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WOMPI/"/>
    </mc:Choice>
  </mc:AlternateContent>
  <xr:revisionPtr revIDLastSave="43" documentId="8_{2424B41F-9D49-46B1-B91A-A55B51FB1435}" xr6:coauthVersionLast="47" xr6:coauthVersionMax="47" xr10:uidLastSave="{2B0F0363-91FB-4EC5-8E0C-7604231F8936}"/>
  <bookViews>
    <workbookView xWindow="28680" yWindow="-120" windowWidth="29040" windowHeight="15720" activeTab="1" xr2:uid="{CAB671CA-8442-43E3-9FAC-C13F827BE203}"/>
  </bookViews>
  <sheets>
    <sheet name="RESUMEN" sheetId="5" r:id="rId1"/>
    <sheet name="TD" sheetId="10" r:id="rId2"/>
    <sheet name="TARIFAS 2025" sheetId="1" r:id="rId3"/>
    <sheet name="CENTROS DE COSTOS" sheetId="3" state="hidden" r:id="rId4"/>
    <sheet name="TIPOLOGIA" sheetId="4" state="hidden" r:id="rId5"/>
    <sheet name="APERTURAS" sheetId="9" r:id="rId6"/>
    <sheet name="INCIDENTES" sheetId="6" r:id="rId7"/>
    <sheet name="OC PAPALERÍA" sheetId="2" r:id="rId8"/>
    <sheet name="OC CIERRES" sheetId="7" r:id="rId9"/>
    <sheet name="OC PUBLICIDAD" sheetId="8" r:id="rId10"/>
    <sheet name="OC TRASLADOS" sheetId="11" r:id="rId11"/>
  </sheets>
  <definedNames>
    <definedName name="_xlnm._FilterDatabase" localSheetId="5" hidden="1">APERTURAS!$A$1:$Z$98</definedName>
    <definedName name="_xlnm._FilterDatabase" localSheetId="3" hidden="1">'CENTROS DE COSTOS'!$A$1:$D$23</definedName>
    <definedName name="_xlnm._FilterDatabase" localSheetId="6" hidden="1">INCIDENTES!$A$1:$AA$691</definedName>
    <definedName name="_xlnm._FilterDatabase" localSheetId="8" hidden="1">'OC CIERRES'!$A$1:$AA$59</definedName>
    <definedName name="_xlnm._FilterDatabase" localSheetId="7" hidden="1">'OC PAPALERÍA'!$A$1:$AA$2108</definedName>
    <definedName name="_xlnm._FilterDatabase" localSheetId="9" hidden="1">'OC PUBLICIDAD'!$A$1:$AA$41</definedName>
    <definedName name="_xlnm._FilterDatabase" localSheetId="10" hidden="1">'OC TRASLADOS'!$A$1:$AA$13</definedName>
    <definedName name="_xlnm._FilterDatabase" localSheetId="4" hidden="1">TIPOLOGIA!$A$1:$G$1124</definedName>
  </definedNames>
  <calcPr calcId="191028"/>
  <pivotCaches>
    <pivotCache cacheId="144" r:id="rId12"/>
    <pivotCache cacheId="150" r:id="rId13"/>
    <pivotCache cacheId="156" r:id="rId14"/>
    <pivotCache cacheId="162" r:id="rId15"/>
    <pivotCache cacheId="168" r:id="rId16"/>
    <pivotCache cacheId="177" r:id="rId17"/>
    <pivotCache cacheId="184"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3" i="10" l="1"/>
  <c r="C83" i="10"/>
  <c r="D82" i="10"/>
  <c r="C82" i="10"/>
  <c r="E2" i="5"/>
  <c r="AA21" i="11"/>
  <c r="Z13" i="11"/>
  <c r="AA13" i="11" s="1"/>
  <c r="Z14" i="11"/>
  <c r="AA14" i="11"/>
  <c r="Z15" i="11"/>
  <c r="AA15" i="11"/>
  <c r="Z16" i="11"/>
  <c r="AA16" i="11"/>
  <c r="Z17" i="11"/>
  <c r="AA17" i="11"/>
  <c r="Z18" i="11"/>
  <c r="AA18" i="11"/>
  <c r="Z19" i="11"/>
  <c r="AA19" i="11" s="1"/>
  <c r="Z20" i="11"/>
  <c r="AA20" i="11"/>
  <c r="W13" i="11"/>
  <c r="W14" i="11"/>
  <c r="W15" i="11"/>
  <c r="W16" i="11"/>
  <c r="W17" i="11"/>
  <c r="W18" i="11"/>
  <c r="W19" i="11"/>
  <c r="W20" i="11"/>
  <c r="V13" i="11"/>
  <c r="V14" i="11"/>
  <c r="V15" i="11"/>
  <c r="V16" i="11"/>
  <c r="V17" i="11"/>
  <c r="V18" i="11"/>
  <c r="V19" i="11"/>
  <c r="V20" i="11"/>
  <c r="B13" i="11"/>
  <c r="C13" i="11"/>
  <c r="B14" i="11"/>
  <c r="C14" i="11"/>
  <c r="B15" i="11"/>
  <c r="C15" i="11"/>
  <c r="B16" i="11"/>
  <c r="C16" i="11"/>
  <c r="B17" i="11"/>
  <c r="C17" i="11"/>
  <c r="B18" i="11"/>
  <c r="C18" i="11"/>
  <c r="B19" i="11"/>
  <c r="C19" i="11"/>
  <c r="B20" i="11"/>
  <c r="C20" i="11"/>
  <c r="AA60" i="7"/>
  <c r="Z59" i="7"/>
  <c r="AA59" i="7" s="1"/>
  <c r="V59" i="7"/>
  <c r="W59" i="7"/>
  <c r="B59" i="7"/>
  <c r="C59"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Z42" i="7" s="1"/>
  <c r="AA42" i="7" s="1"/>
  <c r="V43" i="7"/>
  <c r="Z43" i="7" s="1"/>
  <c r="AA43" i="7" s="1"/>
  <c r="V44" i="7"/>
  <c r="Z44" i="7" s="1"/>
  <c r="AA44" i="7" s="1"/>
  <c r="V45" i="7"/>
  <c r="Z45" i="7" s="1"/>
  <c r="AA45" i="7" s="1"/>
  <c r="V46" i="7"/>
  <c r="Z46" i="7" s="1"/>
  <c r="AA46" i="7" s="1"/>
  <c r="V47" i="7"/>
  <c r="Z47" i="7" s="1"/>
  <c r="AA47" i="7" s="1"/>
  <c r="V48" i="7"/>
  <c r="Z48" i="7" s="1"/>
  <c r="AA48" i="7" s="1"/>
  <c r="V49" i="7"/>
  <c r="Z49" i="7" s="1"/>
  <c r="AA49" i="7" s="1"/>
  <c r="V50" i="7"/>
  <c r="Z50" i="7" s="1"/>
  <c r="AA50" i="7" s="1"/>
  <c r="V51" i="7"/>
  <c r="Z51" i="7" s="1"/>
  <c r="AA51" i="7" s="1"/>
  <c r="V52" i="7"/>
  <c r="Z52" i="7" s="1"/>
  <c r="AA52" i="7" s="1"/>
  <c r="V53" i="7"/>
  <c r="Z53" i="7" s="1"/>
  <c r="AA53" i="7" s="1"/>
  <c r="V54" i="7"/>
  <c r="Z54" i="7" s="1"/>
  <c r="AA54" i="7" s="1"/>
  <c r="V55" i="7"/>
  <c r="Z55" i="7" s="1"/>
  <c r="AA55" i="7" s="1"/>
  <c r="V56" i="7"/>
  <c r="Z56" i="7" s="1"/>
  <c r="AA56" i="7" s="1"/>
  <c r="V57" i="7"/>
  <c r="Z57" i="7" s="1"/>
  <c r="AA57" i="7" s="1"/>
  <c r="V58" i="7"/>
  <c r="Z58" i="7" s="1"/>
  <c r="AA58" i="7"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B640" i="6"/>
  <c r="C640" i="6"/>
  <c r="B641" i="6"/>
  <c r="C641" i="6"/>
  <c r="B642" i="6"/>
  <c r="C642" i="6"/>
  <c r="B643" i="6"/>
  <c r="C643" i="6"/>
  <c r="B644" i="6"/>
  <c r="C644" i="6"/>
  <c r="B645" i="6"/>
  <c r="C645" i="6"/>
  <c r="B646" i="6"/>
  <c r="C646" i="6"/>
  <c r="B647" i="6"/>
  <c r="C647" i="6"/>
  <c r="B648" i="6"/>
  <c r="C648" i="6"/>
  <c r="B649" i="6"/>
  <c r="C649" i="6"/>
  <c r="B650" i="6"/>
  <c r="C650" i="6"/>
  <c r="B651" i="6"/>
  <c r="C651" i="6"/>
  <c r="B652" i="6"/>
  <c r="C652" i="6"/>
  <c r="B653" i="6"/>
  <c r="C653" i="6"/>
  <c r="B654" i="6"/>
  <c r="C654" i="6"/>
  <c r="B655" i="6"/>
  <c r="C655" i="6"/>
  <c r="B656" i="6"/>
  <c r="C656" i="6"/>
  <c r="B657" i="6"/>
  <c r="C657" i="6"/>
  <c r="B658" i="6"/>
  <c r="C658" i="6"/>
  <c r="B659" i="6"/>
  <c r="C659" i="6"/>
  <c r="B660" i="6"/>
  <c r="C660" i="6"/>
  <c r="B661" i="6"/>
  <c r="C661" i="6"/>
  <c r="B662" i="6"/>
  <c r="C662" i="6"/>
  <c r="B663" i="6"/>
  <c r="C663" i="6"/>
  <c r="B664" i="6"/>
  <c r="C664" i="6"/>
  <c r="B665" i="6"/>
  <c r="C665" i="6"/>
  <c r="B666" i="6"/>
  <c r="C666" i="6"/>
  <c r="B667" i="6"/>
  <c r="C667" i="6"/>
  <c r="B668" i="6"/>
  <c r="C668" i="6"/>
  <c r="B669" i="6"/>
  <c r="C669" i="6"/>
  <c r="B670" i="6"/>
  <c r="C670" i="6"/>
  <c r="B671" i="6"/>
  <c r="C671" i="6"/>
  <c r="B672" i="6"/>
  <c r="C672" i="6"/>
  <c r="B673" i="6"/>
  <c r="C673" i="6"/>
  <c r="B674" i="6"/>
  <c r="C674" i="6"/>
  <c r="B675" i="6"/>
  <c r="C675" i="6"/>
  <c r="B676" i="6"/>
  <c r="C676" i="6"/>
  <c r="B677" i="6"/>
  <c r="C677" i="6"/>
  <c r="B678" i="6"/>
  <c r="C678" i="6"/>
  <c r="B679" i="6"/>
  <c r="C679" i="6"/>
  <c r="B680" i="6"/>
  <c r="C680" i="6"/>
  <c r="B681" i="6"/>
  <c r="C681" i="6"/>
  <c r="B682" i="6"/>
  <c r="C682" i="6"/>
  <c r="B683" i="6"/>
  <c r="C683" i="6"/>
  <c r="B684" i="6"/>
  <c r="C684" i="6"/>
  <c r="B685" i="6"/>
  <c r="C685" i="6"/>
  <c r="B686" i="6"/>
  <c r="C686" i="6"/>
  <c r="B687" i="6"/>
  <c r="C687" i="6"/>
  <c r="B688" i="6"/>
  <c r="C688" i="6"/>
  <c r="B689" i="6"/>
  <c r="C689" i="6"/>
  <c r="B690" i="6"/>
  <c r="C690" i="6"/>
  <c r="B691" i="6"/>
  <c r="C691" i="6"/>
  <c r="AA692" i="6"/>
  <c r="Z640" i="6"/>
  <c r="AA640" i="6"/>
  <c r="Z641" i="6"/>
  <c r="AA641" i="6"/>
  <c r="Z642" i="6"/>
  <c r="AA642" i="6"/>
  <c r="Z643" i="6"/>
  <c r="AA643" i="6"/>
  <c r="Z644" i="6"/>
  <c r="AA644" i="6"/>
  <c r="Z645" i="6"/>
  <c r="AA645" i="6"/>
  <c r="Z646" i="6"/>
  <c r="AA646" i="6"/>
  <c r="Z647" i="6"/>
  <c r="AA647" i="6"/>
  <c r="Z648" i="6"/>
  <c r="AA648" i="6"/>
  <c r="Z649" i="6"/>
  <c r="AA649" i="6"/>
  <c r="Z650" i="6"/>
  <c r="AA650" i="6"/>
  <c r="Z651" i="6"/>
  <c r="AA651" i="6"/>
  <c r="Z652" i="6"/>
  <c r="AA652" i="6"/>
  <c r="Z653" i="6"/>
  <c r="AA653" i="6"/>
  <c r="Z654" i="6"/>
  <c r="AA654" i="6"/>
  <c r="Z655" i="6"/>
  <c r="AA655" i="6"/>
  <c r="Z656" i="6"/>
  <c r="AA656" i="6"/>
  <c r="Z657" i="6"/>
  <c r="AA657" i="6"/>
  <c r="Z658" i="6"/>
  <c r="AA658" i="6"/>
  <c r="Z659" i="6"/>
  <c r="AA659" i="6"/>
  <c r="Z660" i="6"/>
  <c r="AA660" i="6"/>
  <c r="Z661" i="6"/>
  <c r="AA661" i="6"/>
  <c r="Z662" i="6"/>
  <c r="AA662" i="6"/>
  <c r="Z663" i="6"/>
  <c r="AA663" i="6"/>
  <c r="Z664" i="6"/>
  <c r="AA664" i="6"/>
  <c r="Z665" i="6"/>
  <c r="AA665" i="6"/>
  <c r="Z666" i="6"/>
  <c r="AA666" i="6"/>
  <c r="Z667" i="6"/>
  <c r="AA667" i="6"/>
  <c r="Z668" i="6"/>
  <c r="AA668" i="6"/>
  <c r="Z669" i="6"/>
  <c r="AA669" i="6"/>
  <c r="Z670" i="6"/>
  <c r="AA670" i="6"/>
  <c r="Z671" i="6"/>
  <c r="AA671" i="6"/>
  <c r="Z672" i="6"/>
  <c r="AA672" i="6"/>
  <c r="Z673" i="6"/>
  <c r="AA673" i="6"/>
  <c r="Z674" i="6"/>
  <c r="AA674" i="6"/>
  <c r="Z675" i="6"/>
  <c r="AA675" i="6"/>
  <c r="Z676" i="6"/>
  <c r="AA676" i="6"/>
  <c r="Z677" i="6"/>
  <c r="AA677" i="6"/>
  <c r="Z678" i="6"/>
  <c r="AA678" i="6"/>
  <c r="Z679" i="6"/>
  <c r="AA679" i="6"/>
  <c r="Z680" i="6"/>
  <c r="AA680" i="6"/>
  <c r="Z681" i="6"/>
  <c r="AA681" i="6"/>
  <c r="Z682" i="6"/>
  <c r="AA682" i="6"/>
  <c r="Z683" i="6"/>
  <c r="AA683" i="6"/>
  <c r="Z684" i="6"/>
  <c r="AA684" i="6"/>
  <c r="Z685" i="6"/>
  <c r="AA685" i="6"/>
  <c r="Z686" i="6"/>
  <c r="AA686" i="6"/>
  <c r="Z687" i="6"/>
  <c r="AA687" i="6"/>
  <c r="Z688" i="6"/>
  <c r="AA688" i="6"/>
  <c r="Z689" i="6"/>
  <c r="AA689" i="6"/>
  <c r="Z690" i="6"/>
  <c r="AA690" i="6"/>
  <c r="Z691" i="6"/>
  <c r="AA691" i="6"/>
  <c r="V3" i="11"/>
  <c r="W3" i="11"/>
  <c r="V4" i="11"/>
  <c r="W4" i="11"/>
  <c r="V5" i="11"/>
  <c r="W5" i="11"/>
  <c r="V6" i="11"/>
  <c r="W6" i="11"/>
  <c r="V7" i="11"/>
  <c r="W7" i="11"/>
  <c r="V8" i="11"/>
  <c r="W8" i="11"/>
  <c r="V9" i="11"/>
  <c r="W9" i="11"/>
  <c r="V10" i="11"/>
  <c r="W10" i="11"/>
  <c r="V11" i="11"/>
  <c r="W11" i="11"/>
  <c r="V12" i="11"/>
  <c r="W12" i="11"/>
  <c r="W2" i="11"/>
  <c r="V2" i="11"/>
  <c r="V3" i="8"/>
  <c r="W3" i="8"/>
  <c r="V4" i="8"/>
  <c r="W4" i="8"/>
  <c r="V5" i="8"/>
  <c r="W5" i="8"/>
  <c r="V6" i="8"/>
  <c r="W6" i="8"/>
  <c r="V7" i="8"/>
  <c r="W7" i="8"/>
  <c r="V8" i="8"/>
  <c r="W8" i="8"/>
  <c r="V9" i="8"/>
  <c r="W9" i="8"/>
  <c r="V10" i="8"/>
  <c r="W10" i="8"/>
  <c r="V11" i="8"/>
  <c r="W11" i="8"/>
  <c r="V12" i="8"/>
  <c r="W12" i="8"/>
  <c r="V13" i="8"/>
  <c r="W13" i="8"/>
  <c r="V14" i="8"/>
  <c r="W14" i="8"/>
  <c r="V15" i="8"/>
  <c r="W15" i="8"/>
  <c r="V16" i="8"/>
  <c r="W16" i="8"/>
  <c r="V17" i="8"/>
  <c r="W17" i="8"/>
  <c r="V18" i="8"/>
  <c r="W18" i="8"/>
  <c r="V19" i="8"/>
  <c r="W19" i="8"/>
  <c r="V20" i="8"/>
  <c r="W20" i="8"/>
  <c r="V21" i="8"/>
  <c r="W21" i="8"/>
  <c r="V22" i="8"/>
  <c r="W22" i="8"/>
  <c r="V23" i="8"/>
  <c r="W23" i="8"/>
  <c r="V24" i="8"/>
  <c r="W24" i="8"/>
  <c r="V25" i="8"/>
  <c r="W25" i="8"/>
  <c r="V26" i="8"/>
  <c r="W26" i="8"/>
  <c r="V27" i="8"/>
  <c r="W27" i="8"/>
  <c r="V28" i="8"/>
  <c r="W28" i="8"/>
  <c r="V29" i="8"/>
  <c r="W29" i="8"/>
  <c r="V30" i="8"/>
  <c r="Z30" i="8" s="1"/>
  <c r="AA30" i="8" s="1"/>
  <c r="W30" i="8"/>
  <c r="V31" i="8"/>
  <c r="Z31" i="8" s="1"/>
  <c r="AA31" i="8" s="1"/>
  <c r="W31" i="8"/>
  <c r="V32" i="8"/>
  <c r="Z32" i="8" s="1"/>
  <c r="AA32" i="8" s="1"/>
  <c r="W32" i="8"/>
  <c r="V33" i="8"/>
  <c r="Z33" i="8" s="1"/>
  <c r="AA33" i="8" s="1"/>
  <c r="W33" i="8"/>
  <c r="V34" i="8"/>
  <c r="Z34" i="8" s="1"/>
  <c r="AA34" i="8" s="1"/>
  <c r="W34" i="8"/>
  <c r="V35" i="8"/>
  <c r="Z35" i="8" s="1"/>
  <c r="AA35" i="8" s="1"/>
  <c r="W35" i="8"/>
  <c r="V36" i="8"/>
  <c r="Z36" i="8" s="1"/>
  <c r="AA36" i="8" s="1"/>
  <c r="W36" i="8"/>
  <c r="V37" i="8"/>
  <c r="Z37" i="8" s="1"/>
  <c r="AA37" i="8" s="1"/>
  <c r="W37" i="8"/>
  <c r="V38" i="8"/>
  <c r="Z38" i="8" s="1"/>
  <c r="AA38" i="8" s="1"/>
  <c r="W38" i="8"/>
  <c r="V39" i="8"/>
  <c r="Z39" i="8" s="1"/>
  <c r="AA39" i="8" s="1"/>
  <c r="W39" i="8"/>
  <c r="V40" i="8"/>
  <c r="Z40" i="8" s="1"/>
  <c r="AA40" i="8" s="1"/>
  <c r="W40" i="8"/>
  <c r="W2" i="8"/>
  <c r="V2" i="8"/>
  <c r="B30" i="8"/>
  <c r="C30" i="8"/>
  <c r="B31" i="8"/>
  <c r="C31" i="8"/>
  <c r="B32" i="8"/>
  <c r="C32" i="8"/>
  <c r="B33" i="8"/>
  <c r="C33" i="8"/>
  <c r="B34" i="8"/>
  <c r="C34" i="8"/>
  <c r="B35" i="8"/>
  <c r="C35" i="8"/>
  <c r="B36" i="8"/>
  <c r="C36" i="8"/>
  <c r="B37" i="8"/>
  <c r="C37" i="8"/>
  <c r="B38" i="8"/>
  <c r="C38" i="8"/>
  <c r="B39" i="8"/>
  <c r="C39" i="8"/>
  <c r="B40" i="8"/>
  <c r="C40" i="8"/>
  <c r="Z41" i="7"/>
  <c r="AA41" i="7" s="1"/>
  <c r="V2" i="7"/>
  <c r="W2" i="7"/>
  <c r="B41" i="7"/>
  <c r="C41" i="7"/>
  <c r="B42" i="7"/>
  <c r="C42" i="7"/>
  <c r="B43" i="7"/>
  <c r="C43" i="7"/>
  <c r="B44" i="7"/>
  <c r="C44" i="7"/>
  <c r="B45" i="7"/>
  <c r="C45" i="7"/>
  <c r="B46" i="7"/>
  <c r="C46" i="7"/>
  <c r="B47" i="7"/>
  <c r="C47" i="7"/>
  <c r="B48" i="7"/>
  <c r="C48" i="7"/>
  <c r="B49" i="7"/>
  <c r="C49" i="7"/>
  <c r="B50" i="7"/>
  <c r="C50" i="7"/>
  <c r="B51" i="7"/>
  <c r="C51" i="7"/>
  <c r="B52" i="7"/>
  <c r="C52" i="7"/>
  <c r="B53" i="7"/>
  <c r="C53" i="7"/>
  <c r="B54" i="7"/>
  <c r="C54" i="7"/>
  <c r="B55" i="7"/>
  <c r="C55" i="7"/>
  <c r="B56" i="7"/>
  <c r="C56" i="7"/>
  <c r="B57" i="7"/>
  <c r="C57" i="7"/>
  <c r="B58" i="7"/>
  <c r="C58" i="7"/>
  <c r="Z552" i="6" l="1"/>
  <c r="AA552" i="6" s="1"/>
  <c r="Z553" i="6"/>
  <c r="AA553" i="6" s="1"/>
  <c r="Z554" i="6"/>
  <c r="AA554" i="6" s="1"/>
  <c r="Z555" i="6"/>
  <c r="AA555" i="6" s="1"/>
  <c r="Z556" i="6"/>
  <c r="AA556" i="6" s="1"/>
  <c r="Z557" i="6"/>
  <c r="AA557" i="6" s="1"/>
  <c r="Z558" i="6"/>
  <c r="AA558" i="6" s="1"/>
  <c r="Z559" i="6"/>
  <c r="AA559" i="6" s="1"/>
  <c r="Z560" i="6"/>
  <c r="AA560" i="6" s="1"/>
  <c r="Z561" i="6"/>
  <c r="AA561" i="6" s="1"/>
  <c r="Z562" i="6"/>
  <c r="AA562" i="6" s="1"/>
  <c r="Z563" i="6"/>
  <c r="AA563" i="6" s="1"/>
  <c r="Z564" i="6"/>
  <c r="AA564" i="6" s="1"/>
  <c r="Z565" i="6"/>
  <c r="AA565" i="6" s="1"/>
  <c r="Z566" i="6"/>
  <c r="AA566" i="6" s="1"/>
  <c r="Z567" i="6"/>
  <c r="AA567" i="6" s="1"/>
  <c r="Z568" i="6"/>
  <c r="AA568" i="6" s="1"/>
  <c r="Z569" i="6"/>
  <c r="AA569" i="6" s="1"/>
  <c r="Z570" i="6"/>
  <c r="AA570" i="6" s="1"/>
  <c r="Z571" i="6"/>
  <c r="AA571" i="6" s="1"/>
  <c r="Z572" i="6"/>
  <c r="AA572" i="6" s="1"/>
  <c r="Z573" i="6"/>
  <c r="AA573" i="6"/>
  <c r="Z574" i="6"/>
  <c r="AA574" i="6" s="1"/>
  <c r="Z575" i="6"/>
  <c r="AA575" i="6" s="1"/>
  <c r="Z576" i="6"/>
  <c r="AA576" i="6" s="1"/>
  <c r="Z577" i="6"/>
  <c r="AA577" i="6" s="1"/>
  <c r="Z578" i="6"/>
  <c r="AA578" i="6" s="1"/>
  <c r="Z579" i="6"/>
  <c r="AA579" i="6" s="1"/>
  <c r="Z580" i="6"/>
  <c r="AA580" i="6" s="1"/>
  <c r="Z581" i="6"/>
  <c r="AA581" i="6" s="1"/>
  <c r="Z582" i="6"/>
  <c r="AA582" i="6" s="1"/>
  <c r="Z583" i="6"/>
  <c r="AA583" i="6" s="1"/>
  <c r="Z584" i="6"/>
  <c r="AA584" i="6" s="1"/>
  <c r="Z585" i="6"/>
  <c r="AA585" i="6" s="1"/>
  <c r="Z586" i="6"/>
  <c r="AA586" i="6" s="1"/>
  <c r="Z587" i="6"/>
  <c r="AA587" i="6" s="1"/>
  <c r="Z588" i="6"/>
  <c r="AA588" i="6" s="1"/>
  <c r="Z589" i="6"/>
  <c r="AA589" i="6" s="1"/>
  <c r="Z590" i="6"/>
  <c r="AA590" i="6" s="1"/>
  <c r="Z591" i="6"/>
  <c r="AA591" i="6" s="1"/>
  <c r="Z592" i="6"/>
  <c r="AA592" i="6" s="1"/>
  <c r="Z593" i="6"/>
  <c r="AA593" i="6" s="1"/>
  <c r="Z594" i="6"/>
  <c r="AA594" i="6" s="1"/>
  <c r="Z595" i="6"/>
  <c r="AA595" i="6" s="1"/>
  <c r="Z596" i="6"/>
  <c r="AA596" i="6" s="1"/>
  <c r="Z597" i="6"/>
  <c r="AA597" i="6" s="1"/>
  <c r="Z598" i="6"/>
  <c r="AA598" i="6" s="1"/>
  <c r="Z599" i="6"/>
  <c r="AA599" i="6" s="1"/>
  <c r="Z600" i="6"/>
  <c r="AA600" i="6" s="1"/>
  <c r="Z601" i="6"/>
  <c r="AA601" i="6" s="1"/>
  <c r="Z602" i="6"/>
  <c r="AA602" i="6" s="1"/>
  <c r="Z603" i="6"/>
  <c r="AA603" i="6" s="1"/>
  <c r="Z604" i="6"/>
  <c r="AA604" i="6" s="1"/>
  <c r="Z605" i="6"/>
  <c r="AA605" i="6" s="1"/>
  <c r="Z606" i="6"/>
  <c r="AA606" i="6" s="1"/>
  <c r="Z607" i="6"/>
  <c r="AA607" i="6" s="1"/>
  <c r="Z608" i="6"/>
  <c r="AA608" i="6" s="1"/>
  <c r="Z609" i="6"/>
  <c r="AA609" i="6" s="1"/>
  <c r="Z610" i="6"/>
  <c r="AA610" i="6" s="1"/>
  <c r="Z611" i="6"/>
  <c r="AA611" i="6" s="1"/>
  <c r="Z612" i="6"/>
  <c r="AA612" i="6" s="1"/>
  <c r="Z613" i="6"/>
  <c r="AA613" i="6" s="1"/>
  <c r="Z614" i="6"/>
  <c r="AA614" i="6" s="1"/>
  <c r="Z615" i="6"/>
  <c r="AA615" i="6" s="1"/>
  <c r="Z616" i="6"/>
  <c r="AA616" i="6" s="1"/>
  <c r="Z617" i="6"/>
  <c r="AA617" i="6" s="1"/>
  <c r="Z618" i="6"/>
  <c r="AA618" i="6" s="1"/>
  <c r="Z619" i="6"/>
  <c r="AA619" i="6" s="1"/>
  <c r="Z620" i="6"/>
  <c r="AA620" i="6" s="1"/>
  <c r="Z621" i="6"/>
  <c r="AA621" i="6" s="1"/>
  <c r="Z622" i="6"/>
  <c r="AA622" i="6" s="1"/>
  <c r="Z623" i="6"/>
  <c r="AA623" i="6" s="1"/>
  <c r="Z624" i="6"/>
  <c r="AA624" i="6" s="1"/>
  <c r="Z625" i="6"/>
  <c r="AA625" i="6" s="1"/>
  <c r="Z626" i="6"/>
  <c r="AA626" i="6" s="1"/>
  <c r="Z627" i="6"/>
  <c r="AA627" i="6" s="1"/>
  <c r="Z628" i="6"/>
  <c r="AA628" i="6" s="1"/>
  <c r="Z629" i="6"/>
  <c r="AA629" i="6" s="1"/>
  <c r="Z630" i="6"/>
  <c r="AA630" i="6" s="1"/>
  <c r="Z631" i="6"/>
  <c r="AA631" i="6" s="1"/>
  <c r="Z632" i="6"/>
  <c r="AA632" i="6" s="1"/>
  <c r="Z633" i="6"/>
  <c r="AA633" i="6" s="1"/>
  <c r="Z634" i="6"/>
  <c r="AA634" i="6" s="1"/>
  <c r="Z635" i="6"/>
  <c r="AA635" i="6" s="1"/>
  <c r="Z636" i="6"/>
  <c r="AA636" i="6" s="1"/>
  <c r="Z637" i="6"/>
  <c r="AA637" i="6" s="1"/>
  <c r="Z638" i="6"/>
  <c r="AA638" i="6" s="1"/>
  <c r="Z639" i="6"/>
  <c r="AA639" i="6" s="1"/>
  <c r="B552" i="6" l="1"/>
  <c r="C552" i="6"/>
  <c r="B553" i="6"/>
  <c r="C553" i="6"/>
  <c r="B554" i="6"/>
  <c r="C554" i="6"/>
  <c r="B555" i="6"/>
  <c r="C555" i="6"/>
  <c r="B556" i="6"/>
  <c r="C556" i="6"/>
  <c r="B557" i="6"/>
  <c r="C557" i="6"/>
  <c r="B558" i="6"/>
  <c r="C558" i="6"/>
  <c r="B559" i="6"/>
  <c r="C559" i="6"/>
  <c r="B560" i="6"/>
  <c r="C560" i="6"/>
  <c r="B561" i="6"/>
  <c r="C561" i="6"/>
  <c r="B562" i="6"/>
  <c r="C562" i="6"/>
  <c r="B563" i="6"/>
  <c r="C563" i="6"/>
  <c r="B564" i="6"/>
  <c r="C564" i="6"/>
  <c r="B565" i="6"/>
  <c r="C565" i="6"/>
  <c r="B566" i="6"/>
  <c r="C566" i="6"/>
  <c r="B567" i="6"/>
  <c r="C567" i="6"/>
  <c r="B568" i="6"/>
  <c r="C568" i="6"/>
  <c r="B569" i="6"/>
  <c r="C569" i="6"/>
  <c r="B570" i="6"/>
  <c r="C570" i="6"/>
  <c r="B571" i="6"/>
  <c r="C571" i="6"/>
  <c r="B572" i="6"/>
  <c r="C572" i="6"/>
  <c r="B573" i="6"/>
  <c r="C573" i="6"/>
  <c r="B574" i="6"/>
  <c r="C574" i="6"/>
  <c r="B575" i="6"/>
  <c r="C575" i="6"/>
  <c r="B576" i="6"/>
  <c r="C576" i="6"/>
  <c r="B577" i="6"/>
  <c r="C577" i="6"/>
  <c r="B578" i="6"/>
  <c r="C578" i="6"/>
  <c r="B579" i="6"/>
  <c r="C579" i="6"/>
  <c r="B580" i="6"/>
  <c r="C580" i="6"/>
  <c r="B581" i="6"/>
  <c r="C581" i="6"/>
  <c r="B582" i="6"/>
  <c r="C582" i="6"/>
  <c r="B583" i="6"/>
  <c r="C583" i="6"/>
  <c r="B584" i="6"/>
  <c r="C584" i="6"/>
  <c r="B585" i="6"/>
  <c r="C585" i="6"/>
  <c r="B586" i="6"/>
  <c r="C586" i="6"/>
  <c r="B587" i="6"/>
  <c r="C587" i="6"/>
  <c r="B588" i="6"/>
  <c r="C588" i="6"/>
  <c r="B589" i="6"/>
  <c r="C589" i="6"/>
  <c r="B590" i="6"/>
  <c r="C590" i="6"/>
  <c r="B591" i="6"/>
  <c r="C591" i="6"/>
  <c r="B592" i="6"/>
  <c r="C592" i="6"/>
  <c r="B593" i="6"/>
  <c r="C593" i="6"/>
  <c r="B594" i="6"/>
  <c r="C594" i="6"/>
  <c r="B595" i="6"/>
  <c r="C595" i="6"/>
  <c r="B596" i="6"/>
  <c r="C596" i="6"/>
  <c r="B597" i="6"/>
  <c r="C597" i="6"/>
  <c r="B598" i="6"/>
  <c r="C598" i="6"/>
  <c r="B599" i="6"/>
  <c r="C599" i="6"/>
  <c r="B600" i="6"/>
  <c r="C600" i="6"/>
  <c r="B601" i="6"/>
  <c r="C601" i="6"/>
  <c r="B602" i="6"/>
  <c r="C602" i="6"/>
  <c r="B603" i="6"/>
  <c r="C603" i="6"/>
  <c r="B604" i="6"/>
  <c r="C604" i="6"/>
  <c r="B605" i="6"/>
  <c r="C605" i="6"/>
  <c r="B606" i="6"/>
  <c r="C606" i="6"/>
  <c r="B607" i="6"/>
  <c r="C607" i="6"/>
  <c r="B608" i="6"/>
  <c r="C608" i="6"/>
  <c r="B609" i="6"/>
  <c r="C609" i="6"/>
  <c r="B610" i="6"/>
  <c r="C610" i="6"/>
  <c r="B611" i="6"/>
  <c r="C611" i="6"/>
  <c r="B612" i="6"/>
  <c r="C612" i="6"/>
  <c r="B613" i="6"/>
  <c r="C613" i="6"/>
  <c r="B614" i="6"/>
  <c r="C614" i="6"/>
  <c r="B615" i="6"/>
  <c r="C615" i="6"/>
  <c r="B616" i="6"/>
  <c r="C616" i="6"/>
  <c r="B617" i="6"/>
  <c r="C617" i="6"/>
  <c r="B618" i="6"/>
  <c r="C618" i="6"/>
  <c r="B619" i="6"/>
  <c r="C619" i="6"/>
  <c r="B620" i="6"/>
  <c r="C620" i="6"/>
  <c r="B621" i="6"/>
  <c r="C621" i="6"/>
  <c r="B622" i="6"/>
  <c r="C622" i="6"/>
  <c r="B623" i="6"/>
  <c r="C623" i="6"/>
  <c r="B624" i="6"/>
  <c r="C624" i="6"/>
  <c r="B625" i="6"/>
  <c r="C625" i="6"/>
  <c r="B626" i="6"/>
  <c r="C626" i="6"/>
  <c r="B627" i="6"/>
  <c r="C627" i="6"/>
  <c r="B628" i="6"/>
  <c r="C628" i="6"/>
  <c r="B629" i="6"/>
  <c r="C629" i="6"/>
  <c r="B630" i="6"/>
  <c r="C630" i="6"/>
  <c r="B631" i="6"/>
  <c r="C631" i="6"/>
  <c r="B632" i="6"/>
  <c r="C632" i="6"/>
  <c r="B633" i="6"/>
  <c r="C633" i="6"/>
  <c r="B634" i="6"/>
  <c r="C634" i="6"/>
  <c r="B635" i="6"/>
  <c r="C635" i="6"/>
  <c r="B636" i="6"/>
  <c r="C636" i="6"/>
  <c r="B637" i="6"/>
  <c r="C637" i="6"/>
  <c r="B638" i="6"/>
  <c r="C638" i="6"/>
  <c r="B639" i="6"/>
  <c r="C639" i="6"/>
  <c r="X3" i="9"/>
  <c r="Z3" i="9" s="1"/>
  <c r="X4" i="9"/>
  <c r="Z4" i="9" s="1"/>
  <c r="X5" i="9"/>
  <c r="Z5" i="9" s="1"/>
  <c r="X6" i="9"/>
  <c r="Z6" i="9" s="1"/>
  <c r="X7" i="9"/>
  <c r="Z7" i="9" s="1"/>
  <c r="X8" i="9"/>
  <c r="Z8" i="9" s="1"/>
  <c r="X9" i="9"/>
  <c r="Z9" i="9" s="1"/>
  <c r="X10" i="9"/>
  <c r="Z10" i="9" s="1"/>
  <c r="X11" i="9"/>
  <c r="Z11" i="9" s="1"/>
  <c r="X12" i="9"/>
  <c r="Z12" i="9" s="1"/>
  <c r="X13" i="9"/>
  <c r="Z13" i="9" s="1"/>
  <c r="X14" i="9"/>
  <c r="Z14" i="9" s="1"/>
  <c r="X15" i="9"/>
  <c r="Z15" i="9" s="1"/>
  <c r="X16" i="9"/>
  <c r="Z16" i="9" s="1"/>
  <c r="X17" i="9"/>
  <c r="Z17" i="9" s="1"/>
  <c r="X18" i="9"/>
  <c r="Z18" i="9" s="1"/>
  <c r="X19" i="9"/>
  <c r="Z19" i="9" s="1"/>
  <c r="X20" i="9"/>
  <c r="Z20" i="9" s="1"/>
  <c r="X21" i="9"/>
  <c r="Z21" i="9" s="1"/>
  <c r="X22" i="9"/>
  <c r="Z22" i="9" s="1"/>
  <c r="X23" i="9"/>
  <c r="Z23" i="9" s="1"/>
  <c r="X24" i="9"/>
  <c r="Z24" i="9" s="1"/>
  <c r="X25" i="9"/>
  <c r="Z25" i="9" s="1"/>
  <c r="X26" i="9"/>
  <c r="Z26" i="9" s="1"/>
  <c r="X27" i="9"/>
  <c r="Z27" i="9" s="1"/>
  <c r="X28" i="9"/>
  <c r="Z28" i="9" s="1"/>
  <c r="X29" i="9"/>
  <c r="Z29" i="9" s="1"/>
  <c r="X30" i="9"/>
  <c r="Z30" i="9" s="1"/>
  <c r="X31" i="9"/>
  <c r="Z31" i="9" s="1"/>
  <c r="X32" i="9"/>
  <c r="Z32" i="9" s="1"/>
  <c r="X33" i="9"/>
  <c r="Z33" i="9" s="1"/>
  <c r="X34" i="9"/>
  <c r="Z34" i="9" s="1"/>
  <c r="X35" i="9"/>
  <c r="Z35" i="9" s="1"/>
  <c r="X36" i="9"/>
  <c r="Z36" i="9" s="1"/>
  <c r="X37" i="9"/>
  <c r="Z37" i="9" s="1"/>
  <c r="X38" i="9"/>
  <c r="Z38" i="9" s="1"/>
  <c r="X39" i="9"/>
  <c r="Z39" i="9" s="1"/>
  <c r="X40" i="9"/>
  <c r="Z40" i="9" s="1"/>
  <c r="X41" i="9"/>
  <c r="Z41" i="9" s="1"/>
  <c r="X42" i="9"/>
  <c r="Z42" i="9" s="1"/>
  <c r="X43" i="9"/>
  <c r="Z43" i="9" s="1"/>
  <c r="X44" i="9"/>
  <c r="Z44" i="9" s="1"/>
  <c r="X45" i="9"/>
  <c r="Z45" i="9" s="1"/>
  <c r="X46" i="9"/>
  <c r="Z46" i="9" s="1"/>
  <c r="X47" i="9"/>
  <c r="Z47" i="9" s="1"/>
  <c r="X48" i="9"/>
  <c r="Z48" i="9" s="1"/>
  <c r="X49" i="9"/>
  <c r="Z49" i="9" s="1"/>
  <c r="X50" i="9"/>
  <c r="Z50" i="9" s="1"/>
  <c r="X51" i="9"/>
  <c r="Z51" i="9" s="1"/>
  <c r="X52" i="9"/>
  <c r="Z52" i="9" s="1"/>
  <c r="X53" i="9"/>
  <c r="Z53" i="9" s="1"/>
  <c r="X54" i="9"/>
  <c r="Z54" i="9" s="1"/>
  <c r="X55" i="9"/>
  <c r="Z55" i="9" s="1"/>
  <c r="X56" i="9"/>
  <c r="Z56" i="9" s="1"/>
  <c r="X57" i="9"/>
  <c r="Z57" i="9" s="1"/>
  <c r="X58" i="9"/>
  <c r="Z58" i="9" s="1"/>
  <c r="X59" i="9"/>
  <c r="Z59" i="9" s="1"/>
  <c r="X60" i="9"/>
  <c r="Z60" i="9" s="1"/>
  <c r="X61" i="9"/>
  <c r="Z61" i="9" s="1"/>
  <c r="X62" i="9"/>
  <c r="Z62" i="9" s="1"/>
  <c r="X63" i="9"/>
  <c r="Z63" i="9" s="1"/>
  <c r="X64" i="9"/>
  <c r="Z64" i="9" s="1"/>
  <c r="X65" i="9"/>
  <c r="Z65" i="9" s="1"/>
  <c r="X66" i="9"/>
  <c r="Z66" i="9" s="1"/>
  <c r="X67" i="9"/>
  <c r="Z67" i="9" s="1"/>
  <c r="X68" i="9"/>
  <c r="Z68" i="9" s="1"/>
  <c r="X69" i="9"/>
  <c r="Z69" i="9" s="1"/>
  <c r="X70" i="9"/>
  <c r="Z70" i="9" s="1"/>
  <c r="X71" i="9"/>
  <c r="Z71" i="9" s="1"/>
  <c r="X72" i="9"/>
  <c r="Z72" i="9" s="1"/>
  <c r="X73" i="9"/>
  <c r="Z73" i="9" s="1"/>
  <c r="X74" i="9"/>
  <c r="Z74" i="9" s="1"/>
  <c r="X75" i="9"/>
  <c r="Z75" i="9" s="1"/>
  <c r="X76" i="9"/>
  <c r="Z76" i="9" s="1"/>
  <c r="X77" i="9"/>
  <c r="Z77" i="9" s="1"/>
  <c r="X78" i="9"/>
  <c r="Z78" i="9" s="1"/>
  <c r="X79" i="9"/>
  <c r="Z79" i="9" s="1"/>
  <c r="X80" i="9"/>
  <c r="Z80" i="9" s="1"/>
  <c r="X81" i="9"/>
  <c r="Z81" i="9" s="1"/>
  <c r="X82" i="9"/>
  <c r="Z82" i="9" s="1"/>
  <c r="X83" i="9"/>
  <c r="Z83" i="9" s="1"/>
  <c r="X84" i="9"/>
  <c r="Z84" i="9" s="1"/>
  <c r="X85" i="9"/>
  <c r="Z85" i="9" s="1"/>
  <c r="X86" i="9"/>
  <c r="Z86" i="9" s="1"/>
  <c r="X87" i="9"/>
  <c r="Z87" i="9" s="1"/>
  <c r="X88" i="9"/>
  <c r="Z88" i="9" s="1"/>
  <c r="X89" i="9"/>
  <c r="Z89" i="9" s="1"/>
  <c r="X90" i="9"/>
  <c r="Z90" i="9" s="1"/>
  <c r="X91" i="9"/>
  <c r="Z91" i="9" s="1"/>
  <c r="X92" i="9"/>
  <c r="Z92" i="9" s="1"/>
  <c r="X93" i="9"/>
  <c r="Z93" i="9" s="1"/>
  <c r="X94" i="9"/>
  <c r="Z94" i="9" s="1"/>
  <c r="X95" i="9"/>
  <c r="Z95" i="9" s="1"/>
  <c r="X96" i="9"/>
  <c r="Z96" i="9" s="1"/>
  <c r="X97" i="9"/>
  <c r="Z97" i="9" s="1"/>
  <c r="D81" i="10"/>
  <c r="C81" i="10"/>
  <c r="D80" i="10"/>
  <c r="C80" i="10"/>
  <c r="D79" i="10"/>
  <c r="C79" i="10"/>
  <c r="D78" i="10"/>
  <c r="C78" i="10"/>
  <c r="D77" i="10"/>
  <c r="C77" i="10"/>
  <c r="C68" i="10"/>
  <c r="D68" i="10"/>
  <c r="C54" i="10"/>
  <c r="D54" i="10"/>
  <c r="H10" i="5"/>
  <c r="C11" i="5" s="1"/>
  <c r="B10" i="5"/>
  <c r="Z3" i="11"/>
  <c r="AA3" i="11" s="1"/>
  <c r="Z4" i="11"/>
  <c r="AA4" i="11" s="1"/>
  <c r="Z5" i="11"/>
  <c r="AA5" i="11" s="1"/>
  <c r="Z6" i="11"/>
  <c r="AA6" i="11" s="1"/>
  <c r="Z7" i="11"/>
  <c r="AA7" i="11" s="1"/>
  <c r="Z8" i="11"/>
  <c r="AA8" i="11" s="1"/>
  <c r="Z9" i="11"/>
  <c r="AA9" i="11" s="1"/>
  <c r="Z10" i="11"/>
  <c r="AA10" i="11" s="1"/>
  <c r="Z11" i="11"/>
  <c r="AA11" i="11" s="1"/>
  <c r="Z12" i="11"/>
  <c r="AA12" i="11" s="1"/>
  <c r="Z2" i="11"/>
  <c r="AA2" i="11" s="1"/>
  <c r="Z29" i="8"/>
  <c r="AA29" i="8" s="1"/>
  <c r="Z3" i="8"/>
  <c r="AA3" i="8" s="1"/>
  <c r="Z4" i="8"/>
  <c r="AA4" i="8" s="1"/>
  <c r="Z5" i="8"/>
  <c r="AA5" i="8" s="1"/>
  <c r="Z6" i="8"/>
  <c r="AA6" i="8" s="1"/>
  <c r="Z7" i="8"/>
  <c r="AA7" i="8" s="1"/>
  <c r="Z8" i="8"/>
  <c r="AA8" i="8" s="1"/>
  <c r="Z9" i="8"/>
  <c r="AA9" i="8" s="1"/>
  <c r="Z10" i="8"/>
  <c r="AA10" i="8" s="1"/>
  <c r="Z11" i="8"/>
  <c r="AA11" i="8" s="1"/>
  <c r="Z12" i="8"/>
  <c r="AA12" i="8" s="1"/>
  <c r="Z13" i="8"/>
  <c r="AA13" i="8" s="1"/>
  <c r="Z14" i="8"/>
  <c r="AA14" i="8" s="1"/>
  <c r="Z15" i="8"/>
  <c r="AA15" i="8" s="1"/>
  <c r="Z16" i="8"/>
  <c r="AA16" i="8" s="1"/>
  <c r="Z17" i="8"/>
  <c r="AA17" i="8" s="1"/>
  <c r="Z18" i="8"/>
  <c r="AA18" i="8" s="1"/>
  <c r="Z19" i="8"/>
  <c r="AA19" i="8" s="1"/>
  <c r="Z20" i="8"/>
  <c r="AA20" i="8" s="1"/>
  <c r="Z21" i="8"/>
  <c r="AA21" i="8" s="1"/>
  <c r="Z22" i="8"/>
  <c r="AA22" i="8" s="1"/>
  <c r="Z23" i="8"/>
  <c r="AA23" i="8" s="1"/>
  <c r="Z24" i="8"/>
  <c r="AA24" i="8" s="1"/>
  <c r="Z25" i="8"/>
  <c r="AA25" i="8" s="1"/>
  <c r="Z26" i="8"/>
  <c r="AA26" i="8" s="1"/>
  <c r="Z27" i="8"/>
  <c r="AA27" i="8" s="1"/>
  <c r="Z28" i="8"/>
  <c r="AA28" i="8" s="1"/>
  <c r="B3" i="8"/>
  <c r="C3" i="8"/>
  <c r="B4" i="8"/>
  <c r="C4" i="8"/>
  <c r="B5" i="8"/>
  <c r="C5" i="8"/>
  <c r="B6" i="8"/>
  <c r="C6" i="8"/>
  <c r="B7" i="8"/>
  <c r="C7" i="8"/>
  <c r="B8" i="8"/>
  <c r="C8" i="8"/>
  <c r="B9" i="8"/>
  <c r="C9" i="8"/>
  <c r="B10" i="8"/>
  <c r="C10" i="8"/>
  <c r="B11" i="8"/>
  <c r="C11"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C12" i="11"/>
  <c r="B12" i="11"/>
  <c r="C11" i="11"/>
  <c r="B11" i="11"/>
  <c r="C10" i="11"/>
  <c r="B10" i="11"/>
  <c r="C9" i="11"/>
  <c r="B9" i="11"/>
  <c r="C8" i="11"/>
  <c r="B8" i="11"/>
  <c r="C7" i="11"/>
  <c r="B7" i="11"/>
  <c r="C6" i="11"/>
  <c r="B6" i="11"/>
  <c r="C5" i="11"/>
  <c r="B5" i="11"/>
  <c r="C4" i="11"/>
  <c r="B4" i="11"/>
  <c r="C3" i="11"/>
  <c r="B3" i="11"/>
  <c r="C2" i="11"/>
  <c r="B2" i="11"/>
  <c r="Z25" i="7"/>
  <c r="AA25" i="7" s="1"/>
  <c r="Z26" i="7"/>
  <c r="AA26" i="7" s="1"/>
  <c r="Z27" i="7"/>
  <c r="AA27" i="7" s="1"/>
  <c r="Z28" i="7"/>
  <c r="AA28" i="7" s="1"/>
  <c r="Z29" i="7"/>
  <c r="AA29" i="7" s="1"/>
  <c r="Z30" i="7"/>
  <c r="AA30" i="7" s="1"/>
  <c r="Z31" i="7"/>
  <c r="AA31" i="7" s="1"/>
  <c r="Z32" i="7"/>
  <c r="AA32" i="7" s="1"/>
  <c r="Z33" i="7"/>
  <c r="AA33" i="7" s="1"/>
  <c r="Z34" i="7"/>
  <c r="AA34" i="7" s="1"/>
  <c r="Z35" i="7"/>
  <c r="AA35" i="7" s="1"/>
  <c r="Z36" i="7"/>
  <c r="AA36" i="7" s="1"/>
  <c r="Z37" i="7"/>
  <c r="AA37" i="7" s="1"/>
  <c r="Z38" i="7"/>
  <c r="AA38" i="7" s="1"/>
  <c r="Z39" i="7"/>
  <c r="AA39" i="7" s="1"/>
  <c r="Z40" i="7"/>
  <c r="AA40" i="7" s="1"/>
  <c r="B25" i="7"/>
  <c r="C25" i="7"/>
  <c r="B26" i="7"/>
  <c r="C26" i="7"/>
  <c r="B27" i="7"/>
  <c r="C27" i="7"/>
  <c r="B28" i="7"/>
  <c r="C28" i="7"/>
  <c r="B29" i="7"/>
  <c r="C29" i="7"/>
  <c r="B30" i="7"/>
  <c r="C30" i="7"/>
  <c r="B31" i="7"/>
  <c r="C31" i="7"/>
  <c r="B32" i="7"/>
  <c r="C32" i="7"/>
  <c r="B33" i="7"/>
  <c r="C33" i="7"/>
  <c r="B34" i="7"/>
  <c r="C34" i="7"/>
  <c r="B35" i="7"/>
  <c r="C35" i="7"/>
  <c r="B36" i="7"/>
  <c r="C36" i="7"/>
  <c r="B37" i="7"/>
  <c r="C37" i="7"/>
  <c r="B38" i="7"/>
  <c r="C38" i="7"/>
  <c r="B39" i="7"/>
  <c r="C39" i="7"/>
  <c r="B40" i="7"/>
  <c r="C40" i="7"/>
  <c r="Z1565" i="2"/>
  <c r="AA1565" i="2" s="1"/>
  <c r="Z1566" i="2"/>
  <c r="AA1566" i="2" s="1"/>
  <c r="Z1567" i="2"/>
  <c r="AA1567" i="2" s="1"/>
  <c r="Z1568" i="2"/>
  <c r="AA1568" i="2" s="1"/>
  <c r="Z1569" i="2"/>
  <c r="AA1569" i="2" s="1"/>
  <c r="Z1570" i="2"/>
  <c r="AA1570" i="2" s="1"/>
  <c r="Z1571" i="2"/>
  <c r="AA1571" i="2" s="1"/>
  <c r="Z1572" i="2"/>
  <c r="AA1572" i="2" s="1"/>
  <c r="Z1573" i="2"/>
  <c r="AA1573" i="2" s="1"/>
  <c r="Z1574" i="2"/>
  <c r="AA1574" i="2" s="1"/>
  <c r="Z1575" i="2"/>
  <c r="AA1575" i="2" s="1"/>
  <c r="Z1576" i="2"/>
  <c r="AA1576" i="2" s="1"/>
  <c r="Z1577" i="2"/>
  <c r="AA1577" i="2" s="1"/>
  <c r="Z1578" i="2"/>
  <c r="AA1578" i="2" s="1"/>
  <c r="Z1579" i="2"/>
  <c r="AA1579" i="2" s="1"/>
  <c r="Z1580" i="2"/>
  <c r="AA1580" i="2" s="1"/>
  <c r="Z1581" i="2"/>
  <c r="AA1581" i="2" s="1"/>
  <c r="Z1582" i="2"/>
  <c r="AA1582" i="2" s="1"/>
  <c r="Z1583" i="2"/>
  <c r="AA1583" i="2" s="1"/>
  <c r="Z1584" i="2"/>
  <c r="AA1584" i="2" s="1"/>
  <c r="Z1585" i="2"/>
  <c r="AA1585" i="2" s="1"/>
  <c r="Z1586" i="2"/>
  <c r="AA1586" i="2" s="1"/>
  <c r="Z1587" i="2"/>
  <c r="AA1587" i="2" s="1"/>
  <c r="Z1588" i="2"/>
  <c r="AA1588" i="2" s="1"/>
  <c r="Z1589" i="2"/>
  <c r="AA1589" i="2" s="1"/>
  <c r="Z1590" i="2"/>
  <c r="AA1590" i="2" s="1"/>
  <c r="Z1591" i="2"/>
  <c r="AA1591" i="2" s="1"/>
  <c r="Z1592" i="2"/>
  <c r="AA1592" i="2" s="1"/>
  <c r="Z1593" i="2"/>
  <c r="AA1593" i="2" s="1"/>
  <c r="Z1594" i="2"/>
  <c r="AA1594" i="2" s="1"/>
  <c r="Z1595" i="2"/>
  <c r="AA1595" i="2" s="1"/>
  <c r="Z1596" i="2"/>
  <c r="AA1596" i="2" s="1"/>
  <c r="Z1597" i="2"/>
  <c r="AA1597" i="2" s="1"/>
  <c r="Z1598" i="2"/>
  <c r="AA1598" i="2" s="1"/>
  <c r="Z1599" i="2"/>
  <c r="AA1599" i="2" s="1"/>
  <c r="Z1600" i="2"/>
  <c r="AA1600" i="2" s="1"/>
  <c r="Z1601" i="2"/>
  <c r="AA1601" i="2" s="1"/>
  <c r="Z1602" i="2"/>
  <c r="AA1602" i="2" s="1"/>
  <c r="Z1603" i="2"/>
  <c r="AA1603" i="2" s="1"/>
  <c r="Z1604" i="2"/>
  <c r="AA1604" i="2" s="1"/>
  <c r="Z1605" i="2"/>
  <c r="AA1605" i="2" s="1"/>
  <c r="Z1606" i="2"/>
  <c r="AA1606" i="2" s="1"/>
  <c r="Z1607" i="2"/>
  <c r="AA1607" i="2" s="1"/>
  <c r="Z1608" i="2"/>
  <c r="AA1608" i="2" s="1"/>
  <c r="Z1609" i="2"/>
  <c r="AA1609" i="2" s="1"/>
  <c r="Z1610" i="2"/>
  <c r="AA1610" i="2" s="1"/>
  <c r="Z1611" i="2"/>
  <c r="AA1611" i="2" s="1"/>
  <c r="Z1612" i="2"/>
  <c r="AA1612" i="2" s="1"/>
  <c r="Z1613" i="2"/>
  <c r="AA1613" i="2" s="1"/>
  <c r="Z1614" i="2"/>
  <c r="AA1614" i="2" s="1"/>
  <c r="Z1615" i="2"/>
  <c r="AA1615" i="2" s="1"/>
  <c r="Z1616" i="2"/>
  <c r="AA1616" i="2" s="1"/>
  <c r="Z1617" i="2"/>
  <c r="AA1617" i="2" s="1"/>
  <c r="Z1618" i="2"/>
  <c r="AA1618" i="2" s="1"/>
  <c r="Z1619" i="2"/>
  <c r="AA1619" i="2" s="1"/>
  <c r="Z1620" i="2"/>
  <c r="AA1620" i="2" s="1"/>
  <c r="Z1621" i="2"/>
  <c r="AA1621" i="2" s="1"/>
  <c r="Z1622" i="2"/>
  <c r="AA1622" i="2" s="1"/>
  <c r="Z1623" i="2"/>
  <c r="AA1623" i="2" s="1"/>
  <c r="Z1624" i="2"/>
  <c r="AA1624" i="2" s="1"/>
  <c r="Z1625" i="2"/>
  <c r="AA1625" i="2" s="1"/>
  <c r="Z1626" i="2"/>
  <c r="AA1626" i="2" s="1"/>
  <c r="Z1627" i="2"/>
  <c r="AA1627" i="2" s="1"/>
  <c r="Z1628" i="2"/>
  <c r="AA1628" i="2" s="1"/>
  <c r="Z1629" i="2"/>
  <c r="AA1629" i="2" s="1"/>
  <c r="Z1630" i="2"/>
  <c r="AA1630" i="2" s="1"/>
  <c r="Z1631" i="2"/>
  <c r="AA1631" i="2" s="1"/>
  <c r="Z1632" i="2"/>
  <c r="AA1632" i="2" s="1"/>
  <c r="Z1633" i="2"/>
  <c r="AA1633" i="2" s="1"/>
  <c r="Z1634" i="2"/>
  <c r="AA1634" i="2" s="1"/>
  <c r="Z1635" i="2"/>
  <c r="AA1635" i="2" s="1"/>
  <c r="Z1636" i="2"/>
  <c r="AA1636" i="2" s="1"/>
  <c r="Z1637" i="2"/>
  <c r="AA1637" i="2" s="1"/>
  <c r="Z1638" i="2"/>
  <c r="AA1638" i="2" s="1"/>
  <c r="Z1639" i="2"/>
  <c r="AA1639" i="2" s="1"/>
  <c r="Z1640" i="2"/>
  <c r="AA1640" i="2" s="1"/>
  <c r="Z1641" i="2"/>
  <c r="AA1641" i="2" s="1"/>
  <c r="Z1642" i="2"/>
  <c r="AA1642" i="2" s="1"/>
  <c r="Z1643" i="2"/>
  <c r="AA1643" i="2" s="1"/>
  <c r="Z1644" i="2"/>
  <c r="AA1644" i="2" s="1"/>
  <c r="Z1645" i="2"/>
  <c r="AA1645" i="2" s="1"/>
  <c r="Z1646" i="2"/>
  <c r="AA1646" i="2" s="1"/>
  <c r="Z1647" i="2"/>
  <c r="AA1647" i="2" s="1"/>
  <c r="Z1648" i="2"/>
  <c r="AA1648" i="2" s="1"/>
  <c r="Z1649" i="2"/>
  <c r="AA1649" i="2" s="1"/>
  <c r="Z1650" i="2"/>
  <c r="AA1650" i="2" s="1"/>
  <c r="Z1651" i="2"/>
  <c r="AA1651" i="2" s="1"/>
  <c r="Z1652" i="2"/>
  <c r="AA1652" i="2" s="1"/>
  <c r="Z1653" i="2"/>
  <c r="AA1653" i="2" s="1"/>
  <c r="Z1654" i="2"/>
  <c r="AA1654" i="2" s="1"/>
  <c r="Z1655" i="2"/>
  <c r="AA1655" i="2" s="1"/>
  <c r="Z1656" i="2"/>
  <c r="AA1656" i="2" s="1"/>
  <c r="Z1657" i="2"/>
  <c r="AA1657" i="2" s="1"/>
  <c r="Z1658" i="2"/>
  <c r="AA1658" i="2" s="1"/>
  <c r="Z1659" i="2"/>
  <c r="AA1659" i="2" s="1"/>
  <c r="Z1660" i="2"/>
  <c r="AA1660" i="2" s="1"/>
  <c r="Z1661" i="2"/>
  <c r="AA1661" i="2" s="1"/>
  <c r="Z1662" i="2"/>
  <c r="AA1662" i="2" s="1"/>
  <c r="Z1663" i="2"/>
  <c r="AA1663" i="2" s="1"/>
  <c r="Z1664" i="2"/>
  <c r="AA1664" i="2" s="1"/>
  <c r="Z1665" i="2"/>
  <c r="AA1665" i="2" s="1"/>
  <c r="Z1666" i="2"/>
  <c r="AA1666" i="2" s="1"/>
  <c r="Z1667" i="2"/>
  <c r="AA1667" i="2" s="1"/>
  <c r="Z1668" i="2"/>
  <c r="AA1668" i="2" s="1"/>
  <c r="Z1669" i="2"/>
  <c r="AA1669" i="2" s="1"/>
  <c r="Z1670" i="2"/>
  <c r="AA1670" i="2" s="1"/>
  <c r="Z1671" i="2"/>
  <c r="AA1671" i="2" s="1"/>
  <c r="Z1672" i="2"/>
  <c r="AA1672" i="2" s="1"/>
  <c r="Z1673" i="2"/>
  <c r="AA1673" i="2" s="1"/>
  <c r="Z1674" i="2"/>
  <c r="AA1674" i="2" s="1"/>
  <c r="Z1675" i="2"/>
  <c r="AA1675" i="2" s="1"/>
  <c r="Z1676" i="2"/>
  <c r="AA1676" i="2" s="1"/>
  <c r="Z1677" i="2"/>
  <c r="AA1677" i="2" s="1"/>
  <c r="Z1678" i="2"/>
  <c r="AA1678" i="2" s="1"/>
  <c r="Z1679" i="2"/>
  <c r="AA1679" i="2" s="1"/>
  <c r="Z1680" i="2"/>
  <c r="AA1680" i="2" s="1"/>
  <c r="Z1681" i="2"/>
  <c r="AA1681" i="2" s="1"/>
  <c r="Z1682" i="2"/>
  <c r="AA1682" i="2" s="1"/>
  <c r="Z1683" i="2"/>
  <c r="AA1683" i="2" s="1"/>
  <c r="Z1684" i="2"/>
  <c r="AA1684" i="2" s="1"/>
  <c r="Z1685" i="2"/>
  <c r="AA1685" i="2" s="1"/>
  <c r="Z1686" i="2"/>
  <c r="AA1686" i="2" s="1"/>
  <c r="Z1687" i="2"/>
  <c r="AA1687" i="2" s="1"/>
  <c r="Z1688" i="2"/>
  <c r="AA1688" i="2" s="1"/>
  <c r="Z1689" i="2"/>
  <c r="AA1689" i="2" s="1"/>
  <c r="Z1690" i="2"/>
  <c r="AA1690" i="2" s="1"/>
  <c r="Z1691" i="2"/>
  <c r="AA1691" i="2" s="1"/>
  <c r="Z1692" i="2"/>
  <c r="AA1692" i="2" s="1"/>
  <c r="Z1693" i="2"/>
  <c r="AA1693" i="2" s="1"/>
  <c r="Z1694" i="2"/>
  <c r="AA1694" i="2" s="1"/>
  <c r="Z1695" i="2"/>
  <c r="AA1695" i="2" s="1"/>
  <c r="Z1696" i="2"/>
  <c r="AA1696" i="2" s="1"/>
  <c r="Z1697" i="2"/>
  <c r="AA1697" i="2" s="1"/>
  <c r="Z1698" i="2"/>
  <c r="AA1698" i="2" s="1"/>
  <c r="Z1699" i="2"/>
  <c r="AA1699" i="2" s="1"/>
  <c r="Z1700" i="2"/>
  <c r="AA1700" i="2" s="1"/>
  <c r="Z1701" i="2"/>
  <c r="AA1701" i="2" s="1"/>
  <c r="Z1702" i="2"/>
  <c r="AA1702" i="2" s="1"/>
  <c r="Z1703" i="2"/>
  <c r="AA1703" i="2" s="1"/>
  <c r="Z1704" i="2"/>
  <c r="AA1704" i="2" s="1"/>
  <c r="Z1705" i="2"/>
  <c r="AA1705" i="2" s="1"/>
  <c r="Z1706" i="2"/>
  <c r="AA1706" i="2" s="1"/>
  <c r="Z1707" i="2"/>
  <c r="AA1707" i="2" s="1"/>
  <c r="Z1708" i="2"/>
  <c r="AA1708" i="2" s="1"/>
  <c r="Z1709" i="2"/>
  <c r="AA1709" i="2" s="1"/>
  <c r="Z1710" i="2"/>
  <c r="AA1710" i="2" s="1"/>
  <c r="Z1711" i="2"/>
  <c r="AA1711" i="2" s="1"/>
  <c r="Z1712" i="2"/>
  <c r="AA1712" i="2" s="1"/>
  <c r="Z1713" i="2"/>
  <c r="AA1713" i="2" s="1"/>
  <c r="Z1714" i="2"/>
  <c r="AA1714" i="2" s="1"/>
  <c r="Z1715" i="2"/>
  <c r="AA1715" i="2" s="1"/>
  <c r="Z1716" i="2"/>
  <c r="AA1716" i="2" s="1"/>
  <c r="Z1717" i="2"/>
  <c r="AA1717" i="2" s="1"/>
  <c r="Z1718" i="2"/>
  <c r="AA1718" i="2" s="1"/>
  <c r="Z1719" i="2"/>
  <c r="AA1719" i="2" s="1"/>
  <c r="Z1720" i="2"/>
  <c r="AA1720" i="2" s="1"/>
  <c r="Z1721" i="2"/>
  <c r="AA1721" i="2" s="1"/>
  <c r="Z1722" i="2"/>
  <c r="AA1722" i="2" s="1"/>
  <c r="Z1723" i="2"/>
  <c r="AA1723" i="2" s="1"/>
  <c r="Z1724" i="2"/>
  <c r="AA1724" i="2" s="1"/>
  <c r="Z1725" i="2"/>
  <c r="AA1725" i="2" s="1"/>
  <c r="Z1726" i="2"/>
  <c r="AA1726" i="2" s="1"/>
  <c r="Z1727" i="2"/>
  <c r="AA1727" i="2" s="1"/>
  <c r="Z1728" i="2"/>
  <c r="AA1728" i="2" s="1"/>
  <c r="Z1729" i="2"/>
  <c r="AA1729" i="2" s="1"/>
  <c r="Z1730" i="2"/>
  <c r="AA1730" i="2" s="1"/>
  <c r="Z1731" i="2"/>
  <c r="AA1731" i="2" s="1"/>
  <c r="Z1732" i="2"/>
  <c r="AA1732" i="2" s="1"/>
  <c r="Z1733" i="2"/>
  <c r="AA1733" i="2" s="1"/>
  <c r="Z1734" i="2"/>
  <c r="AA1734" i="2" s="1"/>
  <c r="Z1735" i="2"/>
  <c r="AA1735" i="2" s="1"/>
  <c r="Z1736" i="2"/>
  <c r="AA1736" i="2" s="1"/>
  <c r="Z1737" i="2"/>
  <c r="AA1737" i="2" s="1"/>
  <c r="Z1738" i="2"/>
  <c r="AA1738" i="2" s="1"/>
  <c r="Z1739" i="2"/>
  <c r="AA1739" i="2" s="1"/>
  <c r="Z1740" i="2"/>
  <c r="AA1740" i="2" s="1"/>
  <c r="Z1741" i="2"/>
  <c r="AA1741" i="2" s="1"/>
  <c r="Z1742" i="2"/>
  <c r="AA1742" i="2" s="1"/>
  <c r="Z1743" i="2"/>
  <c r="AA1743" i="2" s="1"/>
  <c r="Z1744" i="2"/>
  <c r="AA1744" i="2" s="1"/>
  <c r="Z1745" i="2"/>
  <c r="AA1745" i="2" s="1"/>
  <c r="Z1746" i="2"/>
  <c r="AA1746" i="2" s="1"/>
  <c r="Z1747" i="2"/>
  <c r="AA1747" i="2" s="1"/>
  <c r="Z1748" i="2"/>
  <c r="AA1748" i="2" s="1"/>
  <c r="Z1749" i="2"/>
  <c r="AA1749" i="2" s="1"/>
  <c r="Z1750" i="2"/>
  <c r="AA1750" i="2" s="1"/>
  <c r="Z1751" i="2"/>
  <c r="AA1751" i="2" s="1"/>
  <c r="Z1752" i="2"/>
  <c r="AA1752" i="2" s="1"/>
  <c r="Z1753" i="2"/>
  <c r="AA1753" i="2" s="1"/>
  <c r="Z1754" i="2"/>
  <c r="AA1754" i="2" s="1"/>
  <c r="Z1755" i="2"/>
  <c r="AA1755" i="2" s="1"/>
  <c r="Z1756" i="2"/>
  <c r="AA1756" i="2" s="1"/>
  <c r="Z1757" i="2"/>
  <c r="AA1757" i="2" s="1"/>
  <c r="Z1758" i="2"/>
  <c r="AA1758" i="2" s="1"/>
  <c r="Z1759" i="2"/>
  <c r="AA1759" i="2" s="1"/>
  <c r="Z1760" i="2"/>
  <c r="AA1760" i="2" s="1"/>
  <c r="Z1761" i="2"/>
  <c r="AA1761" i="2" s="1"/>
  <c r="Z1762" i="2"/>
  <c r="AA1762" i="2" s="1"/>
  <c r="Z1763" i="2"/>
  <c r="AA1763" i="2" s="1"/>
  <c r="Z1764" i="2"/>
  <c r="AA1764" i="2" s="1"/>
  <c r="Z1765" i="2"/>
  <c r="AA1765" i="2" s="1"/>
  <c r="Z1766" i="2"/>
  <c r="AA1766" i="2" s="1"/>
  <c r="Z1767" i="2"/>
  <c r="AA1767" i="2" s="1"/>
  <c r="Z1768" i="2"/>
  <c r="AA1768" i="2" s="1"/>
  <c r="Z1769" i="2"/>
  <c r="AA1769" i="2" s="1"/>
  <c r="Z1770" i="2"/>
  <c r="AA1770" i="2" s="1"/>
  <c r="Z1771" i="2"/>
  <c r="AA1771" i="2" s="1"/>
  <c r="Z1772" i="2"/>
  <c r="AA1772" i="2" s="1"/>
  <c r="Z1773" i="2"/>
  <c r="AA1773" i="2" s="1"/>
  <c r="Z1774" i="2"/>
  <c r="AA1774" i="2" s="1"/>
  <c r="Z1775" i="2"/>
  <c r="AA1775" i="2" s="1"/>
  <c r="Z1776" i="2"/>
  <c r="AA1776" i="2" s="1"/>
  <c r="Z1777" i="2"/>
  <c r="AA1777" i="2" s="1"/>
  <c r="Z1778" i="2"/>
  <c r="AA1778" i="2" s="1"/>
  <c r="Z1779" i="2"/>
  <c r="AA1779" i="2" s="1"/>
  <c r="Z1780" i="2"/>
  <c r="AA1780" i="2" s="1"/>
  <c r="Z1781" i="2"/>
  <c r="AA1781" i="2" s="1"/>
  <c r="Z1782" i="2"/>
  <c r="AA1782" i="2" s="1"/>
  <c r="Z1783" i="2"/>
  <c r="AA1783" i="2" s="1"/>
  <c r="Z1784" i="2"/>
  <c r="AA1784" i="2" s="1"/>
  <c r="Z1785" i="2"/>
  <c r="AA1785" i="2" s="1"/>
  <c r="Z1786" i="2"/>
  <c r="AA1786" i="2" s="1"/>
  <c r="Z1787" i="2"/>
  <c r="AA1787" i="2" s="1"/>
  <c r="Z1788" i="2"/>
  <c r="AA1788" i="2" s="1"/>
  <c r="Z1789" i="2"/>
  <c r="AA1789" i="2" s="1"/>
  <c r="Z1790" i="2"/>
  <c r="AA1790" i="2" s="1"/>
  <c r="Z1791" i="2"/>
  <c r="AA1791" i="2" s="1"/>
  <c r="Z1792" i="2"/>
  <c r="AA1792" i="2" s="1"/>
  <c r="Z1793" i="2"/>
  <c r="AA1793" i="2" s="1"/>
  <c r="Z1794" i="2"/>
  <c r="AA1794" i="2" s="1"/>
  <c r="Z1795" i="2"/>
  <c r="AA1795" i="2" s="1"/>
  <c r="Z1796" i="2"/>
  <c r="AA1796" i="2" s="1"/>
  <c r="Z1797" i="2"/>
  <c r="AA1797" i="2" s="1"/>
  <c r="Z1798" i="2"/>
  <c r="AA1798" i="2" s="1"/>
  <c r="Z1799" i="2"/>
  <c r="AA1799" i="2" s="1"/>
  <c r="Z1800" i="2"/>
  <c r="AA1800" i="2" s="1"/>
  <c r="Z1801" i="2"/>
  <c r="AA1801" i="2" s="1"/>
  <c r="Z1802" i="2"/>
  <c r="AA1802" i="2" s="1"/>
  <c r="Z1803" i="2"/>
  <c r="AA1803" i="2" s="1"/>
  <c r="Z1804" i="2"/>
  <c r="AA1804" i="2" s="1"/>
  <c r="Z1805" i="2"/>
  <c r="AA1805" i="2" s="1"/>
  <c r="Z1806" i="2"/>
  <c r="AA1806" i="2" s="1"/>
  <c r="Z1807" i="2"/>
  <c r="AA1807" i="2" s="1"/>
  <c r="Z1808" i="2"/>
  <c r="AA1808" i="2" s="1"/>
  <c r="Z1809" i="2"/>
  <c r="AA1809" i="2" s="1"/>
  <c r="Z1810" i="2"/>
  <c r="AA1810" i="2" s="1"/>
  <c r="Z1811" i="2"/>
  <c r="AA1811" i="2" s="1"/>
  <c r="Z1812" i="2"/>
  <c r="AA1812" i="2" s="1"/>
  <c r="Z1813" i="2"/>
  <c r="AA1813" i="2" s="1"/>
  <c r="Z1814" i="2"/>
  <c r="AA1814" i="2" s="1"/>
  <c r="Z1815" i="2"/>
  <c r="AA1815" i="2" s="1"/>
  <c r="Z1816" i="2"/>
  <c r="AA1816" i="2" s="1"/>
  <c r="Z1817" i="2"/>
  <c r="AA1817" i="2" s="1"/>
  <c r="Z1818" i="2"/>
  <c r="AA1818" i="2" s="1"/>
  <c r="Z1819" i="2"/>
  <c r="AA1819" i="2" s="1"/>
  <c r="Z1820" i="2"/>
  <c r="AA1820" i="2" s="1"/>
  <c r="Z1821" i="2"/>
  <c r="AA1821" i="2" s="1"/>
  <c r="Z1822" i="2"/>
  <c r="AA1822" i="2" s="1"/>
  <c r="Z1823" i="2"/>
  <c r="AA1823" i="2" s="1"/>
  <c r="Z1824" i="2"/>
  <c r="AA1824" i="2" s="1"/>
  <c r="Z1825" i="2"/>
  <c r="AA1825" i="2" s="1"/>
  <c r="Z1826" i="2"/>
  <c r="AA1826" i="2" s="1"/>
  <c r="Z1827" i="2"/>
  <c r="AA1827" i="2" s="1"/>
  <c r="Z1828" i="2"/>
  <c r="AA1828" i="2" s="1"/>
  <c r="Z1829" i="2"/>
  <c r="AA1829" i="2" s="1"/>
  <c r="Z1830" i="2"/>
  <c r="AA1830" i="2" s="1"/>
  <c r="Z1831" i="2"/>
  <c r="AA1831" i="2" s="1"/>
  <c r="Z1832" i="2"/>
  <c r="AA1832" i="2" s="1"/>
  <c r="Z1833" i="2"/>
  <c r="AA1833" i="2" s="1"/>
  <c r="Z1834" i="2"/>
  <c r="AA1834" i="2" s="1"/>
  <c r="Z1835" i="2"/>
  <c r="AA1835" i="2" s="1"/>
  <c r="Z1836" i="2"/>
  <c r="AA1836" i="2" s="1"/>
  <c r="Z1837" i="2"/>
  <c r="AA1837" i="2" s="1"/>
  <c r="Z1838" i="2"/>
  <c r="AA1838" i="2" s="1"/>
  <c r="Z1839" i="2"/>
  <c r="AA1839" i="2" s="1"/>
  <c r="Z1840" i="2"/>
  <c r="AA1840" i="2" s="1"/>
  <c r="Z1841" i="2"/>
  <c r="AA1841" i="2" s="1"/>
  <c r="Z1842" i="2"/>
  <c r="AA1842" i="2" s="1"/>
  <c r="Z1843" i="2"/>
  <c r="AA1843" i="2" s="1"/>
  <c r="Z1844" i="2"/>
  <c r="AA1844" i="2" s="1"/>
  <c r="Z1845" i="2"/>
  <c r="AA1845" i="2" s="1"/>
  <c r="Z1846" i="2"/>
  <c r="AA1846" i="2" s="1"/>
  <c r="Z1847" i="2"/>
  <c r="AA1847" i="2" s="1"/>
  <c r="Z1848" i="2"/>
  <c r="AA1848" i="2" s="1"/>
  <c r="Z1849" i="2"/>
  <c r="AA1849" i="2" s="1"/>
  <c r="Z1850" i="2"/>
  <c r="AA1850" i="2" s="1"/>
  <c r="Z1851" i="2"/>
  <c r="AA1851" i="2" s="1"/>
  <c r="Z1852" i="2"/>
  <c r="AA1852" i="2" s="1"/>
  <c r="Z1853" i="2"/>
  <c r="AA1853" i="2" s="1"/>
  <c r="Z1854" i="2"/>
  <c r="AA1854" i="2" s="1"/>
  <c r="Z1855" i="2"/>
  <c r="AA1855" i="2" s="1"/>
  <c r="Z1856" i="2"/>
  <c r="AA1856" i="2" s="1"/>
  <c r="Z1857" i="2"/>
  <c r="AA1857" i="2" s="1"/>
  <c r="Z1858" i="2"/>
  <c r="AA1858" i="2" s="1"/>
  <c r="Z1859" i="2"/>
  <c r="AA1859" i="2" s="1"/>
  <c r="Z1860" i="2"/>
  <c r="AA1860" i="2" s="1"/>
  <c r="Z1861" i="2"/>
  <c r="AA1861" i="2" s="1"/>
  <c r="Z1862" i="2"/>
  <c r="AA1862" i="2" s="1"/>
  <c r="Z1863" i="2"/>
  <c r="AA1863" i="2" s="1"/>
  <c r="Z1864" i="2"/>
  <c r="AA1864" i="2" s="1"/>
  <c r="Z1865" i="2"/>
  <c r="AA1865" i="2" s="1"/>
  <c r="Z1866" i="2"/>
  <c r="AA1866" i="2" s="1"/>
  <c r="Z1867" i="2"/>
  <c r="AA1867" i="2" s="1"/>
  <c r="Z1868" i="2"/>
  <c r="AA1868" i="2" s="1"/>
  <c r="Z1869" i="2"/>
  <c r="AA1869" i="2" s="1"/>
  <c r="Z1870" i="2"/>
  <c r="AA1870" i="2" s="1"/>
  <c r="Z1871" i="2"/>
  <c r="AA1871" i="2" s="1"/>
  <c r="Z1872" i="2"/>
  <c r="AA1872" i="2" s="1"/>
  <c r="Z1873" i="2"/>
  <c r="AA1873" i="2" s="1"/>
  <c r="Z1874" i="2"/>
  <c r="AA1874" i="2" s="1"/>
  <c r="Z1875" i="2"/>
  <c r="AA1875" i="2" s="1"/>
  <c r="Z1876" i="2"/>
  <c r="AA1876" i="2" s="1"/>
  <c r="Z1877" i="2"/>
  <c r="AA1877" i="2" s="1"/>
  <c r="Z1878" i="2"/>
  <c r="AA1878" i="2" s="1"/>
  <c r="Z1879" i="2"/>
  <c r="AA1879" i="2" s="1"/>
  <c r="Z1880" i="2"/>
  <c r="AA1880" i="2" s="1"/>
  <c r="Z1881" i="2"/>
  <c r="AA1881" i="2" s="1"/>
  <c r="Z1882" i="2"/>
  <c r="AA1882" i="2" s="1"/>
  <c r="Z1883" i="2"/>
  <c r="AA1883" i="2" s="1"/>
  <c r="Z1884" i="2"/>
  <c r="AA1884" i="2" s="1"/>
  <c r="Z1885" i="2"/>
  <c r="AA1885" i="2" s="1"/>
  <c r="Z1886" i="2"/>
  <c r="AA1886" i="2" s="1"/>
  <c r="Z1887" i="2"/>
  <c r="AA1887" i="2" s="1"/>
  <c r="Z1888" i="2"/>
  <c r="AA1888" i="2" s="1"/>
  <c r="Z1889" i="2"/>
  <c r="AA1889" i="2" s="1"/>
  <c r="Z1890" i="2"/>
  <c r="AA1890" i="2" s="1"/>
  <c r="Z1891" i="2"/>
  <c r="AA1891" i="2" s="1"/>
  <c r="Z1892" i="2"/>
  <c r="AA1892" i="2" s="1"/>
  <c r="Z1893" i="2"/>
  <c r="AA1893" i="2" s="1"/>
  <c r="Z1894" i="2"/>
  <c r="AA1894" i="2" s="1"/>
  <c r="Z1895" i="2"/>
  <c r="AA1895" i="2" s="1"/>
  <c r="Z1896" i="2"/>
  <c r="AA1896" i="2" s="1"/>
  <c r="Z1897" i="2"/>
  <c r="AA1897" i="2" s="1"/>
  <c r="Z1898" i="2"/>
  <c r="AA1898" i="2" s="1"/>
  <c r="Z1899" i="2"/>
  <c r="AA1899" i="2" s="1"/>
  <c r="Z1900" i="2"/>
  <c r="AA1900" i="2" s="1"/>
  <c r="Z1901" i="2"/>
  <c r="AA1901" i="2" s="1"/>
  <c r="Z1902" i="2"/>
  <c r="AA1902" i="2" s="1"/>
  <c r="Z1903" i="2"/>
  <c r="AA1903" i="2" s="1"/>
  <c r="Z1904" i="2"/>
  <c r="AA1904" i="2" s="1"/>
  <c r="Z1905" i="2"/>
  <c r="AA1905" i="2" s="1"/>
  <c r="Z1906" i="2"/>
  <c r="AA1906" i="2" s="1"/>
  <c r="Z1907" i="2"/>
  <c r="AA1907" i="2" s="1"/>
  <c r="Z1908" i="2"/>
  <c r="AA1908" i="2" s="1"/>
  <c r="Z1909" i="2"/>
  <c r="AA1909" i="2" s="1"/>
  <c r="Z1910" i="2"/>
  <c r="AA1910" i="2" s="1"/>
  <c r="Z1911" i="2"/>
  <c r="AA1911" i="2" s="1"/>
  <c r="Z1912" i="2"/>
  <c r="AA1912" i="2" s="1"/>
  <c r="Z1913" i="2"/>
  <c r="AA1913" i="2" s="1"/>
  <c r="Z1914" i="2"/>
  <c r="AA1914" i="2" s="1"/>
  <c r="Z1915" i="2"/>
  <c r="AA1915" i="2" s="1"/>
  <c r="Z1916" i="2"/>
  <c r="AA1916" i="2" s="1"/>
  <c r="Z1917" i="2"/>
  <c r="AA1917" i="2" s="1"/>
  <c r="Z1918" i="2"/>
  <c r="AA1918" i="2" s="1"/>
  <c r="Z1919" i="2"/>
  <c r="AA1919" i="2" s="1"/>
  <c r="Z1920" i="2"/>
  <c r="AA1920" i="2" s="1"/>
  <c r="Z1921" i="2"/>
  <c r="AA1921" i="2" s="1"/>
  <c r="Z1922" i="2"/>
  <c r="AA1922" i="2" s="1"/>
  <c r="Z1923" i="2"/>
  <c r="AA1923" i="2" s="1"/>
  <c r="Z1924" i="2"/>
  <c r="AA1924" i="2" s="1"/>
  <c r="Z1925" i="2"/>
  <c r="AA1925" i="2" s="1"/>
  <c r="Z1926" i="2"/>
  <c r="AA1926" i="2" s="1"/>
  <c r="Z1927" i="2"/>
  <c r="AA1927" i="2" s="1"/>
  <c r="Z1928" i="2"/>
  <c r="AA1928" i="2" s="1"/>
  <c r="Z1929" i="2"/>
  <c r="AA1929" i="2" s="1"/>
  <c r="Z1930" i="2"/>
  <c r="AA1930" i="2" s="1"/>
  <c r="Z1931" i="2"/>
  <c r="AA1931" i="2" s="1"/>
  <c r="Z1932" i="2"/>
  <c r="AA1932" i="2" s="1"/>
  <c r="Z1933" i="2"/>
  <c r="AA1933" i="2" s="1"/>
  <c r="Z1934" i="2"/>
  <c r="AA1934" i="2" s="1"/>
  <c r="Z1935" i="2"/>
  <c r="AA1935" i="2" s="1"/>
  <c r="Z1936" i="2"/>
  <c r="AA1936" i="2" s="1"/>
  <c r="Z1937" i="2"/>
  <c r="AA1937" i="2" s="1"/>
  <c r="Z1938" i="2"/>
  <c r="AA1938" i="2" s="1"/>
  <c r="Z1939" i="2"/>
  <c r="AA1939" i="2" s="1"/>
  <c r="Z1940" i="2"/>
  <c r="AA1940" i="2" s="1"/>
  <c r="Z1941" i="2"/>
  <c r="AA1941" i="2" s="1"/>
  <c r="Z1942" i="2"/>
  <c r="AA1942" i="2" s="1"/>
  <c r="Z1943" i="2"/>
  <c r="AA1943" i="2" s="1"/>
  <c r="Z1944" i="2"/>
  <c r="AA1944" i="2" s="1"/>
  <c r="Z1945" i="2"/>
  <c r="AA1945" i="2" s="1"/>
  <c r="Z1946" i="2"/>
  <c r="AA1946" i="2" s="1"/>
  <c r="Z1947" i="2"/>
  <c r="AA1947" i="2" s="1"/>
  <c r="Z1948" i="2"/>
  <c r="AA1948" i="2" s="1"/>
  <c r="Z1949" i="2"/>
  <c r="AA1949" i="2" s="1"/>
  <c r="Z1950" i="2"/>
  <c r="AA1950" i="2" s="1"/>
  <c r="Z1951" i="2"/>
  <c r="AA1951" i="2" s="1"/>
  <c r="Z1952" i="2"/>
  <c r="AA1952" i="2" s="1"/>
  <c r="Z1953" i="2"/>
  <c r="AA1953" i="2" s="1"/>
  <c r="Z1954" i="2"/>
  <c r="AA1954" i="2" s="1"/>
  <c r="Z1955" i="2"/>
  <c r="AA1955" i="2" s="1"/>
  <c r="Z1956" i="2"/>
  <c r="AA1956" i="2" s="1"/>
  <c r="Z1957" i="2"/>
  <c r="AA1957" i="2" s="1"/>
  <c r="Z1958" i="2"/>
  <c r="AA1958" i="2" s="1"/>
  <c r="Z1959" i="2"/>
  <c r="AA1959" i="2" s="1"/>
  <c r="Z1960" i="2"/>
  <c r="AA1960" i="2" s="1"/>
  <c r="Z1961" i="2"/>
  <c r="AA1961" i="2" s="1"/>
  <c r="Z1962" i="2"/>
  <c r="AA1962" i="2" s="1"/>
  <c r="Z1963" i="2"/>
  <c r="AA1963" i="2" s="1"/>
  <c r="Z1964" i="2"/>
  <c r="AA1964" i="2" s="1"/>
  <c r="Z1965" i="2"/>
  <c r="AA1965" i="2" s="1"/>
  <c r="Z1966" i="2"/>
  <c r="AA1966" i="2" s="1"/>
  <c r="Z1967" i="2"/>
  <c r="AA1967" i="2" s="1"/>
  <c r="Z1968" i="2"/>
  <c r="AA1968" i="2" s="1"/>
  <c r="Z1969" i="2"/>
  <c r="AA1969" i="2" s="1"/>
  <c r="Z1970" i="2"/>
  <c r="AA1970" i="2" s="1"/>
  <c r="Z1971" i="2"/>
  <c r="AA1971" i="2" s="1"/>
  <c r="Z1972" i="2"/>
  <c r="AA1972" i="2" s="1"/>
  <c r="Z1973" i="2"/>
  <c r="AA1973" i="2" s="1"/>
  <c r="Z1974" i="2"/>
  <c r="AA1974" i="2" s="1"/>
  <c r="Z1975" i="2"/>
  <c r="AA1975" i="2" s="1"/>
  <c r="Z1976" i="2"/>
  <c r="AA1976" i="2" s="1"/>
  <c r="Z1977" i="2"/>
  <c r="AA1977" i="2" s="1"/>
  <c r="Z1978" i="2"/>
  <c r="AA1978" i="2" s="1"/>
  <c r="Z1979" i="2"/>
  <c r="AA1979" i="2" s="1"/>
  <c r="Z1980" i="2"/>
  <c r="AA1980" i="2" s="1"/>
  <c r="Z1981" i="2"/>
  <c r="AA1981" i="2" s="1"/>
  <c r="Z1982" i="2"/>
  <c r="AA1982" i="2" s="1"/>
  <c r="Z1983" i="2"/>
  <c r="AA1983" i="2" s="1"/>
  <c r="Z1984" i="2"/>
  <c r="AA1984" i="2" s="1"/>
  <c r="Z1985" i="2"/>
  <c r="AA1985" i="2" s="1"/>
  <c r="Z1986" i="2"/>
  <c r="AA1986" i="2" s="1"/>
  <c r="Z1987" i="2"/>
  <c r="AA1987" i="2" s="1"/>
  <c r="Z1988" i="2"/>
  <c r="AA1988" i="2" s="1"/>
  <c r="Z1989" i="2"/>
  <c r="AA1989" i="2" s="1"/>
  <c r="Z1990" i="2"/>
  <c r="AA1990" i="2" s="1"/>
  <c r="Z1991" i="2"/>
  <c r="AA1991" i="2" s="1"/>
  <c r="Z1992" i="2"/>
  <c r="AA1992" i="2" s="1"/>
  <c r="Z1993" i="2"/>
  <c r="AA1993" i="2" s="1"/>
  <c r="Z1994" i="2"/>
  <c r="AA1994" i="2" s="1"/>
  <c r="Z1995" i="2"/>
  <c r="AA1995" i="2" s="1"/>
  <c r="Z1996" i="2"/>
  <c r="AA1996" i="2" s="1"/>
  <c r="Z1997" i="2"/>
  <c r="AA1997" i="2" s="1"/>
  <c r="Z1998" i="2"/>
  <c r="AA1998" i="2" s="1"/>
  <c r="Z1999" i="2"/>
  <c r="AA1999" i="2" s="1"/>
  <c r="Z2000" i="2"/>
  <c r="AA2000" i="2" s="1"/>
  <c r="Z2001" i="2"/>
  <c r="AA2001" i="2" s="1"/>
  <c r="Z2002" i="2"/>
  <c r="AA2002" i="2" s="1"/>
  <c r="Z2003" i="2"/>
  <c r="AA2003" i="2" s="1"/>
  <c r="Z2004" i="2"/>
  <c r="AA2004" i="2" s="1"/>
  <c r="Z2005" i="2"/>
  <c r="AA2005" i="2" s="1"/>
  <c r="Z2006" i="2"/>
  <c r="AA2006" i="2" s="1"/>
  <c r="Z2007" i="2"/>
  <c r="AA2007" i="2" s="1"/>
  <c r="Z2008" i="2"/>
  <c r="AA2008" i="2" s="1"/>
  <c r="Z2009" i="2"/>
  <c r="AA2009" i="2" s="1"/>
  <c r="Z2010" i="2"/>
  <c r="AA2010" i="2" s="1"/>
  <c r="Z2011" i="2"/>
  <c r="AA2011" i="2" s="1"/>
  <c r="Z2012" i="2"/>
  <c r="AA2012" i="2" s="1"/>
  <c r="Z2013" i="2"/>
  <c r="AA2013" i="2" s="1"/>
  <c r="Z2014" i="2"/>
  <c r="AA2014" i="2" s="1"/>
  <c r="Z2015" i="2"/>
  <c r="AA2015" i="2" s="1"/>
  <c r="Z2016" i="2"/>
  <c r="AA2016" i="2" s="1"/>
  <c r="Z2017" i="2"/>
  <c r="AA2017" i="2" s="1"/>
  <c r="Z2018" i="2"/>
  <c r="AA2018" i="2" s="1"/>
  <c r="Z2019" i="2"/>
  <c r="AA2019" i="2" s="1"/>
  <c r="Z2020" i="2"/>
  <c r="AA2020" i="2" s="1"/>
  <c r="Z2021" i="2"/>
  <c r="AA2021" i="2" s="1"/>
  <c r="Z2022" i="2"/>
  <c r="AA2022" i="2" s="1"/>
  <c r="Z2023" i="2"/>
  <c r="AA2023" i="2" s="1"/>
  <c r="Z2024" i="2"/>
  <c r="AA2024" i="2" s="1"/>
  <c r="Z2025" i="2"/>
  <c r="AA2025" i="2" s="1"/>
  <c r="Z2026" i="2"/>
  <c r="AA2026" i="2" s="1"/>
  <c r="Z2027" i="2"/>
  <c r="AA2027" i="2" s="1"/>
  <c r="Z2028" i="2"/>
  <c r="AA2028" i="2" s="1"/>
  <c r="Z2029" i="2"/>
  <c r="AA2029" i="2" s="1"/>
  <c r="Z2030" i="2"/>
  <c r="AA2030" i="2" s="1"/>
  <c r="Z2031" i="2"/>
  <c r="AA2031" i="2" s="1"/>
  <c r="Z2032" i="2"/>
  <c r="AA2032" i="2" s="1"/>
  <c r="Z2033" i="2"/>
  <c r="AA2033" i="2" s="1"/>
  <c r="Z2034" i="2"/>
  <c r="AA2034" i="2" s="1"/>
  <c r="Z2035" i="2"/>
  <c r="AA2035" i="2" s="1"/>
  <c r="Z2036" i="2"/>
  <c r="AA2036" i="2" s="1"/>
  <c r="Z2037" i="2"/>
  <c r="AA2037" i="2" s="1"/>
  <c r="Z2038" i="2"/>
  <c r="AA2038" i="2" s="1"/>
  <c r="Z2039" i="2"/>
  <c r="AA2039" i="2" s="1"/>
  <c r="Z2040" i="2"/>
  <c r="AA2040" i="2" s="1"/>
  <c r="Z2041" i="2"/>
  <c r="AA2041" i="2" s="1"/>
  <c r="Z2042" i="2"/>
  <c r="AA2042" i="2" s="1"/>
  <c r="Z2043" i="2"/>
  <c r="AA2043" i="2" s="1"/>
  <c r="Z2044" i="2"/>
  <c r="AA2044" i="2" s="1"/>
  <c r="Z2045" i="2"/>
  <c r="AA2045" i="2" s="1"/>
  <c r="Z2046" i="2"/>
  <c r="AA2046" i="2" s="1"/>
  <c r="Z2047" i="2"/>
  <c r="AA2047" i="2" s="1"/>
  <c r="Z2048" i="2"/>
  <c r="AA2048" i="2" s="1"/>
  <c r="Z2049" i="2"/>
  <c r="AA2049" i="2" s="1"/>
  <c r="Z2050" i="2"/>
  <c r="AA2050" i="2" s="1"/>
  <c r="Z2051" i="2"/>
  <c r="AA2051" i="2" s="1"/>
  <c r="Z2052" i="2"/>
  <c r="AA2052" i="2" s="1"/>
  <c r="Z2053" i="2"/>
  <c r="AA2053" i="2" s="1"/>
  <c r="Z2054" i="2"/>
  <c r="AA2054" i="2" s="1"/>
  <c r="Z2055" i="2"/>
  <c r="AA2055" i="2" s="1"/>
  <c r="Z2056" i="2"/>
  <c r="AA2056" i="2" s="1"/>
  <c r="Z2057" i="2"/>
  <c r="AA2057" i="2" s="1"/>
  <c r="Z2058" i="2"/>
  <c r="AA2058" i="2" s="1"/>
  <c r="Z2059" i="2"/>
  <c r="AA2059" i="2" s="1"/>
  <c r="Z2060" i="2"/>
  <c r="AA2060" i="2" s="1"/>
  <c r="Z2061" i="2"/>
  <c r="AA2061" i="2" s="1"/>
  <c r="Z2062" i="2"/>
  <c r="AA2062" i="2" s="1"/>
  <c r="Z2063" i="2"/>
  <c r="AA2063" i="2" s="1"/>
  <c r="Z2064" i="2"/>
  <c r="AA2064" i="2" s="1"/>
  <c r="Z2065" i="2"/>
  <c r="AA2065" i="2" s="1"/>
  <c r="Z2066" i="2"/>
  <c r="AA2066" i="2" s="1"/>
  <c r="Z2067" i="2"/>
  <c r="AA2067" i="2" s="1"/>
  <c r="Z2068" i="2"/>
  <c r="AA2068" i="2" s="1"/>
  <c r="Z2069" i="2"/>
  <c r="AA2069" i="2" s="1"/>
  <c r="Z2070" i="2"/>
  <c r="AA2070" i="2" s="1"/>
  <c r="Z2071" i="2"/>
  <c r="AA2071" i="2" s="1"/>
  <c r="Z2072" i="2"/>
  <c r="AA2072" i="2" s="1"/>
  <c r="Z2073" i="2"/>
  <c r="AA2073" i="2" s="1"/>
  <c r="Z2074" i="2"/>
  <c r="AA2074" i="2" s="1"/>
  <c r="Z2075" i="2"/>
  <c r="AA2075" i="2" s="1"/>
  <c r="Z2076" i="2"/>
  <c r="AA2076" i="2" s="1"/>
  <c r="Z2077" i="2"/>
  <c r="AA2077" i="2" s="1"/>
  <c r="Z2078" i="2"/>
  <c r="AA2078" i="2" s="1"/>
  <c r="Z2079" i="2"/>
  <c r="AA2079" i="2" s="1"/>
  <c r="Z2080" i="2"/>
  <c r="AA2080" i="2" s="1"/>
  <c r="Z2081" i="2"/>
  <c r="AA2081" i="2" s="1"/>
  <c r="Z2082" i="2"/>
  <c r="AA2082" i="2" s="1"/>
  <c r="Z2083" i="2"/>
  <c r="AA2083" i="2" s="1"/>
  <c r="Z2084" i="2"/>
  <c r="AA2084" i="2" s="1"/>
  <c r="Z2085" i="2"/>
  <c r="AA2085" i="2" s="1"/>
  <c r="Z2086" i="2"/>
  <c r="AA2086" i="2" s="1"/>
  <c r="Z2087" i="2"/>
  <c r="AA2087" i="2" s="1"/>
  <c r="Z2088" i="2"/>
  <c r="AA2088" i="2" s="1"/>
  <c r="Z2089" i="2"/>
  <c r="AA2089" i="2" s="1"/>
  <c r="Z2090" i="2"/>
  <c r="AA2090" i="2" s="1"/>
  <c r="Z2091" i="2"/>
  <c r="AA2091" i="2" s="1"/>
  <c r="Z2092" i="2"/>
  <c r="AA2092" i="2" s="1"/>
  <c r="Z2093" i="2"/>
  <c r="AA2093" i="2" s="1"/>
  <c r="Z2094" i="2"/>
  <c r="AA2094" i="2" s="1"/>
  <c r="Z2095" i="2"/>
  <c r="AA2095" i="2" s="1"/>
  <c r="Z2096" i="2"/>
  <c r="AA2096" i="2" s="1"/>
  <c r="Z2097" i="2"/>
  <c r="AA2097" i="2" s="1"/>
  <c r="Z2098" i="2"/>
  <c r="AA2098" i="2" s="1"/>
  <c r="Z2099" i="2"/>
  <c r="AA2099" i="2" s="1"/>
  <c r="Z2100" i="2"/>
  <c r="AA2100" i="2" s="1"/>
  <c r="Z2101" i="2"/>
  <c r="AA2101" i="2" s="1"/>
  <c r="Z2102" i="2"/>
  <c r="AA2102" i="2" s="1"/>
  <c r="Z2103" i="2"/>
  <c r="AA2103" i="2" s="1"/>
  <c r="Z2104" i="2"/>
  <c r="AA2104" i="2" s="1"/>
  <c r="Z2105" i="2"/>
  <c r="AA2105" i="2" s="1"/>
  <c r="Z2106" i="2"/>
  <c r="AA2106" i="2" s="1"/>
  <c r="Z2107" i="2"/>
  <c r="AA2107" i="2" s="1"/>
  <c r="Z1154" i="2"/>
  <c r="AA1154" i="2" s="1"/>
  <c r="Z1155" i="2"/>
  <c r="AA1155" i="2" s="1"/>
  <c r="Z1156" i="2"/>
  <c r="AA1156" i="2" s="1"/>
  <c r="Z1157" i="2"/>
  <c r="AA1157" i="2" s="1"/>
  <c r="Z1158" i="2"/>
  <c r="AA1158" i="2" s="1"/>
  <c r="Z1159" i="2"/>
  <c r="AA1159" i="2" s="1"/>
  <c r="Z1160" i="2"/>
  <c r="AA1160" i="2" s="1"/>
  <c r="Z1161" i="2"/>
  <c r="AA1161" i="2" s="1"/>
  <c r="Z1162" i="2"/>
  <c r="AA1162" i="2" s="1"/>
  <c r="Z1163" i="2"/>
  <c r="AA1163" i="2" s="1"/>
  <c r="Z1164" i="2"/>
  <c r="AA1164" i="2" s="1"/>
  <c r="Z1165" i="2"/>
  <c r="AA1165" i="2" s="1"/>
  <c r="Z1166" i="2"/>
  <c r="AA1166" i="2" s="1"/>
  <c r="Z1167" i="2"/>
  <c r="AA1167" i="2" s="1"/>
  <c r="Z1168" i="2"/>
  <c r="AA1168" i="2" s="1"/>
  <c r="Z1169" i="2"/>
  <c r="AA1169" i="2" s="1"/>
  <c r="Z1170" i="2"/>
  <c r="AA1170" i="2" s="1"/>
  <c r="Z1171" i="2"/>
  <c r="AA1171" i="2" s="1"/>
  <c r="Z1172" i="2"/>
  <c r="AA1172" i="2" s="1"/>
  <c r="Z1173" i="2"/>
  <c r="AA1173" i="2" s="1"/>
  <c r="Z1174" i="2"/>
  <c r="AA1174" i="2" s="1"/>
  <c r="Z1175" i="2"/>
  <c r="AA1175" i="2" s="1"/>
  <c r="Z1176" i="2"/>
  <c r="AA1176" i="2" s="1"/>
  <c r="Z1177" i="2"/>
  <c r="AA1177" i="2" s="1"/>
  <c r="Z1178" i="2"/>
  <c r="AA1178" i="2" s="1"/>
  <c r="Z1179" i="2"/>
  <c r="AA1179" i="2" s="1"/>
  <c r="Z1180" i="2"/>
  <c r="AA1180" i="2" s="1"/>
  <c r="Z1181" i="2"/>
  <c r="AA1181" i="2" s="1"/>
  <c r="Z1182" i="2"/>
  <c r="AA1182" i="2" s="1"/>
  <c r="Z1183" i="2"/>
  <c r="AA1183" i="2" s="1"/>
  <c r="Z1184" i="2"/>
  <c r="AA1184" i="2" s="1"/>
  <c r="Z1185" i="2"/>
  <c r="AA1185" i="2" s="1"/>
  <c r="Z1186" i="2"/>
  <c r="AA1186" i="2" s="1"/>
  <c r="Z1187" i="2"/>
  <c r="AA1187" i="2" s="1"/>
  <c r="Z1188" i="2"/>
  <c r="AA1188" i="2" s="1"/>
  <c r="Z1189" i="2"/>
  <c r="AA1189" i="2" s="1"/>
  <c r="Z1190" i="2"/>
  <c r="AA1190" i="2" s="1"/>
  <c r="Z1191" i="2"/>
  <c r="AA1191" i="2" s="1"/>
  <c r="Z1192" i="2"/>
  <c r="AA1192" i="2" s="1"/>
  <c r="Z1193" i="2"/>
  <c r="AA1193" i="2" s="1"/>
  <c r="Z1194" i="2"/>
  <c r="AA1194" i="2" s="1"/>
  <c r="Z1195" i="2"/>
  <c r="AA1195" i="2" s="1"/>
  <c r="Z1196" i="2"/>
  <c r="AA1196" i="2" s="1"/>
  <c r="Z1197" i="2"/>
  <c r="AA1197" i="2" s="1"/>
  <c r="Z1198" i="2"/>
  <c r="AA1198" i="2" s="1"/>
  <c r="Z1199" i="2"/>
  <c r="AA1199" i="2" s="1"/>
  <c r="Z1200" i="2"/>
  <c r="AA1200" i="2" s="1"/>
  <c r="Z1201" i="2"/>
  <c r="AA1201" i="2" s="1"/>
  <c r="Z1202" i="2"/>
  <c r="AA1202" i="2" s="1"/>
  <c r="Z1203" i="2"/>
  <c r="AA1203" i="2" s="1"/>
  <c r="Z1204" i="2"/>
  <c r="AA1204" i="2" s="1"/>
  <c r="Z1205" i="2"/>
  <c r="AA1205" i="2" s="1"/>
  <c r="Z1206" i="2"/>
  <c r="AA1206" i="2" s="1"/>
  <c r="Z1207" i="2"/>
  <c r="AA1207" i="2" s="1"/>
  <c r="Z1208" i="2"/>
  <c r="AA1208" i="2" s="1"/>
  <c r="Z1209" i="2"/>
  <c r="AA1209" i="2" s="1"/>
  <c r="Z1210" i="2"/>
  <c r="AA1210" i="2" s="1"/>
  <c r="Z1211" i="2"/>
  <c r="AA1211" i="2" s="1"/>
  <c r="Z1212" i="2"/>
  <c r="AA1212" i="2" s="1"/>
  <c r="Z1213" i="2"/>
  <c r="AA1213" i="2" s="1"/>
  <c r="Z1214" i="2"/>
  <c r="AA1214" i="2" s="1"/>
  <c r="Z1215" i="2"/>
  <c r="AA1215" i="2" s="1"/>
  <c r="Z1216" i="2"/>
  <c r="AA1216" i="2" s="1"/>
  <c r="Z1217" i="2"/>
  <c r="AA1217" i="2" s="1"/>
  <c r="Z1218" i="2"/>
  <c r="AA1218" i="2" s="1"/>
  <c r="Z1219" i="2"/>
  <c r="AA1219" i="2" s="1"/>
  <c r="Z1220" i="2"/>
  <c r="AA1220" i="2" s="1"/>
  <c r="Z1221" i="2"/>
  <c r="AA1221" i="2" s="1"/>
  <c r="Z1222" i="2"/>
  <c r="AA1222" i="2" s="1"/>
  <c r="Z1223" i="2"/>
  <c r="AA1223" i="2" s="1"/>
  <c r="Z1224" i="2"/>
  <c r="AA1224" i="2" s="1"/>
  <c r="Z1225" i="2"/>
  <c r="AA1225" i="2" s="1"/>
  <c r="Z1226" i="2"/>
  <c r="AA1226" i="2" s="1"/>
  <c r="Z1227" i="2"/>
  <c r="AA1227" i="2" s="1"/>
  <c r="Z1228" i="2"/>
  <c r="AA1228" i="2" s="1"/>
  <c r="Z1229" i="2"/>
  <c r="AA1229" i="2" s="1"/>
  <c r="Z1230" i="2"/>
  <c r="AA1230" i="2" s="1"/>
  <c r="Z1231" i="2"/>
  <c r="AA1231" i="2" s="1"/>
  <c r="Z1232" i="2"/>
  <c r="AA1232" i="2" s="1"/>
  <c r="Z1233" i="2"/>
  <c r="AA1233" i="2" s="1"/>
  <c r="Z1234" i="2"/>
  <c r="AA1234" i="2" s="1"/>
  <c r="Z1235" i="2"/>
  <c r="AA1235" i="2" s="1"/>
  <c r="Z1236" i="2"/>
  <c r="AA1236" i="2" s="1"/>
  <c r="Z1237" i="2"/>
  <c r="AA1237" i="2" s="1"/>
  <c r="Z1238" i="2"/>
  <c r="AA1238" i="2" s="1"/>
  <c r="Z1239" i="2"/>
  <c r="AA1239" i="2" s="1"/>
  <c r="Z1240" i="2"/>
  <c r="AA1240" i="2" s="1"/>
  <c r="Z1241" i="2"/>
  <c r="AA1241" i="2" s="1"/>
  <c r="Z1242" i="2"/>
  <c r="AA1242" i="2" s="1"/>
  <c r="Z1243" i="2"/>
  <c r="AA1243" i="2" s="1"/>
  <c r="Z1244" i="2"/>
  <c r="AA1244" i="2" s="1"/>
  <c r="Z1245" i="2"/>
  <c r="AA1245" i="2" s="1"/>
  <c r="Z1246" i="2"/>
  <c r="AA1246" i="2" s="1"/>
  <c r="Z1247" i="2"/>
  <c r="AA1247" i="2" s="1"/>
  <c r="Z1248" i="2"/>
  <c r="AA1248" i="2" s="1"/>
  <c r="Z1249" i="2"/>
  <c r="AA1249" i="2" s="1"/>
  <c r="Z1250" i="2"/>
  <c r="AA1250" i="2" s="1"/>
  <c r="Z1251" i="2"/>
  <c r="AA1251" i="2" s="1"/>
  <c r="Z1252" i="2"/>
  <c r="AA1252" i="2" s="1"/>
  <c r="Z1253" i="2"/>
  <c r="AA1253" i="2" s="1"/>
  <c r="Z1254" i="2"/>
  <c r="AA1254" i="2" s="1"/>
  <c r="Z1255" i="2"/>
  <c r="AA1255" i="2" s="1"/>
  <c r="Z1256" i="2"/>
  <c r="AA1256" i="2" s="1"/>
  <c r="Z1257" i="2"/>
  <c r="AA1257" i="2" s="1"/>
  <c r="Z1258" i="2"/>
  <c r="AA1258" i="2" s="1"/>
  <c r="Z1259" i="2"/>
  <c r="AA1259" i="2" s="1"/>
  <c r="Z1260" i="2"/>
  <c r="AA1260" i="2" s="1"/>
  <c r="Z1261" i="2"/>
  <c r="AA1261" i="2" s="1"/>
  <c r="Z1262" i="2"/>
  <c r="AA1262" i="2" s="1"/>
  <c r="Z1263" i="2"/>
  <c r="AA1263" i="2" s="1"/>
  <c r="Z1264" i="2"/>
  <c r="AA1264" i="2" s="1"/>
  <c r="Z1265" i="2"/>
  <c r="AA1265" i="2" s="1"/>
  <c r="Z1266" i="2"/>
  <c r="AA1266" i="2" s="1"/>
  <c r="Z1267" i="2"/>
  <c r="AA1267" i="2" s="1"/>
  <c r="Z1268" i="2"/>
  <c r="AA1268" i="2" s="1"/>
  <c r="Z1269" i="2"/>
  <c r="AA1269" i="2" s="1"/>
  <c r="Z1270" i="2"/>
  <c r="AA1270" i="2" s="1"/>
  <c r="Z1271" i="2"/>
  <c r="AA1271" i="2" s="1"/>
  <c r="Z1272" i="2"/>
  <c r="AA1272" i="2" s="1"/>
  <c r="Z1273" i="2"/>
  <c r="AA1273" i="2" s="1"/>
  <c r="Z1274" i="2"/>
  <c r="AA1274" i="2" s="1"/>
  <c r="Z1275" i="2"/>
  <c r="AA1275" i="2" s="1"/>
  <c r="Z1276" i="2"/>
  <c r="AA1276" i="2" s="1"/>
  <c r="Z1277" i="2"/>
  <c r="AA1277" i="2" s="1"/>
  <c r="Z1278" i="2"/>
  <c r="AA1278" i="2" s="1"/>
  <c r="Z1279" i="2"/>
  <c r="AA1279" i="2" s="1"/>
  <c r="Z1280" i="2"/>
  <c r="AA1280" i="2" s="1"/>
  <c r="Z1281" i="2"/>
  <c r="AA1281" i="2" s="1"/>
  <c r="Z1282" i="2"/>
  <c r="AA1282" i="2" s="1"/>
  <c r="Z1283" i="2"/>
  <c r="AA1283" i="2" s="1"/>
  <c r="Z1284" i="2"/>
  <c r="AA1284" i="2" s="1"/>
  <c r="Z1285" i="2"/>
  <c r="AA1285" i="2" s="1"/>
  <c r="Z1286" i="2"/>
  <c r="AA1286" i="2" s="1"/>
  <c r="Z1287" i="2"/>
  <c r="AA1287" i="2" s="1"/>
  <c r="Z1288" i="2"/>
  <c r="AA1288" i="2" s="1"/>
  <c r="Z1289" i="2"/>
  <c r="AA1289" i="2" s="1"/>
  <c r="Z1290" i="2"/>
  <c r="AA1290" i="2" s="1"/>
  <c r="Z1291" i="2"/>
  <c r="AA1291" i="2" s="1"/>
  <c r="Z1292" i="2"/>
  <c r="AA1292" i="2" s="1"/>
  <c r="Z1293" i="2"/>
  <c r="AA1293" i="2" s="1"/>
  <c r="Z1294" i="2"/>
  <c r="AA1294" i="2" s="1"/>
  <c r="Z1295" i="2"/>
  <c r="AA1295" i="2" s="1"/>
  <c r="Z1296" i="2"/>
  <c r="AA1296" i="2" s="1"/>
  <c r="Z1297" i="2"/>
  <c r="AA1297" i="2" s="1"/>
  <c r="Z1298" i="2"/>
  <c r="AA1298" i="2" s="1"/>
  <c r="Z1299" i="2"/>
  <c r="AA1299" i="2" s="1"/>
  <c r="Z1300" i="2"/>
  <c r="AA1300" i="2" s="1"/>
  <c r="Z1301" i="2"/>
  <c r="AA1301" i="2" s="1"/>
  <c r="Z1302" i="2"/>
  <c r="AA1302" i="2" s="1"/>
  <c r="Z1303" i="2"/>
  <c r="AA1303" i="2" s="1"/>
  <c r="Z1304" i="2"/>
  <c r="AA1304" i="2" s="1"/>
  <c r="Z1305" i="2"/>
  <c r="AA1305" i="2" s="1"/>
  <c r="Z1306" i="2"/>
  <c r="AA1306" i="2" s="1"/>
  <c r="Z1307" i="2"/>
  <c r="AA1307" i="2" s="1"/>
  <c r="Z1308" i="2"/>
  <c r="AA1308" i="2" s="1"/>
  <c r="Z1309" i="2"/>
  <c r="AA1309" i="2" s="1"/>
  <c r="Z1310" i="2"/>
  <c r="AA1310" i="2" s="1"/>
  <c r="Z1311" i="2"/>
  <c r="AA1311" i="2" s="1"/>
  <c r="Z1312" i="2"/>
  <c r="AA1312" i="2" s="1"/>
  <c r="Z1313" i="2"/>
  <c r="AA1313" i="2" s="1"/>
  <c r="Z1314" i="2"/>
  <c r="AA1314" i="2" s="1"/>
  <c r="Z1315" i="2"/>
  <c r="AA1315" i="2" s="1"/>
  <c r="Z1316" i="2"/>
  <c r="AA1316" i="2" s="1"/>
  <c r="Z1317" i="2"/>
  <c r="AA1317" i="2" s="1"/>
  <c r="Z1318" i="2"/>
  <c r="AA1318" i="2" s="1"/>
  <c r="Z1319" i="2"/>
  <c r="AA1319" i="2" s="1"/>
  <c r="Z1320" i="2"/>
  <c r="AA1320" i="2" s="1"/>
  <c r="Z1321" i="2"/>
  <c r="AA1321" i="2" s="1"/>
  <c r="Z1322" i="2"/>
  <c r="AA1322" i="2" s="1"/>
  <c r="Z1323" i="2"/>
  <c r="AA1323" i="2" s="1"/>
  <c r="Z1324" i="2"/>
  <c r="AA1324" i="2" s="1"/>
  <c r="Z1325" i="2"/>
  <c r="AA1325" i="2" s="1"/>
  <c r="Z1326" i="2"/>
  <c r="AA1326" i="2" s="1"/>
  <c r="Z1327" i="2"/>
  <c r="AA1327" i="2" s="1"/>
  <c r="Z1328" i="2"/>
  <c r="AA1328" i="2" s="1"/>
  <c r="Z1329" i="2"/>
  <c r="AA1329" i="2" s="1"/>
  <c r="Z1330" i="2"/>
  <c r="AA1330" i="2" s="1"/>
  <c r="Z1331" i="2"/>
  <c r="AA1331" i="2" s="1"/>
  <c r="Z1332" i="2"/>
  <c r="AA1332" i="2" s="1"/>
  <c r="Z1333" i="2"/>
  <c r="AA1333" i="2" s="1"/>
  <c r="Z1334" i="2"/>
  <c r="AA1334" i="2" s="1"/>
  <c r="Z1335" i="2"/>
  <c r="AA1335" i="2" s="1"/>
  <c r="Z1336" i="2"/>
  <c r="AA1336" i="2" s="1"/>
  <c r="Z1337" i="2"/>
  <c r="AA1337" i="2" s="1"/>
  <c r="Z1338" i="2"/>
  <c r="AA1338" i="2" s="1"/>
  <c r="Z1339" i="2"/>
  <c r="AA1339" i="2" s="1"/>
  <c r="Z1340" i="2"/>
  <c r="AA1340" i="2" s="1"/>
  <c r="Z1341" i="2"/>
  <c r="AA1341" i="2" s="1"/>
  <c r="Z1342" i="2"/>
  <c r="AA1342" i="2" s="1"/>
  <c r="Z1343" i="2"/>
  <c r="AA1343" i="2" s="1"/>
  <c r="Z1344" i="2"/>
  <c r="AA1344" i="2" s="1"/>
  <c r="Z1345" i="2"/>
  <c r="AA1345" i="2" s="1"/>
  <c r="Z1346" i="2"/>
  <c r="AA1346" i="2" s="1"/>
  <c r="Z1347" i="2"/>
  <c r="AA1347" i="2" s="1"/>
  <c r="Z1348" i="2"/>
  <c r="AA1348" i="2" s="1"/>
  <c r="Z1349" i="2"/>
  <c r="AA1349" i="2" s="1"/>
  <c r="Z1350" i="2"/>
  <c r="AA1350" i="2" s="1"/>
  <c r="Z1351" i="2"/>
  <c r="AA1351" i="2" s="1"/>
  <c r="Z1352" i="2"/>
  <c r="AA1352" i="2" s="1"/>
  <c r="Z1353" i="2"/>
  <c r="AA1353" i="2" s="1"/>
  <c r="Z1354" i="2"/>
  <c r="AA1354" i="2" s="1"/>
  <c r="Z1355" i="2"/>
  <c r="AA1355" i="2" s="1"/>
  <c r="Z1356" i="2"/>
  <c r="AA1356" i="2" s="1"/>
  <c r="Z1357" i="2"/>
  <c r="AA1357" i="2" s="1"/>
  <c r="Z1358" i="2"/>
  <c r="AA1358" i="2" s="1"/>
  <c r="Z1359" i="2"/>
  <c r="AA1359" i="2" s="1"/>
  <c r="Z1360" i="2"/>
  <c r="AA1360" i="2" s="1"/>
  <c r="Z1361" i="2"/>
  <c r="AA1361" i="2" s="1"/>
  <c r="Z1362" i="2"/>
  <c r="AA1362" i="2" s="1"/>
  <c r="Z1363" i="2"/>
  <c r="AA1363" i="2" s="1"/>
  <c r="Z1364" i="2"/>
  <c r="AA1364" i="2" s="1"/>
  <c r="Z1365" i="2"/>
  <c r="AA1365" i="2" s="1"/>
  <c r="Z1366" i="2"/>
  <c r="AA1366" i="2" s="1"/>
  <c r="Z1367" i="2"/>
  <c r="AA1367" i="2" s="1"/>
  <c r="Z1368" i="2"/>
  <c r="AA1368" i="2" s="1"/>
  <c r="Z1369" i="2"/>
  <c r="AA1369" i="2" s="1"/>
  <c r="Z1370" i="2"/>
  <c r="AA1370" i="2" s="1"/>
  <c r="Z1371" i="2"/>
  <c r="AA1371" i="2" s="1"/>
  <c r="Z1372" i="2"/>
  <c r="AA1372" i="2" s="1"/>
  <c r="Z1373" i="2"/>
  <c r="AA1373" i="2" s="1"/>
  <c r="Z1374" i="2"/>
  <c r="AA1374" i="2" s="1"/>
  <c r="Z1375" i="2"/>
  <c r="AA1375" i="2" s="1"/>
  <c r="Z1376" i="2"/>
  <c r="AA1376" i="2" s="1"/>
  <c r="Z1377" i="2"/>
  <c r="AA1377" i="2" s="1"/>
  <c r="Z1378" i="2"/>
  <c r="AA1378" i="2" s="1"/>
  <c r="Z1379" i="2"/>
  <c r="AA1379" i="2" s="1"/>
  <c r="Z1380" i="2"/>
  <c r="AA1380" i="2" s="1"/>
  <c r="Z1381" i="2"/>
  <c r="AA1381" i="2" s="1"/>
  <c r="Z1382" i="2"/>
  <c r="AA1382" i="2" s="1"/>
  <c r="Z1383" i="2"/>
  <c r="AA1383" i="2" s="1"/>
  <c r="Z1384" i="2"/>
  <c r="AA1384" i="2" s="1"/>
  <c r="Z1385" i="2"/>
  <c r="AA1385" i="2" s="1"/>
  <c r="Z1386" i="2"/>
  <c r="AA1386" i="2" s="1"/>
  <c r="Z1387" i="2"/>
  <c r="AA1387" i="2" s="1"/>
  <c r="Z1388" i="2"/>
  <c r="AA1388" i="2" s="1"/>
  <c r="Z1389" i="2"/>
  <c r="AA1389" i="2" s="1"/>
  <c r="Z1390" i="2"/>
  <c r="AA1390" i="2" s="1"/>
  <c r="Z1391" i="2"/>
  <c r="AA1391" i="2" s="1"/>
  <c r="Z1392" i="2"/>
  <c r="AA1392" i="2" s="1"/>
  <c r="Z1393" i="2"/>
  <c r="AA1393" i="2" s="1"/>
  <c r="Z1394" i="2"/>
  <c r="AA1394" i="2" s="1"/>
  <c r="Z1395" i="2"/>
  <c r="AA1395" i="2" s="1"/>
  <c r="Z1396" i="2"/>
  <c r="AA1396" i="2" s="1"/>
  <c r="Z1397" i="2"/>
  <c r="AA1397" i="2" s="1"/>
  <c r="Z1398" i="2"/>
  <c r="AA1398" i="2" s="1"/>
  <c r="Z1399" i="2"/>
  <c r="AA1399" i="2" s="1"/>
  <c r="Z1400" i="2"/>
  <c r="AA1400" i="2" s="1"/>
  <c r="Z1401" i="2"/>
  <c r="AA1401" i="2" s="1"/>
  <c r="Z1402" i="2"/>
  <c r="AA1402" i="2" s="1"/>
  <c r="Z1403" i="2"/>
  <c r="AA1403" i="2" s="1"/>
  <c r="Z1404" i="2"/>
  <c r="AA1404" i="2" s="1"/>
  <c r="Z1405" i="2"/>
  <c r="AA1405" i="2" s="1"/>
  <c r="Z1406" i="2"/>
  <c r="AA1406" i="2" s="1"/>
  <c r="Z1407" i="2"/>
  <c r="AA1407" i="2" s="1"/>
  <c r="Z1408" i="2"/>
  <c r="AA1408" i="2" s="1"/>
  <c r="Z1409" i="2"/>
  <c r="AA1409" i="2" s="1"/>
  <c r="Z1410" i="2"/>
  <c r="AA1410" i="2" s="1"/>
  <c r="Z1411" i="2"/>
  <c r="AA1411" i="2" s="1"/>
  <c r="Z1412" i="2"/>
  <c r="AA1412" i="2" s="1"/>
  <c r="Z1413" i="2"/>
  <c r="AA1413" i="2" s="1"/>
  <c r="Z1414" i="2"/>
  <c r="AA1414" i="2" s="1"/>
  <c r="Z1415" i="2"/>
  <c r="AA1415" i="2" s="1"/>
  <c r="Z1416" i="2"/>
  <c r="AA1416" i="2" s="1"/>
  <c r="Z1417" i="2"/>
  <c r="AA1417" i="2" s="1"/>
  <c r="Z1418" i="2"/>
  <c r="AA1418" i="2" s="1"/>
  <c r="Z1419" i="2"/>
  <c r="AA1419" i="2" s="1"/>
  <c r="Z1420" i="2"/>
  <c r="AA1420" i="2" s="1"/>
  <c r="Z1421" i="2"/>
  <c r="AA1421" i="2" s="1"/>
  <c r="Z1422" i="2"/>
  <c r="AA1422" i="2" s="1"/>
  <c r="Z1423" i="2"/>
  <c r="AA1423" i="2" s="1"/>
  <c r="Z1424" i="2"/>
  <c r="AA1424" i="2" s="1"/>
  <c r="Z1425" i="2"/>
  <c r="AA1425" i="2" s="1"/>
  <c r="Z1426" i="2"/>
  <c r="AA1426" i="2" s="1"/>
  <c r="Z1427" i="2"/>
  <c r="AA1427" i="2" s="1"/>
  <c r="Z1428" i="2"/>
  <c r="AA1428" i="2" s="1"/>
  <c r="Z1429" i="2"/>
  <c r="AA1429" i="2" s="1"/>
  <c r="Z1430" i="2"/>
  <c r="AA1430" i="2" s="1"/>
  <c r="Z1431" i="2"/>
  <c r="AA1431" i="2" s="1"/>
  <c r="Z1432" i="2"/>
  <c r="AA1432" i="2" s="1"/>
  <c r="Z1433" i="2"/>
  <c r="AA1433" i="2" s="1"/>
  <c r="Z1434" i="2"/>
  <c r="AA1434" i="2" s="1"/>
  <c r="Z1435" i="2"/>
  <c r="AA1435" i="2" s="1"/>
  <c r="Z1436" i="2"/>
  <c r="AA1436" i="2" s="1"/>
  <c r="Z1437" i="2"/>
  <c r="AA1437" i="2" s="1"/>
  <c r="Z1438" i="2"/>
  <c r="AA1438" i="2" s="1"/>
  <c r="Z1439" i="2"/>
  <c r="AA1439" i="2" s="1"/>
  <c r="Z1440" i="2"/>
  <c r="AA1440" i="2" s="1"/>
  <c r="Z1441" i="2"/>
  <c r="AA1441" i="2" s="1"/>
  <c r="Z1442" i="2"/>
  <c r="AA1442" i="2" s="1"/>
  <c r="Z1443" i="2"/>
  <c r="AA1443" i="2" s="1"/>
  <c r="Z1444" i="2"/>
  <c r="AA1444" i="2" s="1"/>
  <c r="Z1445" i="2"/>
  <c r="AA1445" i="2" s="1"/>
  <c r="Z1446" i="2"/>
  <c r="AA1446" i="2" s="1"/>
  <c r="Z1447" i="2"/>
  <c r="AA1447" i="2" s="1"/>
  <c r="Z1448" i="2"/>
  <c r="AA1448" i="2" s="1"/>
  <c r="Z1449" i="2"/>
  <c r="AA1449" i="2" s="1"/>
  <c r="Z1450" i="2"/>
  <c r="AA1450" i="2" s="1"/>
  <c r="Z1451" i="2"/>
  <c r="AA1451" i="2" s="1"/>
  <c r="Z1452" i="2"/>
  <c r="AA1452" i="2" s="1"/>
  <c r="Z1453" i="2"/>
  <c r="AA1453" i="2" s="1"/>
  <c r="Z1454" i="2"/>
  <c r="AA1454" i="2" s="1"/>
  <c r="Z1455" i="2"/>
  <c r="AA1455" i="2" s="1"/>
  <c r="Z1456" i="2"/>
  <c r="AA1456" i="2" s="1"/>
  <c r="Z1457" i="2"/>
  <c r="AA1457" i="2" s="1"/>
  <c r="Z1458" i="2"/>
  <c r="AA1458" i="2" s="1"/>
  <c r="Z1459" i="2"/>
  <c r="AA1459" i="2" s="1"/>
  <c r="Z1460" i="2"/>
  <c r="AA1460" i="2" s="1"/>
  <c r="Z1461" i="2"/>
  <c r="AA1461" i="2" s="1"/>
  <c r="Z1462" i="2"/>
  <c r="AA1462" i="2" s="1"/>
  <c r="Z1463" i="2"/>
  <c r="AA1463" i="2" s="1"/>
  <c r="Z1464" i="2"/>
  <c r="AA1464" i="2" s="1"/>
  <c r="Z1465" i="2"/>
  <c r="AA1465" i="2" s="1"/>
  <c r="Z1466" i="2"/>
  <c r="AA1466" i="2" s="1"/>
  <c r="Z1467" i="2"/>
  <c r="AA1467" i="2" s="1"/>
  <c r="Z1468" i="2"/>
  <c r="AA1468" i="2" s="1"/>
  <c r="Z1469" i="2"/>
  <c r="AA1469" i="2" s="1"/>
  <c r="Z1470" i="2"/>
  <c r="AA1470" i="2" s="1"/>
  <c r="Z1471" i="2"/>
  <c r="AA1471" i="2" s="1"/>
  <c r="Z1472" i="2"/>
  <c r="AA1472" i="2" s="1"/>
  <c r="Z1473" i="2"/>
  <c r="AA1473" i="2" s="1"/>
  <c r="Z1474" i="2"/>
  <c r="AA1474" i="2" s="1"/>
  <c r="Z1475" i="2"/>
  <c r="AA1475" i="2" s="1"/>
  <c r="Z1476" i="2"/>
  <c r="AA1476" i="2" s="1"/>
  <c r="Z1477" i="2"/>
  <c r="AA1477" i="2" s="1"/>
  <c r="Z1478" i="2"/>
  <c r="AA1478" i="2" s="1"/>
  <c r="Z1479" i="2"/>
  <c r="AA1479" i="2" s="1"/>
  <c r="Z1480" i="2"/>
  <c r="AA1480" i="2" s="1"/>
  <c r="Z1481" i="2"/>
  <c r="AA1481" i="2" s="1"/>
  <c r="Z1482" i="2"/>
  <c r="AA1482" i="2" s="1"/>
  <c r="Z1483" i="2"/>
  <c r="AA1483" i="2" s="1"/>
  <c r="Z1484" i="2"/>
  <c r="AA1484" i="2" s="1"/>
  <c r="Z1485" i="2"/>
  <c r="AA1485" i="2" s="1"/>
  <c r="Z1486" i="2"/>
  <c r="AA1486" i="2" s="1"/>
  <c r="Z1487" i="2"/>
  <c r="AA1487" i="2" s="1"/>
  <c r="Z1488" i="2"/>
  <c r="AA1488" i="2" s="1"/>
  <c r="Z1489" i="2"/>
  <c r="AA1489" i="2" s="1"/>
  <c r="Z1490" i="2"/>
  <c r="AA1490" i="2" s="1"/>
  <c r="Z1491" i="2"/>
  <c r="AA1491" i="2" s="1"/>
  <c r="Z1492" i="2"/>
  <c r="AA1492" i="2" s="1"/>
  <c r="Z1493" i="2"/>
  <c r="AA1493" i="2" s="1"/>
  <c r="Z1494" i="2"/>
  <c r="AA1494" i="2" s="1"/>
  <c r="Z1495" i="2"/>
  <c r="AA1495" i="2" s="1"/>
  <c r="Z1496" i="2"/>
  <c r="AA1496" i="2" s="1"/>
  <c r="Z1497" i="2"/>
  <c r="AA1497" i="2" s="1"/>
  <c r="Z1498" i="2"/>
  <c r="AA1498" i="2" s="1"/>
  <c r="Z1499" i="2"/>
  <c r="AA1499" i="2" s="1"/>
  <c r="Z1500" i="2"/>
  <c r="AA1500" i="2" s="1"/>
  <c r="Z1501" i="2"/>
  <c r="AA1501" i="2" s="1"/>
  <c r="Z1502" i="2"/>
  <c r="AA1502" i="2" s="1"/>
  <c r="Z1503" i="2"/>
  <c r="AA1503" i="2" s="1"/>
  <c r="Z1504" i="2"/>
  <c r="AA1504" i="2" s="1"/>
  <c r="Z1505" i="2"/>
  <c r="AA1505" i="2" s="1"/>
  <c r="Z1506" i="2"/>
  <c r="AA1506" i="2" s="1"/>
  <c r="Z1507" i="2"/>
  <c r="AA1507" i="2" s="1"/>
  <c r="Z1508" i="2"/>
  <c r="AA1508" i="2" s="1"/>
  <c r="Z1509" i="2"/>
  <c r="AA1509" i="2" s="1"/>
  <c r="Z1510" i="2"/>
  <c r="AA1510" i="2" s="1"/>
  <c r="Z1511" i="2"/>
  <c r="AA1511" i="2" s="1"/>
  <c r="Z1512" i="2"/>
  <c r="AA1512" i="2" s="1"/>
  <c r="Z1513" i="2"/>
  <c r="AA1513" i="2" s="1"/>
  <c r="Z1514" i="2"/>
  <c r="AA1514" i="2" s="1"/>
  <c r="Z1515" i="2"/>
  <c r="AA1515" i="2" s="1"/>
  <c r="Z1516" i="2"/>
  <c r="AA1516" i="2" s="1"/>
  <c r="Z1517" i="2"/>
  <c r="AA1517" i="2" s="1"/>
  <c r="Z1518" i="2"/>
  <c r="AA1518" i="2" s="1"/>
  <c r="Z1519" i="2"/>
  <c r="AA1519" i="2" s="1"/>
  <c r="Z1520" i="2"/>
  <c r="AA1520" i="2" s="1"/>
  <c r="Z1521" i="2"/>
  <c r="AA1521" i="2" s="1"/>
  <c r="Z1522" i="2"/>
  <c r="AA1522" i="2" s="1"/>
  <c r="Z1523" i="2"/>
  <c r="AA1523" i="2" s="1"/>
  <c r="Z1524" i="2"/>
  <c r="AA1524" i="2" s="1"/>
  <c r="Z1525" i="2"/>
  <c r="AA1525" i="2" s="1"/>
  <c r="Z1526" i="2"/>
  <c r="AA1526" i="2" s="1"/>
  <c r="Z1527" i="2"/>
  <c r="AA1527" i="2" s="1"/>
  <c r="Z1528" i="2"/>
  <c r="AA1528" i="2" s="1"/>
  <c r="Z1529" i="2"/>
  <c r="AA1529" i="2" s="1"/>
  <c r="Z1530" i="2"/>
  <c r="AA1530" i="2" s="1"/>
  <c r="Z1531" i="2"/>
  <c r="AA1531" i="2" s="1"/>
  <c r="Z1532" i="2"/>
  <c r="AA1532" i="2" s="1"/>
  <c r="Z1533" i="2"/>
  <c r="AA1533" i="2" s="1"/>
  <c r="Z1534" i="2"/>
  <c r="AA1534" i="2" s="1"/>
  <c r="Z1535" i="2"/>
  <c r="AA1535" i="2" s="1"/>
  <c r="Z1536" i="2"/>
  <c r="AA1536" i="2" s="1"/>
  <c r="Z1537" i="2"/>
  <c r="AA1537" i="2" s="1"/>
  <c r="Z1538" i="2"/>
  <c r="AA1538" i="2" s="1"/>
  <c r="Z1539" i="2"/>
  <c r="AA1539" i="2" s="1"/>
  <c r="Z1540" i="2"/>
  <c r="AA1540" i="2" s="1"/>
  <c r="Z1541" i="2"/>
  <c r="AA1541" i="2" s="1"/>
  <c r="Z1542" i="2"/>
  <c r="AA1542" i="2" s="1"/>
  <c r="Z1543" i="2"/>
  <c r="AA1543" i="2" s="1"/>
  <c r="Z1544" i="2"/>
  <c r="AA1544" i="2" s="1"/>
  <c r="Z1545" i="2"/>
  <c r="AA1545" i="2" s="1"/>
  <c r="Z1546" i="2"/>
  <c r="AA1546" i="2" s="1"/>
  <c r="Z1547" i="2"/>
  <c r="AA1547" i="2" s="1"/>
  <c r="Z1548" i="2"/>
  <c r="AA1548" i="2" s="1"/>
  <c r="Z1549" i="2"/>
  <c r="AA1549" i="2" s="1"/>
  <c r="Z1550" i="2"/>
  <c r="AA1550" i="2" s="1"/>
  <c r="Z1551" i="2"/>
  <c r="AA1551" i="2" s="1"/>
  <c r="Z1552" i="2"/>
  <c r="AA1552" i="2" s="1"/>
  <c r="Z1553" i="2"/>
  <c r="AA1553" i="2" s="1"/>
  <c r="Z1554" i="2"/>
  <c r="AA1554" i="2" s="1"/>
  <c r="Z1555" i="2"/>
  <c r="AA1555" i="2" s="1"/>
  <c r="Z1556" i="2"/>
  <c r="AA1556" i="2" s="1"/>
  <c r="Z1557" i="2"/>
  <c r="AA1557" i="2" s="1"/>
  <c r="Z1558" i="2"/>
  <c r="AA1558" i="2" s="1"/>
  <c r="Z1559" i="2"/>
  <c r="AA1559" i="2" s="1"/>
  <c r="Z1560" i="2"/>
  <c r="AA1560" i="2" s="1"/>
  <c r="Z1561" i="2"/>
  <c r="AA1561" i="2" s="1"/>
  <c r="Z1562" i="2"/>
  <c r="AA1562" i="2" s="1"/>
  <c r="Z1563" i="2"/>
  <c r="AA1563" i="2" s="1"/>
  <c r="Z1564" i="2"/>
  <c r="AA1564" i="2" s="1"/>
  <c r="Z3" i="2"/>
  <c r="AA3" i="2" s="1"/>
  <c r="Z4" i="2"/>
  <c r="AA4" i="2" s="1"/>
  <c r="Z5" i="2"/>
  <c r="AA5" i="2" s="1"/>
  <c r="Z6" i="2"/>
  <c r="AA6" i="2" s="1"/>
  <c r="Z7" i="2"/>
  <c r="AA7" i="2" s="1"/>
  <c r="Z8" i="2"/>
  <c r="AA8" i="2" s="1"/>
  <c r="Z9" i="2"/>
  <c r="AA9" i="2" s="1"/>
  <c r="Z10" i="2"/>
  <c r="AA10" i="2" s="1"/>
  <c r="Z11" i="2"/>
  <c r="AA11" i="2" s="1"/>
  <c r="Z12" i="2"/>
  <c r="AA12" i="2" s="1"/>
  <c r="Z13" i="2"/>
  <c r="AA13" i="2" s="1"/>
  <c r="Z14" i="2"/>
  <c r="AA14" i="2" s="1"/>
  <c r="Z15" i="2"/>
  <c r="AA15" i="2" s="1"/>
  <c r="Z16" i="2"/>
  <c r="AA16" i="2" s="1"/>
  <c r="Z17" i="2"/>
  <c r="AA17" i="2" s="1"/>
  <c r="Z18" i="2"/>
  <c r="AA18" i="2" s="1"/>
  <c r="Z19" i="2"/>
  <c r="AA19" i="2" s="1"/>
  <c r="Z20" i="2"/>
  <c r="AA20" i="2" s="1"/>
  <c r="Z21" i="2"/>
  <c r="AA21" i="2" s="1"/>
  <c r="Z22" i="2"/>
  <c r="AA22" i="2" s="1"/>
  <c r="Z23" i="2"/>
  <c r="AA23" i="2" s="1"/>
  <c r="Z24" i="2"/>
  <c r="AA24" i="2" s="1"/>
  <c r="Z25" i="2"/>
  <c r="AA25" i="2" s="1"/>
  <c r="Z26" i="2"/>
  <c r="AA26" i="2" s="1"/>
  <c r="Z27" i="2"/>
  <c r="AA27" i="2" s="1"/>
  <c r="Z28" i="2"/>
  <c r="AA28" i="2" s="1"/>
  <c r="Z29" i="2"/>
  <c r="AA29" i="2" s="1"/>
  <c r="Z30" i="2"/>
  <c r="AA30" i="2" s="1"/>
  <c r="Z31" i="2"/>
  <c r="AA31" i="2" s="1"/>
  <c r="Z32" i="2"/>
  <c r="AA32" i="2" s="1"/>
  <c r="Z33" i="2"/>
  <c r="AA33" i="2" s="1"/>
  <c r="Z34" i="2"/>
  <c r="AA34" i="2" s="1"/>
  <c r="Z35" i="2"/>
  <c r="AA35" i="2" s="1"/>
  <c r="Z36" i="2"/>
  <c r="AA36" i="2" s="1"/>
  <c r="Z37" i="2"/>
  <c r="AA37" i="2" s="1"/>
  <c r="Z38" i="2"/>
  <c r="AA38" i="2" s="1"/>
  <c r="Z39" i="2"/>
  <c r="AA39" i="2" s="1"/>
  <c r="Z40" i="2"/>
  <c r="AA40" i="2" s="1"/>
  <c r="Z41" i="2"/>
  <c r="AA41" i="2" s="1"/>
  <c r="Z42" i="2"/>
  <c r="AA42" i="2" s="1"/>
  <c r="Z43" i="2"/>
  <c r="AA43" i="2" s="1"/>
  <c r="Z44" i="2"/>
  <c r="AA44" i="2" s="1"/>
  <c r="Z45" i="2"/>
  <c r="AA45" i="2" s="1"/>
  <c r="Z46" i="2"/>
  <c r="AA46" i="2" s="1"/>
  <c r="Z47" i="2"/>
  <c r="AA47" i="2" s="1"/>
  <c r="Z48" i="2"/>
  <c r="AA48" i="2" s="1"/>
  <c r="Z49" i="2"/>
  <c r="AA49" i="2" s="1"/>
  <c r="Z50" i="2"/>
  <c r="AA50" i="2" s="1"/>
  <c r="Z51" i="2"/>
  <c r="AA51" i="2" s="1"/>
  <c r="Z52" i="2"/>
  <c r="AA52" i="2" s="1"/>
  <c r="Z53" i="2"/>
  <c r="AA53" i="2" s="1"/>
  <c r="Z54" i="2"/>
  <c r="AA54" i="2" s="1"/>
  <c r="Z55" i="2"/>
  <c r="AA55" i="2" s="1"/>
  <c r="Z56" i="2"/>
  <c r="AA56" i="2" s="1"/>
  <c r="Z57" i="2"/>
  <c r="AA57" i="2" s="1"/>
  <c r="Z58" i="2"/>
  <c r="AA58" i="2" s="1"/>
  <c r="Z59" i="2"/>
  <c r="AA59" i="2" s="1"/>
  <c r="Z60" i="2"/>
  <c r="AA60" i="2" s="1"/>
  <c r="Z61" i="2"/>
  <c r="AA61" i="2" s="1"/>
  <c r="Z62" i="2"/>
  <c r="AA62" i="2" s="1"/>
  <c r="Z63" i="2"/>
  <c r="AA63" i="2" s="1"/>
  <c r="Z64" i="2"/>
  <c r="AA64" i="2" s="1"/>
  <c r="Z65" i="2"/>
  <c r="AA65" i="2" s="1"/>
  <c r="Z66" i="2"/>
  <c r="AA66" i="2" s="1"/>
  <c r="Z67" i="2"/>
  <c r="AA67" i="2" s="1"/>
  <c r="Z68" i="2"/>
  <c r="AA68" i="2" s="1"/>
  <c r="Z69" i="2"/>
  <c r="AA69" i="2" s="1"/>
  <c r="Z70" i="2"/>
  <c r="AA70" i="2" s="1"/>
  <c r="Z71" i="2"/>
  <c r="AA71" i="2" s="1"/>
  <c r="Z72" i="2"/>
  <c r="AA72" i="2" s="1"/>
  <c r="Z73" i="2"/>
  <c r="AA73" i="2" s="1"/>
  <c r="Z74" i="2"/>
  <c r="AA74" i="2" s="1"/>
  <c r="Z75" i="2"/>
  <c r="AA75" i="2" s="1"/>
  <c r="Z76" i="2"/>
  <c r="AA76" i="2" s="1"/>
  <c r="Z77" i="2"/>
  <c r="AA77" i="2" s="1"/>
  <c r="Z78" i="2"/>
  <c r="AA78" i="2" s="1"/>
  <c r="Z79" i="2"/>
  <c r="AA79" i="2" s="1"/>
  <c r="Z80" i="2"/>
  <c r="AA80" i="2" s="1"/>
  <c r="Z81" i="2"/>
  <c r="AA81" i="2" s="1"/>
  <c r="Z82" i="2"/>
  <c r="AA82" i="2" s="1"/>
  <c r="Z83" i="2"/>
  <c r="AA83" i="2" s="1"/>
  <c r="Z84" i="2"/>
  <c r="AA84" i="2" s="1"/>
  <c r="Z85" i="2"/>
  <c r="AA85" i="2" s="1"/>
  <c r="Z86" i="2"/>
  <c r="AA86" i="2" s="1"/>
  <c r="Z87" i="2"/>
  <c r="AA87" i="2" s="1"/>
  <c r="Z88" i="2"/>
  <c r="AA88" i="2" s="1"/>
  <c r="Z89" i="2"/>
  <c r="AA89" i="2" s="1"/>
  <c r="Z90" i="2"/>
  <c r="AA90" i="2" s="1"/>
  <c r="Z91" i="2"/>
  <c r="AA91" i="2" s="1"/>
  <c r="Z92" i="2"/>
  <c r="AA92" i="2" s="1"/>
  <c r="Z93" i="2"/>
  <c r="AA93" i="2" s="1"/>
  <c r="Z94" i="2"/>
  <c r="AA94" i="2" s="1"/>
  <c r="Z95" i="2"/>
  <c r="AA95" i="2" s="1"/>
  <c r="Z96" i="2"/>
  <c r="AA96" i="2" s="1"/>
  <c r="Z97" i="2"/>
  <c r="AA97" i="2" s="1"/>
  <c r="Z98" i="2"/>
  <c r="AA98" i="2" s="1"/>
  <c r="Z99" i="2"/>
  <c r="AA99" i="2" s="1"/>
  <c r="Z100" i="2"/>
  <c r="AA100" i="2" s="1"/>
  <c r="Z101" i="2"/>
  <c r="AA101" i="2" s="1"/>
  <c r="Z102" i="2"/>
  <c r="AA102" i="2" s="1"/>
  <c r="Z103" i="2"/>
  <c r="AA103" i="2" s="1"/>
  <c r="Z104" i="2"/>
  <c r="AA104" i="2" s="1"/>
  <c r="Z105" i="2"/>
  <c r="AA105" i="2" s="1"/>
  <c r="Z106" i="2"/>
  <c r="AA106" i="2" s="1"/>
  <c r="Z107" i="2"/>
  <c r="AA107" i="2" s="1"/>
  <c r="Z108" i="2"/>
  <c r="AA108" i="2" s="1"/>
  <c r="Z109" i="2"/>
  <c r="AA109" i="2" s="1"/>
  <c r="Z110" i="2"/>
  <c r="AA110" i="2" s="1"/>
  <c r="Z111" i="2"/>
  <c r="AA111" i="2" s="1"/>
  <c r="Z112" i="2"/>
  <c r="AA112" i="2" s="1"/>
  <c r="Z113" i="2"/>
  <c r="AA113" i="2" s="1"/>
  <c r="Z114" i="2"/>
  <c r="AA114" i="2" s="1"/>
  <c r="Z115" i="2"/>
  <c r="AA115" i="2" s="1"/>
  <c r="Z116" i="2"/>
  <c r="AA116" i="2" s="1"/>
  <c r="Z117" i="2"/>
  <c r="AA117" i="2" s="1"/>
  <c r="Z118" i="2"/>
  <c r="AA118" i="2" s="1"/>
  <c r="Z119" i="2"/>
  <c r="AA119" i="2" s="1"/>
  <c r="Z120" i="2"/>
  <c r="AA120" i="2" s="1"/>
  <c r="Z121" i="2"/>
  <c r="AA121" i="2" s="1"/>
  <c r="Z122" i="2"/>
  <c r="AA122" i="2" s="1"/>
  <c r="Z123" i="2"/>
  <c r="AA123" i="2" s="1"/>
  <c r="Z124" i="2"/>
  <c r="AA124" i="2" s="1"/>
  <c r="Z125" i="2"/>
  <c r="AA125" i="2" s="1"/>
  <c r="Z126" i="2"/>
  <c r="AA126" i="2" s="1"/>
  <c r="Z127" i="2"/>
  <c r="AA127" i="2" s="1"/>
  <c r="Z128" i="2"/>
  <c r="AA128" i="2" s="1"/>
  <c r="Z129" i="2"/>
  <c r="AA129" i="2" s="1"/>
  <c r="Z130" i="2"/>
  <c r="AA130" i="2" s="1"/>
  <c r="Z131" i="2"/>
  <c r="AA131" i="2" s="1"/>
  <c r="Z132" i="2"/>
  <c r="AA132" i="2" s="1"/>
  <c r="Z133" i="2"/>
  <c r="AA133" i="2" s="1"/>
  <c r="Z134" i="2"/>
  <c r="AA134" i="2" s="1"/>
  <c r="Z135" i="2"/>
  <c r="AA135" i="2" s="1"/>
  <c r="Z136" i="2"/>
  <c r="AA136" i="2" s="1"/>
  <c r="Z137" i="2"/>
  <c r="AA137" i="2" s="1"/>
  <c r="Z138" i="2"/>
  <c r="AA138" i="2" s="1"/>
  <c r="Z139" i="2"/>
  <c r="AA139" i="2" s="1"/>
  <c r="Z140" i="2"/>
  <c r="AA140" i="2" s="1"/>
  <c r="Z141" i="2"/>
  <c r="AA141" i="2" s="1"/>
  <c r="Z142" i="2"/>
  <c r="AA142" i="2" s="1"/>
  <c r="Z143" i="2"/>
  <c r="AA143" i="2" s="1"/>
  <c r="Z144" i="2"/>
  <c r="AA144" i="2" s="1"/>
  <c r="Z145" i="2"/>
  <c r="AA145" i="2" s="1"/>
  <c r="Z146" i="2"/>
  <c r="AA146" i="2" s="1"/>
  <c r="Z147" i="2"/>
  <c r="AA147" i="2" s="1"/>
  <c r="Z148" i="2"/>
  <c r="AA148" i="2" s="1"/>
  <c r="Z149" i="2"/>
  <c r="AA149" i="2" s="1"/>
  <c r="Z150" i="2"/>
  <c r="AA150" i="2" s="1"/>
  <c r="Z151" i="2"/>
  <c r="AA151" i="2" s="1"/>
  <c r="Z152" i="2"/>
  <c r="AA152" i="2" s="1"/>
  <c r="Z153" i="2"/>
  <c r="AA153" i="2" s="1"/>
  <c r="Z154" i="2"/>
  <c r="AA154" i="2" s="1"/>
  <c r="Z155" i="2"/>
  <c r="AA155" i="2" s="1"/>
  <c r="Z156" i="2"/>
  <c r="AA156" i="2" s="1"/>
  <c r="Z157" i="2"/>
  <c r="AA157" i="2" s="1"/>
  <c r="Z158" i="2"/>
  <c r="AA158" i="2" s="1"/>
  <c r="Z159" i="2"/>
  <c r="AA159" i="2" s="1"/>
  <c r="Z160" i="2"/>
  <c r="AA160" i="2" s="1"/>
  <c r="Z161" i="2"/>
  <c r="AA161" i="2" s="1"/>
  <c r="Z162" i="2"/>
  <c r="AA162" i="2" s="1"/>
  <c r="Z163" i="2"/>
  <c r="AA163" i="2" s="1"/>
  <c r="Z164" i="2"/>
  <c r="AA164" i="2" s="1"/>
  <c r="Z165" i="2"/>
  <c r="AA165" i="2" s="1"/>
  <c r="Z166" i="2"/>
  <c r="AA166" i="2" s="1"/>
  <c r="Z167" i="2"/>
  <c r="AA167" i="2" s="1"/>
  <c r="Z168" i="2"/>
  <c r="AA168" i="2" s="1"/>
  <c r="Z169" i="2"/>
  <c r="AA169" i="2" s="1"/>
  <c r="Z170" i="2"/>
  <c r="AA170" i="2" s="1"/>
  <c r="Z171" i="2"/>
  <c r="AA171" i="2" s="1"/>
  <c r="Z172" i="2"/>
  <c r="AA172" i="2" s="1"/>
  <c r="Z173" i="2"/>
  <c r="AA173" i="2" s="1"/>
  <c r="Z174" i="2"/>
  <c r="AA174" i="2" s="1"/>
  <c r="Z175" i="2"/>
  <c r="AA175" i="2" s="1"/>
  <c r="Z176" i="2"/>
  <c r="AA176" i="2" s="1"/>
  <c r="Z177" i="2"/>
  <c r="AA177" i="2" s="1"/>
  <c r="Z178" i="2"/>
  <c r="AA178" i="2" s="1"/>
  <c r="Z179" i="2"/>
  <c r="AA179" i="2" s="1"/>
  <c r="Z180" i="2"/>
  <c r="AA180" i="2" s="1"/>
  <c r="Z181" i="2"/>
  <c r="AA181" i="2" s="1"/>
  <c r="Z182" i="2"/>
  <c r="AA182" i="2" s="1"/>
  <c r="Z183" i="2"/>
  <c r="AA183" i="2" s="1"/>
  <c r="Z184" i="2"/>
  <c r="AA184" i="2" s="1"/>
  <c r="Z185" i="2"/>
  <c r="AA185" i="2" s="1"/>
  <c r="Z186" i="2"/>
  <c r="AA186" i="2" s="1"/>
  <c r="Z187" i="2"/>
  <c r="AA187" i="2" s="1"/>
  <c r="Z188" i="2"/>
  <c r="AA188" i="2" s="1"/>
  <c r="Z189" i="2"/>
  <c r="AA189" i="2" s="1"/>
  <c r="Z190" i="2"/>
  <c r="AA190" i="2" s="1"/>
  <c r="Z191" i="2"/>
  <c r="AA191" i="2" s="1"/>
  <c r="Z192" i="2"/>
  <c r="AA192" i="2" s="1"/>
  <c r="Z193" i="2"/>
  <c r="AA193" i="2" s="1"/>
  <c r="Z194" i="2"/>
  <c r="AA194" i="2" s="1"/>
  <c r="Z195" i="2"/>
  <c r="AA195" i="2" s="1"/>
  <c r="Z196" i="2"/>
  <c r="AA196" i="2" s="1"/>
  <c r="Z197" i="2"/>
  <c r="AA197" i="2" s="1"/>
  <c r="Z198" i="2"/>
  <c r="AA198" i="2" s="1"/>
  <c r="Z199" i="2"/>
  <c r="AA199" i="2" s="1"/>
  <c r="Z200" i="2"/>
  <c r="AA200" i="2" s="1"/>
  <c r="Z201" i="2"/>
  <c r="AA201" i="2" s="1"/>
  <c r="Z202" i="2"/>
  <c r="AA202" i="2" s="1"/>
  <c r="Z203" i="2"/>
  <c r="AA203" i="2" s="1"/>
  <c r="Z204" i="2"/>
  <c r="AA204" i="2" s="1"/>
  <c r="Z205" i="2"/>
  <c r="AA205" i="2" s="1"/>
  <c r="Z206" i="2"/>
  <c r="AA206" i="2" s="1"/>
  <c r="Z207" i="2"/>
  <c r="AA207" i="2" s="1"/>
  <c r="Z208" i="2"/>
  <c r="AA208" i="2" s="1"/>
  <c r="Z209" i="2"/>
  <c r="AA209" i="2" s="1"/>
  <c r="Z210" i="2"/>
  <c r="AA210" i="2" s="1"/>
  <c r="Z211" i="2"/>
  <c r="AA211" i="2" s="1"/>
  <c r="Z212" i="2"/>
  <c r="AA212" i="2" s="1"/>
  <c r="Z213" i="2"/>
  <c r="AA213" i="2" s="1"/>
  <c r="Z214" i="2"/>
  <c r="AA214" i="2" s="1"/>
  <c r="Z215" i="2"/>
  <c r="AA215" i="2" s="1"/>
  <c r="Z216" i="2"/>
  <c r="AA216" i="2" s="1"/>
  <c r="Z217" i="2"/>
  <c r="AA217" i="2" s="1"/>
  <c r="Z218" i="2"/>
  <c r="AA218" i="2" s="1"/>
  <c r="Z219" i="2"/>
  <c r="AA219" i="2" s="1"/>
  <c r="Z220" i="2"/>
  <c r="AA220" i="2" s="1"/>
  <c r="Z221" i="2"/>
  <c r="AA221" i="2" s="1"/>
  <c r="Z222" i="2"/>
  <c r="AA222" i="2" s="1"/>
  <c r="Z223" i="2"/>
  <c r="AA223" i="2" s="1"/>
  <c r="Z224" i="2"/>
  <c r="AA224" i="2" s="1"/>
  <c r="Z225" i="2"/>
  <c r="AA225" i="2" s="1"/>
  <c r="Z226" i="2"/>
  <c r="AA226" i="2" s="1"/>
  <c r="Z227" i="2"/>
  <c r="AA227" i="2" s="1"/>
  <c r="Z228" i="2"/>
  <c r="AA228" i="2" s="1"/>
  <c r="Z229" i="2"/>
  <c r="AA229" i="2" s="1"/>
  <c r="Z230" i="2"/>
  <c r="AA230" i="2" s="1"/>
  <c r="Z231" i="2"/>
  <c r="AA231" i="2" s="1"/>
  <c r="Z232" i="2"/>
  <c r="AA232" i="2" s="1"/>
  <c r="Z233" i="2"/>
  <c r="AA233" i="2" s="1"/>
  <c r="Z234" i="2"/>
  <c r="AA234" i="2" s="1"/>
  <c r="Z235" i="2"/>
  <c r="AA235" i="2" s="1"/>
  <c r="Z236" i="2"/>
  <c r="AA236" i="2" s="1"/>
  <c r="Z237" i="2"/>
  <c r="AA237" i="2" s="1"/>
  <c r="Z238" i="2"/>
  <c r="AA238" i="2" s="1"/>
  <c r="Z239" i="2"/>
  <c r="AA239" i="2" s="1"/>
  <c r="Z240" i="2"/>
  <c r="AA240" i="2" s="1"/>
  <c r="Z241" i="2"/>
  <c r="AA241" i="2" s="1"/>
  <c r="Z242" i="2"/>
  <c r="AA242" i="2" s="1"/>
  <c r="Z243" i="2"/>
  <c r="AA243" i="2" s="1"/>
  <c r="Z244" i="2"/>
  <c r="AA244" i="2" s="1"/>
  <c r="Z245" i="2"/>
  <c r="AA245" i="2" s="1"/>
  <c r="Z246" i="2"/>
  <c r="AA246" i="2" s="1"/>
  <c r="Z247" i="2"/>
  <c r="AA247" i="2" s="1"/>
  <c r="Z248" i="2"/>
  <c r="AA248" i="2" s="1"/>
  <c r="Z249" i="2"/>
  <c r="AA249" i="2" s="1"/>
  <c r="Z250" i="2"/>
  <c r="AA250" i="2" s="1"/>
  <c r="Z251" i="2"/>
  <c r="AA251" i="2" s="1"/>
  <c r="Z252" i="2"/>
  <c r="AA252" i="2" s="1"/>
  <c r="Z253" i="2"/>
  <c r="AA253" i="2" s="1"/>
  <c r="Z254" i="2"/>
  <c r="AA254" i="2" s="1"/>
  <c r="Z255" i="2"/>
  <c r="AA255" i="2" s="1"/>
  <c r="Z256" i="2"/>
  <c r="AA256" i="2" s="1"/>
  <c r="Z257" i="2"/>
  <c r="AA257" i="2" s="1"/>
  <c r="Z258" i="2"/>
  <c r="AA258" i="2" s="1"/>
  <c r="Z259" i="2"/>
  <c r="AA259" i="2" s="1"/>
  <c r="Z260" i="2"/>
  <c r="AA260" i="2" s="1"/>
  <c r="Z261" i="2"/>
  <c r="AA261" i="2" s="1"/>
  <c r="Z262" i="2"/>
  <c r="AA262" i="2" s="1"/>
  <c r="Z263" i="2"/>
  <c r="AA263" i="2" s="1"/>
  <c r="Z264" i="2"/>
  <c r="AA264" i="2" s="1"/>
  <c r="Z265" i="2"/>
  <c r="AA265" i="2" s="1"/>
  <c r="Z266" i="2"/>
  <c r="AA266" i="2" s="1"/>
  <c r="Z267" i="2"/>
  <c r="AA267" i="2" s="1"/>
  <c r="Z268" i="2"/>
  <c r="AA268" i="2" s="1"/>
  <c r="Z269" i="2"/>
  <c r="AA269" i="2" s="1"/>
  <c r="Z270" i="2"/>
  <c r="AA270" i="2" s="1"/>
  <c r="Z271" i="2"/>
  <c r="AA271" i="2" s="1"/>
  <c r="Z272" i="2"/>
  <c r="AA272" i="2" s="1"/>
  <c r="Z273" i="2"/>
  <c r="AA273" i="2" s="1"/>
  <c r="Z274" i="2"/>
  <c r="AA274" i="2" s="1"/>
  <c r="Z275" i="2"/>
  <c r="AA275" i="2" s="1"/>
  <c r="Z276" i="2"/>
  <c r="AA276" i="2" s="1"/>
  <c r="Z277" i="2"/>
  <c r="AA277" i="2" s="1"/>
  <c r="Z278" i="2"/>
  <c r="AA278" i="2" s="1"/>
  <c r="Z279" i="2"/>
  <c r="AA279" i="2" s="1"/>
  <c r="Z280" i="2"/>
  <c r="AA280" i="2" s="1"/>
  <c r="Z281" i="2"/>
  <c r="AA281" i="2" s="1"/>
  <c r="Z282" i="2"/>
  <c r="AA282" i="2" s="1"/>
  <c r="Z283" i="2"/>
  <c r="AA283" i="2" s="1"/>
  <c r="Z284" i="2"/>
  <c r="AA284" i="2" s="1"/>
  <c r="Z285" i="2"/>
  <c r="AA285" i="2" s="1"/>
  <c r="Z286" i="2"/>
  <c r="AA286" i="2" s="1"/>
  <c r="Z287" i="2"/>
  <c r="AA287" i="2" s="1"/>
  <c r="Z288" i="2"/>
  <c r="AA288" i="2" s="1"/>
  <c r="Z289" i="2"/>
  <c r="AA289" i="2" s="1"/>
  <c r="Z290" i="2"/>
  <c r="AA290" i="2" s="1"/>
  <c r="Z291" i="2"/>
  <c r="AA291" i="2" s="1"/>
  <c r="Z292" i="2"/>
  <c r="AA292" i="2" s="1"/>
  <c r="Z293" i="2"/>
  <c r="AA293" i="2" s="1"/>
  <c r="Z294" i="2"/>
  <c r="AA294" i="2" s="1"/>
  <c r="Z295" i="2"/>
  <c r="AA295" i="2" s="1"/>
  <c r="Z296" i="2"/>
  <c r="AA296" i="2" s="1"/>
  <c r="Z297" i="2"/>
  <c r="AA297" i="2" s="1"/>
  <c r="Z298" i="2"/>
  <c r="AA298" i="2" s="1"/>
  <c r="Z299" i="2"/>
  <c r="AA299" i="2" s="1"/>
  <c r="Z300" i="2"/>
  <c r="AA300" i="2" s="1"/>
  <c r="Z301" i="2"/>
  <c r="AA301" i="2" s="1"/>
  <c r="Z302" i="2"/>
  <c r="AA302" i="2" s="1"/>
  <c r="Z303" i="2"/>
  <c r="AA303" i="2" s="1"/>
  <c r="Z304" i="2"/>
  <c r="AA304" i="2" s="1"/>
  <c r="Z305" i="2"/>
  <c r="AA305" i="2" s="1"/>
  <c r="Z306" i="2"/>
  <c r="AA306" i="2" s="1"/>
  <c r="Z307" i="2"/>
  <c r="AA307" i="2" s="1"/>
  <c r="Z308" i="2"/>
  <c r="AA308" i="2" s="1"/>
  <c r="Z309" i="2"/>
  <c r="AA309" i="2" s="1"/>
  <c r="Z310" i="2"/>
  <c r="AA310" i="2" s="1"/>
  <c r="Z311" i="2"/>
  <c r="AA311" i="2" s="1"/>
  <c r="Z312" i="2"/>
  <c r="AA312" i="2" s="1"/>
  <c r="Z313" i="2"/>
  <c r="AA313" i="2" s="1"/>
  <c r="Z314" i="2"/>
  <c r="AA314" i="2" s="1"/>
  <c r="Z315" i="2"/>
  <c r="AA315" i="2" s="1"/>
  <c r="Z316" i="2"/>
  <c r="AA316" i="2" s="1"/>
  <c r="Z317" i="2"/>
  <c r="AA317" i="2" s="1"/>
  <c r="Z318" i="2"/>
  <c r="AA318" i="2" s="1"/>
  <c r="Z319" i="2"/>
  <c r="AA319" i="2" s="1"/>
  <c r="Z320" i="2"/>
  <c r="AA320" i="2" s="1"/>
  <c r="Z321" i="2"/>
  <c r="AA321" i="2" s="1"/>
  <c r="Z322" i="2"/>
  <c r="AA322" i="2" s="1"/>
  <c r="Z323" i="2"/>
  <c r="AA323" i="2" s="1"/>
  <c r="Z324" i="2"/>
  <c r="AA324" i="2" s="1"/>
  <c r="Z325" i="2"/>
  <c r="AA325" i="2" s="1"/>
  <c r="Z326" i="2"/>
  <c r="AA326" i="2" s="1"/>
  <c r="Z327" i="2"/>
  <c r="AA327" i="2" s="1"/>
  <c r="Z328" i="2"/>
  <c r="AA328" i="2" s="1"/>
  <c r="Z329" i="2"/>
  <c r="AA329" i="2" s="1"/>
  <c r="Z330" i="2"/>
  <c r="AA330" i="2" s="1"/>
  <c r="Z331" i="2"/>
  <c r="AA331" i="2" s="1"/>
  <c r="Z332" i="2"/>
  <c r="AA332" i="2" s="1"/>
  <c r="Z333" i="2"/>
  <c r="AA333" i="2" s="1"/>
  <c r="Z334" i="2"/>
  <c r="AA334" i="2" s="1"/>
  <c r="Z335" i="2"/>
  <c r="AA335" i="2" s="1"/>
  <c r="Z336" i="2"/>
  <c r="AA336" i="2" s="1"/>
  <c r="Z337" i="2"/>
  <c r="AA337" i="2" s="1"/>
  <c r="Z338" i="2"/>
  <c r="AA338" i="2" s="1"/>
  <c r="Z339" i="2"/>
  <c r="AA339" i="2" s="1"/>
  <c r="Z340" i="2"/>
  <c r="AA340" i="2" s="1"/>
  <c r="Z341" i="2"/>
  <c r="AA341" i="2" s="1"/>
  <c r="Z342" i="2"/>
  <c r="AA342" i="2" s="1"/>
  <c r="Z343" i="2"/>
  <c r="AA343" i="2" s="1"/>
  <c r="Z344" i="2"/>
  <c r="AA344" i="2" s="1"/>
  <c r="Z345" i="2"/>
  <c r="AA345" i="2" s="1"/>
  <c r="Z346" i="2"/>
  <c r="AA346" i="2" s="1"/>
  <c r="Z347" i="2"/>
  <c r="AA347" i="2" s="1"/>
  <c r="Z348" i="2"/>
  <c r="AA348" i="2" s="1"/>
  <c r="Z349" i="2"/>
  <c r="AA349" i="2" s="1"/>
  <c r="Z350" i="2"/>
  <c r="AA350" i="2" s="1"/>
  <c r="Z351" i="2"/>
  <c r="AA351" i="2" s="1"/>
  <c r="Z352" i="2"/>
  <c r="AA352" i="2" s="1"/>
  <c r="Z353" i="2"/>
  <c r="AA353" i="2" s="1"/>
  <c r="Z354" i="2"/>
  <c r="AA354" i="2" s="1"/>
  <c r="Z355" i="2"/>
  <c r="AA355" i="2" s="1"/>
  <c r="Z356" i="2"/>
  <c r="AA356" i="2" s="1"/>
  <c r="Z357" i="2"/>
  <c r="AA357" i="2" s="1"/>
  <c r="Z358" i="2"/>
  <c r="AA358" i="2" s="1"/>
  <c r="Z359" i="2"/>
  <c r="AA359" i="2" s="1"/>
  <c r="Z360" i="2"/>
  <c r="AA360" i="2" s="1"/>
  <c r="Z361" i="2"/>
  <c r="AA361" i="2" s="1"/>
  <c r="Z362" i="2"/>
  <c r="AA362" i="2" s="1"/>
  <c r="Z363" i="2"/>
  <c r="AA363" i="2" s="1"/>
  <c r="Z364" i="2"/>
  <c r="AA364" i="2" s="1"/>
  <c r="Z365" i="2"/>
  <c r="AA365" i="2" s="1"/>
  <c r="Z366" i="2"/>
  <c r="AA366" i="2" s="1"/>
  <c r="Z367" i="2"/>
  <c r="AA367" i="2" s="1"/>
  <c r="Z368" i="2"/>
  <c r="AA368" i="2" s="1"/>
  <c r="Z369" i="2"/>
  <c r="AA369" i="2" s="1"/>
  <c r="Z370" i="2"/>
  <c r="AA370" i="2" s="1"/>
  <c r="Z371" i="2"/>
  <c r="AA371" i="2" s="1"/>
  <c r="Z372" i="2"/>
  <c r="AA372" i="2" s="1"/>
  <c r="Z373" i="2"/>
  <c r="AA373" i="2" s="1"/>
  <c r="Z374" i="2"/>
  <c r="AA374" i="2" s="1"/>
  <c r="Z375" i="2"/>
  <c r="AA375" i="2" s="1"/>
  <c r="Z376" i="2"/>
  <c r="AA376" i="2" s="1"/>
  <c r="Z377" i="2"/>
  <c r="AA377" i="2" s="1"/>
  <c r="Z378" i="2"/>
  <c r="AA378" i="2" s="1"/>
  <c r="Z379" i="2"/>
  <c r="AA379" i="2" s="1"/>
  <c r="Z380" i="2"/>
  <c r="AA380" i="2" s="1"/>
  <c r="Z381" i="2"/>
  <c r="AA381" i="2" s="1"/>
  <c r="Z382" i="2"/>
  <c r="AA382" i="2" s="1"/>
  <c r="Z383" i="2"/>
  <c r="AA383" i="2" s="1"/>
  <c r="Z384" i="2"/>
  <c r="AA384" i="2" s="1"/>
  <c r="Z385" i="2"/>
  <c r="AA385" i="2" s="1"/>
  <c r="Z386" i="2"/>
  <c r="AA386" i="2" s="1"/>
  <c r="Z387" i="2"/>
  <c r="AA387" i="2" s="1"/>
  <c r="Z388" i="2"/>
  <c r="AA388" i="2" s="1"/>
  <c r="Z389" i="2"/>
  <c r="AA389" i="2" s="1"/>
  <c r="Z390" i="2"/>
  <c r="AA390" i="2" s="1"/>
  <c r="Z391" i="2"/>
  <c r="AA391" i="2" s="1"/>
  <c r="Z392" i="2"/>
  <c r="AA392" i="2" s="1"/>
  <c r="Z393" i="2"/>
  <c r="AA393" i="2" s="1"/>
  <c r="Z394" i="2"/>
  <c r="AA394" i="2" s="1"/>
  <c r="Z395" i="2"/>
  <c r="AA395" i="2" s="1"/>
  <c r="Z396" i="2"/>
  <c r="AA396" i="2" s="1"/>
  <c r="Z397" i="2"/>
  <c r="AA397" i="2" s="1"/>
  <c r="Z398" i="2"/>
  <c r="AA398" i="2" s="1"/>
  <c r="Z399" i="2"/>
  <c r="AA399" i="2" s="1"/>
  <c r="Z400" i="2"/>
  <c r="AA400" i="2" s="1"/>
  <c r="Z401" i="2"/>
  <c r="AA401" i="2" s="1"/>
  <c r="Z402" i="2"/>
  <c r="AA402" i="2" s="1"/>
  <c r="Z403" i="2"/>
  <c r="AA403" i="2" s="1"/>
  <c r="Z404" i="2"/>
  <c r="AA404" i="2" s="1"/>
  <c r="Z405" i="2"/>
  <c r="AA405" i="2" s="1"/>
  <c r="Z406" i="2"/>
  <c r="AA406" i="2" s="1"/>
  <c r="Z407" i="2"/>
  <c r="AA407" i="2" s="1"/>
  <c r="Z408" i="2"/>
  <c r="AA408" i="2" s="1"/>
  <c r="Z409" i="2"/>
  <c r="AA409" i="2" s="1"/>
  <c r="Z410" i="2"/>
  <c r="AA410" i="2" s="1"/>
  <c r="Z411" i="2"/>
  <c r="AA411" i="2" s="1"/>
  <c r="Z412" i="2"/>
  <c r="AA412" i="2" s="1"/>
  <c r="Z413" i="2"/>
  <c r="AA413" i="2" s="1"/>
  <c r="Z414" i="2"/>
  <c r="AA414" i="2" s="1"/>
  <c r="Z415" i="2"/>
  <c r="AA415" i="2" s="1"/>
  <c r="Z416" i="2"/>
  <c r="AA416" i="2" s="1"/>
  <c r="Z417" i="2"/>
  <c r="AA417" i="2" s="1"/>
  <c r="Z418" i="2"/>
  <c r="AA418" i="2" s="1"/>
  <c r="Z419" i="2"/>
  <c r="AA419" i="2" s="1"/>
  <c r="Z420" i="2"/>
  <c r="AA420" i="2" s="1"/>
  <c r="Z421" i="2"/>
  <c r="AA421" i="2" s="1"/>
  <c r="Z422" i="2"/>
  <c r="AA422" i="2" s="1"/>
  <c r="Z423" i="2"/>
  <c r="AA423" i="2" s="1"/>
  <c r="Z424" i="2"/>
  <c r="AA424" i="2" s="1"/>
  <c r="Z425" i="2"/>
  <c r="AA425" i="2" s="1"/>
  <c r="Z426" i="2"/>
  <c r="AA426" i="2" s="1"/>
  <c r="Z427" i="2"/>
  <c r="AA427" i="2" s="1"/>
  <c r="Z428" i="2"/>
  <c r="AA428" i="2" s="1"/>
  <c r="Z429" i="2"/>
  <c r="AA429" i="2" s="1"/>
  <c r="Z430" i="2"/>
  <c r="AA430" i="2" s="1"/>
  <c r="Z431" i="2"/>
  <c r="AA431" i="2" s="1"/>
  <c r="Z432" i="2"/>
  <c r="AA432" i="2" s="1"/>
  <c r="Z433" i="2"/>
  <c r="AA433" i="2" s="1"/>
  <c r="Z434" i="2"/>
  <c r="AA434" i="2" s="1"/>
  <c r="Z435" i="2"/>
  <c r="AA435" i="2" s="1"/>
  <c r="Z436" i="2"/>
  <c r="AA436" i="2" s="1"/>
  <c r="Z437" i="2"/>
  <c r="AA437" i="2" s="1"/>
  <c r="Z438" i="2"/>
  <c r="AA438" i="2" s="1"/>
  <c r="Z439" i="2"/>
  <c r="AA439" i="2" s="1"/>
  <c r="Z440" i="2"/>
  <c r="AA440" i="2" s="1"/>
  <c r="Z441" i="2"/>
  <c r="AA441" i="2" s="1"/>
  <c r="Z442" i="2"/>
  <c r="AA442" i="2" s="1"/>
  <c r="Z443" i="2"/>
  <c r="AA443" i="2" s="1"/>
  <c r="Z444" i="2"/>
  <c r="AA444" i="2" s="1"/>
  <c r="Z445" i="2"/>
  <c r="AA445" i="2" s="1"/>
  <c r="Z446" i="2"/>
  <c r="AA446" i="2" s="1"/>
  <c r="Z447" i="2"/>
  <c r="AA447" i="2" s="1"/>
  <c r="Z448" i="2"/>
  <c r="AA448" i="2" s="1"/>
  <c r="Z449" i="2"/>
  <c r="AA449" i="2" s="1"/>
  <c r="Z450" i="2"/>
  <c r="AA450" i="2" s="1"/>
  <c r="Z451" i="2"/>
  <c r="AA451" i="2" s="1"/>
  <c r="Z452" i="2"/>
  <c r="AA452" i="2" s="1"/>
  <c r="Z453" i="2"/>
  <c r="AA453" i="2" s="1"/>
  <c r="Z454" i="2"/>
  <c r="AA454" i="2" s="1"/>
  <c r="Z455" i="2"/>
  <c r="AA455" i="2" s="1"/>
  <c r="Z456" i="2"/>
  <c r="AA456" i="2" s="1"/>
  <c r="Z457" i="2"/>
  <c r="AA457" i="2" s="1"/>
  <c r="Z458" i="2"/>
  <c r="AA458" i="2" s="1"/>
  <c r="Z459" i="2"/>
  <c r="AA459" i="2" s="1"/>
  <c r="Z460" i="2"/>
  <c r="AA460" i="2" s="1"/>
  <c r="Z461" i="2"/>
  <c r="AA461" i="2" s="1"/>
  <c r="Z462" i="2"/>
  <c r="AA462" i="2" s="1"/>
  <c r="Z463" i="2"/>
  <c r="AA463" i="2" s="1"/>
  <c r="Z464" i="2"/>
  <c r="AA464" i="2" s="1"/>
  <c r="Z465" i="2"/>
  <c r="AA465" i="2" s="1"/>
  <c r="Z466" i="2"/>
  <c r="AA466" i="2" s="1"/>
  <c r="Z467" i="2"/>
  <c r="AA467" i="2" s="1"/>
  <c r="Z468" i="2"/>
  <c r="AA468" i="2" s="1"/>
  <c r="Z469" i="2"/>
  <c r="AA469" i="2" s="1"/>
  <c r="Z470" i="2"/>
  <c r="AA470" i="2" s="1"/>
  <c r="Z471" i="2"/>
  <c r="AA471" i="2" s="1"/>
  <c r="Z472" i="2"/>
  <c r="AA472" i="2" s="1"/>
  <c r="Z473" i="2"/>
  <c r="AA473" i="2" s="1"/>
  <c r="Z474" i="2"/>
  <c r="AA474" i="2" s="1"/>
  <c r="Z475" i="2"/>
  <c r="AA475" i="2" s="1"/>
  <c r="Z476" i="2"/>
  <c r="AA476" i="2" s="1"/>
  <c r="Z477" i="2"/>
  <c r="AA477" i="2" s="1"/>
  <c r="Z478" i="2"/>
  <c r="AA478" i="2" s="1"/>
  <c r="Z479" i="2"/>
  <c r="AA479" i="2" s="1"/>
  <c r="Z480" i="2"/>
  <c r="AA480" i="2" s="1"/>
  <c r="Z481" i="2"/>
  <c r="AA481" i="2" s="1"/>
  <c r="Z482" i="2"/>
  <c r="AA482" i="2" s="1"/>
  <c r="Z483" i="2"/>
  <c r="AA483" i="2" s="1"/>
  <c r="Z484" i="2"/>
  <c r="AA484" i="2" s="1"/>
  <c r="Z485" i="2"/>
  <c r="AA485" i="2" s="1"/>
  <c r="Z486" i="2"/>
  <c r="AA486" i="2" s="1"/>
  <c r="Z487" i="2"/>
  <c r="AA487" i="2" s="1"/>
  <c r="Z488" i="2"/>
  <c r="AA488" i="2" s="1"/>
  <c r="Z489" i="2"/>
  <c r="AA489" i="2" s="1"/>
  <c r="Z490" i="2"/>
  <c r="AA490" i="2" s="1"/>
  <c r="Z491" i="2"/>
  <c r="AA491" i="2" s="1"/>
  <c r="Z492" i="2"/>
  <c r="AA492" i="2" s="1"/>
  <c r="Z493" i="2"/>
  <c r="AA493" i="2" s="1"/>
  <c r="Z494" i="2"/>
  <c r="AA494" i="2" s="1"/>
  <c r="Z495" i="2"/>
  <c r="AA495" i="2" s="1"/>
  <c r="Z496" i="2"/>
  <c r="AA496" i="2" s="1"/>
  <c r="Z497" i="2"/>
  <c r="AA497" i="2" s="1"/>
  <c r="Z498" i="2"/>
  <c r="AA498" i="2" s="1"/>
  <c r="Z499" i="2"/>
  <c r="AA499" i="2" s="1"/>
  <c r="Z500" i="2"/>
  <c r="AA500" i="2" s="1"/>
  <c r="Z501" i="2"/>
  <c r="AA501" i="2" s="1"/>
  <c r="Z502" i="2"/>
  <c r="AA502" i="2" s="1"/>
  <c r="Z503" i="2"/>
  <c r="AA503" i="2" s="1"/>
  <c r="Z504" i="2"/>
  <c r="AA504" i="2" s="1"/>
  <c r="Z505" i="2"/>
  <c r="AA505" i="2" s="1"/>
  <c r="Z506" i="2"/>
  <c r="AA506" i="2" s="1"/>
  <c r="Z507" i="2"/>
  <c r="AA507" i="2" s="1"/>
  <c r="Z508" i="2"/>
  <c r="AA508" i="2" s="1"/>
  <c r="Z509" i="2"/>
  <c r="AA509" i="2" s="1"/>
  <c r="Z510" i="2"/>
  <c r="AA510" i="2" s="1"/>
  <c r="Z511" i="2"/>
  <c r="AA511" i="2" s="1"/>
  <c r="Z512" i="2"/>
  <c r="AA512" i="2" s="1"/>
  <c r="Z513" i="2"/>
  <c r="AA513" i="2" s="1"/>
  <c r="Z514" i="2"/>
  <c r="AA514" i="2" s="1"/>
  <c r="Z515" i="2"/>
  <c r="AA515" i="2" s="1"/>
  <c r="Z516" i="2"/>
  <c r="AA516" i="2" s="1"/>
  <c r="Z517" i="2"/>
  <c r="AA517" i="2" s="1"/>
  <c r="Z518" i="2"/>
  <c r="AA518" i="2" s="1"/>
  <c r="Z519" i="2"/>
  <c r="AA519" i="2" s="1"/>
  <c r="Z520" i="2"/>
  <c r="AA520" i="2" s="1"/>
  <c r="Z521" i="2"/>
  <c r="AA521" i="2" s="1"/>
  <c r="Z522" i="2"/>
  <c r="AA522" i="2" s="1"/>
  <c r="Z523" i="2"/>
  <c r="AA523" i="2" s="1"/>
  <c r="Z524" i="2"/>
  <c r="AA524" i="2" s="1"/>
  <c r="Z525" i="2"/>
  <c r="AA525" i="2" s="1"/>
  <c r="Z526" i="2"/>
  <c r="AA526" i="2" s="1"/>
  <c r="Z527" i="2"/>
  <c r="AA527" i="2" s="1"/>
  <c r="Z528" i="2"/>
  <c r="AA528" i="2" s="1"/>
  <c r="Z529" i="2"/>
  <c r="AA529" i="2" s="1"/>
  <c r="Z530" i="2"/>
  <c r="AA530" i="2" s="1"/>
  <c r="Z531" i="2"/>
  <c r="AA531" i="2" s="1"/>
  <c r="Z532" i="2"/>
  <c r="AA532" i="2" s="1"/>
  <c r="Z533" i="2"/>
  <c r="AA533" i="2" s="1"/>
  <c r="Z534" i="2"/>
  <c r="AA534" i="2" s="1"/>
  <c r="Z535" i="2"/>
  <c r="AA535" i="2" s="1"/>
  <c r="Z536" i="2"/>
  <c r="AA536" i="2" s="1"/>
  <c r="Z537" i="2"/>
  <c r="AA537" i="2" s="1"/>
  <c r="Z538" i="2"/>
  <c r="AA538" i="2" s="1"/>
  <c r="Z539" i="2"/>
  <c r="AA539" i="2" s="1"/>
  <c r="Z540" i="2"/>
  <c r="AA540" i="2" s="1"/>
  <c r="Z541" i="2"/>
  <c r="AA541" i="2" s="1"/>
  <c r="Z542" i="2"/>
  <c r="AA542" i="2" s="1"/>
  <c r="Z543" i="2"/>
  <c r="AA543" i="2" s="1"/>
  <c r="Z544" i="2"/>
  <c r="AA544" i="2" s="1"/>
  <c r="Z545" i="2"/>
  <c r="AA545" i="2" s="1"/>
  <c r="Z546" i="2"/>
  <c r="AA546" i="2" s="1"/>
  <c r="Z547" i="2"/>
  <c r="AA547" i="2" s="1"/>
  <c r="Z548" i="2"/>
  <c r="AA548" i="2" s="1"/>
  <c r="Z549" i="2"/>
  <c r="AA549" i="2" s="1"/>
  <c r="Z550" i="2"/>
  <c r="AA550" i="2" s="1"/>
  <c r="Z551" i="2"/>
  <c r="AA551" i="2" s="1"/>
  <c r="Z552" i="2"/>
  <c r="AA552" i="2" s="1"/>
  <c r="Z553" i="2"/>
  <c r="AA553" i="2" s="1"/>
  <c r="Z554" i="2"/>
  <c r="AA554" i="2" s="1"/>
  <c r="Z555" i="2"/>
  <c r="AA555" i="2" s="1"/>
  <c r="Z556" i="2"/>
  <c r="AA556" i="2" s="1"/>
  <c r="Z557" i="2"/>
  <c r="AA557" i="2" s="1"/>
  <c r="Z558" i="2"/>
  <c r="AA558" i="2" s="1"/>
  <c r="Z559" i="2"/>
  <c r="AA559" i="2" s="1"/>
  <c r="Z560" i="2"/>
  <c r="AA560" i="2" s="1"/>
  <c r="Z561" i="2"/>
  <c r="AA561" i="2" s="1"/>
  <c r="Z562" i="2"/>
  <c r="AA562" i="2" s="1"/>
  <c r="Z563" i="2"/>
  <c r="AA563" i="2" s="1"/>
  <c r="Z564" i="2"/>
  <c r="AA564" i="2" s="1"/>
  <c r="Z565" i="2"/>
  <c r="AA565" i="2" s="1"/>
  <c r="Z566" i="2"/>
  <c r="AA566" i="2" s="1"/>
  <c r="Z567" i="2"/>
  <c r="AA567" i="2" s="1"/>
  <c r="Z568" i="2"/>
  <c r="AA568" i="2" s="1"/>
  <c r="Z569" i="2"/>
  <c r="AA569" i="2" s="1"/>
  <c r="Z570" i="2"/>
  <c r="AA570" i="2" s="1"/>
  <c r="Z571" i="2"/>
  <c r="AA571" i="2" s="1"/>
  <c r="Z572" i="2"/>
  <c r="AA572" i="2" s="1"/>
  <c r="Z573" i="2"/>
  <c r="AA573" i="2" s="1"/>
  <c r="Z574" i="2"/>
  <c r="AA574" i="2" s="1"/>
  <c r="Z575" i="2"/>
  <c r="AA575" i="2" s="1"/>
  <c r="Z576" i="2"/>
  <c r="AA576" i="2" s="1"/>
  <c r="Z577" i="2"/>
  <c r="AA577" i="2" s="1"/>
  <c r="Z578" i="2"/>
  <c r="AA578" i="2" s="1"/>
  <c r="Z579" i="2"/>
  <c r="AA579" i="2" s="1"/>
  <c r="Z580" i="2"/>
  <c r="AA580" i="2" s="1"/>
  <c r="Z581" i="2"/>
  <c r="AA581" i="2" s="1"/>
  <c r="Z582" i="2"/>
  <c r="AA582" i="2" s="1"/>
  <c r="Z583" i="2"/>
  <c r="AA583" i="2" s="1"/>
  <c r="Z584" i="2"/>
  <c r="AA584" i="2" s="1"/>
  <c r="Z585" i="2"/>
  <c r="AA585" i="2" s="1"/>
  <c r="Z586" i="2"/>
  <c r="AA586" i="2" s="1"/>
  <c r="Z587" i="2"/>
  <c r="AA587" i="2" s="1"/>
  <c r="Z588" i="2"/>
  <c r="AA588" i="2" s="1"/>
  <c r="Z589" i="2"/>
  <c r="AA589" i="2" s="1"/>
  <c r="Z590" i="2"/>
  <c r="AA590" i="2" s="1"/>
  <c r="Z591" i="2"/>
  <c r="AA591" i="2" s="1"/>
  <c r="Z592" i="2"/>
  <c r="AA592" i="2" s="1"/>
  <c r="Z593" i="2"/>
  <c r="AA593" i="2" s="1"/>
  <c r="Z594" i="2"/>
  <c r="AA594" i="2" s="1"/>
  <c r="Z595" i="2"/>
  <c r="AA595" i="2" s="1"/>
  <c r="Z596" i="2"/>
  <c r="AA596" i="2" s="1"/>
  <c r="Z597" i="2"/>
  <c r="AA597" i="2" s="1"/>
  <c r="Z598" i="2"/>
  <c r="AA598" i="2" s="1"/>
  <c r="Z599" i="2"/>
  <c r="AA599" i="2" s="1"/>
  <c r="Z600" i="2"/>
  <c r="AA600" i="2" s="1"/>
  <c r="Z601" i="2"/>
  <c r="AA601" i="2" s="1"/>
  <c r="Z602" i="2"/>
  <c r="AA602" i="2" s="1"/>
  <c r="Z603" i="2"/>
  <c r="AA603" i="2" s="1"/>
  <c r="Z604" i="2"/>
  <c r="AA604" i="2" s="1"/>
  <c r="Z605" i="2"/>
  <c r="AA605" i="2" s="1"/>
  <c r="Z606" i="2"/>
  <c r="AA606" i="2" s="1"/>
  <c r="Z607" i="2"/>
  <c r="AA607" i="2" s="1"/>
  <c r="Z608" i="2"/>
  <c r="AA608" i="2" s="1"/>
  <c r="Z609" i="2"/>
  <c r="AA609" i="2" s="1"/>
  <c r="Z610" i="2"/>
  <c r="AA610" i="2" s="1"/>
  <c r="Z611" i="2"/>
  <c r="AA611" i="2" s="1"/>
  <c r="Z612" i="2"/>
  <c r="AA612" i="2" s="1"/>
  <c r="Z613" i="2"/>
  <c r="AA613" i="2" s="1"/>
  <c r="Z614" i="2"/>
  <c r="AA614" i="2" s="1"/>
  <c r="Z615" i="2"/>
  <c r="AA615" i="2" s="1"/>
  <c r="Z616" i="2"/>
  <c r="AA616" i="2" s="1"/>
  <c r="Z617" i="2"/>
  <c r="AA617" i="2" s="1"/>
  <c r="Z618" i="2"/>
  <c r="AA618" i="2" s="1"/>
  <c r="Z619" i="2"/>
  <c r="AA619" i="2" s="1"/>
  <c r="Z620" i="2"/>
  <c r="AA620" i="2" s="1"/>
  <c r="Z621" i="2"/>
  <c r="AA621" i="2" s="1"/>
  <c r="Z622" i="2"/>
  <c r="AA622" i="2" s="1"/>
  <c r="Z623" i="2"/>
  <c r="AA623" i="2" s="1"/>
  <c r="Z624" i="2"/>
  <c r="AA624" i="2" s="1"/>
  <c r="Z625" i="2"/>
  <c r="AA625" i="2" s="1"/>
  <c r="Z626" i="2"/>
  <c r="AA626" i="2" s="1"/>
  <c r="Z627" i="2"/>
  <c r="AA627" i="2" s="1"/>
  <c r="Z628" i="2"/>
  <c r="AA628" i="2" s="1"/>
  <c r="Z629" i="2"/>
  <c r="AA629" i="2" s="1"/>
  <c r="Z630" i="2"/>
  <c r="AA630" i="2" s="1"/>
  <c r="Z631" i="2"/>
  <c r="AA631" i="2" s="1"/>
  <c r="Z632" i="2"/>
  <c r="AA632" i="2" s="1"/>
  <c r="Z633" i="2"/>
  <c r="AA633" i="2" s="1"/>
  <c r="Z634" i="2"/>
  <c r="AA634" i="2" s="1"/>
  <c r="Z635" i="2"/>
  <c r="AA635" i="2" s="1"/>
  <c r="Z636" i="2"/>
  <c r="AA636" i="2" s="1"/>
  <c r="Z637" i="2"/>
  <c r="AA637" i="2" s="1"/>
  <c r="Z638" i="2"/>
  <c r="AA638" i="2" s="1"/>
  <c r="Z639" i="2"/>
  <c r="AA639" i="2" s="1"/>
  <c r="Z640" i="2"/>
  <c r="AA640" i="2" s="1"/>
  <c r="Z641" i="2"/>
  <c r="AA641" i="2" s="1"/>
  <c r="Z642" i="2"/>
  <c r="AA642" i="2" s="1"/>
  <c r="Z643" i="2"/>
  <c r="AA643" i="2" s="1"/>
  <c r="Z644" i="2"/>
  <c r="AA644" i="2" s="1"/>
  <c r="Z645" i="2"/>
  <c r="AA645" i="2" s="1"/>
  <c r="Z646" i="2"/>
  <c r="AA646" i="2" s="1"/>
  <c r="Z647" i="2"/>
  <c r="AA647" i="2" s="1"/>
  <c r="Z648" i="2"/>
  <c r="AA648" i="2" s="1"/>
  <c r="Z649" i="2"/>
  <c r="AA649" i="2" s="1"/>
  <c r="Z650" i="2"/>
  <c r="AA650" i="2" s="1"/>
  <c r="Z651" i="2"/>
  <c r="AA651" i="2" s="1"/>
  <c r="Z652" i="2"/>
  <c r="AA652" i="2" s="1"/>
  <c r="Z653" i="2"/>
  <c r="AA653" i="2" s="1"/>
  <c r="Z654" i="2"/>
  <c r="AA654" i="2" s="1"/>
  <c r="Z655" i="2"/>
  <c r="AA655" i="2" s="1"/>
  <c r="Z656" i="2"/>
  <c r="AA656" i="2" s="1"/>
  <c r="Z657" i="2"/>
  <c r="AA657" i="2" s="1"/>
  <c r="Z658" i="2"/>
  <c r="AA658" i="2" s="1"/>
  <c r="Z659" i="2"/>
  <c r="AA659" i="2" s="1"/>
  <c r="Z660" i="2"/>
  <c r="AA660" i="2" s="1"/>
  <c r="Z661" i="2"/>
  <c r="AA661" i="2" s="1"/>
  <c r="Z662" i="2"/>
  <c r="AA662" i="2" s="1"/>
  <c r="Z663" i="2"/>
  <c r="AA663" i="2" s="1"/>
  <c r="Z664" i="2"/>
  <c r="AA664" i="2" s="1"/>
  <c r="Z665" i="2"/>
  <c r="AA665" i="2" s="1"/>
  <c r="Z666" i="2"/>
  <c r="AA666" i="2" s="1"/>
  <c r="Z667" i="2"/>
  <c r="AA667" i="2" s="1"/>
  <c r="Z668" i="2"/>
  <c r="AA668" i="2" s="1"/>
  <c r="Z669" i="2"/>
  <c r="AA669" i="2" s="1"/>
  <c r="Z670" i="2"/>
  <c r="AA670" i="2" s="1"/>
  <c r="Z671" i="2"/>
  <c r="AA671" i="2" s="1"/>
  <c r="Z672" i="2"/>
  <c r="AA672" i="2" s="1"/>
  <c r="Z673" i="2"/>
  <c r="AA673" i="2" s="1"/>
  <c r="Z674" i="2"/>
  <c r="AA674" i="2" s="1"/>
  <c r="Z675" i="2"/>
  <c r="AA675" i="2" s="1"/>
  <c r="Z676" i="2"/>
  <c r="AA676" i="2" s="1"/>
  <c r="Z677" i="2"/>
  <c r="AA677" i="2" s="1"/>
  <c r="Z678" i="2"/>
  <c r="AA678" i="2" s="1"/>
  <c r="Z679" i="2"/>
  <c r="AA679" i="2" s="1"/>
  <c r="Z680" i="2"/>
  <c r="AA680" i="2" s="1"/>
  <c r="Z681" i="2"/>
  <c r="AA681" i="2" s="1"/>
  <c r="Z682" i="2"/>
  <c r="AA682" i="2" s="1"/>
  <c r="Z683" i="2"/>
  <c r="AA683" i="2" s="1"/>
  <c r="Z684" i="2"/>
  <c r="AA684" i="2" s="1"/>
  <c r="Z685" i="2"/>
  <c r="AA685" i="2" s="1"/>
  <c r="Z686" i="2"/>
  <c r="AA686" i="2" s="1"/>
  <c r="Z687" i="2"/>
  <c r="AA687" i="2" s="1"/>
  <c r="Z688" i="2"/>
  <c r="AA688" i="2" s="1"/>
  <c r="Z689" i="2"/>
  <c r="AA689" i="2" s="1"/>
  <c r="Z690" i="2"/>
  <c r="AA690" i="2" s="1"/>
  <c r="Z691" i="2"/>
  <c r="AA691" i="2" s="1"/>
  <c r="Z692" i="2"/>
  <c r="AA692" i="2" s="1"/>
  <c r="Z693" i="2"/>
  <c r="AA693" i="2" s="1"/>
  <c r="Z694" i="2"/>
  <c r="AA694" i="2" s="1"/>
  <c r="Z695" i="2"/>
  <c r="AA695" i="2" s="1"/>
  <c r="Z696" i="2"/>
  <c r="AA696" i="2" s="1"/>
  <c r="Z697" i="2"/>
  <c r="AA697" i="2" s="1"/>
  <c r="Z698" i="2"/>
  <c r="AA698" i="2" s="1"/>
  <c r="Z699" i="2"/>
  <c r="AA699" i="2" s="1"/>
  <c r="Z700" i="2"/>
  <c r="AA700" i="2" s="1"/>
  <c r="Z701" i="2"/>
  <c r="AA701" i="2" s="1"/>
  <c r="Z702" i="2"/>
  <c r="AA702" i="2" s="1"/>
  <c r="Z703" i="2"/>
  <c r="AA703" i="2" s="1"/>
  <c r="Z704" i="2"/>
  <c r="AA704" i="2" s="1"/>
  <c r="Z705" i="2"/>
  <c r="AA705" i="2" s="1"/>
  <c r="Z706" i="2"/>
  <c r="AA706" i="2" s="1"/>
  <c r="Z707" i="2"/>
  <c r="AA707" i="2" s="1"/>
  <c r="Z708" i="2"/>
  <c r="AA708" i="2" s="1"/>
  <c r="Z709" i="2"/>
  <c r="AA709" i="2" s="1"/>
  <c r="Z710" i="2"/>
  <c r="AA710" i="2" s="1"/>
  <c r="Z711" i="2"/>
  <c r="AA711" i="2" s="1"/>
  <c r="Z712" i="2"/>
  <c r="AA712" i="2" s="1"/>
  <c r="Z713" i="2"/>
  <c r="AA713" i="2" s="1"/>
  <c r="Z714" i="2"/>
  <c r="AA714" i="2" s="1"/>
  <c r="Z715" i="2"/>
  <c r="AA715" i="2" s="1"/>
  <c r="Z716" i="2"/>
  <c r="AA716" i="2" s="1"/>
  <c r="Z717" i="2"/>
  <c r="AA717" i="2" s="1"/>
  <c r="Z718" i="2"/>
  <c r="AA718" i="2" s="1"/>
  <c r="Z719" i="2"/>
  <c r="AA719" i="2" s="1"/>
  <c r="Z720" i="2"/>
  <c r="AA720" i="2" s="1"/>
  <c r="Z721" i="2"/>
  <c r="AA721" i="2" s="1"/>
  <c r="Z722" i="2"/>
  <c r="AA722" i="2" s="1"/>
  <c r="Z723" i="2"/>
  <c r="AA723" i="2" s="1"/>
  <c r="Z724" i="2"/>
  <c r="AA724" i="2" s="1"/>
  <c r="Z725" i="2"/>
  <c r="AA725" i="2" s="1"/>
  <c r="Z726" i="2"/>
  <c r="AA726" i="2" s="1"/>
  <c r="Z727" i="2"/>
  <c r="AA727" i="2" s="1"/>
  <c r="Z728" i="2"/>
  <c r="AA728" i="2" s="1"/>
  <c r="Z729" i="2"/>
  <c r="AA729" i="2" s="1"/>
  <c r="Z730" i="2"/>
  <c r="AA730" i="2" s="1"/>
  <c r="Z731" i="2"/>
  <c r="AA731" i="2" s="1"/>
  <c r="Z732" i="2"/>
  <c r="AA732" i="2" s="1"/>
  <c r="Z733" i="2"/>
  <c r="AA733" i="2" s="1"/>
  <c r="Z734" i="2"/>
  <c r="AA734" i="2" s="1"/>
  <c r="Z735" i="2"/>
  <c r="AA735" i="2" s="1"/>
  <c r="Z736" i="2"/>
  <c r="AA736" i="2" s="1"/>
  <c r="Z737" i="2"/>
  <c r="AA737" i="2" s="1"/>
  <c r="Z738" i="2"/>
  <c r="AA738" i="2" s="1"/>
  <c r="Z739" i="2"/>
  <c r="AA739" i="2" s="1"/>
  <c r="Z740" i="2"/>
  <c r="AA740" i="2" s="1"/>
  <c r="Z741" i="2"/>
  <c r="AA741" i="2" s="1"/>
  <c r="Z742" i="2"/>
  <c r="AA742" i="2" s="1"/>
  <c r="Z743" i="2"/>
  <c r="AA743" i="2" s="1"/>
  <c r="Z744" i="2"/>
  <c r="AA744" i="2" s="1"/>
  <c r="Z745" i="2"/>
  <c r="AA745" i="2" s="1"/>
  <c r="Z746" i="2"/>
  <c r="AA746" i="2" s="1"/>
  <c r="Z747" i="2"/>
  <c r="AA747" i="2" s="1"/>
  <c r="Z748" i="2"/>
  <c r="AA748" i="2" s="1"/>
  <c r="Z749" i="2"/>
  <c r="AA749" i="2" s="1"/>
  <c r="Z750" i="2"/>
  <c r="AA750" i="2" s="1"/>
  <c r="Z751" i="2"/>
  <c r="AA751" i="2" s="1"/>
  <c r="Z752" i="2"/>
  <c r="AA752" i="2" s="1"/>
  <c r="Z753" i="2"/>
  <c r="AA753" i="2" s="1"/>
  <c r="Z754" i="2"/>
  <c r="AA754" i="2" s="1"/>
  <c r="Z755" i="2"/>
  <c r="AA755" i="2" s="1"/>
  <c r="Z756" i="2"/>
  <c r="AA756" i="2" s="1"/>
  <c r="Z757" i="2"/>
  <c r="AA757" i="2" s="1"/>
  <c r="Z758" i="2"/>
  <c r="AA758" i="2" s="1"/>
  <c r="Z759" i="2"/>
  <c r="AA759" i="2" s="1"/>
  <c r="Z760" i="2"/>
  <c r="AA760" i="2" s="1"/>
  <c r="Z761" i="2"/>
  <c r="AA761" i="2" s="1"/>
  <c r="Z762" i="2"/>
  <c r="AA762" i="2" s="1"/>
  <c r="Z763" i="2"/>
  <c r="AA763" i="2" s="1"/>
  <c r="Z764" i="2"/>
  <c r="AA764" i="2" s="1"/>
  <c r="Z765" i="2"/>
  <c r="AA765" i="2" s="1"/>
  <c r="Z766" i="2"/>
  <c r="AA766" i="2" s="1"/>
  <c r="Z767" i="2"/>
  <c r="AA767" i="2" s="1"/>
  <c r="Z768" i="2"/>
  <c r="AA768" i="2" s="1"/>
  <c r="Z769" i="2"/>
  <c r="AA769" i="2" s="1"/>
  <c r="Z770" i="2"/>
  <c r="AA770" i="2" s="1"/>
  <c r="Z771" i="2"/>
  <c r="AA771" i="2" s="1"/>
  <c r="Z772" i="2"/>
  <c r="AA772" i="2" s="1"/>
  <c r="Z773" i="2"/>
  <c r="AA773" i="2" s="1"/>
  <c r="Z774" i="2"/>
  <c r="AA774" i="2" s="1"/>
  <c r="Z775" i="2"/>
  <c r="AA775" i="2" s="1"/>
  <c r="Z776" i="2"/>
  <c r="AA776" i="2" s="1"/>
  <c r="Z777" i="2"/>
  <c r="AA777" i="2" s="1"/>
  <c r="Z778" i="2"/>
  <c r="AA778" i="2" s="1"/>
  <c r="Z779" i="2"/>
  <c r="AA779" i="2" s="1"/>
  <c r="Z780" i="2"/>
  <c r="AA780" i="2" s="1"/>
  <c r="Z781" i="2"/>
  <c r="AA781" i="2" s="1"/>
  <c r="Z782" i="2"/>
  <c r="AA782" i="2" s="1"/>
  <c r="Z783" i="2"/>
  <c r="AA783" i="2" s="1"/>
  <c r="Z784" i="2"/>
  <c r="AA784" i="2" s="1"/>
  <c r="Z785" i="2"/>
  <c r="AA785" i="2" s="1"/>
  <c r="Z786" i="2"/>
  <c r="AA786" i="2" s="1"/>
  <c r="Z787" i="2"/>
  <c r="AA787" i="2" s="1"/>
  <c r="Z788" i="2"/>
  <c r="AA788" i="2" s="1"/>
  <c r="Z789" i="2"/>
  <c r="AA789" i="2" s="1"/>
  <c r="Z790" i="2"/>
  <c r="AA790" i="2" s="1"/>
  <c r="Z791" i="2"/>
  <c r="AA791" i="2" s="1"/>
  <c r="Z792" i="2"/>
  <c r="AA792" i="2" s="1"/>
  <c r="Z793" i="2"/>
  <c r="AA793" i="2" s="1"/>
  <c r="Z794" i="2"/>
  <c r="AA794" i="2" s="1"/>
  <c r="Z795" i="2"/>
  <c r="AA795" i="2" s="1"/>
  <c r="Z796" i="2"/>
  <c r="AA796" i="2" s="1"/>
  <c r="Z797" i="2"/>
  <c r="AA797" i="2" s="1"/>
  <c r="Z798" i="2"/>
  <c r="AA798" i="2" s="1"/>
  <c r="Z799" i="2"/>
  <c r="AA799" i="2" s="1"/>
  <c r="Z800" i="2"/>
  <c r="AA800" i="2" s="1"/>
  <c r="Z801" i="2"/>
  <c r="AA801" i="2" s="1"/>
  <c r="Z802" i="2"/>
  <c r="AA802" i="2" s="1"/>
  <c r="Z803" i="2"/>
  <c r="AA803" i="2" s="1"/>
  <c r="Z804" i="2"/>
  <c r="AA804" i="2" s="1"/>
  <c r="Z805" i="2"/>
  <c r="AA805" i="2" s="1"/>
  <c r="Z806" i="2"/>
  <c r="AA806" i="2" s="1"/>
  <c r="Z807" i="2"/>
  <c r="AA807" i="2" s="1"/>
  <c r="Z808" i="2"/>
  <c r="AA808" i="2" s="1"/>
  <c r="Z809" i="2"/>
  <c r="AA809" i="2" s="1"/>
  <c r="Z810" i="2"/>
  <c r="AA810" i="2" s="1"/>
  <c r="Z811" i="2"/>
  <c r="AA811" i="2" s="1"/>
  <c r="Z812" i="2"/>
  <c r="AA812" i="2" s="1"/>
  <c r="Z813" i="2"/>
  <c r="AA813" i="2" s="1"/>
  <c r="Z814" i="2"/>
  <c r="AA814" i="2" s="1"/>
  <c r="Z815" i="2"/>
  <c r="AA815" i="2" s="1"/>
  <c r="Z816" i="2"/>
  <c r="AA816" i="2" s="1"/>
  <c r="Z817" i="2"/>
  <c r="AA817" i="2" s="1"/>
  <c r="Z818" i="2"/>
  <c r="AA818" i="2" s="1"/>
  <c r="Z819" i="2"/>
  <c r="AA819" i="2" s="1"/>
  <c r="Z820" i="2"/>
  <c r="AA820" i="2" s="1"/>
  <c r="Z821" i="2"/>
  <c r="AA821" i="2" s="1"/>
  <c r="Z822" i="2"/>
  <c r="AA822" i="2" s="1"/>
  <c r="Z823" i="2"/>
  <c r="AA823" i="2" s="1"/>
  <c r="Z824" i="2"/>
  <c r="AA824" i="2" s="1"/>
  <c r="Z825" i="2"/>
  <c r="AA825" i="2" s="1"/>
  <c r="Z826" i="2"/>
  <c r="AA826" i="2" s="1"/>
  <c r="Z827" i="2"/>
  <c r="AA827" i="2" s="1"/>
  <c r="Z828" i="2"/>
  <c r="AA828" i="2" s="1"/>
  <c r="Z829" i="2"/>
  <c r="AA829" i="2" s="1"/>
  <c r="Z830" i="2"/>
  <c r="AA830" i="2" s="1"/>
  <c r="Z831" i="2"/>
  <c r="AA831" i="2" s="1"/>
  <c r="Z832" i="2"/>
  <c r="AA832" i="2" s="1"/>
  <c r="Z833" i="2"/>
  <c r="AA833" i="2" s="1"/>
  <c r="Z834" i="2"/>
  <c r="AA834" i="2" s="1"/>
  <c r="Z835" i="2"/>
  <c r="AA835" i="2" s="1"/>
  <c r="Z836" i="2"/>
  <c r="AA836" i="2" s="1"/>
  <c r="Z837" i="2"/>
  <c r="AA837" i="2" s="1"/>
  <c r="Z838" i="2"/>
  <c r="AA838" i="2" s="1"/>
  <c r="Z839" i="2"/>
  <c r="AA839" i="2" s="1"/>
  <c r="Z840" i="2"/>
  <c r="AA840" i="2" s="1"/>
  <c r="Z841" i="2"/>
  <c r="AA841" i="2" s="1"/>
  <c r="Z842" i="2"/>
  <c r="AA842" i="2" s="1"/>
  <c r="Z843" i="2"/>
  <c r="AA843" i="2" s="1"/>
  <c r="Z844" i="2"/>
  <c r="AA844" i="2" s="1"/>
  <c r="Z845" i="2"/>
  <c r="AA845" i="2" s="1"/>
  <c r="Z846" i="2"/>
  <c r="AA846" i="2" s="1"/>
  <c r="Z847" i="2"/>
  <c r="AA847" i="2" s="1"/>
  <c r="Z848" i="2"/>
  <c r="AA848" i="2" s="1"/>
  <c r="Z849" i="2"/>
  <c r="AA849" i="2" s="1"/>
  <c r="Z850" i="2"/>
  <c r="AA850" i="2" s="1"/>
  <c r="Z851" i="2"/>
  <c r="AA851" i="2" s="1"/>
  <c r="Z852" i="2"/>
  <c r="AA852" i="2" s="1"/>
  <c r="Z853" i="2"/>
  <c r="AA853" i="2" s="1"/>
  <c r="Z854" i="2"/>
  <c r="AA854" i="2" s="1"/>
  <c r="Z855" i="2"/>
  <c r="AA855" i="2" s="1"/>
  <c r="Z856" i="2"/>
  <c r="AA856" i="2" s="1"/>
  <c r="Z857" i="2"/>
  <c r="AA857" i="2" s="1"/>
  <c r="Z858" i="2"/>
  <c r="AA858" i="2" s="1"/>
  <c r="Z859" i="2"/>
  <c r="AA859" i="2" s="1"/>
  <c r="Z860" i="2"/>
  <c r="AA860" i="2" s="1"/>
  <c r="Z861" i="2"/>
  <c r="AA861" i="2" s="1"/>
  <c r="Z862" i="2"/>
  <c r="AA862" i="2" s="1"/>
  <c r="Z863" i="2"/>
  <c r="AA863" i="2" s="1"/>
  <c r="Z864" i="2"/>
  <c r="AA864" i="2" s="1"/>
  <c r="Z865" i="2"/>
  <c r="AA865" i="2" s="1"/>
  <c r="Z866" i="2"/>
  <c r="AA866" i="2" s="1"/>
  <c r="Z867" i="2"/>
  <c r="AA867" i="2" s="1"/>
  <c r="Z868" i="2"/>
  <c r="AA868" i="2" s="1"/>
  <c r="Z869" i="2"/>
  <c r="AA869" i="2" s="1"/>
  <c r="Z870" i="2"/>
  <c r="AA870" i="2" s="1"/>
  <c r="Z871" i="2"/>
  <c r="AA871" i="2" s="1"/>
  <c r="Z872" i="2"/>
  <c r="AA872" i="2" s="1"/>
  <c r="Z873" i="2"/>
  <c r="AA873" i="2" s="1"/>
  <c r="Z874" i="2"/>
  <c r="AA874" i="2" s="1"/>
  <c r="Z875" i="2"/>
  <c r="AA875" i="2" s="1"/>
  <c r="Z876" i="2"/>
  <c r="AA876" i="2" s="1"/>
  <c r="Z877" i="2"/>
  <c r="AA877" i="2" s="1"/>
  <c r="Z878" i="2"/>
  <c r="AA878" i="2" s="1"/>
  <c r="Z879" i="2"/>
  <c r="AA879" i="2" s="1"/>
  <c r="Z880" i="2"/>
  <c r="AA880" i="2" s="1"/>
  <c r="Z881" i="2"/>
  <c r="AA881" i="2" s="1"/>
  <c r="Z882" i="2"/>
  <c r="AA882" i="2" s="1"/>
  <c r="Z883" i="2"/>
  <c r="AA883" i="2" s="1"/>
  <c r="Z884" i="2"/>
  <c r="AA884" i="2" s="1"/>
  <c r="Z885" i="2"/>
  <c r="AA885" i="2" s="1"/>
  <c r="Z886" i="2"/>
  <c r="AA886" i="2" s="1"/>
  <c r="Z887" i="2"/>
  <c r="AA887" i="2" s="1"/>
  <c r="Z888" i="2"/>
  <c r="AA888" i="2" s="1"/>
  <c r="Z889" i="2"/>
  <c r="AA889" i="2" s="1"/>
  <c r="Z890" i="2"/>
  <c r="AA890" i="2" s="1"/>
  <c r="Z891" i="2"/>
  <c r="AA891" i="2" s="1"/>
  <c r="Z892" i="2"/>
  <c r="AA892" i="2" s="1"/>
  <c r="Z893" i="2"/>
  <c r="AA893" i="2" s="1"/>
  <c r="Z894" i="2"/>
  <c r="AA894" i="2" s="1"/>
  <c r="Z895" i="2"/>
  <c r="AA895" i="2" s="1"/>
  <c r="Z896" i="2"/>
  <c r="AA896" i="2" s="1"/>
  <c r="Z897" i="2"/>
  <c r="AA897" i="2" s="1"/>
  <c r="Z898" i="2"/>
  <c r="AA898" i="2" s="1"/>
  <c r="Z899" i="2"/>
  <c r="AA899" i="2" s="1"/>
  <c r="Z900" i="2"/>
  <c r="AA900" i="2" s="1"/>
  <c r="Z901" i="2"/>
  <c r="AA901" i="2" s="1"/>
  <c r="Z902" i="2"/>
  <c r="AA902" i="2" s="1"/>
  <c r="Z903" i="2"/>
  <c r="AA903" i="2" s="1"/>
  <c r="Z904" i="2"/>
  <c r="AA904" i="2" s="1"/>
  <c r="Z905" i="2"/>
  <c r="AA905" i="2" s="1"/>
  <c r="Z906" i="2"/>
  <c r="AA906" i="2" s="1"/>
  <c r="Z907" i="2"/>
  <c r="AA907" i="2" s="1"/>
  <c r="Z908" i="2"/>
  <c r="AA908" i="2" s="1"/>
  <c r="Z909" i="2"/>
  <c r="AA909" i="2" s="1"/>
  <c r="Z910" i="2"/>
  <c r="AA910" i="2" s="1"/>
  <c r="Z911" i="2"/>
  <c r="AA911" i="2" s="1"/>
  <c r="Z912" i="2"/>
  <c r="AA912" i="2" s="1"/>
  <c r="Z913" i="2"/>
  <c r="AA913" i="2" s="1"/>
  <c r="Z914" i="2"/>
  <c r="AA914" i="2" s="1"/>
  <c r="Z915" i="2"/>
  <c r="AA915" i="2" s="1"/>
  <c r="Z916" i="2"/>
  <c r="AA916" i="2" s="1"/>
  <c r="Z917" i="2"/>
  <c r="AA917" i="2" s="1"/>
  <c r="Z918" i="2"/>
  <c r="AA918" i="2" s="1"/>
  <c r="Z919" i="2"/>
  <c r="AA919" i="2" s="1"/>
  <c r="Z920" i="2"/>
  <c r="AA920" i="2" s="1"/>
  <c r="Z921" i="2"/>
  <c r="AA921" i="2" s="1"/>
  <c r="Z922" i="2"/>
  <c r="AA922" i="2" s="1"/>
  <c r="Z923" i="2"/>
  <c r="AA923" i="2" s="1"/>
  <c r="Z924" i="2"/>
  <c r="AA924" i="2" s="1"/>
  <c r="Z925" i="2"/>
  <c r="AA925" i="2" s="1"/>
  <c r="Z926" i="2"/>
  <c r="AA926" i="2" s="1"/>
  <c r="Z927" i="2"/>
  <c r="AA927" i="2" s="1"/>
  <c r="Z928" i="2"/>
  <c r="AA928" i="2" s="1"/>
  <c r="Z929" i="2"/>
  <c r="AA929" i="2" s="1"/>
  <c r="Z930" i="2"/>
  <c r="AA930" i="2" s="1"/>
  <c r="Z931" i="2"/>
  <c r="AA931" i="2" s="1"/>
  <c r="Z932" i="2"/>
  <c r="AA932" i="2" s="1"/>
  <c r="Z933" i="2"/>
  <c r="AA933" i="2" s="1"/>
  <c r="Z934" i="2"/>
  <c r="AA934" i="2" s="1"/>
  <c r="Z935" i="2"/>
  <c r="AA935" i="2" s="1"/>
  <c r="Z936" i="2"/>
  <c r="AA936" i="2" s="1"/>
  <c r="Z937" i="2"/>
  <c r="AA937" i="2" s="1"/>
  <c r="Z938" i="2"/>
  <c r="AA938" i="2" s="1"/>
  <c r="Z939" i="2"/>
  <c r="AA939" i="2" s="1"/>
  <c r="Z940" i="2"/>
  <c r="AA940" i="2" s="1"/>
  <c r="Z941" i="2"/>
  <c r="AA941" i="2" s="1"/>
  <c r="Z942" i="2"/>
  <c r="AA942" i="2" s="1"/>
  <c r="Z943" i="2"/>
  <c r="AA943" i="2" s="1"/>
  <c r="Z944" i="2"/>
  <c r="AA944" i="2" s="1"/>
  <c r="Z945" i="2"/>
  <c r="AA945" i="2" s="1"/>
  <c r="Z946" i="2"/>
  <c r="AA946" i="2" s="1"/>
  <c r="Z947" i="2"/>
  <c r="AA947" i="2" s="1"/>
  <c r="Z948" i="2"/>
  <c r="AA948" i="2" s="1"/>
  <c r="Z949" i="2"/>
  <c r="AA949" i="2" s="1"/>
  <c r="Z950" i="2"/>
  <c r="AA950" i="2" s="1"/>
  <c r="Z951" i="2"/>
  <c r="AA951" i="2" s="1"/>
  <c r="Z952" i="2"/>
  <c r="AA952" i="2" s="1"/>
  <c r="Z953" i="2"/>
  <c r="AA953" i="2" s="1"/>
  <c r="Z954" i="2"/>
  <c r="AA954" i="2" s="1"/>
  <c r="Z955" i="2"/>
  <c r="AA955" i="2" s="1"/>
  <c r="Z956" i="2"/>
  <c r="AA956" i="2" s="1"/>
  <c r="Z957" i="2"/>
  <c r="AA957" i="2" s="1"/>
  <c r="Z958" i="2"/>
  <c r="AA958" i="2" s="1"/>
  <c r="Z959" i="2"/>
  <c r="AA959" i="2" s="1"/>
  <c r="Z960" i="2"/>
  <c r="AA960" i="2" s="1"/>
  <c r="Z961" i="2"/>
  <c r="AA961" i="2" s="1"/>
  <c r="Z962" i="2"/>
  <c r="AA962" i="2" s="1"/>
  <c r="Z963" i="2"/>
  <c r="AA963" i="2" s="1"/>
  <c r="Z964" i="2"/>
  <c r="AA964" i="2" s="1"/>
  <c r="Z965" i="2"/>
  <c r="AA965" i="2" s="1"/>
  <c r="Z966" i="2"/>
  <c r="AA966" i="2" s="1"/>
  <c r="Z967" i="2"/>
  <c r="AA967" i="2" s="1"/>
  <c r="Z968" i="2"/>
  <c r="AA968" i="2" s="1"/>
  <c r="Z969" i="2"/>
  <c r="AA969" i="2" s="1"/>
  <c r="Z970" i="2"/>
  <c r="AA970" i="2" s="1"/>
  <c r="Z971" i="2"/>
  <c r="AA971" i="2" s="1"/>
  <c r="Z972" i="2"/>
  <c r="AA972" i="2" s="1"/>
  <c r="Z973" i="2"/>
  <c r="AA973" i="2" s="1"/>
  <c r="Z974" i="2"/>
  <c r="AA974" i="2" s="1"/>
  <c r="Z975" i="2"/>
  <c r="AA975" i="2" s="1"/>
  <c r="Z976" i="2"/>
  <c r="AA976" i="2" s="1"/>
  <c r="Z977" i="2"/>
  <c r="AA977" i="2" s="1"/>
  <c r="Z978" i="2"/>
  <c r="AA978" i="2" s="1"/>
  <c r="Z979" i="2"/>
  <c r="AA979" i="2" s="1"/>
  <c r="Z980" i="2"/>
  <c r="AA980" i="2" s="1"/>
  <c r="Z981" i="2"/>
  <c r="AA981" i="2" s="1"/>
  <c r="Z982" i="2"/>
  <c r="AA982" i="2" s="1"/>
  <c r="Z983" i="2"/>
  <c r="AA983" i="2" s="1"/>
  <c r="Z984" i="2"/>
  <c r="AA984" i="2" s="1"/>
  <c r="Z985" i="2"/>
  <c r="AA985" i="2" s="1"/>
  <c r="Z986" i="2"/>
  <c r="AA986" i="2" s="1"/>
  <c r="Z987" i="2"/>
  <c r="AA987" i="2" s="1"/>
  <c r="Z988" i="2"/>
  <c r="AA988" i="2" s="1"/>
  <c r="Z989" i="2"/>
  <c r="AA989" i="2" s="1"/>
  <c r="Z990" i="2"/>
  <c r="AA990" i="2" s="1"/>
  <c r="Z991" i="2"/>
  <c r="AA991" i="2" s="1"/>
  <c r="Z992" i="2"/>
  <c r="AA992" i="2" s="1"/>
  <c r="Z993" i="2"/>
  <c r="AA993" i="2" s="1"/>
  <c r="Z994" i="2"/>
  <c r="AA994" i="2" s="1"/>
  <c r="Z995" i="2"/>
  <c r="AA995" i="2" s="1"/>
  <c r="Z996" i="2"/>
  <c r="AA996" i="2" s="1"/>
  <c r="Z997" i="2"/>
  <c r="AA997" i="2" s="1"/>
  <c r="Z998" i="2"/>
  <c r="AA998" i="2" s="1"/>
  <c r="Z999" i="2"/>
  <c r="AA999" i="2" s="1"/>
  <c r="Z1000" i="2"/>
  <c r="AA1000" i="2" s="1"/>
  <c r="Z1001" i="2"/>
  <c r="AA1001" i="2" s="1"/>
  <c r="Z1002" i="2"/>
  <c r="AA1002" i="2" s="1"/>
  <c r="Z1003" i="2"/>
  <c r="AA1003" i="2" s="1"/>
  <c r="Z1004" i="2"/>
  <c r="AA1004" i="2" s="1"/>
  <c r="Z1005" i="2"/>
  <c r="AA1005" i="2" s="1"/>
  <c r="Z1006" i="2"/>
  <c r="AA1006" i="2" s="1"/>
  <c r="Z1007" i="2"/>
  <c r="AA1007" i="2" s="1"/>
  <c r="Z1008" i="2"/>
  <c r="AA1008" i="2" s="1"/>
  <c r="Z1009" i="2"/>
  <c r="AA1009" i="2" s="1"/>
  <c r="Z1010" i="2"/>
  <c r="AA1010" i="2" s="1"/>
  <c r="Z1011" i="2"/>
  <c r="AA1011" i="2" s="1"/>
  <c r="Z1012" i="2"/>
  <c r="AA1012" i="2" s="1"/>
  <c r="Z1013" i="2"/>
  <c r="AA1013" i="2" s="1"/>
  <c r="Z1014" i="2"/>
  <c r="AA1014" i="2" s="1"/>
  <c r="Z1015" i="2"/>
  <c r="AA1015" i="2" s="1"/>
  <c r="Z1016" i="2"/>
  <c r="AA1016" i="2" s="1"/>
  <c r="Z1017" i="2"/>
  <c r="AA1017" i="2" s="1"/>
  <c r="Z1018" i="2"/>
  <c r="AA1018" i="2" s="1"/>
  <c r="Z1019" i="2"/>
  <c r="AA1019" i="2" s="1"/>
  <c r="Z1020" i="2"/>
  <c r="AA1020" i="2" s="1"/>
  <c r="Z1021" i="2"/>
  <c r="AA1021" i="2" s="1"/>
  <c r="Z1022" i="2"/>
  <c r="AA1022" i="2" s="1"/>
  <c r="Z1023" i="2"/>
  <c r="AA1023" i="2" s="1"/>
  <c r="Z1024" i="2"/>
  <c r="AA1024" i="2" s="1"/>
  <c r="Z1025" i="2"/>
  <c r="AA1025" i="2" s="1"/>
  <c r="Z1026" i="2"/>
  <c r="AA1026" i="2" s="1"/>
  <c r="Z1027" i="2"/>
  <c r="AA1027" i="2" s="1"/>
  <c r="Z1028" i="2"/>
  <c r="AA1028" i="2" s="1"/>
  <c r="Z1029" i="2"/>
  <c r="AA1029" i="2" s="1"/>
  <c r="Z1030" i="2"/>
  <c r="AA1030" i="2" s="1"/>
  <c r="Z1031" i="2"/>
  <c r="AA1031" i="2" s="1"/>
  <c r="Z1032" i="2"/>
  <c r="AA1032" i="2" s="1"/>
  <c r="Z1033" i="2"/>
  <c r="AA1033" i="2" s="1"/>
  <c r="Z1034" i="2"/>
  <c r="AA1034" i="2" s="1"/>
  <c r="Z1035" i="2"/>
  <c r="AA1035" i="2" s="1"/>
  <c r="Z1036" i="2"/>
  <c r="AA1036" i="2" s="1"/>
  <c r="Z1037" i="2"/>
  <c r="AA1037" i="2" s="1"/>
  <c r="Z1038" i="2"/>
  <c r="AA1038" i="2" s="1"/>
  <c r="Z1039" i="2"/>
  <c r="AA1039" i="2" s="1"/>
  <c r="Z1040" i="2"/>
  <c r="AA1040" i="2" s="1"/>
  <c r="Z1041" i="2"/>
  <c r="AA1041" i="2" s="1"/>
  <c r="Z1042" i="2"/>
  <c r="AA1042" i="2" s="1"/>
  <c r="Z1043" i="2"/>
  <c r="AA1043" i="2" s="1"/>
  <c r="Z1044" i="2"/>
  <c r="AA1044" i="2" s="1"/>
  <c r="Z1045" i="2"/>
  <c r="AA1045" i="2" s="1"/>
  <c r="Z1046" i="2"/>
  <c r="AA1046" i="2" s="1"/>
  <c r="Z1047" i="2"/>
  <c r="AA1047" i="2" s="1"/>
  <c r="Z1048" i="2"/>
  <c r="AA1048" i="2" s="1"/>
  <c r="Z1049" i="2"/>
  <c r="AA1049" i="2" s="1"/>
  <c r="Z1050" i="2"/>
  <c r="AA1050" i="2" s="1"/>
  <c r="Z1051" i="2"/>
  <c r="AA1051" i="2" s="1"/>
  <c r="Z1052" i="2"/>
  <c r="AA1052" i="2" s="1"/>
  <c r="Z1053" i="2"/>
  <c r="AA1053" i="2" s="1"/>
  <c r="Z1054" i="2"/>
  <c r="AA1054" i="2" s="1"/>
  <c r="Z1055" i="2"/>
  <c r="AA1055" i="2" s="1"/>
  <c r="Z1056" i="2"/>
  <c r="AA1056" i="2" s="1"/>
  <c r="Z1057" i="2"/>
  <c r="AA1057" i="2" s="1"/>
  <c r="Z1058" i="2"/>
  <c r="AA1058" i="2" s="1"/>
  <c r="Z1059" i="2"/>
  <c r="AA1059" i="2" s="1"/>
  <c r="Z1060" i="2"/>
  <c r="AA1060" i="2" s="1"/>
  <c r="Z1061" i="2"/>
  <c r="AA1061" i="2" s="1"/>
  <c r="Z1062" i="2"/>
  <c r="AA1062" i="2" s="1"/>
  <c r="Z1063" i="2"/>
  <c r="AA1063" i="2" s="1"/>
  <c r="Z1064" i="2"/>
  <c r="AA1064" i="2" s="1"/>
  <c r="Z1065" i="2"/>
  <c r="AA1065" i="2" s="1"/>
  <c r="Z1066" i="2"/>
  <c r="AA1066" i="2" s="1"/>
  <c r="Z1067" i="2"/>
  <c r="AA1067" i="2" s="1"/>
  <c r="Z1068" i="2"/>
  <c r="AA1068" i="2" s="1"/>
  <c r="Z1069" i="2"/>
  <c r="AA1069" i="2" s="1"/>
  <c r="Z1070" i="2"/>
  <c r="AA1070" i="2" s="1"/>
  <c r="Z1071" i="2"/>
  <c r="AA1071" i="2" s="1"/>
  <c r="Z1072" i="2"/>
  <c r="AA1072" i="2" s="1"/>
  <c r="Z1073" i="2"/>
  <c r="AA1073" i="2" s="1"/>
  <c r="Z1074" i="2"/>
  <c r="AA1074" i="2" s="1"/>
  <c r="Z1075" i="2"/>
  <c r="AA1075" i="2" s="1"/>
  <c r="Z1076" i="2"/>
  <c r="AA1076" i="2" s="1"/>
  <c r="Z1077" i="2"/>
  <c r="AA1077" i="2" s="1"/>
  <c r="Z1078" i="2"/>
  <c r="AA1078" i="2" s="1"/>
  <c r="Z1079" i="2"/>
  <c r="AA1079" i="2" s="1"/>
  <c r="Z1080" i="2"/>
  <c r="AA1080" i="2" s="1"/>
  <c r="Z1081" i="2"/>
  <c r="AA1081" i="2" s="1"/>
  <c r="Z1082" i="2"/>
  <c r="AA1082" i="2" s="1"/>
  <c r="Z1083" i="2"/>
  <c r="AA1083" i="2" s="1"/>
  <c r="Z1084" i="2"/>
  <c r="AA1084" i="2" s="1"/>
  <c r="Z1085" i="2"/>
  <c r="AA1085" i="2" s="1"/>
  <c r="Z1086" i="2"/>
  <c r="AA1086" i="2" s="1"/>
  <c r="Z1087" i="2"/>
  <c r="AA1087" i="2" s="1"/>
  <c r="Z1088" i="2"/>
  <c r="AA1088" i="2" s="1"/>
  <c r="Z1089" i="2"/>
  <c r="AA1089" i="2" s="1"/>
  <c r="Z1090" i="2"/>
  <c r="AA1090" i="2" s="1"/>
  <c r="Z1091" i="2"/>
  <c r="AA1091" i="2" s="1"/>
  <c r="Z1092" i="2"/>
  <c r="AA1092" i="2" s="1"/>
  <c r="Z1093" i="2"/>
  <c r="AA1093" i="2" s="1"/>
  <c r="Z1094" i="2"/>
  <c r="AA1094" i="2" s="1"/>
  <c r="Z1095" i="2"/>
  <c r="AA1095" i="2" s="1"/>
  <c r="Z1096" i="2"/>
  <c r="AA1096" i="2" s="1"/>
  <c r="Z1097" i="2"/>
  <c r="AA1097" i="2" s="1"/>
  <c r="Z1098" i="2"/>
  <c r="AA1098" i="2" s="1"/>
  <c r="Z1099" i="2"/>
  <c r="AA1099" i="2" s="1"/>
  <c r="Z1100" i="2"/>
  <c r="AA1100" i="2" s="1"/>
  <c r="Z1101" i="2"/>
  <c r="AA1101" i="2" s="1"/>
  <c r="Z1102" i="2"/>
  <c r="AA1102" i="2" s="1"/>
  <c r="Z1103" i="2"/>
  <c r="AA1103" i="2" s="1"/>
  <c r="Z1104" i="2"/>
  <c r="AA1104" i="2" s="1"/>
  <c r="Z1105" i="2"/>
  <c r="AA1105" i="2" s="1"/>
  <c r="Z1106" i="2"/>
  <c r="AA1106" i="2" s="1"/>
  <c r="Z1107" i="2"/>
  <c r="AA1107" i="2" s="1"/>
  <c r="Z1108" i="2"/>
  <c r="AA1108" i="2" s="1"/>
  <c r="Z1109" i="2"/>
  <c r="AA1109" i="2" s="1"/>
  <c r="Z1110" i="2"/>
  <c r="AA1110" i="2" s="1"/>
  <c r="Z1111" i="2"/>
  <c r="AA1111" i="2" s="1"/>
  <c r="Z1112" i="2"/>
  <c r="AA1112" i="2" s="1"/>
  <c r="Z1113" i="2"/>
  <c r="AA1113" i="2" s="1"/>
  <c r="Z1114" i="2"/>
  <c r="AA1114" i="2" s="1"/>
  <c r="Z1115" i="2"/>
  <c r="AA1115" i="2" s="1"/>
  <c r="Z1116" i="2"/>
  <c r="AA1116" i="2" s="1"/>
  <c r="Z1117" i="2"/>
  <c r="AA1117" i="2" s="1"/>
  <c r="Z1118" i="2"/>
  <c r="AA1118" i="2" s="1"/>
  <c r="Z1119" i="2"/>
  <c r="AA1119" i="2" s="1"/>
  <c r="Z1120" i="2"/>
  <c r="AA1120" i="2" s="1"/>
  <c r="Z1121" i="2"/>
  <c r="AA1121" i="2" s="1"/>
  <c r="Z1122" i="2"/>
  <c r="AA1122" i="2" s="1"/>
  <c r="Z1123" i="2"/>
  <c r="AA1123" i="2" s="1"/>
  <c r="Z1124" i="2"/>
  <c r="AA1124" i="2" s="1"/>
  <c r="Z1125" i="2"/>
  <c r="AA1125" i="2" s="1"/>
  <c r="Z1126" i="2"/>
  <c r="AA1126" i="2" s="1"/>
  <c r="Z1127" i="2"/>
  <c r="AA1127" i="2" s="1"/>
  <c r="Z1128" i="2"/>
  <c r="AA1128" i="2" s="1"/>
  <c r="Z1129" i="2"/>
  <c r="AA1129" i="2" s="1"/>
  <c r="Z1130" i="2"/>
  <c r="AA1130" i="2" s="1"/>
  <c r="Z1131" i="2"/>
  <c r="AA1131" i="2" s="1"/>
  <c r="Z1132" i="2"/>
  <c r="AA1132" i="2" s="1"/>
  <c r="Z1133" i="2"/>
  <c r="AA1133" i="2" s="1"/>
  <c r="Z1134" i="2"/>
  <c r="AA1134" i="2" s="1"/>
  <c r="Z1135" i="2"/>
  <c r="AA1135" i="2" s="1"/>
  <c r="Z1136" i="2"/>
  <c r="AA1136" i="2" s="1"/>
  <c r="Z1137" i="2"/>
  <c r="AA1137" i="2" s="1"/>
  <c r="Z1138" i="2"/>
  <c r="AA1138" i="2" s="1"/>
  <c r="Z1139" i="2"/>
  <c r="AA1139" i="2" s="1"/>
  <c r="Z1140" i="2"/>
  <c r="AA1140" i="2" s="1"/>
  <c r="Z1141" i="2"/>
  <c r="AA1141" i="2" s="1"/>
  <c r="Z1142" i="2"/>
  <c r="AA1142" i="2" s="1"/>
  <c r="Z1143" i="2"/>
  <c r="AA1143" i="2" s="1"/>
  <c r="Z1144" i="2"/>
  <c r="AA1144" i="2" s="1"/>
  <c r="Z1145" i="2"/>
  <c r="AA1145" i="2" s="1"/>
  <c r="Z1146" i="2"/>
  <c r="AA1146" i="2" s="1"/>
  <c r="Z1147" i="2"/>
  <c r="AA1147" i="2" s="1"/>
  <c r="Z1148" i="2"/>
  <c r="AA1148" i="2" s="1"/>
  <c r="Z1149" i="2"/>
  <c r="AA1149" i="2" s="1"/>
  <c r="Z1150" i="2"/>
  <c r="AA1150" i="2" s="1"/>
  <c r="Z1151" i="2"/>
  <c r="AA1151" i="2" s="1"/>
  <c r="Z1152" i="2"/>
  <c r="AA1152" i="2" s="1"/>
  <c r="Z1153" i="2"/>
  <c r="AA1153" i="2" s="1"/>
  <c r="W2" i="2"/>
  <c r="B1154" i="2"/>
  <c r="C1154" i="2"/>
  <c r="B1155" i="2"/>
  <c r="C1155" i="2"/>
  <c r="B1156" i="2"/>
  <c r="C1156" i="2"/>
  <c r="B1157" i="2"/>
  <c r="C1157" i="2"/>
  <c r="B1158" i="2"/>
  <c r="C1158" i="2"/>
  <c r="B1159" i="2"/>
  <c r="C1159" i="2"/>
  <c r="B1160" i="2"/>
  <c r="C1160" i="2"/>
  <c r="B1161" i="2"/>
  <c r="C1161" i="2"/>
  <c r="B1162" i="2"/>
  <c r="C1162" i="2"/>
  <c r="B1163" i="2"/>
  <c r="C1163" i="2"/>
  <c r="B1164" i="2"/>
  <c r="C1164" i="2"/>
  <c r="B1165" i="2"/>
  <c r="C1165" i="2"/>
  <c r="B1166" i="2"/>
  <c r="C1166" i="2"/>
  <c r="B1167" i="2"/>
  <c r="C1167" i="2"/>
  <c r="B1168" i="2"/>
  <c r="C1168" i="2"/>
  <c r="B1169" i="2"/>
  <c r="C1169" i="2"/>
  <c r="B1170" i="2"/>
  <c r="C1170" i="2"/>
  <c r="B1171" i="2"/>
  <c r="C1171" i="2"/>
  <c r="B1172" i="2"/>
  <c r="C1172" i="2"/>
  <c r="B1173" i="2"/>
  <c r="C1173" i="2"/>
  <c r="B1174" i="2"/>
  <c r="C1174" i="2"/>
  <c r="B1175" i="2"/>
  <c r="C1175" i="2"/>
  <c r="B1176" i="2"/>
  <c r="C1176" i="2"/>
  <c r="B1177" i="2"/>
  <c r="C1177" i="2"/>
  <c r="B1178" i="2"/>
  <c r="C1178" i="2"/>
  <c r="B1179" i="2"/>
  <c r="C1179" i="2"/>
  <c r="B1180" i="2"/>
  <c r="C1180" i="2"/>
  <c r="B1181" i="2"/>
  <c r="C1181" i="2"/>
  <c r="B1182" i="2"/>
  <c r="C1182" i="2"/>
  <c r="B1183" i="2"/>
  <c r="C1183" i="2"/>
  <c r="B1184" i="2"/>
  <c r="C1184" i="2"/>
  <c r="B1185" i="2"/>
  <c r="C1185" i="2"/>
  <c r="B1186" i="2"/>
  <c r="C1186" i="2"/>
  <c r="B1187" i="2"/>
  <c r="C1187" i="2"/>
  <c r="B1188" i="2"/>
  <c r="C1188" i="2"/>
  <c r="B1189" i="2"/>
  <c r="C1189" i="2"/>
  <c r="B1190" i="2"/>
  <c r="C1190" i="2"/>
  <c r="B1191" i="2"/>
  <c r="C1191" i="2"/>
  <c r="B1192" i="2"/>
  <c r="C1192" i="2"/>
  <c r="B1193" i="2"/>
  <c r="C1193" i="2"/>
  <c r="B1194" i="2"/>
  <c r="C1194" i="2"/>
  <c r="B1195" i="2"/>
  <c r="C1195" i="2"/>
  <c r="B1196" i="2"/>
  <c r="C1196" i="2"/>
  <c r="B1197" i="2"/>
  <c r="C1197" i="2"/>
  <c r="B1198" i="2"/>
  <c r="C1198" i="2"/>
  <c r="B1199" i="2"/>
  <c r="C1199" i="2"/>
  <c r="B1200" i="2"/>
  <c r="C1200" i="2"/>
  <c r="B1201" i="2"/>
  <c r="C1201" i="2"/>
  <c r="B1202" i="2"/>
  <c r="C1202" i="2"/>
  <c r="B1203" i="2"/>
  <c r="C1203" i="2"/>
  <c r="B1204" i="2"/>
  <c r="C1204" i="2"/>
  <c r="B1205" i="2"/>
  <c r="C1205" i="2"/>
  <c r="B1206" i="2"/>
  <c r="C1206" i="2"/>
  <c r="B1207" i="2"/>
  <c r="C1207" i="2"/>
  <c r="B1208" i="2"/>
  <c r="C1208" i="2"/>
  <c r="B1209" i="2"/>
  <c r="C1209" i="2"/>
  <c r="B1210" i="2"/>
  <c r="C1210" i="2"/>
  <c r="B1211" i="2"/>
  <c r="C1211" i="2"/>
  <c r="B1212" i="2"/>
  <c r="C1212" i="2"/>
  <c r="B1213" i="2"/>
  <c r="C1213" i="2"/>
  <c r="B1214" i="2"/>
  <c r="C1214" i="2"/>
  <c r="B1215" i="2"/>
  <c r="C1215" i="2"/>
  <c r="B1216" i="2"/>
  <c r="C1216" i="2"/>
  <c r="B1217" i="2"/>
  <c r="C1217" i="2"/>
  <c r="B1218" i="2"/>
  <c r="C1218" i="2"/>
  <c r="B1219" i="2"/>
  <c r="C1219" i="2"/>
  <c r="B1220" i="2"/>
  <c r="C1220" i="2"/>
  <c r="B1221" i="2"/>
  <c r="C1221" i="2"/>
  <c r="B1222" i="2"/>
  <c r="C1222" i="2"/>
  <c r="B1223" i="2"/>
  <c r="C1223" i="2"/>
  <c r="B1224" i="2"/>
  <c r="C1224" i="2"/>
  <c r="B1225" i="2"/>
  <c r="C1225" i="2"/>
  <c r="B1226" i="2"/>
  <c r="C1226" i="2"/>
  <c r="B1227" i="2"/>
  <c r="C1227" i="2"/>
  <c r="B1228" i="2"/>
  <c r="C1228" i="2"/>
  <c r="B1229" i="2"/>
  <c r="C1229" i="2"/>
  <c r="B1230" i="2"/>
  <c r="C1230" i="2"/>
  <c r="B1231" i="2"/>
  <c r="C1231" i="2"/>
  <c r="B1232" i="2"/>
  <c r="C1232" i="2"/>
  <c r="B1233" i="2"/>
  <c r="C1233" i="2"/>
  <c r="B1234" i="2"/>
  <c r="C1234" i="2"/>
  <c r="B1235" i="2"/>
  <c r="C1235" i="2"/>
  <c r="B1236" i="2"/>
  <c r="C1236" i="2"/>
  <c r="B1237" i="2"/>
  <c r="C1237" i="2"/>
  <c r="B1238" i="2"/>
  <c r="C1238" i="2"/>
  <c r="B1239" i="2"/>
  <c r="C1239" i="2"/>
  <c r="B1240" i="2"/>
  <c r="C1240" i="2"/>
  <c r="B1241" i="2"/>
  <c r="C1241" i="2"/>
  <c r="B1242" i="2"/>
  <c r="C1242" i="2"/>
  <c r="B1243" i="2"/>
  <c r="C1243" i="2"/>
  <c r="B1244" i="2"/>
  <c r="C1244" i="2"/>
  <c r="B1245" i="2"/>
  <c r="C1245" i="2"/>
  <c r="B1246" i="2"/>
  <c r="C1246" i="2"/>
  <c r="B1247" i="2"/>
  <c r="C1247" i="2"/>
  <c r="B1248" i="2"/>
  <c r="C1248" i="2"/>
  <c r="B1249" i="2"/>
  <c r="C1249" i="2"/>
  <c r="B1250" i="2"/>
  <c r="C1250" i="2"/>
  <c r="B1251" i="2"/>
  <c r="C1251" i="2"/>
  <c r="B1252" i="2"/>
  <c r="C1252" i="2"/>
  <c r="B1253" i="2"/>
  <c r="C1253" i="2"/>
  <c r="B1254" i="2"/>
  <c r="C1254" i="2"/>
  <c r="B1255" i="2"/>
  <c r="C1255" i="2"/>
  <c r="B1256" i="2"/>
  <c r="C1256" i="2"/>
  <c r="B1257" i="2"/>
  <c r="C1257" i="2"/>
  <c r="B1258" i="2"/>
  <c r="C1258" i="2"/>
  <c r="B1259" i="2"/>
  <c r="C1259" i="2"/>
  <c r="B1260" i="2"/>
  <c r="C1260" i="2"/>
  <c r="B1261" i="2"/>
  <c r="C1261" i="2"/>
  <c r="B1262" i="2"/>
  <c r="C1262" i="2"/>
  <c r="B1263" i="2"/>
  <c r="C1263" i="2"/>
  <c r="B1264" i="2"/>
  <c r="C1264" i="2"/>
  <c r="B1265" i="2"/>
  <c r="C1265" i="2"/>
  <c r="B1266" i="2"/>
  <c r="C1266" i="2"/>
  <c r="B1267" i="2"/>
  <c r="C1267" i="2"/>
  <c r="B1268" i="2"/>
  <c r="C1268" i="2"/>
  <c r="B1269" i="2"/>
  <c r="C1269" i="2"/>
  <c r="B1270" i="2"/>
  <c r="C1270" i="2"/>
  <c r="B1271" i="2"/>
  <c r="C1271" i="2"/>
  <c r="B1272" i="2"/>
  <c r="C1272" i="2"/>
  <c r="B1273" i="2"/>
  <c r="C1273" i="2"/>
  <c r="B1274" i="2"/>
  <c r="C1274" i="2"/>
  <c r="B1275" i="2"/>
  <c r="C1275" i="2"/>
  <c r="B1276" i="2"/>
  <c r="C1276" i="2"/>
  <c r="B1277" i="2"/>
  <c r="C1277" i="2"/>
  <c r="B1278" i="2"/>
  <c r="C1278" i="2"/>
  <c r="B1279" i="2"/>
  <c r="C1279" i="2"/>
  <c r="B1280" i="2"/>
  <c r="C1280" i="2"/>
  <c r="B1281" i="2"/>
  <c r="C1281" i="2"/>
  <c r="B1282" i="2"/>
  <c r="C1282" i="2"/>
  <c r="B1283" i="2"/>
  <c r="C1283" i="2"/>
  <c r="B1284" i="2"/>
  <c r="C1284" i="2"/>
  <c r="B1285" i="2"/>
  <c r="C1285" i="2"/>
  <c r="B1286" i="2"/>
  <c r="C1286" i="2"/>
  <c r="B1287" i="2"/>
  <c r="C1287" i="2"/>
  <c r="B1288" i="2"/>
  <c r="C1288" i="2"/>
  <c r="B1289" i="2"/>
  <c r="C1289" i="2"/>
  <c r="B1290" i="2"/>
  <c r="C1290" i="2"/>
  <c r="B1291" i="2"/>
  <c r="C1291" i="2"/>
  <c r="B1292" i="2"/>
  <c r="C1292" i="2"/>
  <c r="B1293" i="2"/>
  <c r="C1293" i="2"/>
  <c r="B1294" i="2"/>
  <c r="C1294" i="2"/>
  <c r="B1295" i="2"/>
  <c r="C1295" i="2"/>
  <c r="B1296" i="2"/>
  <c r="C1296" i="2"/>
  <c r="B1297" i="2"/>
  <c r="C1297" i="2"/>
  <c r="B1298" i="2"/>
  <c r="C1298" i="2"/>
  <c r="B1299" i="2"/>
  <c r="C1299" i="2"/>
  <c r="B1300" i="2"/>
  <c r="C1300" i="2"/>
  <c r="B1301" i="2"/>
  <c r="C1301" i="2"/>
  <c r="B1302" i="2"/>
  <c r="C1302" i="2"/>
  <c r="B1303" i="2"/>
  <c r="C1303" i="2"/>
  <c r="B1304" i="2"/>
  <c r="C1304" i="2"/>
  <c r="B1305" i="2"/>
  <c r="C1305" i="2"/>
  <c r="B1306" i="2"/>
  <c r="C1306" i="2"/>
  <c r="B1307" i="2"/>
  <c r="C1307" i="2"/>
  <c r="B1308" i="2"/>
  <c r="C1308" i="2"/>
  <c r="B1309" i="2"/>
  <c r="C1309" i="2"/>
  <c r="B1310" i="2"/>
  <c r="C1310" i="2"/>
  <c r="B1311" i="2"/>
  <c r="C1311" i="2"/>
  <c r="B1312" i="2"/>
  <c r="C1312" i="2"/>
  <c r="B1313" i="2"/>
  <c r="C1313" i="2"/>
  <c r="B1314" i="2"/>
  <c r="C1314" i="2"/>
  <c r="B1315" i="2"/>
  <c r="C1315" i="2"/>
  <c r="B1316" i="2"/>
  <c r="C1316" i="2"/>
  <c r="B1317" i="2"/>
  <c r="C1317" i="2"/>
  <c r="B1318" i="2"/>
  <c r="C1318" i="2"/>
  <c r="B1319" i="2"/>
  <c r="C1319" i="2"/>
  <c r="B1320" i="2"/>
  <c r="C1320" i="2"/>
  <c r="B1321" i="2"/>
  <c r="C1321" i="2"/>
  <c r="B1322" i="2"/>
  <c r="C1322" i="2"/>
  <c r="B1323" i="2"/>
  <c r="C1323" i="2"/>
  <c r="B1324" i="2"/>
  <c r="C1324" i="2"/>
  <c r="B1325" i="2"/>
  <c r="C1325" i="2"/>
  <c r="B1326" i="2"/>
  <c r="C1326" i="2"/>
  <c r="B1327" i="2"/>
  <c r="C1327" i="2"/>
  <c r="B1328" i="2"/>
  <c r="C1328" i="2"/>
  <c r="B1329" i="2"/>
  <c r="C1329" i="2"/>
  <c r="B1330" i="2"/>
  <c r="C1330" i="2"/>
  <c r="B1331" i="2"/>
  <c r="C1331" i="2"/>
  <c r="B1332" i="2"/>
  <c r="C1332" i="2"/>
  <c r="B1333" i="2"/>
  <c r="C1333" i="2"/>
  <c r="B1334" i="2"/>
  <c r="C1334" i="2"/>
  <c r="B1335" i="2"/>
  <c r="C1335" i="2"/>
  <c r="B1336" i="2"/>
  <c r="C1336" i="2"/>
  <c r="B1337" i="2"/>
  <c r="C1337" i="2"/>
  <c r="B1338" i="2"/>
  <c r="C1338" i="2"/>
  <c r="B1339" i="2"/>
  <c r="C1339" i="2"/>
  <c r="B1340" i="2"/>
  <c r="C1340" i="2"/>
  <c r="B1341" i="2"/>
  <c r="C1341" i="2"/>
  <c r="B1342" i="2"/>
  <c r="C1342" i="2"/>
  <c r="B1343" i="2"/>
  <c r="C1343" i="2"/>
  <c r="B1344" i="2"/>
  <c r="C1344" i="2"/>
  <c r="B1345" i="2"/>
  <c r="C1345" i="2"/>
  <c r="B1346" i="2"/>
  <c r="C1346" i="2"/>
  <c r="B1347" i="2"/>
  <c r="C1347" i="2"/>
  <c r="B1348" i="2"/>
  <c r="C1348" i="2"/>
  <c r="B1349" i="2"/>
  <c r="C1349" i="2"/>
  <c r="B1350" i="2"/>
  <c r="C1350" i="2"/>
  <c r="B1351" i="2"/>
  <c r="C1351" i="2"/>
  <c r="B1352" i="2"/>
  <c r="C1352" i="2"/>
  <c r="B1353" i="2"/>
  <c r="C1353" i="2"/>
  <c r="B1354" i="2"/>
  <c r="C1354" i="2"/>
  <c r="B1355" i="2"/>
  <c r="C1355" i="2"/>
  <c r="B1356" i="2"/>
  <c r="C1356" i="2"/>
  <c r="B1357" i="2"/>
  <c r="C1357" i="2"/>
  <c r="B1358" i="2"/>
  <c r="C1358" i="2"/>
  <c r="B1359" i="2"/>
  <c r="C1359" i="2"/>
  <c r="B1360" i="2"/>
  <c r="C1360" i="2"/>
  <c r="B1361" i="2"/>
  <c r="C1361" i="2"/>
  <c r="B1362" i="2"/>
  <c r="C1362" i="2"/>
  <c r="B1363" i="2"/>
  <c r="C1363" i="2"/>
  <c r="B1364" i="2"/>
  <c r="C1364" i="2"/>
  <c r="B1365" i="2"/>
  <c r="C1365" i="2"/>
  <c r="B1366" i="2"/>
  <c r="C1366" i="2"/>
  <c r="B1367" i="2"/>
  <c r="C1367" i="2"/>
  <c r="B1368" i="2"/>
  <c r="C1368" i="2"/>
  <c r="B1369" i="2"/>
  <c r="C1369" i="2"/>
  <c r="B1370" i="2"/>
  <c r="C1370" i="2"/>
  <c r="B1371" i="2"/>
  <c r="C1371" i="2"/>
  <c r="B1372" i="2"/>
  <c r="C1372" i="2"/>
  <c r="B1373" i="2"/>
  <c r="C1373" i="2"/>
  <c r="B1374" i="2"/>
  <c r="C1374" i="2"/>
  <c r="B1375" i="2"/>
  <c r="C1375" i="2"/>
  <c r="B1376" i="2"/>
  <c r="C1376" i="2"/>
  <c r="B1377" i="2"/>
  <c r="C1377" i="2"/>
  <c r="B1378" i="2"/>
  <c r="C1378" i="2"/>
  <c r="B1379" i="2"/>
  <c r="C1379" i="2"/>
  <c r="B1380" i="2"/>
  <c r="C1380" i="2"/>
  <c r="B1381" i="2"/>
  <c r="C1381" i="2"/>
  <c r="B1382" i="2"/>
  <c r="C1382" i="2"/>
  <c r="B1383" i="2"/>
  <c r="C1383" i="2"/>
  <c r="B1384" i="2"/>
  <c r="C1384" i="2"/>
  <c r="B1385" i="2"/>
  <c r="C1385" i="2"/>
  <c r="B1386" i="2"/>
  <c r="C1386" i="2"/>
  <c r="B1387" i="2"/>
  <c r="C1387" i="2"/>
  <c r="B1388" i="2"/>
  <c r="C1388" i="2"/>
  <c r="B1389" i="2"/>
  <c r="C1389" i="2"/>
  <c r="B1390" i="2"/>
  <c r="C1390" i="2"/>
  <c r="B1391" i="2"/>
  <c r="C1391" i="2"/>
  <c r="B1392" i="2"/>
  <c r="C1392" i="2"/>
  <c r="B1393" i="2"/>
  <c r="C1393" i="2"/>
  <c r="B1394" i="2"/>
  <c r="C1394" i="2"/>
  <c r="B1395" i="2"/>
  <c r="C1395" i="2"/>
  <c r="B1396" i="2"/>
  <c r="C1396" i="2"/>
  <c r="B1397" i="2"/>
  <c r="C1397" i="2"/>
  <c r="B1398" i="2"/>
  <c r="C1398" i="2"/>
  <c r="B1399" i="2"/>
  <c r="C1399" i="2"/>
  <c r="B1400" i="2"/>
  <c r="C1400" i="2"/>
  <c r="B1401" i="2"/>
  <c r="C1401" i="2"/>
  <c r="B1402" i="2"/>
  <c r="C1402" i="2"/>
  <c r="B1403" i="2"/>
  <c r="C1403" i="2"/>
  <c r="B1404" i="2"/>
  <c r="C1404" i="2"/>
  <c r="B1405" i="2"/>
  <c r="C1405" i="2"/>
  <c r="B1406" i="2"/>
  <c r="C1406" i="2"/>
  <c r="B1407" i="2"/>
  <c r="C1407" i="2"/>
  <c r="B1408" i="2"/>
  <c r="C1408" i="2"/>
  <c r="B1409" i="2"/>
  <c r="C1409" i="2"/>
  <c r="B1410" i="2"/>
  <c r="C1410" i="2"/>
  <c r="B1411" i="2"/>
  <c r="C1411" i="2"/>
  <c r="B1412" i="2"/>
  <c r="C1412" i="2"/>
  <c r="B1413" i="2"/>
  <c r="C1413" i="2"/>
  <c r="B1414" i="2"/>
  <c r="C1414" i="2"/>
  <c r="B1415" i="2"/>
  <c r="C1415" i="2"/>
  <c r="B1416" i="2"/>
  <c r="C1416" i="2"/>
  <c r="B1417" i="2"/>
  <c r="C1417" i="2"/>
  <c r="B1418" i="2"/>
  <c r="C1418" i="2"/>
  <c r="B1419" i="2"/>
  <c r="C1419" i="2"/>
  <c r="B1420" i="2"/>
  <c r="C1420" i="2"/>
  <c r="B1421" i="2"/>
  <c r="C1421" i="2"/>
  <c r="B1422" i="2"/>
  <c r="C1422" i="2"/>
  <c r="B1423" i="2"/>
  <c r="C1423" i="2"/>
  <c r="B1424" i="2"/>
  <c r="C1424" i="2"/>
  <c r="B1425" i="2"/>
  <c r="C1425" i="2"/>
  <c r="B1426" i="2"/>
  <c r="C1426" i="2"/>
  <c r="B1427" i="2"/>
  <c r="C1427" i="2"/>
  <c r="B1428" i="2"/>
  <c r="C1428" i="2"/>
  <c r="B1429" i="2"/>
  <c r="C1429" i="2"/>
  <c r="B1430" i="2"/>
  <c r="C1430" i="2"/>
  <c r="B1431" i="2"/>
  <c r="C1431" i="2"/>
  <c r="B1432" i="2"/>
  <c r="C1432" i="2"/>
  <c r="B1433" i="2"/>
  <c r="C1433" i="2"/>
  <c r="B1434" i="2"/>
  <c r="C1434" i="2"/>
  <c r="B1435" i="2"/>
  <c r="C1435" i="2"/>
  <c r="B1436" i="2"/>
  <c r="C1436" i="2"/>
  <c r="B1437" i="2"/>
  <c r="C1437" i="2"/>
  <c r="B1438" i="2"/>
  <c r="C1438" i="2"/>
  <c r="B1439" i="2"/>
  <c r="C1439" i="2"/>
  <c r="B1440" i="2"/>
  <c r="C1440" i="2"/>
  <c r="B1441" i="2"/>
  <c r="C1441" i="2"/>
  <c r="B1442" i="2"/>
  <c r="C1442" i="2"/>
  <c r="B1443" i="2"/>
  <c r="C1443" i="2"/>
  <c r="B1444" i="2"/>
  <c r="C1444" i="2"/>
  <c r="B1445" i="2"/>
  <c r="C1445" i="2"/>
  <c r="B1446" i="2"/>
  <c r="C1446" i="2"/>
  <c r="B1447" i="2"/>
  <c r="C1447" i="2"/>
  <c r="B1448" i="2"/>
  <c r="C1448" i="2"/>
  <c r="B1449" i="2"/>
  <c r="C1449" i="2"/>
  <c r="B1450" i="2"/>
  <c r="C1450" i="2"/>
  <c r="B1451" i="2"/>
  <c r="C1451" i="2"/>
  <c r="B1452" i="2"/>
  <c r="C1452" i="2"/>
  <c r="B1453" i="2"/>
  <c r="C1453" i="2"/>
  <c r="B1454" i="2"/>
  <c r="C1454" i="2"/>
  <c r="B1455" i="2"/>
  <c r="C1455" i="2"/>
  <c r="B1456" i="2"/>
  <c r="C1456" i="2"/>
  <c r="B1457" i="2"/>
  <c r="C1457" i="2"/>
  <c r="B1458" i="2"/>
  <c r="C1458" i="2"/>
  <c r="B1459" i="2"/>
  <c r="C1459" i="2"/>
  <c r="B1460" i="2"/>
  <c r="C1460" i="2"/>
  <c r="B1461" i="2"/>
  <c r="C1461" i="2"/>
  <c r="B1462" i="2"/>
  <c r="C1462" i="2"/>
  <c r="B1463" i="2"/>
  <c r="C1463" i="2"/>
  <c r="B1464" i="2"/>
  <c r="C1464" i="2"/>
  <c r="B1465" i="2"/>
  <c r="C1465" i="2"/>
  <c r="B1466" i="2"/>
  <c r="C1466" i="2"/>
  <c r="B1467" i="2"/>
  <c r="C1467" i="2"/>
  <c r="B1468" i="2"/>
  <c r="C1468" i="2"/>
  <c r="B1469" i="2"/>
  <c r="C1469" i="2"/>
  <c r="B1470" i="2"/>
  <c r="C1470" i="2"/>
  <c r="B1471" i="2"/>
  <c r="C1471" i="2"/>
  <c r="B1472" i="2"/>
  <c r="C1472" i="2"/>
  <c r="B1473" i="2"/>
  <c r="C1473" i="2"/>
  <c r="B1474" i="2"/>
  <c r="C1474" i="2"/>
  <c r="B1475" i="2"/>
  <c r="C1475" i="2"/>
  <c r="B1476" i="2"/>
  <c r="C1476" i="2"/>
  <c r="B1477" i="2"/>
  <c r="C1477" i="2"/>
  <c r="B1478" i="2"/>
  <c r="C1478" i="2"/>
  <c r="B1479" i="2"/>
  <c r="C1479" i="2"/>
  <c r="B1480" i="2"/>
  <c r="C1480" i="2"/>
  <c r="B1481" i="2"/>
  <c r="C1481" i="2"/>
  <c r="B1482" i="2"/>
  <c r="C1482" i="2"/>
  <c r="B1483" i="2"/>
  <c r="C1483" i="2"/>
  <c r="B1484" i="2"/>
  <c r="C1484" i="2"/>
  <c r="B1485" i="2"/>
  <c r="C1485" i="2"/>
  <c r="B1486" i="2"/>
  <c r="C1486" i="2"/>
  <c r="B1487" i="2"/>
  <c r="C1487" i="2"/>
  <c r="B1488" i="2"/>
  <c r="C1488" i="2"/>
  <c r="B1489" i="2"/>
  <c r="C1489" i="2"/>
  <c r="B1490" i="2"/>
  <c r="C1490" i="2"/>
  <c r="B1491" i="2"/>
  <c r="C1491" i="2"/>
  <c r="B1492" i="2"/>
  <c r="C1492" i="2"/>
  <c r="B1493" i="2"/>
  <c r="C1493" i="2"/>
  <c r="B1494" i="2"/>
  <c r="C1494" i="2"/>
  <c r="B1495" i="2"/>
  <c r="C1495" i="2"/>
  <c r="B1496" i="2"/>
  <c r="C1496" i="2"/>
  <c r="B1497" i="2"/>
  <c r="C1497" i="2"/>
  <c r="B1498" i="2"/>
  <c r="C1498" i="2"/>
  <c r="B1499" i="2"/>
  <c r="C1499" i="2"/>
  <c r="B1500" i="2"/>
  <c r="C1500" i="2"/>
  <c r="B1501" i="2"/>
  <c r="C1501" i="2"/>
  <c r="B1502" i="2"/>
  <c r="C1502" i="2"/>
  <c r="B1503" i="2"/>
  <c r="C1503" i="2"/>
  <c r="B1504" i="2"/>
  <c r="C1504" i="2"/>
  <c r="B1505" i="2"/>
  <c r="C1505" i="2"/>
  <c r="B1506" i="2"/>
  <c r="C1506" i="2"/>
  <c r="B1507" i="2"/>
  <c r="C1507" i="2"/>
  <c r="B1508" i="2"/>
  <c r="C1508" i="2"/>
  <c r="B1509" i="2"/>
  <c r="C1509" i="2"/>
  <c r="B1510" i="2"/>
  <c r="C1510" i="2"/>
  <c r="B1511" i="2"/>
  <c r="C1511" i="2"/>
  <c r="B1512" i="2"/>
  <c r="C1512" i="2"/>
  <c r="B1513" i="2"/>
  <c r="C1513" i="2"/>
  <c r="B1514" i="2"/>
  <c r="C1514" i="2"/>
  <c r="B1515" i="2"/>
  <c r="C1515" i="2"/>
  <c r="B1516" i="2"/>
  <c r="C1516" i="2"/>
  <c r="B1517" i="2"/>
  <c r="C1517" i="2"/>
  <c r="B1518" i="2"/>
  <c r="C1518" i="2"/>
  <c r="B1519" i="2"/>
  <c r="C1519" i="2"/>
  <c r="B1520" i="2"/>
  <c r="C1520" i="2"/>
  <c r="B1521" i="2"/>
  <c r="C1521" i="2"/>
  <c r="B1522" i="2"/>
  <c r="C1522" i="2"/>
  <c r="B1523" i="2"/>
  <c r="C1523" i="2"/>
  <c r="B1524" i="2"/>
  <c r="C1524" i="2"/>
  <c r="B1525" i="2"/>
  <c r="C1525" i="2"/>
  <c r="B1526" i="2"/>
  <c r="C1526" i="2"/>
  <c r="B1527" i="2"/>
  <c r="C1527" i="2"/>
  <c r="B1528" i="2"/>
  <c r="C1528" i="2"/>
  <c r="B1529" i="2"/>
  <c r="C1529" i="2"/>
  <c r="B1530" i="2"/>
  <c r="C1530" i="2"/>
  <c r="B1531" i="2"/>
  <c r="C1531" i="2"/>
  <c r="B1532" i="2"/>
  <c r="C1532" i="2"/>
  <c r="B1533" i="2"/>
  <c r="C1533" i="2"/>
  <c r="B1534" i="2"/>
  <c r="C1534" i="2"/>
  <c r="B1535" i="2"/>
  <c r="C1535" i="2"/>
  <c r="B1536" i="2"/>
  <c r="C1536" i="2"/>
  <c r="B1537" i="2"/>
  <c r="C1537" i="2"/>
  <c r="B1538" i="2"/>
  <c r="C1538" i="2"/>
  <c r="B1539" i="2"/>
  <c r="C1539" i="2"/>
  <c r="B1540" i="2"/>
  <c r="C1540" i="2"/>
  <c r="B1541" i="2"/>
  <c r="C1541" i="2"/>
  <c r="B1542" i="2"/>
  <c r="C1542" i="2"/>
  <c r="B1543" i="2"/>
  <c r="C1543" i="2"/>
  <c r="B1544" i="2"/>
  <c r="C1544" i="2"/>
  <c r="B1545" i="2"/>
  <c r="C1545" i="2"/>
  <c r="B1546" i="2"/>
  <c r="C1546" i="2"/>
  <c r="B1547" i="2"/>
  <c r="C1547" i="2"/>
  <c r="B1548" i="2"/>
  <c r="C1548" i="2"/>
  <c r="B1549" i="2"/>
  <c r="C1549" i="2"/>
  <c r="B1550" i="2"/>
  <c r="C1550" i="2"/>
  <c r="B1551" i="2"/>
  <c r="C1551" i="2"/>
  <c r="B1552" i="2"/>
  <c r="C1552" i="2"/>
  <c r="B1553" i="2"/>
  <c r="C1553" i="2"/>
  <c r="B1554" i="2"/>
  <c r="C1554" i="2"/>
  <c r="B1555" i="2"/>
  <c r="C1555" i="2"/>
  <c r="B1556" i="2"/>
  <c r="C1556" i="2"/>
  <c r="B1557" i="2"/>
  <c r="C1557" i="2"/>
  <c r="B1558" i="2"/>
  <c r="C1558" i="2"/>
  <c r="B1559" i="2"/>
  <c r="C1559" i="2"/>
  <c r="B1560" i="2"/>
  <c r="C1560" i="2"/>
  <c r="B1561" i="2"/>
  <c r="C1561" i="2"/>
  <c r="B1562" i="2"/>
  <c r="C1562" i="2"/>
  <c r="B1563" i="2"/>
  <c r="C1563" i="2"/>
  <c r="B1564" i="2"/>
  <c r="C1564" i="2"/>
  <c r="B1565" i="2"/>
  <c r="C1565" i="2"/>
  <c r="B1566" i="2"/>
  <c r="C1566" i="2"/>
  <c r="B1567" i="2"/>
  <c r="C1567" i="2"/>
  <c r="B1568" i="2"/>
  <c r="C1568" i="2"/>
  <c r="B1569" i="2"/>
  <c r="C1569" i="2"/>
  <c r="B1570" i="2"/>
  <c r="C1570" i="2"/>
  <c r="B1571" i="2"/>
  <c r="C1571" i="2"/>
  <c r="B1572" i="2"/>
  <c r="C1572" i="2"/>
  <c r="B1573" i="2"/>
  <c r="C1573" i="2"/>
  <c r="B1574" i="2"/>
  <c r="C1574" i="2"/>
  <c r="B1575" i="2"/>
  <c r="C1575" i="2"/>
  <c r="B1576" i="2"/>
  <c r="C1576" i="2"/>
  <c r="B1577" i="2"/>
  <c r="C1577" i="2"/>
  <c r="B1578" i="2"/>
  <c r="C1578" i="2"/>
  <c r="B1579" i="2"/>
  <c r="C1579" i="2"/>
  <c r="B1580" i="2"/>
  <c r="C1580" i="2"/>
  <c r="B1581" i="2"/>
  <c r="C1581" i="2"/>
  <c r="B1582" i="2"/>
  <c r="C1582" i="2"/>
  <c r="B1583" i="2"/>
  <c r="C1583" i="2"/>
  <c r="B1584" i="2"/>
  <c r="C1584" i="2"/>
  <c r="B1585" i="2"/>
  <c r="C1585" i="2"/>
  <c r="B1586" i="2"/>
  <c r="C1586" i="2"/>
  <c r="B1587" i="2"/>
  <c r="C1587" i="2"/>
  <c r="B1588" i="2"/>
  <c r="C1588" i="2"/>
  <c r="B1589" i="2"/>
  <c r="C1589" i="2"/>
  <c r="B1590" i="2"/>
  <c r="C1590" i="2"/>
  <c r="B1591" i="2"/>
  <c r="C1591" i="2"/>
  <c r="B1592" i="2"/>
  <c r="C1592" i="2"/>
  <c r="B1593" i="2"/>
  <c r="C1593" i="2"/>
  <c r="B1594" i="2"/>
  <c r="C1594" i="2"/>
  <c r="B1595" i="2"/>
  <c r="C1595" i="2"/>
  <c r="B1596" i="2"/>
  <c r="C1596" i="2"/>
  <c r="B1597" i="2"/>
  <c r="C1597" i="2"/>
  <c r="B1598" i="2"/>
  <c r="C1598" i="2"/>
  <c r="B1599" i="2"/>
  <c r="C1599" i="2"/>
  <c r="B1600" i="2"/>
  <c r="C1600" i="2"/>
  <c r="B1601" i="2"/>
  <c r="C1601" i="2"/>
  <c r="B1602" i="2"/>
  <c r="C1602" i="2"/>
  <c r="B1603" i="2"/>
  <c r="C1603" i="2"/>
  <c r="B1604" i="2"/>
  <c r="C1604" i="2"/>
  <c r="B1605" i="2"/>
  <c r="C1605" i="2"/>
  <c r="B1606" i="2"/>
  <c r="C1606" i="2"/>
  <c r="B1607" i="2"/>
  <c r="C1607" i="2"/>
  <c r="B1608" i="2"/>
  <c r="C1608" i="2"/>
  <c r="B1609" i="2"/>
  <c r="C1609" i="2"/>
  <c r="B1610" i="2"/>
  <c r="C1610" i="2"/>
  <c r="B1611" i="2"/>
  <c r="C1611" i="2"/>
  <c r="B1612" i="2"/>
  <c r="C1612" i="2"/>
  <c r="B1613" i="2"/>
  <c r="C1613" i="2"/>
  <c r="B1614" i="2"/>
  <c r="C1614" i="2"/>
  <c r="B1615" i="2"/>
  <c r="C1615" i="2"/>
  <c r="B1616" i="2"/>
  <c r="C1616" i="2"/>
  <c r="B1617" i="2"/>
  <c r="C1617" i="2"/>
  <c r="B1618" i="2"/>
  <c r="C1618" i="2"/>
  <c r="B1619" i="2"/>
  <c r="C1619" i="2"/>
  <c r="B1620" i="2"/>
  <c r="C1620" i="2"/>
  <c r="B1621" i="2"/>
  <c r="C1621" i="2"/>
  <c r="B1622" i="2"/>
  <c r="C1622" i="2"/>
  <c r="B1623" i="2"/>
  <c r="C1623" i="2"/>
  <c r="B1624" i="2"/>
  <c r="C1624" i="2"/>
  <c r="B1625" i="2"/>
  <c r="C1625" i="2"/>
  <c r="B1626" i="2"/>
  <c r="C1626" i="2"/>
  <c r="B1627" i="2"/>
  <c r="C1627" i="2"/>
  <c r="B1628" i="2"/>
  <c r="C1628" i="2"/>
  <c r="B1629" i="2"/>
  <c r="C1629" i="2"/>
  <c r="B1630" i="2"/>
  <c r="C1630" i="2"/>
  <c r="B1631" i="2"/>
  <c r="C1631" i="2"/>
  <c r="B1632" i="2"/>
  <c r="C1632" i="2"/>
  <c r="B1633" i="2"/>
  <c r="C1633" i="2"/>
  <c r="B1634" i="2"/>
  <c r="C1634" i="2"/>
  <c r="B1635" i="2"/>
  <c r="C1635" i="2"/>
  <c r="B1636" i="2"/>
  <c r="C1636" i="2"/>
  <c r="B1637" i="2"/>
  <c r="C1637" i="2"/>
  <c r="B1638" i="2"/>
  <c r="C1638" i="2"/>
  <c r="B1639" i="2"/>
  <c r="C1639" i="2"/>
  <c r="B1640" i="2"/>
  <c r="C1640" i="2"/>
  <c r="B1641" i="2"/>
  <c r="C1641" i="2"/>
  <c r="B1642" i="2"/>
  <c r="C1642" i="2"/>
  <c r="B1643" i="2"/>
  <c r="C1643" i="2"/>
  <c r="B1644" i="2"/>
  <c r="C1644" i="2"/>
  <c r="B1645" i="2"/>
  <c r="C1645" i="2"/>
  <c r="B1646" i="2"/>
  <c r="C1646" i="2"/>
  <c r="B1647" i="2"/>
  <c r="C1647" i="2"/>
  <c r="B1648" i="2"/>
  <c r="C1648" i="2"/>
  <c r="B1649" i="2"/>
  <c r="C1649" i="2"/>
  <c r="B1650" i="2"/>
  <c r="C1650" i="2"/>
  <c r="B1651" i="2"/>
  <c r="C1651" i="2"/>
  <c r="B1652" i="2"/>
  <c r="C1652" i="2"/>
  <c r="B1653" i="2"/>
  <c r="C1653" i="2"/>
  <c r="B1654" i="2"/>
  <c r="C1654" i="2"/>
  <c r="B1655" i="2"/>
  <c r="C1655" i="2"/>
  <c r="B1656" i="2"/>
  <c r="C1656" i="2"/>
  <c r="B1657" i="2"/>
  <c r="C1657" i="2"/>
  <c r="B1658" i="2"/>
  <c r="C1658" i="2"/>
  <c r="B1659" i="2"/>
  <c r="C1659" i="2"/>
  <c r="B1660" i="2"/>
  <c r="C1660" i="2"/>
  <c r="B1661" i="2"/>
  <c r="C1661" i="2"/>
  <c r="B1662" i="2"/>
  <c r="C1662" i="2"/>
  <c r="B1663" i="2"/>
  <c r="C1663" i="2"/>
  <c r="B1664" i="2"/>
  <c r="C1664" i="2"/>
  <c r="B1665" i="2"/>
  <c r="C1665" i="2"/>
  <c r="B1666" i="2"/>
  <c r="C1666" i="2"/>
  <c r="B1667" i="2"/>
  <c r="C1667" i="2"/>
  <c r="B1668" i="2"/>
  <c r="C1668" i="2"/>
  <c r="B1669" i="2"/>
  <c r="C1669" i="2"/>
  <c r="B1670" i="2"/>
  <c r="C1670" i="2"/>
  <c r="B1671" i="2"/>
  <c r="C1671" i="2"/>
  <c r="B1672" i="2"/>
  <c r="C1672" i="2"/>
  <c r="B1673" i="2"/>
  <c r="C1673" i="2"/>
  <c r="B1674" i="2"/>
  <c r="C1674" i="2"/>
  <c r="B1675" i="2"/>
  <c r="C1675" i="2"/>
  <c r="B1676" i="2"/>
  <c r="C1676" i="2"/>
  <c r="B1677" i="2"/>
  <c r="C1677" i="2"/>
  <c r="B1678" i="2"/>
  <c r="C1678" i="2"/>
  <c r="B1679" i="2"/>
  <c r="C1679" i="2"/>
  <c r="B1680" i="2"/>
  <c r="C1680" i="2"/>
  <c r="B1681" i="2"/>
  <c r="C1681" i="2"/>
  <c r="B1682" i="2"/>
  <c r="C1682" i="2"/>
  <c r="B1683" i="2"/>
  <c r="C1683" i="2"/>
  <c r="B1684" i="2"/>
  <c r="C1684" i="2"/>
  <c r="B1685" i="2"/>
  <c r="C1685" i="2"/>
  <c r="B1686" i="2"/>
  <c r="C1686" i="2"/>
  <c r="B1687" i="2"/>
  <c r="C1687" i="2"/>
  <c r="B1688" i="2"/>
  <c r="C1688" i="2"/>
  <c r="B1689" i="2"/>
  <c r="C1689" i="2"/>
  <c r="B1690" i="2"/>
  <c r="C1690" i="2"/>
  <c r="B1691" i="2"/>
  <c r="C1691" i="2"/>
  <c r="B1692" i="2"/>
  <c r="C1692" i="2"/>
  <c r="B1693" i="2"/>
  <c r="C1693" i="2"/>
  <c r="B1694" i="2"/>
  <c r="C1694" i="2"/>
  <c r="B1695" i="2"/>
  <c r="C1695" i="2"/>
  <c r="B1696" i="2"/>
  <c r="C1696" i="2"/>
  <c r="B1697" i="2"/>
  <c r="C1697" i="2"/>
  <c r="B1698" i="2"/>
  <c r="C1698" i="2"/>
  <c r="B1699" i="2"/>
  <c r="C1699" i="2"/>
  <c r="B1700" i="2"/>
  <c r="C1700" i="2"/>
  <c r="B1701" i="2"/>
  <c r="C1701" i="2"/>
  <c r="B1702" i="2"/>
  <c r="C1702" i="2"/>
  <c r="B1703" i="2"/>
  <c r="C1703" i="2"/>
  <c r="B1704" i="2"/>
  <c r="C1704" i="2"/>
  <c r="B1705" i="2"/>
  <c r="C1705" i="2"/>
  <c r="B1706" i="2"/>
  <c r="C1706" i="2"/>
  <c r="B1707" i="2"/>
  <c r="C1707" i="2"/>
  <c r="B1708" i="2"/>
  <c r="C1708" i="2"/>
  <c r="B1709" i="2"/>
  <c r="C1709" i="2"/>
  <c r="B1710" i="2"/>
  <c r="C1710" i="2"/>
  <c r="B1711" i="2"/>
  <c r="C1711" i="2"/>
  <c r="B1712" i="2"/>
  <c r="C1712" i="2"/>
  <c r="B1713" i="2"/>
  <c r="C1713" i="2"/>
  <c r="B1714" i="2"/>
  <c r="C1714" i="2"/>
  <c r="B1715" i="2"/>
  <c r="C1715" i="2"/>
  <c r="B1716" i="2"/>
  <c r="C1716" i="2"/>
  <c r="B1717" i="2"/>
  <c r="C1717" i="2"/>
  <c r="B1718" i="2"/>
  <c r="C1718" i="2"/>
  <c r="B1719" i="2"/>
  <c r="C1719" i="2"/>
  <c r="B1720" i="2"/>
  <c r="C1720" i="2"/>
  <c r="B1721" i="2"/>
  <c r="C1721" i="2"/>
  <c r="B1722" i="2"/>
  <c r="C1722" i="2"/>
  <c r="B1723" i="2"/>
  <c r="C1723" i="2"/>
  <c r="B1724" i="2"/>
  <c r="C1724" i="2"/>
  <c r="B1725" i="2"/>
  <c r="C1725" i="2"/>
  <c r="B1726" i="2"/>
  <c r="C1726" i="2"/>
  <c r="B1727" i="2"/>
  <c r="C1727" i="2"/>
  <c r="B1728" i="2"/>
  <c r="C1728" i="2"/>
  <c r="B1729" i="2"/>
  <c r="C1729" i="2"/>
  <c r="B1730" i="2"/>
  <c r="C1730" i="2"/>
  <c r="B1731" i="2"/>
  <c r="C1731" i="2"/>
  <c r="B1732" i="2"/>
  <c r="C1732" i="2"/>
  <c r="B1733" i="2"/>
  <c r="C1733" i="2"/>
  <c r="B1734" i="2"/>
  <c r="C1734" i="2"/>
  <c r="B1735" i="2"/>
  <c r="C1735" i="2"/>
  <c r="B1736" i="2"/>
  <c r="C1736" i="2"/>
  <c r="B1737" i="2"/>
  <c r="C1737" i="2"/>
  <c r="B1738" i="2"/>
  <c r="C1738" i="2"/>
  <c r="B1739" i="2"/>
  <c r="C1739" i="2"/>
  <c r="B1740" i="2"/>
  <c r="C1740" i="2"/>
  <c r="B1741" i="2"/>
  <c r="C1741" i="2"/>
  <c r="B1742" i="2"/>
  <c r="C1742" i="2"/>
  <c r="B1743" i="2"/>
  <c r="C1743" i="2"/>
  <c r="B1744" i="2"/>
  <c r="C1744" i="2"/>
  <c r="B1745" i="2"/>
  <c r="C1745" i="2"/>
  <c r="B1746" i="2"/>
  <c r="C1746" i="2"/>
  <c r="B1747" i="2"/>
  <c r="C1747" i="2"/>
  <c r="B1748" i="2"/>
  <c r="C1748" i="2"/>
  <c r="B1749" i="2"/>
  <c r="C1749" i="2"/>
  <c r="B1750" i="2"/>
  <c r="C1750" i="2"/>
  <c r="B1751" i="2"/>
  <c r="C1751" i="2"/>
  <c r="B1752" i="2"/>
  <c r="C1752" i="2"/>
  <c r="B1753" i="2"/>
  <c r="C1753" i="2"/>
  <c r="B1754" i="2"/>
  <c r="C1754" i="2"/>
  <c r="B1755" i="2"/>
  <c r="C1755" i="2"/>
  <c r="B1756" i="2"/>
  <c r="C1756" i="2"/>
  <c r="B1757" i="2"/>
  <c r="C1757" i="2"/>
  <c r="B1758" i="2"/>
  <c r="C1758" i="2"/>
  <c r="B1759" i="2"/>
  <c r="C1759" i="2"/>
  <c r="B1760" i="2"/>
  <c r="C1760" i="2"/>
  <c r="B1761" i="2"/>
  <c r="C1761" i="2"/>
  <c r="B1762" i="2"/>
  <c r="C1762" i="2"/>
  <c r="B1763" i="2"/>
  <c r="C1763" i="2"/>
  <c r="B1764" i="2"/>
  <c r="C1764" i="2"/>
  <c r="B1765" i="2"/>
  <c r="C1765" i="2"/>
  <c r="B1766" i="2"/>
  <c r="C1766" i="2"/>
  <c r="B1767" i="2"/>
  <c r="C1767" i="2"/>
  <c r="B1768" i="2"/>
  <c r="C1768" i="2"/>
  <c r="B1769" i="2"/>
  <c r="C1769" i="2"/>
  <c r="B1770" i="2"/>
  <c r="C1770" i="2"/>
  <c r="B1771" i="2"/>
  <c r="C1771" i="2"/>
  <c r="B1772" i="2"/>
  <c r="C1772" i="2"/>
  <c r="B1773" i="2"/>
  <c r="C1773" i="2"/>
  <c r="B1774" i="2"/>
  <c r="C1774" i="2"/>
  <c r="B1775" i="2"/>
  <c r="C1775" i="2"/>
  <c r="B1776" i="2"/>
  <c r="C1776" i="2"/>
  <c r="B1777" i="2"/>
  <c r="C1777" i="2"/>
  <c r="B1778" i="2"/>
  <c r="C1778" i="2"/>
  <c r="B1779" i="2"/>
  <c r="C1779" i="2"/>
  <c r="B1780" i="2"/>
  <c r="C1780" i="2"/>
  <c r="B1781" i="2"/>
  <c r="C1781" i="2"/>
  <c r="B1782" i="2"/>
  <c r="C1782" i="2"/>
  <c r="B1783" i="2"/>
  <c r="C1783" i="2"/>
  <c r="B1784" i="2"/>
  <c r="C1784" i="2"/>
  <c r="B1785" i="2"/>
  <c r="C1785" i="2"/>
  <c r="B1786" i="2"/>
  <c r="C1786" i="2"/>
  <c r="B1787" i="2"/>
  <c r="C1787" i="2"/>
  <c r="B1788" i="2"/>
  <c r="C1788" i="2"/>
  <c r="B1789" i="2"/>
  <c r="C1789" i="2"/>
  <c r="B1790" i="2"/>
  <c r="C1790" i="2"/>
  <c r="B1791" i="2"/>
  <c r="C1791" i="2"/>
  <c r="B1792" i="2"/>
  <c r="C1792" i="2"/>
  <c r="B1793" i="2"/>
  <c r="C1793" i="2"/>
  <c r="B1794" i="2"/>
  <c r="C1794" i="2"/>
  <c r="B1795" i="2"/>
  <c r="C1795" i="2"/>
  <c r="B1796" i="2"/>
  <c r="C1796" i="2"/>
  <c r="B1797" i="2"/>
  <c r="C1797" i="2"/>
  <c r="B1798" i="2"/>
  <c r="C1798" i="2"/>
  <c r="B1799" i="2"/>
  <c r="C1799" i="2"/>
  <c r="B1800" i="2"/>
  <c r="C1800" i="2"/>
  <c r="B1801" i="2"/>
  <c r="C1801" i="2"/>
  <c r="B1802" i="2"/>
  <c r="C1802" i="2"/>
  <c r="B1803" i="2"/>
  <c r="C1803" i="2"/>
  <c r="B1804" i="2"/>
  <c r="C1804" i="2"/>
  <c r="B1805" i="2"/>
  <c r="C1805" i="2"/>
  <c r="B1806" i="2"/>
  <c r="C1806" i="2"/>
  <c r="B1807" i="2"/>
  <c r="C1807" i="2"/>
  <c r="B1808" i="2"/>
  <c r="C1808" i="2"/>
  <c r="B1809" i="2"/>
  <c r="C1809" i="2"/>
  <c r="B1810" i="2"/>
  <c r="C1810" i="2"/>
  <c r="B1811" i="2"/>
  <c r="C1811" i="2"/>
  <c r="B1812" i="2"/>
  <c r="C1812" i="2"/>
  <c r="B1813" i="2"/>
  <c r="C1813" i="2"/>
  <c r="B1814" i="2"/>
  <c r="C1814" i="2"/>
  <c r="B1815" i="2"/>
  <c r="C1815" i="2"/>
  <c r="B1816" i="2"/>
  <c r="C1816" i="2"/>
  <c r="B1817" i="2"/>
  <c r="C1817" i="2"/>
  <c r="B1818" i="2"/>
  <c r="C1818" i="2"/>
  <c r="B1819" i="2"/>
  <c r="C1819" i="2"/>
  <c r="B1820" i="2"/>
  <c r="C1820" i="2"/>
  <c r="B1821" i="2"/>
  <c r="C1821" i="2"/>
  <c r="B1822" i="2"/>
  <c r="C1822" i="2"/>
  <c r="B1823" i="2"/>
  <c r="C1823" i="2"/>
  <c r="B1824" i="2"/>
  <c r="C1824" i="2"/>
  <c r="B1825" i="2"/>
  <c r="C1825" i="2"/>
  <c r="B1826" i="2"/>
  <c r="C1826" i="2"/>
  <c r="B1827" i="2"/>
  <c r="C1827" i="2"/>
  <c r="B1828" i="2"/>
  <c r="C1828" i="2"/>
  <c r="B1829" i="2"/>
  <c r="C1829" i="2"/>
  <c r="B1830" i="2"/>
  <c r="C1830" i="2"/>
  <c r="B1831" i="2"/>
  <c r="C1831" i="2"/>
  <c r="B1832" i="2"/>
  <c r="C1832" i="2"/>
  <c r="B1833" i="2"/>
  <c r="C1833" i="2"/>
  <c r="B1834" i="2"/>
  <c r="C1834" i="2"/>
  <c r="B1835" i="2"/>
  <c r="C1835" i="2"/>
  <c r="B1836" i="2"/>
  <c r="C1836" i="2"/>
  <c r="B1837" i="2"/>
  <c r="C1837" i="2"/>
  <c r="B1838" i="2"/>
  <c r="C1838" i="2"/>
  <c r="B1839" i="2"/>
  <c r="C1839" i="2"/>
  <c r="B1840" i="2"/>
  <c r="C1840" i="2"/>
  <c r="B1841" i="2"/>
  <c r="C1841" i="2"/>
  <c r="B1842" i="2"/>
  <c r="C1842" i="2"/>
  <c r="B1843" i="2"/>
  <c r="C1843" i="2"/>
  <c r="B1844" i="2"/>
  <c r="C1844" i="2"/>
  <c r="B1845" i="2"/>
  <c r="C1845" i="2"/>
  <c r="B1846" i="2"/>
  <c r="C1846" i="2"/>
  <c r="B1847" i="2"/>
  <c r="C1847" i="2"/>
  <c r="B1848" i="2"/>
  <c r="C1848" i="2"/>
  <c r="B1849" i="2"/>
  <c r="C1849" i="2"/>
  <c r="B1850" i="2"/>
  <c r="C1850" i="2"/>
  <c r="B1851" i="2"/>
  <c r="C1851" i="2"/>
  <c r="B1852" i="2"/>
  <c r="C1852" i="2"/>
  <c r="B1853" i="2"/>
  <c r="C1853" i="2"/>
  <c r="B1854" i="2"/>
  <c r="C1854" i="2"/>
  <c r="B1855" i="2"/>
  <c r="C1855" i="2"/>
  <c r="B1856" i="2"/>
  <c r="C1856" i="2"/>
  <c r="B1857" i="2"/>
  <c r="C1857" i="2"/>
  <c r="B1858" i="2"/>
  <c r="C1858" i="2"/>
  <c r="B1859" i="2"/>
  <c r="C1859" i="2"/>
  <c r="B1860" i="2"/>
  <c r="C1860" i="2"/>
  <c r="B1861" i="2"/>
  <c r="C1861" i="2"/>
  <c r="B1862" i="2"/>
  <c r="C1862" i="2"/>
  <c r="B1863" i="2"/>
  <c r="C1863" i="2"/>
  <c r="B1864" i="2"/>
  <c r="C1864" i="2"/>
  <c r="B1865" i="2"/>
  <c r="C1865" i="2"/>
  <c r="B1866" i="2"/>
  <c r="C1866" i="2"/>
  <c r="B1867" i="2"/>
  <c r="C1867" i="2"/>
  <c r="B1868" i="2"/>
  <c r="C1868" i="2"/>
  <c r="B1869" i="2"/>
  <c r="C1869" i="2"/>
  <c r="B1870" i="2"/>
  <c r="C1870" i="2"/>
  <c r="B1871" i="2"/>
  <c r="C1871" i="2"/>
  <c r="B1872" i="2"/>
  <c r="C1872" i="2"/>
  <c r="B1873" i="2"/>
  <c r="C1873" i="2"/>
  <c r="B1874" i="2"/>
  <c r="C1874" i="2"/>
  <c r="B1875" i="2"/>
  <c r="C1875" i="2"/>
  <c r="B1876" i="2"/>
  <c r="C1876" i="2"/>
  <c r="B1877" i="2"/>
  <c r="C1877" i="2"/>
  <c r="B1878" i="2"/>
  <c r="C1878" i="2"/>
  <c r="B1879" i="2"/>
  <c r="C1879" i="2"/>
  <c r="B1880" i="2"/>
  <c r="C1880" i="2"/>
  <c r="B1881" i="2"/>
  <c r="C1881" i="2"/>
  <c r="B1882" i="2"/>
  <c r="C1882" i="2"/>
  <c r="B1883" i="2"/>
  <c r="C1883" i="2"/>
  <c r="B1884" i="2"/>
  <c r="C1884" i="2"/>
  <c r="B1885" i="2"/>
  <c r="C1885" i="2"/>
  <c r="B1886" i="2"/>
  <c r="C1886" i="2"/>
  <c r="B1887" i="2"/>
  <c r="C1887" i="2"/>
  <c r="B1888" i="2"/>
  <c r="C1888" i="2"/>
  <c r="B1889" i="2"/>
  <c r="C1889" i="2"/>
  <c r="B1890" i="2"/>
  <c r="C1890" i="2"/>
  <c r="B1891" i="2"/>
  <c r="C1891" i="2"/>
  <c r="B1892" i="2"/>
  <c r="C1892" i="2"/>
  <c r="B1893" i="2"/>
  <c r="C1893" i="2"/>
  <c r="B1894" i="2"/>
  <c r="C1894" i="2"/>
  <c r="B1895" i="2"/>
  <c r="C1895" i="2"/>
  <c r="B1896" i="2"/>
  <c r="C1896" i="2"/>
  <c r="B1897" i="2"/>
  <c r="C1897" i="2"/>
  <c r="B1898" i="2"/>
  <c r="C1898" i="2"/>
  <c r="B1899" i="2"/>
  <c r="C1899" i="2"/>
  <c r="B1900" i="2"/>
  <c r="C1900" i="2"/>
  <c r="B1901" i="2"/>
  <c r="C1901" i="2"/>
  <c r="B1902" i="2"/>
  <c r="C1902" i="2"/>
  <c r="B1903" i="2"/>
  <c r="C1903" i="2"/>
  <c r="B1904" i="2"/>
  <c r="C1904" i="2"/>
  <c r="B1905" i="2"/>
  <c r="C1905" i="2"/>
  <c r="B1906" i="2"/>
  <c r="C1906" i="2"/>
  <c r="B1907" i="2"/>
  <c r="C1907" i="2"/>
  <c r="B1908" i="2"/>
  <c r="C1908" i="2"/>
  <c r="B1909" i="2"/>
  <c r="C1909" i="2"/>
  <c r="B1910" i="2"/>
  <c r="C1910" i="2"/>
  <c r="B1911" i="2"/>
  <c r="C1911" i="2"/>
  <c r="B1912" i="2"/>
  <c r="C1912" i="2"/>
  <c r="B1913" i="2"/>
  <c r="C1913" i="2"/>
  <c r="B1914" i="2"/>
  <c r="C1914" i="2"/>
  <c r="B1915" i="2"/>
  <c r="C1915" i="2"/>
  <c r="B1916" i="2"/>
  <c r="C1916" i="2"/>
  <c r="B1917" i="2"/>
  <c r="C1917" i="2"/>
  <c r="B1918" i="2"/>
  <c r="C1918" i="2"/>
  <c r="B1919" i="2"/>
  <c r="C1919" i="2"/>
  <c r="B1920" i="2"/>
  <c r="C1920" i="2"/>
  <c r="B1921" i="2"/>
  <c r="C1921" i="2"/>
  <c r="B1922" i="2"/>
  <c r="C1922" i="2"/>
  <c r="B1923" i="2"/>
  <c r="C1923" i="2"/>
  <c r="B1924" i="2"/>
  <c r="C1924" i="2"/>
  <c r="B1925" i="2"/>
  <c r="C1925" i="2"/>
  <c r="B1926" i="2"/>
  <c r="C1926" i="2"/>
  <c r="B1927" i="2"/>
  <c r="C1927" i="2"/>
  <c r="B1928" i="2"/>
  <c r="C1928" i="2"/>
  <c r="B1929" i="2"/>
  <c r="C1929" i="2"/>
  <c r="B1930" i="2"/>
  <c r="C1930" i="2"/>
  <c r="B1931" i="2"/>
  <c r="C1931" i="2"/>
  <c r="B1932" i="2"/>
  <c r="C1932" i="2"/>
  <c r="B1933" i="2"/>
  <c r="C1933" i="2"/>
  <c r="B1934" i="2"/>
  <c r="C1934" i="2"/>
  <c r="B1935" i="2"/>
  <c r="C1935" i="2"/>
  <c r="B1936" i="2"/>
  <c r="C1936" i="2"/>
  <c r="B1937" i="2"/>
  <c r="C1937" i="2"/>
  <c r="B1938" i="2"/>
  <c r="C1938" i="2"/>
  <c r="B1939" i="2"/>
  <c r="C1939" i="2"/>
  <c r="B1940" i="2"/>
  <c r="C1940" i="2"/>
  <c r="B1941" i="2"/>
  <c r="C1941" i="2"/>
  <c r="B1942" i="2"/>
  <c r="C1942" i="2"/>
  <c r="B1943" i="2"/>
  <c r="C1943" i="2"/>
  <c r="B1944" i="2"/>
  <c r="C1944" i="2"/>
  <c r="B1945" i="2"/>
  <c r="C1945" i="2"/>
  <c r="B1946" i="2"/>
  <c r="C1946" i="2"/>
  <c r="B1947" i="2"/>
  <c r="C1947" i="2"/>
  <c r="B1948" i="2"/>
  <c r="C1948" i="2"/>
  <c r="B1949" i="2"/>
  <c r="C1949" i="2"/>
  <c r="B1950" i="2"/>
  <c r="C1950" i="2"/>
  <c r="B1951" i="2"/>
  <c r="C1951" i="2"/>
  <c r="B1952" i="2"/>
  <c r="C1952" i="2"/>
  <c r="B1953" i="2"/>
  <c r="C1953" i="2"/>
  <c r="B1954" i="2"/>
  <c r="C1954" i="2"/>
  <c r="B1955" i="2"/>
  <c r="C1955" i="2"/>
  <c r="B1956" i="2"/>
  <c r="C1956" i="2"/>
  <c r="B1957" i="2"/>
  <c r="C1957" i="2"/>
  <c r="B1958" i="2"/>
  <c r="C1958" i="2"/>
  <c r="B1959" i="2"/>
  <c r="C1959" i="2"/>
  <c r="B1960" i="2"/>
  <c r="C1960" i="2"/>
  <c r="B1961" i="2"/>
  <c r="C1961" i="2"/>
  <c r="B1962" i="2"/>
  <c r="C1962" i="2"/>
  <c r="B1963" i="2"/>
  <c r="C1963" i="2"/>
  <c r="B1964" i="2"/>
  <c r="C1964" i="2"/>
  <c r="B1965" i="2"/>
  <c r="C1965" i="2"/>
  <c r="B1966" i="2"/>
  <c r="C1966" i="2"/>
  <c r="B1967" i="2"/>
  <c r="C1967" i="2"/>
  <c r="B1968" i="2"/>
  <c r="C1968" i="2"/>
  <c r="B1969" i="2"/>
  <c r="C1969" i="2"/>
  <c r="B1970" i="2"/>
  <c r="C1970" i="2"/>
  <c r="B1971" i="2"/>
  <c r="C1971" i="2"/>
  <c r="B1972" i="2"/>
  <c r="C1972" i="2"/>
  <c r="B1973" i="2"/>
  <c r="C1973" i="2"/>
  <c r="B1974" i="2"/>
  <c r="C1974" i="2"/>
  <c r="B1975" i="2"/>
  <c r="C1975" i="2"/>
  <c r="B1976" i="2"/>
  <c r="C1976" i="2"/>
  <c r="B1977" i="2"/>
  <c r="C1977" i="2"/>
  <c r="B1978" i="2"/>
  <c r="C1978" i="2"/>
  <c r="B1979" i="2"/>
  <c r="C1979" i="2"/>
  <c r="B1980" i="2"/>
  <c r="C1980" i="2"/>
  <c r="B1981" i="2"/>
  <c r="C1981" i="2"/>
  <c r="B1982" i="2"/>
  <c r="C1982" i="2"/>
  <c r="B1983" i="2"/>
  <c r="C1983" i="2"/>
  <c r="B1984" i="2"/>
  <c r="C1984" i="2"/>
  <c r="B1985" i="2"/>
  <c r="C1985" i="2"/>
  <c r="B1986" i="2"/>
  <c r="C1986" i="2"/>
  <c r="B1987" i="2"/>
  <c r="C1987" i="2"/>
  <c r="B1988" i="2"/>
  <c r="C1988" i="2"/>
  <c r="B1989" i="2"/>
  <c r="C1989" i="2"/>
  <c r="B1990" i="2"/>
  <c r="C1990" i="2"/>
  <c r="B1991" i="2"/>
  <c r="C1991" i="2"/>
  <c r="B1992" i="2"/>
  <c r="C1992" i="2"/>
  <c r="B1993" i="2"/>
  <c r="C1993" i="2"/>
  <c r="B1994" i="2"/>
  <c r="C1994" i="2"/>
  <c r="B1995" i="2"/>
  <c r="C1995" i="2"/>
  <c r="B1996" i="2"/>
  <c r="C1996" i="2"/>
  <c r="B1997" i="2"/>
  <c r="C1997" i="2"/>
  <c r="B1998" i="2"/>
  <c r="C1998" i="2"/>
  <c r="B1999" i="2"/>
  <c r="C1999" i="2"/>
  <c r="B2000" i="2"/>
  <c r="C2000" i="2"/>
  <c r="B2001" i="2"/>
  <c r="C2001" i="2"/>
  <c r="B2002" i="2"/>
  <c r="C2002" i="2"/>
  <c r="B2003" i="2"/>
  <c r="C2003" i="2"/>
  <c r="B2004" i="2"/>
  <c r="C2004" i="2"/>
  <c r="B2005" i="2"/>
  <c r="C2005" i="2"/>
  <c r="B2006" i="2"/>
  <c r="C2006" i="2"/>
  <c r="B2007" i="2"/>
  <c r="C2007" i="2"/>
  <c r="B2008" i="2"/>
  <c r="C2008" i="2"/>
  <c r="B2009" i="2"/>
  <c r="C2009" i="2"/>
  <c r="B2010" i="2"/>
  <c r="C2010" i="2"/>
  <c r="B2011" i="2"/>
  <c r="C2011" i="2"/>
  <c r="B2012" i="2"/>
  <c r="C2012" i="2"/>
  <c r="B2013" i="2"/>
  <c r="C2013" i="2"/>
  <c r="B2014" i="2"/>
  <c r="C2014" i="2"/>
  <c r="B2015" i="2"/>
  <c r="C2015" i="2"/>
  <c r="B2016" i="2"/>
  <c r="C2016" i="2"/>
  <c r="B2017" i="2"/>
  <c r="C2017" i="2"/>
  <c r="B2018" i="2"/>
  <c r="C2018" i="2"/>
  <c r="B2019" i="2"/>
  <c r="C2019" i="2"/>
  <c r="B2020" i="2"/>
  <c r="C2020" i="2"/>
  <c r="B2021" i="2"/>
  <c r="C2021" i="2"/>
  <c r="B2022" i="2"/>
  <c r="C2022" i="2"/>
  <c r="B2023" i="2"/>
  <c r="C2023" i="2"/>
  <c r="B2024" i="2"/>
  <c r="C2024" i="2"/>
  <c r="B2025" i="2"/>
  <c r="C2025" i="2"/>
  <c r="B2026" i="2"/>
  <c r="C2026" i="2"/>
  <c r="B2027" i="2"/>
  <c r="C2027" i="2"/>
  <c r="B2028" i="2"/>
  <c r="C2028" i="2"/>
  <c r="B2029" i="2"/>
  <c r="C2029" i="2"/>
  <c r="B2030" i="2"/>
  <c r="C2030" i="2"/>
  <c r="B2031" i="2"/>
  <c r="C2031" i="2"/>
  <c r="B2032" i="2"/>
  <c r="C2032" i="2"/>
  <c r="B2033" i="2"/>
  <c r="C2033" i="2"/>
  <c r="B2034" i="2"/>
  <c r="C2034" i="2"/>
  <c r="B2035" i="2"/>
  <c r="C2035" i="2"/>
  <c r="B2036" i="2"/>
  <c r="C2036" i="2"/>
  <c r="B2037" i="2"/>
  <c r="C2037" i="2"/>
  <c r="B2038" i="2"/>
  <c r="C2038" i="2"/>
  <c r="B2039" i="2"/>
  <c r="C2039" i="2"/>
  <c r="B2040" i="2"/>
  <c r="C2040" i="2"/>
  <c r="B2041" i="2"/>
  <c r="C2041" i="2"/>
  <c r="B2042" i="2"/>
  <c r="C2042" i="2"/>
  <c r="B2043" i="2"/>
  <c r="C2043" i="2"/>
  <c r="B2044" i="2"/>
  <c r="C2044" i="2"/>
  <c r="B2045" i="2"/>
  <c r="C2045" i="2"/>
  <c r="B2046" i="2"/>
  <c r="C2046" i="2"/>
  <c r="B2047" i="2"/>
  <c r="C2047" i="2"/>
  <c r="B2048" i="2"/>
  <c r="C2048" i="2"/>
  <c r="B2049" i="2"/>
  <c r="C2049" i="2"/>
  <c r="B2050" i="2"/>
  <c r="C2050" i="2"/>
  <c r="B2051" i="2"/>
  <c r="C2051" i="2"/>
  <c r="B2052" i="2"/>
  <c r="C2052" i="2"/>
  <c r="B2053" i="2"/>
  <c r="C2053" i="2"/>
  <c r="B2054" i="2"/>
  <c r="C2054" i="2"/>
  <c r="B2055" i="2"/>
  <c r="C2055" i="2"/>
  <c r="B2056" i="2"/>
  <c r="C2056" i="2"/>
  <c r="B2057" i="2"/>
  <c r="C2057" i="2"/>
  <c r="B2058" i="2"/>
  <c r="C2058" i="2"/>
  <c r="B2059" i="2"/>
  <c r="C2059" i="2"/>
  <c r="B2060" i="2"/>
  <c r="C2060" i="2"/>
  <c r="B2061" i="2"/>
  <c r="C2061" i="2"/>
  <c r="B2062" i="2"/>
  <c r="C2062" i="2"/>
  <c r="B2063" i="2"/>
  <c r="C2063" i="2"/>
  <c r="B2064" i="2"/>
  <c r="C2064" i="2"/>
  <c r="B2065" i="2"/>
  <c r="C2065" i="2"/>
  <c r="B2066" i="2"/>
  <c r="C2066" i="2"/>
  <c r="B2067" i="2"/>
  <c r="C2067" i="2"/>
  <c r="B2068" i="2"/>
  <c r="C2068" i="2"/>
  <c r="B2069" i="2"/>
  <c r="C2069" i="2"/>
  <c r="B2070" i="2"/>
  <c r="C2070" i="2"/>
  <c r="B2071" i="2"/>
  <c r="C2071" i="2"/>
  <c r="B2072" i="2"/>
  <c r="C2072" i="2"/>
  <c r="B2073" i="2"/>
  <c r="C2073" i="2"/>
  <c r="B2074" i="2"/>
  <c r="C2074" i="2"/>
  <c r="B2075" i="2"/>
  <c r="C2075" i="2"/>
  <c r="B2076" i="2"/>
  <c r="C2076" i="2"/>
  <c r="B2077" i="2"/>
  <c r="C2077" i="2"/>
  <c r="B2078" i="2"/>
  <c r="C2078" i="2"/>
  <c r="B2079" i="2"/>
  <c r="C2079" i="2"/>
  <c r="B2080" i="2"/>
  <c r="C2080" i="2"/>
  <c r="B2081" i="2"/>
  <c r="C2081" i="2"/>
  <c r="B2082" i="2"/>
  <c r="C2082" i="2"/>
  <c r="B2083" i="2"/>
  <c r="C2083" i="2"/>
  <c r="B2084" i="2"/>
  <c r="C2084" i="2"/>
  <c r="B2085" i="2"/>
  <c r="C2085" i="2"/>
  <c r="B2086" i="2"/>
  <c r="C2086" i="2"/>
  <c r="B2087" i="2"/>
  <c r="C2087" i="2"/>
  <c r="B2088" i="2"/>
  <c r="C2088" i="2"/>
  <c r="B2089" i="2"/>
  <c r="C2089" i="2"/>
  <c r="B2090" i="2"/>
  <c r="C2090" i="2"/>
  <c r="B2091" i="2"/>
  <c r="C2091" i="2"/>
  <c r="B2092" i="2"/>
  <c r="C2092" i="2"/>
  <c r="B2093" i="2"/>
  <c r="C2093" i="2"/>
  <c r="B2094" i="2"/>
  <c r="C2094" i="2"/>
  <c r="B2095" i="2"/>
  <c r="C2095" i="2"/>
  <c r="B2096" i="2"/>
  <c r="C2096" i="2"/>
  <c r="B2097" i="2"/>
  <c r="C2097" i="2"/>
  <c r="B2098" i="2"/>
  <c r="C2098" i="2"/>
  <c r="B2099" i="2"/>
  <c r="C2099" i="2"/>
  <c r="B2100" i="2"/>
  <c r="C2100" i="2"/>
  <c r="B2101" i="2"/>
  <c r="C2101" i="2"/>
  <c r="B2102" i="2"/>
  <c r="C2102" i="2"/>
  <c r="B2103" i="2"/>
  <c r="C2103" i="2"/>
  <c r="B2104" i="2"/>
  <c r="C2104" i="2"/>
  <c r="B2105" i="2"/>
  <c r="C2105" i="2"/>
  <c r="B2106" i="2"/>
  <c r="C2106" i="2"/>
  <c r="B2107" i="2"/>
  <c r="C2107" i="2"/>
  <c r="Z2" i="2"/>
  <c r="AA2" i="2" s="1"/>
  <c r="Z2" i="7"/>
  <c r="AA2" i="7" s="1"/>
  <c r="X2" i="9"/>
  <c r="Z2" i="9" s="1"/>
  <c r="Z2" i="8"/>
  <c r="AA2" i="8" s="1"/>
  <c r="Z3" i="7"/>
  <c r="AA3" i="7" s="1"/>
  <c r="Z4" i="7"/>
  <c r="AA4" i="7" s="1"/>
  <c r="Z5" i="7"/>
  <c r="AA5" i="7" s="1"/>
  <c r="Z6" i="7"/>
  <c r="AA6" i="7" s="1"/>
  <c r="Z7" i="7"/>
  <c r="AA7" i="7" s="1"/>
  <c r="Z8" i="7"/>
  <c r="AA8" i="7" s="1"/>
  <c r="Z9" i="7"/>
  <c r="AA9" i="7" s="1"/>
  <c r="Z10" i="7"/>
  <c r="AA10" i="7" s="1"/>
  <c r="Z11" i="7"/>
  <c r="AA11" i="7" s="1"/>
  <c r="Z12" i="7"/>
  <c r="AA12" i="7" s="1"/>
  <c r="Z13" i="7"/>
  <c r="AA13" i="7" s="1"/>
  <c r="Z14" i="7"/>
  <c r="AA14" i="7" s="1"/>
  <c r="Z15" i="7"/>
  <c r="AA15" i="7" s="1"/>
  <c r="Z16" i="7"/>
  <c r="AA16" i="7" s="1"/>
  <c r="Z17" i="7"/>
  <c r="AA17" i="7" s="1"/>
  <c r="Z18" i="7"/>
  <c r="AA18" i="7" s="1"/>
  <c r="Z19" i="7"/>
  <c r="AA19" i="7" s="1"/>
  <c r="Z20" i="7"/>
  <c r="AA20" i="7" s="1"/>
  <c r="Z21" i="7"/>
  <c r="AA21" i="7" s="1"/>
  <c r="Z22" i="7"/>
  <c r="AA22" i="7" s="1"/>
  <c r="Z23" i="7"/>
  <c r="AA23" i="7" s="1"/>
  <c r="Z24" i="7"/>
  <c r="AA24" i="7" s="1"/>
  <c r="Z3" i="6"/>
  <c r="AA3" i="6" s="1"/>
  <c r="Z4" i="6"/>
  <c r="AA4" i="6" s="1"/>
  <c r="Z5" i="6"/>
  <c r="AA5" i="6" s="1"/>
  <c r="Z6" i="6"/>
  <c r="AA6" i="6" s="1"/>
  <c r="Z7" i="6"/>
  <c r="AA7" i="6" s="1"/>
  <c r="Z8" i="6"/>
  <c r="AA8" i="6" s="1"/>
  <c r="Z9" i="6"/>
  <c r="AA9" i="6" s="1"/>
  <c r="Z10" i="6"/>
  <c r="AA10" i="6" s="1"/>
  <c r="Z11" i="6"/>
  <c r="AA11" i="6" s="1"/>
  <c r="Z12" i="6"/>
  <c r="AA12" i="6" s="1"/>
  <c r="Z13" i="6"/>
  <c r="AA13" i="6" s="1"/>
  <c r="Z14" i="6"/>
  <c r="AA14" i="6" s="1"/>
  <c r="Z15" i="6"/>
  <c r="AA15" i="6" s="1"/>
  <c r="Z16" i="6"/>
  <c r="AA16" i="6" s="1"/>
  <c r="Z17" i="6"/>
  <c r="AA17" i="6" s="1"/>
  <c r="Z18" i="6"/>
  <c r="AA18" i="6" s="1"/>
  <c r="Z19" i="6"/>
  <c r="AA19" i="6" s="1"/>
  <c r="Z20" i="6"/>
  <c r="AA20" i="6" s="1"/>
  <c r="Z21" i="6"/>
  <c r="AA21" i="6" s="1"/>
  <c r="Z22" i="6"/>
  <c r="AA22" i="6" s="1"/>
  <c r="Z23" i="6"/>
  <c r="AA23" i="6" s="1"/>
  <c r="Z24" i="6"/>
  <c r="AA24" i="6" s="1"/>
  <c r="Z25" i="6"/>
  <c r="AA25" i="6" s="1"/>
  <c r="Z26" i="6"/>
  <c r="AA26" i="6" s="1"/>
  <c r="Z27" i="6"/>
  <c r="AA27" i="6" s="1"/>
  <c r="Z28" i="6"/>
  <c r="AA28" i="6" s="1"/>
  <c r="Z29" i="6"/>
  <c r="AA29" i="6" s="1"/>
  <c r="Z30" i="6"/>
  <c r="AA30" i="6" s="1"/>
  <c r="Z31" i="6"/>
  <c r="AA31" i="6" s="1"/>
  <c r="Z32" i="6"/>
  <c r="AA32" i="6" s="1"/>
  <c r="Z33" i="6"/>
  <c r="AA33" i="6" s="1"/>
  <c r="Z34" i="6"/>
  <c r="AA34" i="6" s="1"/>
  <c r="Z35" i="6"/>
  <c r="AA35" i="6" s="1"/>
  <c r="Z36" i="6"/>
  <c r="AA36" i="6" s="1"/>
  <c r="Z37" i="6"/>
  <c r="AA37" i="6" s="1"/>
  <c r="Z38" i="6"/>
  <c r="AA38" i="6" s="1"/>
  <c r="Z39" i="6"/>
  <c r="AA39" i="6" s="1"/>
  <c r="Z40" i="6"/>
  <c r="AA40" i="6" s="1"/>
  <c r="Z41" i="6"/>
  <c r="AA41" i="6" s="1"/>
  <c r="Z42" i="6"/>
  <c r="AA42" i="6" s="1"/>
  <c r="Z43" i="6"/>
  <c r="AA43" i="6" s="1"/>
  <c r="Z44" i="6"/>
  <c r="AA44" i="6" s="1"/>
  <c r="Z45" i="6"/>
  <c r="AA45" i="6" s="1"/>
  <c r="Z46" i="6"/>
  <c r="AA46" i="6" s="1"/>
  <c r="Z47" i="6"/>
  <c r="AA47" i="6" s="1"/>
  <c r="Z48" i="6"/>
  <c r="AA48" i="6" s="1"/>
  <c r="Z49" i="6"/>
  <c r="AA49" i="6" s="1"/>
  <c r="Z50" i="6"/>
  <c r="AA50" i="6" s="1"/>
  <c r="Z51" i="6"/>
  <c r="AA51" i="6" s="1"/>
  <c r="Z52" i="6"/>
  <c r="AA52" i="6" s="1"/>
  <c r="Z53" i="6"/>
  <c r="AA53" i="6" s="1"/>
  <c r="Z54" i="6"/>
  <c r="AA54" i="6" s="1"/>
  <c r="Z55" i="6"/>
  <c r="AA55" i="6" s="1"/>
  <c r="Z56" i="6"/>
  <c r="AA56" i="6" s="1"/>
  <c r="Z57" i="6"/>
  <c r="AA57" i="6" s="1"/>
  <c r="Z58" i="6"/>
  <c r="AA58" i="6" s="1"/>
  <c r="Z59" i="6"/>
  <c r="AA59" i="6" s="1"/>
  <c r="Z60" i="6"/>
  <c r="AA60" i="6" s="1"/>
  <c r="Z61" i="6"/>
  <c r="AA61" i="6" s="1"/>
  <c r="Z62" i="6"/>
  <c r="AA62" i="6" s="1"/>
  <c r="Z63" i="6"/>
  <c r="AA63" i="6" s="1"/>
  <c r="Z64" i="6"/>
  <c r="AA64" i="6" s="1"/>
  <c r="Z65" i="6"/>
  <c r="AA65" i="6" s="1"/>
  <c r="Z66" i="6"/>
  <c r="AA66" i="6" s="1"/>
  <c r="Z67" i="6"/>
  <c r="AA67" i="6" s="1"/>
  <c r="Z68" i="6"/>
  <c r="AA68" i="6" s="1"/>
  <c r="Z69" i="6"/>
  <c r="AA69" i="6" s="1"/>
  <c r="Z70" i="6"/>
  <c r="AA70" i="6" s="1"/>
  <c r="Z71" i="6"/>
  <c r="AA71" i="6" s="1"/>
  <c r="Z72" i="6"/>
  <c r="AA72" i="6" s="1"/>
  <c r="Z73" i="6"/>
  <c r="AA73" i="6" s="1"/>
  <c r="Z74" i="6"/>
  <c r="AA74" i="6" s="1"/>
  <c r="Z75" i="6"/>
  <c r="AA75" i="6" s="1"/>
  <c r="Z76" i="6"/>
  <c r="AA76" i="6" s="1"/>
  <c r="Z77" i="6"/>
  <c r="AA77" i="6" s="1"/>
  <c r="Z78" i="6"/>
  <c r="AA78" i="6" s="1"/>
  <c r="Z79" i="6"/>
  <c r="AA79" i="6" s="1"/>
  <c r="Z80" i="6"/>
  <c r="AA80" i="6" s="1"/>
  <c r="Z81" i="6"/>
  <c r="AA81" i="6" s="1"/>
  <c r="Z82" i="6"/>
  <c r="AA82" i="6" s="1"/>
  <c r="Z83" i="6"/>
  <c r="AA83" i="6" s="1"/>
  <c r="Z84" i="6"/>
  <c r="AA84" i="6" s="1"/>
  <c r="Z85" i="6"/>
  <c r="AA85" i="6" s="1"/>
  <c r="Z86" i="6"/>
  <c r="AA86" i="6" s="1"/>
  <c r="Z87" i="6"/>
  <c r="AA87" i="6" s="1"/>
  <c r="Z88" i="6"/>
  <c r="AA88" i="6" s="1"/>
  <c r="Z89" i="6"/>
  <c r="AA89" i="6" s="1"/>
  <c r="Z90" i="6"/>
  <c r="AA90" i="6" s="1"/>
  <c r="Z91" i="6"/>
  <c r="AA91" i="6" s="1"/>
  <c r="Z92" i="6"/>
  <c r="AA92" i="6" s="1"/>
  <c r="Z93" i="6"/>
  <c r="AA93" i="6" s="1"/>
  <c r="Z94" i="6"/>
  <c r="AA94" i="6" s="1"/>
  <c r="Z95" i="6"/>
  <c r="AA95" i="6" s="1"/>
  <c r="Z96" i="6"/>
  <c r="AA96" i="6" s="1"/>
  <c r="Z97" i="6"/>
  <c r="AA97" i="6" s="1"/>
  <c r="Z98" i="6"/>
  <c r="AA98" i="6" s="1"/>
  <c r="Z99" i="6"/>
  <c r="AA99" i="6" s="1"/>
  <c r="Z100" i="6"/>
  <c r="AA100" i="6" s="1"/>
  <c r="Z101" i="6"/>
  <c r="AA101" i="6" s="1"/>
  <c r="Z102" i="6"/>
  <c r="AA102" i="6" s="1"/>
  <c r="Z103" i="6"/>
  <c r="AA103" i="6" s="1"/>
  <c r="Z104" i="6"/>
  <c r="AA104" i="6" s="1"/>
  <c r="Z105" i="6"/>
  <c r="AA105" i="6" s="1"/>
  <c r="Z106" i="6"/>
  <c r="AA106" i="6" s="1"/>
  <c r="Z107" i="6"/>
  <c r="AA107" i="6" s="1"/>
  <c r="Z108" i="6"/>
  <c r="AA108" i="6" s="1"/>
  <c r="Z109" i="6"/>
  <c r="AA109" i="6" s="1"/>
  <c r="Z110" i="6"/>
  <c r="AA110" i="6" s="1"/>
  <c r="Z111" i="6"/>
  <c r="AA111" i="6" s="1"/>
  <c r="Z112" i="6"/>
  <c r="AA112" i="6" s="1"/>
  <c r="Z113" i="6"/>
  <c r="AA113" i="6" s="1"/>
  <c r="Z114" i="6"/>
  <c r="AA114" i="6" s="1"/>
  <c r="Z115" i="6"/>
  <c r="AA115" i="6" s="1"/>
  <c r="Z116" i="6"/>
  <c r="AA116" i="6" s="1"/>
  <c r="Z117" i="6"/>
  <c r="AA117" i="6" s="1"/>
  <c r="Z118" i="6"/>
  <c r="AA118" i="6" s="1"/>
  <c r="Z119" i="6"/>
  <c r="AA119" i="6" s="1"/>
  <c r="Z120" i="6"/>
  <c r="AA120" i="6" s="1"/>
  <c r="Z121" i="6"/>
  <c r="AA121" i="6" s="1"/>
  <c r="Z122" i="6"/>
  <c r="AA122" i="6" s="1"/>
  <c r="Z123" i="6"/>
  <c r="AA123" i="6" s="1"/>
  <c r="Z124" i="6"/>
  <c r="AA124" i="6" s="1"/>
  <c r="Z125" i="6"/>
  <c r="AA125" i="6" s="1"/>
  <c r="Z126" i="6"/>
  <c r="AA126" i="6" s="1"/>
  <c r="Z127" i="6"/>
  <c r="AA127" i="6" s="1"/>
  <c r="Z128" i="6"/>
  <c r="AA128" i="6" s="1"/>
  <c r="Z129" i="6"/>
  <c r="AA129" i="6" s="1"/>
  <c r="Z130" i="6"/>
  <c r="AA130" i="6" s="1"/>
  <c r="Z131" i="6"/>
  <c r="AA131" i="6" s="1"/>
  <c r="Z132" i="6"/>
  <c r="AA132" i="6" s="1"/>
  <c r="Z133" i="6"/>
  <c r="AA133" i="6" s="1"/>
  <c r="Z134" i="6"/>
  <c r="AA134" i="6" s="1"/>
  <c r="Z135" i="6"/>
  <c r="AA135" i="6" s="1"/>
  <c r="Z136" i="6"/>
  <c r="AA136" i="6" s="1"/>
  <c r="Z137" i="6"/>
  <c r="AA137" i="6" s="1"/>
  <c r="Z138" i="6"/>
  <c r="AA138" i="6" s="1"/>
  <c r="Z139" i="6"/>
  <c r="AA139" i="6" s="1"/>
  <c r="Z140" i="6"/>
  <c r="AA140" i="6" s="1"/>
  <c r="Z141" i="6"/>
  <c r="AA141" i="6" s="1"/>
  <c r="Z142" i="6"/>
  <c r="AA142" i="6" s="1"/>
  <c r="Z143" i="6"/>
  <c r="AA143" i="6" s="1"/>
  <c r="Z144" i="6"/>
  <c r="AA144" i="6" s="1"/>
  <c r="Z145" i="6"/>
  <c r="AA145" i="6" s="1"/>
  <c r="Z146" i="6"/>
  <c r="AA146" i="6" s="1"/>
  <c r="Z147" i="6"/>
  <c r="AA147" i="6" s="1"/>
  <c r="Z148" i="6"/>
  <c r="AA148" i="6" s="1"/>
  <c r="Z149" i="6"/>
  <c r="AA149" i="6" s="1"/>
  <c r="Z150" i="6"/>
  <c r="AA150" i="6" s="1"/>
  <c r="Z151" i="6"/>
  <c r="AA151" i="6" s="1"/>
  <c r="Z152" i="6"/>
  <c r="AA152" i="6" s="1"/>
  <c r="Z153" i="6"/>
  <c r="AA153" i="6" s="1"/>
  <c r="Z154" i="6"/>
  <c r="AA154" i="6" s="1"/>
  <c r="Z155" i="6"/>
  <c r="AA155" i="6" s="1"/>
  <c r="Z156" i="6"/>
  <c r="AA156" i="6" s="1"/>
  <c r="Z157" i="6"/>
  <c r="AA157" i="6" s="1"/>
  <c r="Z158" i="6"/>
  <c r="AA158" i="6" s="1"/>
  <c r="Z159" i="6"/>
  <c r="AA159" i="6" s="1"/>
  <c r="Z160" i="6"/>
  <c r="AA160" i="6" s="1"/>
  <c r="Z161" i="6"/>
  <c r="AA161" i="6" s="1"/>
  <c r="Z162" i="6"/>
  <c r="AA162" i="6" s="1"/>
  <c r="Z163" i="6"/>
  <c r="AA163" i="6" s="1"/>
  <c r="Z164" i="6"/>
  <c r="AA164" i="6" s="1"/>
  <c r="Z165" i="6"/>
  <c r="AA165" i="6" s="1"/>
  <c r="Z166" i="6"/>
  <c r="AA166" i="6" s="1"/>
  <c r="Z167" i="6"/>
  <c r="AA167" i="6" s="1"/>
  <c r="Z168" i="6"/>
  <c r="AA168" i="6" s="1"/>
  <c r="Z169" i="6"/>
  <c r="AA169" i="6" s="1"/>
  <c r="Z170" i="6"/>
  <c r="AA170" i="6" s="1"/>
  <c r="Z171" i="6"/>
  <c r="AA171" i="6" s="1"/>
  <c r="Z172" i="6"/>
  <c r="AA172" i="6" s="1"/>
  <c r="Z173" i="6"/>
  <c r="AA173" i="6" s="1"/>
  <c r="Z174" i="6"/>
  <c r="AA174" i="6" s="1"/>
  <c r="Z175" i="6"/>
  <c r="AA175" i="6" s="1"/>
  <c r="Z176" i="6"/>
  <c r="AA176" i="6" s="1"/>
  <c r="Z177" i="6"/>
  <c r="AA177" i="6" s="1"/>
  <c r="Z178" i="6"/>
  <c r="AA178" i="6" s="1"/>
  <c r="Z179" i="6"/>
  <c r="AA179" i="6" s="1"/>
  <c r="Z180" i="6"/>
  <c r="AA180" i="6" s="1"/>
  <c r="Z181" i="6"/>
  <c r="AA181" i="6" s="1"/>
  <c r="Z182" i="6"/>
  <c r="AA182" i="6" s="1"/>
  <c r="Z183" i="6"/>
  <c r="AA183" i="6" s="1"/>
  <c r="Z184" i="6"/>
  <c r="AA184" i="6" s="1"/>
  <c r="Z185" i="6"/>
  <c r="AA185" i="6" s="1"/>
  <c r="Z186" i="6"/>
  <c r="AA186" i="6" s="1"/>
  <c r="Z187" i="6"/>
  <c r="AA187" i="6" s="1"/>
  <c r="Z188" i="6"/>
  <c r="AA188" i="6" s="1"/>
  <c r="Z189" i="6"/>
  <c r="AA189" i="6" s="1"/>
  <c r="Z190" i="6"/>
  <c r="AA190" i="6" s="1"/>
  <c r="Z191" i="6"/>
  <c r="AA191" i="6" s="1"/>
  <c r="Z192" i="6"/>
  <c r="AA192" i="6" s="1"/>
  <c r="Z193" i="6"/>
  <c r="AA193" i="6" s="1"/>
  <c r="Z194" i="6"/>
  <c r="AA194" i="6" s="1"/>
  <c r="Z195" i="6"/>
  <c r="AA195" i="6" s="1"/>
  <c r="Z196" i="6"/>
  <c r="AA196" i="6" s="1"/>
  <c r="Z197" i="6"/>
  <c r="AA197" i="6" s="1"/>
  <c r="Z198" i="6"/>
  <c r="AA198" i="6" s="1"/>
  <c r="Z199" i="6"/>
  <c r="AA199" i="6" s="1"/>
  <c r="Z200" i="6"/>
  <c r="AA200" i="6" s="1"/>
  <c r="Z201" i="6"/>
  <c r="AA201" i="6" s="1"/>
  <c r="Z202" i="6"/>
  <c r="AA202" i="6" s="1"/>
  <c r="Z203" i="6"/>
  <c r="AA203" i="6" s="1"/>
  <c r="Z204" i="6"/>
  <c r="AA204" i="6" s="1"/>
  <c r="Z205" i="6"/>
  <c r="AA205" i="6" s="1"/>
  <c r="Z206" i="6"/>
  <c r="AA206" i="6" s="1"/>
  <c r="Z207" i="6"/>
  <c r="AA207" i="6" s="1"/>
  <c r="Z208" i="6"/>
  <c r="AA208" i="6" s="1"/>
  <c r="Z209" i="6"/>
  <c r="AA209" i="6" s="1"/>
  <c r="Z210" i="6"/>
  <c r="AA210" i="6" s="1"/>
  <c r="Z211" i="6"/>
  <c r="AA211" i="6" s="1"/>
  <c r="Z212" i="6"/>
  <c r="AA212" i="6" s="1"/>
  <c r="Z213" i="6"/>
  <c r="AA213" i="6" s="1"/>
  <c r="Z214" i="6"/>
  <c r="AA214" i="6" s="1"/>
  <c r="Z215" i="6"/>
  <c r="AA215" i="6" s="1"/>
  <c r="Z216" i="6"/>
  <c r="AA216" i="6" s="1"/>
  <c r="Z217" i="6"/>
  <c r="AA217" i="6" s="1"/>
  <c r="Z218" i="6"/>
  <c r="AA218" i="6" s="1"/>
  <c r="Z219" i="6"/>
  <c r="AA219" i="6" s="1"/>
  <c r="Z220" i="6"/>
  <c r="AA220" i="6" s="1"/>
  <c r="Z221" i="6"/>
  <c r="AA221" i="6" s="1"/>
  <c r="Z222" i="6"/>
  <c r="AA222" i="6" s="1"/>
  <c r="Z223" i="6"/>
  <c r="AA223" i="6" s="1"/>
  <c r="Z224" i="6"/>
  <c r="AA224" i="6" s="1"/>
  <c r="Z225" i="6"/>
  <c r="AA225" i="6" s="1"/>
  <c r="Z226" i="6"/>
  <c r="AA226" i="6" s="1"/>
  <c r="Z227" i="6"/>
  <c r="AA227" i="6" s="1"/>
  <c r="Z228" i="6"/>
  <c r="AA228" i="6" s="1"/>
  <c r="Z229" i="6"/>
  <c r="AA229" i="6" s="1"/>
  <c r="Z230" i="6"/>
  <c r="AA230" i="6" s="1"/>
  <c r="Z231" i="6"/>
  <c r="AA231" i="6" s="1"/>
  <c r="Z232" i="6"/>
  <c r="AA232" i="6" s="1"/>
  <c r="Z233" i="6"/>
  <c r="AA233" i="6" s="1"/>
  <c r="Z234" i="6"/>
  <c r="AA234" i="6" s="1"/>
  <c r="Z235" i="6"/>
  <c r="AA235" i="6" s="1"/>
  <c r="Z236" i="6"/>
  <c r="AA236" i="6" s="1"/>
  <c r="Z237" i="6"/>
  <c r="AA237" i="6" s="1"/>
  <c r="Z238" i="6"/>
  <c r="AA238" i="6" s="1"/>
  <c r="Z239" i="6"/>
  <c r="AA239" i="6" s="1"/>
  <c r="Z240" i="6"/>
  <c r="AA240" i="6" s="1"/>
  <c r="Z241" i="6"/>
  <c r="AA241" i="6" s="1"/>
  <c r="Z242" i="6"/>
  <c r="AA242" i="6" s="1"/>
  <c r="Z243" i="6"/>
  <c r="AA243" i="6" s="1"/>
  <c r="Z244" i="6"/>
  <c r="AA244" i="6" s="1"/>
  <c r="Z245" i="6"/>
  <c r="AA245" i="6" s="1"/>
  <c r="Z246" i="6"/>
  <c r="AA246" i="6" s="1"/>
  <c r="Z247" i="6"/>
  <c r="AA247" i="6" s="1"/>
  <c r="Z248" i="6"/>
  <c r="AA248" i="6" s="1"/>
  <c r="Z249" i="6"/>
  <c r="AA249" i="6" s="1"/>
  <c r="Z250" i="6"/>
  <c r="AA250" i="6" s="1"/>
  <c r="Z251" i="6"/>
  <c r="AA251" i="6" s="1"/>
  <c r="Z252" i="6"/>
  <c r="AA252" i="6" s="1"/>
  <c r="Z253" i="6"/>
  <c r="AA253" i="6" s="1"/>
  <c r="Z254" i="6"/>
  <c r="AA254" i="6" s="1"/>
  <c r="Z255" i="6"/>
  <c r="AA255" i="6" s="1"/>
  <c r="Z256" i="6"/>
  <c r="AA256" i="6" s="1"/>
  <c r="Z257" i="6"/>
  <c r="AA257" i="6" s="1"/>
  <c r="Z258" i="6"/>
  <c r="AA258" i="6" s="1"/>
  <c r="Z259" i="6"/>
  <c r="AA259" i="6" s="1"/>
  <c r="Z260" i="6"/>
  <c r="AA260" i="6" s="1"/>
  <c r="Z261" i="6"/>
  <c r="AA261" i="6" s="1"/>
  <c r="Z262" i="6"/>
  <c r="AA262" i="6" s="1"/>
  <c r="Z263" i="6"/>
  <c r="AA263" i="6" s="1"/>
  <c r="Z264" i="6"/>
  <c r="AA264" i="6" s="1"/>
  <c r="Z265" i="6"/>
  <c r="AA265" i="6" s="1"/>
  <c r="Z266" i="6"/>
  <c r="AA266" i="6" s="1"/>
  <c r="Z267" i="6"/>
  <c r="AA267" i="6" s="1"/>
  <c r="Z268" i="6"/>
  <c r="AA268" i="6" s="1"/>
  <c r="Z269" i="6"/>
  <c r="AA269" i="6" s="1"/>
  <c r="Z270" i="6"/>
  <c r="AA270" i="6" s="1"/>
  <c r="Z271" i="6"/>
  <c r="AA271" i="6" s="1"/>
  <c r="Z272" i="6"/>
  <c r="AA272" i="6" s="1"/>
  <c r="Z273" i="6"/>
  <c r="AA273" i="6" s="1"/>
  <c r="Z274" i="6"/>
  <c r="AA274" i="6" s="1"/>
  <c r="Z275" i="6"/>
  <c r="AA275" i="6" s="1"/>
  <c r="Z276" i="6"/>
  <c r="AA276" i="6" s="1"/>
  <c r="Z277" i="6"/>
  <c r="AA277" i="6" s="1"/>
  <c r="Z278" i="6"/>
  <c r="AA278" i="6" s="1"/>
  <c r="Z279" i="6"/>
  <c r="AA279" i="6" s="1"/>
  <c r="Z280" i="6"/>
  <c r="AA280" i="6" s="1"/>
  <c r="Z281" i="6"/>
  <c r="AA281" i="6" s="1"/>
  <c r="Z282" i="6"/>
  <c r="AA282" i="6" s="1"/>
  <c r="Z283" i="6"/>
  <c r="AA283" i="6" s="1"/>
  <c r="Z284" i="6"/>
  <c r="AA284" i="6" s="1"/>
  <c r="Z285" i="6"/>
  <c r="AA285" i="6" s="1"/>
  <c r="Z286" i="6"/>
  <c r="AA286" i="6" s="1"/>
  <c r="Z287" i="6"/>
  <c r="AA287" i="6" s="1"/>
  <c r="Z288" i="6"/>
  <c r="AA288" i="6" s="1"/>
  <c r="Z289" i="6"/>
  <c r="AA289" i="6" s="1"/>
  <c r="Z290" i="6"/>
  <c r="AA290" i="6" s="1"/>
  <c r="Z291" i="6"/>
  <c r="AA291" i="6" s="1"/>
  <c r="Z292" i="6"/>
  <c r="AA292" i="6" s="1"/>
  <c r="Z293" i="6"/>
  <c r="AA293" i="6" s="1"/>
  <c r="Z294" i="6"/>
  <c r="AA294" i="6" s="1"/>
  <c r="Z295" i="6"/>
  <c r="AA295" i="6" s="1"/>
  <c r="Z296" i="6"/>
  <c r="AA296" i="6" s="1"/>
  <c r="Z297" i="6"/>
  <c r="AA297" i="6" s="1"/>
  <c r="Z298" i="6"/>
  <c r="AA298" i="6" s="1"/>
  <c r="Z299" i="6"/>
  <c r="AA299" i="6" s="1"/>
  <c r="Z300" i="6"/>
  <c r="AA300" i="6" s="1"/>
  <c r="Z301" i="6"/>
  <c r="AA301" i="6" s="1"/>
  <c r="Z302" i="6"/>
  <c r="AA302" i="6" s="1"/>
  <c r="Z303" i="6"/>
  <c r="AA303" i="6" s="1"/>
  <c r="Z304" i="6"/>
  <c r="AA304" i="6" s="1"/>
  <c r="Z305" i="6"/>
  <c r="AA305" i="6" s="1"/>
  <c r="Z306" i="6"/>
  <c r="AA306" i="6" s="1"/>
  <c r="Z307" i="6"/>
  <c r="AA307" i="6" s="1"/>
  <c r="Z308" i="6"/>
  <c r="AA308" i="6" s="1"/>
  <c r="Z309" i="6"/>
  <c r="AA309" i="6" s="1"/>
  <c r="Z310" i="6"/>
  <c r="AA310" i="6" s="1"/>
  <c r="Z311" i="6"/>
  <c r="AA311" i="6" s="1"/>
  <c r="Z312" i="6"/>
  <c r="AA312" i="6" s="1"/>
  <c r="Z313" i="6"/>
  <c r="AA313" i="6" s="1"/>
  <c r="Z314" i="6"/>
  <c r="AA314" i="6" s="1"/>
  <c r="Z315" i="6"/>
  <c r="AA315" i="6" s="1"/>
  <c r="Z316" i="6"/>
  <c r="AA316" i="6" s="1"/>
  <c r="Z317" i="6"/>
  <c r="AA317" i="6" s="1"/>
  <c r="Z318" i="6"/>
  <c r="AA318" i="6" s="1"/>
  <c r="Z319" i="6"/>
  <c r="AA319" i="6" s="1"/>
  <c r="Z320" i="6"/>
  <c r="AA320" i="6" s="1"/>
  <c r="Z321" i="6"/>
  <c r="AA321" i="6" s="1"/>
  <c r="Z322" i="6"/>
  <c r="AA322" i="6" s="1"/>
  <c r="Z323" i="6"/>
  <c r="AA323" i="6" s="1"/>
  <c r="Z324" i="6"/>
  <c r="AA324" i="6" s="1"/>
  <c r="Z325" i="6"/>
  <c r="AA325" i="6" s="1"/>
  <c r="Z326" i="6"/>
  <c r="AA326" i="6" s="1"/>
  <c r="Z327" i="6"/>
  <c r="AA327" i="6" s="1"/>
  <c r="Z328" i="6"/>
  <c r="AA328" i="6" s="1"/>
  <c r="Z329" i="6"/>
  <c r="AA329" i="6" s="1"/>
  <c r="Z330" i="6"/>
  <c r="AA330" i="6" s="1"/>
  <c r="Z331" i="6"/>
  <c r="AA331" i="6" s="1"/>
  <c r="Z332" i="6"/>
  <c r="AA332" i="6" s="1"/>
  <c r="Z333" i="6"/>
  <c r="AA333" i="6" s="1"/>
  <c r="Z334" i="6"/>
  <c r="AA334" i="6" s="1"/>
  <c r="Z335" i="6"/>
  <c r="AA335" i="6" s="1"/>
  <c r="Z336" i="6"/>
  <c r="AA336" i="6" s="1"/>
  <c r="Z337" i="6"/>
  <c r="AA337" i="6" s="1"/>
  <c r="Z338" i="6"/>
  <c r="AA338" i="6" s="1"/>
  <c r="Z339" i="6"/>
  <c r="AA339" i="6" s="1"/>
  <c r="Z340" i="6"/>
  <c r="AA340" i="6" s="1"/>
  <c r="Z341" i="6"/>
  <c r="AA341" i="6" s="1"/>
  <c r="Z342" i="6"/>
  <c r="AA342" i="6" s="1"/>
  <c r="Z343" i="6"/>
  <c r="AA343" i="6" s="1"/>
  <c r="Z344" i="6"/>
  <c r="AA344" i="6" s="1"/>
  <c r="Z345" i="6"/>
  <c r="AA345" i="6" s="1"/>
  <c r="Z346" i="6"/>
  <c r="AA346" i="6" s="1"/>
  <c r="Z347" i="6"/>
  <c r="AA347" i="6" s="1"/>
  <c r="Z348" i="6"/>
  <c r="AA348" i="6" s="1"/>
  <c r="Z349" i="6"/>
  <c r="AA349" i="6" s="1"/>
  <c r="Z350" i="6"/>
  <c r="AA350" i="6" s="1"/>
  <c r="Z351" i="6"/>
  <c r="AA351" i="6" s="1"/>
  <c r="Z352" i="6"/>
  <c r="AA352" i="6" s="1"/>
  <c r="Z353" i="6"/>
  <c r="AA353" i="6" s="1"/>
  <c r="Z354" i="6"/>
  <c r="AA354" i="6" s="1"/>
  <c r="Z355" i="6"/>
  <c r="AA355" i="6" s="1"/>
  <c r="Z356" i="6"/>
  <c r="AA356" i="6" s="1"/>
  <c r="Z357" i="6"/>
  <c r="AA357" i="6" s="1"/>
  <c r="Z358" i="6"/>
  <c r="AA358" i="6" s="1"/>
  <c r="Z359" i="6"/>
  <c r="AA359" i="6" s="1"/>
  <c r="Z360" i="6"/>
  <c r="AA360" i="6" s="1"/>
  <c r="Z361" i="6"/>
  <c r="AA361" i="6" s="1"/>
  <c r="Z362" i="6"/>
  <c r="AA362" i="6" s="1"/>
  <c r="Z363" i="6"/>
  <c r="AA363" i="6" s="1"/>
  <c r="Z364" i="6"/>
  <c r="AA364" i="6" s="1"/>
  <c r="Z365" i="6"/>
  <c r="AA365" i="6" s="1"/>
  <c r="Z366" i="6"/>
  <c r="AA366" i="6" s="1"/>
  <c r="Z367" i="6"/>
  <c r="AA367" i="6" s="1"/>
  <c r="Z368" i="6"/>
  <c r="AA368" i="6" s="1"/>
  <c r="Z369" i="6"/>
  <c r="AA369" i="6" s="1"/>
  <c r="Z370" i="6"/>
  <c r="AA370" i="6" s="1"/>
  <c r="Z371" i="6"/>
  <c r="AA371" i="6" s="1"/>
  <c r="Z372" i="6"/>
  <c r="AA372" i="6" s="1"/>
  <c r="Z373" i="6"/>
  <c r="AA373" i="6" s="1"/>
  <c r="Z374" i="6"/>
  <c r="AA374" i="6" s="1"/>
  <c r="Z375" i="6"/>
  <c r="AA375" i="6" s="1"/>
  <c r="Z376" i="6"/>
  <c r="AA376" i="6" s="1"/>
  <c r="Z377" i="6"/>
  <c r="AA377" i="6" s="1"/>
  <c r="Z378" i="6"/>
  <c r="AA378" i="6" s="1"/>
  <c r="Z379" i="6"/>
  <c r="AA379" i="6" s="1"/>
  <c r="Z380" i="6"/>
  <c r="AA380" i="6" s="1"/>
  <c r="Z381" i="6"/>
  <c r="AA381" i="6" s="1"/>
  <c r="Z382" i="6"/>
  <c r="AA382" i="6" s="1"/>
  <c r="Z383" i="6"/>
  <c r="AA383" i="6" s="1"/>
  <c r="Z384" i="6"/>
  <c r="AA384" i="6" s="1"/>
  <c r="Z385" i="6"/>
  <c r="AA385" i="6" s="1"/>
  <c r="Z386" i="6"/>
  <c r="AA386" i="6" s="1"/>
  <c r="Z387" i="6"/>
  <c r="AA387" i="6" s="1"/>
  <c r="Z388" i="6"/>
  <c r="AA388" i="6" s="1"/>
  <c r="Z389" i="6"/>
  <c r="AA389" i="6" s="1"/>
  <c r="Z390" i="6"/>
  <c r="AA390" i="6" s="1"/>
  <c r="Z391" i="6"/>
  <c r="AA391" i="6" s="1"/>
  <c r="Z392" i="6"/>
  <c r="AA392" i="6" s="1"/>
  <c r="Z393" i="6"/>
  <c r="AA393" i="6" s="1"/>
  <c r="Z394" i="6"/>
  <c r="AA394" i="6" s="1"/>
  <c r="Z395" i="6"/>
  <c r="AA395" i="6" s="1"/>
  <c r="Z396" i="6"/>
  <c r="AA396" i="6" s="1"/>
  <c r="Z397" i="6"/>
  <c r="AA397" i="6" s="1"/>
  <c r="Z398" i="6"/>
  <c r="AA398" i="6" s="1"/>
  <c r="Z399" i="6"/>
  <c r="AA399" i="6" s="1"/>
  <c r="Z400" i="6"/>
  <c r="AA400" i="6" s="1"/>
  <c r="Z401" i="6"/>
  <c r="AA401" i="6" s="1"/>
  <c r="Z402" i="6"/>
  <c r="AA402" i="6" s="1"/>
  <c r="Z403" i="6"/>
  <c r="AA403" i="6" s="1"/>
  <c r="Z404" i="6"/>
  <c r="AA404" i="6" s="1"/>
  <c r="Z405" i="6"/>
  <c r="AA405" i="6" s="1"/>
  <c r="Z406" i="6"/>
  <c r="AA406" i="6" s="1"/>
  <c r="Z407" i="6"/>
  <c r="AA407" i="6" s="1"/>
  <c r="Z408" i="6"/>
  <c r="AA408" i="6" s="1"/>
  <c r="Z409" i="6"/>
  <c r="AA409" i="6" s="1"/>
  <c r="Z410" i="6"/>
  <c r="AA410" i="6" s="1"/>
  <c r="Z411" i="6"/>
  <c r="AA411" i="6" s="1"/>
  <c r="Z412" i="6"/>
  <c r="AA412" i="6" s="1"/>
  <c r="Z413" i="6"/>
  <c r="AA413" i="6" s="1"/>
  <c r="Z414" i="6"/>
  <c r="AA414" i="6" s="1"/>
  <c r="Z415" i="6"/>
  <c r="AA415" i="6" s="1"/>
  <c r="Z416" i="6"/>
  <c r="AA416" i="6" s="1"/>
  <c r="Z417" i="6"/>
  <c r="AA417" i="6" s="1"/>
  <c r="Z418" i="6"/>
  <c r="AA418" i="6" s="1"/>
  <c r="Z419" i="6"/>
  <c r="AA419" i="6" s="1"/>
  <c r="Z420" i="6"/>
  <c r="AA420" i="6" s="1"/>
  <c r="Z421" i="6"/>
  <c r="AA421" i="6" s="1"/>
  <c r="Z422" i="6"/>
  <c r="AA422" i="6" s="1"/>
  <c r="Z423" i="6"/>
  <c r="AA423" i="6" s="1"/>
  <c r="Z424" i="6"/>
  <c r="AA424" i="6" s="1"/>
  <c r="Z425" i="6"/>
  <c r="AA425" i="6" s="1"/>
  <c r="Z426" i="6"/>
  <c r="AA426" i="6" s="1"/>
  <c r="Z427" i="6"/>
  <c r="AA427" i="6" s="1"/>
  <c r="Z428" i="6"/>
  <c r="AA428" i="6" s="1"/>
  <c r="Z429" i="6"/>
  <c r="AA429" i="6" s="1"/>
  <c r="Z430" i="6"/>
  <c r="AA430" i="6" s="1"/>
  <c r="Z431" i="6"/>
  <c r="AA431" i="6" s="1"/>
  <c r="Z432" i="6"/>
  <c r="AA432" i="6" s="1"/>
  <c r="Z433" i="6"/>
  <c r="AA433" i="6" s="1"/>
  <c r="Z434" i="6"/>
  <c r="AA434" i="6" s="1"/>
  <c r="Z435" i="6"/>
  <c r="AA435" i="6" s="1"/>
  <c r="Z436" i="6"/>
  <c r="AA436" i="6" s="1"/>
  <c r="Z437" i="6"/>
  <c r="AA437" i="6" s="1"/>
  <c r="Z438" i="6"/>
  <c r="AA438" i="6" s="1"/>
  <c r="Z439" i="6"/>
  <c r="AA439" i="6" s="1"/>
  <c r="Z440" i="6"/>
  <c r="AA440" i="6" s="1"/>
  <c r="Z441" i="6"/>
  <c r="AA441" i="6" s="1"/>
  <c r="Z442" i="6"/>
  <c r="AA442" i="6" s="1"/>
  <c r="Z443" i="6"/>
  <c r="AA443" i="6" s="1"/>
  <c r="Z444" i="6"/>
  <c r="AA444" i="6" s="1"/>
  <c r="Z445" i="6"/>
  <c r="AA445" i="6" s="1"/>
  <c r="Z446" i="6"/>
  <c r="AA446" i="6" s="1"/>
  <c r="Z447" i="6"/>
  <c r="AA447" i="6" s="1"/>
  <c r="Z448" i="6"/>
  <c r="AA448" i="6" s="1"/>
  <c r="Z449" i="6"/>
  <c r="AA449" i="6" s="1"/>
  <c r="Z450" i="6"/>
  <c r="AA450" i="6" s="1"/>
  <c r="Z451" i="6"/>
  <c r="AA451" i="6" s="1"/>
  <c r="Z452" i="6"/>
  <c r="AA452" i="6" s="1"/>
  <c r="Z453" i="6"/>
  <c r="AA453" i="6" s="1"/>
  <c r="Z454" i="6"/>
  <c r="AA454" i="6" s="1"/>
  <c r="Z455" i="6"/>
  <c r="AA455" i="6" s="1"/>
  <c r="Z456" i="6"/>
  <c r="AA456" i="6" s="1"/>
  <c r="Z457" i="6"/>
  <c r="AA457" i="6" s="1"/>
  <c r="Z458" i="6"/>
  <c r="AA458" i="6" s="1"/>
  <c r="Z459" i="6"/>
  <c r="AA459" i="6" s="1"/>
  <c r="Z460" i="6"/>
  <c r="AA460" i="6" s="1"/>
  <c r="Z461" i="6"/>
  <c r="AA461" i="6" s="1"/>
  <c r="Z462" i="6"/>
  <c r="AA462" i="6" s="1"/>
  <c r="Z463" i="6"/>
  <c r="AA463" i="6" s="1"/>
  <c r="Z464" i="6"/>
  <c r="AA464" i="6" s="1"/>
  <c r="Z465" i="6"/>
  <c r="AA465" i="6" s="1"/>
  <c r="Z466" i="6"/>
  <c r="AA466" i="6" s="1"/>
  <c r="Z467" i="6"/>
  <c r="AA467" i="6" s="1"/>
  <c r="Z468" i="6"/>
  <c r="AA468" i="6" s="1"/>
  <c r="Z469" i="6"/>
  <c r="AA469" i="6" s="1"/>
  <c r="Z470" i="6"/>
  <c r="AA470" i="6" s="1"/>
  <c r="Z471" i="6"/>
  <c r="AA471" i="6" s="1"/>
  <c r="Z472" i="6"/>
  <c r="AA472" i="6" s="1"/>
  <c r="Z473" i="6"/>
  <c r="AA473" i="6" s="1"/>
  <c r="Z474" i="6"/>
  <c r="AA474" i="6" s="1"/>
  <c r="Z475" i="6"/>
  <c r="AA475" i="6" s="1"/>
  <c r="Z476" i="6"/>
  <c r="AA476" i="6" s="1"/>
  <c r="Z477" i="6"/>
  <c r="AA477" i="6" s="1"/>
  <c r="Z478" i="6"/>
  <c r="AA478" i="6" s="1"/>
  <c r="Z479" i="6"/>
  <c r="AA479" i="6" s="1"/>
  <c r="Z480" i="6"/>
  <c r="AA480" i="6" s="1"/>
  <c r="Z481" i="6"/>
  <c r="AA481" i="6" s="1"/>
  <c r="Z482" i="6"/>
  <c r="AA482" i="6" s="1"/>
  <c r="Z483" i="6"/>
  <c r="AA483" i="6" s="1"/>
  <c r="Z484" i="6"/>
  <c r="AA484" i="6" s="1"/>
  <c r="Z485" i="6"/>
  <c r="AA485" i="6" s="1"/>
  <c r="Z486" i="6"/>
  <c r="AA486" i="6" s="1"/>
  <c r="Z487" i="6"/>
  <c r="AA487" i="6" s="1"/>
  <c r="Z488" i="6"/>
  <c r="AA488" i="6" s="1"/>
  <c r="Z489" i="6"/>
  <c r="AA489" i="6" s="1"/>
  <c r="Z490" i="6"/>
  <c r="AA490" i="6" s="1"/>
  <c r="Z491" i="6"/>
  <c r="AA491" i="6" s="1"/>
  <c r="Z492" i="6"/>
  <c r="AA492" i="6" s="1"/>
  <c r="Z493" i="6"/>
  <c r="AA493" i="6" s="1"/>
  <c r="Z494" i="6"/>
  <c r="AA494" i="6" s="1"/>
  <c r="Z495" i="6"/>
  <c r="AA495" i="6" s="1"/>
  <c r="Z496" i="6"/>
  <c r="AA496" i="6" s="1"/>
  <c r="Z497" i="6"/>
  <c r="AA497" i="6" s="1"/>
  <c r="Z498" i="6"/>
  <c r="AA498" i="6" s="1"/>
  <c r="Z499" i="6"/>
  <c r="AA499" i="6" s="1"/>
  <c r="Z500" i="6"/>
  <c r="AA500" i="6" s="1"/>
  <c r="Z501" i="6"/>
  <c r="AA501" i="6" s="1"/>
  <c r="Z502" i="6"/>
  <c r="AA502" i="6" s="1"/>
  <c r="Z503" i="6"/>
  <c r="AA503" i="6" s="1"/>
  <c r="Z504" i="6"/>
  <c r="AA504" i="6" s="1"/>
  <c r="Z505" i="6"/>
  <c r="AA505" i="6" s="1"/>
  <c r="Z506" i="6"/>
  <c r="AA506" i="6" s="1"/>
  <c r="Z507" i="6"/>
  <c r="AA507" i="6" s="1"/>
  <c r="Z508" i="6"/>
  <c r="AA508" i="6" s="1"/>
  <c r="Z509" i="6"/>
  <c r="AA509" i="6" s="1"/>
  <c r="Z510" i="6"/>
  <c r="AA510" i="6" s="1"/>
  <c r="Z511" i="6"/>
  <c r="AA511" i="6" s="1"/>
  <c r="Z512" i="6"/>
  <c r="AA512" i="6" s="1"/>
  <c r="Z513" i="6"/>
  <c r="AA513" i="6" s="1"/>
  <c r="Z514" i="6"/>
  <c r="AA514" i="6" s="1"/>
  <c r="Z515" i="6"/>
  <c r="AA515" i="6" s="1"/>
  <c r="Z516" i="6"/>
  <c r="AA516" i="6" s="1"/>
  <c r="Z517" i="6"/>
  <c r="AA517" i="6" s="1"/>
  <c r="Z518" i="6"/>
  <c r="AA518" i="6" s="1"/>
  <c r="Z519" i="6"/>
  <c r="AA519" i="6" s="1"/>
  <c r="Z520" i="6"/>
  <c r="AA520" i="6" s="1"/>
  <c r="Z521" i="6"/>
  <c r="AA521" i="6" s="1"/>
  <c r="Z522" i="6"/>
  <c r="AA522" i="6" s="1"/>
  <c r="Z523" i="6"/>
  <c r="AA523" i="6" s="1"/>
  <c r="Z524" i="6"/>
  <c r="AA524" i="6" s="1"/>
  <c r="Z525" i="6"/>
  <c r="AA525" i="6" s="1"/>
  <c r="Z526" i="6"/>
  <c r="AA526" i="6" s="1"/>
  <c r="Z527" i="6"/>
  <c r="AA527" i="6" s="1"/>
  <c r="Z528" i="6"/>
  <c r="AA528" i="6" s="1"/>
  <c r="Z529" i="6"/>
  <c r="AA529" i="6" s="1"/>
  <c r="Z530" i="6"/>
  <c r="AA530" i="6" s="1"/>
  <c r="Z531" i="6"/>
  <c r="AA531" i="6" s="1"/>
  <c r="Z532" i="6"/>
  <c r="AA532" i="6" s="1"/>
  <c r="Z533" i="6"/>
  <c r="AA533" i="6" s="1"/>
  <c r="Z534" i="6"/>
  <c r="AA534" i="6" s="1"/>
  <c r="Z535" i="6"/>
  <c r="AA535" i="6" s="1"/>
  <c r="Z536" i="6"/>
  <c r="AA536" i="6" s="1"/>
  <c r="Z537" i="6"/>
  <c r="AA537" i="6" s="1"/>
  <c r="Z538" i="6"/>
  <c r="AA538" i="6" s="1"/>
  <c r="Z539" i="6"/>
  <c r="AA539" i="6" s="1"/>
  <c r="Z540" i="6"/>
  <c r="AA540" i="6" s="1"/>
  <c r="Z541" i="6"/>
  <c r="AA541" i="6" s="1"/>
  <c r="Z542" i="6"/>
  <c r="AA542" i="6" s="1"/>
  <c r="Z543" i="6"/>
  <c r="AA543" i="6" s="1"/>
  <c r="Z544" i="6"/>
  <c r="AA544" i="6" s="1"/>
  <c r="Z545" i="6"/>
  <c r="AA545" i="6" s="1"/>
  <c r="Z546" i="6"/>
  <c r="AA546" i="6" s="1"/>
  <c r="Z547" i="6"/>
  <c r="AA547" i="6" s="1"/>
  <c r="Z548" i="6"/>
  <c r="AA548" i="6" s="1"/>
  <c r="Z549" i="6"/>
  <c r="AA549" i="6" s="1"/>
  <c r="Z550" i="6"/>
  <c r="AA550" i="6" s="1"/>
  <c r="Z551" i="6"/>
  <c r="AA551" i="6" s="1"/>
  <c r="Z2" i="6"/>
  <c r="AA2" i="6" s="1"/>
  <c r="C67" i="10"/>
  <c r="D67" i="10"/>
  <c r="C5" i="10"/>
  <c r="D5" i="10"/>
  <c r="C6" i="10"/>
  <c r="D6" i="10"/>
  <c r="C7" i="10"/>
  <c r="D7" i="10"/>
  <c r="C8" i="10"/>
  <c r="D8" i="10"/>
  <c r="C9" i="10"/>
  <c r="D9" i="10"/>
  <c r="C10" i="10"/>
  <c r="D10" i="10"/>
  <c r="C18" i="10"/>
  <c r="D18" i="10"/>
  <c r="C19" i="10"/>
  <c r="D19" i="10"/>
  <c r="C20" i="10"/>
  <c r="D20" i="10"/>
  <c r="C21" i="10"/>
  <c r="D21" i="10"/>
  <c r="C22" i="10"/>
  <c r="D22" i="10"/>
  <c r="C23" i="10"/>
  <c r="D23" i="10"/>
  <c r="C24" i="10"/>
  <c r="D24" i="10"/>
  <c r="C33" i="10"/>
  <c r="D33" i="10"/>
  <c r="C34" i="10"/>
  <c r="D34" i="10"/>
  <c r="C35" i="10"/>
  <c r="D35" i="10"/>
  <c r="C36" i="10"/>
  <c r="D36" i="10"/>
  <c r="C37" i="10"/>
  <c r="D37" i="10"/>
  <c r="C38" i="10"/>
  <c r="D38" i="10"/>
  <c r="C39" i="10"/>
  <c r="D39" i="10"/>
  <c r="C48" i="10"/>
  <c r="D48" i="10"/>
  <c r="C49" i="10"/>
  <c r="D49" i="10"/>
  <c r="C50" i="10"/>
  <c r="D50" i="10"/>
  <c r="C51" i="10"/>
  <c r="D51" i="10"/>
  <c r="C52" i="10"/>
  <c r="D52" i="10"/>
  <c r="C53" i="10"/>
  <c r="D53" i="10"/>
  <c r="C62" i="10"/>
  <c r="D62" i="10"/>
  <c r="C63" i="10"/>
  <c r="D63" i="10"/>
  <c r="C64" i="10"/>
  <c r="D64" i="10"/>
  <c r="C65" i="10"/>
  <c r="D65" i="10"/>
  <c r="C66" i="10"/>
  <c r="D66" i="10"/>
  <c r="D4" i="10"/>
  <c r="C4" i="10"/>
  <c r="B5" i="5"/>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2" i="9"/>
  <c r="C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2" i="9"/>
  <c r="B3" i="9"/>
  <c r="B9" i="5"/>
  <c r="C2" i="8"/>
  <c r="B2" i="8"/>
  <c r="B8" i="5"/>
  <c r="C4" i="7"/>
  <c r="C5" i="7"/>
  <c r="C6" i="7"/>
  <c r="C7" i="7"/>
  <c r="C8" i="7"/>
  <c r="C9" i="7"/>
  <c r="C10" i="7"/>
  <c r="C11" i="7"/>
  <c r="C12" i="7"/>
  <c r="C13" i="7"/>
  <c r="C14" i="7"/>
  <c r="C15" i="7"/>
  <c r="C16" i="7"/>
  <c r="C17" i="7"/>
  <c r="C18" i="7"/>
  <c r="C19" i="7"/>
  <c r="C20" i="7"/>
  <c r="C21" i="7"/>
  <c r="C22" i="7"/>
  <c r="C23" i="7"/>
  <c r="C24" i="7"/>
  <c r="B4" i="7"/>
  <c r="B5" i="7"/>
  <c r="B6" i="7"/>
  <c r="B7" i="7"/>
  <c r="B8" i="7"/>
  <c r="B9" i="7"/>
  <c r="B10" i="7"/>
  <c r="B11" i="7"/>
  <c r="B12" i="7"/>
  <c r="B13" i="7"/>
  <c r="B14" i="7"/>
  <c r="B15" i="7"/>
  <c r="B16" i="7"/>
  <c r="B17" i="7"/>
  <c r="B18" i="7"/>
  <c r="B19" i="7"/>
  <c r="B20" i="7"/>
  <c r="B21" i="7"/>
  <c r="B22" i="7"/>
  <c r="B23" i="7"/>
  <c r="B24" i="7"/>
  <c r="C3" i="7"/>
  <c r="B3" i="7"/>
  <c r="C2" i="7"/>
  <c r="B2" i="7"/>
  <c r="B6" i="5"/>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C3" i="6"/>
  <c r="B3" i="6"/>
  <c r="C2" i="6"/>
  <c r="B2" i="6"/>
  <c r="B7" i="5"/>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3" i="2"/>
  <c r="C2"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3" i="2"/>
  <c r="B2" i="2"/>
  <c r="AA41" i="8" l="1"/>
  <c r="C8" i="5"/>
  <c r="C6" i="5"/>
  <c r="AA2108" i="2"/>
  <c r="C7" i="5" s="1"/>
  <c r="Z98" i="9"/>
  <c r="C5" i="5" s="1"/>
  <c r="C10" i="5" l="1"/>
  <c r="C9" i="5" l="1"/>
  <c r="C12" i="5" s="1"/>
  <c r="C13" i="5" l="1"/>
  <c r="C14" i="5" s="1"/>
</calcChain>
</file>

<file path=xl/sharedStrings.xml><?xml version="1.0" encoding="utf-8"?>
<sst xmlns="http://schemas.openxmlformats.org/spreadsheetml/2006/main" count="52992" uniqueCount="11347">
  <si>
    <t>FACTURACIÓN ACTIVIDADES CORRESPONSAL BANCARIO WOMPI</t>
  </si>
  <si>
    <t>FACTURACIÓN SERVICIOS ADICIONALES</t>
  </si>
  <si>
    <t> </t>
  </si>
  <si>
    <t>CONCEPTOS</t>
  </si>
  <si>
    <t>CANTIDAD</t>
  </si>
  <si>
    <t>TOTAL</t>
  </si>
  <si>
    <t>VALOR UNITARIO</t>
  </si>
  <si>
    <t>Aperturas</t>
  </si>
  <si>
    <t>Incidentes</t>
  </si>
  <si>
    <t>OC Papelería</t>
  </si>
  <si>
    <t>OC Cierres</t>
  </si>
  <si>
    <t>OC Publicidad</t>
  </si>
  <si>
    <t>OC Traslados</t>
  </si>
  <si>
    <t>Servicios Adicionales</t>
  </si>
  <si>
    <t xml:space="preserve">SUBTOTAL </t>
  </si>
  <si>
    <t>Iva</t>
  </si>
  <si>
    <t>ACTIVIDAD</t>
  </si>
  <si>
    <t>APERTURA</t>
  </si>
  <si>
    <t>DESCRIPCION CENTRO DE COSTOS</t>
  </si>
  <si>
    <t>Suma de VALOR TOTAL</t>
  </si>
  <si>
    <t>CENTRO DE COSTOS</t>
  </si>
  <si>
    <t>VALOR</t>
  </si>
  <si>
    <t>Wompi Centro</t>
  </si>
  <si>
    <t>Suma de VALOR</t>
  </si>
  <si>
    <t>Wompi Costa</t>
  </si>
  <si>
    <t>Wompi Eje Cafetero</t>
  </si>
  <si>
    <t>Wompi Noroccidente</t>
  </si>
  <si>
    <t>Wompi Oriente</t>
  </si>
  <si>
    <t>Wompi Santander</t>
  </si>
  <si>
    <t>Wompi Suroccidente</t>
  </si>
  <si>
    <t>Total general</t>
  </si>
  <si>
    <t>INCIDENTE</t>
  </si>
  <si>
    <t xml:space="preserve">Suma de   VALOR TOTAL  </t>
  </si>
  <si>
    <t>ORDEN DE CAMBIO</t>
  </si>
  <si>
    <t>SOLICITUD</t>
  </si>
  <si>
    <t>ROLLOS</t>
  </si>
  <si>
    <t>CIERRE</t>
  </si>
  <si>
    <t>PUBLICIDAD</t>
  </si>
  <si>
    <t>TRASLADO</t>
  </si>
  <si>
    <t>TIPO ACTIVIDAD</t>
  </si>
  <si>
    <t>PRINCIPAL</t>
  </si>
  <si>
    <t>INTERMEDIA</t>
  </si>
  <si>
    <t>LEJANA</t>
  </si>
  <si>
    <t>ENVIO DATAFONO</t>
  </si>
  <si>
    <t>ENVIO VISITA DATAFONO</t>
  </si>
  <si>
    <t>INSTALACIÓN DATAFONO</t>
  </si>
  <si>
    <t>INSTALACIÓN DATAFONO Y MATERIAL POP</t>
  </si>
  <si>
    <t>LOGISTICA INVERSA DATAFONO</t>
  </si>
  <si>
    <t>LOGISTICA INVERSA MATERIAL POP</t>
  </si>
  <si>
    <t>SOPORTE TÉCNICO</t>
  </si>
  <si>
    <t>ORDENES DE CAMBIO_CIERRES DESTRUCCIÓN DE POP EN SITIO</t>
  </si>
  <si>
    <t>ORDENES DE CAMBIO_CIERRES RETORNO DE POP A BODEGA</t>
  </si>
  <si>
    <t>ORDENES DE CAMBIO_PAPELERÍA</t>
  </si>
  <si>
    <t>ORDENES DE CAMBIO_PUBLICIDAD</t>
  </si>
  <si>
    <t>ORDENES DE CAMBIO_OTRAS</t>
  </si>
  <si>
    <t>SOPORTE TELEFÓNICO</t>
  </si>
  <si>
    <t>SERVICIOS ADICIONALES EN SITIO</t>
  </si>
  <si>
    <t>Estos valores aplican en las actividades que se requieran, previa autorización de Wompi.</t>
  </si>
  <si>
    <t xml:space="preserve">Acometida eléctrica 3N12 Cu THHN (ml) </t>
  </si>
  <si>
    <t>Acometida de datos (ML)</t>
  </si>
  <si>
    <t>Switch</t>
  </si>
  <si>
    <t>Router</t>
  </si>
  <si>
    <t>CIUDAD</t>
  </si>
  <si>
    <t>CENTRO_COSTO</t>
  </si>
  <si>
    <t>COORDINADOR DE ZONA</t>
  </si>
  <si>
    <t>APARTADO</t>
  </si>
  <si>
    <t>0036-0005</t>
  </si>
  <si>
    <t>JUAN SEBASTIÁN RÍOS CASTRILLÓN</t>
  </si>
  <si>
    <t>BARRANQUILLA</t>
  </si>
  <si>
    <t>0036-0001</t>
  </si>
  <si>
    <t>JOSE MAURICIO HERNANDEZ ROJAS</t>
  </si>
  <si>
    <t>BOGOTA</t>
  </si>
  <si>
    <t>0036-0004</t>
  </si>
  <si>
    <t>WILLIAM ASDRUBAL ROZO ROZO</t>
  </si>
  <si>
    <t>BUCARAMANGA</t>
  </si>
  <si>
    <t>0036-0007</t>
  </si>
  <si>
    <t>MIGUEL JULIÁN HERNÁNDEZ GUARÍN</t>
  </si>
  <si>
    <t>CALI</t>
  </si>
  <si>
    <t>0036-0003</t>
  </si>
  <si>
    <t>DIEGO FERNANDO HENAO CARDONA</t>
  </si>
  <si>
    <t>CARTAGENA</t>
  </si>
  <si>
    <t>CUCUTA</t>
  </si>
  <si>
    <t>FLORENCIA</t>
  </si>
  <si>
    <t>0036-0006</t>
  </si>
  <si>
    <t>KEVIN ALEXIS CORZO BUSTOS</t>
  </si>
  <si>
    <t>IBAGUE</t>
  </si>
  <si>
    <t>MANIZALES</t>
  </si>
  <si>
    <t>0036-0002</t>
  </si>
  <si>
    <t>MEDELLIN</t>
  </si>
  <si>
    <t>MONTERIA</t>
  </si>
  <si>
    <t>NEIVA</t>
  </si>
  <si>
    <t>PASTO</t>
  </si>
  <si>
    <t>PEREIRA</t>
  </si>
  <si>
    <t>POPAYAN</t>
  </si>
  <si>
    <t>SANTA MARTA</t>
  </si>
  <si>
    <t>SINCELEJO</t>
  </si>
  <si>
    <t>TUNJA</t>
  </si>
  <si>
    <t>VALLEDUPAR</t>
  </si>
  <si>
    <t>VILLAVICENCIO</t>
  </si>
  <si>
    <t>YOPAL</t>
  </si>
  <si>
    <t>COD. CIUDAD</t>
  </si>
  <si>
    <t>DEPARTAMENTO</t>
  </si>
  <si>
    <t>DESDE DONDE SE ATIENDE</t>
  </si>
  <si>
    <t>TIPOLOGIA WOMPI</t>
  </si>
  <si>
    <t>TIPO DE TRAYECTO</t>
  </si>
  <si>
    <t>BODEGA WOMPI</t>
  </si>
  <si>
    <t>LA VICTORIA</t>
  </si>
  <si>
    <t>AMAZONAS</t>
  </si>
  <si>
    <t>AEREO</t>
  </si>
  <si>
    <t>PUERTO SANTANDER</t>
  </si>
  <si>
    <t>EL ENCANTO</t>
  </si>
  <si>
    <t>LA CHORRERA</t>
  </si>
  <si>
    <t>LA PEDRERA</t>
  </si>
  <si>
    <t>LETICIA</t>
  </si>
  <si>
    <t>MIRITI - PARANA</t>
  </si>
  <si>
    <t>PUERTO ALEGRIA</t>
  </si>
  <si>
    <t>PUERTO ARICA</t>
  </si>
  <si>
    <t>PUERTO NARIÑO</t>
  </si>
  <si>
    <t>TARAPACA</t>
  </si>
  <si>
    <t>ARGELIA</t>
  </si>
  <si>
    <t>ANTIOQUIA</t>
  </si>
  <si>
    <t>TERRESTRE</t>
  </si>
  <si>
    <t>ARMENIA</t>
  </si>
  <si>
    <t>BARBOSA</t>
  </si>
  <si>
    <t>BETULIA</t>
  </si>
  <si>
    <t>BRICEÑO</t>
  </si>
  <si>
    <t>CALDAS</t>
  </si>
  <si>
    <t>CONCEPCION</t>
  </si>
  <si>
    <t>CONCORDIA</t>
  </si>
  <si>
    <t>GRANADA</t>
  </si>
  <si>
    <t>GUADALUPE</t>
  </si>
  <si>
    <t>JERICO</t>
  </si>
  <si>
    <t>LA UNION</t>
  </si>
  <si>
    <t>NARIÑO</t>
  </si>
  <si>
    <t>RIONEGRO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</si>
  <si>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</si>
  <si>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</si>
  <si>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</si>
  <si>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</si>
  <si>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</si>
  <si>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</si>
  <si>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</si>
  <si>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</si>
  <si>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</si>
  <si>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</si>
  <si>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</si>
  <si>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</si>
  <si>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</si>
  <si>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</si>
  <si>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</si>
  <si>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</si>
  <si>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</si>
  <si>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</si>
  <si>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</si>
  <si>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</si>
  <si>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BELLO</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</si>
  <si>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</si>
  <si>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</si>
  <si>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</si>
  <si>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</si>
  <si>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</si>
  <si>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</si>
  <si>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</si>
  <si>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</si>
  <si>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</si>
  <si>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</si>
  <si>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</si>
  <si>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</si>
  <si>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</si>
  <si>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</si>
  <si>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</si>
  <si>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</si>
  <si>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</si>
  <si>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</si>
  <si>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</si>
  <si>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</si>
  <si>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</si>
  <si>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CARMEN DE VIBORAL</t>
  </si>
  <si>
    <t>EL SANTUARIO</t>
  </si>
  <si>
    <t>ENTRERRIOS</t>
  </si>
  <si>
    <t>ENVIGADO</t>
  </si>
  <si>
    <t>FREDONIA</t>
  </si>
  <si>
    <t>FRONTINO</t>
  </si>
  <si>
    <t>GIRALDO</t>
  </si>
  <si>
    <t>GIRARDOTA</t>
  </si>
  <si>
    <t>GOMEZ PLATA</t>
  </si>
  <si>
    <t>GUARNE</t>
  </si>
  <si>
    <t>GUATAPE</t>
  </si>
  <si>
    <t>HELICONIA</t>
  </si>
  <si>
    <t>HISPANIA</t>
  </si>
  <si>
    <t>ITAGUI</t>
  </si>
  <si>
    <t>ITUANGO</t>
  </si>
  <si>
    <t>JARDIN</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</si>
  <si>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</si>
  <si>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</si>
  <si>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</si>
  <si>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</si>
  <si>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</si>
  <si>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</si>
  <si>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</si>
  <si>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</si>
  <si>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</si>
  <si>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</si>
  <si>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</si>
  <si>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</si>
  <si>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</si>
  <si>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</si>
  <si>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</si>
  <si>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</si>
  <si>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</si>
  <si>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</si>
  <si>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</si>
  <si>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</si>
  <si>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</si>
  <si>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</si>
  <si>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</si>
  <si>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</si>
  <si>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</si>
  <si>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</si>
  <si>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</si>
  <si>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</si>
  <si>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</si>
  <si>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</si>
  <si>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</si>
  <si>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</si>
  <si>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</si>
  <si>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</si>
  <si>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</si>
  <si>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</si>
  <si>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</si>
  <si>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</si>
  <si>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</si>
  <si>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</si>
  <si>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</si>
  <si>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TURBO</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</si>
  <si>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</si>
  <si>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</si>
  <si>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</si>
  <si>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</si>
  <si>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</si>
  <si>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</si>
  <si>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</si>
  <si>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</si>
  <si>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</si>
  <si>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</si>
  <si>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</si>
  <si>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</si>
  <si>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</si>
  <si>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</si>
  <si>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</si>
  <si>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</si>
  <si>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</si>
  <si>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CANDELARIA</t>
  </si>
  <si>
    <t>ATLANTICO</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</si>
  <si>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</si>
  <si>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</si>
  <si>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</si>
  <si>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</si>
  <si>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</si>
  <si>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</si>
  <si>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</si>
  <si>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</si>
  <si>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</si>
  <si>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</si>
  <si>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</si>
  <si>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</si>
  <si>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</si>
  <si>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</si>
  <si>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</si>
  <si>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</si>
  <si>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</si>
  <si>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</si>
  <si>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</si>
  <si>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</si>
  <si>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</si>
  <si>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BOLIVAR</t>
  </si>
  <si>
    <t>CORDOBA</t>
  </si>
  <si>
    <t>EL PEÑON</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</si>
  <si>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</si>
  <si>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</si>
  <si>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</si>
  <si>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</si>
  <si>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</si>
  <si>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</si>
  <si>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</si>
  <si>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</si>
  <si>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</si>
  <si>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</si>
  <si>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</si>
  <si>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</si>
  <si>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</si>
  <si>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</si>
  <si>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</si>
  <si>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</si>
  <si>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</si>
  <si>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</si>
  <si>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</si>
  <si>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</si>
  <si>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</si>
  <si>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</si>
  <si>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</si>
  <si>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</si>
  <si>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</si>
  <si>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</si>
  <si>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</si>
  <si>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</si>
  <si>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</si>
  <si>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</si>
  <si>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</si>
  <si>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</si>
  <si>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</si>
  <si>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</si>
  <si>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</si>
  <si>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</si>
  <si>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</si>
  <si>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</si>
  <si>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</si>
  <si>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</si>
  <si>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</si>
  <si>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</si>
  <si>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</si>
  <si>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</si>
  <si>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BOYACA</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</si>
  <si>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</si>
  <si>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</si>
  <si>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</si>
  <si>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</si>
  <si>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</si>
  <si>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</si>
  <si>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</si>
  <si>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</si>
  <si>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</si>
  <si>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</si>
  <si>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</si>
  <si>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</si>
  <si>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</si>
  <si>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</si>
  <si>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</si>
  <si>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</si>
  <si>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</si>
  <si>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</si>
  <si>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</si>
  <si>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</si>
  <si>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</si>
  <si>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</si>
  <si>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</si>
  <si>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</si>
  <si>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</si>
  <si>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</si>
  <si>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</si>
  <si>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</si>
  <si>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</si>
  <si>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</si>
  <si>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</si>
  <si>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</si>
  <si>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</si>
  <si>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</si>
  <si>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</si>
  <si>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</si>
  <si>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</si>
  <si>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</si>
  <si>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</si>
  <si>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</si>
  <si>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</si>
  <si>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</si>
  <si>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</si>
  <si>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</si>
  <si>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</si>
  <si>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</si>
  <si>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</si>
  <si>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</si>
  <si>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</si>
  <si>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</si>
  <si>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</si>
  <si>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</si>
  <si>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</si>
  <si>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</si>
  <si>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</si>
  <si>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</si>
  <si>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</si>
  <si>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</si>
  <si>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</si>
  <si>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</si>
  <si>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</si>
  <si>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</si>
  <si>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</si>
  <si>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</si>
  <si>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</si>
  <si>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</si>
  <si>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</si>
  <si>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</si>
  <si>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</si>
  <si>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</si>
  <si>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</si>
  <si>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</si>
  <si>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</si>
  <si>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</si>
  <si>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</si>
  <si>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</si>
  <si>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</si>
  <si>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</si>
  <si>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</si>
  <si>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</si>
  <si>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</si>
  <si>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</si>
  <si>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</si>
  <si>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</si>
  <si>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</si>
  <si>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</si>
  <si>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</si>
  <si>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</si>
  <si>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</si>
  <si>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</si>
  <si>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</si>
  <si>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</si>
  <si>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</si>
  <si>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</si>
  <si>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</si>
  <si>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</si>
  <si>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</si>
  <si>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</si>
  <si>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</si>
  <si>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</si>
  <si>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</si>
  <si>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</si>
  <si>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</si>
  <si>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</si>
  <si>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</si>
  <si>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</si>
  <si>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</si>
  <si>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</si>
  <si>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</si>
  <si>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</si>
  <si>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</si>
  <si>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</si>
  <si>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</si>
  <si>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</si>
  <si>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</si>
  <si>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</si>
  <si>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</si>
  <si>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</si>
  <si>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</si>
  <si>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</si>
  <si>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</si>
  <si>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</si>
  <si>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</si>
  <si>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</si>
  <si>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</si>
  <si>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</si>
  <si>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</si>
  <si>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</si>
  <si>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</si>
  <si>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</si>
  <si>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</si>
  <si>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</si>
  <si>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</si>
  <si>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</si>
  <si>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</si>
  <si>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RISARALDA</t>
  </si>
  <si>
    <t>SAMANA</t>
  </si>
  <si>
    <t>SAN JOSE</t>
  </si>
  <si>
    <t>SUPIA</t>
  </si>
  <si>
    <t>VICTORIA</t>
  </si>
  <si>
    <t>VILLAMARIA</t>
  </si>
  <si>
    <t>VITERBO</t>
  </si>
  <si>
    <t>ALBANIA</t>
  </si>
  <si>
    <t>CAQUETA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</si>
  <si>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</si>
  <si>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</si>
  <si>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</si>
  <si>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</si>
  <si>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</si>
  <si>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</si>
  <si>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</si>
  <si>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</si>
  <si>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</si>
  <si>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</si>
  <si>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</si>
  <si>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</si>
  <si>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</si>
  <si>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</si>
  <si>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CASANARE</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</si>
  <si>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</si>
  <si>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</si>
  <si>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</si>
  <si>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</si>
  <si>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</si>
  <si>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</si>
  <si>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</si>
  <si>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</si>
  <si>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</si>
  <si>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</si>
  <si>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</si>
  <si>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</si>
  <si>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</si>
  <si>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</si>
  <si>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</si>
  <si>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</si>
  <si>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CAUCA</t>
  </si>
  <si>
    <t>POPAYÁN</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</si>
  <si>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</si>
  <si>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</si>
  <si>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</si>
  <si>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</si>
  <si>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</si>
  <si>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</si>
  <si>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</si>
  <si>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</si>
  <si>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</si>
  <si>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</si>
  <si>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</si>
  <si>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</si>
  <si>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</si>
  <si>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</si>
  <si>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</si>
  <si>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</si>
  <si>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</si>
  <si>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</si>
  <si>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</si>
  <si>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</si>
  <si>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</si>
  <si>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</si>
  <si>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</si>
  <si>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PUERTO TEJADA</t>
  </si>
  <si>
    <t>PURACE</t>
  </si>
  <si>
    <t>ROSAS</t>
  </si>
  <si>
    <t>SAN SEBASTIAN</t>
  </si>
  <si>
    <t>SANTANDER DE QUILICHAO</t>
  </si>
  <si>
    <t>SILVIA</t>
  </si>
  <si>
    <t>SOTARA</t>
  </si>
  <si>
    <t>TIMBIO</t>
  </si>
  <si>
    <t>TIMBIQUI</t>
  </si>
  <si>
    <t>TORIBIO</t>
  </si>
  <si>
    <t>TOTORO</t>
  </si>
  <si>
    <t>VILLA RICA</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</si>
  <si>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</si>
  <si>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</si>
  <si>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</si>
  <si>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</si>
  <si>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</si>
  <si>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</si>
  <si>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</si>
  <si>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</si>
  <si>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</si>
  <si>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</si>
  <si>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</si>
  <si>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</si>
  <si>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</si>
  <si>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</si>
  <si>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</si>
  <si>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</si>
  <si>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</si>
  <si>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</si>
  <si>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</si>
  <si>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</si>
  <si>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</si>
  <si>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</si>
  <si>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</si>
  <si>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</si>
  <si>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</si>
  <si>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</si>
  <si>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</si>
  <si>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</si>
  <si>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</si>
  <si>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</si>
  <si>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</si>
  <si>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</si>
  <si>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</si>
  <si>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</si>
  <si>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</si>
  <si>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</si>
  <si>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</si>
  <si>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</si>
  <si>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</si>
  <si>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</si>
  <si>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</si>
  <si>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</si>
  <si>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</si>
  <si>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</si>
  <si>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</si>
  <si>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</si>
  <si>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</si>
  <si>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</si>
  <si>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</si>
  <si>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</si>
  <si>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</si>
  <si>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</si>
  <si>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</si>
  <si>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</si>
  <si>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</si>
  <si>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</si>
  <si>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</si>
  <si>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</si>
  <si>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</si>
  <si>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</si>
  <si>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</si>
  <si>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</si>
  <si>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</si>
  <si>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</si>
  <si>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</si>
  <si>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</si>
  <si>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</si>
  <si>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</si>
  <si>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</si>
  <si>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</si>
  <si>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</si>
  <si>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</si>
  <si>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</si>
  <si>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</si>
  <si>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</si>
  <si>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</si>
  <si>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</si>
  <si>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</si>
  <si>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</si>
  <si>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</si>
  <si>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</si>
  <si>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</si>
  <si>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</si>
  <si>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CUNDINAMARCA</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</si>
  <si>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</si>
  <si>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</si>
  <si>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</si>
  <si>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</si>
  <si>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</si>
  <si>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</si>
  <si>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</si>
  <si>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</si>
  <si>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</si>
  <si>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</si>
  <si>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</si>
  <si>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</si>
  <si>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</si>
  <si>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</si>
  <si>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</si>
  <si>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</si>
  <si>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</si>
  <si>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</si>
  <si>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</si>
  <si>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</si>
  <si>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</si>
  <si>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</si>
  <si>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</si>
  <si>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</si>
  <si>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</si>
  <si>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</si>
  <si>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</si>
  <si>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</si>
  <si>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</si>
  <si>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</si>
  <si>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</si>
  <si>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</si>
  <si>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</si>
  <si>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</si>
  <si>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</si>
  <si>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</si>
  <si>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</si>
  <si>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</si>
  <si>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</si>
  <si>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</si>
  <si>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</si>
  <si>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</si>
  <si>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</si>
  <si>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</si>
  <si>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</si>
  <si>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</si>
  <si>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</si>
  <si>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</si>
  <si>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</si>
  <si>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</si>
  <si>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</si>
  <si>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</si>
  <si>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</si>
  <si>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</si>
  <si>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</si>
  <si>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</si>
  <si>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</si>
  <si>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</si>
  <si>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</si>
  <si>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</si>
  <si>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</si>
  <si>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</si>
  <si>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</si>
  <si>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</si>
  <si>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</si>
  <si>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</si>
  <si>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</si>
  <si>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</si>
  <si>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</si>
  <si>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</si>
  <si>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</si>
  <si>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</si>
  <si>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</si>
  <si>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</si>
  <si>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</si>
  <si>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</si>
  <si>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</si>
  <si>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</si>
  <si>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</si>
  <si>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</si>
  <si>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</si>
  <si>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</si>
  <si>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</si>
  <si>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</si>
  <si>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</si>
  <si>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</si>
  <si>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</si>
  <si>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</si>
  <si>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</si>
  <si>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</si>
  <si>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</si>
  <si>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</si>
  <si>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</si>
  <si>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</si>
  <si>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</si>
  <si>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</si>
  <si>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</si>
  <si>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</si>
  <si>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</si>
  <si>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</si>
  <si>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</si>
  <si>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</si>
  <si>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</si>
  <si>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</si>
  <si>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</si>
  <si>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</si>
  <si>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</si>
  <si>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</si>
  <si>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</si>
  <si>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</si>
  <si>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</si>
  <si>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</si>
  <si>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</si>
  <si>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</si>
  <si>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</si>
  <si>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</si>
  <si>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</si>
  <si>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</si>
  <si>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GUAVIARE</t>
  </si>
  <si>
    <t>EL RETORNO</t>
  </si>
  <si>
    <t>SAN JOSE DEL GUAVIARE</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</si>
  <si>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</si>
  <si>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</si>
  <si>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</si>
  <si>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</si>
  <si>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</si>
  <si>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</si>
  <si>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</si>
  <si>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</si>
  <si>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</si>
  <si>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</si>
  <si>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</si>
  <si>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</si>
  <si>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</si>
  <si>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</si>
  <si>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</si>
  <si>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</si>
  <si>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</si>
  <si>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</si>
  <si>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</si>
  <si>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</si>
  <si>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</si>
  <si>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</si>
  <si>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</si>
  <si>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</si>
  <si>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</si>
  <si>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</si>
  <si>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</si>
  <si>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</si>
  <si>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</si>
  <si>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</si>
  <si>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</si>
  <si>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</si>
  <si>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</si>
  <si>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</si>
  <si>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LA GUAJIRA</t>
  </si>
  <si>
    <t>BARRANCAS</t>
  </si>
  <si>
    <t>DIBULLA</t>
  </si>
  <si>
    <t>DISTRACCION</t>
  </si>
  <si>
    <t>EL MOLINO</t>
  </si>
  <si>
    <t>FONSECA</t>
  </si>
  <si>
    <t>HATONUEVO</t>
  </si>
  <si>
    <t>LA JAGUA DEL PILAR</t>
  </si>
  <si>
    <t>MAICAO</t>
  </si>
  <si>
    <t>RIOHACHA</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</si>
  <si>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</si>
  <si>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</si>
  <si>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</si>
  <si>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</si>
  <si>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</si>
  <si>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</si>
  <si>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</si>
  <si>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</si>
  <si>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</si>
  <si>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</si>
  <si>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</si>
  <si>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</si>
  <si>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</si>
  <si>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</si>
  <si>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</si>
  <si>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</si>
  <si>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</si>
  <si>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</si>
  <si>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</si>
  <si>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</si>
  <si>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</si>
  <si>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</si>
  <si>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</si>
  <si>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</si>
  <si>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</si>
  <si>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</si>
  <si>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</si>
  <si>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</si>
  <si>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</si>
  <si>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</si>
  <si>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META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</si>
  <si>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</si>
  <si>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</si>
  <si>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</si>
  <si>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</si>
  <si>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</si>
  <si>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</si>
  <si>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</si>
  <si>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</si>
  <si>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</si>
  <si>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</si>
  <si>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</si>
  <si>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</si>
  <si>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</si>
  <si>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</si>
  <si>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</si>
  <si>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</si>
  <si>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</si>
  <si>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</si>
  <si>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</si>
  <si>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</si>
  <si>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</si>
  <si>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</si>
  <si>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</si>
  <si>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</si>
  <si>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</si>
  <si>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</si>
  <si>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</si>
  <si>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</si>
  <si>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</si>
  <si>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</si>
  <si>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</si>
  <si>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</si>
  <si>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</si>
  <si>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</si>
  <si>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</si>
  <si>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</si>
  <si>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</si>
  <si>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</si>
  <si>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</si>
  <si>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</si>
  <si>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</si>
  <si>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</si>
  <si>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</si>
  <si>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</si>
  <si>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</si>
  <si>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</si>
  <si>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</si>
  <si>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</si>
  <si>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</si>
  <si>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</si>
  <si>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</si>
  <si>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</si>
  <si>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</si>
  <si>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</si>
  <si>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</si>
  <si>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</si>
  <si>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</si>
  <si>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</si>
  <si>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</si>
  <si>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</si>
  <si>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</si>
  <si>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</si>
  <si>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</si>
  <si>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</si>
  <si>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</si>
  <si>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</si>
  <si>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</si>
  <si>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</si>
  <si>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</si>
  <si>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</si>
  <si>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</si>
  <si>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</si>
  <si>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</si>
  <si>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</si>
  <si>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</si>
  <si>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</si>
  <si>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NORTE DE SANTANDER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</si>
  <si>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</si>
  <si>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</si>
  <si>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</si>
  <si>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</si>
  <si>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</si>
  <si>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</si>
  <si>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</si>
  <si>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</si>
  <si>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</si>
  <si>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</si>
  <si>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</si>
  <si>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</si>
  <si>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</si>
  <si>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</si>
  <si>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</si>
  <si>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</si>
  <si>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</si>
  <si>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</si>
  <si>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</si>
  <si>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</si>
  <si>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</si>
  <si>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</si>
  <si>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</si>
  <si>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</si>
  <si>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OCAÑA</t>
  </si>
  <si>
    <t>PAMPLONA</t>
  </si>
  <si>
    <t>PAMPLONITA</t>
  </si>
  <si>
    <t>RAGONVALIA</t>
  </si>
  <si>
    <t>SALAZAR</t>
  </si>
  <si>
    <t>SAN CALIXTO</t>
  </si>
  <si>
    <t>SARDINATA</t>
  </si>
  <si>
    <t>SILOS</t>
  </si>
  <si>
    <t>TEORAMA</t>
  </si>
  <si>
    <t>TIBU</t>
  </si>
  <si>
    <t>VILLA CARO</t>
  </si>
  <si>
    <t>VILLA DEL ROSARIO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</si>
  <si>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</si>
  <si>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</si>
  <si>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</si>
  <si>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</si>
  <si>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</si>
  <si>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</si>
  <si>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</si>
  <si>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</si>
  <si>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</si>
  <si>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</si>
  <si>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</si>
  <si>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</si>
  <si>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</si>
  <si>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</si>
  <si>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</si>
  <si>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</si>
  <si>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</si>
  <si>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</si>
  <si>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</si>
  <si>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</si>
  <si>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</si>
  <si>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</si>
  <si>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</si>
  <si>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DOSQUEBRADAS</t>
  </si>
  <si>
    <t>GUATICA</t>
  </si>
  <si>
    <t>LA CELIA</t>
  </si>
  <si>
    <t>LA VIRGINIA</t>
  </si>
  <si>
    <t>MARSELLA</t>
  </si>
  <si>
    <t>MISTRATO</t>
  </si>
  <si>
    <t>PUEBLO RICO</t>
  </si>
  <si>
    <t>QUINCHIA</t>
  </si>
  <si>
    <t>SANTA ROSA DE CABAL</t>
  </si>
  <si>
    <t>SANTUARIO</t>
  </si>
  <si>
    <t>ARCHIPIELAGO DE SAN ANDRES Y PROVIDENCIA</t>
  </si>
  <si>
    <t>SAN ANDRES</t>
  </si>
  <si>
    <t>SANTANDER</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</si>
  <si>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</si>
  <si>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</si>
  <si>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</si>
  <si>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</si>
  <si>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</si>
  <si>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</si>
  <si>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</si>
  <si>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</si>
  <si>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</si>
  <si>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</si>
  <si>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</si>
  <si>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</si>
  <si>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</si>
  <si>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</si>
  <si>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</si>
  <si>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</si>
  <si>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</si>
  <si>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</si>
  <si>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</si>
  <si>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</si>
  <si>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</si>
  <si>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</si>
  <si>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</si>
  <si>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</si>
  <si>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</si>
  <si>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</si>
  <si>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</si>
  <si>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</si>
  <si>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</si>
  <si>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</si>
  <si>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</si>
  <si>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</si>
  <si>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</si>
  <si>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</si>
  <si>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</si>
  <si>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</si>
  <si>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</si>
  <si>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</si>
  <si>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</si>
  <si>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</si>
  <si>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</si>
  <si>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</si>
  <si>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</si>
  <si>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</si>
  <si>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</si>
  <si>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</si>
  <si>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</si>
  <si>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</si>
  <si>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</si>
  <si>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</si>
  <si>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</si>
  <si>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</si>
  <si>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</si>
  <si>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</si>
  <si>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</si>
  <si>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</si>
  <si>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</si>
  <si>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</si>
  <si>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</si>
  <si>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</si>
  <si>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</si>
  <si>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</si>
  <si>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</si>
  <si>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</si>
  <si>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</si>
  <si>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</si>
  <si>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</si>
  <si>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</si>
  <si>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</si>
  <si>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</si>
  <si>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</si>
  <si>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</si>
  <si>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</si>
  <si>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</si>
  <si>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</si>
  <si>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</si>
  <si>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</si>
  <si>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</si>
  <si>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</si>
  <si>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</si>
  <si>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</si>
  <si>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</si>
  <si>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</si>
  <si>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</si>
  <si>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</si>
  <si>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</si>
  <si>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</si>
  <si>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</si>
  <si>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</si>
  <si>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</si>
  <si>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</si>
  <si>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</si>
  <si>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TOLIMA</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</si>
  <si>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</si>
  <si>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</si>
  <si>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</si>
  <si>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</si>
  <si>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</si>
  <si>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</si>
  <si>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</si>
  <si>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</si>
  <si>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</si>
  <si>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</si>
  <si>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</si>
  <si>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</si>
  <si>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</si>
  <si>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</si>
  <si>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</si>
  <si>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</si>
  <si>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</si>
  <si>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</si>
  <si>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</si>
  <si>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</si>
  <si>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</si>
  <si>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</si>
  <si>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</si>
  <si>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</si>
  <si>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</si>
  <si>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</si>
  <si>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</si>
  <si>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</si>
  <si>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</si>
  <si>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</si>
  <si>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</si>
  <si>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</si>
  <si>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</si>
  <si>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</si>
  <si>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</si>
  <si>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</si>
  <si>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</si>
  <si>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</si>
  <si>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</si>
  <si>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</si>
  <si>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</si>
  <si>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</si>
  <si>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</si>
  <si>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</si>
  <si>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VALLE DEL CAUCA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</si>
  <si>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</si>
  <si>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</si>
  <si>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</si>
  <si>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</si>
  <si>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</si>
  <si>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</si>
  <si>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</si>
  <si>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</si>
  <si>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</si>
  <si>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</si>
  <si>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</si>
  <si>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</si>
  <si>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</si>
  <si>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</si>
  <si>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</si>
  <si>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</si>
  <si>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GUADALAJARA DE BUGA</t>
  </si>
  <si>
    <t>JAMUNDI</t>
  </si>
  <si>
    <t>LA CUMBRE</t>
  </si>
  <si>
    <t>OBANDO</t>
  </si>
  <si>
    <t>PALMIRA</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</si>
  <si>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</si>
  <si>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</si>
  <si>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</si>
  <si>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</si>
  <si>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</si>
  <si>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</si>
  <si>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</si>
  <si>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</si>
  <si>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</si>
  <si>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</si>
  <si>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</si>
  <si>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</si>
  <si>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</si>
  <si>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</si>
  <si>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</si>
  <si>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</si>
  <si>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</si>
  <si>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</si>
  <si>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</si>
  <si>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</si>
  <si>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</si>
  <si>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</si>
  <si>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</si>
  <si>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</si>
  <si>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</si>
  <si>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</si>
  <si>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</si>
  <si>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CIUDAD SEDE</t>
  </si>
  <si>
    <t>CÓDIGO DANE</t>
  </si>
  <si>
    <t>TA/CODIGO ACTIVIDAD</t>
  </si>
  <si>
    <t>CODIGO CB</t>
  </si>
  <si>
    <t>TIPO DE APERTURA</t>
  </si>
  <si>
    <t xml:space="preserve">NOMBRE  DEL CB </t>
  </si>
  <si>
    <t>RED</t>
  </si>
  <si>
    <t>FO</t>
  </si>
  <si>
    <t>FECHA LISTA</t>
  </si>
  <si>
    <t>FECHA ULTIMA ACTUALIZACION</t>
  </si>
  <si>
    <t>ESTADO</t>
  </si>
  <si>
    <t>OBSERVACIONES CLIENTE</t>
  </si>
  <si>
    <t>FORMA DE ATENCIÓN</t>
  </si>
  <si>
    <t>TERMINALES</t>
  </si>
  <si>
    <t>TIPOLOGIA</t>
  </si>
  <si>
    <t xml:space="preserve">NOMBRE DEL TECNICO </t>
  </si>
  <si>
    <t>DIAS DE VISITA</t>
  </si>
  <si>
    <t>VALOR DIAS ACTIVIDAD</t>
  </si>
  <si>
    <t>VALOR TOTAL</t>
  </si>
  <si>
    <t>CB CRECIMIENTO - OTRAS LISTAS</t>
  </si>
  <si>
    <t>WOMPI</t>
  </si>
  <si>
    <t>EJECUTADO</t>
  </si>
  <si>
    <t>VISITA_TÉCNICA</t>
  </si>
  <si>
    <t>MONTERO MUESES GIAN CARLO</t>
  </si>
  <si>
    <t>CB CRECIMIENTO - NUEVO</t>
  </si>
  <si>
    <t>ARROYAVE CANO MANUEL GUILLERMO</t>
  </si>
  <si>
    <t>CACERES HERNANDEZ ANDRES</t>
  </si>
  <si>
    <t>DEVIA REINOSO JUAN CARLOS</t>
  </si>
  <si>
    <t>MARIÑO PABON JORGE ENRIQUE</t>
  </si>
  <si>
    <t>HERNANDEZ NARANJO OSCAR EDUARDO</t>
  </si>
  <si>
    <t>ROZO JIMENEZ EDGAR ARMANDO</t>
  </si>
  <si>
    <t>COGOLLO VERTEL EDER LUIS</t>
  </si>
  <si>
    <t>HERRERA LUQUE SAUL JAVIER</t>
  </si>
  <si>
    <t>EJECUTADO/CANCELADO</t>
  </si>
  <si>
    <t>HERRERA GARZON JEYSON STEVENT</t>
  </si>
  <si>
    <t>MONTES DIAZ JOHN FRED</t>
  </si>
  <si>
    <t>GUTIERREZ  CAMILO ANDRES</t>
  </si>
  <si>
    <t>ANDRADE HERNANDEZ JUAN CARLOS</t>
  </si>
  <si>
    <t>NARANJO AFANADOR RUBEN JESUS</t>
  </si>
  <si>
    <t>GONZALEZ ESTUPIÑAN YEISON WALTER ANTONIO</t>
  </si>
  <si>
    <t>PAZ MARTINEZ RICHARD HUMBERTO</t>
  </si>
  <si>
    <t>VEGA MANRIQUE JONATAN MAURICIO</t>
  </si>
  <si>
    <t>GELVEZ MOGOLLON JOSE ELISEO</t>
  </si>
  <si>
    <t>FRANCO CAÑAVERAL YAMID RAUL</t>
  </si>
  <si>
    <t>GIMBUEL LASSO LUIS GERMAN</t>
  </si>
  <si>
    <t>GUERRERO RAMIREZ OSCAR DARIO</t>
  </si>
  <si>
    <t>PEÑALOZA GUTIERREZ RAFAEL GUSTAVO</t>
  </si>
  <si>
    <t>ORTIZ MARTINEZ STIVEN</t>
  </si>
  <si>
    <t>LOZADA ROJAS CHRISTIAN ANDRES</t>
  </si>
  <si>
    <t>DURAN ACOSTA FRANK YONNY</t>
  </si>
  <si>
    <t>BARRIO MILAGROSA MEDELLIN 3</t>
  </si>
  <si>
    <t>BARRIENTOS HERNANDEZ CRISTIAN HORACIO</t>
  </si>
  <si>
    <t>ORTIZ YARA FRANKLYN ISRAEL</t>
  </si>
  <si>
    <t>MARTINEZ FLOREZ DONIS ALBERTO</t>
  </si>
  <si>
    <t>MAESTRE MENGUAL EDGAR ENRIQUE</t>
  </si>
  <si>
    <t>MORA VEGA JEAMPIER</t>
  </si>
  <si>
    <t>CASTILLO HERRERA ALEX RICARDO</t>
  </si>
  <si>
    <t>AGUIRRE HENAO RAUL EDUARDO</t>
  </si>
  <si>
    <t>BUSTOS MORA DIEGO MANUEL</t>
  </si>
  <si>
    <t>CALDERA SALCEDO CARLOS JULIO</t>
  </si>
  <si>
    <t>BENITEZ CARVAJAL ALVARO JAVIER</t>
  </si>
  <si>
    <t>PACHECO BUITRAGO JAVIER ALONSO</t>
  </si>
  <si>
    <t>TORRES GARCIA JENDRY JOSE</t>
  </si>
  <si>
    <t>VARGAS HERRERA JHON JAIRO</t>
  </si>
  <si>
    <t>DIAZ VARGAS JONATHAN MIGUEL</t>
  </si>
  <si>
    <t>PAREDES CASTILLO DIEGO</t>
  </si>
  <si>
    <t>ARIAS QUILINDO JULIAN</t>
  </si>
  <si>
    <t>BERMUDEZ SANCHEZ JOSE NEYBER</t>
  </si>
  <si>
    <t>ALVARADO MORENO CRISTHIAN</t>
  </si>
  <si>
    <t>BERNAL ELAICA EDGAR ALEXIS</t>
  </si>
  <si>
    <t>MARTINEZ TOVAR OSCAR DAVID</t>
  </si>
  <si>
    <t>BOLAÑOS TABORDA JORGE ENRIQUE</t>
  </si>
  <si>
    <t>BADEL ACUÑA LUIS ALBERTO</t>
  </si>
  <si>
    <t>ALARCON AREVALO JOHAN STIVEN</t>
  </si>
  <si>
    <t>LOAIZA LOPEZ JHON FREDDY</t>
  </si>
  <si>
    <t>GOMEZ VEGA DAVID SNEYDER</t>
  </si>
  <si>
    <t>CASSIANI PEREZ RAUL RAMIRO</t>
  </si>
  <si>
    <t>ROBLEDO DIAZ ANDRES FELIPE</t>
  </si>
  <si>
    <t>MARTINEZ SALGUEDO ANDRES AUGUSTO</t>
  </si>
  <si>
    <t>REMICIO AMADO JOHN HEBER</t>
  </si>
  <si>
    <t>QUINTERO SANCHEZ JUAN SEBASTIAN</t>
  </si>
  <si>
    <t>SANCHEZ SOLORZANO JUAN SEBASTIAN</t>
  </si>
  <si>
    <t>SALDARRIAGA MIRANDA SANTIAGO</t>
  </si>
  <si>
    <t>BRAVO MADROÑERO OSCAR ESTEBAN</t>
  </si>
  <si>
    <t>SOLER HOYOS CRISTIAN LEONARDO</t>
  </si>
  <si>
    <t>HERRERA MONAR GEOVANNY</t>
  </si>
  <si>
    <t>RODRIGUEZ MURCIA YERSON IVAN</t>
  </si>
  <si>
    <t>FECHA ASIGNACION A LINEA COMUNICACIONES</t>
  </si>
  <si>
    <t>FECHA DEL CIERRE DEL TICKET (DD/MM/AAAA)</t>
  </si>
  <si>
    <t>GRUPO_FALLA</t>
  </si>
  <si>
    <t>CATEGORÍA</t>
  </si>
  <si>
    <t>FALLA</t>
  </si>
  <si>
    <t>OBSERVACION</t>
  </si>
  <si>
    <t>INVENTARIO ACTUAL DE ROLLOS</t>
  </si>
  <si>
    <t>DIAS DE ACTIVIDAD</t>
  </si>
  <si>
    <t xml:space="preserve">VALOR DIAS ACTIVIDAD </t>
  </si>
  <si>
    <t xml:space="preserve">  VALOR TOTAL  </t>
  </si>
  <si>
    <t>LECTURA</t>
  </si>
  <si>
    <t>NO LEE NINGUNA FACTURA</t>
  </si>
  <si>
    <t>SUCIEDAD EN LA CAMARA</t>
  </si>
  <si>
    <t>CREDENCIALES DE ACCESO (USUARIO/CONTRASEÑA)</t>
  </si>
  <si>
    <t>INGRESO DE CREDENCIALES ERRADAS</t>
  </si>
  <si>
    <t>EL USUARIO NO RECUERDA LA CONTRASEÑA O EL USUARIO</t>
  </si>
  <si>
    <t>SOPORTE_TELEFÓNICO</t>
  </si>
  <si>
    <t>NAVEGACION LENTA</t>
  </si>
  <si>
    <t>USUARIO NO PUEDE NAVEGAR ENTRE PANTALLAS O LA APP NO ABRE SE QUEDA CARGANDO</t>
  </si>
  <si>
    <t>CACHE</t>
  </si>
  <si>
    <t>CONEXIÓN</t>
  </si>
  <si>
    <t>CONEXIÓN DEFICIENTE WIFI</t>
  </si>
  <si>
    <t>WIFI</t>
  </si>
  <si>
    <t>CUERO RUIZ JHONNY</t>
  </si>
  <si>
    <t>CASTRILLON URREA LONDIER LEANDRO</t>
  </si>
  <si>
    <t>SOFTWARE</t>
  </si>
  <si>
    <t>APP ELIMINADA</t>
  </si>
  <si>
    <t>APP ELIMINADA POR EL CB</t>
  </si>
  <si>
    <t>IMPRESIÓN</t>
  </si>
  <si>
    <t>DAÑO FÍSICO DE LA IMPRESORA</t>
  </si>
  <si>
    <t>MALA MANIPULACIÓN DEL DATAFONO</t>
  </si>
  <si>
    <t>MEDELLÍN</t>
  </si>
  <si>
    <t>ROLLO MAL PUESTO</t>
  </si>
  <si>
    <t>BOGOTÁ</t>
  </si>
  <si>
    <t>FALLAS EN CANAL DE COMUNICACIÓN DEL CLIENTE (INTERNET)</t>
  </si>
  <si>
    <t>HERNANDEZ GUARIN MIGUEL JULIAN</t>
  </si>
  <si>
    <t>HERNANDEZ CHAVARRIA JUAN CAMILO</t>
  </si>
  <si>
    <t>VERSIÓN DESACTUALIZADA</t>
  </si>
  <si>
    <t>VERSIÓN NO ACTUALIZADA</t>
  </si>
  <si>
    <t>ESCOBAR LENIS JUAN SEBASTIAN</t>
  </si>
  <si>
    <t>LECTOR DE TARJETAS</t>
  </si>
  <si>
    <t>NO LEE TARJETAS</t>
  </si>
  <si>
    <t>DAÑO DEL LECTOR DE TARJETAS</t>
  </si>
  <si>
    <t>NO FUNCIONA EL USUARIO O CONTRASEÑA</t>
  </si>
  <si>
    <t>HAY UNA FALLA EN LA OPCIÓN DE OLVIDO DE CONTRASEÑA O USUARIO</t>
  </si>
  <si>
    <t>CASTAÑEDA PALACIO CARLOS FELIPE</t>
  </si>
  <si>
    <t>ERROR INICIO DE SESIÓN</t>
  </si>
  <si>
    <t>THOMAS  CAMPO SIGIFREDO SEGUNDO</t>
  </si>
  <si>
    <t>APARECEN ERRORES EN PANTALLA: HUBO UNA DESCONEXION DE LA RED</t>
  </si>
  <si>
    <t>ALVAREZ ARENAS VICTOR HUGO</t>
  </si>
  <si>
    <t>MOLINA CASTRO JAVIER ALBERTO</t>
  </si>
  <si>
    <t>HENAO CARDONA DIEGO FERNANDO</t>
  </si>
  <si>
    <t>BARRIO EL LIMONAR NEIVA</t>
  </si>
  <si>
    <t>PANTALLA</t>
  </si>
  <si>
    <t>TÁCTIL</t>
  </si>
  <si>
    <t>NO RESPONDE LA PANTALLA TÁCTIL</t>
  </si>
  <si>
    <t>RECHAZO GENERAL</t>
  </si>
  <si>
    <t>BARRIO BLAS DE LESO II CARTAGENA</t>
  </si>
  <si>
    <t>CANEDO HERRERA ALEXANDER</t>
  </si>
  <si>
    <t>DISPLAY BLANCO U OSCURO</t>
  </si>
  <si>
    <t>ROZO ROZO WILLIAM ASDRUBAL</t>
  </si>
  <si>
    <t>VOUCHER</t>
  </si>
  <si>
    <t>CORZO BUSTO KEVIN ALEXIS</t>
  </si>
  <si>
    <t>ERROR LECTURA CODIGO DE BARRAS</t>
  </si>
  <si>
    <t>NO LEE CODIGOS DE BARRAS LARGOS</t>
  </si>
  <si>
    <t>TORRES MANTILLA JOSE DANIEL</t>
  </si>
  <si>
    <t>CAPACITACIÓN</t>
  </si>
  <si>
    <t>MALA MANIPULACIÓN POS</t>
  </si>
  <si>
    <t>FALTA CAPACITACIÓN USUARIO CB</t>
  </si>
  <si>
    <t>GALINDO ROJAS LUIS FELIPE</t>
  </si>
  <si>
    <t>UNA MISMA TRX ESTA PRESENTANDO FALLAS</t>
  </si>
  <si>
    <t>BARRAGAN TAFUR EDWIN ESTEBAN</t>
  </si>
  <si>
    <t>INFORMACIÓN DEL CB ERRADA</t>
  </si>
  <si>
    <t>HAY INFORMACIÓN ERRADA EN EL VOUCHER</t>
  </si>
  <si>
    <t>SANTOS GUZMAN CHRISTIAN FELIPE</t>
  </si>
  <si>
    <t>GONZALEZ FANDIÑO SANTIAGO ERNESTO</t>
  </si>
  <si>
    <t>MONTOYA VELEZ ANDRES FELIPE</t>
  </si>
  <si>
    <t>USUARIO CB</t>
  </si>
  <si>
    <t>MARIN PIEDRAHITA JIMMY ALEXIS</t>
  </si>
  <si>
    <t>ERROR EN LA APLICACION</t>
  </si>
  <si>
    <t>MEMORIA LLENA</t>
  </si>
  <si>
    <t>DIAZ ZABALA FRANCIS DUBAN</t>
  </si>
  <si>
    <t>ZAPATA LOPEZ EDWARD ASDRUBAL</t>
  </si>
  <si>
    <t>COGOLLO ROSSO CAMILO ANDRES</t>
  </si>
  <si>
    <t>BARRIO JAMUNDI - JAMUNDÍ</t>
  </si>
  <si>
    <t>HERNANDEZ ROJAS JOSE MAURICIO</t>
  </si>
  <si>
    <t>ESTE USUARIO/CORREO NO SE ENCUENTRA REGISTRADO</t>
  </si>
  <si>
    <t>CANAL DE COMUNICACIÓN</t>
  </si>
  <si>
    <t>DE AVILA SIADES ALBERTO ENRIQUE</t>
  </si>
  <si>
    <t>BARRIO CENTRO CAJAMARCA 10</t>
  </si>
  <si>
    <t>SANCHEZ URREGO ROBINSON DAVID</t>
  </si>
  <si>
    <t>BARRIO VILLAS DEL TEJAR CUCUTA.</t>
  </si>
  <si>
    <t>DE AGUAS MUÑOZ DAVID JOSE</t>
  </si>
  <si>
    <t>CONFIGURACIÓN GENERAL</t>
  </si>
  <si>
    <t>BARRIO CHUCHURUBI MONTERIA 4</t>
  </si>
  <si>
    <t>TRANSACCION ERROR</t>
  </si>
  <si>
    <t>AFECTACIÓN GENERALIZADA DE LOS SERVICIOS</t>
  </si>
  <si>
    <t>SAN JERONIMO SAN JERONIMO</t>
  </si>
  <si>
    <t>GONZALEZ GONZALEZ MARIO ALBERTO</t>
  </si>
  <si>
    <t>BARRERA ORTEGA MARLON STWAR</t>
  </si>
  <si>
    <t>PAREJA ECHAVARRIA JHON DAVID</t>
  </si>
  <si>
    <t>BARRIO URBANIZACION VILLA CAFE IBAGUE</t>
  </si>
  <si>
    <t>ITAGÜÍ</t>
  </si>
  <si>
    <t>EQUIPO</t>
  </si>
  <si>
    <t>DATAFONO NO ENCIENDE</t>
  </si>
  <si>
    <t>DAÑO EN LA FUENTE DE PODER</t>
  </si>
  <si>
    <t>BARRIO PARQUE OBRERO LOS ANGELES MEDELLIN</t>
  </si>
  <si>
    <t>BARRIO EL DORADO MONTERIA 10</t>
  </si>
  <si>
    <t>BARRIO LA PAJUELA SINCELEJO 3</t>
  </si>
  <si>
    <t>VARIAS TRXS ESTAN PRESENTANDO FALLAS</t>
  </si>
  <si>
    <t>TAMAÑO FUENTE</t>
  </si>
  <si>
    <t>FALTA DE ROLLO</t>
  </si>
  <si>
    <t>BARRIO COLORADOS BUCARAMANGA</t>
  </si>
  <si>
    <t>NO LEE CODIGOS DE BARRAS CORTOS</t>
  </si>
  <si>
    <t>IDIOMA</t>
  </si>
  <si>
    <t>MURCIA HERNANDEZ HARVEY IGNACIO</t>
  </si>
  <si>
    <t>PORRAS CASTRO DARLON NASCK</t>
  </si>
  <si>
    <t>BARRIO OLIVOS SEGUNDO SECTOR SOACHA</t>
  </si>
  <si>
    <t>PEDREROS CONTRERAS MICHAEL STEVENS</t>
  </si>
  <si>
    <t>BARRIO EL CASTILLO JAMUNDI</t>
  </si>
  <si>
    <t>BARRIO CENTRO PEREIRA 52</t>
  </si>
  <si>
    <t>BARRIO ENGATIVA BOGOTA 1</t>
  </si>
  <si>
    <t>GARCIA PASTRANA KEVIN FERNANDO</t>
  </si>
  <si>
    <t>BARRIO PARQUE PRINCIPAL II EL SANTUARIO</t>
  </si>
  <si>
    <t>BARRIO BOCHICA SOACHA</t>
  </si>
  <si>
    <t>ENCENDIDO</t>
  </si>
  <si>
    <t>LECTOR NO ENCIENTE</t>
  </si>
  <si>
    <t>BARRIO EL PORVENIR 3 RIONEGRO</t>
  </si>
  <si>
    <t>REYES RAMIREZ DIEGO ALEXANDER</t>
  </si>
  <si>
    <t>INTENTO DE MANIPULACION</t>
  </si>
  <si>
    <t>BARRIO EL GUAYABAL PIEDECUESTA</t>
  </si>
  <si>
    <t>SUCIEDAD EN IMPRESORA</t>
  </si>
  <si>
    <t>BARAJAS BERMUDEZ YAHIR MAURICIO</t>
  </si>
  <si>
    <t>BARRIO CENTRO CHINCHINA 10</t>
  </si>
  <si>
    <t>TAPA DE IMPRESORA DESAJUSTADA</t>
  </si>
  <si>
    <t>BARRIO LA CUMBRE FLORIDABLANCA 3</t>
  </si>
  <si>
    <t>BARRIO LA FUENTE DUITAMA</t>
  </si>
  <si>
    <t>BARRIO VILLAS DE QUILICHAO SANTANDER DE QUILICHAO</t>
  </si>
  <si>
    <t>BARRIO VEREDA ACAPULCO</t>
  </si>
  <si>
    <t>CENTRO MANIZALES 23</t>
  </si>
  <si>
    <t>FUENTE DE PODER</t>
  </si>
  <si>
    <t>GONZALEZ FERRER JESUS ALEXANDER</t>
  </si>
  <si>
    <t>BARRIO OLARTE BOGOTA 2</t>
  </si>
  <si>
    <t>PEÑA DIAZ IVAN YESID</t>
  </si>
  <si>
    <t>BARRIO MARINILLA LA RAMADA MARINILLA</t>
  </si>
  <si>
    <t>BARRIO CENTRO PAMPLONA 20</t>
  </si>
  <si>
    <t>RODILLO ATASCADO</t>
  </si>
  <si>
    <t>BARRIO CENTRO FLORENCIA 37</t>
  </si>
  <si>
    <t>BARRIO MANANTIAL SOLEDAD 10</t>
  </si>
  <si>
    <t>BARRIO PARQUE VALPARAISO</t>
  </si>
  <si>
    <t>NO FUNCIONA LA OPCION DE OLVIDO DE CONTRASEÑA O USUARIO</t>
  </si>
  <si>
    <t>INFANTE SIERRA MANUEL FERNANDO</t>
  </si>
  <si>
    <t>BARRIO ALTO DE LA CRUZ GIRARDOT 1</t>
  </si>
  <si>
    <t>OBSTRUCCION DEL LECTOR</t>
  </si>
  <si>
    <t>BARRIO EL TEJAR FUSAGASUGA</t>
  </si>
  <si>
    <t>BARRIO MAMONAL II CARTAGENA</t>
  </si>
  <si>
    <t>CONVENIOS</t>
  </si>
  <si>
    <t>TRANSACCIÓN RECHAZADA</t>
  </si>
  <si>
    <t>ERROR DE CONFIGURACIÓN</t>
  </si>
  <si>
    <t>MICHELI LOPEZ MIGUEL ANGEL</t>
  </si>
  <si>
    <t>DAÑO EN EL EQUIPO</t>
  </si>
  <si>
    <t>BARRIO MARCOS LOPERA REPELON</t>
  </si>
  <si>
    <t>CUCUTILLA - NORTE DE SANTANDER</t>
  </si>
  <si>
    <t>DATAFONO SE REINICIA</t>
  </si>
  <si>
    <t>VILLACOB VILLACOB ELKIN EDUARDO</t>
  </si>
  <si>
    <t>CONVENIO CON PROBLEMAS</t>
  </si>
  <si>
    <t>BARRIO LA ARBOLEDA POPAYAN</t>
  </si>
  <si>
    <t>BARRIO LA PAMPA FUSAGASUGA</t>
  </si>
  <si>
    <t>TIENDA MARTIN GLASS LICORS</t>
  </si>
  <si>
    <t>BARRIO SANTA HELENA BOJACA 1</t>
  </si>
  <si>
    <t>BARRIO CENTRO VILLETA 3</t>
  </si>
  <si>
    <t>BLOQUEO POR PIN</t>
  </si>
  <si>
    <t>BARRIO CASCO ANTIGUO FLORIDABLANCA 5</t>
  </si>
  <si>
    <t>BARRIO CRISTO REY MEDELLIN 2</t>
  </si>
  <si>
    <t>DESCRIPCIÓN</t>
  </si>
  <si>
    <t>CAUSAL ESTADO</t>
  </si>
  <si>
    <t>CANTIDAD DE ROLLOS</t>
  </si>
  <si>
    <t>EJECUTADO_EXITOSO</t>
  </si>
  <si>
    <t>EJECUTADO EXITOSO</t>
  </si>
  <si>
    <t>ENVÍO</t>
  </si>
  <si>
    <t>BETANCUR AGUIRRE EDGAR AUGUSTO</t>
  </si>
  <si>
    <t>BARRIO ROBLEDO AURES 3 MEDELLIN 3</t>
  </si>
  <si>
    <t>BARRIO CONQUISTADORES MEDELLIN 4</t>
  </si>
  <si>
    <t>BARRIO GRANADA BUCARAMANGA</t>
  </si>
  <si>
    <t>MARQUEZ HOYOS JEYSON DANIEL</t>
  </si>
  <si>
    <t>BARRIO JARDIN 6</t>
  </si>
  <si>
    <t>BARRIO LA PRADERA VILLA DEL ROSARIO</t>
  </si>
  <si>
    <t>EJECUTADO_CANCELADO</t>
  </si>
  <si>
    <t>CB CERRADO - DESOCUPADO</t>
  </si>
  <si>
    <t>BARRIO CENTRO SINCELEJO 14</t>
  </si>
  <si>
    <t>BARRIO MERCADO NUEVO SINCELEJO 1</t>
  </si>
  <si>
    <t>BARRIO LA RELIQUIA VILLAVICENCIO 1</t>
  </si>
  <si>
    <t>BARRIO GARCES BOGOTA 1</t>
  </si>
  <si>
    <t>SANTOS GONZALEZ JOHAN FABIAN</t>
  </si>
  <si>
    <t>BENAVIDES ARANGO RAFAEL JOSE</t>
  </si>
  <si>
    <t>PETICIÓN RED</t>
  </si>
  <si>
    <t>BARRIO CENTRO BUCARAMANGA 70</t>
  </si>
  <si>
    <t>BARRIO SUCRE MONTERIA 1</t>
  </si>
  <si>
    <t>ORTEGA TORRES JUAN SEBASTIAN</t>
  </si>
  <si>
    <t>BARRIO EL PEÑON CALI</t>
  </si>
  <si>
    <t>BARRIO ALCAZARES BOGOTA</t>
  </si>
  <si>
    <t>PIENDAMO II - CAUCA</t>
  </si>
  <si>
    <t>BARRIO CARIBE VERDE BARRANQUILLA 3</t>
  </si>
  <si>
    <t>BARRIO BOMBONA 3 PASTO</t>
  </si>
  <si>
    <t>BARRIO PORTALES EL LLANO VILLAVICENCIO</t>
  </si>
  <si>
    <t>BARRIO VILLA FLOR II PASTO</t>
  </si>
  <si>
    <t>BARRIO CARLOS RAMIRES PARIS CUCUTA</t>
  </si>
  <si>
    <t>BARRIO CRISTO REY SAN PELAYO 1</t>
  </si>
  <si>
    <t>BARRIO LAURELES IV MEDELLIN</t>
  </si>
  <si>
    <t>BARRIO MANRIQUE MEDELLIN 23</t>
  </si>
  <si>
    <t>RICO PERDOMO ALAHY XIMENA</t>
  </si>
  <si>
    <t>BARRIO GRANIZAL II MEDELLÍN</t>
  </si>
  <si>
    <t>BARRIO SANTA CRUZ MEDELLIN 14</t>
  </si>
  <si>
    <t>BARRIO LA FERIA PIEDECUESTA</t>
  </si>
  <si>
    <t>BARRIO BICENTENARIO CARTAGENA DE INDIAS 3</t>
  </si>
  <si>
    <t>BARRIO URBANIZACION DEL BARRIO CASABLANCA ARMENIA</t>
  </si>
  <si>
    <t>TORO CARDONA ELIZABETH</t>
  </si>
  <si>
    <t>BARRIO PLAZA SATELITE BUCARAMANGA</t>
  </si>
  <si>
    <t>BARRIO EL NORAL - COPACABANA</t>
  </si>
  <si>
    <t>BARRIO ESPERANZA VILLAVICENCIO 3</t>
  </si>
  <si>
    <t>BARRIO CIUDADELA REAL 2 MARINILLA</t>
  </si>
  <si>
    <t>BARRIO LA CAMPIÑA SINCELEJO</t>
  </si>
  <si>
    <t>ANGELOPOLIS - ANTIOQUIA</t>
  </si>
  <si>
    <t>BARRIO CATUMARE VILLAVICENCIO</t>
  </si>
  <si>
    <t>GARZON RUIZ LUIS MIGUEL</t>
  </si>
  <si>
    <t>CENTRO II TOLEDO</t>
  </si>
  <si>
    <t>BARRIO CENTRO BUCARAMANGA 64</t>
  </si>
  <si>
    <t>CONTRERAS ROSSI LITZY YULIETH</t>
  </si>
  <si>
    <t>BARRIO LA GABRIELA III - BELLO</t>
  </si>
  <si>
    <t>BARRIO INTERLAKEN IBAGUE 6</t>
  </si>
  <si>
    <t>BARRIO SAN FERNANDO SECTOR LA FLORIDA CARTAGENA DE INDIAS</t>
  </si>
  <si>
    <t>BARRIO LA NORA VILLAVICENCIO</t>
  </si>
  <si>
    <t>BARRIO MUTUALIDAD BUCARAMANGA 1</t>
  </si>
  <si>
    <t>BARRIO LA HOJARASCA JAMUNDI</t>
  </si>
  <si>
    <t>BARRIO TERRANOVA III JAMUNDI</t>
  </si>
  <si>
    <t>BARRIO CENTRO SOGAMOSO 13</t>
  </si>
  <si>
    <t>BARRIO BELALCAZAR MEDELLIN</t>
  </si>
  <si>
    <t>BARRIO BARLOVENTO SINCELEJO</t>
  </si>
  <si>
    <t>BARRIO SANTO DOMINGO BARRANQUILLA 4</t>
  </si>
  <si>
    <t>BARRIO EL RIO SOLEDAD</t>
  </si>
  <si>
    <t>BARRIO PORVENIR RIO MOSQUERA</t>
  </si>
  <si>
    <t>SOTO LONDOÑO FREDY ALEXANDER</t>
  </si>
  <si>
    <t>BARRIO CIUDAD VALENCIA FLORIDABLANCA 3</t>
  </si>
  <si>
    <t>BARRIO PRADOS DEL SUR FLORIDABLANCA</t>
  </si>
  <si>
    <t>BARRIO ACOLSURE OCAÑA</t>
  </si>
  <si>
    <t>BARRIO SIMON BOLIVAR PAMPLONA 2</t>
  </si>
  <si>
    <t>BARRIO ANTONIO NARIÑO MEDELLIN</t>
  </si>
  <si>
    <t>BARRIO GRAN COLOMBIA VILLA DEL ROSARIO</t>
  </si>
  <si>
    <t>BARRIO ANTONIO NARIÑO FUSAGASUGA 2</t>
  </si>
  <si>
    <t>BARRIO SANTANDER GIRARDOT 2</t>
  </si>
  <si>
    <t>BARRIO EL PLACER - EL CERRITO</t>
  </si>
  <si>
    <t>BARRIO LAS AMERICAS CAICEDONIA</t>
  </si>
  <si>
    <t>BARRIO CENTRO IV CAICEDONIA</t>
  </si>
  <si>
    <t>BARRIO LIBERTADORES SANTANDER DE QUILICHAO</t>
  </si>
  <si>
    <t>BARRIO PARQUE FREDONIA</t>
  </si>
  <si>
    <t>BARRIO BOLIVARIANO SANTANDER DE QUILICHAO 1</t>
  </si>
  <si>
    <t>BARRIO EL CENTRO MARINILLA</t>
  </si>
  <si>
    <t>BARRIO SEVILLA DUITAMA BOYACA</t>
  </si>
  <si>
    <t>CAÑAS MENDEZ GUSTAVO ADOLFO</t>
  </si>
  <si>
    <t>AYALA ROMERO MAYKOL DANILO</t>
  </si>
  <si>
    <t>BARRIO SIMON BOLIVAR</t>
  </si>
  <si>
    <t>BARRIO QUINTAS DE LA LAGUNA SOACHA 2</t>
  </si>
  <si>
    <t>BARRIO PARQUE TAMESIS TAMESIS</t>
  </si>
  <si>
    <t>BARRIO PARQUE TAMESIS</t>
  </si>
  <si>
    <t>BARRIO CENTRO SANTA BARBARA</t>
  </si>
  <si>
    <t>JERICO II</t>
  </si>
  <si>
    <t>BARRIO CUNDINAMARCA BOGOTA</t>
  </si>
  <si>
    <t>BARRIO ROSIO CAJICA</t>
  </si>
  <si>
    <t>BARRIO CENTRO SANTA BARBARA 1</t>
  </si>
  <si>
    <t>BARRIO SAN VICENTE 3 ANTIOQUIA</t>
  </si>
  <si>
    <t>BARRIO CALLE PRINCIPAL LA PINTADA</t>
  </si>
  <si>
    <t>BARRIO CENTRO GINEBRA 3</t>
  </si>
  <si>
    <t>BARRIO ALBORADA VILLAVICENCIO 4</t>
  </si>
  <si>
    <t>BARRIO FONQUETA CHIA</t>
  </si>
  <si>
    <t>BARRIO GIRARDOT BUCARAMANGA 5</t>
  </si>
  <si>
    <t>BARRIO VILLAS DE CASALOMA SOACHA SOACHA</t>
  </si>
  <si>
    <t>BARRIO LA INMACULA PLANETA RICA</t>
  </si>
  <si>
    <t>BARRIO CENTRO VENTAQUEMADA 1</t>
  </si>
  <si>
    <t>BARRIO URBANIZACION MI REFUGIO MONTERIA</t>
  </si>
  <si>
    <t>BARRIO PARQUE INDUSTRIAL PEREIRA 5</t>
  </si>
  <si>
    <t>BARRIO JUAN 23 MEDELLIN 1</t>
  </si>
  <si>
    <t>BARRIO SOCIEGO MADRID 6</t>
  </si>
  <si>
    <t>BARRIO CAREPA CAREPA</t>
  </si>
  <si>
    <t>BARRIO PARQUE PRINCIPAL CISNEROS</t>
  </si>
  <si>
    <t>BARRIO ALFONSO LOPEZ MONTERREY 1</t>
  </si>
  <si>
    <t>BARRIO CENTRO CHINU 4</t>
  </si>
  <si>
    <t>BARRIO COSTA HERMOSA V - SOLEDAD</t>
  </si>
  <si>
    <t>BARRIO LA POPA SAN ANDRES DE SOTAVENTO</t>
  </si>
  <si>
    <t>CHINACOTA II - NORTE DE SANTANDER</t>
  </si>
  <si>
    <t>BARRIO CENTENARIO III - PASTO</t>
  </si>
  <si>
    <t>BARRIO CENTRO SANTANDER DE QUILICHAO 13</t>
  </si>
  <si>
    <t>BARRIO SAN IGNACIO PASTO 3</t>
  </si>
  <si>
    <t>BARRIO CONCORDIA BUCARAMANGA 4</t>
  </si>
  <si>
    <t>BARRIO BELEN MEDELLIN 18</t>
  </si>
  <si>
    <t>PUERTO TEJADA II - CAUCA</t>
  </si>
  <si>
    <t>GARCIA CHAVARRIA TATIANA EDELMIRA</t>
  </si>
  <si>
    <t>BARRIO LOS COMUNEROS II BUCARAMANGA</t>
  </si>
  <si>
    <t>BARRIO MANATI CENTRO MANATI</t>
  </si>
  <si>
    <t>BARRIO LOS PINOS - SANTANDER DE QUILICHAO</t>
  </si>
  <si>
    <t>BARRIO LA JUDEA</t>
  </si>
  <si>
    <t>GESTIÓN_TELEFONICA</t>
  </si>
  <si>
    <t>CANCELADO POR LA RED-SOPORTE TELEFONICO</t>
  </si>
  <si>
    <t>BARRIO ALTO KENNEDY LORICA 1</t>
  </si>
  <si>
    <t>PAZ DE ARIPORO III CASANARE</t>
  </si>
  <si>
    <t>BETULIA III ANTIOQUIA</t>
  </si>
  <si>
    <t>MONTEBELLO - ANTIOQUIA</t>
  </si>
  <si>
    <t>DROGUERIA HELMY SANTORINI</t>
  </si>
  <si>
    <t>NEIRA - CALDAS</t>
  </si>
  <si>
    <t>BARRIO CENTRO 5 QUIMBAYA</t>
  </si>
  <si>
    <t>BARRIO CENTRO SEVILLA 6</t>
  </si>
  <si>
    <t>BARRIO CENTRO TOLU VIEJO</t>
  </si>
  <si>
    <t>COLLAREJO CARTAGO 2</t>
  </si>
  <si>
    <t>BARRIO CENTRO 7 CHIQUINQUIRÁ</t>
  </si>
  <si>
    <t>TUTA - BOYACA</t>
  </si>
  <si>
    <t>BARRIO LOS GIRASOLES FUSAGASUGA</t>
  </si>
  <si>
    <t>ATEHORTUA VASQUEZ ANA SOFIA</t>
  </si>
  <si>
    <t>BARRIO SANTA LUCIA MOMIL</t>
  </si>
  <si>
    <t>BARRIO CARVAJAL VIII - BOGOTÁ</t>
  </si>
  <si>
    <t>BARRIO CENTRO - CHIQUINQUIRA</t>
  </si>
  <si>
    <t>BARRIO SAN JOSE SIBATE</t>
  </si>
  <si>
    <t>BARRIO CENTRO III - CHIQUINQUIRÁ</t>
  </si>
  <si>
    <t>BARRIO TRIUNFO PUERTO RICO</t>
  </si>
  <si>
    <t>BARRIO CENTRO ARBELAEZ</t>
  </si>
  <si>
    <t>BARRIO CENTRO 3</t>
  </si>
  <si>
    <t>BARRIO POTOSI II - FUSAGASUGÁ</t>
  </si>
  <si>
    <t>BARRIO LA 33 SANTA ROSA DE OSOS</t>
  </si>
  <si>
    <t>ALVAREZ LOPEZ MARIANA</t>
  </si>
  <si>
    <t>BARRIO TERMALES TABIO</t>
  </si>
  <si>
    <t>USIACURI - ATLANTICO</t>
  </si>
  <si>
    <t>BARRIO SECTOR LA IGLESIA CHIA</t>
  </si>
  <si>
    <t>BARRIO CENTRO LA MESA 6</t>
  </si>
  <si>
    <t>BARRIO GUAYABAL SAN BERNARDO DEL VIENTO</t>
  </si>
  <si>
    <t>BARRIO SANTUARIO BARRANQUILLA 1</t>
  </si>
  <si>
    <t>SEGUROS EPSA</t>
  </si>
  <si>
    <t>BARRIO CENTRO BARRANQUILLA 55</t>
  </si>
  <si>
    <t>TIENDA VALENTINA VALLEDUPAR</t>
  </si>
  <si>
    <t>BARRIO VISTA HERMOSA CARTAGENA DE INDIAS</t>
  </si>
  <si>
    <t>BARRIO ALTOS DEL CAMPESTRE CARTAGENA</t>
  </si>
  <si>
    <t>BARRIO BOSQUE FUSAGUSAGA</t>
  </si>
  <si>
    <t>CENTRO SAN VICENTE CAGUAN CAQUETA</t>
  </si>
  <si>
    <t>BARRIO VEREDA PATIO BONITO NEMOCON</t>
  </si>
  <si>
    <t>BARRIO CENTRO SAN LUIS DE SINCE</t>
  </si>
  <si>
    <t>BARRIO LURUACO ATLÁNTICO</t>
  </si>
  <si>
    <t>BARRIO JUAN PABLO LL</t>
  </si>
  <si>
    <t>BARRIO ESTERO VILLAVICENCIO 16</t>
  </si>
  <si>
    <t>BARRIO CENTRO IX CHINCHINA</t>
  </si>
  <si>
    <t>BARRIO CENTRO COMERCIAL LOS COMUNEROS NEIVA</t>
  </si>
  <si>
    <t>BARRIO CENTRO FOMEQUE FOMEQUE</t>
  </si>
  <si>
    <t>BARRIO EL CARMEN SEVILLA</t>
  </si>
  <si>
    <t>RECUPERACION DE EQUIPOS</t>
  </si>
  <si>
    <t>CIERRE EXITOSO</t>
  </si>
  <si>
    <t>NO_EXITOSO</t>
  </si>
  <si>
    <t>CB NO ENTREGA EQUIPO</t>
  </si>
  <si>
    <t>LC-CS-25-004015</t>
  </si>
  <si>
    <t>BARRIO ALTICO NEIVA 4</t>
  </si>
  <si>
    <t>AVISO EXTERIOR</t>
  </si>
  <si>
    <t>CANCELADO POR EL USUARIO</t>
  </si>
  <si>
    <t>TRASLADO EXTERNO</t>
  </si>
  <si>
    <t>% FACTURACIÓN</t>
  </si>
  <si>
    <t>74163</t>
  </si>
  <si>
    <t>12257</t>
  </si>
  <si>
    <t>10192</t>
  </si>
  <si>
    <t>53460</t>
  </si>
  <si>
    <t>80907</t>
  </si>
  <si>
    <t>50849</t>
  </si>
  <si>
    <t>57240</t>
  </si>
  <si>
    <t>42367</t>
  </si>
  <si>
    <t>52601</t>
  </si>
  <si>
    <t>43326</t>
  </si>
  <si>
    <t>18539</t>
  </si>
  <si>
    <t>75364</t>
  </si>
  <si>
    <t>51515</t>
  </si>
  <si>
    <t>10419</t>
  </si>
  <si>
    <t>80598</t>
  </si>
  <si>
    <t>80144</t>
  </si>
  <si>
    <t>11100</t>
  </si>
  <si>
    <t>44102</t>
  </si>
  <si>
    <t>57195</t>
  </si>
  <si>
    <t>80128</t>
  </si>
  <si>
    <t>25827</t>
  </si>
  <si>
    <t>59148</t>
  </si>
  <si>
    <t>78899</t>
  </si>
  <si>
    <t>21803</t>
  </si>
  <si>
    <t>75346</t>
  </si>
  <si>
    <t>50309</t>
  </si>
  <si>
    <t>76894</t>
  </si>
  <si>
    <t>69984</t>
  </si>
  <si>
    <t>75354</t>
  </si>
  <si>
    <t>80636</t>
  </si>
  <si>
    <t>35340</t>
  </si>
  <si>
    <t>60959</t>
  </si>
  <si>
    <t>13412</t>
  </si>
  <si>
    <t>36814</t>
  </si>
  <si>
    <t>65792</t>
  </si>
  <si>
    <t>77610</t>
  </si>
  <si>
    <t>17455</t>
  </si>
  <si>
    <t>80972</t>
  </si>
  <si>
    <t>49896</t>
  </si>
  <si>
    <t>85001</t>
  </si>
  <si>
    <t>50001</t>
  </si>
  <si>
    <t>11001</t>
  </si>
  <si>
    <t>52001</t>
  </si>
  <si>
    <t>76001</t>
  </si>
  <si>
    <t>73001</t>
  </si>
  <si>
    <t>5088</t>
  </si>
  <si>
    <t>68001</t>
  </si>
  <si>
    <t>68276</t>
  </si>
  <si>
    <t>5001</t>
  </si>
  <si>
    <t>52227</t>
  </si>
  <si>
    <t>20001</t>
  </si>
  <si>
    <t>54001</t>
  </si>
  <si>
    <t>5360</t>
  </si>
  <si>
    <t>23001</t>
  </si>
  <si>
    <t>5197</t>
  </si>
  <si>
    <t>15759</t>
  </si>
  <si>
    <t>25754</t>
  </si>
  <si>
    <t>25290</t>
  </si>
  <si>
    <t>66001</t>
  </si>
  <si>
    <t>25269</t>
  </si>
  <si>
    <t>41020</t>
  </si>
  <si>
    <t>25875</t>
  </si>
  <si>
    <t>25743</t>
  </si>
  <si>
    <t>18001</t>
  </si>
  <si>
    <t>5376</t>
  </si>
  <si>
    <t>41001</t>
  </si>
  <si>
    <t>25718</t>
  </si>
  <si>
    <t>5615</t>
  </si>
  <si>
    <t>19001</t>
  </si>
  <si>
    <t>5266</t>
  </si>
  <si>
    <t>52356</t>
  </si>
  <si>
    <t>15861</t>
  </si>
  <si>
    <t>13001</t>
  </si>
  <si>
    <t>52838</t>
  </si>
  <si>
    <t>19698</t>
  </si>
  <si>
    <t>18753</t>
  </si>
  <si>
    <t>54820</t>
  </si>
  <si>
    <t>5656</t>
  </si>
  <si>
    <t>68500</t>
  </si>
  <si>
    <t>25785</t>
  </si>
  <si>
    <t>52786</t>
  </si>
  <si>
    <t>76520</t>
  </si>
  <si>
    <t>25473</t>
  </si>
  <si>
    <t>63001</t>
  </si>
  <si>
    <t>8001</t>
  </si>
  <si>
    <t>76147</t>
  </si>
  <si>
    <t>73411</t>
  </si>
  <si>
    <t>73461</t>
  </si>
  <si>
    <t>27361</t>
  </si>
  <si>
    <t>17001</t>
  </si>
  <si>
    <t>20011</t>
  </si>
  <si>
    <t>76248</t>
  </si>
  <si>
    <t>54099</t>
  </si>
  <si>
    <t>25175</t>
  </si>
  <si>
    <t>68547</t>
  </si>
  <si>
    <t>50006</t>
  </si>
  <si>
    <t>76130</t>
  </si>
  <si>
    <t>50318</t>
  </si>
  <si>
    <t>8606</t>
  </si>
  <si>
    <t>5440</t>
  </si>
  <si>
    <t>15001</t>
  </si>
  <si>
    <t>52885</t>
  </si>
  <si>
    <t>5129</t>
  </si>
  <si>
    <t>5308</t>
  </si>
  <si>
    <t>5030</t>
  </si>
  <si>
    <t>8638</t>
  </si>
  <si>
    <t>76364</t>
  </si>
  <si>
    <t>15176</t>
  </si>
  <si>
    <t>20400</t>
  </si>
  <si>
    <t>68307</t>
  </si>
  <si>
    <t>BARRIO EL CARMEN II DUITAMA</t>
  </si>
  <si>
    <t>BARRIO SAN EDUARDO POPAYAN 6</t>
  </si>
  <si>
    <t>BARRIO SAN ISIDRO VILLAVICENCIO 15</t>
  </si>
  <si>
    <t>BARRIO 20 DE JULIO BARRANQUILLA</t>
  </si>
  <si>
    <t>BARRIO CEVILLAR V BARRANQUILLA</t>
  </si>
  <si>
    <t>BARRIO CEDRALES ZIPAQUIRA</t>
  </si>
  <si>
    <t>VILLA VALERY BARRANQUILLA</t>
  </si>
  <si>
    <t>BARRIO REMANSO EL CACIQUE FACATATIVA</t>
  </si>
  <si>
    <t>BARRIO VILLANUEVA BOGOTA</t>
  </si>
  <si>
    <t>BARRIO TERCER MILENIO NEIVA 1</t>
  </si>
  <si>
    <t>BARRIO CENTRO MEDELLIN 2</t>
  </si>
  <si>
    <t>BARRIO PALERMO BOGOTA 3</t>
  </si>
  <si>
    <t>BARRIO CENTRO TUNJA 25</t>
  </si>
  <si>
    <t>BARRIO CENTRO IV - LA DORADA</t>
  </si>
  <si>
    <t>BARRIO ARANJUEZ XI MEDELLÍN</t>
  </si>
  <si>
    <t>BARRIO NOGALES BARRANQUILLA 1</t>
  </si>
  <si>
    <t>BARRIO LAS VEGAS V</t>
  </si>
  <si>
    <t>BARRIO MANRIQUE LA HONDA - MEDELLÍN</t>
  </si>
  <si>
    <t>BARRIO SALAMANCA SOLEDAD 1</t>
  </si>
  <si>
    <t>BARRIO ARANJUEZ MEDELLIN 6</t>
  </si>
  <si>
    <t>BARRIO LA ESPERANZA CHIQUINQUIRA 1</t>
  </si>
  <si>
    <t>BARRIO LA CAPUCHINA BOGOTA 1</t>
  </si>
  <si>
    <t>BARRIO BELEN SAN BERNARDO MEDELLIN 4</t>
  </si>
  <si>
    <t>CUMBAL II - NARIÑO</t>
  </si>
  <si>
    <t>BARRIO RESTREPO BOGOTA 10</t>
  </si>
  <si>
    <t>COCORNA - ANTIOQUIA</t>
  </si>
  <si>
    <t>BARRIO ACEVEDO MEDELLIN</t>
  </si>
  <si>
    <t>BARRIO GIRARDOT BUCARMANGA</t>
  </si>
  <si>
    <t>BARRIO KENNEDY SILVANIA</t>
  </si>
  <si>
    <t>BARRIO OIKOS BOGOTA</t>
  </si>
  <si>
    <t>BARRIO PRADOS DEL NORTE FLORENCIA</t>
  </si>
  <si>
    <t>BARRIO VILLA DEL RIO PASTO</t>
  </si>
  <si>
    <t>BARRIO CENTRO SASAIMA 1</t>
  </si>
  <si>
    <t>BARRIO SAN ANTONIO DE PEREIRA RIONEGRO 1</t>
  </si>
  <si>
    <t>BARRIO URIBE ANGEL ENVIGADO 1</t>
  </si>
  <si>
    <t>BARRIO CENTRO MIRAFLORES 1</t>
  </si>
  <si>
    <t>BARRIO VILLAS DEL SOL NIQUIA BELLO</t>
  </si>
  <si>
    <t>BARRIO SAN FRANCISCO ITAGUI</t>
  </si>
  <si>
    <t>BARRIO CABAÑITAS BELLO BELLO</t>
  </si>
  <si>
    <t>BARRIO ARRAYAN TUQUERRES</t>
  </si>
  <si>
    <t>BARRIO EL PILAR PASTO 1</t>
  </si>
  <si>
    <t>BARRIO ACEVEDO III MEDELLÍN</t>
  </si>
  <si>
    <t>BARRIO CHICALA BOGOTA</t>
  </si>
  <si>
    <t>DROGUERIA MAS VIDA Y SALUD</t>
  </si>
  <si>
    <t>BARRIO OTRO SAN ANTERO</t>
  </si>
  <si>
    <t>BARRIO LA ESPERANZA - DUITAMA</t>
  </si>
  <si>
    <t>BARRIO CENTRO BELALCAZAR 2</t>
  </si>
  <si>
    <t>BARRIO CIUDADELA 20 DE JULIO BARRANQUILLA 9</t>
  </si>
  <si>
    <t>BARRIO LA PIÑUELA</t>
  </si>
  <si>
    <t>BARRIO AGUAS CALIENTES CUCUTA 7</t>
  </si>
  <si>
    <t>BARRIO CENTRO SOTARA 2</t>
  </si>
  <si>
    <t>BARRIO LOS POZOS SAN VICENTE DEL CAGUAN</t>
  </si>
  <si>
    <t>BARRIO FLORIDABLANCA FLORIDABLANCA 1</t>
  </si>
  <si>
    <t>MURILLO - TOLIMA</t>
  </si>
  <si>
    <t>BARRIO EL BOSQUE CAGUA CHIQUITA SOACHA</t>
  </si>
  <si>
    <t>BARRIO LA CUMBRE BELLO</t>
  </si>
  <si>
    <t>BARRIO SAN EDUARDO POPAYAN 7</t>
  </si>
  <si>
    <t>BARRIO NUEVO MUNDO SOATA</t>
  </si>
  <si>
    <t>BARRIO SANTA MARIA ITAGUI 7</t>
  </si>
  <si>
    <t>BARRIO SAN NICOLAS CARTAGO 3</t>
  </si>
  <si>
    <t>BARRIO SIMÓN BOLÍVAR PALMIRA</t>
  </si>
  <si>
    <t>BARRIO DECEPAZ CALI 3</t>
  </si>
  <si>
    <t>BARRIO CENTRO 2 TUQUERRES</t>
  </si>
  <si>
    <t>BARRIO CENTRO SOPO</t>
  </si>
  <si>
    <t>BARRIO CENTRO IV MEDELLIN</t>
  </si>
  <si>
    <t>BARRIO SANTA FE MONTERIA 1</t>
  </si>
  <si>
    <t>BARRIO LOS TANQUES 3 BOCHALEMA</t>
  </si>
  <si>
    <t>BARRIO LISBOA III - BOGOTÁ</t>
  </si>
  <si>
    <t>BARRIO MURILLO TORO VILLETA</t>
  </si>
  <si>
    <t>BARRIO VALENCIA POPAYAN 4</t>
  </si>
  <si>
    <t>BARRIO BAYADERA MEDELLIN 2</t>
  </si>
  <si>
    <t>BARRIO FUSACATAN FUSAGASUGA 1</t>
  </si>
  <si>
    <t>BARRIO CENTRO MONGUA</t>
  </si>
  <si>
    <t>BARRIO SAN ANTONIO DE LOS CABALLEROS - FLORIDA</t>
  </si>
  <si>
    <t>BARRIO PARQUE PRINCIPAL 3 LA UNIÓN</t>
  </si>
  <si>
    <t>BARRIO ULPIANO LLOREDA CALI</t>
  </si>
  <si>
    <t>BARRIO MORAVIA MEDELLIN 2</t>
  </si>
  <si>
    <t>BARRIO CENTRO EL HUECO MEDELLIN</t>
  </si>
  <si>
    <t>BARRIO SAN CARLOS BOGOTA</t>
  </si>
  <si>
    <t>BARRIO CONJUNTO FEIJOA CIUDAD VERDE SOACHA SOACHA</t>
  </si>
  <si>
    <t>BARRIO LLANO VERDE CALI</t>
  </si>
  <si>
    <t>BARRIO CAICEDO VII MEDELLIN</t>
  </si>
  <si>
    <t>BARRIO VILLA HERMOSA MEDELLIN 5</t>
  </si>
  <si>
    <t>BARRIO CENTRO VILLAVICENCIO 31</t>
  </si>
  <si>
    <t>BARRIO ARBORIZADORA ALTA BOGOTA</t>
  </si>
  <si>
    <t>BARRIO LA HERMOSA SANTA ROSA DE CABAL 6</t>
  </si>
  <si>
    <t>BARRIO EL PLAYON MEDELLIN 2</t>
  </si>
  <si>
    <t>MIS VARIEDADES PYP DE PRADO</t>
  </si>
  <si>
    <t>BARRIO LOS SAUCES POPAYAN 1</t>
  </si>
  <si>
    <t>BARRIO LA CABAÑA ARMENIA</t>
  </si>
  <si>
    <t>BARRIO TRIANON 3 ENVIGADO</t>
  </si>
  <si>
    <t>BARRIO CENTRO VIOTA VIOTA</t>
  </si>
  <si>
    <t>BARRIO FLORALIA II</t>
  </si>
  <si>
    <t>BARRIO BUENOS AIRES MEDELLIN 25</t>
  </si>
  <si>
    <t>BARRIO MODELO OCAÑA</t>
  </si>
  <si>
    <t>BARRIO MARGARITAS CHIA</t>
  </si>
  <si>
    <t>BARRIO VILLA ALEJANDRA VILLAVICENCIO</t>
  </si>
  <si>
    <t>BARRIO MANANTIAL VILLAVICENCIO 3</t>
  </si>
  <si>
    <t>BARRIO BRISAS DE LOS ALAMOS CALI</t>
  </si>
  <si>
    <t>DROGUERÍA MILDESCUENTOS</t>
  </si>
  <si>
    <t>BARRIO TIMIZA BOGOTA 2</t>
  </si>
  <si>
    <t>BARRIO ZONA RURAL VILLAVICENCIO 1</t>
  </si>
  <si>
    <t>LUISA TORRES PELUQUERIA</t>
  </si>
  <si>
    <t>BARRIO ANTONIA SANTOS CUCUTA 4</t>
  </si>
  <si>
    <t>SILLAS AMAYA</t>
  </si>
  <si>
    <t>BARRIO LA VENTA FUSAGASUGA</t>
  </si>
  <si>
    <t>BARRIO CENTRO - MONGUA</t>
  </si>
  <si>
    <t>BARRIO PRADO NORTE NEIVA</t>
  </si>
  <si>
    <t>BARRIO SAN IGNACIO PASTO 4</t>
  </si>
  <si>
    <t>BARRIO OBRERO IPIALES 1</t>
  </si>
  <si>
    <t>BARRIO LA GABRIELA BELLO 5</t>
  </si>
  <si>
    <t>BARRIO BONANZA JAMUNDI 2</t>
  </si>
  <si>
    <t>BARRIO CENTRO EL COLEGIO 2</t>
  </si>
  <si>
    <t>BARRIO FUNDADORES VILLANUEVA 1</t>
  </si>
  <si>
    <t>BARRIO ALBAN NARIÑO</t>
  </si>
  <si>
    <t>MERCADOS LOS MEJORES</t>
  </si>
  <si>
    <t>BARRIO LOS MUISCAS TUNJA 9</t>
  </si>
  <si>
    <t>BARRIO MEDELLIN III MEDELLIN</t>
  </si>
  <si>
    <t>BARRIO CENTRO LA CUMBRE 3</t>
  </si>
  <si>
    <t>MI PC REDES &amp; ACCESORIOS</t>
  </si>
  <si>
    <t>CENTRO LIBANO - TOLIMA</t>
  </si>
  <si>
    <t>BARRIO CENTRO SAN PABLO DE BORBUR 1</t>
  </si>
  <si>
    <t>PAPELERIA Y MISCELANEA GRAFOS</t>
  </si>
  <si>
    <t>BARRIO EL POBLADO GIRON 1</t>
  </si>
  <si>
    <t>FO-25-1832925 | FO-25-1830317</t>
  </si>
  <si>
    <t>PUERTO USB MALO</t>
  </si>
  <si>
    <t>FALLA EN CABLEADO</t>
  </si>
  <si>
    <t>ERROR DE CIERRE</t>
  </si>
  <si>
    <t>NO PERMITE HACER CIERRE PARCIAL NI TOTAL</t>
  </si>
  <si>
    <t>COMERCIO NO REALIZA CIERRE</t>
  </si>
  <si>
    <t>AUTOINICIALIZACIÓN</t>
  </si>
  <si>
    <t>ASOCIACIÓN ERRADA</t>
  </si>
  <si>
    <t>PROBLEMAS EN CONEXIONES DEL COMERCIO</t>
  </si>
  <si>
    <t>SERIAL ASOCIADO ESTA ERRADO</t>
  </si>
  <si>
    <t>16</t>
  </si>
  <si>
    <t>0</t>
  </si>
  <si>
    <t>56</t>
  </si>
  <si>
    <t>8</t>
  </si>
  <si>
    <t>40</t>
  </si>
  <si>
    <t>64</t>
  </si>
  <si>
    <t>32</t>
  </si>
  <si>
    <t>24</t>
  </si>
  <si>
    <t>48</t>
  </si>
  <si>
    <t>30</t>
  </si>
  <si>
    <t>10</t>
  </si>
  <si>
    <t>TERRESTRE/AEREO</t>
  </si>
  <si>
    <t>RODRIGUEZ PEREA JUAN CAMILO</t>
  </si>
  <si>
    <t>ARRAZOLA HERNANDEZ NICOLAS AUGUSTO</t>
  </si>
  <si>
    <t>LEAL POVEDA YOHAN SEBASTIAN</t>
  </si>
  <si>
    <t>AVILA DE HORTA FERNANDO JOSE</t>
  </si>
  <si>
    <t>PALACIOS GOMEZ BRAHIAN ANDRES</t>
  </si>
  <si>
    <t>LEON GUERRERO CRISTIAN JOHAN</t>
  </si>
  <si>
    <t>17613</t>
  </si>
  <si>
    <t>27720</t>
  </si>
  <si>
    <t>76635</t>
  </si>
  <si>
    <t>BARRIO SAN VICENTE CALI 9</t>
  </si>
  <si>
    <t>BARRIO ZARAGOCILLA CARTAGENA DE INDIAS 4</t>
  </si>
  <si>
    <t>BARRIO PATIO BONITO BOGOTA 29</t>
  </si>
  <si>
    <t>BARRIO DANUBIO AZUL BOGOTA 7</t>
  </si>
  <si>
    <t>BARRIO CIUDAD LATINA SOACHA 1</t>
  </si>
  <si>
    <t>BOGOTA LOS PERODISTAS</t>
  </si>
  <si>
    <t>BARRIO LA COLMENA - PATILLAL</t>
  </si>
  <si>
    <t>BARRIO MANANTIAL DE SEVILLA SOLEDAD 1</t>
  </si>
  <si>
    <t>BARRIO CAMILO C AMAGA 1</t>
  </si>
  <si>
    <t>BARRIO EL ESTRECHO PATIA PATIA</t>
  </si>
  <si>
    <t>NUEVO HORIZONTE OSPINA - NARIÑO</t>
  </si>
  <si>
    <t>BARRIO SIMON BOLIVAR PATIA</t>
  </si>
  <si>
    <t>BARRIO AGUACATALA 2 MEDELLIN</t>
  </si>
  <si>
    <t>BARRIO BELEN RINCON MEDELLIN 1</t>
  </si>
  <si>
    <t>BARRIO LA MILAGROSA MEDELLIN 4</t>
  </si>
  <si>
    <t>BARRIO POPULAR MEDELLIN 2</t>
  </si>
  <si>
    <t>BARRIO CAMPO VALDES MEDELIN</t>
  </si>
  <si>
    <t>BARRIO CABAÑAS BELLO 7</t>
  </si>
  <si>
    <t>BARRIO ARANJUEZ MEDELLIN 19</t>
  </si>
  <si>
    <t>BARRIO ARANJUEZ MEDELLIN 23</t>
  </si>
  <si>
    <t>BARRIO SAN CRISTOBAL MEDELLIN 4</t>
  </si>
  <si>
    <t>BARRIO SANTA MARIA BARRANQUILLA 5</t>
  </si>
  <si>
    <t>BARRIO BELEN MEDELLIN 15</t>
  </si>
  <si>
    <t>BARRIO PRADO VERANIEGO BOGOTA 8</t>
  </si>
  <si>
    <t>BARRIO CORREGIMIENTO DE BAYUNCA CARTAAGENA DE INDIAS</t>
  </si>
  <si>
    <t>BARRIO SANTA TERESA BOGOTA 1</t>
  </si>
  <si>
    <t>BARRIO 6 DE MARZO MONTERIA 6</t>
  </si>
  <si>
    <t>BARRIO CANDELARIA SOLEDAD</t>
  </si>
  <si>
    <t>BARRIO LOMAS DE GRANADA POPAYAN</t>
  </si>
  <si>
    <t>BARRIO CONJUNTO PARQUE DE BOLIVAR SOLEDAD</t>
  </si>
  <si>
    <t>BARRIO NUEVA ZELANDIA BOGOTA</t>
  </si>
  <si>
    <t>SUPERMERCADO Y CIGARRERIA LA 11 Y ALGO MAS</t>
  </si>
  <si>
    <t>BARRIO ALMENDROS SANTA MARTA</t>
  </si>
  <si>
    <t>BARRIO ENCISO LAS GRANJAS - MEDELLIN</t>
  </si>
  <si>
    <t>BARRIO EL COMERCIO CANDELARIA 1</t>
  </si>
  <si>
    <t>BARRIO CENTRO SALAMINA 1</t>
  </si>
  <si>
    <t>BARRIO CANAAN VILLAVICENCIO 1</t>
  </si>
  <si>
    <t>BARRIO CENTRO SOGAMOSO 20</t>
  </si>
  <si>
    <t>BARRIO ALMENDROS 1 SOLEDAD</t>
  </si>
  <si>
    <t>BARRIO CENTRO ESPINAL 25</t>
  </si>
  <si>
    <t>LIBERTADOR ESPINAL TOLIMA</t>
  </si>
  <si>
    <t>BARRIO LUXEMBURGO FUSAGASUGA 4</t>
  </si>
  <si>
    <t>BARRIO LA REINA CHIQUINQUIRA</t>
  </si>
  <si>
    <t>BARRIO PRADO NORTE SOGAMOSO 1</t>
  </si>
  <si>
    <t>BARRIO ALTAMIRA TUNJA</t>
  </si>
  <si>
    <t>BARRIO LA CORDIALIDAD LOS PATIOS</t>
  </si>
  <si>
    <t>BARRIO CENTRO TOCANCIPA 5</t>
  </si>
  <si>
    <t>BARRIO CENTRO ARCABUCO 2</t>
  </si>
  <si>
    <t>BARRIO SAN FERNANDO CARTAGENA DE INDIAS 5</t>
  </si>
  <si>
    <t>BARRIO TRISTE MEDELLIN 7</t>
  </si>
  <si>
    <t>BARRIO BUENOS AIRES BELLO</t>
  </si>
  <si>
    <t>BARRIO SAN FERNANDO CARTAGENA DE INDIAS 2</t>
  </si>
  <si>
    <t>BARRIO SAN JOSE DE PILETA COROZAL</t>
  </si>
  <si>
    <t>BARRIO SAN MATEO II - BOGOTÁ</t>
  </si>
  <si>
    <t>BARRIO SOPO SOPO 1</t>
  </si>
  <si>
    <t>BARRIO CENTRO TOCANCIPA 3</t>
  </si>
  <si>
    <t>BARRIO CHIPRE MANIZALES 4</t>
  </si>
  <si>
    <t>BARRIO CENTRO GUAMAL 5</t>
  </si>
  <si>
    <t>BARRIO LAS MARGARITAS VILLA DE SAN DIEGO DE UBATE</t>
  </si>
  <si>
    <t>BARRIO CENTRO BARBOSA SANTANDER</t>
  </si>
  <si>
    <t>BARRIO AV FRANCISCO FERNÁNDEZ DE CONTRERAS OCAÑA</t>
  </si>
  <si>
    <t>BARRIO KIRPAS 2 VILLAVICENCIO</t>
  </si>
  <si>
    <t>BARRIO GRANADA NORTE BOGOTA 1</t>
  </si>
  <si>
    <t>BARRIO BELEN SAN BERNARDO MEDELLIN 5</t>
  </si>
  <si>
    <t>BARRIO VEREDA HATO VIEJO BELLO</t>
  </si>
  <si>
    <t>BARRIO ALAMOS NORTE TIERRA GRATA BOGOTA</t>
  </si>
  <si>
    <t>BARRIO LA CONCEPCION PALMAR DE VARELA</t>
  </si>
  <si>
    <t>BARRIO ESTADIO UBATE VILLA DE SAN DIEGO DE UBATE</t>
  </si>
  <si>
    <t>BARRIO LA CONSOLATA TOCAIMA</t>
  </si>
  <si>
    <t>BARRIO CARVAJAL I</t>
  </si>
  <si>
    <t>BARRIO VILLA VIANEY PAIPA</t>
  </si>
  <si>
    <t>BARRIO CABALLERO Y GONGORA ESPINAL</t>
  </si>
  <si>
    <t>BARRIO EL CONVENTO MARINILLA</t>
  </si>
  <si>
    <t>BARRIO LA INMACULADA JERUSALEN</t>
  </si>
  <si>
    <t>VEREDA EL PARAISO ALGECIRAS</t>
  </si>
  <si>
    <t>BARRIO CEVILLAR BARRANQUILLA 4</t>
  </si>
  <si>
    <t>BARRIO LOSS MARTIRES NEIVA</t>
  </si>
  <si>
    <t>BARRIO CANDILES - BUCARAMANGA</t>
  </si>
  <si>
    <t>VALELDUPAR MARIA CAMILA</t>
  </si>
  <si>
    <t>BARRIO CENTRO RETIRO 1</t>
  </si>
  <si>
    <t>BARRIO SAN MARTIN SAN PEDRO 2</t>
  </si>
  <si>
    <t>BARRIO CABECERA BUCARAMANGA 16</t>
  </si>
  <si>
    <t>BARRIO BOSA MARGARITAS BOGOTA 1</t>
  </si>
  <si>
    <t>BARRIO VILLA LENI FUSAGASUGA</t>
  </si>
  <si>
    <t>BARRIO JUANA SOFIA PUERTO LOPEZ 1</t>
  </si>
  <si>
    <t>BARRIO SAN FERNANDO SILVANIA</t>
  </si>
  <si>
    <t>BARRIO SECTOR HOSPITAL LA CEJA</t>
  </si>
  <si>
    <t>MEDELLIN CRISTO REY</t>
  </si>
  <si>
    <t>BARRIO MANRIQUE MEDELLIN 6</t>
  </si>
  <si>
    <t>BARRIO SUESCA SUESCA 1</t>
  </si>
  <si>
    <t>BARRIO GAITAN BOGOTA 5</t>
  </si>
  <si>
    <t>BARRIO OBRERO IPIALES 5</t>
  </si>
  <si>
    <t>BARRIO SAN VICENTE DE CHUCURI SANTANDER</t>
  </si>
  <si>
    <t>BARRIO SAN JUAN MEDELLIN 1</t>
  </si>
  <si>
    <t>BARRIO MARUCHENGA BELLO</t>
  </si>
  <si>
    <t>BARRIO FREDONIA FREDONIA 4</t>
  </si>
  <si>
    <t>BARRIO LLORENTE SAN ANDRES DE TUMACO</t>
  </si>
  <si>
    <t>BARRIO CENTRO GUATICA 3</t>
  </si>
  <si>
    <t>BARRIO PANAMA CAMPOALEGRE</t>
  </si>
  <si>
    <t>BARRIO CENTRO XII - TOCANCIPÁ</t>
  </si>
  <si>
    <t>BARRIO VALENCIA CORINTO</t>
  </si>
  <si>
    <t>BARRIO CENTRO ANAPOIMA</t>
  </si>
  <si>
    <t>BARRIO LA PLAZUELA ALCALA</t>
  </si>
  <si>
    <t>BARRIO CENTRO TOCAIMA 3</t>
  </si>
  <si>
    <t>BARRIO PIEDRA GRANDE FUSAGASUGA</t>
  </si>
  <si>
    <t>BARRIO EL LAGO II - BOGOTÁ</t>
  </si>
  <si>
    <t>BARRIO EL VALLADO CALI 2</t>
  </si>
  <si>
    <t>BARRIO RECREO B BOGOTA</t>
  </si>
  <si>
    <t>BARRIO CEDRITOS BOGOTA 3</t>
  </si>
  <si>
    <t>BARRIO OLAYA HERRERA CARTAGENA DE INDIAS</t>
  </si>
  <si>
    <t>BARRIO SUBA NARANJOS BOGOTA</t>
  </si>
  <si>
    <t>BARRIO BRITALIA NORTE BOGOTA 3</t>
  </si>
  <si>
    <t>DROGUERIA Y MINIMARKET SERVIFARM 2</t>
  </si>
  <si>
    <t>BARRIO SAN JOSE DE FONTIBON BOGOTA 1</t>
  </si>
  <si>
    <t>BARRIO ALQUERIA LA FRAGUA BOGOTA</t>
  </si>
  <si>
    <t>BARRIO LAS FLORES BOGOTA</t>
  </si>
  <si>
    <t>BARRIO PUERTO REDONDO SAN VICENTE DEL CAGUAN 2</t>
  </si>
  <si>
    <t>BARRIO LA CAMPIÑA MONTERIA</t>
  </si>
  <si>
    <t>BARRIO FUNDADORES RIOSUCIO</t>
  </si>
  <si>
    <t>BARRIO SANTANDER ROSAS 1</t>
  </si>
  <si>
    <t>ALCALA - VALLE DEL CAUCA</t>
  </si>
  <si>
    <t>BARRIO PALMAR SANTANDER</t>
  </si>
  <si>
    <t>BARRIO LA FRANCIA IBAGUE</t>
  </si>
  <si>
    <t>BARRIO CORINTO BOGOTA 1</t>
  </si>
  <si>
    <t>BARRIO LA GRANJA MONTERIA 22</t>
  </si>
  <si>
    <t>BARRIO SECTOR CENTRO ARMENIA</t>
  </si>
  <si>
    <t>SERVINORTE_27</t>
  </si>
  <si>
    <t>CENTRO BOCHALEMA - NORTE DE SANTANDER</t>
  </si>
  <si>
    <t>BARRIO CENTRO NUEVO COLON 3</t>
  </si>
  <si>
    <t>BARRIO EL CERRITO LA PAZ</t>
  </si>
  <si>
    <t>BARRIO PORTALES DE ALICANTE CARTAGENA DE NDIAS</t>
  </si>
  <si>
    <t>BARRIO NUEVA ZELANDIA BOGOTA 9</t>
  </si>
  <si>
    <t>BARRIO VILLA MARCELA NEIVA</t>
  </si>
  <si>
    <t>BARRIO SAN LUIS II CALI</t>
  </si>
  <si>
    <t>BARRIO ZAPAMANGA III ET FLORIDABLANCA</t>
  </si>
  <si>
    <t>BARRIO RICAURTE TUNJA</t>
  </si>
  <si>
    <t>BARRIO LOS NOGALES PEREIRA 1</t>
  </si>
  <si>
    <t>BARRIO LAS GRANJAS NEIVA 6</t>
  </si>
  <si>
    <t>BARRIO MACARENA PARTE ALTA IBAGUE 1</t>
  </si>
  <si>
    <t>BARRIO POTOSI BOGOTA 1</t>
  </si>
  <si>
    <t>BARRIO BELLO BELLO 15</t>
  </si>
  <si>
    <t>BARRIO ITAGUI VIVIENDAS DEL SUR ITAGUI</t>
  </si>
  <si>
    <t>MORAVIA ANTIOQUIA MEDELLIN</t>
  </si>
  <si>
    <t>BARRIO BOYACA LAS BRISAS MEDELLIN 4</t>
  </si>
  <si>
    <t>BARRIO CENTRO SEVILLA 9</t>
  </si>
  <si>
    <t>BARRIO EL MILAGRO - CARTAGENA DE INDIAS</t>
  </si>
  <si>
    <t>BARRIO LOS OLIVOS CUCUTA</t>
  </si>
  <si>
    <t>BARRIO CIUDAD 2000 CALI 7</t>
  </si>
  <si>
    <t>BARRIO SAN FERNANDO CALLE FLORIDA CARTAGENA DE INDIAS</t>
  </si>
  <si>
    <t>BARRIO BOCAGRANDE CARTAGENA DE INDIAS 6</t>
  </si>
  <si>
    <t>BARRIO VILLA DE LAS MORAS LL SOLEDAD</t>
  </si>
  <si>
    <t>BARRIO LAS MARGARITAS BOGOTA 5</t>
  </si>
  <si>
    <t>BARRIO ESTERO VILLAVICENCIO 6</t>
  </si>
  <si>
    <t>BARRIO ZONA INDUSTRIAL MALAGA</t>
  </si>
  <si>
    <t>PRUEBA WOMPI</t>
  </si>
  <si>
    <t>BARRIO VEREDA ALTO DE TORRES VILLETA</t>
  </si>
  <si>
    <t>BARRIO BUCARAMANGA BUCARAMANGA 23</t>
  </si>
  <si>
    <t>BARRIO PUEBLITO PAISA CUBA PEREIRA</t>
  </si>
  <si>
    <t>BARRIO LOS CHORROS CALI 1</t>
  </si>
  <si>
    <t>BARRIO PIZARREAL LOS PATIOS 4</t>
  </si>
  <si>
    <t>FERROELECTRICOS YUM</t>
  </si>
  <si>
    <t>BARRIO EL ACUARIO CUBA PEREIRA</t>
  </si>
  <si>
    <t>BARRIO EL PARAISO MONTERIA</t>
  </si>
  <si>
    <t>BARRIO CENTRO V - FILANDIA</t>
  </si>
  <si>
    <t>BARRIO PUERTA DE LOS ALPES CARTAGENA DE INDIAS 2</t>
  </si>
  <si>
    <t>BARRIO TEQUENDAMA X - CALI</t>
  </si>
  <si>
    <t>BARRIO ESTACION DE POLICIA CHINAUTA FUSAGASUGA</t>
  </si>
  <si>
    <t>CENTRO II ALGECIRAS HUILA</t>
  </si>
  <si>
    <t>ALMACER NAGHA</t>
  </si>
  <si>
    <t>BARRIO CENTRO SAN LUIS DE GACENO 1</t>
  </si>
  <si>
    <t>BARRIO PARAISO TUNJA</t>
  </si>
  <si>
    <t>BARRIO CENTRO SITIONUEVO</t>
  </si>
  <si>
    <t>BARRIO CENTRO VI GRANADA</t>
  </si>
  <si>
    <t>BARRIO BARCELONA CALARCA</t>
  </si>
  <si>
    <t>BARRIO LA NEVADA VALLEDUPAR 4</t>
  </si>
  <si>
    <t>BARRIO QUINTAS DEL RECREO</t>
  </si>
  <si>
    <t>PAYON MEDELLIN</t>
  </si>
  <si>
    <t>BARRIO GUAYABAL MEDELLIN 8</t>
  </si>
  <si>
    <t>BARRIO SANTA MONICA MEDELLIN 3</t>
  </si>
  <si>
    <t>BARRIO CAMPO VALDES X MEDELLÍN</t>
  </si>
  <si>
    <t>BARRIO PARQUE ITAGUI 6</t>
  </si>
  <si>
    <t>BARRIO LA CEIBA ESPINAL</t>
  </si>
  <si>
    <t>BARRIO BOSQUES DE PINARES 1</t>
  </si>
  <si>
    <t>BARRIO LA FE SINCELEJO</t>
  </si>
  <si>
    <t>BARRIO CENTRO SINCELEJO 22</t>
  </si>
  <si>
    <t>BARRIO VRD MORELIA PEREIRA</t>
  </si>
  <si>
    <t>BARRIO CABECERA BUCARAMANGA 18</t>
  </si>
  <si>
    <t>BARRIO VILLA DE LOS SAUCES - BOGOTÁ</t>
  </si>
  <si>
    <t>SANTA CRUZ 3</t>
  </si>
  <si>
    <t>LA PAI SABOR Y SAZON</t>
  </si>
  <si>
    <t>BARRIO MARIA OCCIDENTE POPAYAN 1</t>
  </si>
  <si>
    <t>BARRIO LIDO CALI</t>
  </si>
  <si>
    <t>BARRIO CARIBE MANIZALES</t>
  </si>
  <si>
    <t>BARRIO SEXTA ETAPA ESPERANZA VILLAVICENCIO</t>
  </si>
  <si>
    <t>BARRIO CENTRO POPAYAN</t>
  </si>
  <si>
    <t>BARRIO VILLA INES BOGOTA</t>
  </si>
  <si>
    <t>BARRIO ASOCOM SANTA MARTA</t>
  </si>
  <si>
    <t>BARRIO URB TORCOROMA 2 CUCUTA</t>
  </si>
  <si>
    <t>BARRIO PADRE FUNZA FUNZA</t>
  </si>
  <si>
    <t>BARRIO MADRID MADRID 11</t>
  </si>
  <si>
    <t>BARRIO POPULAR CHIQUINQUIRA</t>
  </si>
  <si>
    <t>BARRIO VILLA NATALIA FUSAGASUGA</t>
  </si>
  <si>
    <t>BARRIO SAHAGUN CORDOBA</t>
  </si>
  <si>
    <t>BELLO ANTIOQUIA 3</t>
  </si>
  <si>
    <t>BARRIO POZON CARTAGENA DE INDIAS 1</t>
  </si>
  <si>
    <t>BARRIO BUENOS AIRES DOSQUEBRADAS 1</t>
  </si>
  <si>
    <t>BARRIO VILLA MARIA VILLAVICENCIO 1</t>
  </si>
  <si>
    <t>BARRIO RICAURTE MONIQUIRA</t>
  </si>
  <si>
    <t>BARRIO RINCON BOGOTA 4</t>
  </si>
  <si>
    <t>BARRIO CENTRO III - CERETÉ</t>
  </si>
  <si>
    <t>BARRIO CENTRO PASTO 35</t>
  </si>
  <si>
    <t>BARRIO CIUDAD JARDIN 5 POPAYAN</t>
  </si>
  <si>
    <t>DROGUERIA AHORRA PHARMA</t>
  </si>
  <si>
    <t>BARRIO CIUDAD CORDOBA CALI 7</t>
  </si>
  <si>
    <t>BARRIO CENTRO PASTO 38</t>
  </si>
  <si>
    <t>BARRIO MODELIA 1 IBAGUE 2</t>
  </si>
  <si>
    <t>BARRIO EL RECUERDO PASTO 1</t>
  </si>
  <si>
    <t>BARRIO FLORESTA CALI 3</t>
  </si>
  <si>
    <t>BARRIO LATIN FLOWERS FARMS</t>
  </si>
  <si>
    <t>BARRIO COMPARTIR - SOACHA</t>
  </si>
  <si>
    <t>ALCAZARES 3</t>
  </si>
  <si>
    <t>BARRIO CENTRO PALMIRA 15</t>
  </si>
  <si>
    <t>SAN BERNARDO - CUNDINAMARCA</t>
  </si>
  <si>
    <t>BARRIO CENTRO III - TIMBÍO</t>
  </si>
  <si>
    <t>BARRIO PARQUE SASAIMA</t>
  </si>
  <si>
    <t>BARRIO SERREZUELITA FUNZA</t>
  </si>
  <si>
    <t>BARRIO MONARCAS FACATATIVA</t>
  </si>
  <si>
    <t>BARRIO URBANIZACION VILLA CLARA IBAGUE</t>
  </si>
  <si>
    <t>BARRIO JORDAN 8 ETAPA IBAGUE 1</t>
  </si>
  <si>
    <t>BARRIO LA PRADERA MEDELLIN 2</t>
  </si>
  <si>
    <t>BARRIO CAMPO AMOR 3</t>
  </si>
  <si>
    <t>BARRIO CENTRO CUMBAL 2</t>
  </si>
  <si>
    <t>BARRIO SAN PEDRO MARTIR III CARTAGENA</t>
  </si>
  <si>
    <t>BARRIO PORTAL DE LAS PALMAS PALMIRA</t>
  </si>
  <si>
    <t>BARRIO TORICES CARTAGENA DE INDIAS 7</t>
  </si>
  <si>
    <t>BARRIO LAS COLINAS ARMENIA</t>
  </si>
  <si>
    <t>BARRIO MEJORAS PUBLICAS BUCARAMANGA 9</t>
  </si>
  <si>
    <t>BARRIO CHAPINERO NEIVA 2</t>
  </si>
  <si>
    <t>BARRIO SANTA BIBIANA BOGOTA</t>
  </si>
  <si>
    <t>BARRIO OBRERO CALI 6</t>
  </si>
  <si>
    <t>BARRIO LAS CEIBAS CALI 2</t>
  </si>
  <si>
    <t>BARRIO UNION DE VIVIENDA POPULAR CALI</t>
  </si>
  <si>
    <t>CENTRO VILLAPINZON - CUNDINAMARCA</t>
  </si>
  <si>
    <t>PLANETA RICA JERUSALEN</t>
  </si>
  <si>
    <t>BARRIO SANTA TERESA SAN BERNARDO 1</t>
  </si>
  <si>
    <t>SUAREZ CARVAJAL SERVIRAPIDOS</t>
  </si>
  <si>
    <t>BARRIO LA CANDELARIA TERUEL 2</t>
  </si>
  <si>
    <t>BARRIO CENTRO LERIDA 2</t>
  </si>
  <si>
    <t>BARRIO GAITAN GUACHUCAL</t>
  </si>
  <si>
    <t>BARRIO SANTA ANA - TÚQUERRES</t>
  </si>
  <si>
    <t>BARRIO SAN GABRIEL ITAGUI 4</t>
  </si>
  <si>
    <t>BARRIO LA CANDELARIA MEDELLIN</t>
  </si>
  <si>
    <t>BARRIO CASTILLA MEDELLIN 14</t>
  </si>
  <si>
    <t>BARRIO NIQUIA 9 - BELLO</t>
  </si>
  <si>
    <t>BARRIO CARIBE MEDELLIN 4</t>
  </si>
  <si>
    <t>BARRIO CENTRO LA JAGUA DE IBIRICO</t>
  </si>
  <si>
    <t>BARRIO SAN LUIS 1 CUCUTA</t>
  </si>
  <si>
    <t>BARRIO MURILLO TORO BOGOTA</t>
  </si>
  <si>
    <t>BARRIO LA POLA IBAGUE 1</t>
  </si>
  <si>
    <t>BARRIO JUNIN CALI 3</t>
  </si>
  <si>
    <t>BARRIO SUBA BILBAO BOGOTA 1</t>
  </si>
  <si>
    <t>BARRIO LA ESPERANZA YOPAL 4</t>
  </si>
  <si>
    <t>BARRIO OSPINA PEREZ AYAPEL 1</t>
  </si>
  <si>
    <t>INMACULADA NARIÑO</t>
  </si>
  <si>
    <t>BARRIO BERTRANIA PUERTO SANTANDER</t>
  </si>
  <si>
    <t>BARRIO CENTRO RISARALDA</t>
  </si>
  <si>
    <t>BARRIO SUBA MIRAMAR BOGOTA 1</t>
  </si>
  <si>
    <t>BARRIO LA PAZ BARRANQUILLA 3</t>
  </si>
  <si>
    <t>BARRIO EL RIUNFO SAN VICENTE DEL CAGUAN</t>
  </si>
  <si>
    <t>BARRIO CORREGIMIENTO PUERTO LOPEZ EL BAGRE</t>
  </si>
  <si>
    <t>BARRIO URB LOS TRAPICHES VILLA DEL ROSARIO 2</t>
  </si>
  <si>
    <t>BARRIO CODITO BOGOTA 1</t>
  </si>
  <si>
    <t>BARRIO CENTRO PEREIRA 53</t>
  </si>
  <si>
    <t>BARRIO BOSA PORVENIR BOGOTA 5</t>
  </si>
  <si>
    <t>BARRIO VILLA MAYOR BOGOTA 3</t>
  </si>
  <si>
    <t>BARRIO FLORALIA CALI</t>
  </si>
  <si>
    <t>DROGUERIA Y MISCELANEA FENIX</t>
  </si>
  <si>
    <t>BARRIO LAGOS SE SUBA BOGOTA</t>
  </si>
  <si>
    <t>BARRIO EL REFUGIO II CALI</t>
  </si>
  <si>
    <t>BARRIO SAN NICOLAS SOACHA 5</t>
  </si>
  <si>
    <t>BARRIO LATINO II CUCUTA</t>
  </si>
  <si>
    <t>BARRIO EL PALMAR BOGOTA 1</t>
  </si>
  <si>
    <t>BARRIO ALPES FLORENCIA 1</t>
  </si>
  <si>
    <t>BARRIO EL BOSQUE SINCELEJO 1</t>
  </si>
  <si>
    <t>BARRIO KENNEDY SINCELEJO</t>
  </si>
  <si>
    <t>BARRIO LA LADERA POPAYAN 3</t>
  </si>
  <si>
    <t>BARRIO LA ESTANCIA POPAYAN 2</t>
  </si>
  <si>
    <t>BARRIO CENTRO FACATATIVA 9</t>
  </si>
  <si>
    <t>BARRIO CENTRO GUATICA 4</t>
  </si>
  <si>
    <t>BARRIO PRIMERO DE MAYO YOPAL</t>
  </si>
  <si>
    <t>BARRIO PIJAO QUINDIO</t>
  </si>
  <si>
    <t>BARRIO BOJACA CHIA</t>
  </si>
  <si>
    <t>BARRIO ALAMOS CALI 1</t>
  </si>
  <si>
    <t>BARRIO CLARET BOGOTA 6</t>
  </si>
  <si>
    <t>BARRIO PARIS BELLO BELLO</t>
  </si>
  <si>
    <t>BARRIO ROBLEDO XI - MEDELLÍN</t>
  </si>
  <si>
    <t>BARRIO CENTRO II VILLAVICENCIO</t>
  </si>
  <si>
    <t>BARRIO CALANDAMIA KENNEDY BOGOTA</t>
  </si>
  <si>
    <t>BARRIO CIUDADELA SAN ANTONIO VILLAVICENCIO</t>
  </si>
  <si>
    <t>BARRIO BARRIO TERRA GRANDE - BOGOTÁ</t>
  </si>
  <si>
    <t>BARRIO CENTRO 24 IBAGUÉ</t>
  </si>
  <si>
    <t>BARRIO ESTADIO URDANETA ARBELAEZ NEIVA 1</t>
  </si>
  <si>
    <t>BARRIO PATIVILCA DUITAMA</t>
  </si>
  <si>
    <t>MISCELANEA Y VARIEDADES MA CAMILA</t>
  </si>
  <si>
    <t>BARRIO SANTA INES POPAYAN 4</t>
  </si>
  <si>
    <t>BARRIO SAN JOSE DE LOS CAMPANOS CARTAGENA DE INDIAS 5</t>
  </si>
  <si>
    <t>BARRIO MARISCAL SUCRE BOGOTA</t>
  </si>
  <si>
    <t>BARR SAN FERNANDO CARTAGENA DE INDIAS</t>
  </si>
  <si>
    <t>BARRIO PARAISO BOGOTA 5</t>
  </si>
  <si>
    <t>BARRIO CENTRO CANALETE</t>
  </si>
  <si>
    <t>BARRIO CENTRO 3 MEDELLIN</t>
  </si>
  <si>
    <t>BARRIO PARIS LOS SAUCES BELLO</t>
  </si>
  <si>
    <t>BARRIO SAN ISIDRO MEDELLIN</t>
  </si>
  <si>
    <t>BARRIO CENTRO SOATA 7</t>
  </si>
  <si>
    <t>BARRIO RINCON DE LA PAZ BUCARAMANGA</t>
  </si>
  <si>
    <t>BARRIO CENTRO ENGATIVA BOGOTA</t>
  </si>
  <si>
    <t>BARRIO SABANAS DEL DORADO BOGOTA 4</t>
  </si>
  <si>
    <t>BARRIO CENTRO SABOYA 4</t>
  </si>
  <si>
    <t>BARRIO URB LOS ARAUJOS MONTERIA</t>
  </si>
  <si>
    <t>BARRIO LA PALMA MONTERIA 3</t>
  </si>
  <si>
    <t>BARRIO JARDIN META</t>
  </si>
  <si>
    <t>BARRIO VILLA NUEVA FACATATIVA FACTATIVA</t>
  </si>
  <si>
    <t>BARRIO OSPINA 2 EL CARMEN DE VIBORAL</t>
  </si>
  <si>
    <t>BARRIO ITAGUI CATATRAVA ITAGUI</t>
  </si>
  <si>
    <t>BARRIO SAN FRANCISCO</t>
  </si>
  <si>
    <t>BARRIO SAN JOAQUIN MANIZALES 1</t>
  </si>
  <si>
    <t>BARRIO CENTRO BARRANQUILLA 27</t>
  </si>
  <si>
    <t>BARRIO VILLA CAMPESTRE II GIRON</t>
  </si>
  <si>
    <t>BARRIO LLORENTE VAQUEIRO SAN ANDRES DE</t>
  </si>
  <si>
    <t>BARRIO COMUNEROS BUCARAMANGA</t>
  </si>
  <si>
    <t>BARRIO PAR PRINCIPAL GUASCA GUASCA</t>
  </si>
  <si>
    <t>PAPELERIA EL CARMEN</t>
  </si>
  <si>
    <t>BARRIO MONTOYA PAVA GRANADA</t>
  </si>
  <si>
    <t>VEREDA GETSEMANÍ</t>
  </si>
  <si>
    <t>CENTRO REPELON ATLANTICO</t>
  </si>
  <si>
    <t>PAEZ LA PLATA II - HUILA</t>
  </si>
  <si>
    <t>BARRIO SANTO DOMINGO BOGOTA</t>
  </si>
  <si>
    <t>QUIPILE LA MESA</t>
  </si>
  <si>
    <t>BARRIO GUACANDA YUMBO</t>
  </si>
  <si>
    <t>BARRIO CIUDAD DORADA ARMENIA 1</t>
  </si>
  <si>
    <t>BARRIO JORDAN CALI</t>
  </si>
  <si>
    <t>PALMIRA CENTRO</t>
  </si>
  <si>
    <t>BARRIO VALLE GRANDE CAUCA</t>
  </si>
  <si>
    <t>BARRIO IPM SAN JOAQUIN LA MESA</t>
  </si>
  <si>
    <t>BARRIO EL PRADO SAN MARCOS</t>
  </si>
  <si>
    <t>BARRIO RECREO VILLAVICENCIO 3</t>
  </si>
  <si>
    <t>SAPUYES - NARIÑO</t>
  </si>
  <si>
    <t>BARRIO BOLIVAR CONCEPCION</t>
  </si>
  <si>
    <t>BARRIO ZAMBRANO FACATIATIVA</t>
  </si>
  <si>
    <t>BARRIO LOMA FRESCA BARANOA BARANOA</t>
  </si>
  <si>
    <t>BARRIO LAGOS 2 FLORIDABLANCA</t>
  </si>
  <si>
    <t>BARRIO PARQUES DE BOLIVAR ET 4 LC 2 CARTAGENA DE INDIAS</t>
  </si>
  <si>
    <t>BARRIO CENTRO PAIPA</t>
  </si>
  <si>
    <t>BARRIO EL LIBANO CARTAGENA DE INDIAS 1</t>
  </si>
  <si>
    <t>BARRIO SAN BENITO VILLAVICENCIO 14</t>
  </si>
  <si>
    <t>BARRIO LA FLORESTA CALI 1</t>
  </si>
  <si>
    <t>BARRIO ALAMOS BOGOTA 11</t>
  </si>
  <si>
    <t>BARRIO CENTRO CARTAGENA DE INDIAS 3</t>
  </si>
  <si>
    <t>BARRIO SAN MATEO SOACHA 11</t>
  </si>
  <si>
    <t>BARRIO LA CASTELLANA PLANETA RICA</t>
  </si>
  <si>
    <t>BARRIO LA SERENA FUSAGASUGA</t>
  </si>
  <si>
    <t>VILLAVICENCIO JORDAN</t>
  </si>
  <si>
    <t>BARRIO BICENTENARIO YOPAL</t>
  </si>
  <si>
    <t>VIOTA - CUNDINAMARCA</t>
  </si>
  <si>
    <t>BARRIO LA FLORESTA II MEDELLÍN</t>
  </si>
  <si>
    <t>BARRIO PARIS BELLO 6</t>
  </si>
  <si>
    <t>BARRIO SANTA ISABEL BOGOTA 5</t>
  </si>
  <si>
    <t>BARRIO LAS MERCEDES I SINCELEJO</t>
  </si>
  <si>
    <t>BARRIO VILLA ALSACIA BOGOTA 4</t>
  </si>
  <si>
    <t>BARRIO LA FLORIDA MANI</t>
  </si>
  <si>
    <t>BARRIO PATIO BONITO BOGOTA 19</t>
  </si>
  <si>
    <t>BARRIO ORQUIDEAS BOGOTA 6</t>
  </si>
  <si>
    <t>BARRIO ALAMEDA DEL RIO BARRANQUILLA 5</t>
  </si>
  <si>
    <t>BARRIO SANTA LUCIA VIII - MEDELLÍN</t>
  </si>
  <si>
    <t>BARRIO EL PALMAR DAGUA</t>
  </si>
  <si>
    <t>BARRIO CENTRO 2 - EL CARMEN DE CHUCURÍ</t>
  </si>
  <si>
    <t>BARRIO LOS ANDES BARRANQUILLA</t>
  </si>
  <si>
    <t>BARRIO CIUDAD KENEDY BOGOTA</t>
  </si>
  <si>
    <t>BARRIO SANTA MONICA 3 MEDELLIN</t>
  </si>
  <si>
    <t>BARRIO PARQUE 2 ENVIGADO</t>
  </si>
  <si>
    <t>BARRIO RECREO VILLAVICENCIO 4</t>
  </si>
  <si>
    <t>BARRIO LA CEIBA BUCARAMANGA 7</t>
  </si>
  <si>
    <t>BARRIO SAN BENITO BOGOTA 5</t>
  </si>
  <si>
    <t>BARRIO LAS COLINAS LA MACARENA 1</t>
  </si>
  <si>
    <t>LA PAZ POPAYAN CAUCA</t>
  </si>
  <si>
    <t>BARRIO SAN FERNANDO VIANI 1</t>
  </si>
  <si>
    <t>BARR LA MINGA PASTO</t>
  </si>
  <si>
    <t>BARRIO OLAYA HERRERA CALI CAUCA</t>
  </si>
  <si>
    <t>BARRIO CENTRO CHAPARRAL 10</t>
  </si>
  <si>
    <t>DIRECCION ERRADA</t>
  </si>
  <si>
    <t>USUARIO NO RECIBE PEDIDO</t>
  </si>
  <si>
    <t>CB CON EFECTY</t>
  </si>
  <si>
    <t>PETICIÓN USUARIO</t>
  </si>
  <si>
    <t>MORENO MEDINA JUAN PABLO</t>
  </si>
  <si>
    <t>COLPAS MESA ELECTO JORGE</t>
  </si>
  <si>
    <t>RUA ALVAREZ RICHARD ANDRES</t>
  </si>
  <si>
    <t>ORREGO BEDOYA YASMIN ADRIANA</t>
  </si>
  <si>
    <t>LC-CS-25-004062</t>
  </si>
  <si>
    <t>LC-CS-25-004120</t>
  </si>
  <si>
    <t>LC-CS-25-004136</t>
  </si>
  <si>
    <t>LC-CS-25-004119</t>
  </si>
  <si>
    <t>LC-CS-25-004137</t>
  </si>
  <si>
    <t>LC-CS-25-004013</t>
  </si>
  <si>
    <t>LC-CS-25-004139</t>
  </si>
  <si>
    <t>LC-CS-25-004122</t>
  </si>
  <si>
    <t>LC-CS-25-004083</t>
  </si>
  <si>
    <t>LC-CS-25-004138</t>
  </si>
  <si>
    <t>LC-CS-25-004157</t>
  </si>
  <si>
    <t>LC-CS-25-004151</t>
  </si>
  <si>
    <t>LC-CS-25-004154</t>
  </si>
  <si>
    <t>LC-CS-25-004156</t>
  </si>
  <si>
    <t>LC-CS-25-004150</t>
  </si>
  <si>
    <t>LC-CS-25-004153</t>
  </si>
  <si>
    <t>LC-CS-25-004233</t>
  </si>
  <si>
    <t>LC-CS-25-004149</t>
  </si>
  <si>
    <t>LC-CS-25-004155</t>
  </si>
  <si>
    <t>LC-CS-25-004235</t>
  </si>
  <si>
    <t>LC-CS-25-004269</t>
  </si>
  <si>
    <t>LC-CS-25-004270</t>
  </si>
  <si>
    <t>LC-CS-25-004152</t>
  </si>
  <si>
    <t>LC-CS-25-004272</t>
  </si>
  <si>
    <t>LC-CS-25-004236</t>
  </si>
  <si>
    <t>TA-25-1296862</t>
  </si>
  <si>
    <t>LC-CS-25-004232</t>
  </si>
  <si>
    <t>LC-CS-25-004234</t>
  </si>
  <si>
    <t>LC-CS-25-004271</t>
  </si>
  <si>
    <t>LC-CS-25-004278</t>
  </si>
  <si>
    <t>LC-CS-25-004279</t>
  </si>
  <si>
    <t>TA-25-1312645</t>
  </si>
  <si>
    <t>LC-CS-25-004316</t>
  </si>
  <si>
    <t>LC-CS-25-004315</t>
  </si>
  <si>
    <t>LC-CS-25-004313</t>
  </si>
  <si>
    <t>LC-CS-25-004314</t>
  </si>
  <si>
    <t>LC-CS-25-004317</t>
  </si>
  <si>
    <t>LC-CS-25-004347</t>
  </si>
  <si>
    <t>LC-CS-25-004350</t>
  </si>
  <si>
    <t>LC-CS-25-004351</t>
  </si>
  <si>
    <t>LC-CS-25-004354</t>
  </si>
  <si>
    <t>LC-CS-25-004349</t>
  </si>
  <si>
    <t>LC-CS-25-007258</t>
  </si>
  <si>
    <t>LC-CS-25-004355</t>
  </si>
  <si>
    <t>LC-CS-25-004348</t>
  </si>
  <si>
    <t>LC-CS-25-004387</t>
  </si>
  <si>
    <t>LC-CS-25-007248</t>
  </si>
  <si>
    <t>LC-CS-25-004352</t>
  </si>
  <si>
    <t>LC-CS-25-004353</t>
  </si>
  <si>
    <t>LC-CS-25-004375</t>
  </si>
  <si>
    <t>LC-CS-25-004374</t>
  </si>
  <si>
    <t>LC-CS-25-007249</t>
  </si>
  <si>
    <t>LC-CS-25-010028</t>
  </si>
  <si>
    <t>LC-CS-25-004385</t>
  </si>
  <si>
    <t>LC-CS-25-010026</t>
  </si>
  <si>
    <t>LC-CS-25-010125</t>
  </si>
  <si>
    <t>LC-CS-25-010124</t>
  </si>
  <si>
    <t>DROGUERIA ETICA EN SALUD</t>
  </si>
  <si>
    <t>BARBERIA Y TIENDA DEL PELUQUERO MM</t>
  </si>
  <si>
    <t>BARRIO PRIMAVERA VILLAVICENCIO</t>
  </si>
  <si>
    <t>BARRIO CABECERA BUCARAMANGA 17</t>
  </si>
  <si>
    <t>BARRIO LOS LACHES BOGOTA 1</t>
  </si>
  <si>
    <t>BARRIO CENTRO SINCELEJO 2</t>
  </si>
  <si>
    <t>droguería apteka</t>
  </si>
  <si>
    <t>BARRIO PROTECHO IBAGUE</t>
  </si>
  <si>
    <t>BARRIO CENTRO BARRANQUILLA 51</t>
  </si>
  <si>
    <t>BARRIO EL REPOSO FLORIDBLANCA</t>
  </si>
  <si>
    <t>BARRIO CORPOVISUR 2 FLORIDABLANCA 1</t>
  </si>
  <si>
    <t>MISCELANEA MULTISERVICIOS.CO</t>
  </si>
  <si>
    <t>BARRIO SAN BLAS BOGOTA</t>
  </si>
  <si>
    <t>BARRIO EL DORADO FLORIDABLANCA 1</t>
  </si>
  <si>
    <t>BARRIO NUEVA COLOMBIA 1 VILLAVICENCIO</t>
  </si>
  <si>
    <t>BARRIO SAN RAFAEL - NEMOCÓN</t>
  </si>
  <si>
    <t>BARRIO RICAURTE PARTE BAJA IBAGUE 3</t>
  </si>
  <si>
    <t>BARRIO CIUDAD MODESTO BARRANQUILLA 1</t>
  </si>
  <si>
    <t>BARRIO LA POLA - RIONEGRO</t>
  </si>
  <si>
    <t>BARRIO CIUDAD JARDIN POPAYAN 1</t>
  </si>
  <si>
    <t>BARRIO OLAYA HERRERA CALI 1</t>
  </si>
  <si>
    <t>BARRIO SEVILLA SINCELEJO</t>
  </si>
  <si>
    <t>BARRIO BOSTON MEDELLIN</t>
  </si>
  <si>
    <t>BARRIO VILLA MARIA SUBA BOGOTA</t>
  </si>
  <si>
    <t>BARRIO LAS DELICIAS SINCELEJO 1</t>
  </si>
  <si>
    <t>BARRIO SAN EDUARDO POPAYAN 2</t>
  </si>
  <si>
    <t>BARRIO COLARADOS LOS PATIOS</t>
  </si>
  <si>
    <t>BARRIO SANTIAGO LONDOÑO DOSQUEBRADAS  1</t>
  </si>
  <si>
    <t>FUSAGASUGÁ LUXEMBURGO</t>
  </si>
  <si>
    <t>BARRIO SANTA ISABEL BOGOTA 6</t>
  </si>
  <si>
    <t>BARRIO VALDES TAVERA SOGAMOSO</t>
  </si>
  <si>
    <t>BARRIO SAN LUIS GONZAGA IBAGUE</t>
  </si>
  <si>
    <t>BARRIO CENTRO 60 PASTO</t>
  </si>
  <si>
    <t>BARRIO EDUARDO SANTOS BOGOTA 4</t>
  </si>
  <si>
    <t>BARRIO VILLA MARIA I MOSQUERA</t>
  </si>
  <si>
    <t>BARRIO EL LAGO POPAYAN</t>
  </si>
  <si>
    <t>BARRIO TOSCANA MEDELLIN 1</t>
  </si>
  <si>
    <t>PEREIRA CONDINA BATARA PLAZA</t>
  </si>
  <si>
    <t>BARRIO SAN DIEGO MEDELLIN 7</t>
  </si>
  <si>
    <t>BARRIO ENCISO MEDELLIN 5</t>
  </si>
  <si>
    <t>BARRIO TOLEDO PLATA CUCUTA 2</t>
  </si>
  <si>
    <t>BARRIO SANTA TERESITA DOSQUEBRADAS 1</t>
  </si>
  <si>
    <t>BARRIO BELLO HORIZONTE POPAYAN 9</t>
  </si>
  <si>
    <t>BARRIO CENTRO VILLANUEVA 8</t>
  </si>
  <si>
    <t>BARRIO LA PLAZUELA RISARALDA 1</t>
  </si>
  <si>
    <t>BARRIO PARQUES DE BOLIVAR ARMENIA</t>
  </si>
  <si>
    <t>BARRIO MANRIQUE MEDELLIN 15</t>
  </si>
  <si>
    <t>BARRIO CICERON MAESTRE VALLEDUPAR</t>
  </si>
  <si>
    <t>BARRIO BELLAVISTA GIRON 1</t>
  </si>
  <si>
    <t>FO-25-1739823</t>
  </si>
  <si>
    <t>FO-25-1756946</t>
  </si>
  <si>
    <t>FO-25-1765809</t>
  </si>
  <si>
    <t>FO-25-1774139 | FO-25-1756951</t>
  </si>
  <si>
    <t>FO-25-1765812</t>
  </si>
  <si>
    <t>FO-25-1733964 | FO-25-1724417</t>
  </si>
  <si>
    <t>FO-25-1765804</t>
  </si>
  <si>
    <t>FO-25-1756944</t>
  </si>
  <si>
    <t>FO-25-1751097 | FO-25-1747296</t>
  </si>
  <si>
    <t>FO-25-1724413 | FO-25-1740755 | FO-25-1728803</t>
  </si>
  <si>
    <t>FO-25-1765807</t>
  </si>
  <si>
    <t>FO-25-1796962</t>
  </si>
  <si>
    <t>FO-25-1796973</t>
  </si>
  <si>
    <t>FO-25-1796975</t>
  </si>
  <si>
    <t>FO-25-1796967</t>
  </si>
  <si>
    <t>FO-25-1796965</t>
  </si>
  <si>
    <t>FO-25-1796958</t>
  </si>
  <si>
    <t>FO-25-1805571</t>
  </si>
  <si>
    <t>FO-25-1796953</t>
  </si>
  <si>
    <t>FO-25-1796952</t>
  </si>
  <si>
    <t>FO-25-1805564</t>
  </si>
  <si>
    <t>FO-25-1818663</t>
  </si>
  <si>
    <t>FO-25-1818666</t>
  </si>
  <si>
    <t>FO-25-1796970</t>
  </si>
  <si>
    <t>FO-25-1818661</t>
  </si>
  <si>
    <t>FO-25-1805569</t>
  </si>
  <si>
    <t>FO-25-1828669</t>
  </si>
  <si>
    <t>FO-25-1824899 | FO-25-1805556</t>
  </si>
  <si>
    <t>FO-25-1805561</t>
  </si>
  <si>
    <t>FO-25-1818668</t>
  </si>
  <si>
    <t>FO-25-1822775</t>
  </si>
  <si>
    <t>FO-25-1822776</t>
  </si>
  <si>
    <t>FO-25-1845424</t>
  </si>
  <si>
    <t>FO-25-1840803</t>
  </si>
  <si>
    <t>FO-25-1840812</t>
  </si>
  <si>
    <t>FO-25-1840800</t>
  </si>
  <si>
    <t>FO-25-1840810</t>
  </si>
  <si>
    <t>FO-25-1840793</t>
  </si>
  <si>
    <t>FO-25-1852147</t>
  </si>
  <si>
    <t>FO-25-1861185 | FO-25-1852150</t>
  </si>
  <si>
    <t>FO-25-1868873 | FO-25-1852140</t>
  </si>
  <si>
    <t>FO-25-1852141</t>
  </si>
  <si>
    <t>FO-25-1852144</t>
  </si>
  <si>
    <t>FO-25-1884001</t>
  </si>
  <si>
    <t>FO-25-1852136</t>
  </si>
  <si>
    <t>FO-25-1852151</t>
  </si>
  <si>
    <t>FO-25-1870714</t>
  </si>
  <si>
    <t>FO-25-1878332</t>
  </si>
  <si>
    <t>FO-25-1852155</t>
  </si>
  <si>
    <t>FO-25-1896314 | FO-25-1852134</t>
  </si>
  <si>
    <t>FO-25-1858454</t>
  </si>
  <si>
    <t>FO-25-1858456 | FO-25-1895298</t>
  </si>
  <si>
    <t>FO-25-1878334</t>
  </si>
  <si>
    <t>FO-25-1898261 | FO-25-1906430</t>
  </si>
  <si>
    <t>FO-25-1870716</t>
  </si>
  <si>
    <t>FO-25-1898260</t>
  </si>
  <si>
    <t>FO-25-1902978</t>
  </si>
  <si>
    <t>FO-25-1902946</t>
  </si>
  <si>
    <t>RETIRO VOLUNTARIO</t>
  </si>
  <si>
    <t>ILOCALIZADO</t>
  </si>
  <si>
    <t>27/10/2025 SE ESCALA PARA VISITA. CONFIRMAR DATOS PARA LA RECOLECCION DE EQUIPOS | 01/11/2025 SE REALIZA CIERRE DE CORRESPONSAL BANCARIO SE RETIRA DATAFONO FUENTE PUBLICIDAD FUE DESTRUIDA EN SITIO CIERRE EXITOSO</t>
  </si>
  <si>
    <t>30/10/2025 SE ESCALA PARA VISITA. CONFIRMAR DATOS PARA LA RECOLECCION DE EQUIPOS | 01/11/2025 SE REALIZA CIERRE DE CB, USUARIO RESPONSABLE NO ESTÁ PRESENTE, POR ENDE NO HAY TIRILLA DE EQUIPO YA QUE DATÁFONO CUENTA CON CLAVE Y PERSONAL QUE ENTREGA NO TIENEN CONOCIMIENTO</t>
  </si>
  <si>
    <t>31/10/2025 SE ESCALA PARA VISITA. CONFIRMAR DATOS PARA LA RECOLECCION DE EQUIPOS | 01/11/2025 SE REALIZA CIERRE OK SIN NOVEDADES SE REALIZA RETIRO DATÁFONO SIN NOVEDAD</t>
  </si>
  <si>
    <t>30/10/2025 SE ESCALA PARA VISITA. CONFIRMAR DATOS PARA LA RECOLECCION DE EQUIPOS | 31/10/2025 SE HACE PRESENCIA EN COMERCIO SE HABLA CON EL SEÑOR ESAUL SUÁREZ QUIEN INFORMA QUE DESCONOCE LAS CAUSAS POR LA CUAL LE ESTAN HACIENDO EL CIERRE DEL CORRESPONSAL NO ENTREGA EQUIPOS HASTA QUE SE LE NOTIFIQUE | 05/11/2025 SE HACE PRESENCIA EN COMERCIO CLIENTE INFORMA QUE NO HACE ENTREGA DE LOS EQUIPOS DEBIDO A QUE NO LE HAN INFORMADO POR QUE LE VAN HA CERRAR EL CORRESPONSAL SE ESCALA CON EL COORDINADOR DE ZONA Y SE PROCEDE A CERRAR ORDEN
05/11/2025 SE RETIRA DATÁFONO CON SU RESPECTIVA FUENTE , SIN CAJA , CIERRE EXITOSO</t>
  </si>
  <si>
    <t>31/10/2025 SE ESCALA PARA VISITA. CONFIRMAR DATOS PARA LA RECOLECCION DE EQUIPOS | 05/11/2025 SE RETIRA DATÁFONO,</t>
  </si>
  <si>
    <t>23/10/2025 SE ESCALA PARA VISITA. CONFIRMAR DATOS PARA LA RECOLECCION DE EQUIPOS | 25/10/2025 SE VISITA SITIO SE VERIFICA INFORMACIÓN, COMERCIO CERRADO, SE INTENTA COMUNICACION SIN ÉXITO.
05/11/2025 SE VISITA LA DIRECCIÓN RELACIONADA POR WOMPI CALLE 32 #34-129, BARRIO SINCELEJITO, PARA RECOLECCIÓN DE EQUIPO WOMPI, COMERCIO SIN PUBLICIDAD. SE RETIRA EQUIPO FUNCIONAL EN SU CAJA Y FUENTE PODER.</t>
  </si>
  <si>
    <t>31/10/2025 SE ESCALA PARA VISITA. CONFIRMAR DATOS PARA LA RECOLECCION DE EQUIPOS | 05/11/2025 SE REALIZA VISITA AL COMERCIO SE RETIRA DATAFONO WOMPI CON SUS RESPECTIVOS ACCESORIOS</t>
  </si>
  <si>
    <t>30/10/2025 SE ESCALA PARA VISITA. CONFIRMAR DATOS PARA LA RECOLECCION DE EQUIPOS | 05/11/2025 SE REALIZÓ VISITA AL COMERCIO Y SE RETIRA EQUIPO WOMPII Y SUS RESPECTIVOS ASESORÍAS, PUBLICIDAD BANCOLOMBIA FUE DESTRUIDA POR EL CLIENTE POR SU MAL ESTADO</t>
  </si>
  <si>
    <t>28/10/2025 SE ESCALA PARA VISITA. CONFIRMAR DATOS PARA LA RECOLECCION DE EQUIPOS | 29/10/2025 SE VISITA DIRECCIÓN INDICADA DE CB LA PERSONA QUE ATIENDE ES LA ENCARGADA, QUIEN SE COMUNICA CON PROPIETARIO LE INFORMA QUE NO AUTORIZA EL RETIRO, YA QUE QUIERE ESTAR PRESENTE PARA SABER EL PORQUÉ
07/11/2025 SE REALIZA CIERRE POR SOLICITUD DEL CLIENTE, SE RETIRA DATÁFONO WOMPI, PUBLICIDAD.</t>
  </si>
  <si>
    <t>31/10/2025 SE REALIZA VISITA NUEVAMENTE AL PUNTO, PERSONA EN ENCARGADA INDICA QUE EL TITULAR TODAVÍA NO SE ENCUENTRA EN LA CIUDAD PIDE Y SE REPROGRAME VISITA NUEVAMENTE.
06/11/2025 COMUNICACIÓN VÍA TELEFÓNICA CON LA SEÑOR ANDRÉS  CLAROS AL NÚMERO 3214125939 TITULAR INDICA QUE TODAVÍA NO SE ENCUENTRA EN LA CIUDAD CONTINUA DE VIAJE  PIDE PASAR NUEVAMENTE EL DÍA DE MAÑANA VIERNES 07 DE NOVIEMBRE DESPUÉS DE LAS 2PM | 07/11/2025 SE REALIZA VISITA AL PUNTO, PERSONA ENCARGADA DE EL PUNTO INDICA QUE EL TITULAR NO ESTÁ Y QUE NO DEJÓ EL EQUIPO PARA REALIZAR ENTREGA VISITA FALLIDA .
23/10/2025 SE ESCALA PARA VISITA. CONFIRMAR DATOS PARA LA RECOLECCION DE EQUIPOS | 08/11/2025 SE REALIZA VISITA AL PUNTO, PERSONA ENCARGADA INDICA QUE LA TITULAR NO SE ENCUENTRA, SE COMUNICA DIRECTAMENTE CON LA TITULAR Y ELLA NOS INDICA QUE NOS PUEDE RECIBIR A PARTIR DEL LUNES YA QUE NO SE ENCUENTRA EN LA CIUDAD</t>
  </si>
  <si>
    <t>31/10/2025 SE ESCALA PARA VISITA. CONFIRMAR DATOS PARA LA RECOLECCION DE EQUIPOS | 07/11/2025 SE REALIZA RETIRO DE EQUIPO WOMPI CON SU RESPECTIVO CARGADOR Y CAJA.</t>
  </si>
  <si>
    <t>08/11/2025 SE REALIZA VISITA SE PROCEDE A RECIBIR PUBLICIDAD DEL CIERRE: A ISO EXTERIOR ,FLANGED ,DISPLAY LEGAL (SE DESTRUYE EN SITIO) SE RECIBEN EQUIPOS ,DATAFONO ,CARGADOR (CON CONECTORES UNIVERSALES) BATERÍA, TAPA TRASERA DEL DATAFONO, PROTECTOR DEL TECLADO,1 ROLLO, SE ENTREGA CAJA DEL EQUIPO, CIERRE EXITOSO, RECUPERACIÓN DE EQUIPOS OK
NOTA: NO SE SACA TIRILLA DE PRUEBA YA QUE EL EQUIPO ESTÁ BLOQUEADO NO PERMITE REALIZAR TRX DE PRUEBA PARA VERIFICAR DATOS.</t>
  </si>
  <si>
    <t>10/11/2025 OMAR MEJÍA</t>
  </si>
  <si>
    <t>10/11/2025 SE RETIRA DATÁFONO WOMPI, CON ACCESORIOS, Y CAJA CIERRE EXITOSO</t>
  </si>
  <si>
    <t>10/11/2025 VISITAMOS COMERCIO RETIRAMOS DATAFONO WOMPI, OCHO ROLLOS DESMONTAMOS AVISO EXTERIOR, FLANGGER Y DISPLAY LEGAL (HORARIO) LA DESTRUIMOS EN EL PUNTO.</t>
  </si>
  <si>
    <t>10/11/2025 SE RETIRA CORRESPONSAL WONPI</t>
  </si>
  <si>
    <t>08/11/2025 SE REALIZA LANDA TELEFÓNICA AL NÚMERO INDICADO EN ORDEN 3183734118 LEYDI MABEL SOCHA PARA EL RETIRO DE EL EQUIPO , PERO NOS INDICO QUE EL DÍA DE HOY SÁBADO  NO SE ENCUENTRA PARA LA ENTREGA PERO NOS INDICA QUE SI ES POSIBLE EL LUNES YA PODEMOS PASAR A RECOGER | 10/11/2025 SE REALIZA RETIRO DE DATÁFONO WOMPI, CAJA Y ACCESORIOS, POR CAMBIO DE RAZÓN SOCIAL, NO SE PUEDE SACAR TIRILLA YA QUE LA PERSONA ENCARGADA NO LE PERMITE EL INGRESO AL MÓDULO.</t>
  </si>
  <si>
    <t>11/11/2025 SE ESCALA PARA VISITA. CONFIRMAR DATOS PARA LA RECOLECCION DE EQUIPOS | 11/11/2025 SE REALIZA RETIRO DE EQUIPOS POR CIERRE DEL CORRESPONSAL SE ENTREGARÁN A BODEGA VILLAVICENCIO</t>
  </si>
  <si>
    <t>11/11/2025 SE REALIZA RETIRO DE DATAFONO WOMPI POR CIERRE DEL CB DATAFONO INALÁMBRICO SIN PUBLICIDAD EN FACHADA YA HABIA SIDO BAJADA POR CLIENTE Y SE DAÑÓ POR LO VIEJA INDICA ERA LA AMARILLA</t>
  </si>
  <si>
    <t>11/11/2025 SE REALIZA CIERRE POR SOLICITUD DEL CLIENTE, SE RETIRA DATÁFONO SIN SU CAJA E IGUALMENTE NO SE RETIRA ROLLOS, SE RETIRA PUBLICIDAD EXISTENTE. NO ES POSIBLE SACAR TIRILLA DE PRUEBA DEBIDO A QUE EL CLIENTE FALLECIÓ Y TENÍA LA INFORMACIÓN.</t>
  </si>
  <si>
    <t>11/11/2025 SE ESCALA PARA VISITA. CONFIRMAR DATOS PARA LA RECOLECCION DE EQUIPOS | 11/11/2025 SE REALIZA VISITA SE PROCEDE A RECIBIR ,PUBLICIDAD ,AVISO EXTERIOR ,FLANGED ,DISPLAY LEGAL( SE DESTRUYE EN SITIO, EQUIPOS SE RETIRA DATAFONO WOMPI, INGENICO DX 4000 CON SU BATERÍA ,1 ROLLO, PROTECTOR DE CLAVE, CONECTORES UNIVERSALES, CIERRE EXITOSO RECUPERACIÓN DE EQUIPOS OK</t>
  </si>
  <si>
    <t>12/11/2025 SE ESCALA PARA VISITA. CONFIRMAR DATOS PARA LA RECOLECCION DE EQUIPOS | 13/11/2025 SE VISITA EL COMERCIO, SE REALIZA CIERRE WOMPI POR SOLICITUD DEL BANCO, SE RETIRA EQUIPOS EN BUEN ESTADO. SE DESTRUYE EN SITIO EL AVISO EXTERIOR, FLANGER, DISPLAY HORARIO</t>
  </si>
  <si>
    <t>12/11/2025 SE ESCALA PARA VISITA. CONFIRMAR DATOS PARA LA RECOLECCION DE EQUIPOS | 13/11/2025 SE RETIRA EQUIPO WOMPI CORRECTAMENTE.</t>
  </si>
  <si>
    <t>13/11/2025 SE INGRESA SE RECOGE EQUIPO ESTADO OK NO SE TOMAN TIRILLA DE PRUEBA YA QUE EL CLIENTE NO RECUERDA SU CONTRASEÑA PARA INGRESARNAR AL DATAFONO</t>
  </si>
  <si>
    <t>12/11/2025 SE ESCALA PARA VISITA. CONFIRMAR DATOS PARA LA RECOLECCION DE EQUIPOS | 13/11/2025 SE REALIZA CIERRE DE CB BANCOLOMBIA PURO, SE RETIRA EQUIPO, ACCESORIOS Y PUBLICIDAD, EL EQUIPO ES TRASLADADO A BODEGA DE LÍNEA COMUNICACIONES SEDE CALI, LA PUBLICIDAD RETIRADA ES DESTRUIDA EN SITIO.</t>
  </si>
  <si>
    <t>11/11/2025 SE ESCALA PARA VISITA. CONFIRMAR DATOS PARA LA RECOLECCION DE EQUIPOS | 14/11/2025 SE LLEGA A SITIO, SE RETIRA DATAFONO WOMPI</t>
  </si>
  <si>
    <t>14/11/2025 SE VISITA COMERCIO, SE HACE EL CIERRE DEL CB, SE RETIRA EQUIPO WOMPI, SE RETIRA DATAFONO, NO SE RETIRA PUBLICIDAD, ENCARGADA INDICA QUE NO TENÍA ROLLOS, SE RETIRAN LOS EQUIPOS EN LA DIRECCIÓN CRA 15D # 5-85.</t>
  </si>
  <si>
    <t>11/11/2025 SE ESCALA PARA VISITA. CONFIRMAR DATOS PARA LA RECOLECCION DE EQUIPOS | 13/11/2025 VISITA FALLIDA COMERCIO CERRADO, SE INTENTA CONTACTAR CLIENTE EN DISTINTOS NÚMEROS Y NO FUE POSIBLE. SE ESPERA EN SITIO, NO ABREN
15/11/2025 SE RETIRA EQUIPO WOMPI CORRECTAMENTE.</t>
  </si>
  <si>
    <t>11/11/2025 SE ESCALA PARA VISITA. CONFIRMAR DATOS PARA LA RECOLECCION DE EQUIPOS | 15/11/2025 SE LLEGA A LA DIRECCIÓN INDICADA Y SE REALIZA RETIRO DE DATAFONDX4000 SN 254MMD4W8221 LA SRA DIANA GUZMÁN INDICA QUE EL COMERCIO CAMBIO DE RAZÓN SOCIAL Y EL ANTERIOR REPRESENTANTE SOLAMENTE LE DEJO EL EQUIPO CON CARGADOR , SIN CAJA , SIN PROTECTOR SIN ACCESORIOS. SE RECIBE EL EQUIPO COMPLETAMENTE DESCARGADO NO SE RETIRA PUBLICIDAD CB REALIZÓ DISPOSICIÓN FINAL</t>
  </si>
  <si>
    <t>12/11/2025 SE ESCALA PARA VISITA. CONFIRMAR DATOS PARA LA RECOLECCION DE EQUIPOS | 15/11/2025 SE VISITA COMERCIO, SE HACE EL CIERRE DEL CB, SE RETIRA EL EQUIPO WOMPI, SE RETIRA DATAFONO, SE RETIRA PUBLICIDAD Y SE DESTRUYE EN SITIO, ENCARGADA INDICA QUE NO TENÍA ROLLOS.</t>
  </si>
  <si>
    <t>15/11/2025 SE INGRESA SE RECOGE DATAFONO OK AVISO EXTERIOR SE RECOGE Y DESTRUYE EN SITIO</t>
  </si>
  <si>
    <t>15/11/2025 SE REALIZA VISITA, SE RETIRA DATAFONO WOMPI</t>
  </si>
  <si>
    <t>19/11/2025 VISITAMOS COMERCIO RETIRAMOS DATÁFONO WOMPI NO RETIRAMOS NADA DE PUBLICIDAD YA QUE LA DESTRUYERON EN EL CIERRE DE REDEBAN.</t>
  </si>
  <si>
    <t>19/11/2025 SE VISITA COMERCIO, SE RETIRA DATÁFONO WOMPI</t>
  </si>
  <si>
    <t>19/11/2025 CLIENTE REALIZA ENTREGA DEL EQUIPO YA QUE ESTÁ BLOQUEADA INDICA NO SABER EL MOTIVO PERO DE IGUAL MANERA REALIZA ENTREGA DE EL EQUIPO CON LOS ACCESORIOS 
DATAFONO 6165 ADAPTADOR PROTECTOR DE DATAFONO  Y CAJA DEL EQUIPO</t>
  </si>
  <si>
    <t>19/11/2025 SE REALIZA RETIRO DE EQUIPO Y PUBLICIDAD.</t>
  </si>
  <si>
    <t>19/11/2025 SE REALIZA CIERRE POR SOLICITUD DEL CLIENTE, SE RETIRA DATÁFONO Y CAJA CON ACCESORIOS. SE RETIRA AVISO EXTERIOR Y DISPLAY LEGAL. NO ES POSIBLE SACAR TIRILLA CLIENTE ENTREGA DATAFONO BLOQUEADO.</t>
  </si>
  <si>
    <t>19/11/2025 SE VISITA COMERCIO SE REALIZA CIERRE CB WOMPI SE RETIRA DATÁFONO Y 20 ROLLOS DE PAPEL PARA DATÁFONO WOMPI SE DESTRUYE PUBLICIDAD EN SITIO</t>
  </si>
  <si>
    <t>20/11/2025 SE ESCALA PARA VISITA. CONFIRMAR DATOS PARA LA RECOLECCION DE EQUIPOS | 21/11/2025 SE VISITA EL COMERCIO PARA REALIZAR CIERRE DEL CB, SE RETIRA DATÁFONO CON CARGADOR, SE RETIRA Y DESTRUYE AVISO, CIERRE OK SIN NOVEDAD</t>
  </si>
  <si>
    <t>20/11/2025 SE ESCALA PARA VISITA. CONFIRMAR DATOS PARA LA RECOLECCION DE EQUIPOS | 22/11/2025 CB INDICA QUE NO SE ENCUENTRA EL ENCARGADO PARA REALIZAR LA ENTREGA DEL EQUIPO, IGUALMENTE ESTÁN ESPERANDO RESPUESTA DEL ASESOR CON RESPECTO AL CIERRE DEL PUNTO
22/11/2025 SE REALIZA LLAMADA AL NÚMERO 3202128908 DONDE INDICAN QUE NO VAN A ENTREGAR DATÁFONOS YA QUE EL ENCARGADO NO HA AUTORIZADO LA ENTREGA</t>
  </si>
  <si>
    <t>20/11/2025 SE ESCALA PARA VISITA. CONFIRMAR DATOS PARA LA RECOLECCION DE EQUIPOS | 24/11/2025 SE LLEGA A LA DIRECCIÓN INDICADA Y SE ENCUENTRA COMERCIO CERRADO, COMUNICACIÓN NO EXITOSA, SE ESPERA 20 MINUTOS PERO COMERCIO CONTINUA CERRADO.
25/11/2025 SE LLEGA A COMERCIO EL CUAL SE ENCUENTRA CERRADO COMUNICACIÓN NO POSIBLE YA QUE NO SE CUENTA CON NINGUNA NÚMERO DE CONTACTO EN ORDEN DE TRABAJO SE PREGUNTA EN COMERCIO VECINO EL CUAL INFORMA QUE DUEÑA EL COMERCIO SE ENCUENTRA INCAPACITADA Y EL COMERCIO LLEVA MÁS DE UNA SEMANA CERRADO SE ESCALA Y SE CIERRA</t>
  </si>
  <si>
    <t>20/11/2025 SE ESCALA PARA VISITA. CONFIRMAR DATOS PARA LA RECOLECCION DE EQUIPOS | 25/11/2025 SE INGRESA SE DESINTALA EQUIPO WOMPI RECOGIDO OK AVISO EXTERIOR OK FLANGED OK</t>
  </si>
  <si>
    <t>20/11/2025 SE ESCALA PARA VISITA. CONFIRMAR DATOS PARA LA RECOLECCION DE EQUIPOS | 26/11/2025 SE LLEGA AL LUGAR DE LA UBICACIÓN, LA ADMINISTRADORA INFORMA QUE ELLA YA NO TIENE LOCAL EN EL SITIO YA EXISTE OTRO COMERCIO</t>
  </si>
  <si>
    <t>26/11/2025 SE ESCALA PARA VISITA. CONFIRMAR DATOS PARA LA RECOLECCION DE EQUIPOS | 26/11/2025 VISITAMOS COMERCIO RETIRAMOS DATÁFONO WOMPI CON LA CAJA Y TODOS LOS ACCESORIOS SOLO FALTO EL CARTÓN DONDE SE UBICA EL DATAFONO DENTRO DE LA CAJA, NO RETIRAMOS PUBLICIDAD YA QUE ES UN CIERRE POR CAMBIO DE RAZÓN SOCIAL Y YA ESTA OPERATIVO EL OTRO CORRESPONSAL.</t>
  </si>
  <si>
    <t>20/11/2025 SE ESCALA PARA VISITA. CONFIRMAR DATOS PARA LA RECOLECCION DE EQUIPOS | 26/11/2025 SE RETIRA UN EQUIPO WOMPI.</t>
  </si>
  <si>
    <t>20/11/2025 SE ESCALA PARA VISITA. CONFIRMAR DATOS PARA LA RECOLECCION DE EQUIPOS | 26/11/2025 SE RETIRA UN EQUIPO WOMPI CORRECTAMENTE.</t>
  </si>
  <si>
    <t>24/11/2025 SE ESCALA PARA VISITA. CONFIRMAR DATOS PARA LA RECOLECCION DE EQUIPOS | 26/11/2025 SE VISITA COMERCIO, SE REALIZA RETIRO DE DATAFONO WOMPI, ACCESORIOS, PUBLICIDAD DESTRUIDA POR EL CLIENTE.</t>
  </si>
  <si>
    <t>25/11/2025 SE ESCALA PARA VISITA. CONFIRMAR DATOS PARA LA RECOLECCION DE EQUIPOS | 26/11/2025 SE VISITA COMERCIO SE REALIZA CIERRE CB SE RETIRA DATÁFONO CON CARGADOR Y 4 ROLLOS PARA DATÁFONO WOMPI</t>
  </si>
  <si>
    <t>20/11/2025 SE ESCALA PARA VISITA. CONFIRMAR DATOS PARA LA RECOLECCION DE EQUIPOS | 26/11/2025 SE INGRESA SE RECOGE AVISO EXTERIOR Y DATAFONO ESTADO OK</t>
  </si>
  <si>
    <t>27/11/2025 SE RETIRA DATÁFONO WOMP CON CARGADORI Y AVISO EXTERIOR, EL FLANGER Y EL DISPLAY LEGAL INDICA EL CLIENTE QUE SE LE PERDIERON, EL AVISO SE DESTRUYE EN SITIO.</t>
  </si>
  <si>
    <t>28/11/2025 CLIENTE INFORMA QUE NO TENÍA CONOCIMIENTO DEL CIERRE YA QUE EL NO LO HA SOLICITADO, EL INDICA QUE PROCEDERÁ A COMUNICARSE CON EL ASESOR COMERCIAL PARA ACLARAR DUDAS CORRESPONDIENTES AL RESPECTO.</t>
  </si>
  <si>
    <t>25/11/2025 SE ESCALA PARA VISITA. CONFIRMAR DATOS PARA LA RECOLECCION DE EQUIPOS | 27/11/2025 SE RETIRA DATAFONO WOMPI NO SE RETIRA PUBLICIDAD YA NO LA TIENE EL EQUIPO OK</t>
  </si>
  <si>
    <t>27/11/2025 SE ESCALA PARA VISITA. CONFIRMAR DATOS PARA LA RECOLECCION DE EQUIPOS | 28/11/2025 SE LLEGA A COMERCIO SE ENCUENTRA CERRADO, SE LLAMA A CONTACTO HE INDICA QUE EN EL MOMENTO NO TIENE ABIERTO QUE PODRÍAN ATENDER DESPUÉS DE LAS 5 PM.</t>
  </si>
  <si>
    <t>24/11/2025 SE ESCALA PARA VISITA. CONFIRMAR DATOS PARA LA RECOLECCION DE EQUIPOS | 28/11/2025 SE REALIZA CIERRE DE CB WOMPI SE RECOGE 1 DATAFONO CON CAJA Y SUS ACC USUARIO HACE DISPOSICIÓN FINAL DE LA PUBLICIDAD OK</t>
  </si>
  <si>
    <t>27/11/2025 SE ESCALA PARA VISITA. CONFIRMAR DATOS PARA LA RECOLECCION DE EQUIPOS | 28/11/2025 SE RETIRA DATÁFONO, SE DESMONTA Y DESTRUYE PUBLICIDAD EN SITIO</t>
  </si>
  <si>
    <t>28/11/2025 SE ESCALA PARA VISITA. CONFIRMAR DATOS PARA LA RECOLECCION DE EQUIPOS | 29/11/2025 SE REALIZA CIERRE DE CB WOMPI, SE RECOGE DATAFONO CON SUS ACCESORIOS EN CAJA, SE RETIRA Y SE DESTRUYE PUBLICIDAD, NO SE RECOGEN ROLLOS YA QUE EL CLIENTE MANIFIESTA QUE NO CUENTA CON ELLOS.</t>
  </si>
  <si>
    <t>28/11/2025 SE ESCALA PARA VISITA. CONFIRMAR DATOS PARA LA RECOLECCION DE EQUIPOS | 29/11/2025 SE REALIZA VISITA A COMERCIO Y SE RETIRA DATAFONO, FUENTE Y CAJA, NO SE RETIRA PUBLICIDAD CLIENTE INDICA QUE YA LA DESTRUYÓ.</t>
  </si>
  <si>
    <t>COPETE CORDOBA DIEGO ALEJANDRO</t>
  </si>
  <si>
    <t>BARRIO QUIRIGUA BOGOTA 9</t>
  </si>
  <si>
    <t>BARRIO CENTRO MEDELLIN 41</t>
  </si>
  <si>
    <t>BARRIO EL LLANO CUCUTA 18</t>
  </si>
  <si>
    <t>BARRIO EL PINO BOGOTA</t>
  </si>
  <si>
    <t>BARRIO TUNA BAJA BOGOTA 1</t>
  </si>
  <si>
    <t>1 AL 30 DE DICIEMBRE 2025</t>
  </si>
  <si>
    <t>BARRIO LUIS CARLOS GALAN CARTAGENA DE INDIAS 1</t>
  </si>
  <si>
    <t>BARRIO YESQUITA QUIBDO 1</t>
  </si>
  <si>
    <t>BARRIO ANAPOIMA ANAPOIMA 3</t>
  </si>
  <si>
    <t>BARRIO SAN JUAN BOSCO SABANAGRANDE</t>
  </si>
  <si>
    <t>BARRIO LOS ANGELES VILLA DE LEYVA</t>
  </si>
  <si>
    <t>BARRIO ATALAYA FLORENCIA</t>
  </si>
  <si>
    <t>BARRIO EL CENTRO SAN VICENTE DEL CAGUAN 3</t>
  </si>
  <si>
    <t>BARRIO VEGA PLATANARES GARZON</t>
  </si>
  <si>
    <t>BARRIO EL CENTRO CHINACOTA</t>
  </si>
  <si>
    <t>BARRIO LUIS IGNACIO ANDRADE NEIVA 1</t>
  </si>
  <si>
    <t>BARRIO MAGDALENA CUCUTA 2</t>
  </si>
  <si>
    <t>BARRIO ARANJUEZ MEDELLIN 25</t>
  </si>
  <si>
    <t>BARRIO LA PLAZUELA CAÑASGORDAS</t>
  </si>
  <si>
    <t>BARRIO CENTRO PEREIRA 58</t>
  </si>
  <si>
    <t>BARRIO LA Y GUACARI</t>
  </si>
  <si>
    <t>BARRIO LA FAENA BOGOTA 3</t>
  </si>
  <si>
    <t>BARRIO PUERTO NUEVO CENTRO FLORIDA</t>
  </si>
  <si>
    <t>BARRIO SALAMANCA SOLEDAD 3</t>
  </si>
  <si>
    <t>BARRIO LAS NIEVES TUNJA 3</t>
  </si>
  <si>
    <t>BARRIO NAYITA SECTOR F8 BUENAVENTURA</t>
  </si>
  <si>
    <t>BARRIO SANTA BARBARA GUADALAJARA DE BUGA 6</t>
  </si>
  <si>
    <t xml:space="preserve">BARRIO URBANIZACION VILLA REAL MONTERIA </t>
  </si>
  <si>
    <t>BARRIO PIZARREAL LOS PATIOS 7</t>
  </si>
  <si>
    <t>BARRIO LIMONAR CALI 6</t>
  </si>
  <si>
    <t>BARRIO EL VALLADO CALI 4</t>
  </si>
  <si>
    <t>BARRIO LAS PALMAS NEIVA 7</t>
  </si>
  <si>
    <t xml:space="preserve">BARRIO CENTRO SUSA 3 </t>
  </si>
  <si>
    <t>BARRIO SANTA ELENA BARANOA 2</t>
  </si>
  <si>
    <t>BARRIO ALTICO NEIVA 5</t>
  </si>
  <si>
    <t>BARRIO LOS OLIVOS CHIGORODO ANTIOQUIA CHIGORODO</t>
  </si>
  <si>
    <t>BARRIO CENTRO VILLA DE SAN DIEGO DE UBATE 8</t>
  </si>
  <si>
    <t>BARRIO CENTRO SAN VICENTE DEL CAGUAN 7</t>
  </si>
  <si>
    <t>BARRIO VILLAS DEL PALMAR CAMPOALEGRE</t>
  </si>
  <si>
    <t>BARRIO EL CANEY CALI 5</t>
  </si>
  <si>
    <t>BARRIO LA RESURRECCION  BOGOTA</t>
  </si>
  <si>
    <t>BARRIO LA DOCTORA SABANETA 3</t>
  </si>
  <si>
    <t>BARRIO SAN JORGE 1 NEIVA</t>
  </si>
  <si>
    <t>BARRIO LA PRIMAVERA BOLIVAR</t>
  </si>
  <si>
    <t>BARRIO BUENAVISTA MONTERIA 9</t>
  </si>
  <si>
    <t>BARRIO CUBIS ISTMINA 17</t>
  </si>
  <si>
    <t>BARRIO CENTRO VALENCIA 7</t>
  </si>
  <si>
    <t>BARRIO LA MERCED CUCUTA 14</t>
  </si>
  <si>
    <t>BARRIO LA BALVANERA ZARZAL</t>
  </si>
  <si>
    <t>BARRIO CENTRO ANOLAIMA 3</t>
  </si>
  <si>
    <t>BARRIO ENCISO LA PAZ MEDELLIN</t>
  </si>
  <si>
    <t>BARRIO REMANZO MOSQUERA 1</t>
  </si>
  <si>
    <t>BARRIO CHUNTAME LA ILUSION CAJICA</t>
  </si>
  <si>
    <t>BARRIO GGT PUEBLO NUEVO NECOCLI ANTIOQUIA NECOCLI</t>
  </si>
  <si>
    <t>BARRIO GUACAMAYAS 2 SECTOR BOGOTA</t>
  </si>
  <si>
    <t>BARRIO NUEVO HORIZONTE CUCUTA 7</t>
  </si>
  <si>
    <t>BARRIO GGTO CALLEJAS TIERRALTA</t>
  </si>
  <si>
    <t>BARRIO MANUELA BELTRAN SOCORRO</t>
  </si>
  <si>
    <t>BARRIO RAFAEL URIBE CALI</t>
  </si>
  <si>
    <t>BARRIO LA CRINOLINA PACHO 2</t>
  </si>
  <si>
    <t>BARRIO CENTRO AL LADO DE LA ALCALDIA APIA</t>
  </si>
  <si>
    <t>BARRIO CENTENARIO PEREIRA 1</t>
  </si>
  <si>
    <t>BARRIO GGT PUERTO LOPEZ EL BAGRE</t>
  </si>
  <si>
    <t>BARRIO BARBOSA BARBOSA</t>
  </si>
  <si>
    <t>BARRIO CIUDADELA BONANZA JAMUNDI</t>
  </si>
  <si>
    <t>BARRIO SAN AGUSTIN PAMPLONA 5</t>
  </si>
  <si>
    <t>BARRIO NUEVO SAMANIEGO II SAMANIEGO</t>
  </si>
  <si>
    <t>BARRIO CENTRO GARAGOA 16</t>
  </si>
  <si>
    <t>BARRIO BELMONTE POPAYAN</t>
  </si>
  <si>
    <t>BARRIO CAPELLANIA FUQUENE 3</t>
  </si>
  <si>
    <t>BARRIO TIHUAQUE JUAN JOSE RONDON BOGOTA</t>
  </si>
  <si>
    <t>BARRIO KENNEDY QUIBDO CHOCO QUIBDO</t>
  </si>
  <si>
    <t>BARRIO ARBOLEDA MANIZALES 2</t>
  </si>
  <si>
    <t>BARRIO LUISITANIA PARTE BAJA MANIZALES</t>
  </si>
  <si>
    <t>BARRIO PORTALES DEL RIO GUADALAJARA DE BUGA</t>
  </si>
  <si>
    <t>BARRIO BALBOA GUADALAJARA DE BUGA</t>
  </si>
  <si>
    <t>BARRIO PETECUY 1 CALI</t>
  </si>
  <si>
    <t>BARRIO CRR FELIDIA CALI</t>
  </si>
  <si>
    <t>BARRIO CENTRO CHINACOTA 7</t>
  </si>
  <si>
    <t>BARRIO CL PRINCIPAL NOVITA CHOCHO NOVITA</t>
  </si>
  <si>
    <t>BARRIO MARCO FIDEL SUAREZ BOGOTA 10</t>
  </si>
  <si>
    <t>BARRIO SANTA GENOVEVA SECTOR LAS MINAS ISTMINA</t>
  </si>
  <si>
    <t>BARRIO CENTRO ALCALA 4</t>
  </si>
  <si>
    <t>BARRIO GALAN TIERRALTA 1</t>
  </si>
  <si>
    <t>BARRIO CENTRO GUADALAJARA DE BUGA 20</t>
  </si>
  <si>
    <t>BARRIO LA VICTORIA CANDELARIA</t>
  </si>
  <si>
    <t>BARRIO CENTRO CHOACHI 9</t>
  </si>
  <si>
    <t>BARRIO SAN MIGUEL CUCUTA 13</t>
  </si>
  <si>
    <t>BARRIO NUEVA VILLA MAYOR BOGOTA</t>
  </si>
  <si>
    <t>BARRIO GUAYABAL SAN BERNARDO DEL VIENTO 1</t>
  </si>
  <si>
    <t>BARRIO CENTRO PAMPLONA 25</t>
  </si>
  <si>
    <t xml:space="preserve">BARRIO BOSA EL RECUERDO BOGOTA </t>
  </si>
  <si>
    <t>BARRIO VEREDA ENCIMADAS AGUADAS</t>
  </si>
  <si>
    <t>BARRIO LOS COMUNEROS PRADERA PRADERA</t>
  </si>
  <si>
    <t>BARRIO CENTRO SUAN 3</t>
  </si>
  <si>
    <t>BARRIO BOYACA CHIQUINQUIRA 1</t>
  </si>
  <si>
    <t>BARRIO CALIMA CALI 6</t>
  </si>
  <si>
    <t>BARRIO POLICARPA BOGOTA 7</t>
  </si>
  <si>
    <t>BARRIO BALBOA GUADALAJARA DE BUGA 1</t>
  </si>
  <si>
    <t>BARRIO EL CAMELLO CAUCASIA 2</t>
  </si>
  <si>
    <t>BARRIO TORCOROMA 3 CUCUTA</t>
  </si>
  <si>
    <t>BARRIO CENTRO MONTERIA  60</t>
  </si>
  <si>
    <t>CAMBIO DE RAZON SOCIAL</t>
  </si>
  <si>
    <t>TA-25-1281064</t>
  </si>
  <si>
    <t>TA-25-1285459</t>
  </si>
  <si>
    <t>TA-25-1440266</t>
  </si>
  <si>
    <t>TA-25-1337956</t>
  </si>
  <si>
    <t>TA-25-1337957</t>
  </si>
  <si>
    <t>TA-25-1337958</t>
  </si>
  <si>
    <t>TA-25-1337959</t>
  </si>
  <si>
    <t>TA-25-1337960</t>
  </si>
  <si>
    <t>TA-25-1337961</t>
  </si>
  <si>
    <t>TA-25-1400902</t>
  </si>
  <si>
    <t>TA-25-1337963</t>
  </si>
  <si>
    <t>TA-25-1337964</t>
  </si>
  <si>
    <t>TA-25-1337965</t>
  </si>
  <si>
    <t>TA-25-1337967</t>
  </si>
  <si>
    <t>TA-25-1337968</t>
  </si>
  <si>
    <t>TA-25-1337969</t>
  </si>
  <si>
    <t>TA-25-1337970</t>
  </si>
  <si>
    <t>TA-25-1337971</t>
  </si>
  <si>
    <t>TA-25-1400901</t>
  </si>
  <si>
    <t>TA-25-1337972</t>
  </si>
  <si>
    <t>TA-25-1337973</t>
  </si>
  <si>
    <t>TA-25-1337974</t>
  </si>
  <si>
    <t>TA-25-1337975</t>
  </si>
  <si>
    <t>TA-25-1337976</t>
  </si>
  <si>
    <t>TA-25-1337977</t>
  </si>
  <si>
    <t>TA-25-1337978</t>
  </si>
  <si>
    <t>TA-25-1337979</t>
  </si>
  <si>
    <t>TA-25-1337980</t>
  </si>
  <si>
    <t>TA-25-1337981</t>
  </si>
  <si>
    <t>TA-25-1337982</t>
  </si>
  <si>
    <t>TA-25-1337983</t>
  </si>
  <si>
    <t>TA-25-1337984</t>
  </si>
  <si>
    <t>TA-25-1337985</t>
  </si>
  <si>
    <t>TA-25-1337986</t>
  </si>
  <si>
    <t>TA-25-1337987</t>
  </si>
  <si>
    <t>TA-25-1337988</t>
  </si>
  <si>
    <t>TA-25-1337989</t>
  </si>
  <si>
    <t>TA-25-1337990</t>
  </si>
  <si>
    <t>TA-25-1337991</t>
  </si>
  <si>
    <t>TA-25-1337992</t>
  </si>
  <si>
    <t>TA-25-1346290</t>
  </si>
  <si>
    <t>TA-25-1346293</t>
  </si>
  <si>
    <t>TA-25-1346294</t>
  </si>
  <si>
    <t>TA-25-1346296</t>
  </si>
  <si>
    <t>TA-25-1346298</t>
  </si>
  <si>
    <t>TA-25-1346300</t>
  </si>
  <si>
    <t>TA-25-1346301</t>
  </si>
  <si>
    <t>TA-25-1346302</t>
  </si>
  <si>
    <t>TA-25-1346303</t>
  </si>
  <si>
    <t>TA-25-1346304</t>
  </si>
  <si>
    <t>TA-25-1346305</t>
  </si>
  <si>
    <t>TA-25-1346306</t>
  </si>
  <si>
    <t>TA-25-1346308</t>
  </si>
  <si>
    <t>TA-25-1346309</t>
  </si>
  <si>
    <t>TA-25-1346310</t>
  </si>
  <si>
    <t>TA-25-1346313</t>
  </si>
  <si>
    <t>TA-25-1346314</t>
  </si>
  <si>
    <t>TA-25-1346315</t>
  </si>
  <si>
    <t>TA-25-1346317</t>
  </si>
  <si>
    <t>TA-25-1393043</t>
  </si>
  <si>
    <t>TA-25-1393044</t>
  </si>
  <si>
    <t>TA-25-1393047</t>
  </si>
  <si>
    <t>TA-25-1393049</t>
  </si>
  <si>
    <t>TA-25-1393050</t>
  </si>
  <si>
    <t>TA-25-1393051</t>
  </si>
  <si>
    <t>TA-25-1393052</t>
  </si>
  <si>
    <t>TA-25-1393061</t>
  </si>
  <si>
    <t>TA-25-1393062</t>
  </si>
  <si>
    <t>TA-25-1393063</t>
  </si>
  <si>
    <t>TA-25-1393064</t>
  </si>
  <si>
    <t>TA-25-1393065</t>
  </si>
  <si>
    <t>TA-25-1393066</t>
  </si>
  <si>
    <t>TA-25-1393069</t>
  </si>
  <si>
    <t>TA-25-1393070</t>
  </si>
  <si>
    <t>TA-25-1393071</t>
  </si>
  <si>
    <t>TA-25-1393074</t>
  </si>
  <si>
    <t>TA-25-1393075</t>
  </si>
  <si>
    <t>TA-25-1393077</t>
  </si>
  <si>
    <t>TA-25-1393078</t>
  </si>
  <si>
    <t>TA-25-1393086</t>
  </si>
  <si>
    <t>TA-25-1393087</t>
  </si>
  <si>
    <t>TA-25-1393088</t>
  </si>
  <si>
    <t>TA-25-1393089</t>
  </si>
  <si>
    <t>TA-25-1393090</t>
  </si>
  <si>
    <t>TA-25-1393091</t>
  </si>
  <si>
    <t>TA-25-1393093</t>
  </si>
  <si>
    <t>TA-25-1393094</t>
  </si>
  <si>
    <t>TA-25-1393095</t>
  </si>
  <si>
    <t>TA-25-1423628</t>
  </si>
  <si>
    <t>TA-25-1423631</t>
  </si>
  <si>
    <t>TA-25-1423640</t>
  </si>
  <si>
    <t>TA-25-1423648</t>
  </si>
  <si>
    <t>TA-25-1423657</t>
  </si>
  <si>
    <t>TA-25-1434016</t>
  </si>
  <si>
    <t>TA-25-1434018</t>
  </si>
  <si>
    <t>TA-25-1434019</t>
  </si>
  <si>
    <t>FO-25-1820864</t>
  </si>
  <si>
    <t>FO-25-2009834</t>
  </si>
  <si>
    <t>FO-25-2015303</t>
  </si>
  <si>
    <t>FO-25-1902089</t>
  </si>
  <si>
    <t>FO-25-1902092</t>
  </si>
  <si>
    <t>FO-25-1902094</t>
  </si>
  <si>
    <t>FO-25-1902097</t>
  </si>
  <si>
    <t>FO-25-1902099</t>
  </si>
  <si>
    <t>FO-25-1902103</t>
  </si>
  <si>
    <t>FO-25-1961237</t>
  </si>
  <si>
    <t>FO-25-1902108</t>
  </si>
  <si>
    <t>FO-25-1902110</t>
  </si>
  <si>
    <t>FO-25-1902112</t>
  </si>
  <si>
    <t>FO-25-1902118</t>
  </si>
  <si>
    <t>FO-25-1902121</t>
  </si>
  <si>
    <t>FO-25-1913808</t>
  </si>
  <si>
    <t>FO-25-1902128</t>
  </si>
  <si>
    <t>FO-25-1902131</t>
  </si>
  <si>
    <t>FO-25-1961234</t>
  </si>
  <si>
    <t>FO-25-1902133</t>
  </si>
  <si>
    <t>FO-25-1902134</t>
  </si>
  <si>
    <t>FO-25-1902137</t>
  </si>
  <si>
    <t>FO-25-1902138</t>
  </si>
  <si>
    <t>FO-25-1902140</t>
  </si>
  <si>
    <t>FO-25-1902145</t>
  </si>
  <si>
    <t>FO-25-1902147</t>
  </si>
  <si>
    <t>FO-25-1902153</t>
  </si>
  <si>
    <t>FO-25-1902155</t>
  </si>
  <si>
    <t>FO-25-1902159</t>
  </si>
  <si>
    <t>FO-25-1902161</t>
  </si>
  <si>
    <t>FO-25-1902163</t>
  </si>
  <si>
    <t>FO-25-1902167</t>
  </si>
  <si>
    <t>FO-25-1902168</t>
  </si>
  <si>
    <t>FO-25-1902170</t>
  </si>
  <si>
    <t>FO-25-1902175</t>
  </si>
  <si>
    <t>FO-25-1902177</t>
  </si>
  <si>
    <t>FO-25-1902178</t>
  </si>
  <si>
    <t>FO-25-1902181</t>
  </si>
  <si>
    <t>FO-25-1902183</t>
  </si>
  <si>
    <t>FO-25-1902184</t>
  </si>
  <si>
    <t>FO-25-1919460</t>
  </si>
  <si>
    <t>FO-25-1919462</t>
  </si>
  <si>
    <t>FO-25-1919463</t>
  </si>
  <si>
    <t>FO-25-1919466</t>
  </si>
  <si>
    <t>FO-25-1919468</t>
  </si>
  <si>
    <t>FO-25-1919470</t>
  </si>
  <si>
    <t>FO-25-1919472</t>
  </si>
  <si>
    <t>FO-25-1919475</t>
  </si>
  <si>
    <t>FO-25-1932709</t>
  </si>
  <si>
    <t>FO-25-1919478</t>
  </si>
  <si>
    <t>FO-25-1919480</t>
  </si>
  <si>
    <t>FO-25-1919484</t>
  </si>
  <si>
    <t>FO-25-1919485</t>
  </si>
  <si>
    <t>FO-25-1919488</t>
  </si>
  <si>
    <t>FO-25-1919490</t>
  </si>
  <si>
    <t>FO-25-1919494</t>
  </si>
  <si>
    <t>FO-25-1919496</t>
  </si>
  <si>
    <t>FO-25-1919499</t>
  </si>
  <si>
    <t>FO-25-1919501</t>
  </si>
  <si>
    <t>FO-25-1958156</t>
  </si>
  <si>
    <t>FO-25-1958158</t>
  </si>
  <si>
    <t>FO-25-1958161</t>
  </si>
  <si>
    <t>FO-25-1958165</t>
  </si>
  <si>
    <t>FO-25-1958169</t>
  </si>
  <si>
    <t>FO-25-1966252</t>
  </si>
  <si>
    <t>FO-25-1958173</t>
  </si>
  <si>
    <t>FO-25-1958230</t>
  </si>
  <si>
    <t>FO-25-1958232</t>
  </si>
  <si>
    <t>FO-25-1958236</t>
  </si>
  <si>
    <t>FO-25-1958237</t>
  </si>
  <si>
    <t>FO-25-1958241</t>
  </si>
  <si>
    <t>FO-25-1958243</t>
  </si>
  <si>
    <t>FO-25-1958244</t>
  </si>
  <si>
    <t>FO-25-1958247</t>
  </si>
  <si>
    <t>FO-25-1958250</t>
  </si>
  <si>
    <t>FO-25-1958253</t>
  </si>
  <si>
    <t>FO-25-1958255</t>
  </si>
  <si>
    <t>FO-25-1958259</t>
  </si>
  <si>
    <t>FO-25-1958262</t>
  </si>
  <si>
    <t>FO-25-1958266</t>
  </si>
  <si>
    <t>FO-25-1958268</t>
  </si>
  <si>
    <t>FO-25-1958272</t>
  </si>
  <si>
    <t>FO-25-1958273</t>
  </si>
  <si>
    <t>FO-25-1958275</t>
  </si>
  <si>
    <t>FO-25-1958282</t>
  </si>
  <si>
    <t>FO-25-1958285</t>
  </si>
  <si>
    <t>FO-25-1958287</t>
  </si>
  <si>
    <t>FO-25-1958291</t>
  </si>
  <si>
    <t>FO-25-1980818</t>
  </si>
  <si>
    <t>FO-25-1980823</t>
  </si>
  <si>
    <t>FO-25-1980835</t>
  </si>
  <si>
    <t>FO-25-1980840</t>
  </si>
  <si>
    <t>FO-25-1980846</t>
  </si>
  <si>
    <t>FO-25-1996825</t>
  </si>
  <si>
    <t>FO-25-1996826</t>
  </si>
  <si>
    <t>FO-25-1996831</t>
  </si>
  <si>
    <t>30-10 SE REALIZA CONTACTO POR MEDIO DE WHATSAPP CON EL SEÑOR JUAN AL CONFIRMAR EL CORREO INDICA QUE ES ERRADO, EL CORREO CORRECTO ES: perezpupojuandiego53@gmail.com | 06-11 SE REALIZA LLAMADA AL CLIENTE, SE HABLA CON EL SR JUAN DIEGO PEREZ PUPO, INDICA QUE NO TIENE LAS CREDENCIALES DE ACCESO. CORREO CORRECTO (COMUNICACION POR WPP)| 06-11 SE REALIZA LLAMADA AL CLIENTE, SE HABLA CON EL SR JUAN DIEGO PEREZ PUPO, INDICA QUE NO TIENE LAS CREDENCIALES DE ACCESO. CORREO CORRECTO (COMUNICACION POR WPP) | 10-11 SE REALIZA LLAMADA AL CLIENTE, SE HABLA CON EL SR JUAN DIEGO PEREZ PUPO SE VALIDA DIRECCIÓN OK, CANAL OK, DISPONIBILIDAD TOTAL, USUARIO Y CONTRASEÑA WOMPI OK, LLAMAR EL DÍA LA INSTALACIÓN PARA CONFIRMAR VISITA, AVISO EXTERIOR ALTURA - 2 METROS (COMUNICACION POR WPP) | 12-11 SE REALIZA VISITA AL PUNTO SE VERIFICA CORREO Y ESTÁ ERRADO EL QUE SALE EN EL DATAFONO NO LLEGA CORREO DE LAS CREDENCIALES CORREO BUENO PEREZPUPOJUANDIEGO53@GMAIL.COM Y EL QUE SALE EN EL DATAFONO ES PEREZPUPUJUANDIEGO53@GMAIL.COM | 05-12 SE REALIZA LLAMADA AL CLIENTE, SE HABLA CON EL SR JUAN DIEGO PEREZ PUPO INDICA QUE NO TIENE LAS CREDENCIALES DE ACCESO (CORREO CORRECTO) | 12-12 SE REALIZA LLAMADA AL CLIENTE, SE HABLA CON EL SR JUAN DIEGO PEREZ PUPO SE VALIDA DIRECCIÓN OK, CANAL OK, DISPONIBILIDAD TOTAL, USUARIO Y CONTRASEÑA WOMPI OK, LLAMAR EL DÍA LA INSTALACIÓN PARA CONFIRMAR VISITA, AVISO EXTERIOR ALTURA - 2 METROS (COMUNICACION POR WPP). USUARIO ACTIVO CON EL CORREO: PEREZPUPUJUANDIEGO53@GMAIL.COM 15-12 SE RECIBE CORREO POR PARTE DE WOMPI ME APOYAN POR FAVOR CANCELANDO ESTA ACTIVIDAD 81998, YA QUE SE TRATA DE UN MULTIPUNTO.</t>
  </si>
  <si>
    <t>06-11 SE REALIZA LLAMADA AL CLIENTE, SE HABLA CON EL SR EDUARD ALEXIS VALDERRAMA CEBALLOS INDICA QUE NO TIENE LAS CREDENCIALES DE ACCESO (CORREO CORRECTO) | 11-11 SE REALIZA LLAMADA AL CLIENTE, SE HABLA CON EL SR EDUARD ALEXIS VALDERRAMA CEBALLOS SE VALIDA DIRECCIÓN OK, CANAL OK, DISPONIBILIDAD TOTAL, USUARIO Y CONTRASEÑA WOMPI OK, LLAMAR EL DÍA LA INSTALACIÓN PARA CONFIRMAR VISITA, AVISO EXTERIOR ALTURA - 2 METROS | 19-11 SE REALIZO VISITA PARA ACTIVACIÓN, USUARIO YA TIENE ACTIVADO PUNTO EN PLATAFORMA. AL INGRESAR A EQUIPO SOLO MUESTRA OPCIÓN DE PAGOS MÁS NO EL MÓDULO DE CB. SE ESCALÓ CASO A WOMPI INFORMARON SOLUCIÓN, PERO EQUIPO CONTINÚA IGUAL. LUEGO DE UNA HORA DE ESPERA NO HUBO SOLUCIÓN. SE REPROGRAMA INSTALACIÓN Y QUEDAMOS A LA ESPERA DE HABILITACIÓN POR PARTE DE WOMPI. CASO ESCALADO Y APROBADO POR DIRECCION, A LA RED | 28-11 SE REALIZO VISITA PARA ACTIVACION, USUARIO YA TIENE ACTIVADO PUNTO EN PLATAFORMA. AL INGRESAR AL EQUIPO NO PASA DEL LA SECCIÓN DE INICIO. SE ESCALÓ CASO A WOMPI INFORMARON SOLUCIÓN, PERO EQUIPO CONTINÚA IGUAL. LUEGO DE UNA HORA DE ESPERA NO HUBO SOLUCIÓN. SE REPROGRAMA INSTALACIÓN Y QUEDAMOS A LA ESPERA DE HABILITACIÓN POR PARTE DE WOMPI | 05-12 SE REALIZA LLAMADA AL CLIENTE, SE HABLA CON EL SR EDUARD ALEXIS VALDERRAMA CEBALLOS SE VALIDA DIRECCIÓN OK, CANAL OK, DISPONIBILIDAD TOTAL, USUARIO Y CONTRASEÑA WOMPI OK, LLAMAR EL DÍA LA INSTALACIÓN PARA CONFIRMAR VISITA, AVISO EXTERIOR ALTURA: 2 METROS 10-12 POR DEMORAS CON EL ENVIO DEL EQUIPO DE MEDELLIN HACIA LA ZONA, NO SE PUEDE ATENDER LA ACTIVIDAD. SE PROGRAMARA PARA EL 12-12  | 12-12 SE REALIZA VISITA POR TERCERA VEZ, SE EVIDENCIA QUE EL EQUIPO NO LOGRA LOGUEARSE, LA FALLA ES PERSISTENTE, EL CASO HA SIDO ESCALADO EN REPETIDAS OCASIONES Y NO SE HA TENIDO SOPORTE ADECUADO PARA DARLE SOLUCIÓN AL ERROR Y NO SE LOGRA REALIZAR INSTALACIÓN | 20-12 SE REALIZA INSTALACIÓN DE CORRESPONSAL, SE INSTALA EQUIPO CON PRUEBAS EXITOSAS, SE CAPACITA Y SE EVALÚA AL CLIENTE, SE INSTALA PUBLICIDAD COMPLETA, CB QUEDA OPERATIVO. USUARIO SOMOS BANCOLOMBIA ACTIVO</t>
  </si>
  <si>
    <t>19-11 SE REALIZA LLAMADA AL CLIENTE, SE HABLA CON EL SR WILMER ANDRES AREVALO CUPA INDICA QUE NO HA RECIBIDO LAS CREDENCIALES. EL CORREO ES CORRECTO (COMUNICACION POR WPP) | 05-12 SE REALIZA LLAMADA AL CLIENTE, SE HABLA CON EL SR WILMER ANDRES AREVALO CUPA INDICA QUE NO TIENE LAS CREDENCIALES DE ACCESO (CORREO CORRECTO). SOLICITA SI SE PUEDE CAMBIAR CORREO POR: JHTH1812@GMAIL.COM | 22-12 SE REALIZA LLAMADA AL CLIENTE, SE HABLA CON EL SR WILMER ANDRES AREVALO CUPA SE VALIDA DIRECCIÓN OK, CANAL OK, DISPONIBILIDAD TOTAL, USUARIO Y CONTRASEÑA WOMPI OK, LLAMAR EL DÍA LA INSTALACIÓN PARA CONFIRMAR VISITA, AVISO EXTERIOR ALTURA: 2 METROS (COMUNICACION POR WPP) | 26-12 SE REALIZA INSTALACIÓN DE CORRESPONSAL, SE INSTALA EQUIPO CON PRUEBAS EXITOSAS, SE CAPACITA Y SE EVALÚA AL CLIENTE, SE INSTALA PUBLICIDAD COMPLETA, CB QUEDA OPERATIVO. USUARIO SOMOS BANCOLOMBIA ACTIVO</t>
  </si>
  <si>
    <t>27-11 SE REALIZA LLAMADA AL CLIENTE, SE HABLA CON LA SRA MARIA PAOLA DOMINGUEZ POLO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</si>
  <si>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SE REALIZA LLAMADA AL CLIENTE, SE HABLA CON EL SR ANDRES FELIPE GONZALEZ GONZALEZ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t>
  </si>
  <si>
    <t>27-11 SE REALIZA LLAMADA AL CLIENTE, SE HABLA CON EL SR YOIS MAIRENA SUAREZ RAMIREZ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t>
  </si>
  <si>
    <t>27-11 SE REALIZA LLAMADA AL CLIENTE, SE HABLA CON LA SRA MARIA DEL PILAR DE LOS ANGELES MAYORGA CALLEJAS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</si>
  <si>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27-11 SE REALIZA LLAMADA AL CLIENTE, SE HABLA CON EL SR JHON FREDY CERQUERA ALMARIO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t>
  </si>
  <si>
    <t>27-11 SE REALIZA LLAMADA AL CLIENTE, SE HABLA CON LA SRA DORYS CECILIA MORANTES CAÑAS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t>
  </si>
  <si>
    <t>27-11 ESTE PUNTO ESTARA PENDIENTE YA QUE DEBE ACTUALIZAR EL CORREO (PENDIENTE WOMPI) | 11-12 SE REALIZA LLAMADA AL CLIENTE, SE HABLA CON LA SRA MARIA FERNANDA SANCHEZ PERDOMO SE VALIDA DIRECCIÓN OK, CANAL OK, DISPONIBILIDAD TOTAL, USUARIO Y CONTRASEÑA WOMPI OK, LLAMAR EL DÍA LA INSTALACIÓN PARA CONFIRMAR VISITA, AVISO EXTERIOR ALTURA: 2 METROS (COMUNICACION POR WPP) | 16-12 SE REALIZA INSTALACIÓN DE CORRESPONSAL, SE INSTALA EQUIPO CON PRUEBAS EXITOSAS, SE CAPACITA Y SE EVALÚA AL CLIENTE, SE INSTALA PUBLICIDAD COMPLETA, CB QUEDA OPERATIVO. USUARIO SOMOS BANCOLOMBIA ACTIVO</t>
  </si>
  <si>
    <t>27-11 SE REALIZA LLAMADA AL CLIENTE, SE HABLA CON EL SR VICTOR MANUEL FONSECA PINEDA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</si>
  <si>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SE REALIZA LLAMADA AL CLIENTE, SE HABLA CON EL SR OVEIMAR DE JESUS SALAZAR GOMEZ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</si>
  <si>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SE REALIZA LLAMADA AL CLIENTE, SE HABLA CON LA SRA ADRIANA MARIA QUINTERO QUINTERO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t>
  </si>
  <si>
    <t>28-11 SE REALIZA LLAMADA AL CLIENTE, SE HABLA CON LA SRA GLADIS EDILIA GAÑAN BUENO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</si>
  <si>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28-11 SE REALIZA LLAMADA AL CLIENTE, SE HABLA CON LA SRA LEIDA MIREYA HENAO CAÑAS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</si>
  <si>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SE REALIZA LLAMADA AL CLIENTE, SE HABLA CON LA SRA INGRI KATERINE REYES MARTIN SE VALIDA DIRECCIÓN OK, CANAL OK, DISPONIBILIDAD TOTAL, USUARIO Y CONTRASEÑA WOMPI OK, LLAMAR EL DÍA LA INSTALACIÓN PARA CONFIRMAR VISITA, AVISO EXTERIOR ALTURA: 2 METROS (COMUNICACION POR WPP) | 01-12 SE CONTACTA CB PARA VALIDAR APERTURA EL DIA DE HOY, COMERCIO INFORMA NO PUDE RECIBIR Y SOLICITA REPROGRAMAR PARA EL MIERCOLES 3 DE DICIEMBRE | 02-12 SE REALIZA INSTALACIÓN DE CORRESPONSAL, SE INSTALA EQUIPO CON PRUEBAS EXITOSAS, SE CAPACITA Y SE EVALÚA AL CLIENTE, SE INSTALA PUBLICIDAD COMPLETA, CB QUEDA OPERATIVO. USUARIO SOMOS BANCOLOMBIA ACTIVO</t>
  </si>
  <si>
    <t>28-11 SE REALIZA LLAMADA AL CLIENTE, SE HABLA CON LA SRA PAOLA ANDREA TELLEZ POTES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t>
  </si>
  <si>
    <t>27-11 SE REALIZA LLAMADA AL CLIENTE, SE HABLA CON LA SRA YINA MARCELA ZAPATA RUIZ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</si>
  <si>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ESTE PUNTO ESTARA PENDIENTE YA QUE DEBE ACTUALIZAR EL CORREO (PENDIENTE WOMPI) | 11-12 SE REALIZA LLAMADA AL CLIENTE, SE HABLA CON LA SRA ANDREA NADIEZYA OLIVEROS ARDILA SE VALIDA DIRECCIÓN OK, CANAL OK, DISPONIBILIDAD TOTAL, USUARIO Y CONTRASEÑA WOMPI OK, LLAMAR EL DÍA LA INSTALACIÓN PARA CONFIRMAR VISITA, AVISO EXTERIOR ALTURA: 2 METROS | 15/12/2025 SE REALIZA INSTALACIÓN DE CORRESPONSAL, SE INSTALAN EQUIPOS CON PRUEBAS EXITOSAS, SE CAPACITA Y SE EVALÚA AL CLIENTE, SE INSTALA PUBLICIDAD COMPLETA, CB QUEDA OPERATIVO. USUARIO SOMOS BANCOLOMBIA ACTIVO</t>
  </si>
  <si>
    <t>28-11 SE REALIZA LLAMADA AL CLIENTE, SE HABLA CON EL SR FRANCISCO JAVIER PALACIOS BOLIVAR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t>
  </si>
  <si>
    <t>28-11 SE REALIZA LLAMADA AL CLIENTE, SE HABLA CON EL SR WILMAR ANDRES VARGAS BEDOYA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</si>
  <si>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SE REALIZA LLAMADA AL CLIENTE, SE HABLA CON LA SRA MARLENE CELIS SANDOVAL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t>
  </si>
  <si>
    <t>27-11 SE REALIZA LLAMADA AL CLIENTE, SE HABLA CON EL SR JOSE JULIAN PINO QUINTERO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t>
  </si>
  <si>
    <t>28-11 SE REALIZA LLAMADA AL CLIENTE, SE HABLA CON LA SRA HERICA VIVIANA PEREZ RODRIGUEZ SE VALIDA DIRECCIÓN OK, CANAL OK, DISPONIBILIDAD TOTAL, USUARIO Y CONTRASEÑA WOMPI OK, LLAMAR EL DÍA LA INSTALACIÓN PARA CONFIRMAR VISITA, AVISO EXTERIOR ALTURA: 2 METROS | 02-12 NO SE ATIENDE ACTIVIDAD, POR FALTA DE AVISOS. SE ESTA A LA ESPERA DE QUE LLEGUEN PARA ATENDER EL PUNTO | 16-12 SE REALIZA INSTALACIÓN DE CORRESPONSAL, SE INSTALA EQUIPO CON PRUEBAS EXITOSAS, SE CAPACITA Y SE EVALÚA AL CLIENTE, SE INSTALA PUBLICIDAD COMPLETA, CB QUEDA OPERATIVO. USUARIO SOMOS BANCOLOMBIA ACTIVO</t>
  </si>
  <si>
    <t>28-11 SE REALIZA LLAMADA AL CLIENTE, SE HABLA CON EL SR JOSE GIOVANNY ANDRADE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t>
  </si>
  <si>
    <t>27-11 SE REALIZA LLAMADA AL CLIENTE, SE HABLA CON EL SR LUIS EDUARDO JIMENEZ MORILLO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t>
  </si>
  <si>
    <t>27-11 SE REALIZA LLAMADA AL CLIENTE, SE HABLA CON LA SRA YENNY PAOLA PRADA FORERO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t>
  </si>
  <si>
    <t>27-11 SE REALIZA LLAMADA AL CLIENTE, SE HABLA CON EL SR HAROLD ENRIQUE DE LA RANS GUTIERREZ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t>
  </si>
  <si>
    <t>27-11 SE REALIZA LLAMADA AL CLIENTE, SE HABLA CON LA SRA MONICA PERDOMO PEREZ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t>
  </si>
  <si>
    <t>27-11 SE REALIZA LLAMADA AL CLIENTE, SE HABLA CON EL SR IVAN DARIO NOVOA RODRIGUEZ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t>
  </si>
  <si>
    <t>27-11 SE REALIZA LLAMADA AL CLIENTE, SE HABLA CON EL SR YOGAL STEVEN ROJAS MARTINEZ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t>
  </si>
  <si>
    <t>28-11 SE REALIZA LLAMADA AL CLIENTE, SE HABLA CON EL SR JHON EDUAR RAMIREZ FIGUEREDO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</si>
  <si>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28-11 SE REALIZA LLAMADA AL CLIENTE, SE HABLA CON EL SR JAIVER PERDOMO GONZALEZ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</si>
  <si>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28-11 SE REALIZA LLAMADA AL CLIENTE, SE HABLA CON EL SR MILLER PAUL TRUJILLO BEDOYA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</si>
  <si>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27-11 SE REALIZA LLAMADA AL CLIENTE, SE HABLA CON LA SRA CAROLINA MORENO SALINAS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t>
  </si>
  <si>
    <t>27-11 SE REALIZA LLAMADA AL CLIENTE, SE HABLA CON EL SR KENDRY FAYAD MUÑOZ GALLEGO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t>
  </si>
  <si>
    <t>28-11 SE REALIZA LLAMADA AL CLIENTE, SE HABLA CON LA SRA PAOLA ANDREA ACOSTA CORTES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t>
  </si>
  <si>
    <t>28-11 SE REALIZA LLAMADA AL CLIENTE, SE HABLA CON LA SRA FANNY AGUIAR CAMPO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t>
  </si>
  <si>
    <t>27-11 SE REALIZA LLAMADA AL CLIENTE, SE HABLA CON EL SR ISNARDO GARCIA CALDERON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t>
  </si>
  <si>
    <t>27-11 SE REALIZA LLAMADA AL CLIENTE, SE HABLA CON LA SRA MARIA CRISTINA MOSQUERA BORJA SE VALIDA DIRECCIÓN OK, CANAL OK, DISPONIBILIDAD TOTAL, USUARIO Y CONTRASEÑA WOMPI OK, LLAMAR EL DÍA LA INSTALACIÓN PARA CONFIRMAR VISITA, AVISO EXTERIOR ALTURA: 2 METROS | 04-12 SE REALIZA INSTALACIÓN DE CORRESPONSAL, SE INSTALA EQUIPO CON PRUEBAS EXITOSAS, SE CAPACITA Y SE EVALÚA AL CLIENTE, SE INSTALA PUBLICIDAD COMPLETA, CB QUEDA OPERATIVO. USUARIO SOMOS BANCOLOMBIA ACTIVO</t>
  </si>
  <si>
    <t>02-12 SE REALIZA LLAMADA AL CLIENTE, SE HABLA CON EL SR JOSE ALBERTO ABRIL SIERRA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</si>
  <si>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LA SRA DEYSI KATHERINE REYES VERA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</si>
  <si>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EL SR ADRIAN ALEXIS LOPEZ MESA SE VALIDA DIRECCIÓN OK, CANAL OK, DISPONIBILIDAD TOTAL, USUARIO Y CONTRASEÑA WOMPI OK, LLAMAR EL DÍA LA INSTALACIÓN PARA CONFIRMAR VISITA, AVISO EXTERIOR ALTURA: 2 METROS (COMUNICACION POR WPP) | 05-12 SE REALIZA INSTALACIÓN DE CORRESPONSAL, SE INSTALA EQUIPO CON PRUEBAS EXITOSAS, SE CAPACITA Y SE EVALÚA AL CLIENTE, SE INSTALA PUBLICIDAD COMPLETA, CB QUEDA OPERATIVO. USUARIO SOMOS BANCOLOMBIA ACTIVO</t>
  </si>
  <si>
    <t>02-12 SE REALIZA LLAMADA AL CLIENTE, SE HABLA CON LA SRA LAURA GABRIELA ROA VIVAS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</si>
  <si>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EL SR GILBERTO ANTONIO MARTINEZ ZULUAGA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</si>
  <si>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LA SRA MARIA ISABEL SANTA RODRIGUEZ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</si>
  <si>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LA SRA JULIETH ALEXANDRA PERALTA MONROY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</si>
  <si>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02-12 SE REALIZA LLAMADA AL CLIENTE, SE HABLA CON EL SR CRISTIAN CAMILO PACHECO MENDOZA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</si>
  <si>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02-12 SE REALIZA LLAMADA AL CLIENTE, SE HABLA CON LA SRA SANDRA MILENA SANCHEZ GARZON SE VALIDA DIRECCIÓN OK, CANAL OK, DISPONIBILIDAD TOTAL, USUARIO Y CONTRASEÑA WOMPI OK, LLAMAR EL DÍA LA INSTALACIÓN PARA CONFIRMAR VISITA, AVISO EXTERIOR ALTURA: 2 METROS (COMUNICACION POR WPP) | 04-12 SE VISITA COMERCIO ESTÁ CERRADO. SE LLAMA A LA PERSONA SANDRA MILENA SANCHEZ GARZO, INDICA QUE NO ESTA EN EL COMERCIO QUE TENÍA UN COMPROMISO PERSONAL INDICA QUE EL DÍA DE MAÑANA SE PUEDE HACER LA APERTURA DEL CORRESPONSAL, SE VUELVE A ENVIAR LA PUBLICIDAD A LA BODEGA DE LÍNEA COMUNICACIONES | 09-12 SE REALIZA INSTALACIÓN DE CORRESPONSAL, SE INSTALA EQUIPO CON PRUEBAS EXITOSAS, SE CAPACITA Y SE EVALÚA AL CLIENTE, SE INSTALA PUBLICIDAD COMPLETA, CB QUEDA OPERATIVO. USUARIO SOMOS BANCOLOMBIA ACTIVO</t>
  </si>
  <si>
    <t>02-12 SE REALIZA LLAMADA AL CLIENTE, SE HABLA CON EL SR FABIAN HERNESTO TORRADO CUELLAR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</si>
  <si>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LA SRA DIHANDRI DAYANA ARROYO BARRERA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</si>
  <si>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02-12 SE REALIZA LLAMADA AL CLIENTE, SE HABLA CON LA SRA ESTHER MORALES VASQUEZ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t>
  </si>
  <si>
    <t>02-12 SE REALIZA LLAMADA AL CLIENTE, SE HABLA CON LA SRA OMAIRA STELLA MOLINA ZOSCUE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</si>
  <si>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EL SR SAMUEL JULIAN GAVILAN BAQUERO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</si>
  <si>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EL SR CARLOS ANDRES URREGO MONTOYA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</si>
  <si>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02-12 SE REALIZA LLAMADA AL CLIENTE, SE HABLA CON EL SR LUIS EDUARDO CORREA GOMEZ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</si>
  <si>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EL SR JOSE FRANCISCO CHAVEZ BENITEZ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t>
  </si>
  <si>
    <t>02-12 SE REALIZA LLAMADA AL CLIENTE, SE HABLA CON EL SR FERNANDO ROJAS ROJAS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</si>
  <si>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02-12 SE REALIZA LLAMADA AL CLIENTE, SE HABLA CON EL SR HECTOR RUBEN MERA SALAZAR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t>
  </si>
  <si>
    <t>10-12 SE REALIZA LLAMADA AL CLIENTE, SE HABLA CON LA SRA DORIS YANETH SANCHEZ MONTAÑEZ SE VALIDA DIRECCIÓN OK, CANAL OK, DISPONIBILIDAD TOTAL, USUARIO Y CONTRASEÑA WOMPI OK, LLAMAR EL DÍA LA INSTALACIÓN PARA CONFIRMAR VISITA, AVISO EXTERIOR ALTURA - 2 METROS (COMUNICACIÓN POR WPP) | 18-12 SE REALIZA INSTALACIÓN DE CORRESPONSAL, SE INSTALA EQUIPO CON PRUEBAS EXITOSAS, SE CAPACITA Y SE EVALÚA AL CLIENTE, SE INSTALA PUBLICIDAD COMPLETA, CB QUEDA OPERATIVO. USUARIO SOMOS BANCOLOMBIA ACTIVO</t>
  </si>
  <si>
    <t>10-12 SE REALIZA LLAMADA AL CLIENTE, SE HABLA CON LA SRA LAURA DANIELA ORDOÑEZ MELO SE VALIDA DIRECCIÓN OK, CANAL OK, DISPONIBILIDAD TOTAL, USUARIO Y CONTRASEÑA WOMPI OK, LLAMAR EL DÍA LA INSTALACIÓN PARA CONFIRMAR VISITA, AVISO EXTERIOR ALTURA - 2 METROS (COMUNICACIÓN POR WPP) | 18-12 SE REALIZA INSTALACIÓN DE CORRESPONSAL, SE INSTALA EQUIPO CON PRUEBAS EXITOSAS, SE CAPACITA Y SE EVALÚA AL CLIENTE, SE INSTALA PUBLICIDAD COMPLETA, CB QUEDA OPERATIVO. USUARIO SOMOS BANCOLOMBIA ACTIVO</t>
  </si>
  <si>
    <t>10-12 SE REALIZA LLAMADA AL CLIENTE, SE HABLA CON EL SR CARLOS ANDRES GUTIERREZ CHAPARRO SE VALIDA DIRECCIÓN OK, CANAL OK, DISPONIBILIDAD TOTAL, USUARIO Y CONTRASEÑA WOMPI OK, LLAMAR EL DÍA LA INSTALACIÓN PARA CONFIRMAR VISITA, AVISO EXTERIOR ALTURA - 2 METROS (COMUNICACIÓN POR WPP) | 18-12 SE REALIZA INSTALACIÓN DE CORRESPONSAL, SE INSTALA EQUIPO CON PRUEBAS EXITOSAS, SE CAPACITA Y SE EVALÚA AL CLIENTE, SE INSTALA PUBLICIDAD COMPLETA, CB QUEDA OPERATIVO. USUARIO SOMOS BANCOLOMBIA ACTIVO</t>
  </si>
  <si>
    <t>10-12 SE REALIZA LLAMADA AL CLIENTE, SE HABLA CON LA SRA LIDA AMPARO ORDOÑEZ MENESES SE VALIDA DIRECCIÓN OK, CANAL OK, DISPONIBILIDAD TOTAL, USUARIO Y CONTRASEÑA WOMPI OK, LLAMAR EL DÍA LA INSTALACIÓN PARA CONFIRMAR VISITA, AVISO EXTERIOR ALTURA - 2 METROS (COMUNICACIÓN POR WPP) | 19-12 SE REALIZA INSTALACIÓN DE CORRESPONSAL, SE INSTALA EQUIPO CON PRUEBAS EXITOSAS, SE CAPACITA Y SE EVALÚA AL CLIENTE, SE INSTALA PUBLICIDAD COMPLETA, CB QUEDA OPERATIVO. USUARIO SOMOS BANCOLOMBIA ACTIVO</t>
  </si>
  <si>
    <t>10-12 SE REALIZA LLAMADA AL CLIENTE, SE HABLA CON LA SRA PAOLA ANDREA BRICEÑO MARTINEZ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t>
  </si>
  <si>
    <t>10-12 SE REALIZA LLAMADA AL CLIENTE, SE HABLA CON LA SRA INGRID LORENA CAMARGO OLIVOS SE VALIDA DIRECCIÓN OK, CANAL OK, DISPONIBILIDAD TOTAL, USUARIO Y CONTRASEÑA WOMPI OK, LLAMAR EL DÍA LA INSTALACIÓN PARA CONFIRMAR VISITA, AVISO EXTERIOR ALTURA - 2.5 METROS | 12-12 SE REALIZA PRUEBA DE CONSULTA DE SALDO CORRECTA, DEMÁS TRANSACCIONES GENERAN ERROR. SE ESCALA A SOPORTE WOMPI, SE REALIZAN PRUEBAS, PERO FALLA CONTINUA. POR DISPONIBILIDAD DE SOPORTE WOMPI, COORDINADOR WILLIAM ROZO, INDICA CERRAR PARA VOLVER EL DÍA MARTES A REALIZAR VALIDACIONES. PUBLICIDAD QUEDA EN COMERCIO | 15/12/2025 SE REALIZA INSTALACIÓN DE CORRESPONSAL, SE INSTALAN EQUIPOS CON PRUEBAS EXITOSAS, SE CAPACITA Y SE EVALÚA AL CLIENTE, SE INSTALA PUBLICIDAD COMPLETA, CB QUEDA OPERATIVO. USUARIO SOMOS BANCOLOMBIA ACTIVO</t>
  </si>
  <si>
    <t>10-12 SE REALIZA LLAMADA AL CLIENTE, SE HABLA CON EL SR WILMAN QUNTERO CUESTA SE VALIDA DIRECCIÓN OK, CANAL OK, DISPONIBILIDAD TOTAL, USUARIO Y CONTRASEÑA WOMPI OK, LLAMAR EL DÍA LA INSTALACIÓN PARA CONFIRMAR VISITA, AVISO EXTERIOR ALTURA - 2 METROS 17-12 SE REALIZA INSTALACIÓN DE CORRESPONSAL, SE INSTALAN EQUIPOS CON PRUEBAS EXITOSAS, SE CAPACITA Y SE EVALÚA AL CLIENTE, SE INSTALA PUBLICIDAD COMPLETA, CB QUEDA OPERATIVO. USUARIO SOMOS BANCOLOMBIA ACTIVO</t>
  </si>
  <si>
    <t>10-12 SE REALIZA LLAMADA AL CLIENTE, SE HABLA CON LA SRA DIANA PATRICIA MEDELLIN LOAIZA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SE HACEN PRUEBAS DE CONSULTA DE SALDO SOLAMENTE YA QUE USUARIO NO CUENTA CON HERRAMIENTAS PARA REALIZAR RETIRO RECAUDO NI CONSIGNACIÓN SERVICIO OK</t>
  </si>
  <si>
    <t>10-12 SE REALIZA LLAMADA AL CLIENTE, SE HABLA CON EL SR JUAN FERNANDO OSPINA GONZALEZ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t>
  </si>
  <si>
    <t>10-12 SE REALIZA LLAMADA AL CLIENTE, SE HABLA CON LA SRA LUZ ESTELA GIRALDO MORALES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t>
  </si>
  <si>
    <t>10-12 SE REALIZA LLAMADA AL CLIENTE, SE HABLA CON LA SRA DIANA CAROLINA QUINTERO RAMIREZ SE VALIDA DIRECCIÓN OK, CANAL OK, DISPONIBILIDAD TOTAL, USUARIO Y CONTRASEÑA WOMPI OK, LLAMAR EL DÍA LA INSTALACIÓN PARA CONFIRMAR VISITA, AVISO EXTERIOR ALTURA - 2 METROS (COMUNICACIÓN POR WPP) | 12-12 SE REALIZA INSTALACIÓN DE CORRESPONSAL, SE INSTALAN EQUIPOS CON PRUEBAS EXITOSAS, SE CAPACITA Y SE EVALÚA AL CLIENTE, SE INSTALA PUBLICIDAD COMPLETA, CB QUEDA OPERATIVO. USUARIO SOMOS BANCOLOMBIA ACTIVO</t>
  </si>
  <si>
    <t>10-12 SE REALIZA LLAMADA AL CLIENTE, SE HABLA CON LA SRA LEIDY VIVIANA DUQUE GONZALEZ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t>
  </si>
  <si>
    <t>10-12 SE REALIZA LLAMADA AL CLIENTE, SE HABLA CON EL SR GUSTAVO ADOLFO DIAZ GARCIA SE VALIDA DIRECCIÓN OK, CANAL OK, DISPONIBILIDAD TOTAL, USUARIO Y CONTRASEÑA WOMPI OK, LLAMAR EL DÍA LA INSTALACIÓN PARA CONFIRMAR VISITA, AVISO EXTERIOR ALTURA - 2 METROS | 12-12 SE REALIZA INSTALACIÓN DE CORRESPONSAL, SE INSTALA EQUIPO CON PRUEBAS EXITOSAS, SE CAPACITA Y SE EVALÚA AL CLIENTE, SE INSTALA PUBLICIDAD COMPLETA, CB QUEDA OPERATIVO. USUARIO SOMOS BANCOLOMBIA ACTIVO</t>
  </si>
  <si>
    <t>10-12 SE REALIZA LLAMADA AL CLIENTE, SE HABLA CON LA SRA MARCELA VIVIANA ROJAS MARTINEZ SE VALIDA DIRECCIÓN OK, CANAL OK, DISPONIBILIDAD TOTAL, USUARIO Y CONTRASEÑA WOMPI OK, LLAMAR EL DÍA LA INSTALACIÓN PARA CONFIRMAR VISITA, AVISO EXTERIOR ALTURA - 2 METROS (COMUNICACIÓN POR WPP) | 12-12 EN COMUNICACIÓN COM LA SRA MARCELA VIVIANA ROJAS AL NUMERO DE CONTACTO 3125901182 CONFIRMA DISPONIBILIDAD PARA REALIZAR IMPLEMENTACIÓN PARA EL DIA LUNES 15 DE DICIEMBRE A PARTIR DE LAS 2PM, ADICIONALMENTE CONFIRMA ACTIVACION DE CREDENCIALES | 15-12 EN COMUNICACIÓN CON EL COMERCIO SE LE INFORMA A LA SRA VIVIANA ROJAS MARTINEZ 3125901182 QUE POR ORDEN PÚBLICO EN LAS VÍAS DE NORTE DE SANTANDER SE PROGRAMA VISITA PARA DESPUÉS DEL 18-12-25 A LA ESPERA DE NORMALIDAD PARA PODER VIAJAR A REALIZAR LA INSTALACIÓN | 18-12 SE REALIZA INSTALACIÓN DE CORRESPONSAL, SE INSTALA EQUIPO CON PRUEBAS EXITOSAS, SE CAPACITA Y SE EVALÚA AL CLIENTE, SE INSTALA PUBLICIDAD COMPLETA, CB QUEDA OPERATIVO. USUARIO SOMOS BANCOLOMBIA ACTIVO</t>
  </si>
  <si>
    <t>10-12 SE REALIZA LLAMADA AL CLIENTE, SE HABLA CON EL SR DAIRO OCTAVIO DURANGO LOPERA SE VALIDA DIRECCIÓN OK, CANAL OK, DISPONIBILIDAD TOTAL, USUARIO Y CONTRASEÑA WOMPI OK, LLAMAR EL DÍA LA INSTALACIÓN PARA CONFIRMAR VISITA, AVISO EXTERIOR ALTURA - 2 METROS (COMUNICACIÓN POR WPP) | 19-12 SE REALIZA INSTALACIÓN DE CORRESPONSAL, SE INSTALA EQUIPO CON PRUEBAS EXITOSAS, SE CAPACITA Y SE EVALÚA AL CLIENTE, SE INSTALA PUBLICIDAD COMPLETA, CB QUEDA OPERATIVO. USUARIO SOMOS BANCOLOMBIA ACTIVO</t>
  </si>
  <si>
    <t>10-12 SE REALIZA LLAMADA AL CLIENTE, SE HABLA CON LA SRA YURY PAOLA SANCHEZ CALDERON SE VALIDA DIRECCIÓN OK, CANAL OK, DISPONIBILIDAD TOTAL, USUARIO Y CONTRASEÑA WOMPI OK, LLAMAR EL DÍA LA INSTALACIÓN PARA CONFIRMAR VISITA, AVISO EXTERIOR ALTURA - 2 METROS | 15/12/2025 SE REALIZA INSTALACIÓN DE CORRESPONSAL, SE INSTALAN EQUIPOS CON PRUEBAS EXITOSAS, SE CAPACITA Y SE EVALÚA AL CLIENTE, SE INSTALA PUBLICIDAD COMPLETA, CB QUEDA OPERATIVO. USUARIO SOMOS BANCOLOMBIA ACTIVO</t>
  </si>
  <si>
    <t>10-12 SE REALIZA LLAMADA AL CLIENTE, SE HABLA CON LA SRA ELCY GUILLERMINA LERMA GUTIERREZ SE VALIDA DIRECCIÓN OK, CANAL OK, DISPONIBILIDAD TOTAL, USUARIO Y CONTRASEÑA WOMPI OK, LLAMAR EL DÍA LA INSTALACIÓN PARA CONFIRMAR VISITA, AVISO EXTERIOR ALTURA - 2 METROS | 19-12 SE REALIZA INSTALACIÓN DE CORRESPONSAL, SE INSTALA EQUIPO CON PRUEBAS EXITOSAS, SE CAPACITA Y SE EVALÚA AL CLIENTE, SE INSTALA PUBLICIDAD COMPLETA, CB QUEDA OPERATIVO. USUARIO SOMOS BANCOLOMBIA ACTIVO</t>
  </si>
  <si>
    <t>10-12 SE REALIZA LLAMADA AL CLIENTE, SE HABLA CON LA SRA ROSALBA CARDONA LEAL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t>
  </si>
  <si>
    <t>11-12 SE REALIZA LLAMADA AL CLIENTE, SE HABLA CON LA SRA NIDIA CONSUELO GOEZ FLOREZ SE VALIDA DIRECCIÓN OK, CANAL OK, DISPONIBILIDAD TOTAL, USUARIO Y CONTRASEÑA WOMPI OK, LLAMAR EL DÍA LA INSTALACIÓN PARA CONFIRMAR VISITA, AVISO EXTERIOR ALTURA - 2 METROS (COMUNICACIÓN POR WPP) | 12-12 SE REALIZÓ LLAMADA DE VALIDACIÓN Y LA SEÑORA NIDIA GÓMEZ (3116751586), INFORMA QUE TIENE PROBLEMAS CON EL CANAL DE COMUNICACIÓN DESDE HACE DÍAS Y ESTÁ ESPERANDO REVISIÓN, ADICIONAL QUE LA SEÑAL MÓVIL ES MALA PARA PODER CONFIGURAR EL DATAFONO DE WOMPI. SE DEBE VALIDAR NUEVAMENTE POR LA TARDE O EL DÍA DE MAÑANA LA OPERATIVIDAD DEL CANAL DE COMUNICACIÓN. | 15-12 SE REALIZA INSTALACIÓN DE CORRESPONSAL, SE INSTALAN EQUIPOS CON PRUEBAS EXITOSAS, SE CAPACITA Y SE EVALÚA AL CLIENTE, SE INSTALA PUBLICIDAD COMPLETA, CB QUEDA OPERATIVO. USUARIO SOMOS BANCOLOMBIA ACTIVO. NO SÉ REALIZÓ PRUEBAS DE RECAUDO Y TRANSFERENCIAS PORQUE EL CLIENTE NO TIENE MÁS CUENTAS Y NO HAY FACTURAS PENDIENTES POR PAGAR.</t>
  </si>
  <si>
    <t>11-12 SE REALIZA LLAMADA AL CLIENTE, SE HABLA CON LA SRA YURY VANESSA BULLA TORRES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t>
  </si>
  <si>
    <t>10-12 SE REALIZA LLAMADA AL CLIENTE, SE HABLA CON EL SR ANDRES MAURICIO VALENCIA GONZALEZ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t>
  </si>
  <si>
    <t>10-12 SE REALIZA LLAMADA AL CLIENTE, SE HABLA CON LA SRA MYRIAM ANDREA CRUZ PARDO SE VALIDA DIRECCIÓN OK, CANAL OK, DISPONIBILIDAD TOTAL, USUARIO Y CONTRASEÑA WOMPI OK, LLAMAR EL DÍA LA INSTALACIÓN PARA CONFIRMAR VISITA, AVISO EXTERIOR ALTURA - 2 METROS (COMUNICACIÓN POR WPP) | 12-12 SE REALIZA INSTALACIÓN DE CORRESPONSAL, SE INSTALAN EQUIPOS CON PRUEBAS EXITOSAS, SE CAPACITA Y SE EVALÚA AL CLIENTE, SE INSTALA PUBLICIDAD COMPLETA, CB QUEDA OPERATIVO. USUARIO SOMOS BANCOLOMBIA ACTIVO</t>
  </si>
  <si>
    <t>10-12 SE REALIZA LLAMADA AL CLIENTE, SE HABLA CON EL SR JOSE IVAN ALBARRACIN GALVIS SE VALIDA DIRECCIÓN OK, CANAL OK, DISPONIBILIDAD TOTAL, USUARIO Y CONTRASEÑA WOMPI OK, LLAMAR EL DÍA LA INSTALACIÓN PARA CONFIRMAR VISITA, AVISO EXTERIOR ALTURA - 2 METROS (COMUNICACIÓN POR WPP) 12-12 SE REALIZA INSTALACIÓN DE CORRESPONSAL, SE INSTALAN EQUIPOS CON PRUEBAS EXITOSAS, SE CAPACITA Y SE EVALÚA AL CLIENTE, SE INSTALA PUBLICIDAD COMPLETA, CB QUEDA OPERATIVO. USUARIO SOMOS BANCOLOMBIA ACTIVO</t>
  </si>
  <si>
    <t>10-12 SE REALIZA LLAMADA AL CLIENTE, SE HABLA CON LA SRA SONIA SIERRA LOPEZ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t>
  </si>
  <si>
    <t>10-12 SE REALIZA LLAMADA AL CLIENTE, SE HABLA CON LA SRA CARMEN LUCIA ESCOBAR NEGRETTE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t>
  </si>
  <si>
    <t>10-12 SE REALIZA LLAMADA AL CLIENTE, SE HABLA CON LA SRA CARMEN ROSA MARTINEZ ESPINOSA SE VALIDA DIRECCIÓN OK, CANAL OK, DISPONIBILIDAD TOTAL, USUARIO Y CONTRASEÑA WOMPI OK, LLAMAR EL DÍA LA INSTALACIÓN PARA CONFIRMAR VISITA, AVISO EXTERIOR ALTURA - 2 METROS | 18-12 SE REALIZA INSTALACIÓN DE CORRESPONSAL, SE INSTALA EQUIPO CON PRUEBAS EXITOSAS, SE CAPACITA Y SE EVALÚA AL CLIENTE, SE INSTALA PUBLICIDAD COMPLETA, CB QUEDA OPERATIVO. USUARIO SOMOS BANCOLOMBIA ACTIVO</t>
  </si>
  <si>
    <t>10-12 SE REALIZA LLAMADA AL CLIENTE, SE HABLA CON LA SRA MARICELA BARBOSA CEPEDA SE VALIDA DIRECCIÓN OK, CANAL OK, DISPONIBILIDAD TOTAL, USUARIO Y CONTRASEÑA WOMPI OK, LLAMAR EL DÍA LA INSTALACIÓN PARA CONFIRMAR VISITA, AVISO EXTERIOR ALTURA - 2 METROS | 12-12 SE REALIZA INSTALACIÓN DE CORRESPONSAL, SE INSTALA EQUIPO CON PRUEBAS EXITOSAS, SE CAPACITA Y SE EVALÚA AL CLIENTE, SE INSTALA PUBLICIDAD COMPLETA, CB QUEDA OPERATIVO. USUARIO SOMOS BANCOLOMBIA ACTIVO</t>
  </si>
  <si>
    <t>10-12 SE REALIZA LLAMADA AL CLIENTE, SE HABLA CON LA SRA LUZ ADRIANA GALLEGO GALLEGO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t>
  </si>
  <si>
    <t>11-12 SE REALIZA LLAMADA AL CLIENTE, SE HABLA CON EL SR JAIRO PASTRANA BAGUI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t>
  </si>
  <si>
    <t>16-12 SE REALIZA LLAMADA AL CLIENTE, SE HABLA CON LA SRA KATERINE DEL CARMEN RUIZ BARRIOS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t>
  </si>
  <si>
    <t>16-12 SE REALIZA LLAMADA AL CLIENTE, SE HABLA CON LA SRA LINA MARITZA CASTRO GONZALEZ SE VALIDA DIRECCIÓN OK, CANAL OK, DISPONIBILIDAD TOTAL, USUARIO Y CONTRASEÑA WOMPI OK, LLAMAR EL DÍA LA INSTALACIÓN PARA CONFIRMAR VISITA, AVISO EXTERIOR ALTURA - 2 METROS (COMUNICACIÓN POR WPP) | 18-12 EN COMUNICACIÓN CON EL CLIENTE, SE LE INDICA QUE POR TEMAS DE TRANSPORTE Y DESPLAZAMIENTOS NO ES POSIBLE LLEGAR A EJECUTAR LA ACTIVIDAD EL DÍA DE HOY, CLIENTE CONFIRMA TENER LA DISPONIBILIDAD PARA ATENDER LA VISITA EL DÍA DE MAÑANA | 19-12 SE REALIZA INSTALACIÓN DE CORRESPONSAL, SE INSTALA EQUIPO CON PRUEBAS EXITOSAS, SE CAPACITA Y SE EVALÚA AL CLIENTE, SE INSTALA PUBLICIDAD COMPLETA, CB QUEDA OPERATIVO. USUARIO SOMOS BANCOLOMBIA ACTIVO</t>
  </si>
  <si>
    <t>16-12 SE REALIZA LLAMADA AL CLIENTE, SE HABLA CON LA SRA JENYFFER OSPINA BAUTISTA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t>
  </si>
  <si>
    <t>16-12 SE REALIZA LLAMADA AL CLIENTE, SE HABLA CON EL SR MARIO FERNANDO PEREZ PEREZ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t>
  </si>
  <si>
    <t>16-12 SE REALIZA LLAMADA AL CLIENTE, SE HABLA CON EL SR DIEGO ALEXANDER SOTO CIFUENTES SE VALIDA DIRECCIÓN OK, CANAL OK, DISPONIBILIDAD TOTAL, USUARIO Y CONTRASEÑA WOMPI OK, LLAMAR EL DÍA LA INSTALACIÓN PARA CONFIRMAR VISITA, AVISO EXTERIOR ALTURA - 2 METROS | 17-12 SE REALIZA INSTALACIÓN DE CORRESPONSAL, SE INSTALA EQUIPO CON PRUEBAS EXITOSAS, SE CAPACITA Y SE EVALÚA AL CLIENTE, SE INSTALA PUBLICIDAD COMPLETA, CB QUEDA OPERATIVO. USUARIO SOMOS BANCOLOMBIA ACTIVO</t>
  </si>
  <si>
    <t>18-12 SE REALIZA LLAMADA AL CLIENTE, SE HABLA CON LA SRA LILIBETH HILCE RAMIREZ SE VALIDA DIRECCIÓN OK, CANAL OK, DISPONIBILIDAD TOTAL, USUARIO Y CONTRASEÑA WOMPI OK, LLAMAR EL DÍA LA INSTALACIÓN PARA CONFIRMAR VISITA, AVISO EXTERIOR ALTURA - 2 METROS (COMUNICACION POR WPP) | 22-12 SE REALIZA INSTALACIÓN DE CORRESPONSAL, SE INSTALA EQUIPO CON PRUEBAS EXITOSAS, SE CAPACITA Y SE EVALÚA AL CLIENTE, SE INSTALA PUBLICIDAD COMPLETA, CB QUEDA OPERATIVO. USUARIO SOMOS BANCOLOMBIA ACTIVO</t>
  </si>
  <si>
    <t>18-12 SE REALIZA LLAMADA AL CLIENTE, SE HABLA CON EL SR CARLOS ANTONIO BRICEÑO JACOME SE VALIDA DIRECCIÓN OK, CANAL OK, DISPONIBILIDAD TOTAL, USUARIO Y CONTRASEÑA WOMPI OK, LLAMAR EL DÍA LA INSTALACIÓN PARA CONFIRMAR VISITA, AVISO EXTERIOR ALTURA - 2 METROS (COMUNICACION POR WPP) | 20-12 SE REALIZA INSTALACIÓN DE CORRESPONSAL, SE INSTALA EQUIPO CON PRUEBAS EXITOSAS, SE CAPACITA Y SE EVALÚA AL CLIENTE, SE INSTALA PUBLICIDAD COMPLETA, CB QUEDA OPERATIVO. USUARIO SOMOS BANCOLOMBIA ACTIVO</t>
  </si>
  <si>
    <t>18-12 SE REALIZA LLAMADA AL CLIENTE, SE HABLA CON LA SRA ERIKA ELENA PEREZ MENDOZA SE VALIDA DIRECCIÓN OK, CANAL OK, DISPONIBILIDAD TOTAL, USUARIO Y CONTRASEÑA WOMPI OK, LLAMAR EL DÍA LA INSTALACIÓN PARA CONFIRMAR VISITA, AVISO EXTERIOR ALTURA - 2 METROS (COMUNICACION POR WPP) | 19-12 SE REALIZA INSTALACIÓN DE CORRESPONSAL, SE INSTALA EQUIPO CON PRUEBAS EXITOSAS, SE CAPACITA Y SE EVALÚA AL CLIENTE, SE INSTALA PUBLICIDAD COMPLETA, CB QUEDA OPERATIVO. USUARIO SOMOS BANCOLOMBIA ACTIVO</t>
  </si>
  <si>
    <t>254UMD4X5946</t>
  </si>
  <si>
    <t>254KMD4W6387</t>
  </si>
  <si>
    <t>254UMD4X6592</t>
  </si>
  <si>
    <t>254UMD4X8493</t>
  </si>
  <si>
    <t>254KMD4W6137</t>
  </si>
  <si>
    <t>254MMD4X0704</t>
  </si>
  <si>
    <t>254MMD4X0735</t>
  </si>
  <si>
    <t>254UMD4X8593</t>
  </si>
  <si>
    <t>254MMD4X0781</t>
  </si>
  <si>
    <t>254UMD4X8604</t>
  </si>
  <si>
    <t>254MMD4X0713</t>
  </si>
  <si>
    <t>254MMD4W7753</t>
  </si>
  <si>
    <t>254KMD4W5779</t>
  </si>
  <si>
    <t>254UMD4X8656</t>
  </si>
  <si>
    <t>254MMD4W9206</t>
  </si>
  <si>
    <t>254MMD4W9835</t>
  </si>
  <si>
    <t>254MMD4W9456</t>
  </si>
  <si>
    <t>254UMD4X8065</t>
  </si>
  <si>
    <t>254KMD4W6168</t>
  </si>
  <si>
    <t>254MMD4W9462</t>
  </si>
  <si>
    <t>254MMD4W8590</t>
  </si>
  <si>
    <t>254MMD4X1688</t>
  </si>
  <si>
    <t>254MMD4X0738</t>
  </si>
  <si>
    <t>254MMD4W9454</t>
  </si>
  <si>
    <t>254MMD4W9461</t>
  </si>
  <si>
    <t>254UMD4X8557</t>
  </si>
  <si>
    <t>254MMD4W9840</t>
  </si>
  <si>
    <t>254UMD4X8506</t>
  </si>
  <si>
    <t>254UMD4X8247</t>
  </si>
  <si>
    <t>254UMD4X8092</t>
  </si>
  <si>
    <t>254MMD4W9582</t>
  </si>
  <si>
    <t>254MMD4X0711</t>
  </si>
  <si>
    <t>254UMD4X8324</t>
  </si>
  <si>
    <t>254MMD4W9458</t>
  </si>
  <si>
    <t>254MMD4W9841</t>
  </si>
  <si>
    <t>254UMD4X8441</t>
  </si>
  <si>
    <t>254UMD4X8572</t>
  </si>
  <si>
    <t>254UMD4X8681</t>
  </si>
  <si>
    <t>254MMD4X1686</t>
  </si>
  <si>
    <t>254MMD4W7746</t>
  </si>
  <si>
    <t>254MMD4X1677</t>
  </si>
  <si>
    <t>254MMD4X0800</t>
  </si>
  <si>
    <t>254UMD4X8691</t>
  </si>
  <si>
    <t>254MMD4W6720</t>
  </si>
  <si>
    <t>254KMD4W6336</t>
  </si>
  <si>
    <t>254MMD4W6639</t>
  </si>
  <si>
    <t>254MMD4W6717</t>
  </si>
  <si>
    <t>254UMD4X8108</t>
  </si>
  <si>
    <t>254MMD4W6719</t>
  </si>
  <si>
    <t>254MMD4X0807</t>
  </si>
  <si>
    <t>254MMD4X1690</t>
  </si>
  <si>
    <t>254UMD4X8467</t>
  </si>
  <si>
    <t>254MMD4W9457</t>
  </si>
  <si>
    <t>254MMD4W6875</t>
  </si>
  <si>
    <t>254UMD4X8700</t>
  </si>
  <si>
    <t>254UMD4X8698</t>
  </si>
  <si>
    <t>254MMD4X1701</t>
  </si>
  <si>
    <t>254KMD4W6140</t>
  </si>
  <si>
    <t>254MMD4W9466</t>
  </si>
  <si>
    <t>254MMD4W8171</t>
  </si>
  <si>
    <t>254MMD4X0841</t>
  </si>
  <si>
    <t>254UMD4X8565</t>
  </si>
  <si>
    <t>254MMD4W8961</t>
  </si>
  <si>
    <t>254KMD4W5116</t>
  </si>
  <si>
    <t>254KMD4W5515</t>
  </si>
  <si>
    <t>254KMD4W5662</t>
  </si>
  <si>
    <t>254MMD4X1027</t>
  </si>
  <si>
    <t>254UMD4X8786</t>
  </si>
  <si>
    <t>248VKD4S9105</t>
  </si>
  <si>
    <t>248VKD4S9173</t>
  </si>
  <si>
    <t>248VKD4S9182</t>
  </si>
  <si>
    <t>248VKD4S9210</t>
  </si>
  <si>
    <t>254MMD4W7174</t>
  </si>
  <si>
    <t>248VKD4S8867</t>
  </si>
  <si>
    <t>254KMD4W5117</t>
  </si>
  <si>
    <t>254KMD4W5641</t>
  </si>
  <si>
    <t>254UMD4X8713</t>
  </si>
  <si>
    <t>254MMD4X1683</t>
  </si>
  <si>
    <t>248VKD4S9216</t>
  </si>
  <si>
    <t>248VKD4S9217</t>
  </si>
  <si>
    <t>254KMD4W5525</t>
  </si>
  <si>
    <t>254MMD4W7170</t>
  </si>
  <si>
    <t>254KMD4W5542</t>
  </si>
  <si>
    <t>254MMD4X1697</t>
  </si>
  <si>
    <t>248VKD4S9032</t>
  </si>
  <si>
    <t>254KMD4W5548</t>
  </si>
  <si>
    <t>254UMD4X8654</t>
  </si>
  <si>
    <t>248VKD4S9220</t>
  </si>
  <si>
    <t>254UMD4X8069</t>
  </si>
  <si>
    <t>254KMD4W6342</t>
  </si>
  <si>
    <t>248VKD4S9225</t>
  </si>
  <si>
    <t>254KMD4W5550</t>
  </si>
  <si>
    <t>254KMD4W5667</t>
  </si>
  <si>
    <t>254MMD4X1615</t>
  </si>
  <si>
    <t>254MMD4X0691</t>
  </si>
  <si>
    <t>254MMD4X1692</t>
  </si>
  <si>
    <t>27670</t>
  </si>
  <si>
    <t>31766</t>
  </si>
  <si>
    <t>39488</t>
  </si>
  <si>
    <t>39687</t>
  </si>
  <si>
    <t>62357</t>
  </si>
  <si>
    <t>81535</t>
  </si>
  <si>
    <t>64902</t>
  </si>
  <si>
    <t>63485</t>
  </si>
  <si>
    <t>61522</t>
  </si>
  <si>
    <t>54100</t>
  </si>
  <si>
    <t>76094</t>
  </si>
  <si>
    <t>33708</t>
  </si>
  <si>
    <t>76703</t>
  </si>
  <si>
    <t>63865</t>
  </si>
  <si>
    <t>30295</t>
  </si>
  <si>
    <t>72032</t>
  </si>
  <si>
    <t>16452</t>
  </si>
  <si>
    <t>10016</t>
  </si>
  <si>
    <t>31812</t>
  </si>
  <si>
    <t>45359</t>
  </si>
  <si>
    <t>60669</t>
  </si>
  <si>
    <t>72148</t>
  </si>
  <si>
    <t>75875</t>
  </si>
  <si>
    <t>81286</t>
  </si>
  <si>
    <t>16749</t>
  </si>
  <si>
    <t>16174</t>
  </si>
  <si>
    <t>82420</t>
  </si>
  <si>
    <t>43550</t>
  </si>
  <si>
    <t>72571</t>
  </si>
  <si>
    <t>57704</t>
  </si>
  <si>
    <t>42516</t>
  </si>
  <si>
    <t>16759</t>
  </si>
  <si>
    <t>67034</t>
  </si>
  <si>
    <t>68853</t>
  </si>
  <si>
    <t>27592</t>
  </si>
  <si>
    <t>66168</t>
  </si>
  <si>
    <t>26454</t>
  </si>
  <si>
    <t>46940</t>
  </si>
  <si>
    <t>77112</t>
  </si>
  <si>
    <t>60320</t>
  </si>
  <si>
    <t>28329</t>
  </si>
  <si>
    <t>24645</t>
  </si>
  <si>
    <t>17894</t>
  </si>
  <si>
    <t>21960</t>
  </si>
  <si>
    <t>31710</t>
  </si>
  <si>
    <t>35334</t>
  </si>
  <si>
    <t>67990</t>
  </si>
  <si>
    <t>68901</t>
  </si>
  <si>
    <t>71654</t>
  </si>
  <si>
    <t>53141</t>
  </si>
  <si>
    <t>59498</t>
  </si>
  <si>
    <t>69991</t>
  </si>
  <si>
    <t>18323</t>
  </si>
  <si>
    <t>35879</t>
  </si>
  <si>
    <t>53791</t>
  </si>
  <si>
    <t>12082</t>
  </si>
  <si>
    <t>27756</t>
  </si>
  <si>
    <t>57275</t>
  </si>
  <si>
    <t>71340</t>
  </si>
  <si>
    <t>46429</t>
  </si>
  <si>
    <t>21450</t>
  </si>
  <si>
    <t>41908</t>
  </si>
  <si>
    <t>59527</t>
  </si>
  <si>
    <t>47929</t>
  </si>
  <si>
    <t>33412</t>
  </si>
  <si>
    <t>80369</t>
  </si>
  <si>
    <t>74094</t>
  </si>
  <si>
    <t>53978</t>
  </si>
  <si>
    <t>78005</t>
  </si>
  <si>
    <t>81542</t>
  </si>
  <si>
    <t>52996</t>
  </si>
  <si>
    <t>63802</t>
  </si>
  <si>
    <t>33951</t>
  </si>
  <si>
    <t>72850</t>
  </si>
  <si>
    <t>76875</t>
  </si>
  <si>
    <t>46743</t>
  </si>
  <si>
    <t>34501</t>
  </si>
  <si>
    <t>31677</t>
  </si>
  <si>
    <t>48104</t>
  </si>
  <si>
    <t>78160</t>
  </si>
  <si>
    <t>65077</t>
  </si>
  <si>
    <t>50575</t>
  </si>
  <si>
    <t>61168</t>
  </si>
  <si>
    <t>61519</t>
  </si>
  <si>
    <t>57241</t>
  </si>
  <si>
    <t>72826</t>
  </si>
  <si>
    <t>36851</t>
  </si>
  <si>
    <t>51776</t>
  </si>
  <si>
    <t>60208</t>
  </si>
  <si>
    <t>68962</t>
  </si>
  <si>
    <t>65773</t>
  </si>
  <si>
    <t>26919</t>
  </si>
  <si>
    <t>57727</t>
  </si>
  <si>
    <t>67622</t>
  </si>
  <si>
    <t>77998</t>
  </si>
  <si>
    <t>76961</t>
  </si>
  <si>
    <t>71028</t>
  </si>
  <si>
    <t>50893</t>
  </si>
  <si>
    <t>33485</t>
  </si>
  <si>
    <t>41679</t>
  </si>
  <si>
    <t>76357</t>
  </si>
  <si>
    <t>80595</t>
  </si>
  <si>
    <t>70183</t>
  </si>
  <si>
    <t>76810</t>
  </si>
  <si>
    <t>60956</t>
  </si>
  <si>
    <t>35625</t>
  </si>
  <si>
    <t>69888</t>
  </si>
  <si>
    <t>68182</t>
  </si>
  <si>
    <t>26654</t>
  </si>
  <si>
    <t>69154</t>
  </si>
  <si>
    <t>79062</t>
  </si>
  <si>
    <t>29176</t>
  </si>
  <si>
    <t>22222</t>
  </si>
  <si>
    <t>75593</t>
  </si>
  <si>
    <t>80659</t>
  </si>
  <si>
    <t>82399</t>
  </si>
  <si>
    <t>35631</t>
  </si>
  <si>
    <t>67890</t>
  </si>
  <si>
    <t>77156</t>
  </si>
  <si>
    <t>17623</t>
  </si>
  <si>
    <t>17743</t>
  </si>
  <si>
    <t>65985</t>
  </si>
  <si>
    <t>32122</t>
  </si>
  <si>
    <t>68751</t>
  </si>
  <si>
    <t>67380</t>
  </si>
  <si>
    <t>49957</t>
  </si>
  <si>
    <t>77995</t>
  </si>
  <si>
    <t>77970</t>
  </si>
  <si>
    <t>82404</t>
  </si>
  <si>
    <t>16738</t>
  </si>
  <si>
    <t>80649</t>
  </si>
  <si>
    <t>69325</t>
  </si>
  <si>
    <t>26711</t>
  </si>
  <si>
    <t>52921</t>
  </si>
  <si>
    <t>30351</t>
  </si>
  <si>
    <t>52225</t>
  </si>
  <si>
    <t>37517</t>
  </si>
  <si>
    <t>61224</t>
  </si>
  <si>
    <t>29693</t>
  </si>
  <si>
    <t>11087</t>
  </si>
  <si>
    <t>27599</t>
  </si>
  <si>
    <t>52961</t>
  </si>
  <si>
    <t>56389</t>
  </si>
  <si>
    <t>81428</t>
  </si>
  <si>
    <t>37003</t>
  </si>
  <si>
    <t>63843</t>
  </si>
  <si>
    <t>26320</t>
  </si>
  <si>
    <t>62204</t>
  </si>
  <si>
    <t>62692</t>
  </si>
  <si>
    <t>64463</t>
  </si>
  <si>
    <t>32319</t>
  </si>
  <si>
    <t>64414</t>
  </si>
  <si>
    <t>55145</t>
  </si>
  <si>
    <t>79676</t>
  </si>
  <si>
    <t>67588</t>
  </si>
  <si>
    <t>10995</t>
  </si>
  <si>
    <t>40672</t>
  </si>
  <si>
    <t>76595</t>
  </si>
  <si>
    <t>73809</t>
  </si>
  <si>
    <t>26969</t>
  </si>
  <si>
    <t>60351</t>
  </si>
  <si>
    <t>59713</t>
  </si>
  <si>
    <t>72497</t>
  </si>
  <si>
    <t>81061</t>
  </si>
  <si>
    <t>46087</t>
  </si>
  <si>
    <t>63571</t>
  </si>
  <si>
    <t>76077</t>
  </si>
  <si>
    <t>62354</t>
  </si>
  <si>
    <t>76223</t>
  </si>
  <si>
    <t>76490</t>
  </si>
  <si>
    <t>82181</t>
  </si>
  <si>
    <t>76491</t>
  </si>
  <si>
    <t>66521</t>
  </si>
  <si>
    <t>67742</t>
  </si>
  <si>
    <t>59142</t>
  </si>
  <si>
    <t>74595</t>
  </si>
  <si>
    <t>82182</t>
  </si>
  <si>
    <t>77683</t>
  </si>
  <si>
    <t>66439</t>
  </si>
  <si>
    <t>51187</t>
  </si>
  <si>
    <t>55686</t>
  </si>
  <si>
    <t>11032</t>
  </si>
  <si>
    <t>75439</t>
  </si>
  <si>
    <t>70364</t>
  </si>
  <si>
    <t>35716</t>
  </si>
  <si>
    <t>66937</t>
  </si>
  <si>
    <t>33130</t>
  </si>
  <si>
    <t>79742</t>
  </si>
  <si>
    <t>61261</t>
  </si>
  <si>
    <t>55319</t>
  </si>
  <si>
    <t>23939</t>
  </si>
  <si>
    <t>16166</t>
  </si>
  <si>
    <t>68708</t>
  </si>
  <si>
    <t>40162</t>
  </si>
  <si>
    <t>48451</t>
  </si>
  <si>
    <t>82451</t>
  </si>
  <si>
    <t>75789</t>
  </si>
  <si>
    <t>34641</t>
  </si>
  <si>
    <t>72566</t>
  </si>
  <si>
    <t>59644</t>
  </si>
  <si>
    <t>46185</t>
  </si>
  <si>
    <t>77395</t>
  </si>
  <si>
    <t>49349</t>
  </si>
  <si>
    <t>44596</t>
  </si>
  <si>
    <t>63939</t>
  </si>
  <si>
    <t>26983</t>
  </si>
  <si>
    <t>74119</t>
  </si>
  <si>
    <t>46126</t>
  </si>
  <si>
    <t>78441</t>
  </si>
  <si>
    <t>74496</t>
  </si>
  <si>
    <t>72452</t>
  </si>
  <si>
    <t>59810</t>
  </si>
  <si>
    <t>22725</t>
  </si>
  <si>
    <t>33450</t>
  </si>
  <si>
    <t>24501</t>
  </si>
  <si>
    <t>21801</t>
  </si>
  <si>
    <t>81903</t>
  </si>
  <si>
    <t>11928</t>
  </si>
  <si>
    <t>30204</t>
  </si>
  <si>
    <t>13893</t>
  </si>
  <si>
    <t>43642</t>
  </si>
  <si>
    <t>46040</t>
  </si>
  <si>
    <t>66152</t>
  </si>
  <si>
    <t>78419</t>
  </si>
  <si>
    <t>79197</t>
  </si>
  <si>
    <t>75134</t>
  </si>
  <si>
    <t>34100</t>
  </si>
  <si>
    <t>77068</t>
  </si>
  <si>
    <t>54250</t>
  </si>
  <si>
    <t>18978</t>
  </si>
  <si>
    <t>66570</t>
  </si>
  <si>
    <t>22634</t>
  </si>
  <si>
    <t>33106</t>
  </si>
  <si>
    <t>62780</t>
  </si>
  <si>
    <t>62892</t>
  </si>
  <si>
    <t>76911</t>
  </si>
  <si>
    <t>74597</t>
  </si>
  <si>
    <t>75903</t>
  </si>
  <si>
    <t>53620</t>
  </si>
  <si>
    <t>51530</t>
  </si>
  <si>
    <t>28121</t>
  </si>
  <si>
    <t>62599</t>
  </si>
  <si>
    <t>28755</t>
  </si>
  <si>
    <t>76995</t>
  </si>
  <si>
    <t>81243</t>
  </si>
  <si>
    <t>65068</t>
  </si>
  <si>
    <t>22946</t>
  </si>
  <si>
    <t>74154</t>
  </si>
  <si>
    <t>45967</t>
  </si>
  <si>
    <t>80001</t>
  </si>
  <si>
    <t>78148</t>
  </si>
  <si>
    <t>71295</t>
  </si>
  <si>
    <t>32051</t>
  </si>
  <si>
    <t>27605</t>
  </si>
  <si>
    <t>26988</t>
  </si>
  <si>
    <t>30674</t>
  </si>
  <si>
    <t>52803</t>
  </si>
  <si>
    <t>74746</t>
  </si>
  <si>
    <t>27117</t>
  </si>
  <si>
    <t>79290</t>
  </si>
  <si>
    <t>64344</t>
  </si>
  <si>
    <t>70224</t>
  </si>
  <si>
    <t>39892</t>
  </si>
  <si>
    <t>33696</t>
  </si>
  <si>
    <t>38427</t>
  </si>
  <si>
    <t>25672</t>
  </si>
  <si>
    <t>22039</t>
  </si>
  <si>
    <t>74190</t>
  </si>
  <si>
    <t>74187</t>
  </si>
  <si>
    <t>64018</t>
  </si>
  <si>
    <t>37698</t>
  </si>
  <si>
    <t>21262</t>
  </si>
  <si>
    <t>15188</t>
  </si>
  <si>
    <t>76910</t>
  </si>
  <si>
    <t>78521</t>
  </si>
  <si>
    <t>71375</t>
  </si>
  <si>
    <t>36112</t>
  </si>
  <si>
    <t>34543</t>
  </si>
  <si>
    <t>58298</t>
  </si>
  <si>
    <t>66794</t>
  </si>
  <si>
    <t>57194</t>
  </si>
  <si>
    <t>61399</t>
  </si>
  <si>
    <t>67918</t>
  </si>
  <si>
    <t>79810</t>
  </si>
  <si>
    <t>19301</t>
  </si>
  <si>
    <t>76868</t>
  </si>
  <si>
    <t>50606</t>
  </si>
  <si>
    <t>46188</t>
  </si>
  <si>
    <t>45335</t>
  </si>
  <si>
    <t>49192</t>
  </si>
  <si>
    <t>65203</t>
  </si>
  <si>
    <t>36496</t>
  </si>
  <si>
    <t>80113</t>
  </si>
  <si>
    <t>30273</t>
  </si>
  <si>
    <t>69910</t>
  </si>
  <si>
    <t>29917</t>
  </si>
  <si>
    <t>67112</t>
  </si>
  <si>
    <t>73916</t>
  </si>
  <si>
    <t>17702</t>
  </si>
  <si>
    <t>15151</t>
  </si>
  <si>
    <t>36257</t>
  </si>
  <si>
    <t>15607</t>
  </si>
  <si>
    <t>72542</t>
  </si>
  <si>
    <t>75851</t>
  </si>
  <si>
    <t>72821</t>
  </si>
  <si>
    <t>23624</t>
  </si>
  <si>
    <t>49352</t>
  </si>
  <si>
    <t>65906</t>
  </si>
  <si>
    <t>62033</t>
  </si>
  <si>
    <t>67286</t>
  </si>
  <si>
    <t>76863</t>
  </si>
  <si>
    <t>59971</t>
  </si>
  <si>
    <t>79336</t>
  </si>
  <si>
    <t>45639</t>
  </si>
  <si>
    <t>31122</t>
  </si>
  <si>
    <t>71082</t>
  </si>
  <si>
    <t>71800</t>
  </si>
  <si>
    <t>12867</t>
  </si>
  <si>
    <t>51395</t>
  </si>
  <si>
    <t>66891</t>
  </si>
  <si>
    <t>57469</t>
  </si>
  <si>
    <t>73788</t>
  </si>
  <si>
    <t>38513</t>
  </si>
  <si>
    <t>41407</t>
  </si>
  <si>
    <t>57115</t>
  </si>
  <si>
    <t>56867</t>
  </si>
  <si>
    <t>37463</t>
  </si>
  <si>
    <t>70671</t>
  </si>
  <si>
    <t>21689</t>
  </si>
  <si>
    <t>59172</t>
  </si>
  <si>
    <t>67576</t>
  </si>
  <si>
    <t>49944</t>
  </si>
  <si>
    <t>59758</t>
  </si>
  <si>
    <t>63756</t>
  </si>
  <si>
    <t>49110</t>
  </si>
  <si>
    <t>60820</t>
  </si>
  <si>
    <t>76492</t>
  </si>
  <si>
    <t>65169</t>
  </si>
  <si>
    <t>27429</t>
  </si>
  <si>
    <t>71923</t>
  </si>
  <si>
    <t>53409</t>
  </si>
  <si>
    <t>78308</t>
  </si>
  <si>
    <t>24510</t>
  </si>
  <si>
    <t>55442</t>
  </si>
  <si>
    <t>70627</t>
  </si>
  <si>
    <t>80164</t>
  </si>
  <si>
    <t>71338</t>
  </si>
  <si>
    <t>78251</t>
  </si>
  <si>
    <t>50298</t>
  </si>
  <si>
    <t>70682</t>
  </si>
  <si>
    <t>59536</t>
  </si>
  <si>
    <t>79351</t>
  </si>
  <si>
    <t>24363</t>
  </si>
  <si>
    <t>67630</t>
  </si>
  <si>
    <t>68561</t>
  </si>
  <si>
    <t>80193</t>
  </si>
  <si>
    <t>63009</t>
  </si>
  <si>
    <t>76478</t>
  </si>
  <si>
    <t>59121</t>
  </si>
  <si>
    <t>46669</t>
  </si>
  <si>
    <t>51553</t>
  </si>
  <si>
    <t>76005</t>
  </si>
  <si>
    <t>72998</t>
  </si>
  <si>
    <t>10589</t>
  </si>
  <si>
    <t>76097</t>
  </si>
  <si>
    <t>15355</t>
  </si>
  <si>
    <t>51426</t>
  </si>
  <si>
    <t>68842</t>
  </si>
  <si>
    <t>34304</t>
  </si>
  <si>
    <t>41693</t>
  </si>
  <si>
    <t>78326</t>
  </si>
  <si>
    <t>81271</t>
  </si>
  <si>
    <t>69652</t>
  </si>
  <si>
    <t>10347</t>
  </si>
  <si>
    <t>38783</t>
  </si>
  <si>
    <t>28126</t>
  </si>
  <si>
    <t>68007</t>
  </si>
  <si>
    <t>41306</t>
  </si>
  <si>
    <t>31765</t>
  </si>
  <si>
    <t>10240</t>
  </si>
  <si>
    <t>65918</t>
  </si>
  <si>
    <t>80589</t>
  </si>
  <si>
    <t>64143</t>
  </si>
  <si>
    <t>74005</t>
  </si>
  <si>
    <t>67626</t>
  </si>
  <si>
    <t>80754</t>
  </si>
  <si>
    <t>19762</t>
  </si>
  <si>
    <t>53009</t>
  </si>
  <si>
    <t>56200</t>
  </si>
  <si>
    <t>34285</t>
  </si>
  <si>
    <t>78324</t>
  </si>
  <si>
    <t>49070</t>
  </si>
  <si>
    <t>64542</t>
  </si>
  <si>
    <t>77277</t>
  </si>
  <si>
    <t>61515</t>
  </si>
  <si>
    <t>INTERNET BANDA ANCHA SUPERAPIDISIMO</t>
  </si>
  <si>
    <t>BARRIO LA CASTELLANA</t>
  </si>
  <si>
    <t>BARRIO CIUDAD VERDE SOGAMOSO</t>
  </si>
  <si>
    <t>BARRIO LA PAZ ZIPAQUIRA 4</t>
  </si>
  <si>
    <t>BARRIO TRINIDAD MEDELLIN I - ANTIOQUIA</t>
  </si>
  <si>
    <t>BARRIO SAN NICOLAS PEREIRA 1</t>
  </si>
  <si>
    <t>BARRIO CENTRO FACATATIVA FACATATIVA 3</t>
  </si>
  <si>
    <t>DROGUERIA SU GRAN SALUD</t>
  </si>
  <si>
    <t>MATERIALES EMO MATURIN    MEDE</t>
  </si>
  <si>
    <t>BARRIO CENTRO PAIPA 12</t>
  </si>
  <si>
    <t>BARRIO CIUDADELA VILLAMIL GIRON</t>
  </si>
  <si>
    <t>BARRIO VILLA FANY LA POPA DOSQUEBRADAS</t>
  </si>
  <si>
    <t>BARRIO CAROLITA MANIZALES</t>
  </si>
  <si>
    <t>BARRIO EL RETIRO RETIRO</t>
  </si>
  <si>
    <t>BARRIO CENTRO - VILLETA</t>
  </si>
  <si>
    <t>BARRIO VILLA CATANGA SOLEDAD</t>
  </si>
  <si>
    <t>BARRIO INSPECCION EL TRIUNFO EL COLEGIO</t>
  </si>
  <si>
    <t>BARRIO ABAJO BARRANQUILLA 2</t>
  </si>
  <si>
    <t>BARRIO SANTO DOMINGO CALI 3</t>
  </si>
  <si>
    <t>CURILLO EL JARDIN</t>
  </si>
  <si>
    <t>BARRIO SAN CARLOS VILLAVICENCIO 2</t>
  </si>
  <si>
    <t>BARRIO LAS AMERICAS ARMENIA 1</t>
  </si>
  <si>
    <t>CENTRO DE SOLUCIONES ZARGAS</t>
  </si>
  <si>
    <t>BARRIO OASIS FLORIDABLANCA 1</t>
  </si>
  <si>
    <t>SURTIPLAZA R R</t>
  </si>
  <si>
    <t>BARRIO VILLA FLOR PUERTO GAITAN 1</t>
  </si>
  <si>
    <t>BARRIO SANTA INES NEIVA 2</t>
  </si>
  <si>
    <t>BARRIO CALIMIO NORTE CALI 2</t>
  </si>
  <si>
    <t>BARRIO ZARAGOZA 2 CARTAGO</t>
  </si>
  <si>
    <t>COOPERATIVA MULTIACTIVA DE DISTRIBUIDORES DE BOYACÁ</t>
  </si>
  <si>
    <t>BARRIO TORREON DE SANTA ANA IBAGUE</t>
  </si>
  <si>
    <t>DROGUERIA SU GRAN SALUD 3</t>
  </si>
  <si>
    <t>BARRIO PATIO BONITO BOGOTA 17</t>
  </si>
  <si>
    <t>BARRIO EL TRIUNFO EL ZULIA 6</t>
  </si>
  <si>
    <t>BARRIO CARRIZAL BARRANQUILLA 5</t>
  </si>
  <si>
    <t>DROGUERIA EDIPHARMA</t>
  </si>
  <si>
    <t>BARRIO SOCIEGO VILLAVICENCIO</t>
  </si>
  <si>
    <t>BARRIO CUBEROS NIÑO CUCUTA 1</t>
  </si>
  <si>
    <t>DROGUERIAS MEDICAL 3</t>
  </si>
  <si>
    <t>DROGUERIA MEDICAL 1</t>
  </si>
  <si>
    <t>DROGUERIA MEDICAL 2</t>
  </si>
  <si>
    <t>BARRIO RELIQUIA - VILLAVICENCIO</t>
  </si>
  <si>
    <t>BARRIO LOURDES CALI</t>
  </si>
  <si>
    <t>BARRIO VALLES DE ARAGON II - VILLAVICENCIO</t>
  </si>
  <si>
    <t>MANIZALES CAROLA</t>
  </si>
  <si>
    <t>BARRIO BELEN MEDELLIN 17</t>
  </si>
  <si>
    <t>DROGAS UNO A</t>
  </si>
  <si>
    <t>BARRIO SAN JOSE ANAPOIMA</t>
  </si>
  <si>
    <t>BARRIO CHAMA POPAYAN</t>
  </si>
  <si>
    <t>VARIEDADES D&amp;M.S</t>
  </si>
  <si>
    <t>BARRIO NAVARRETE PASTO</t>
  </si>
  <si>
    <t>BARRIO ARMANDO VASQUEZ CANDELARIA</t>
  </si>
  <si>
    <t>BARRIO LA PARADA VILLA DEL ROSARIO 5</t>
  </si>
  <si>
    <t>BARRIO PANDIGUANDO PAOPAYAN</t>
  </si>
  <si>
    <t>SAN ROQUE SINCELEJO</t>
  </si>
  <si>
    <t>BARRIO NEIVA HUILA 2</t>
  </si>
  <si>
    <t>BARRIO CENTENARIO 3 PASTO</t>
  </si>
  <si>
    <t>BARRIO GUALANDAY NEIVA 3</t>
  </si>
  <si>
    <t>BARRIO BELEN LOS ALPES MEDELLIN 1</t>
  </si>
  <si>
    <t>BARRIO SAN FERNANDO TUQUERRES 1</t>
  </si>
  <si>
    <t>MEGASERVICIOS DEL HUILA</t>
  </si>
  <si>
    <t>BARRIO ESPERANZA 7</t>
  </si>
  <si>
    <t>BARRIO CALDAS FLORIDABLANCA</t>
  </si>
  <si>
    <t>BARRIO SEC SIDERURGICA SOTAQUIRA</t>
  </si>
  <si>
    <t>BARRIO OLAYA CARTAGENA DE INDIAS 1</t>
  </si>
  <si>
    <t>BARRIO MIRADOR DE LOS PATIOS LOS PATIOS</t>
  </si>
  <si>
    <t>BARRIO CENTRO FUNZA FUNZA</t>
  </si>
  <si>
    <t>BARRIO COMBEIMA NEIVA 1</t>
  </si>
  <si>
    <t>BARRIO LOS ALMENDROS SOLEDAD 6</t>
  </si>
  <si>
    <t>BARRIO ARBORIZADORA ALTA BOGOTA 5</t>
  </si>
  <si>
    <t>BARRIO NUEVO MUZU BOGOTA</t>
  </si>
  <si>
    <t>BARRIO MORICHAL VILLAVKCENCO</t>
  </si>
  <si>
    <t>BARRIO LA PAMPA FUSAGASUGA 1</t>
  </si>
  <si>
    <t>BARRIO CENTRO MEDELLIN 56</t>
  </si>
  <si>
    <t>BARRIO SAN MARTIN VILLA DEL ROSARIO</t>
  </si>
  <si>
    <t>BARRIO PUENTE FORTUL SALAZAR 1</t>
  </si>
  <si>
    <t>BARRIO LA ESMERALDA GIRON</t>
  </si>
  <si>
    <t>SAN FRANCISCO OCAÑA - NORTE DE SANTANDER</t>
  </si>
  <si>
    <t>BARRIO PARQUE ITAGUI 2 - ITAGÜÍ</t>
  </si>
  <si>
    <t>BARRIO AVENIDA PEDRO TAFUR IBAGUE</t>
  </si>
  <si>
    <t>BARRIO LOS COLORES MEDELLIN 7</t>
  </si>
  <si>
    <t>BARRIO EL CENTRO PUERTO PARRA</t>
  </si>
  <si>
    <t>BARRIO ESCALLON MADRID 1</t>
  </si>
  <si>
    <t>BARRIO PATIO BONITO II</t>
  </si>
  <si>
    <t>BARRIO CENTRO EL CERRITO 3</t>
  </si>
  <si>
    <t>BARRIO COOMPRORIENTE TIBASOSA</t>
  </si>
  <si>
    <t>BARRIO CENTRO 2</t>
  </si>
  <si>
    <t>BARRIO BOSQUE NORTE PARTE BAJA BUCARAMANGA</t>
  </si>
  <si>
    <t>BARRIO EL CARMENT ANSERMA</t>
  </si>
  <si>
    <t>BARRIO CENTRO BUCARAMANGA 49</t>
  </si>
  <si>
    <t>BARRIO LAGOS 2 FLORIDABLANCA 1</t>
  </si>
  <si>
    <t>BARRIO ALTAMIRA BOGOTA 4</t>
  </si>
  <si>
    <t>REVOHOUSE</t>
  </si>
  <si>
    <t>BARRIO PEREGAL CHACHAGUI</t>
  </si>
  <si>
    <t>BARRIO CIUDAD JARDIN FLORIDABLANCA</t>
  </si>
  <si>
    <t>BARRIO XVI - CORINTO</t>
  </si>
  <si>
    <t>VARIEDADES EL ENCANTO Y ALGO MÁS</t>
  </si>
  <si>
    <t>BARRIO ALPES - BARRANQUILLA</t>
  </si>
  <si>
    <t>BARRIO LA LIBERTAD CUCUTA 22</t>
  </si>
  <si>
    <t>BARRIO LUIS CARLOS GALAN NEIVA 1</t>
  </si>
  <si>
    <t>BARRIO URBANIZACION TOPACIO IBAGUE 1</t>
  </si>
  <si>
    <t>MARIKADITAS SHOP</t>
  </si>
  <si>
    <t>BARRIO SAN JOSE CUCUTA 1</t>
  </si>
  <si>
    <t>CENTRO CONCORDIA</t>
  </si>
  <si>
    <t>BARRIO LA TROCHA PALMIRA</t>
  </si>
  <si>
    <t>BARRIO VILLA YENNY MOSQUERA</t>
  </si>
  <si>
    <t>BARRIO PATIO BONITO BOGOTA 3</t>
  </si>
  <si>
    <t>BARRIO POPULAR II</t>
  </si>
  <si>
    <t>CUCUTA AEROPURTO</t>
  </si>
  <si>
    <t>BARRIO TRINIDAD MEDELLIN 7</t>
  </si>
  <si>
    <t>BARRIO AQUINE 1 PASTO</t>
  </si>
  <si>
    <t>BARRIO EL TRONCAL CALI 3</t>
  </si>
  <si>
    <t>BARRIO SAN JUAN BOSCO</t>
  </si>
  <si>
    <t>CALI OBRERO</t>
  </si>
  <si>
    <t>BARRIO CHAPINERO BOGOTA 5</t>
  </si>
  <si>
    <t>BARRIO GRAMALOTE VILLA DEL ROSARIO 1</t>
  </si>
  <si>
    <t>BARRIO DANUBIO AZUL BOGOTA 4</t>
  </si>
  <si>
    <t>BARRIO TINTAL V BOGOTA</t>
  </si>
  <si>
    <t>BARRIO GUADULAES DOSQUEBRADAS 1</t>
  </si>
  <si>
    <t>BARRIO LAS MERCEDES SAMPUES</t>
  </si>
  <si>
    <t>BARRIO MANRIQUE LAS GRANJAS MEDELLIN</t>
  </si>
  <si>
    <t>BARRIO SANTANDER VILLA DEL ROSARIO 3</t>
  </si>
  <si>
    <t>LA PAZ ZIPAQUIRA 4</t>
  </si>
  <si>
    <t>BARRIO MANRIQUE CENTRAL 4 MEDELLÍN</t>
  </si>
  <si>
    <t>BARRIO LA CANDELARIA MEDLLIN</t>
  </si>
  <si>
    <t>BARRIO EL SOL SOACHA</t>
  </si>
  <si>
    <t>BARRIO TIQUIZA - CHÍA</t>
  </si>
  <si>
    <t>BARRIO ZIPAQUIRA ZIPAQUIRA</t>
  </si>
  <si>
    <t>BARRIO GRANADA</t>
  </si>
  <si>
    <t>BARRIO SAN NICOLAS PEREIRA</t>
  </si>
  <si>
    <t>CENTRO SOCHA I - BOYACA</t>
  </si>
  <si>
    <t>BARRIO SAN FRANCISCO VI - BOGOTÁ</t>
  </si>
  <si>
    <t>BARRIO EL PROGRESO CUCUTA</t>
  </si>
  <si>
    <t>BARRIO CENTRO DE VILLAMARIA MANIZALES</t>
  </si>
  <si>
    <t>BARRIO BUENOS AIRES IBAGUE</t>
  </si>
  <si>
    <t>BARRIO ITAGUI ITAGUI 8</t>
  </si>
  <si>
    <t>BARRIO CENTRO TUTA 3</t>
  </si>
  <si>
    <t>BARRIO LAS PALMAS NADRID MADRID</t>
  </si>
  <si>
    <t>BARRIO AVENIDA OCALA - SINCELEJO</t>
  </si>
  <si>
    <t>BARRIO PRADITO MEDELLIN 2</t>
  </si>
  <si>
    <t>AUDIO CAR LA 46</t>
  </si>
  <si>
    <t>BARRIO CENTRO ACACIAS 15</t>
  </si>
  <si>
    <t>BARRIO LA VARIANTE</t>
  </si>
  <si>
    <t>BARRIO LAS MESAS NARIÑO</t>
  </si>
  <si>
    <t>INVERSIONES VILLA MELISA</t>
  </si>
  <si>
    <t>BARRIO SAN MIGUEL CENTRO - COROZAL</t>
  </si>
  <si>
    <t>BARRIO CHINCHINA CHINCHINA</t>
  </si>
  <si>
    <t>BARRIO LA PLAYA 13 CÚCUTA</t>
  </si>
  <si>
    <t>BARRIO CENTRO VILLAVICENCIO 20</t>
  </si>
  <si>
    <t>BARRIO ALDEA ALTA GIRON</t>
  </si>
  <si>
    <t>MD DROGUERIA</t>
  </si>
  <si>
    <t>DROGUERÍA Y MINIMARKET PRADERAS</t>
  </si>
  <si>
    <t>BARRIO CENTRO YUMBO 4</t>
  </si>
  <si>
    <t>BARRIO EL PILAR PASTO 3</t>
  </si>
  <si>
    <t>BARRIO LA POLA IBAGUE 4</t>
  </si>
  <si>
    <t>BARRIO RICAUTE BUCARAMANGA 2</t>
  </si>
  <si>
    <t>TODO POR POCAS MONEDA$</t>
  </si>
  <si>
    <t>BARRIO CENTRO IBAGUE 14</t>
  </si>
  <si>
    <t>BARRIO BAJOS CIUDAD CORDOBA CALI</t>
  </si>
  <si>
    <t>BARRIO FATIMA MANIZALES 3</t>
  </si>
  <si>
    <t>BARRIO LA ESPERANZA CERETE 1</t>
  </si>
  <si>
    <t>BARRIO CENTRO IV - CALARCA</t>
  </si>
  <si>
    <t>BARRIO MANRIQUE CENTRAL MEDELLIN 3</t>
  </si>
  <si>
    <t>BARRIO CIUDADELA COMFENALCO ARMENIA</t>
  </si>
  <si>
    <t>CHAPINERO CUCUTA NORTE DE SANTANDER</t>
  </si>
  <si>
    <t>BARRIO COLGOTA LINARES</t>
  </si>
  <si>
    <t>BARRIO TRECE DE NOVIEMBRE MEDELLIN</t>
  </si>
  <si>
    <t>BARRIO SAN RAFAEL 3 ENVIGADO</t>
  </si>
  <si>
    <t>ELECTROJAPONESA PRINCIPAL</t>
  </si>
  <si>
    <t>BARRIO CENTRO YUMBO 1</t>
  </si>
  <si>
    <t>BARRIO LAS FERIAS BOGOTA 5</t>
  </si>
  <si>
    <t>BARRIO SAN IGNACIO YACUANQUER</t>
  </si>
  <si>
    <t>BARRIO AVENIDA LAS PEÑITAS SINCELEJO</t>
  </si>
  <si>
    <t>BARRIO AMBALA IBAGUE 7</t>
  </si>
  <si>
    <t>BARRIO EL SOCIEGO MADRID 2</t>
  </si>
  <si>
    <t>BARRIO LAS VILLAS ZIPAQUIRA 1</t>
  </si>
  <si>
    <t>BARRIO LA PAMBA POPAYAN 1</t>
  </si>
  <si>
    <t>BARRIO PLAYA RICA - BELLO</t>
  </si>
  <si>
    <t>BARRIO CENTRO V SOGAMOSO</t>
  </si>
  <si>
    <t>BARRIO SAN FRANCISCO - BUCARAMANGA</t>
  </si>
  <si>
    <t>BARRIO MONTERREDONDO BUCARAMANGA 1</t>
  </si>
  <si>
    <t>ELECTROREDES DEL SINU</t>
  </si>
  <si>
    <t>MATERIALES EMO - IBAGUE</t>
  </si>
  <si>
    <t>BARRIO SAN MATEO VII SOACHA</t>
  </si>
  <si>
    <t>VARIEDADES MI PAU</t>
  </si>
  <si>
    <t>BARRIO CAMPO ALEGRE MONTERIA 1</t>
  </si>
  <si>
    <t>FILADELFIA CENTRO</t>
  </si>
  <si>
    <t>BARRIO CENTRO VILLAVICENCIO 19</t>
  </si>
  <si>
    <t>MATERIALES EMO - SINCELEJO</t>
  </si>
  <si>
    <t>BARRIO MATEO GOMEZ CERETE</t>
  </si>
  <si>
    <t>BARRIO PUENTE ARANDA BOGOTA 3</t>
  </si>
  <si>
    <t>BARRIO EL HOGAR VALLEDUPAR</t>
  </si>
  <si>
    <t>BARRIO OLAYA HERRERA CALI</t>
  </si>
  <si>
    <t>BARRIO CENTRO XXI - IBAGUÉ</t>
  </si>
  <si>
    <t>BARRIO ARKAPARAISO IBAGUE</t>
  </si>
  <si>
    <t>BARRIO HACARITAMA 2 VILLAVICENCIO</t>
  </si>
  <si>
    <t>BARRIO CARLOS PIZARRO NEIVA 2</t>
  </si>
  <si>
    <t>BARRIO LA ESPERANZA YOPAL</t>
  </si>
  <si>
    <t>CHAPINERO SOGAMOSO BOYACA</t>
  </si>
  <si>
    <t>BARRIO VILLAS DEL DORADO BOGOTA 7</t>
  </si>
  <si>
    <t>BARRIO SAN MIGUEL BUCARAMANGA 1</t>
  </si>
  <si>
    <t>BARRIO ESMERALDA POPAYAN 4</t>
  </si>
  <si>
    <t>BARRIO GALAN BARRANQUILLA 3</t>
  </si>
  <si>
    <t>LAS CABAÑAS III BELLO</t>
  </si>
  <si>
    <t>DROGUERIA Y MINIMARKET PRODIFARMA</t>
  </si>
  <si>
    <t>LA MACARENA - META</t>
  </si>
  <si>
    <t>BARRIO LAS NIEVES 2 BARRANQUILLA</t>
  </si>
  <si>
    <t>BARRIO LLERAS CUCUTA</t>
  </si>
  <si>
    <t>VILLAS DE SANTIAGO</t>
  </si>
  <si>
    <t>BARRIO LLANOS DE CUIVA ANGOSTURA</t>
  </si>
  <si>
    <t>BARRIO LA NUEVA FLORESTA VILLAVICENCIO</t>
  </si>
  <si>
    <t>BARRIO URBANIZACION PALERMO IBAGUE</t>
  </si>
  <si>
    <t>BARRIO NIQUIA EL BURRO BELLO</t>
  </si>
  <si>
    <t>BARRIO FUNDADORES GUAMAL 2</t>
  </si>
  <si>
    <t>BARRIO EL GUAMAL FLORENCIA</t>
  </si>
  <si>
    <t>MISCELÁNEA Y PAPELERÍA 5 ESTRELLAS</t>
  </si>
  <si>
    <t>BARRIO MONTECARLO BOGOTA</t>
  </si>
  <si>
    <t>BARRIO AVENIDA LA PLAYA SAN ANDRES DE TUMACO</t>
  </si>
  <si>
    <t>BARRIO FONTIBON BOGOTA 1</t>
  </si>
  <si>
    <t>BARRIO URBANIZACION VALLEJO MONTERIA 7</t>
  </si>
  <si>
    <t>BARRIO SANTA MARIA BARRANQUILLA SANTA MARIA</t>
  </si>
  <si>
    <t>BARRIO EL PARAÍSO BELLO</t>
  </si>
  <si>
    <t>BARRIO BOLIVAR POPAYAN 1</t>
  </si>
  <si>
    <t>BARRIO NIQUIA BELLO 23</t>
  </si>
  <si>
    <t>BARRIO JORDAN I ETAPA IBAGUE</t>
  </si>
  <si>
    <t>BARRIO PABLO ESCOBAR MEDELLIN</t>
  </si>
  <si>
    <t>BARRIO LA PLAYA CUCUTA 9</t>
  </si>
  <si>
    <t>BARRIO BUCARAMANGA BUCARAMANGA 8</t>
  </si>
  <si>
    <t>BARRIO LEON XIII SOACHA 6</t>
  </si>
  <si>
    <t>BARRIO EL BULEVAR SOPETRAN</t>
  </si>
  <si>
    <t>FRANCO VISION</t>
  </si>
  <si>
    <t>BARRIO TORRES DEL CASTILLO SAN GIL</t>
  </si>
  <si>
    <t>VARIEDADES DIES</t>
  </si>
  <si>
    <t>BARRIO LA FRANCIA BOGOTA</t>
  </si>
  <si>
    <t>BARRIO SAN JORGE PEREIRA</t>
  </si>
  <si>
    <t>BARRIO LLANO LINDO YOPAL 2</t>
  </si>
  <si>
    <t>COMUNICACIONES BEARS</t>
  </si>
  <si>
    <t>BARRIO GOLGOTA IPIALES 2</t>
  </si>
  <si>
    <t>BARRIO CENTRO PEREIRA 46</t>
  </si>
  <si>
    <t>BARRIO CENTRO VILLANUEVA 1</t>
  </si>
  <si>
    <t>BARRIO CENTRO VALLEDUPAR 30</t>
  </si>
  <si>
    <t>BARRIO LA PLAYA CUCUTA 14</t>
  </si>
  <si>
    <t>BARRIO AEROPUERTO CUCUTA 12</t>
  </si>
  <si>
    <t>BARRIO CENTRO SOLEDAD 5</t>
  </si>
  <si>
    <t>BARRIO COLOMBIA BARRANCABERMEJA 10</t>
  </si>
  <si>
    <t>BARRIO SANTUARIO EL SANTUARIO 1</t>
  </si>
  <si>
    <t>BOGOTÁ GRANJAS DEL DORADO</t>
  </si>
  <si>
    <t>BARRIO LAURELES MEDELLIN 17</t>
  </si>
  <si>
    <t>BARRIO LA MERCED CALI 2</t>
  </si>
  <si>
    <t>SUPERMERCADO LOS HEROES</t>
  </si>
  <si>
    <t>TIENDA TEJARES DEL SUR</t>
  </si>
  <si>
    <t>BARRIO VILLAS DE SAN PABLO BARRANQUILLA 1</t>
  </si>
  <si>
    <t>BARRIO SECTOR GALERIA MARINILLA</t>
  </si>
  <si>
    <t>BARRIO COOPERATIVO VILLAVICENCIO</t>
  </si>
  <si>
    <t>BARRIO SECTOR LA AVENIDA TOCA</t>
  </si>
  <si>
    <t>BARRIO 7 DE AGOSTO 10 BOGOTÁ</t>
  </si>
  <si>
    <t>BARRIO ANDA LUCIA BOGOTA</t>
  </si>
  <si>
    <t>AUTOSERVICIO RED</t>
  </si>
  <si>
    <t>BARRIO SOACHA LOS LIBERTADORES SOACHA</t>
  </si>
  <si>
    <t>BARRIO CENTRO BARRANQUILLA 53</t>
  </si>
  <si>
    <t>DROGUERIA FARMA VITAL LA 75</t>
  </si>
  <si>
    <t>MATERIALES EMO - BARRANCABERMEJA</t>
  </si>
  <si>
    <t>BARRIO LAS ACACIAS ARMENIA</t>
  </si>
  <si>
    <t>BARRIO PANCE 4 CALI</t>
  </si>
  <si>
    <t>BARRIO JOSE JOAQUIN CAMACHO TUNJA 1</t>
  </si>
  <si>
    <t>BARRIO MANGA CARTAGENA DE INDIAS 8</t>
  </si>
  <si>
    <t>BARRIO AEROCIVIL YOPAL 1</t>
  </si>
  <si>
    <t>BARRIO GIRARDOTA ANTIOQUIA</t>
  </si>
  <si>
    <t>BARRIO EL SALADO CUCUTA 2</t>
  </si>
  <si>
    <t>BARRIO ENGATIVA 10 - BOGOTÁ</t>
  </si>
  <si>
    <t>BARRIO FLORESTA MEDELLIN 4</t>
  </si>
  <si>
    <t>Perchas.P</t>
  </si>
  <si>
    <t>BARRIO TOTORAL IPIALES</t>
  </si>
  <si>
    <t>CENTRO LLL MEDELLIN - ANTIOQUIA</t>
  </si>
  <si>
    <t>BARRIO 20 DE JULIO YOPAL 1</t>
  </si>
  <si>
    <t>BARRIO CENTRO BUCARAMANGA 56</t>
  </si>
  <si>
    <t>BARRIO LA PRADERA VILLAMARIA CALDAS</t>
  </si>
  <si>
    <t>BARRIO CENTRO CHIQUINQUIRA 11</t>
  </si>
  <si>
    <t>BARRIO CALASANZ MEDELLIN 7</t>
  </si>
  <si>
    <t>BARRIO LAS AMERICAS NEIVA</t>
  </si>
  <si>
    <t>BARRIO SOFERINO MANIZALES</t>
  </si>
  <si>
    <t>PAPELERIA EDINET</t>
  </si>
  <si>
    <t>BARRIO SAMORE TOLEDO</t>
  </si>
  <si>
    <t>BARRIO ROBLEDO AURES III MEDELLIN</t>
  </si>
  <si>
    <t>BARRIO NUEVO MONTEVIDEO ARMENIA</t>
  </si>
  <si>
    <t>BARRIO VILLA VERDE PEREIRA</t>
  </si>
  <si>
    <t>BARRIO LA CEJA LA CEJA 4</t>
  </si>
  <si>
    <t>BARRIO COSTA RICA GINEBRA 2</t>
  </si>
  <si>
    <t>BARRIO BELEN LA PALMA MEDELLIN 3</t>
  </si>
  <si>
    <t>BARRIO SIMON BOLIVAR BOGOTA 5</t>
  </si>
  <si>
    <t>BARRIO JOSE ANTONIO GALAN B BOGOTA</t>
  </si>
  <si>
    <t>BARRIO LA PATRIA ARMENIA</t>
  </si>
  <si>
    <t>DROGUERIA LA VIRGINIA</t>
  </si>
  <si>
    <t>BARRIO LOS ALAMOS ARMENIA 2</t>
  </si>
  <si>
    <t>BARRIO CORBONES ARMENIA 1</t>
  </si>
  <si>
    <t>BARRIO CENTRO CHOCONTA CHOCONTA 1</t>
  </si>
  <si>
    <t>BARRIO LOS PUENTES SILVANIA SILVANIA</t>
  </si>
  <si>
    <t>MATHIS &amp; VARIEDADES</t>
  </si>
  <si>
    <t>BARRIO GIRON GIRON 9</t>
  </si>
  <si>
    <t>BARRIO EL RECREO SAN FELIX DOSQUEBRADAS</t>
  </si>
  <si>
    <t>BARRIO JORDAN 1 BOGOTA</t>
  </si>
  <si>
    <t>BARRIO SANTA ISABEL SAN VICENTE DE CAGUAN</t>
  </si>
  <si>
    <t>BARRIO FLORIDA NUEVA MEDELLIN</t>
  </si>
  <si>
    <t>BARRIO URBANIZACION MODELIA I IBAGUE</t>
  </si>
  <si>
    <t>BARRIO SOACHA HOGARES SOACHA</t>
  </si>
  <si>
    <t>BARRIO CARVAJAL OSORIO BOGOTA</t>
  </si>
  <si>
    <t>BARRIO LAS CANOAS COPACABANA</t>
  </si>
  <si>
    <t>BARRIO SANTA RITA - FACATATIVÁ</t>
  </si>
  <si>
    <t>BARRIO HAYUELOS BOGOTA</t>
  </si>
  <si>
    <t>BARRIO NIQUIA BELLO 18</t>
  </si>
  <si>
    <t>BARRIO LAGOS 3 FLORIDABLANCA</t>
  </si>
  <si>
    <t>BARRIO SUCRE GIRARDOT 4</t>
  </si>
  <si>
    <t>MINI MERCADO LA ABUNDANCIA L.</t>
  </si>
  <si>
    <t>BARRIO CALIMIO DECEPAZ CALI 1</t>
  </si>
  <si>
    <t>BARRIO BELLA ISLA SAN GIL</t>
  </si>
  <si>
    <t>CENTRO SABANALARGA ATLANTICO</t>
  </si>
  <si>
    <t>BARRIO VILLA REPUBLICANA CHIQUINQUIRA</t>
  </si>
  <si>
    <t>BARRIO AMBALA IBAGUE 3</t>
  </si>
  <si>
    <t>BARRIO CENTRO GUATICA 2</t>
  </si>
  <si>
    <t>BARRIO ALARCON 2 BUCARAMANGA</t>
  </si>
  <si>
    <t>BARRIO CENTRO PASTO 29</t>
  </si>
  <si>
    <t>BARRIO JORDAN TUNJA</t>
  </si>
  <si>
    <t>BARRIO VEINTE DE JULIO TUNJA 2</t>
  </si>
  <si>
    <t>BARRIO 20 DE JULIO YOPAL 2</t>
  </si>
  <si>
    <t>BARRIO CALDAS CALDAS</t>
  </si>
  <si>
    <t>BARRIO CIUDADELA CONFENALCO - IBAGUÉ</t>
  </si>
  <si>
    <t>BARRIO SIMON BOLIVAR SOGAMOSO</t>
  </si>
  <si>
    <t>BARRIO PARQUE - SAN JERÓNIMO</t>
  </si>
  <si>
    <t>BARRIO FIESTA SUBA - BOGOTÁ</t>
  </si>
  <si>
    <t>SALSAMENTARIA LOS 4 VIENTOS</t>
  </si>
  <si>
    <t>FOMEQUE - CUNDINAMARCA</t>
  </si>
  <si>
    <t>FARMACIA MIXTA VIDA SER</t>
  </si>
  <si>
    <t>BARRIO ENCISO MEDELLIN 8</t>
  </si>
  <si>
    <t>BARRIO 13 DE JUNIO CARTAGENA DE INDIAS 2</t>
  </si>
  <si>
    <t>BARRIO SAN JOSE CUCUTA 2</t>
  </si>
  <si>
    <t>CPU MULTISERVICIOS</t>
  </si>
  <si>
    <t>BARRIO LOS EJECUTIVOS CARTAGENA DE INDIAS 2</t>
  </si>
  <si>
    <t>BARRIO BOSQUES DE SAN LUIS NEIVA</t>
  </si>
  <si>
    <t>BARRIO TIMANCO 1 NEIVA</t>
  </si>
  <si>
    <t>BARRIO CENTRO II - SORACÁ</t>
  </si>
  <si>
    <t>BARRIO CENTRO TUNJA</t>
  </si>
  <si>
    <t>BARRIO CENTRO PEREIRA 48</t>
  </si>
  <si>
    <t>BARRIO 0 PEREIRA RISARALDA</t>
  </si>
  <si>
    <t>BARRIO CAROLA MANIZALES</t>
  </si>
  <si>
    <t>BARRIO EL DORADO MONTERIA 5</t>
  </si>
  <si>
    <t>BARRIO BOSQUES DE PINARES 2 ARMENIA</t>
  </si>
  <si>
    <t>BARRIO EL AMPARO MONTERIA</t>
  </si>
  <si>
    <t>BARRIO POBLADO MEDELLIN 4</t>
  </si>
  <si>
    <t>BARRIO LA DOCENA CALDAS</t>
  </si>
  <si>
    <t>BARRIO ARCOIRIS ARMENIA</t>
  </si>
  <si>
    <t>BELLO BELLO ANTIOQUIA</t>
  </si>
  <si>
    <t>INTERRAPIDISIMO CAI BELLAVISTA</t>
  </si>
  <si>
    <t>BARRIO VEINTE DE JULIO VILLAVICENCIO 1</t>
  </si>
  <si>
    <t>BARRIO SANTA VERONICA JUAN DE ACOSTA 1</t>
  </si>
  <si>
    <t>BARRIO CENTRO MEDELLIN 30</t>
  </si>
  <si>
    <t>BARRIO LA GRECIA III - ARMENIA</t>
  </si>
  <si>
    <t>MATERIALES EMO AG BUCARAMANGA</t>
  </si>
  <si>
    <t>BARRIO PRIMAVERA ENVIGADO 3</t>
  </si>
  <si>
    <t>BARRIO PRADO LAS GRANJAS BELLO</t>
  </si>
  <si>
    <t>BARRIO PRADOS DEL NORTE CALI 4</t>
  </si>
  <si>
    <t>BARRIO ROBLEDO AURES MEDELLIN</t>
  </si>
  <si>
    <t>BARRIO NIQUIA III - BELLO</t>
  </si>
  <si>
    <t>BARRIO SAN JUAN PEREIRA</t>
  </si>
  <si>
    <t>BARRIO CAMPESTRE A DOSQUEBRADAS</t>
  </si>
  <si>
    <t>BARRIO SECTOR LOS LAGOS CALDAS</t>
  </si>
  <si>
    <t>BARRIO CORREGIMIENTO BELEN SAN MARCOS</t>
  </si>
  <si>
    <t>BARRIO SANTA MARIA ITAGUI 8</t>
  </si>
  <si>
    <t>BARRIO BARICHARA MEDELLIN</t>
  </si>
  <si>
    <t>BARRIO CIUDAD 2000 POPAYÁN</t>
  </si>
  <si>
    <t>BARRIO PICACHO MEDELLIN 6</t>
  </si>
  <si>
    <t>GAITAN SABANAGRANDE ATLANTICO</t>
  </si>
  <si>
    <t>BARRIO LOS NARANJOS ITAGUI</t>
  </si>
  <si>
    <t>BARRIO ITAGUI ITAGUI 9</t>
  </si>
  <si>
    <t>BARRIO LA FOGATA ARMENIA</t>
  </si>
  <si>
    <t>BARRIO CENTRO APIA 4</t>
  </si>
  <si>
    <t>BARRIO EL RETIRO OIBA 2</t>
  </si>
  <si>
    <t>BARRIO CENTRO 6 ALGECIRAS</t>
  </si>
  <si>
    <t>BARRIO URBANIZACION TAIRONA VALLEDUPAR</t>
  </si>
  <si>
    <t>BARRIO CENTAUROS BUCARAMANGA 1</t>
  </si>
  <si>
    <t>BARRIO BUENOS AIRES III - MEDELLIN</t>
  </si>
  <si>
    <t>BARRIO PARQUE PRINCIPAL BURTICA</t>
  </si>
  <si>
    <t>BARRIO SAN JUAN I - COPACABANA</t>
  </si>
  <si>
    <t>BARRIO CALARCA IBAGUE 1</t>
  </si>
  <si>
    <t>BARRIO BOSTON BARRANQUILLA 7</t>
  </si>
  <si>
    <t>BARRIO URBANIZACION LA CASTILLA IBAGUE 1</t>
  </si>
  <si>
    <t>BARRIO OLIMPICO VILLACENCIO</t>
  </si>
  <si>
    <t>BARRIO CENTRO SAN VICENTE DEL CAGUAN 3</t>
  </si>
  <si>
    <t>BARRIO PEDREGAL MEDELLIN 13</t>
  </si>
  <si>
    <t>BARRIO CENTRO 76</t>
  </si>
  <si>
    <t>BARRIO TRINIDAD MEDELLIN ANTIOQUIA</t>
  </si>
  <si>
    <t>BARRIO PRADO MEDELLIN 6</t>
  </si>
  <si>
    <t>BARRIO CENTRO POPAYAN 25</t>
  </si>
  <si>
    <t>BARRIO LAS MISERICORDIAS PRADERA</t>
  </si>
  <si>
    <t>BARRIO PORVENIR JAMUNDI</t>
  </si>
  <si>
    <t>BARRIO TRINIDAD GUAYABAL MEDELLIN</t>
  </si>
  <si>
    <t>BARRIO LUZ DEL PARAISO PIENDAMO</t>
  </si>
  <si>
    <t>BARRIO EL RODEO CALI</t>
  </si>
  <si>
    <t>BARRIO BELLANITA BELLO</t>
  </si>
  <si>
    <t>ALCALA ENVIGADO - ANTIOQUIA</t>
  </si>
  <si>
    <t>BARRIO CENTRO LIBANO 4</t>
  </si>
  <si>
    <t>BARRIO CENTRO SABANALARGA 9</t>
  </si>
  <si>
    <t>BARRIO CENTRO ANSERMA 8</t>
  </si>
  <si>
    <t>BARRIO CENTRO PEREIRA 27</t>
  </si>
  <si>
    <t>BARRIO LOS COMUNEROS LA JAGUA DE IBIRICO 1</t>
  </si>
  <si>
    <t>BARRIO CARIMAGUA KENNEDY BOGOTA</t>
  </si>
  <si>
    <t>ARRIO PATIOS CENTRO LOS PATIOS 7</t>
  </si>
  <si>
    <t>BARRIO CENTRO II - MADRID</t>
  </si>
  <si>
    <t>NARIÑO SADONA</t>
  </si>
  <si>
    <t>BARRIO CALLE REAL SAMANA</t>
  </si>
  <si>
    <t>BARRIO BELEN ROSALES MEDELLIN 3</t>
  </si>
  <si>
    <t>BARRIO SUBA XX - BOGOTÁ</t>
  </si>
  <si>
    <t>BARRIO ALTA SUIZA MANIZALES 7</t>
  </si>
  <si>
    <t>BARRIO EL CENTRO LOURDES 2</t>
  </si>
  <si>
    <t>BARRIO IPIALES PANAM</t>
  </si>
  <si>
    <t>NUEVO HORIZONTE</t>
  </si>
  <si>
    <t>BARRIO GAITANA BOGOTA</t>
  </si>
  <si>
    <t>BARRIO VILLA MÓNICA - SANTA MARTA</t>
  </si>
  <si>
    <t>BARRIO TERRANOVA ETAPA 6 JAMUNDI</t>
  </si>
  <si>
    <t>BARRIO LAS PALMAS SUPIA</t>
  </si>
  <si>
    <t>BARRIO URBANIZACION VILLA SOFIA SANTANDER DE QUILICHAO</t>
  </si>
  <si>
    <t>BARRIO EL REFUGIO FONTIBON BOGOTA</t>
  </si>
  <si>
    <t>BARRIO TAYRONA UNO FLORIDABLANCA</t>
  </si>
  <si>
    <t>BARRIO CENTRO - TUQUERRES</t>
  </si>
  <si>
    <t>BARRIO EL CERRITO SANTA ELENA</t>
  </si>
  <si>
    <t>BARRIO TRONCAL DE OCCIDENTE SAMPUES 3</t>
  </si>
  <si>
    <t>BARRIO CENTRO TAMINANGO</t>
  </si>
  <si>
    <t>BARRIO SANTA RITA BOGOTA 5</t>
  </si>
  <si>
    <t>BARRIO MANRIQUE GUADALUPE</t>
  </si>
  <si>
    <t>ZAFRA CANDELARIA</t>
  </si>
  <si>
    <t>BARRIO FONTIBON BOGOTA 6</t>
  </si>
  <si>
    <t>GUAITARILLA - NARIÑO</t>
  </si>
  <si>
    <t>BARRIO VRD SALSIPUEDES APARTADO ANTIOQUIA APARTADO</t>
  </si>
  <si>
    <t>BARRIO SAN MATEO SOACHA 17</t>
  </si>
  <si>
    <t>BARRIO LOS MANGOS CALI 1</t>
  </si>
  <si>
    <t>BARRIO CENTRO XVI IBAGUE</t>
  </si>
  <si>
    <t>BARRIO CAMPOS VALDES MEDELLIN</t>
  </si>
  <si>
    <t>BARRIO URBANIZACION SAN SEBASTIAN IBAGUE</t>
  </si>
  <si>
    <t>BARRIO PARQUE PRINCIPAL SANTANDER DE QUILICHAO</t>
  </si>
  <si>
    <t>BARRIO 9 DE MARZO SAMPUES</t>
  </si>
  <si>
    <t>BARRIO CENTRO PACHO 9</t>
  </si>
  <si>
    <t>BARRIO BRR NEIMARU EL MOLINO</t>
  </si>
  <si>
    <t>BARRIO MORICHAL ACACIAS</t>
  </si>
  <si>
    <t>76892</t>
  </si>
  <si>
    <t>70001</t>
  </si>
  <si>
    <t>25430</t>
  </si>
  <si>
    <t>25899</t>
  </si>
  <si>
    <t>73268</t>
  </si>
  <si>
    <t>23555</t>
  </si>
  <si>
    <t>17272</t>
  </si>
  <si>
    <t>23162</t>
  </si>
  <si>
    <t>50350</t>
  </si>
  <si>
    <t>54680</t>
  </si>
  <si>
    <t>5038</t>
  </si>
  <si>
    <t>52835</t>
  </si>
  <si>
    <t>5761</t>
  </si>
  <si>
    <t>68207</t>
  </si>
  <si>
    <t>68679</t>
  </si>
  <si>
    <t>44874</t>
  </si>
  <si>
    <t>8758</t>
  </si>
  <si>
    <t>68081</t>
  </si>
  <si>
    <t>5697</t>
  </si>
  <si>
    <t>70708</t>
  </si>
  <si>
    <t>18592</t>
  </si>
  <si>
    <t>17653</t>
  </si>
  <si>
    <t>15814</t>
  </si>
  <si>
    <t>5631</t>
  </si>
  <si>
    <t>25286</t>
  </si>
  <si>
    <t>25878</t>
  </si>
  <si>
    <t>5282</t>
  </si>
  <si>
    <t>17873</t>
  </si>
  <si>
    <t>25817</t>
  </si>
  <si>
    <t>52720</t>
  </si>
  <si>
    <t>76306</t>
  </si>
  <si>
    <t>25183</t>
  </si>
  <si>
    <t>66170</t>
  </si>
  <si>
    <t>5212</t>
  </si>
  <si>
    <t>25307</t>
  </si>
  <si>
    <t>66318</t>
  </si>
  <si>
    <t>25279</t>
  </si>
  <si>
    <t>63548</t>
  </si>
  <si>
    <t>15764</t>
  </si>
  <si>
    <t>63594</t>
  </si>
  <si>
    <t>23068</t>
  </si>
  <si>
    <t>5190</t>
  </si>
  <si>
    <t>8372</t>
  </si>
  <si>
    <t>5679</t>
  </si>
  <si>
    <t>8634</t>
  </si>
  <si>
    <t>66045</t>
  </si>
  <si>
    <t>5093</t>
  </si>
  <si>
    <t>5113</t>
  </si>
  <si>
    <t>73124</t>
  </si>
  <si>
    <t>76563</t>
  </si>
  <si>
    <t>19548</t>
  </si>
  <si>
    <t>19212</t>
  </si>
  <si>
    <t>17042</t>
  </si>
  <si>
    <t>54405</t>
  </si>
  <si>
    <t>52683</t>
  </si>
  <si>
    <t>17662</t>
  </si>
  <si>
    <t>54418</t>
  </si>
  <si>
    <t>47001</t>
  </si>
  <si>
    <t>17777</t>
  </si>
  <si>
    <t>70670</t>
  </si>
  <si>
    <t>52320</t>
  </si>
  <si>
    <t>5045</t>
  </si>
  <si>
    <t>25513</t>
  </si>
  <si>
    <t>44110</t>
  </si>
  <si>
    <t>3071889</t>
  </si>
  <si>
    <t>3124511</t>
  </si>
  <si>
    <t>3121674</t>
  </si>
  <si>
    <t>3110230</t>
  </si>
  <si>
    <t>3110157</t>
  </si>
  <si>
    <t>3124279</t>
  </si>
  <si>
    <t>3129437</t>
  </si>
  <si>
    <t>3129045</t>
  </si>
  <si>
    <t>3129381</t>
  </si>
  <si>
    <t>3129383</t>
  </si>
  <si>
    <t>3129489</t>
  </si>
  <si>
    <t>3123654</t>
  </si>
  <si>
    <t>3128338</t>
  </si>
  <si>
    <t>3118661</t>
  </si>
  <si>
    <t>3108648</t>
  </si>
  <si>
    <t>3107139</t>
  </si>
  <si>
    <t>3129037</t>
  </si>
  <si>
    <t>3126070</t>
  </si>
  <si>
    <t>3060031</t>
  </si>
  <si>
    <t>3120172</t>
  </si>
  <si>
    <t>3129093</t>
  </si>
  <si>
    <t>3129336</t>
  </si>
  <si>
    <t>3131046</t>
  </si>
  <si>
    <t>3129963</t>
  </si>
  <si>
    <t>3129483</t>
  </si>
  <si>
    <t>3131963</t>
  </si>
  <si>
    <t>3122756</t>
  </si>
  <si>
    <t>3107052</t>
  </si>
  <si>
    <t>3132612</t>
  </si>
  <si>
    <t>3106303</t>
  </si>
  <si>
    <t>3103369</t>
  </si>
  <si>
    <t>3131212</t>
  </si>
  <si>
    <t>3102255</t>
  </si>
  <si>
    <t>3128436</t>
  </si>
  <si>
    <t>3101452</t>
  </si>
  <si>
    <t>3096968</t>
  </si>
  <si>
    <t>3132756</t>
  </si>
  <si>
    <t>3129606</t>
  </si>
  <si>
    <t>3132615</t>
  </si>
  <si>
    <t>2871362</t>
  </si>
  <si>
    <t>3067108</t>
  </si>
  <si>
    <t>3060013</t>
  </si>
  <si>
    <t>3058342</t>
  </si>
  <si>
    <t>3134042</t>
  </si>
  <si>
    <t>3131853</t>
  </si>
  <si>
    <t>3134033</t>
  </si>
  <si>
    <t>3128976</t>
  </si>
  <si>
    <t>3133699</t>
  </si>
  <si>
    <t>3076719</t>
  </si>
  <si>
    <t>3034972</t>
  </si>
  <si>
    <t>3134836</t>
  </si>
  <si>
    <t>3134831</t>
  </si>
  <si>
    <t>3134876</t>
  </si>
  <si>
    <t>3134771</t>
  </si>
  <si>
    <t>2978891</t>
  </si>
  <si>
    <t>2980958</t>
  </si>
  <si>
    <t>3127596</t>
  </si>
  <si>
    <t>3134735</t>
  </si>
  <si>
    <t>3134734</t>
  </si>
  <si>
    <t>3132012</t>
  </si>
  <si>
    <t>3125658</t>
  </si>
  <si>
    <t>2995273</t>
  </si>
  <si>
    <t>3134781</t>
  </si>
  <si>
    <t>3134732</t>
  </si>
  <si>
    <t>3134645</t>
  </si>
  <si>
    <t>3137178</t>
  </si>
  <si>
    <t>3137198</t>
  </si>
  <si>
    <t>3136416</t>
  </si>
  <si>
    <t>3136002</t>
  </si>
  <si>
    <t>3134783</t>
  </si>
  <si>
    <t>3132689</t>
  </si>
  <si>
    <t>3124683</t>
  </si>
  <si>
    <t>3123669</t>
  </si>
  <si>
    <t>3120404</t>
  </si>
  <si>
    <t>3133430</t>
  </si>
  <si>
    <t>3135376</t>
  </si>
  <si>
    <t>3134861</t>
  </si>
  <si>
    <t>3134741</t>
  </si>
  <si>
    <t>3134729</t>
  </si>
  <si>
    <t>3134650</t>
  </si>
  <si>
    <t>3134647</t>
  </si>
  <si>
    <t>3129053</t>
  </si>
  <si>
    <t>3136563</t>
  </si>
  <si>
    <t>3127723</t>
  </si>
  <si>
    <t>3138663</t>
  </si>
  <si>
    <t>3141100</t>
  </si>
  <si>
    <t>3137835</t>
  </si>
  <si>
    <t>3132536</t>
  </si>
  <si>
    <t>3143128</t>
  </si>
  <si>
    <t>3142319</t>
  </si>
  <si>
    <t>3140844</t>
  </si>
  <si>
    <t>3133957</t>
  </si>
  <si>
    <t>3143518</t>
  </si>
  <si>
    <t>3142323</t>
  </si>
  <si>
    <t>3139986</t>
  </si>
  <si>
    <t>3138961</t>
  </si>
  <si>
    <t>3137813</t>
  </si>
  <si>
    <t>3143140</t>
  </si>
  <si>
    <t>3139978</t>
  </si>
  <si>
    <t>3099928</t>
  </si>
  <si>
    <t>3143916</t>
  </si>
  <si>
    <t>3098899</t>
  </si>
  <si>
    <t>3096388</t>
  </si>
  <si>
    <t>3139741</t>
  </si>
  <si>
    <t>3145952</t>
  </si>
  <si>
    <t>3144408</t>
  </si>
  <si>
    <t>3136685</t>
  </si>
  <si>
    <t>2999189</t>
  </si>
  <si>
    <t>3144675</t>
  </si>
  <si>
    <t>3092674</t>
  </si>
  <si>
    <t>3144312</t>
  </si>
  <si>
    <t>3145345</t>
  </si>
  <si>
    <t>3142049</t>
  </si>
  <si>
    <t>3146516</t>
  </si>
  <si>
    <t>3146257</t>
  </si>
  <si>
    <t>3143786</t>
  </si>
  <si>
    <t>3146113</t>
  </si>
  <si>
    <t>3145286</t>
  </si>
  <si>
    <t>3144823</t>
  </si>
  <si>
    <t>3144619</t>
  </si>
  <si>
    <t>3144162</t>
  </si>
  <si>
    <t>3145933</t>
  </si>
  <si>
    <t>3133967</t>
  </si>
  <si>
    <t>3120332</t>
  </si>
  <si>
    <t>3048572</t>
  </si>
  <si>
    <t>3148340</t>
  </si>
  <si>
    <t>3134031</t>
  </si>
  <si>
    <t>TA-25-1402863</t>
  </si>
  <si>
    <t>3146294</t>
  </si>
  <si>
    <t>3145898</t>
  </si>
  <si>
    <t>3130403</t>
  </si>
  <si>
    <t>3146284</t>
  </si>
  <si>
    <t>2993588</t>
  </si>
  <si>
    <t>3146675</t>
  </si>
  <si>
    <t>3151650</t>
  </si>
  <si>
    <t>TA-25-1432696</t>
  </si>
  <si>
    <t>3146573</t>
  </si>
  <si>
    <t>3153046</t>
  </si>
  <si>
    <t>3149189</t>
  </si>
  <si>
    <t>3148483</t>
  </si>
  <si>
    <t>3130468</t>
  </si>
  <si>
    <t>3151949</t>
  </si>
  <si>
    <t>3153545</t>
  </si>
  <si>
    <t>3149815</t>
  </si>
  <si>
    <t>3147870</t>
  </si>
  <si>
    <t>3118620</t>
  </si>
  <si>
    <t>3152646</t>
  </si>
  <si>
    <t>3117424</t>
  </si>
  <si>
    <t>3151746</t>
  </si>
  <si>
    <t>3152001</t>
  </si>
  <si>
    <t>3041429</t>
  </si>
  <si>
    <t>3041804</t>
  </si>
  <si>
    <t>3153860</t>
  </si>
  <si>
    <t>3138311</t>
  </si>
  <si>
    <t>3133970</t>
  </si>
  <si>
    <t>3152085</t>
  </si>
  <si>
    <t>3105264</t>
  </si>
  <si>
    <t>3156687</t>
  </si>
  <si>
    <t>3153765</t>
  </si>
  <si>
    <t>3153560</t>
  </si>
  <si>
    <t>3151922</t>
  </si>
  <si>
    <t>3151000</t>
  </si>
  <si>
    <t>3087314</t>
  </si>
  <si>
    <t>3156133</t>
  </si>
  <si>
    <t>3156317</t>
  </si>
  <si>
    <t>3156612</t>
  </si>
  <si>
    <t>3155950</t>
  </si>
  <si>
    <t>3155666</t>
  </si>
  <si>
    <t>3146339</t>
  </si>
  <si>
    <t>3158289</t>
  </si>
  <si>
    <t>3158113</t>
  </si>
  <si>
    <t>3157031</t>
  </si>
  <si>
    <t>3151645</t>
  </si>
  <si>
    <t>3156881</t>
  </si>
  <si>
    <t>3155832</t>
  </si>
  <si>
    <t>3159587</t>
  </si>
  <si>
    <t>3156828</t>
  </si>
  <si>
    <t>3157509</t>
  </si>
  <si>
    <t>3160064</t>
  </si>
  <si>
    <t>3159399</t>
  </si>
  <si>
    <t>3159289</t>
  </si>
  <si>
    <t>3158671</t>
  </si>
  <si>
    <t>3148209</t>
  </si>
  <si>
    <t>3027828</t>
  </si>
  <si>
    <t>2963837</t>
  </si>
  <si>
    <t>3157954</t>
  </si>
  <si>
    <t>3154770</t>
  </si>
  <si>
    <t>3159678</t>
  </si>
  <si>
    <t>3160212</t>
  </si>
  <si>
    <t>3161499</t>
  </si>
  <si>
    <t>3161599</t>
  </si>
  <si>
    <t>TA-25-1425552</t>
  </si>
  <si>
    <t>3155847</t>
  </si>
  <si>
    <t>3164079</t>
  </si>
  <si>
    <t>3162224</t>
  </si>
  <si>
    <t>3162208</t>
  </si>
  <si>
    <t>3157976</t>
  </si>
  <si>
    <t>3161570</t>
  </si>
  <si>
    <t>3159602</t>
  </si>
  <si>
    <t>3161333</t>
  </si>
  <si>
    <t>3161445</t>
  </si>
  <si>
    <t>3165086</t>
  </si>
  <si>
    <t>3164997</t>
  </si>
  <si>
    <t>3164069</t>
  </si>
  <si>
    <t>3164971</t>
  </si>
  <si>
    <t>3165047</t>
  </si>
  <si>
    <t>3146279</t>
  </si>
  <si>
    <t>3161534</t>
  </si>
  <si>
    <t>3165403</t>
  </si>
  <si>
    <t>3165728</t>
  </si>
  <si>
    <t>3165730</t>
  </si>
  <si>
    <t>3163553</t>
  </si>
  <si>
    <t>3162510</t>
  </si>
  <si>
    <t>3161578</t>
  </si>
  <si>
    <t>3145887</t>
  </si>
  <si>
    <t>3160241</t>
  </si>
  <si>
    <t>3131866</t>
  </si>
  <si>
    <t>3166930</t>
  </si>
  <si>
    <t>3168237</t>
  </si>
  <si>
    <t>3165088</t>
  </si>
  <si>
    <t>3166765</t>
  </si>
  <si>
    <t>3168418</t>
  </si>
  <si>
    <t>3168365</t>
  </si>
  <si>
    <t>3168513</t>
  </si>
  <si>
    <t>3166346</t>
  </si>
  <si>
    <t>3168327</t>
  </si>
  <si>
    <t>3167509</t>
  </si>
  <si>
    <t>3163602</t>
  </si>
  <si>
    <t>3155054</t>
  </si>
  <si>
    <t>3167924</t>
  </si>
  <si>
    <t>3167632</t>
  </si>
  <si>
    <t>3161443</t>
  </si>
  <si>
    <t>3167604</t>
  </si>
  <si>
    <t>3170017</t>
  </si>
  <si>
    <t>3169303</t>
  </si>
  <si>
    <t>2990169</t>
  </si>
  <si>
    <t>3041732</t>
  </si>
  <si>
    <t>3162135</t>
  </si>
  <si>
    <t>3170206</t>
  </si>
  <si>
    <t>3162247</t>
  </si>
  <si>
    <t>3171031</t>
  </si>
  <si>
    <t>3168413</t>
  </si>
  <si>
    <t>3174112</t>
  </si>
  <si>
    <t>3173417</t>
  </si>
  <si>
    <t>3173520</t>
  </si>
  <si>
    <t>3173415</t>
  </si>
  <si>
    <t>3172084</t>
  </si>
  <si>
    <t>3164933</t>
  </si>
  <si>
    <t>3149785</t>
  </si>
  <si>
    <t>3167609</t>
  </si>
  <si>
    <t>3173148</t>
  </si>
  <si>
    <t>3163971</t>
  </si>
  <si>
    <t>3175041</t>
  </si>
  <si>
    <t>3175708</t>
  </si>
  <si>
    <t>3107751</t>
  </si>
  <si>
    <t>3175493</t>
  </si>
  <si>
    <t>3175477</t>
  </si>
  <si>
    <t>3176145</t>
  </si>
  <si>
    <t>3177698</t>
  </si>
  <si>
    <t>3171559</t>
  </si>
  <si>
    <t>3179246</t>
  </si>
  <si>
    <t>3178973</t>
  </si>
  <si>
    <t>3176207</t>
  </si>
  <si>
    <t>3162079</t>
  </si>
  <si>
    <t>3150949</t>
  </si>
  <si>
    <t>3176124</t>
  </si>
  <si>
    <t>3163622</t>
  </si>
  <si>
    <t>3175352</t>
  </si>
  <si>
    <t>3179228</t>
  </si>
  <si>
    <t>3153166</t>
  </si>
  <si>
    <t>3179383</t>
  </si>
  <si>
    <t>3169485</t>
  </si>
  <si>
    <t>3177674</t>
  </si>
  <si>
    <t>3178999</t>
  </si>
  <si>
    <t>3180065</t>
  </si>
  <si>
    <t>3179649</t>
  </si>
  <si>
    <t>3180135</t>
  </si>
  <si>
    <t>3180665</t>
  </si>
  <si>
    <t>3181337</t>
  </si>
  <si>
    <t>3164683</t>
  </si>
  <si>
    <t>3180695</t>
  </si>
  <si>
    <t>3180573</t>
  </si>
  <si>
    <t>3181511</t>
  </si>
  <si>
    <t>3175266</t>
  </si>
  <si>
    <t>2860404</t>
  </si>
  <si>
    <t>2865045</t>
  </si>
  <si>
    <t>2984674</t>
  </si>
  <si>
    <t>2868485</t>
  </si>
  <si>
    <t>3180724</t>
  </si>
  <si>
    <t>3181543</t>
  </si>
  <si>
    <t>3181388</t>
  </si>
  <si>
    <t>2878575</t>
  </si>
  <si>
    <t>2878578</t>
  </si>
  <si>
    <t>2894004</t>
  </si>
  <si>
    <t>2897459</t>
  </si>
  <si>
    <t>3037659</t>
  </si>
  <si>
    <t>3001602</t>
  </si>
  <si>
    <t>3181534</t>
  </si>
  <si>
    <t>3051397</t>
  </si>
  <si>
    <t>3056125</t>
  </si>
  <si>
    <t>2897784</t>
  </si>
  <si>
    <t>3181562</t>
  </si>
  <si>
    <t>3178418</t>
  </si>
  <si>
    <t>3180136</t>
  </si>
  <si>
    <t>3063343</t>
  </si>
  <si>
    <t>2860429</t>
  </si>
  <si>
    <t>2990587</t>
  </si>
  <si>
    <t>2862993</t>
  </si>
  <si>
    <t>3134795</t>
  </si>
  <si>
    <t>3078612</t>
  </si>
  <si>
    <t>2865695</t>
  </si>
  <si>
    <t>2897327</t>
  </si>
  <si>
    <t>3179663</t>
  </si>
  <si>
    <t>2996081</t>
  </si>
  <si>
    <t>2862061</t>
  </si>
  <si>
    <t>2946163</t>
  </si>
  <si>
    <t>TA-25-1288740</t>
  </si>
  <si>
    <t>2863675</t>
  </si>
  <si>
    <t>3179997</t>
  </si>
  <si>
    <t>3181389</t>
  </si>
  <si>
    <t>2864270</t>
  </si>
  <si>
    <t>3038942</t>
  </si>
  <si>
    <t>2867352</t>
  </si>
  <si>
    <t>2866141</t>
  </si>
  <si>
    <t>2866415</t>
  </si>
  <si>
    <t>3042872</t>
  </si>
  <si>
    <t>3016779</t>
  </si>
  <si>
    <t>3047000</t>
  </si>
  <si>
    <t>3180666</t>
  </si>
  <si>
    <t>3181544</t>
  </si>
  <si>
    <t>3184016</t>
  </si>
  <si>
    <t>3012006</t>
  </si>
  <si>
    <t>3018039</t>
  </si>
  <si>
    <t>3003557</t>
  </si>
  <si>
    <t>2863839</t>
  </si>
  <si>
    <t>3049742</t>
  </si>
  <si>
    <t>3048601</t>
  </si>
  <si>
    <t>3180373</t>
  </si>
  <si>
    <t>2860172</t>
  </si>
  <si>
    <t>2865907</t>
  </si>
  <si>
    <t>3042107</t>
  </si>
  <si>
    <t>2865911</t>
  </si>
  <si>
    <t>2866417</t>
  </si>
  <si>
    <t>2872666</t>
  </si>
  <si>
    <t>2867610</t>
  </si>
  <si>
    <t>2871679</t>
  </si>
  <si>
    <t>3017632</t>
  </si>
  <si>
    <t>2863370</t>
  </si>
  <si>
    <t>3019481</t>
  </si>
  <si>
    <t>3022999</t>
  </si>
  <si>
    <t>2874282</t>
  </si>
  <si>
    <t>3181712</t>
  </si>
  <si>
    <t>2868300</t>
  </si>
  <si>
    <t>3103751</t>
  </si>
  <si>
    <t>3021364</t>
  </si>
  <si>
    <t>2900325</t>
  </si>
  <si>
    <t>2872835</t>
  </si>
  <si>
    <t>2872860</t>
  </si>
  <si>
    <t>2875556</t>
  </si>
  <si>
    <t>3072777</t>
  </si>
  <si>
    <t>3034854</t>
  </si>
  <si>
    <t>3041456</t>
  </si>
  <si>
    <t>2857681</t>
  </si>
  <si>
    <t>3028364</t>
  </si>
  <si>
    <t>2886362</t>
  </si>
  <si>
    <t>2863937</t>
  </si>
  <si>
    <t>2847917</t>
  </si>
  <si>
    <t>2997905</t>
  </si>
  <si>
    <t>2921353</t>
  </si>
  <si>
    <t>3185944</t>
  </si>
  <si>
    <t>3050602</t>
  </si>
  <si>
    <t>2952239</t>
  </si>
  <si>
    <t>2868171</t>
  </si>
  <si>
    <t>2881845</t>
  </si>
  <si>
    <t>2967133</t>
  </si>
  <si>
    <t>2868201</t>
  </si>
  <si>
    <t>2868920</t>
  </si>
  <si>
    <t>2884368</t>
  </si>
  <si>
    <t>2877914</t>
  </si>
  <si>
    <t>2871288</t>
  </si>
  <si>
    <t>3031470</t>
  </si>
  <si>
    <t>3134017</t>
  </si>
  <si>
    <t>2957341</t>
  </si>
  <si>
    <t>2960300</t>
  </si>
  <si>
    <t>2859436</t>
  </si>
  <si>
    <t>2922352</t>
  </si>
  <si>
    <t>2858087</t>
  </si>
  <si>
    <t>2888082</t>
  </si>
  <si>
    <t>2897525</t>
  </si>
  <si>
    <t>2990787</t>
  </si>
  <si>
    <t>3060880</t>
  </si>
  <si>
    <t>TA-25-1288737</t>
  </si>
  <si>
    <t>3036956</t>
  </si>
  <si>
    <t>2993829</t>
  </si>
  <si>
    <t>3054602</t>
  </si>
  <si>
    <t>3058951</t>
  </si>
  <si>
    <t>2869651</t>
  </si>
  <si>
    <t>3072979</t>
  </si>
  <si>
    <t>3060581</t>
  </si>
  <si>
    <t>3035340</t>
  </si>
  <si>
    <t>3023432</t>
  </si>
  <si>
    <t>2865975</t>
  </si>
  <si>
    <t>3104412</t>
  </si>
  <si>
    <t>2863163</t>
  </si>
  <si>
    <t>2867818</t>
  </si>
  <si>
    <t>3181721</t>
  </si>
  <si>
    <t>3124623</t>
  </si>
  <si>
    <t>2862480</t>
  </si>
  <si>
    <t>3171505</t>
  </si>
  <si>
    <t>2892233</t>
  </si>
  <si>
    <t>3185955</t>
  </si>
  <si>
    <t>2957327</t>
  </si>
  <si>
    <t>2839871</t>
  </si>
  <si>
    <t>3161483</t>
  </si>
  <si>
    <t>3184100</t>
  </si>
  <si>
    <t>3160632</t>
  </si>
  <si>
    <t>2893826</t>
  </si>
  <si>
    <t>2868713</t>
  </si>
  <si>
    <t>2859544</t>
  </si>
  <si>
    <t>2866145</t>
  </si>
  <si>
    <t>3003620</t>
  </si>
  <si>
    <t>3023436</t>
  </si>
  <si>
    <t>2991013</t>
  </si>
  <si>
    <t>3186885</t>
  </si>
  <si>
    <t>3189582</t>
  </si>
  <si>
    <t>2962443</t>
  </si>
  <si>
    <t>2877579</t>
  </si>
  <si>
    <t>2864860</t>
  </si>
  <si>
    <t>3186594</t>
  </si>
  <si>
    <t>2975139</t>
  </si>
  <si>
    <t>3047762</t>
  </si>
  <si>
    <t>2868561</t>
  </si>
  <si>
    <t>2898163</t>
  </si>
  <si>
    <t>2868403</t>
  </si>
  <si>
    <t>2987429</t>
  </si>
  <si>
    <t>2880275</t>
  </si>
  <si>
    <t>2865878</t>
  </si>
  <si>
    <t>2866315</t>
  </si>
  <si>
    <t>2985798</t>
  </si>
  <si>
    <t>2860178</t>
  </si>
  <si>
    <t>2866218</t>
  </si>
  <si>
    <t>3131935</t>
  </si>
  <si>
    <t>2868366</t>
  </si>
  <si>
    <t>2993399</t>
  </si>
  <si>
    <t>3178176</t>
  </si>
  <si>
    <t>2964135</t>
  </si>
  <si>
    <t>3190819</t>
  </si>
  <si>
    <t>3181560</t>
  </si>
  <si>
    <t>3191414</t>
  </si>
  <si>
    <t>3189575</t>
  </si>
  <si>
    <t>3038001</t>
  </si>
  <si>
    <t>3021568</t>
  </si>
  <si>
    <t>3190268</t>
  </si>
  <si>
    <t>3077973</t>
  </si>
  <si>
    <t>3017629</t>
  </si>
  <si>
    <t>3015631</t>
  </si>
  <si>
    <t>3012000</t>
  </si>
  <si>
    <t>3190823</t>
  </si>
  <si>
    <t>3191832</t>
  </si>
  <si>
    <t>3127347</t>
  </si>
  <si>
    <t>3191849</t>
  </si>
  <si>
    <t>3076627</t>
  </si>
  <si>
    <t>3159613</t>
  </si>
  <si>
    <t>3127060</t>
  </si>
  <si>
    <t>3109461</t>
  </si>
  <si>
    <t>3118580</t>
  </si>
  <si>
    <t>3190969</t>
  </si>
  <si>
    <t>3190794</t>
  </si>
  <si>
    <t>FO-25-1907576</t>
  </si>
  <si>
    <t>FO-25-1907414</t>
  </si>
  <si>
    <t>FO-25-1899872</t>
  </si>
  <si>
    <t>FO-25-1904621 | FO-25-1906220</t>
  </si>
  <si>
    <t>FO-25-1911077</t>
  </si>
  <si>
    <t>FO-25-1907026</t>
  </si>
  <si>
    <t>FO-25-1909066</t>
  </si>
  <si>
    <t>FO-25-1909068</t>
  </si>
  <si>
    <t>FO-25-1911410</t>
  </si>
  <si>
    <t>FO-25-1908656</t>
  </si>
  <si>
    <t>FO-25-1909494</t>
  </si>
  <si>
    <t>FO-25-1904541</t>
  </si>
  <si>
    <t>FO-25-1903580</t>
  </si>
  <si>
    <t>FO-25-1870581</t>
  </si>
  <si>
    <t>FO-25-1840974 | FO-25-1832725</t>
  </si>
  <si>
    <t>FO-25-1907302</t>
  </si>
  <si>
    <t>FO-25-1907370</t>
  </si>
  <si>
    <t>FO-25-1912477</t>
  </si>
  <si>
    <t>FO-25-1912124</t>
  </si>
  <si>
    <t>FO-25-1911894</t>
  </si>
  <si>
    <t>FO-25-1908914</t>
  </si>
  <si>
    <t>FO-25-1904061</t>
  </si>
  <si>
    <t>FO-25-1905781</t>
  </si>
  <si>
    <t>FO-25-1910377</t>
  </si>
  <si>
    <t>FO-25-1911087</t>
  </si>
  <si>
    <t>FO-25-1907717</t>
  </si>
  <si>
    <t>FO-25-1910603</t>
  </si>
  <si>
    <t>FO-25-1905787</t>
  </si>
  <si>
    <t>FO-25-1908658</t>
  </si>
  <si>
    <t>FO-25-1913220</t>
  </si>
  <si>
    <t>FO-25-1912815</t>
  </si>
  <si>
    <t>FO-25-1914463</t>
  </si>
  <si>
    <t>FO-25-1913431</t>
  </si>
  <si>
    <t>FO-25-1911896</t>
  </si>
  <si>
    <t>FO-25-1849882 | FO-25-1832452</t>
  </si>
  <si>
    <t>FO-25-1907044</t>
  </si>
  <si>
    <t>FO-25-1905795</t>
  </si>
  <si>
    <t>FO-25-1904620</t>
  </si>
  <si>
    <t>FO-25-1912823</t>
  </si>
  <si>
    <t>FO-25-1913429</t>
  </si>
  <si>
    <t>FO-25-1911412</t>
  </si>
  <si>
    <t>FO-25-1914681</t>
  </si>
  <si>
    <t>FO-25-1882404 | FO-25-1823719 | FO-25-1822028</t>
  </si>
  <si>
    <t>FO-25-1900547</t>
  </si>
  <si>
    <t>FO-25-1913509</t>
  </si>
  <si>
    <t>FO-25-1911762</t>
  </si>
  <si>
    <t>FO-25-1915553</t>
  </si>
  <si>
    <t>FO-25-1915391</t>
  </si>
  <si>
    <t>FO-25-1915259</t>
  </si>
  <si>
    <t>FO-25-1915294</t>
  </si>
  <si>
    <t>FO-25-1916915</t>
  </si>
  <si>
    <t>FO-25-1905789</t>
  </si>
  <si>
    <t>FO-25-1918067</t>
  </si>
  <si>
    <t>FO-25-1918882</t>
  </si>
  <si>
    <t>FO-25-1868323</t>
  </si>
  <si>
    <t>FO-25-1910123 | FO-25-1904322</t>
  </si>
  <si>
    <t>FO-25-1918064</t>
  </si>
  <si>
    <t>FO-25-1919705</t>
  </si>
  <si>
    <t>FO-25-1918526</t>
  </si>
  <si>
    <t>FO-25-1912817</t>
  </si>
  <si>
    <t>FO-25-1915533</t>
  </si>
  <si>
    <t>FO-25-1919352</t>
  </si>
  <si>
    <t>FO-25-1919356</t>
  </si>
  <si>
    <t>FO-25-1919354</t>
  </si>
  <si>
    <t>FO-25-1921244</t>
  </si>
  <si>
    <t>FO-25-1897704 | FO-25-1884865</t>
  </si>
  <si>
    <t>FO-25-1905971</t>
  </si>
  <si>
    <t>FO-25-1924505</t>
  </si>
  <si>
    <t>FO-25-1924467</t>
  </si>
  <si>
    <t>FO-25-1923876</t>
  </si>
  <si>
    <t>FO-25-1915461</t>
  </si>
  <si>
    <t>FO-25-1915320</t>
  </si>
  <si>
    <t>FO-25-1908660</t>
  </si>
  <si>
    <t>FO-25-1920871</t>
  </si>
  <si>
    <t>FO-25-1916931</t>
  </si>
  <si>
    <t>FO-25-1923562</t>
  </si>
  <si>
    <t>FO-25-1918609</t>
  </si>
  <si>
    <t>FO-25-1879476</t>
  </si>
  <si>
    <t>FO-25-1926118 | FO-25-1925576</t>
  </si>
  <si>
    <t>FO-25-1926720</t>
  </si>
  <si>
    <t>FO-25-1859355</t>
  </si>
  <si>
    <t>FO-25-1926614</t>
  </si>
  <si>
    <t>FO-25-1927549</t>
  </si>
  <si>
    <t>FO-25-1902428</t>
  </si>
  <si>
    <t>FO-25-1925841</t>
  </si>
  <si>
    <t>FO-25-1924504</t>
  </si>
  <si>
    <t>FO-25-1920996 | FO-25-1908654 | FO-25-1920752</t>
  </si>
  <si>
    <t>FO-25-1852158 | FO-25-1842652</t>
  </si>
  <si>
    <t>FO-25-1925873</t>
  </si>
  <si>
    <t>FO-25-1927709</t>
  </si>
  <si>
    <t>FO-25-1927762</t>
  </si>
  <si>
    <t>FO-25-1926601</t>
  </si>
  <si>
    <t>FO-25-1928605</t>
  </si>
  <si>
    <t>FO-25-1929288</t>
  </si>
  <si>
    <t>FO-25-1928897</t>
  </si>
  <si>
    <t>FO-25-1928604</t>
  </si>
  <si>
    <t>FO-25-1895558</t>
  </si>
  <si>
    <t>FO-25-1927455</t>
  </si>
  <si>
    <t>FO-25-1928629</t>
  </si>
  <si>
    <t>FO-25-1929861</t>
  </si>
  <si>
    <t>FO-25-1926788</t>
  </si>
  <si>
    <t>FO-25-1927102</t>
  </si>
  <si>
    <t>FO-25-1926906</t>
  </si>
  <si>
    <t>FO-25-1928614</t>
  </si>
  <si>
    <t>FO-25-1929597</t>
  </si>
  <si>
    <t>FO-25-1930303</t>
  </si>
  <si>
    <t>FO-25-1928899</t>
  </si>
  <si>
    <t>FO-25-1882780</t>
  </si>
  <si>
    <t>FO-25-1904060</t>
  </si>
  <si>
    <t>FO-25-1930653</t>
  </si>
  <si>
    <t>FO-25-1881426</t>
  </si>
  <si>
    <t>FO-25-1929139</t>
  </si>
  <si>
    <t>FO-25-1927713</t>
  </si>
  <si>
    <t>FO-25-1906611 | FO-25-1904289</t>
  </si>
  <si>
    <t>FO-25-1929598</t>
  </si>
  <si>
    <t>FO-25-1932627</t>
  </si>
  <si>
    <t>FO-25-1931238</t>
  </si>
  <si>
    <t>FO-25-1933114</t>
  </si>
  <si>
    <t>FO-25-1934583</t>
  </si>
  <si>
    <t>FO-25-1933115</t>
  </si>
  <si>
    <t>FO-25-1932185</t>
  </si>
  <si>
    <t>FO-25-1931239</t>
  </si>
  <si>
    <t>FO-25-1930652</t>
  </si>
  <si>
    <t>FO-25-1906247</t>
  </si>
  <si>
    <t>FO-25-1932483</t>
  </si>
  <si>
    <t>FO-25-1930388</t>
  </si>
  <si>
    <t>FO-25-1935254</t>
  </si>
  <si>
    <t>FO-25-1936136</t>
  </si>
  <si>
    <t>FO-25-1935217</t>
  </si>
  <si>
    <t>FO-25-1936139</t>
  </si>
  <si>
    <t>FO-25-1935222</t>
  </si>
  <si>
    <t>FO-25-1934550</t>
  </si>
  <si>
    <t>FO-25-1937672</t>
  </si>
  <si>
    <t>FO-25-1935233</t>
  </si>
  <si>
    <t>FO-25-1934493</t>
  </si>
  <si>
    <t>FO-25-1927618</t>
  </si>
  <si>
    <t>FO-25-1934499</t>
  </si>
  <si>
    <t>FO-25-1934581</t>
  </si>
  <si>
    <t>FO-25-1933120</t>
  </si>
  <si>
    <t>FO-25-1939954</t>
  </si>
  <si>
    <t>FO-25-1938792</t>
  </si>
  <si>
    <t>FO-25-1939443</t>
  </si>
  <si>
    <t>FO-25-1936130</t>
  </si>
  <si>
    <t>FO-25-1940354</t>
  </si>
  <si>
    <t>FO-25-1941083</t>
  </si>
  <si>
    <t>FO-25-1917478</t>
  </si>
  <si>
    <t>FO-25-1943587</t>
  </si>
  <si>
    <t>FO-25-1946654</t>
  </si>
  <si>
    <t>FO-25-1943689</t>
  </si>
  <si>
    <t>FO-25-1943577</t>
  </si>
  <si>
    <t>FO-25-1947249</t>
  </si>
  <si>
    <t>FO-25-1946742</t>
  </si>
  <si>
    <t>FO-25-1946657</t>
  </si>
  <si>
    <t>FO-25-1940276</t>
  </si>
  <si>
    <t>FO-25-1938800</t>
  </si>
  <si>
    <t>FO-25-1941469 | FO-25-1937681</t>
  </si>
  <si>
    <t>FO-25-1946485</t>
  </si>
  <si>
    <t>FO-25-1940355</t>
  </si>
  <si>
    <t>FO-25-1935218</t>
  </si>
  <si>
    <t>FO-25-1938034</t>
  </si>
  <si>
    <t>FO-25-1948366</t>
  </si>
  <si>
    <t>FO-25-1946490</t>
  </si>
  <si>
    <t>FO-25-1941091</t>
  </si>
  <si>
    <t>FO-25-1948201</t>
  </si>
  <si>
    <t>FO-25-1793243 | FO-25-1677027</t>
  </si>
  <si>
    <t>FO-25-1948203</t>
  </si>
  <si>
    <t>FO-25-1948210</t>
  </si>
  <si>
    <t>FO-25-1947727</t>
  </si>
  <si>
    <t>FO-25-1947070</t>
  </si>
  <si>
    <t>FO-25-1946748</t>
  </si>
  <si>
    <t>FO-25-1942236</t>
  </si>
  <si>
    <t>FO-25-1946666</t>
  </si>
  <si>
    <t>FO-25-1949902</t>
  </si>
  <si>
    <t>FO-25-1951704</t>
  </si>
  <si>
    <t>FO-25-1913430</t>
  </si>
  <si>
    <t>FO-25-1950791</t>
  </si>
  <si>
    <t>FO-25-1950460</t>
  </si>
  <si>
    <t>FO-25-1939909</t>
  </si>
  <si>
    <t>FO-25-1950844</t>
  </si>
  <si>
    <t>FO-25-1950442</t>
  </si>
  <si>
    <t>FO-25-1949889</t>
  </si>
  <si>
    <t>FO-25-1933121</t>
  </si>
  <si>
    <t>FO-25-1938793</t>
  </si>
  <si>
    <t>FO-25-1950443</t>
  </si>
  <si>
    <t>FO-25-1951620</t>
  </si>
  <si>
    <t>FO-25-1949887</t>
  </si>
  <si>
    <t>FO-25-1949905</t>
  </si>
  <si>
    <t>FO-25-1952883</t>
  </si>
  <si>
    <t>FO-25-1952622</t>
  </si>
  <si>
    <t>FO-25-1948208</t>
  </si>
  <si>
    <t>FO-25-1942120</t>
  </si>
  <si>
    <t>FO-25-1950599</t>
  </si>
  <si>
    <t>FO-25-1938838</t>
  </si>
  <si>
    <t>FO-25-1938275</t>
  </si>
  <si>
    <t>FO-25-1932723</t>
  </si>
  <si>
    <t>FO-25-1954699</t>
  </si>
  <si>
    <t>FO-25-1951443</t>
  </si>
  <si>
    <t>FO-25-1941082</t>
  </si>
  <si>
    <t>FO-25-1957423</t>
  </si>
  <si>
    <t>FO-25-1959210 | FO-25-1955152</t>
  </si>
  <si>
    <t>FO-25-1955105</t>
  </si>
  <si>
    <t>FO-25-1955154</t>
  </si>
  <si>
    <t>FO-25-1955107</t>
  </si>
  <si>
    <t>FO-25-1955953</t>
  </si>
  <si>
    <t>FO-25-1956163</t>
  </si>
  <si>
    <t>FO-25-1958865</t>
  </si>
  <si>
    <t>FO-25-1960225 | FO-25-1955156</t>
  </si>
  <si>
    <t>FO-25-1959300</t>
  </si>
  <si>
    <t>FO-25-1958556</t>
  </si>
  <si>
    <t>FO-25-1957318</t>
  </si>
  <si>
    <t>FO-25-1956165</t>
  </si>
  <si>
    <t>FO-25-1959297</t>
  </si>
  <si>
    <t>FO-25-1957324</t>
  </si>
  <si>
    <t>FO-25-1956536</t>
  </si>
  <si>
    <t>FO-25-1958670</t>
  </si>
  <si>
    <t>FO-25-1956352</t>
  </si>
  <si>
    <t>FO-25-1956447</t>
  </si>
  <si>
    <t>FO-25-1954568</t>
  </si>
  <si>
    <t>FO-25-1952880</t>
  </si>
  <si>
    <t>FO-25-1959888</t>
  </si>
  <si>
    <t>FO-25-1960499</t>
  </si>
  <si>
    <t>FO-25-1943582</t>
  </si>
  <si>
    <t>FO-25-1906582 | FO-25-1897891</t>
  </si>
  <si>
    <t>FO-25-1956583</t>
  </si>
  <si>
    <t>FO-25-1954051</t>
  </si>
  <si>
    <t>FO-25-1938794</t>
  </si>
  <si>
    <t>FO-25-1938798</t>
  </si>
  <si>
    <t>FO-25-1956445</t>
  </si>
  <si>
    <t>FO-25-1961996</t>
  </si>
  <si>
    <t>FO-25-1961645</t>
  </si>
  <si>
    <t>FO-25-1962086</t>
  </si>
  <si>
    <t>FO-25-1962083</t>
  </si>
  <si>
    <t>FO-25-1962077</t>
  </si>
  <si>
    <t>FO-25-1956166</t>
  </si>
  <si>
    <t>FO-25-1960921</t>
  </si>
  <si>
    <t>FO-25-1950719</t>
  </si>
  <si>
    <t>FO-25-1937676</t>
  </si>
  <si>
    <t>FO-25-1935424</t>
  </si>
  <si>
    <t>FO-25-1962207</t>
  </si>
  <si>
    <t>FO-25-1958681</t>
  </si>
  <si>
    <t>FO-25-1876721</t>
  </si>
  <si>
    <t>FO-25-1952842</t>
  </si>
  <si>
    <t>FO-25-1961792</t>
  </si>
  <si>
    <t>FO-25-1961994</t>
  </si>
  <si>
    <t>FO-25-1964990</t>
  </si>
  <si>
    <t>FO-25-1963047</t>
  </si>
  <si>
    <t>FO-25-1962080</t>
  </si>
  <si>
    <t>FO-25-1965956</t>
  </si>
  <si>
    <t>FO-25-1955439</t>
  </si>
  <si>
    <t>FO-25-1966157 | FO-25-1937694</t>
  </si>
  <si>
    <t>FO-25-1966669</t>
  </si>
  <si>
    <t>FO-25-1934618</t>
  </si>
  <si>
    <t>FO-25-1956486 | FO-25-1931310</t>
  </si>
  <si>
    <t>FO-25-1964975</t>
  </si>
  <si>
    <t>FO-25-1935084 | FO-25-1930246</t>
  </si>
  <si>
    <t>FO-25-1961008</t>
  </si>
  <si>
    <t>FO-25-1929596</t>
  </si>
  <si>
    <t>FO-25-1932433 | FO-25-1925286</t>
  </si>
  <si>
    <t>FO-25-1967141</t>
  </si>
  <si>
    <t>FO-25-1962206</t>
  </si>
  <si>
    <t>FO-25-1966666</t>
  </si>
  <si>
    <t>FO-25-1790658 | FO-25-1784740 | FO-25-1668628</t>
  </si>
  <si>
    <t>FO-25-1896208 | FO-25-1884569</t>
  </si>
  <si>
    <t>FO-25-1876736</t>
  </si>
  <si>
    <t>FO-25-1875251</t>
  </si>
  <si>
    <t>FO-25-1969338</t>
  </si>
  <si>
    <t>FO-25-1965734</t>
  </si>
  <si>
    <t>FO-25-1968303</t>
  </si>
  <si>
    <t>FO-25-1961794</t>
  </si>
  <si>
    <t>FO-25-1968245</t>
  </si>
  <si>
    <t>FO-25-1907831 | FO-25-1903543</t>
  </si>
  <si>
    <t>FO-25-1848134 | FO-25-1846723</t>
  </si>
  <si>
    <t>FO-25-1970356</t>
  </si>
  <si>
    <t>FO-25-1970556</t>
  </si>
  <si>
    <t>FO-25-1972142</t>
  </si>
  <si>
    <t>FO-25-1970775</t>
  </si>
  <si>
    <t>FO-25-1788696 | FO-25-1783640</t>
  </si>
  <si>
    <t>FO-25-1792072 | FO-25-1786696</t>
  </si>
  <si>
    <t>FO-25-1966296 | FO-25-1960490</t>
  </si>
  <si>
    <t>FO-25-1970168</t>
  </si>
  <si>
    <t>FO-25-1970369</t>
  </si>
  <si>
    <t>FO-25-1967564 | FO-25-1965732</t>
  </si>
  <si>
    <t>FO-25-1958773</t>
  </si>
  <si>
    <t>FO-25-1809698 | FO-25-1804471</t>
  </si>
  <si>
    <t>FO-25-1971544</t>
  </si>
  <si>
    <t>FO-25-1970370</t>
  </si>
  <si>
    <t>FO-25-1970110</t>
  </si>
  <si>
    <t>FO-25-1974555</t>
  </si>
  <si>
    <t>FO-25-1974638</t>
  </si>
  <si>
    <t>FO-25-1973957</t>
  </si>
  <si>
    <t>FO-25-1973601</t>
  </si>
  <si>
    <t>FO-25-1971581</t>
  </si>
  <si>
    <t>FO-25-1975675 | FO-25-1967140</t>
  </si>
  <si>
    <t>FO-25-1967481 | FO-25-1957846</t>
  </si>
  <si>
    <t>FO-25-1956161</t>
  </si>
  <si>
    <t>FO-25-1952886</t>
  </si>
  <si>
    <t>FO-25-1969547 | FO-25-1967772</t>
  </si>
  <si>
    <t>FO-25-1975913 | FO-25-1973234</t>
  </si>
  <si>
    <t>FO-25-1971542</t>
  </si>
  <si>
    <t>FO-25-1970557</t>
  </si>
  <si>
    <t>FO-25-1970112</t>
  </si>
  <si>
    <t>FO-25-1970163</t>
  </si>
  <si>
    <t>FO-25-1970172</t>
  </si>
  <si>
    <t>FO-25-1961797</t>
  </si>
  <si>
    <t>FO-25-1973980</t>
  </si>
  <si>
    <t>FO-25-1959985</t>
  </si>
  <si>
    <t>FO-25-1975721</t>
  </si>
  <si>
    <t>FO-25-1979573</t>
  </si>
  <si>
    <t>FO-25-1978314 | FO-25-1974850</t>
  </si>
  <si>
    <t>FO-25-1966689</t>
  </si>
  <si>
    <t>FO-25-1981661</t>
  </si>
  <si>
    <t>FO-25-1980743</t>
  </si>
  <si>
    <t>FO-25-1978488</t>
  </si>
  <si>
    <t>FO-25-1977017 | FO-25-1969335</t>
  </si>
  <si>
    <t>FO-25-1981741</t>
  </si>
  <si>
    <t>FO-25-1980737</t>
  </si>
  <si>
    <t>FO-25-1977543</t>
  </si>
  <si>
    <t>FO-25-1976359</t>
  </si>
  <si>
    <t>FO-25-1974788</t>
  </si>
  <si>
    <t>FO-25-1981658</t>
  </si>
  <si>
    <t>FO-25-1977545</t>
  </si>
  <si>
    <t>FO-25-1953455 | FO-25-1928620</t>
  </si>
  <si>
    <t>FO-25-1982056</t>
  </si>
  <si>
    <t>FO-25-1927565</t>
  </si>
  <si>
    <t>FO-25-1928305 | FO-25-1924783</t>
  </si>
  <si>
    <t>FO-25-1977117</t>
  </si>
  <si>
    <t>FO-25-1984226</t>
  </si>
  <si>
    <t>FO-25-1982530</t>
  </si>
  <si>
    <t>FO-25-1974032</t>
  </si>
  <si>
    <t>FO-25-1816533 | FO-25-1809423</t>
  </si>
  <si>
    <t>FO-25-1982995</t>
  </si>
  <si>
    <t>FO-25-1926005 | FO-25-1920870</t>
  </si>
  <si>
    <t>FO-25-1982528</t>
  </si>
  <si>
    <t>FO-25-1983658</t>
  </si>
  <si>
    <t>FO-25-1980707</t>
  </si>
  <si>
    <t>FO-25-1984463</t>
  </si>
  <si>
    <t>FO-25-1984464</t>
  </si>
  <si>
    <t>FO-25-1982113</t>
  </si>
  <si>
    <t>FO-25-1984383</t>
  </si>
  <si>
    <t>FO-25-1983654</t>
  </si>
  <si>
    <t>FO-25-1982991</t>
  </si>
  <si>
    <t>FO-25-1982760</t>
  </si>
  <si>
    <t>FO-25-1982337</t>
  </si>
  <si>
    <t>FO-25-1984227</t>
  </si>
  <si>
    <t>FO-25-1969332</t>
  </si>
  <si>
    <t>FO-25-1952848</t>
  </si>
  <si>
    <t>FO-25-1862664</t>
  </si>
  <si>
    <t>FO-25-1987381</t>
  </si>
  <si>
    <t>FO-25-1968304</t>
  </si>
  <si>
    <t>FO-25-1970979 | FO-25-1965139</t>
  </si>
  <si>
    <t>FO-25-1985825</t>
  </si>
  <si>
    <t>FO-25-1984397</t>
  </si>
  <si>
    <t>FO-25-1979414 | FO-25-1963154</t>
  </si>
  <si>
    <t>FO-25-1985773</t>
  </si>
  <si>
    <t>FO-25-1958219 | FO-25-1879843 | FO-25-1815085 | FO-25-1801347</t>
  </si>
  <si>
    <t>FO-25-1985897</t>
  </si>
  <si>
    <t>FO-25-1992975</t>
  </si>
  <si>
    <t>FO-25-1994053</t>
  </si>
  <si>
    <t>FO-25-1985823</t>
  </si>
  <si>
    <t>FO-25-1995358</t>
  </si>
  <si>
    <t>FO-25-1988972</t>
  </si>
  <si>
    <t>FO-25-1987981</t>
  </si>
  <si>
    <t>FO-25-1964174</t>
  </si>
  <si>
    <t>FO-25-1993964</t>
  </si>
  <si>
    <t>FO-25-1996086</t>
  </si>
  <si>
    <t>FO-25-1990859</t>
  </si>
  <si>
    <t>FO-25-1991654 | FO-25-1986900</t>
  </si>
  <si>
    <t>FO-25-1950520</t>
  </si>
  <si>
    <t>FO-25-1994687</t>
  </si>
  <si>
    <t>FO-25-1962113 | FO-25-1956081 | FO-25-1950459</t>
  </si>
  <si>
    <t>FO-25-1992971</t>
  </si>
  <si>
    <t>FO-25-1993972</t>
  </si>
  <si>
    <t>FO-25-1992166 | FO-25-1985657 | FO-25-1858216 | FO-25-1852666</t>
  </si>
  <si>
    <t>FO-25-1859200 | FO-25-1852663</t>
  </si>
  <si>
    <t>FO-25-1996201</t>
  </si>
  <si>
    <t>FO-25-1983889 | FO-25-1975213</t>
  </si>
  <si>
    <t>FO-25-1984439 | FO-25-1969331 | FO-25-1984432</t>
  </si>
  <si>
    <t>FO-25-1994996</t>
  </si>
  <si>
    <t>FO-25-1933111</t>
  </si>
  <si>
    <t>FO-25-1998816</t>
  </si>
  <si>
    <t>FO-25-1996203</t>
  </si>
  <si>
    <t>FO-25-1996081</t>
  </si>
  <si>
    <t>FO-25-1993975</t>
  </si>
  <si>
    <t>FO-25-1992759</t>
  </si>
  <si>
    <t>FO-25-1918633 | FO-25-1915498</t>
  </si>
  <si>
    <t>FO-25-1998374</t>
  </si>
  <si>
    <t>FO-25-1998404</t>
  </si>
  <si>
    <t>FO-25-1998716</t>
  </si>
  <si>
    <t>FO-25-1998241</t>
  </si>
  <si>
    <t>FO-25-1997961</t>
  </si>
  <si>
    <t>FO-25-1989225 | FO-25-1984446</t>
  </si>
  <si>
    <t>FO-25-2001019</t>
  </si>
  <si>
    <t>FO-25-2000762</t>
  </si>
  <si>
    <t>FO-25-1999829</t>
  </si>
  <si>
    <t>FO-25-1992978</t>
  </si>
  <si>
    <t>FO-25-1999811</t>
  </si>
  <si>
    <t>FO-25-1997960</t>
  </si>
  <si>
    <t>FO-25-2006753</t>
  </si>
  <si>
    <t>FO-25-1999798</t>
  </si>
  <si>
    <t>FO-25-2001218</t>
  </si>
  <si>
    <t>FO-25-2007214</t>
  </si>
  <si>
    <t>FO-25-2004304</t>
  </si>
  <si>
    <t>FO-25-2001735</t>
  </si>
  <si>
    <t>FO-25-2001452</t>
  </si>
  <si>
    <t>FO-25-1986984</t>
  </si>
  <si>
    <t>FO-25-1974346 | FO-25-1854037 | FO-25-1847947 | FO-25-1839744</t>
  </si>
  <si>
    <t>FO-25-1998626 | FO-25-1778811 | FO-25-1765468</t>
  </si>
  <si>
    <t>FO-25-2000903</t>
  </si>
  <si>
    <t>FO-25-1996774</t>
  </si>
  <si>
    <t>FO-25-2006871</t>
  </si>
  <si>
    <t>FO-25-2007231</t>
  </si>
  <si>
    <t>FO-25-2010203</t>
  </si>
  <si>
    <t>FO-25-2010201</t>
  </si>
  <si>
    <t>FO-25-1984127 | FO-25-1994127</t>
  </si>
  <si>
    <t>FO-25-1998067</t>
  </si>
  <si>
    <t>FO-25-2014379</t>
  </si>
  <si>
    <t>FO-25-2011523</t>
  </si>
  <si>
    <t>FO-25-2010522</t>
  </si>
  <si>
    <t>FO-25-2001017</t>
  </si>
  <si>
    <t>FO-25-2009484</t>
  </si>
  <si>
    <t>FO-25-2009405 | FO-25-2004297</t>
  </si>
  <si>
    <t>FO-25-2011431 | FO-25-2008366</t>
  </si>
  <si>
    <t>FO-25-2008789</t>
  </si>
  <si>
    <t>FO-25-2015063</t>
  </si>
  <si>
    <t>FO-25-2015070</t>
  </si>
  <si>
    <t>FO-25-2014380</t>
  </si>
  <si>
    <t>FO-25-2015075</t>
  </si>
  <si>
    <t>FO-25-2015077</t>
  </si>
  <si>
    <t>FO-25-1985777</t>
  </si>
  <si>
    <t>FO-25-2008793</t>
  </si>
  <si>
    <t>FO-25-2015168</t>
  </si>
  <si>
    <t>FO-25-2015492</t>
  </si>
  <si>
    <t>FO-25-2015490</t>
  </si>
  <si>
    <t>FO-25-2014383</t>
  </si>
  <si>
    <t>FO-25-2011522</t>
  </si>
  <si>
    <t>FO-25-2009474</t>
  </si>
  <si>
    <t>FO-25-2010068 | FO-25-1998318 | FO-25-1984389</t>
  </si>
  <si>
    <t>FO-25-2007317</t>
  </si>
  <si>
    <t>FO-25-1965771</t>
  </si>
  <si>
    <t>FO-25-2016779</t>
  </si>
  <si>
    <t>FO-25-2017822</t>
  </si>
  <si>
    <t>FO-25-2015169</t>
  </si>
  <si>
    <t>FO-25-2016778</t>
  </si>
  <si>
    <t>FO-25-2017904</t>
  </si>
  <si>
    <t>FO-25-2017903</t>
  </si>
  <si>
    <t>FO-25-2020644</t>
  </si>
  <si>
    <t>FO-25-2016109</t>
  </si>
  <si>
    <t>FO-25-2017827</t>
  </si>
  <si>
    <t>FO-25-2017492</t>
  </si>
  <si>
    <t>FO-25-2014388</t>
  </si>
  <si>
    <t>FO-25-1997093</t>
  </si>
  <si>
    <t>FO-25-2017705</t>
  </si>
  <si>
    <t>FO-25-2017489</t>
  </si>
  <si>
    <t>FO-25-2009041</t>
  </si>
  <si>
    <t>FO-25-2017387</t>
  </si>
  <si>
    <t>FO-25-2022028</t>
  </si>
  <si>
    <t>FO-25-2021353</t>
  </si>
  <si>
    <t>FO-25-1974903 | FO-25-1950492 | FO-25-1815253 | FO-25-1795859</t>
  </si>
  <si>
    <t>FO-25-1861518 | FO-25-1852977</t>
  </si>
  <si>
    <t>FO-25-2011585</t>
  </si>
  <si>
    <t>FO-25-2022306</t>
  </si>
  <si>
    <t>FO-25-2012085</t>
  </si>
  <si>
    <t>FO-25-2022996</t>
  </si>
  <si>
    <t>FO-25-2017880</t>
  </si>
  <si>
    <t>FO-25-2026345</t>
  </si>
  <si>
    <t>FO-25-2025559</t>
  </si>
  <si>
    <t>FO-25-2025888</t>
  </si>
  <si>
    <t>FO-25-2025564</t>
  </si>
  <si>
    <t>FO-25-2024378</t>
  </si>
  <si>
    <t>FO-25-2015000</t>
  </si>
  <si>
    <t>FO-25-2023002 | FO-25-1990858</t>
  </si>
  <si>
    <t>FO-25-2017386</t>
  </si>
  <si>
    <t>FO-25-2025401</t>
  </si>
  <si>
    <t>FO-25-2015525</t>
  </si>
  <si>
    <t>FO-25-2027170</t>
  </si>
  <si>
    <t>FO-25-2027653</t>
  </si>
  <si>
    <t>FO-25-1935845</t>
  </si>
  <si>
    <t>FO-25-2027786</t>
  </si>
  <si>
    <t>FO-25-2027652</t>
  </si>
  <si>
    <t>FO-25-2028783</t>
  </si>
  <si>
    <t>FO-25-2030178</t>
  </si>
  <si>
    <t>FO-25-2023606</t>
  </si>
  <si>
    <t>FO-25-2037697</t>
  </si>
  <si>
    <t>FO-25-2037494</t>
  </si>
  <si>
    <t>FO-25-2028589</t>
  </si>
  <si>
    <t>FO-25-2010414</t>
  </si>
  <si>
    <t>FO-25-1998157 | FO-25-1992756</t>
  </si>
  <si>
    <t>FO-25-2028603</t>
  </si>
  <si>
    <t>FO-25-2014385</t>
  </si>
  <si>
    <t>FO-25-2027538</t>
  </si>
  <si>
    <t>FO-25-2037570</t>
  </si>
  <si>
    <t>FO-25-1998059 | FO-25-1996045</t>
  </si>
  <si>
    <t>FO-25-2038284</t>
  </si>
  <si>
    <t>FO-25-2021929</t>
  </si>
  <si>
    <t>FO-25-2030182</t>
  </si>
  <si>
    <t>FO-25-2037571</t>
  </si>
  <si>
    <t>FO-25-2038735</t>
  </si>
  <si>
    <t>FO-25-2038282</t>
  </si>
  <si>
    <t>FO-25-2038604</t>
  </si>
  <si>
    <t>FO-25-2039128</t>
  </si>
  <si>
    <t>FO-25-2040366</t>
  </si>
  <si>
    <t>FO-25-2029860 | FO-25-2014757</t>
  </si>
  <si>
    <t>FO-25-2039711</t>
  </si>
  <si>
    <t>FO-25-2039103</t>
  </si>
  <si>
    <t>FO-25-2041028</t>
  </si>
  <si>
    <t>FO-25-2027366</t>
  </si>
  <si>
    <t>FO-25-1865176 | FO-25-1691512 | FO-25-1649052</t>
  </si>
  <si>
    <t>FO-25-1865156 | FO-25-1762294 | FO-25-1666087</t>
  </si>
  <si>
    <t>FO-25-1970414 | FO-25-1795819 | FO-25-1790594</t>
  </si>
  <si>
    <t>FO-25-1865106 | FO-25-1762284 | FO-25-1666593</t>
  </si>
  <si>
    <t>FO-25-2039701</t>
  </si>
  <si>
    <t>FO-25-2042192</t>
  </si>
  <si>
    <t>FO-25-2042420 | FO-25-2041018</t>
  </si>
  <si>
    <t>FO-25-1864538 | FO-25-1722707 | FO-25-1681246</t>
  </si>
  <si>
    <t>FO-25-1861698 | FO-25-1728079 | FO-25-1681228</t>
  </si>
  <si>
    <t>FO-25-1861688 | FO-25-1732713 | FO-25-1695502</t>
  </si>
  <si>
    <t>FO-25-1823533 | FO-25-1727573 | FO-25-1699037</t>
  </si>
  <si>
    <t>FO-25-1969874 | FO-25-1906882 | FO-25-1851950 | FO-25-1849195</t>
  </si>
  <si>
    <t>FO-25-1814253 | FO-25-1810793</t>
  </si>
  <si>
    <t>FO-25-2042207</t>
  </si>
  <si>
    <t>FO-25-1871970 | FO-25-1868791</t>
  </si>
  <si>
    <t>FO-25-1875626 | FO-25-1872600</t>
  </si>
  <si>
    <t>FO-25-1762256 | FO-25-1699382</t>
  </si>
  <si>
    <t>FO-25-2043062</t>
  </si>
  <si>
    <t>FO-25-2040282 | FO-25-2033518</t>
  </si>
  <si>
    <t>FO-25-2038676</t>
  </si>
  <si>
    <t>FO-25-1883221 | FO-25-1881431</t>
  </si>
  <si>
    <t>FO-25-1985404 | FO-25-1856516 | FO-25-1702046 | FO-25-1649497</t>
  </si>
  <si>
    <t>FO-25-1800496 | FO-25-1796195</t>
  </si>
  <si>
    <t>FO-25-1985426 | FO-25-1856426 | FO-25-1737440 | FO-25-1654778</t>
  </si>
  <si>
    <t>FO-25-1984519 | FO-25-1971576</t>
  </si>
  <si>
    <t>FO-25-1927529 | FO-25-1907955 | FO-25-1906248</t>
  </si>
  <si>
    <t>FO-25-1969029 | FO-25-1810936 | FO-25-1666058</t>
  </si>
  <si>
    <t>FO-25-1970069 | FO-25-1787242 | FO-25-1701659 | FO-25-1698795</t>
  </si>
  <si>
    <t>FO-25-2040508 | FO-25-2038279</t>
  </si>
  <si>
    <t>FO-25-1978231 | FO-25-1815017 | FO-25-1805235</t>
  </si>
  <si>
    <t>FO-25-1957354 | FO-25-1816622 | FO-25-1701197 | FO-25-1652284</t>
  </si>
  <si>
    <t>FO-25-1854404 | FO-25-1753217 | FO-25-1745152</t>
  </si>
  <si>
    <t>FO-25-1824984 | FO-25-1817689</t>
  </si>
  <si>
    <t>FO-25-1957444 | FO-25-1824979 | FO-25-1816369 | FO-25-1700533 | FO-25-1666127</t>
  </si>
  <si>
    <t>FO-25-2038738</t>
  </si>
  <si>
    <t>FO-25-2041098</t>
  </si>
  <si>
    <t>FO-25-1957472 | FO-25-1816261 | FO-25-1700523 | FO-25-1666100</t>
  </si>
  <si>
    <t>FO-25-1855789 | FO-25-1850716</t>
  </si>
  <si>
    <t>FO-25-1969074 | FO-25-1810437 | FO-25-1665966</t>
  </si>
  <si>
    <t>FO-25-1957569 | FO-25-1815640 | FO-25-1698546 | FO-25-1666031</t>
  </si>
  <si>
    <t>FO-25-1957933 | FO-25-1815584 | FO-25-1698558 | FO-25-1666014</t>
  </si>
  <si>
    <t>FO-25-1859815 | FO-25-1854044</t>
  </si>
  <si>
    <t>FO-25-1827330 | FO-25-1825207</t>
  </si>
  <si>
    <t>FO-25-1864305 | FO-25-1859533</t>
  </si>
  <si>
    <t>FO-25-2040848 | FO-25-2039133</t>
  </si>
  <si>
    <t>FO-25-2042189</t>
  </si>
  <si>
    <t>FO-25-2045822</t>
  </si>
  <si>
    <t>FO-25-1994856 | FO-25-1823961 | FO-25-1822035</t>
  </si>
  <si>
    <t>FO-25-1992511 | FO-25-1828231 | FO-25-1826912</t>
  </si>
  <si>
    <t>FO-25-1994921 | FO-25-1817772 | FO-25-1812252</t>
  </si>
  <si>
    <t>FO-25-1978160 | FO-25-1811016 | FO-25-1666123</t>
  </si>
  <si>
    <t>FO-25-1868437 | FO-25-1864654</t>
  </si>
  <si>
    <t>FO-25-1864429 | FO-25-1861451</t>
  </si>
  <si>
    <t>FO-25-2040931 | FO-25-2039100</t>
  </si>
  <si>
    <t>FO-25-1985387 | FO-25-1856561 | FO-25-1702013 | FO-25-1648952</t>
  </si>
  <si>
    <t>FO-25-1957541 | FO-25-1816192 | FO-25-1698288 | FO-25-1666053</t>
  </si>
  <si>
    <t>FO-25-1949696 | FO-25-1860694 | FO-25-1853142</t>
  </si>
  <si>
    <t>FO-25-1957558 | FO-25-1700517 | FO-25-1666050</t>
  </si>
  <si>
    <t>FO-25-1958806 | FO-25-1666011</t>
  </si>
  <si>
    <t>FO-25-1969890 | FO-25-1783544 | FO-25-1674586</t>
  </si>
  <si>
    <t>FO-25-1958826 | FO-25-1793267 | FO-25-1698581 | FO-25-1665957</t>
  </si>
  <si>
    <t>FO-25-1974456 | FO-25-1793274 | FO-25-1702413 | FO-25-1669568</t>
  </si>
  <si>
    <t>FO-25-2048426 | FO-25-1832962 | FO-25-1826952</t>
  </si>
  <si>
    <t>FO-25-1967469 | FO-25-1957386 | FO-25-1656481</t>
  </si>
  <si>
    <t>FO-25-1985951 | FO-25-1828152</t>
  </si>
  <si>
    <t>FO-25-1840914 | FO-25-1832873</t>
  </si>
  <si>
    <t>FO-25-1930882 | FO-25-1856073 | FO-25-1713659 | FO-25-1677013</t>
  </si>
  <si>
    <t>FO-25-2044182 | FO-25-2042212</t>
  </si>
  <si>
    <t>FO-25-1969130 | FO-25-1856378 | FO-25-1806613 | FO-25-1666636</t>
  </si>
  <si>
    <t>FO-25-1994291 | FO-25-1931667</t>
  </si>
  <si>
    <t>FO-25-1833595 | FO-25-1830349</t>
  </si>
  <si>
    <t>FO-25-1793260 | FO-25-1708978 | FO-25-1703902</t>
  </si>
  <si>
    <t>FO-25-1974504 | FO-25-1793294 | FO-25-1701874 | FO-25-1674579</t>
  </si>
  <si>
    <t>FO-25-1974570 | FO-25-1793286 | FO-25-1702145 | FO-25-1674658</t>
  </si>
  <si>
    <t>FO-25-1974634 | FO-25-1819475 | FO-25-1698808 | FO-25-1678713</t>
  </si>
  <si>
    <t>FO-25-1988637 | FO-25-1980335 | FO-25-1969647 | FO-25-1969300 | FO-25-1925947 | FO-25-1906701 | FO-25-1903253 | FO-25-1899045</t>
  </si>
  <si>
    <t>FO-25-1848198 | FO-25-1846501</t>
  </si>
  <si>
    <t>FO-25-1859302 | FO-25-1852984</t>
  </si>
  <si>
    <t>FO-25-1793235 | FO-25-1657673 | FO-25-1647209</t>
  </si>
  <si>
    <t>FO-25-1992202 | FO-25-1847875 | FO-25-1840111</t>
  </si>
  <si>
    <t>FO-25-1995508 | FO-25-1832628 | FO-25-1696792 | FO-25-1687821</t>
  </si>
  <si>
    <t>FO-25-1666117</t>
  </si>
  <si>
    <t>FO-25-1793229 | FO-25-1637466</t>
  </si>
  <si>
    <t>FO-25-1952387 | FO-25-1814276 | FO-25-1811563 | FO-25-1807107</t>
  </si>
  <si>
    <t>FO-25-1793289 | FO-25-1723951 | FO-25-1719836</t>
  </si>
  <si>
    <t>FO-25-2048720</t>
  </si>
  <si>
    <t>FO-25-1868768 | FO-25-1866659</t>
  </si>
  <si>
    <t>FO-25-1878385 | FO-25-1861677 | FO-25-1794657 | FO-25-1770597 | FO-25-1750627</t>
  </si>
  <si>
    <t>FO-25-1958877 | FO-25-1793258 | FO-25-1700068 | FO-25-1666647</t>
  </si>
  <si>
    <t>FO-25-1974687 | FO-25-1793244 | FO-25-1699873 | FO-25-1684123</t>
  </si>
  <si>
    <t>FO-25-1970286 | FO-25-1770780 | FO-25-1770541</t>
  </si>
  <si>
    <t>FO-25-1958917 | FO-25-1793045 | FO-25-1698656 | FO-25-1666657</t>
  </si>
  <si>
    <t>FO-25-1959043 | FO-25-1700063 | FO-25-1666528</t>
  </si>
  <si>
    <t>FO-25-1995562 | FO-25-1789610 | FO-25-1697577 | FO-25-1685807</t>
  </si>
  <si>
    <t>FO-25-1995650 | FO-25-1790544 | FO-25-1701920 | FO-25-1680935</t>
  </si>
  <si>
    <t>FO-25-1959233 | FO-25-1793302 | FO-25-1708020 | FO-25-1669643</t>
  </si>
  <si>
    <t>FO-25-1992472 | FO-25-1992473 | FO-25-1876165 | FO-25-1848667 | FO-25-1846593</t>
  </si>
  <si>
    <t>FO-25-1986212 | FO-25-1979819 | FO-25-1970934 | FO-25-1968241</t>
  </si>
  <si>
    <t>FO-25-1970149 | FO-25-1861660 | FO-25-1770625 | FO-25-1756160</t>
  </si>
  <si>
    <t>FO-25-1970233 | FO-25-1861640 | FO-25-1767961 | FO-25-1761616</t>
  </si>
  <si>
    <t>FO-25-1967366 | FO-25-1954766 | FO-25-1816844 | FO-25-1718528 | FO-25-1648463</t>
  </si>
  <si>
    <t>FO-25-1974705 | FO-25-1864472 | FO-25-1729794 | FO-25-1720803</t>
  </si>
  <si>
    <t>FO-25-1966254 | FO-25-1957300 | FO-25-1816812 | FO-25-1701830 | FO-25-1652139 | FO-25-1647218</t>
  </si>
  <si>
    <t>FO-25-1812175 | FO-25-1689368</t>
  </si>
  <si>
    <t>FO-25-1812136 | FO-25-1699038</t>
  </si>
  <si>
    <t>FO-25-1995291 | FO-25-1804979 | FO-25-1796597</t>
  </si>
  <si>
    <t>FO-25-1989165 | FO-25-1969728 | FO-25-1940391 | FO-25-1926074 | FO-25-1911586 | FO-25-1906285 | FO-25-1884544 | FO-25-1878567</t>
  </si>
  <si>
    <t>FO-25-2051069 | FO-25-1825022 | FO-25-1817687</t>
  </si>
  <si>
    <t>FO-25-1863880 | FO-25-1848777</t>
  </si>
  <si>
    <t>FO-25-1975739 | FO-25-1808373 | FO-25-1801345</t>
  </si>
  <si>
    <t>FO-25-1883724 | FO-25-1871147</t>
  </si>
  <si>
    <t>FO-25-1879159</t>
  </si>
  <si>
    <t>FO-25-1899250 | FO-25-1697703 | FO-25-1667227</t>
  </si>
  <si>
    <t>FO-25-1907745 | FO-25-1899452</t>
  </si>
  <si>
    <t>FO-25-1883547 | FO-25-1878196</t>
  </si>
  <si>
    <t>FO-25-1932734 | FO-25-1847035</t>
  </si>
  <si>
    <t>FO-25-1981243 | FO-25-1842284 | FO-25-1834296</t>
  </si>
  <si>
    <t>FO-25-1899438 | FO-25-1698595 | FO-25-1666024</t>
  </si>
  <si>
    <t>FO-25-1932076</t>
  </si>
  <si>
    <t>FO-25-1899666 | FO-25-1665523 | FO-25-1655330</t>
  </si>
  <si>
    <t>FO-25-1931208 | FO-25-1698590 | FO-25-1665920</t>
  </si>
  <si>
    <t>FO-25-2042204</t>
  </si>
  <si>
    <t>FO-25-1960440 | FO-25-1957320</t>
  </si>
  <si>
    <t>FO-25-1957367 | FO-25-1832810 | FO-25-1652444</t>
  </si>
  <si>
    <t>FO-25-2023386</t>
  </si>
  <si>
    <t>FO-25-1950486 | FO-25-1861696 | FO-25-1697273 | FO-25-1694696</t>
  </si>
  <si>
    <t>FO-25-2048715</t>
  </si>
  <si>
    <t>FO-25-1864442 | FO-25-1762250 | FO-25-1756165</t>
  </si>
  <si>
    <t>FO-25-1966238 | FO-25-1954755 | FO-25-1816735 | FO-25-1701137 | FO-25-1630829</t>
  </si>
  <si>
    <t>FO-25-2009488</t>
  </si>
  <si>
    <t>FO-25-2045820</t>
  </si>
  <si>
    <t>FO-25-2013045 | FO-25-2007697</t>
  </si>
  <si>
    <t>FO-25-1855997 | FO-25-1722090 | FO-25-1695346</t>
  </si>
  <si>
    <t>FO-25-1849935 | FO-25-1666554</t>
  </si>
  <si>
    <t>FO-25-1830578 | FO-25-1699723 | FO-25-1648531</t>
  </si>
  <si>
    <t>FO-25-1966600 | FO-25-1790825 | FO-25-1701765 | FO-25-1666027</t>
  </si>
  <si>
    <t>FO-25-1819380 | FO-25-1812247</t>
  </si>
  <si>
    <t>FO-25-1981173 | FO-25-1840634 | FO-25-1834279</t>
  </si>
  <si>
    <t>FO-25-1800258 | FO-25-1796583</t>
  </si>
  <si>
    <t>FO-25-2050152</t>
  </si>
  <si>
    <t>FO-25-2052505</t>
  </si>
  <si>
    <t>FO-25-1861636 | FO-25-1765778 | FO-25-1764064</t>
  </si>
  <si>
    <t>FO-25-1864589 | FO-25-1762260 | FO-25-1680387</t>
  </si>
  <si>
    <t>FO-25-1698856 | FO-25-1666091</t>
  </si>
  <si>
    <t>FO-25-2048708</t>
  </si>
  <si>
    <t>FO-25-1792656 | FO-25-1780991</t>
  </si>
  <si>
    <t>FO-25-1864715 | FO-25-1860814</t>
  </si>
  <si>
    <t>FO-25-1793222 | FO-25-1666586</t>
  </si>
  <si>
    <t>FO-25-1961288 | FO-25-1858569 | FO-25-1854327 | FO-25-1699717</t>
  </si>
  <si>
    <t>FO-25-1790732 | FO-25-1666618</t>
  </si>
  <si>
    <t>FO-25-1797649 | FO-25-1793867</t>
  </si>
  <si>
    <t>FO-25-1704186 | FO-25-1682560</t>
  </si>
  <si>
    <t>FO-25-1809739 | FO-25-1666063</t>
  </si>
  <si>
    <t>FO-25-1793287 | FO-25-1701708 | FO-25-1666002</t>
  </si>
  <si>
    <t>FO-25-1817697 | FO-25-1792381</t>
  </si>
  <si>
    <t>FO-25-1830473 | FO-25-1684386 | FO-25-1649063</t>
  </si>
  <si>
    <t>FO-25-1849947 | FO-25-1666005</t>
  </si>
  <si>
    <t>FO-25-1988547 | FO-25-1965773</t>
  </si>
  <si>
    <t>FO-25-1856209 | FO-25-1666599</t>
  </si>
  <si>
    <t>FO-25-1974934 | FO-25-1820679 | FO-25-1801351</t>
  </si>
  <si>
    <t>FO-25-2031476</t>
  </si>
  <si>
    <t>FO-25-1994322 | FO-25-1770642 | FO-25-1765699</t>
  </si>
  <si>
    <t>FO-25-2054243</t>
  </si>
  <si>
    <t>FO-25-2042786 | FO-25-2045655</t>
  </si>
  <si>
    <t>FO-25-2055456</t>
  </si>
  <si>
    <t>FO-25-2052351</t>
  </si>
  <si>
    <t>FO-25-1973151 | FO-25-1850317</t>
  </si>
  <si>
    <t>FO-25-2053628</t>
  </si>
  <si>
    <t>FO-25-1969159 | FO-25-1915425 | FO-25-1907199 | FO-25-1905790</t>
  </si>
  <si>
    <t>FO-25-1985895 | FO-25-1829663 | FO-25-1825758</t>
  </si>
  <si>
    <t>FO-25-1985870 | FO-25-1830582 | FO-25-1823947</t>
  </si>
  <si>
    <t>FO-25-2056666 | FO-25-1822039</t>
  </si>
  <si>
    <t>FO-25-2054242</t>
  </si>
  <si>
    <t>FO-25-2056222</t>
  </si>
  <si>
    <t>FO-25-1966179 | FO-25-1959591</t>
  </si>
  <si>
    <t>FO-25-2056325</t>
  </si>
  <si>
    <t>FO-25-1969259 | FO-25-1906647 | FO-25-1903546</t>
  </si>
  <si>
    <t>FO-25-2009101 | FO-25-2005524</t>
  </si>
  <si>
    <t>FO-25-1960740 | FO-25-1959597</t>
  </si>
  <si>
    <t>FO-25-1955724 | FO-25-1945748 | FO-25-1940558 | FO-25-1937898</t>
  </si>
  <si>
    <t>FO-25-1962064 | FO-25-1950731</t>
  </si>
  <si>
    <t>FO-25-2055458</t>
  </si>
  <si>
    <t>FO-25-2054422</t>
  </si>
  <si>
    <t>DAÑO EN CABLEADO</t>
  </si>
  <si>
    <t>SE BLOQUEA EN UN COLOR Y NO LEE LA FACTURA</t>
  </si>
  <si>
    <t>TRANSACCIÓN DECLINADA</t>
  </si>
  <si>
    <t>FALTA DE RODILLO</t>
  </si>
  <si>
    <t>EQUIPO HA TRATADO DE SER VULNERADO</t>
  </si>
  <si>
    <t>DAÑO DEL EQUIPO</t>
  </si>
  <si>
    <t>TACTIL</t>
  </si>
  <si>
    <t>NO RESPONDE LA PANTALLA TACTIL</t>
  </si>
  <si>
    <t>29/11/2025 EN COMUNICACIÓN CON EL CLIENTE LA SEÑORA PAOLA AL NÚMERO +57 317 6450707, PIDE QUE POR FAVOR SE LE CONFIGURE PIN PAD Y SE LE HABLITE LA CÁMARA TRASERA DEL EQUIPO. SE LE EXPLICA AL CLIENTE QUE NO ES POSIBLE HABILITAR LA CÁMARA TRASERA YA QUE ESOS EQUIPOS NO CUENTAN CON CÁMARA FÍSICA SI NO SOLAMENTE LA CAMARA FRONTAL , TAMBIÉN SE LE ENDICA AL CLIENTE QUE EL PINPAD TODAVÍA NO HA SIDO HABILITADO POR WOMPI ,PERO APENAS SE HABLITE LE ESTARÁN COMUNICANDO PARA CONFIGURAR . SE CIERRA CASO.</t>
  </si>
  <si>
    <t>30/11/2025 SE REALIZA CONTACTO CON EL USUARIO HENRY WILSON DURAN, SE VALIDA LA CREDENCIALES Y SE INDICA INGRESAR LOS DATOS CORRECTAMENTE, LOGUEO EXITOSO</t>
  </si>
  <si>
    <t>29/11/2025 SE ESTABLECE COMUNICACIÓN CON EL SEÑOR LUIS FRANCISCO CELIS SARMIENTO AL NÚMERO DE CONTACTO 3103455104 SE LE BRINDA SOPORTE TELEFÓNICO CLIENTE REALIZO BORRADO DE CACHÉ DE LA APLICACIÓN SE REALIZÓ LA ACTUALIZACIÓN CORRESPONDIENTE (TEM CALL) SE REINICIÓ EL DISPOSITIVO SE VERIFICÓ LA CONEXIÓN CON EL MÓDEM Y TAMBIÉN CON LOS DATOS MÓVILES SE REALIZÓ UN SEGUNDO REINICIO PARA ASEGURAR LA CORRECTA CONFIGURACIÓN PRUEBAS EXITOSAS CLIENTE CONFORME.</t>
  </si>
  <si>
    <t>01/12/2025 SE COMUNICA CON EL COMERCIO LA CLIENTE YULI GRANADOS INDICA QUE YA ES LA QUINTA VEZ QUE LA LLAMAN INDICA QUE TODOS LOS PROCESOS DE BORRAR CACHÉ, CAMBIO DE RED Y ACTUALIZAR REVISAR ACTUALIZACIONES Y QUE CADA VEZ LA FALLA PERSISTE MÁS CLIENTE SOLICITA QUE SE REALICE CAMBIO DE EQUIPO O VISITA TÉCNICA AL PUNTO YA QUE LA FALLA CADA VEZ SIGUE IGUAL Y CADA VEZ SE DEMORA MÁS EN HACER CUALQUIER TRANSACCIÓN O PROCESO CON EL DATÁFONO SI NO ES ASÍ LA CLIENTE SOLICITARÍA EL RETIRO DEL EQUIPO YA QUE LA SOLUCIÓN SIEMPRE SE LA DAN VÍA TELEFÓNICA Y ELLA SOLICITA AL TÉCNICO EN SITIO
SE CIERRA ORDEN YA QUE ESTA SIENDO ATENDIDA CON RADICADO 2949701 POR LA MISMA FALLA</t>
  </si>
  <si>
    <t>01/12/2025 USUARIO REQUIERE REPOSICION DE EQUIPO POR ROBO SE LE INFORMA NUMERO DE PLACA, SE LE INFORMA QUE DEBE REALIZAR EL DENUNCION ANTE LA FISCALIA CUANDO LO TENGA LLAMAR DE NUEVO PARA PROCEDER CON EL PROCEDO DE INSTALACION DE NUEVO DATAFONO SE PROCEDE AL CIERRE DEL CASO</t>
  </si>
  <si>
    <t>01/12/2025 SE VISITA COMERCIO CB BANCOLOMBIA WOMPI, SE VALIDA QUE EL EQUIPO NO ACCEDE AL PERFIL DEL CORRESPONSAL, SE REALIZA RESTABLECIMIENTO DE CONTRASEÑA PERO AÚN NO PERMITE EL INGRESÓ, SE REALIZA CONEXIÓN DE RED A LA RED HOTSPOT DEL TÉCNICO (DATOS DEL CELULAR) Y CON ELLOS SI FUNCIONÓ OK, SE LE INDICA AL CLIENTE QUE DEBE DE SOLICITAR VISITA TÉCNICA CON EL OPERADOR DE RED DE ELLOS ( MULTIVISION ) PARA QUE VALIDEN LA FALLA Y CON ELLO DEJAR FUNCIONANDO OK EL SERVICIO DE CB, SE TOMAN EVIDENCIAS DE LA VISITA Y NOS RETIRAMOS.</t>
  </si>
  <si>
    <t>01/12/2025 SE ENQUIETRA TARJETA ATORADA SE SACA SE PRUEBA QUE NO HAYA DAÑADO LECTOR CHIP TODO OK</t>
  </si>
  <si>
    <t>01/12/2025 SE REALIZA ESCALAMIENTO CON EL COORDINADOR, WOMPI REALIZA REINSTALACIÓN DE LA APP, SE CONFIRMA CON EL CLIENTE, REALIZA PRUEBAS OK.</t>
  </si>
  <si>
    <t>01/12/2025 SE REALIZA VALIDACION CON EL CLIENTE Y SE BORRO LA APP, SE ESCALA A WOMPI PARA REINSTALACION SE RESINTALA APP Y SE CONFIRMA CON EL CLIENTE EL INGRESO.</t>
  </si>
  <si>
    <t>01/12/2025 SE REALIZA COMUNICACIÓN CON LA SEÑORA ALBA GÓMEZ AL NÚMERO 3133165261 PARA VALIDAR FALLA CLIENTE NO PUEDE VISUALIZAR LAS TRANSACCIONES DEL DÍA ANTERIOR,SE LE EXPLICA COMO REALIZARLO DESDE MOVIMIENTOS APLICANDOOS FILTROS Y YA PUEDE VISUALIZARLAS, DATAFONO OPERATIVO</t>
  </si>
  <si>
    <t>01/12/2025 SE REALIZA COMUNICACIÓN CON EL SEÑOR DIEGO ARÉVALO AL NÚMERO 3143541889 PARA VALIDAR FALLA CLIENTE PRESENTA DEMASIADA INCOMODIDAD CON EL DATAFONO UNO DE ELLOS CON EL TEMA DEL CUADRE DE CAJA QUE NO PUEDE VISUALIZAR AL SIGUIENTE DÍA LAS TRANSACCIONES ,QUE DESDE MOVIMIENTOS NO LE MUESTRA DE LA MISMA FORMA COMO EN CUADRE DIARIO ADICIONAL PRESENTA LENTITUD EN EL EQUIPO SE LE EXPLICA QUE DEBE REALIZAR BORRADO DE MEMORIA CACHÉ Y REINICIO Y EL EQUIPO FUNCIONA ,SE LE INDICA AL CLIENTE QUE EN LA SIGUIENTE ACTUALIZACIÓN CORREGIRÁN LO DEL CIERRE Y CUADRE DE CAJA</t>
  </si>
  <si>
    <t>01/12/2025 SE REALIZA SOPORTE TELEFONICO VIA WHATSAPP, SE ACTUALIZA VERSION Y SE BORRA CACHE, CLIENTE INFORMA QUE LA FALLA PERSISTE, NO LE DEJA VER CUADRE DE CAJA, PANTALLA SALE EN BLANCO. 
SE LE INFORMA AL CLIENTE QUE EN LA PROXIMA ACTUALIZACION SE SOLUCIONA EL PROBLEMA DE CUADRE DE CAJA 
SERIAL: 254MMD4X1869</t>
  </si>
  <si>
    <t>01/12/2025 SE REAIZA CONTACTO CON USUARIO EL CUAL REPORTA FALLAS EN LAS CREDENCIALES, EN PRUEBAS SE EVIDENCIA INCONSISTENCIAS EN EL CORREO, SE REALIZA CONSULTA Y EFECTIVAMENTE CORREO ERRADO, SE VERIFICA NUEVO CORREO CON USUARIO Y SE CAMBIA LA CONTRASEÑA, SE HACE PRUEBS DE LOGUEO Y TODO OK</t>
  </si>
  <si>
    <t>01/12/2025 SE LOGRA COMUNICACION CON EL SEÑOR OMAR CIERRA AL NUEMERO TELEFONICO 3112279387 A QUIEN SE LE REALIZA INDICACION DE COMO REALIZAR BORRADO DE MEMORIA, ACTUALIZACION, Y REINICIO DEL EQUIPO, EL CLIENTE NOS INDICA QUE EL EQUIPO MEJORO SU RENDIMIENTO CONSIDERABLEMENTE Y QUE PROCEDERA A SEGUIR TRABAJANDO,  SE CIERRA ORDEN YA QUE CLIENTE SE INDICA MEJORIA.</t>
  </si>
  <si>
    <t>18/11/2025 DATÁFONO FUNCIONANDO CORRECTAMENTE SE DEJA ACTUALIZADO Y QUEDA FUNCIONANDO BIEN CLIENTE INDICA QUE SE QUEDA PEGADO CUANDO HACE MAS DE 20 TRANSFERENCIA Y TOCA REINICIAR CADA QUE PASA ESO SE LE EXPLICA QUE PUEDE SER SE HACEN PRUEBAS Y TODO OK
01/12/2025 SE LLAMA AL CLIENTE E INDICA QUE EL EQUIPO ESTA FUNCIONANDO CORRECTAMENTE</t>
  </si>
  <si>
    <t>01/12/2025 SE ESTABLECE COMUNICACIÓN CON LA SEÑORA LISEHT AL NÚMERO 3115101019  VIA WHATSAPP SE CONFIRMA QUE EL CLIENTE YA CUENTA NUEVAMENTE CON LA APP SE WOMPI SI ADJUNTA REGISTRO FOTOGRÁFICO Y SE PROCEDE A CERRAR ORDEN</t>
  </si>
  <si>
    <t>01/12/2025 SE ESTABLECE COMUNICACIÓN CON LA SEÑOR ALEJANDRO AL NÚMERO 3222418861 VIA WHATSAPP SE VALIDA QUE CUENTA NUEVAMENTE CON LA APP DE WOMPI SE ADJUNTA REGISTRO FOTOGRÁFICO Y SE PROCEDE A CERRAR ORDEN</t>
  </si>
  <si>
    <t>01/12/2025 SE CONTACTA A USUARIO Y SE EVIDENCIA QUE TARJETA SE QUEDO ATORADA, SE INDICA COMO DESATORARLA, LUEGO DE SER LIBERADA SE HACEN PRUEBAS CON TARJETAS EXITOSAS, USUARIO CONFIRMA ESTAR TODO OK</t>
  </si>
  <si>
    <t>01/12/2025 SE REALIZA COMUNICACIÓN CON LA SEÑORA LAURA MORENO AL NÚMERO 3125857866 PARA VALIDAR FALLA ,CLIENTE INDICA QUE ELIMINO POR EQUIVOCACION LA APP WOMPI ,SE REALIZA REPORTE CON WOMPI BAJO EL TICKET (483706) ,SE VALIDA RESPUESTA DE WOMPI CLIENTE CONFIRMANDO QUE YA PUEDE VISUALIZAR LA APP REALIZA UNA PRUEBA Y SE ENCUENTRA DATAFONO YA OPERATIVO</t>
  </si>
  <si>
    <t>01/12/2025 EN COMUNICACIÓN CON KAREN MÁRQUEZ AL NÚMERO 3016005125 ME MANIFIESTA QUE YA PUDO INGRESAR A LA APLICACIÓN DE WOMPI YA QUE LE COMPARTIENDO INTERNET DESDE SU TELÉFONO LO. CUAL REALIZA PRUEBAS EXITOSAS</t>
  </si>
  <si>
    <t>01/12/2025 SE REALIZA COMUNICACIÓN CON LA SEÑORA JULIANA MORA AL NÚMERO 3108136113 PARA VALIDAR FALLA ,CLIENTE INDICA QUE AL MOMENTO DE REALIZAR CONSULTA EN MOVIMIENTO NO DEJA APLICAR LOS FILTROS Y VER LAS TRANSACCIONES DE DÍAS ANTERIORES,SE GENERA CASO BAJO EL TICKET 483703 , SE REALIZA VALIDACIÓN CON CLIENTE SOBRE RESPUESTA DE WOMPI ,INDICANDO QUE SE DEBE REALIZAR EL AJUSTE DEL TAMAÑO DE FUENTE DE LA LETRA SE RESTABLECE Y CORRIGE EL ERROR CLIENTE INDICA QUE SE ENCUENTRA OPERATIVO EL DATAFONO</t>
  </si>
  <si>
    <t>01/12/2025 SE REALIZA CIERRE DE VISITA A SOLICITUD DE USUARIO EN COMUNICACIÓN Y REGISTRO EN HÉLIX  PUESTO QUE SE GENERARON DIFERENTES INTENTOS DE COMUNICACIÓN A LA LÍNEAS REGISTRADA 3016597385 SIN ÉXITO</t>
  </si>
  <si>
    <t>01/12/2025 SE LLEGA A COMERCIO A REALIZAR VISITA Y MANTENIMIENTO DEL DATAFONO. CLIENTE INFORMA QUE EL DATAFONO YA SE ENCUENTRA FUNCIONANDO EN PERFECTAS CONDICIONES. SE REALIZAN PRUEBA DE TRANSACCIONES OK CLIENTE OK</t>
  </si>
  <si>
    <t>01/12/2025 EL USUARIO MIGUEL VERGARA (ENCARGADO) DESEA CAMBIAR EL CORREO REGISTRADO, PARA ELLO EL PROPIETARIO (SU HERMANO) DEL CB DEBE REALIZAR EL CAMBIO DEL CORREO POR MEDIO DE LA LÍNEA 018000953344, SE LE INDICA VOLVER A SOLICITAR LA VISITA TÉCNICA</t>
  </si>
  <si>
    <t>01/12/2025 SE REALIZA LLAMDA Y CONTACTO AL NUMERO LA PERSONA QUE CONTESTA INDICA QUE NO ESTAN PRESENTANDO NINGUN PROBLEMA ASOCIADO A LOS EQUIPOS, SE INTENTA EXPLICAR EL REPORTE QUE LLEGO PERO INDICA QUE NO Y CUALGAN LA LLAMADA,</t>
  </si>
  <si>
    <t>01/12/2025 SE REALIZA GESTIÓN TELEFÓNICA CON EL CLIENTE AL NÚMERO 3188106903 Y SE LE INDICA QUE REVISE SI LA APP YA LE APARECÍA EN EL DATÁFONO Y CLIENTE MANIFIESTA QUE SI QUÉ YA LE APARECE EN EL DATÁFONO, SE LE INDICA TENER CUIDADO AL MOMENTO DE REALIZAR EL PROCESO DE BORRADO DE CACHE, SE DEJA INSTALADA LA APP Y OPERATIVA.</t>
  </si>
  <si>
    <t>01/12/2025 SE LOGRA ABRIR CORREO DEL CLIENTE PARA VER CODIGO ENVIADO POR WOMPI PARA CAMBIO DE CONTRASEÑA, CB FUNCIONA CORRECTAMENTE</t>
  </si>
  <si>
    <t>01/12/2025 SE REALIZA VISITA A COMERCIO ATIENDE VALENTINA ARISTIZÁBAL QUIEN INFORMA QUE NO TIENEN SERVICIO DE INTERNET EN EL COMERCIO, NO ES POSIBLE REALIZAR VALIDACIÓN DE CONEXIÓN A INTERNET DEL DATAFONO.</t>
  </si>
  <si>
    <t>01/12/2025 SE HABLA CON EL CLINETE PERO INDICA QUE YA  PUDO INGRESAR A LA PLATAFORMA DE NEQUI Y ESTA TRANSANDO CON NORMALIDAD, SE CIERRA CASO</t>
  </si>
  <si>
    <t>01/12/2025 SE REALIZA COMUNICACIÓN CON EL SEÑOR RUBÉN LOZANO AL NÚMERO 3114887976 PARA VALIDAR FALLA CLIENTE DE QUE NO LE DEJARON CONECTADO EL PINPAD AL DATAFONO SE LE EXPLICA AL CLIENTE QUE AÚN NO SE PUEDEN DEJAR CONECTADO LOS PINPAD POR INDICACION DE WOMPI Y QUE DEBEN UTILIZAR EL OTRO DATAFONO MIENTRAS AUTORICEN CONECTAR LOS DE WOMPI</t>
  </si>
  <si>
    <t>01/12/2025 ESTABLECE CONTACTO VÍA WHATSAPP CON EL SEÑOR ALEJANDRO MORÓN QUE NOS CONFIRMA QUE A LA FECHA NO HA PODIDO REALIZAR OPERACIONES CON LOS PINPAD LOS CUALES YA LE ENTREGARON SE LE INFORMA AL USUARIO QUE ESTA FALLA SE PRESENTA DADO QUE AÚN NO RECIBIMOS LA ACTUALIZACIÓN QUE  ESTA PENDIENTE PARA PODER ENLAZAR LOS EQUIPOS SE LE MANIFIESTA EL USUARIO QUE UNA VEZ NOS ENTREGUEN NUEVAS INDICACIONES ESTAREMOS EN CONTACTO PARA PODER DEJAR EN FUNCIONAMIENTO LOS DISPOSITIVOS</t>
  </si>
  <si>
    <t>01/12/2025 SE REALIZA COMUNICACIÓN CON LA SEÑORA ELIZABETH PEDRAZA  AL NÚMERO 3102947169 PARA VALIDAR SOBRE CLIENTE INDICA QUE ELIMINO LA APP WOMPI POR EQUIVOCACION SE GENERA TIQUET 483786 ,SE VALIDA  RESPUESTA POR PARTE DE WOMPI CLIENTE YA VISUALIZA LA APP WOMPI ,CLIENTE CONFIRMA DATAFONO OPERATIVO</t>
  </si>
  <si>
    <t>01/12/2025 SE REALIZA COMUNICACIÓN CON EL SEÑOR HEYDY JOHANA AL NÚMERO 3002543020 PARA VALIDAR FALLA CLIENTE DE QUE NO LE DEJARON CONECTADO EL PINPAD AL DATAFONO SE LE EXPLICA AL CLIENTE QUE AÚN NO SE PUEDEN DEJAR CONECTADO LOS PINPAD POR INDICACION DE WOMPI Y QUE DEBEN UTILIZAR EL OTRO DATAFONO MIENTRAS AUTORICEN CONECTAR LOS DE WOMPI</t>
  </si>
  <si>
    <t>01/12/2025 SE CONTACTA CON LA SEÑORA PATRICIA PARA CONFIRMAR VISITA, PERO INFORMA QUE YA ESTA FUNCIONANDO CORRECTAMENTE EL DATÁFONO Y QUE ESTA TRANSACCIONANDO NORMALMENTE POR LO CUAL NO DESEA VISITA, SE CIERRA TA</t>
  </si>
  <si>
    <t>19/11/2025 SE REALIZA CAMBIO DE EQUIPO POR INSTRUCCION DE WOMPI POR FALLAS NO DEJA CARGAR APLICATIVOS DE FORMA CORRECTA, SE INGRESAN CREDENCIALES, PERO NO PERMITE INGRESO CON "ERROR UP ALGO SALIÓ MAL" Y OTRAS VECES QUEDA EN EL LOGO DE WOMPI Y VUELVE A LA PÁGINA DE INICIO DE SESIÓN, POR INDICACION DE JESUS WOMPI NOS INDICA QUE DEBE QUEDAR ESCALADO PARA ELLOS REVISAR INTERNAMENTE EL CASO. SE ESCALA CON TICKET 480446
02/12/2025 SE REALIZA CREACIÓN DE CONTRASEÑA YA QUE TENIA PROBLEMAS AL INGRESAR SE ENTREGA OPERATIVO SIN NOVEDAD</t>
  </si>
  <si>
    <t>02/12/2025 SE ESTABLECE COMUNICACIÓN CON LA SEÑORA GÉNESIS AL NÚMERO 3183444543 VIA WHATSAPP SE CONFIRMA QUE YA CUENTA NUEVAMENTE CON LA APP DE WOMPI POR LO QUE SE ADJUNTA REGISTRO FOTOGRÁFICO Y SE PROCEDE A CERRAR ORDEN</t>
  </si>
  <si>
    <t>02/12/2025 SE VALIDA Y LA APP FUE ELIMINADA POR EL CLIENTE, SE ESCALA A WOMPI PARA REINSTALACION, SE REINSTALA APP, SE CONFIRMA QUE YA FUE INSTALADA DE NUEVO LA APLICACION</t>
  </si>
  <si>
    <t>02/12/2025 WOMPI DA RESPUESTA DE INSTALACIÓN REMOTA CON ÉXITO, SE LLAMA AL CLIENTE JOHAN FELIPE AL CELULAR 3144637147, DÓNDE SE LE PIDE REINICIAR EL DATAFONO , SE EVIDENCIA LA APP EN LA PANTALLA PRINCIPAL , CLIENTE INGRESA A CREDENCIALES Y PERMITE EL INGRESO.</t>
  </si>
  <si>
    <t>02/12/2025 SE VALIDA CON EL CLIENTE E INDICA QUE EL DATAFONO NO DEJA INGRESAR, SE LE PIDE QUE REALIZE CAMBIO DE CONTRASEÑA, LA CLIENTE REALIZA EL PROCESO Y YA PUEDE REALIZAR EL INGRESO NORMAL A LA APLICACION</t>
  </si>
  <si>
    <t>02/12/2025 SE COMUNICA CON EL SR ANDRÉS INDICA QUE NO LE LLEGABA EL CÓDIGO PARA EL OLVIDO DE LAS CREDENCIALES INDICA QUE REALIZÓ EL PROCESO POR 3RA VEZ Y LO DEJO ACCEDER SIN NINGUNA NOVEDAD Y PUDO REALIZAR EL CAMBIO DE CLAVE EXITOSAMENTE</t>
  </si>
  <si>
    <t>02/12/2025 SE VALIDA CON EL CLIENTE PERO DESPUES DE LA ACTUALIZACION EL DATAFONO NO DEJA PONER LETRAS EN MAYUSCULA, SE ESCALA A WOMPI QUIENES ELIMINAN LA APP Y LA REINSTALAN, SE HABLA CON USUARIO QUIEN YA PUEDE REALIZAR INGRESO A LA APLIACION DE FORMA NORMAL</t>
  </si>
  <si>
    <t>02/12/2025 SE VALIDA NOVEDAD PROBLEMAS PARA LOGUEAR LE ESTABA SALIENDO OTRO CORREO SE INGRESAN DATOS NUEVAMENTE Y TODO APARECE OK AL PARECER HABÍAN TOMADO EL SERIAL POR LO QUE SE ENVIA A SOPORTE PARA QUE NO TOMEN MAS ESE SERIAL Y CONFIRMAN QUE SI SE ENCUENTRA ASOCIADO AL PUNTO SE DEJA OPERATIVO SE ADJUNTAN EVIDENCIAS DE QUE YA SE ENCUENTRA OK</t>
  </si>
  <si>
    <t xml:space="preserve">13/11/2025 SE LOGRA COMUNICACIÓN CON LA SRA. MARTHA MESA, AL NUMERO: 3017882746 QUIEN INDICA QUE EN UNA SOLICITUD DE SERVICIO TÉCNICO ANTERIOR SE REALIZARON LAS SIGUIENTES ACCIONES: BORRADO DE CACHÉ, ACTUALIZACIÓN DE LA APLICACIÓN, REINICIO DEL EQUIPO Y PRUEBAS DE CONEXIÓN CON OTRA RED. SIN EMBARGO, LA FALLA PERSISTE HASTA LA FECHA.
LA CLIENTE MANIFIESTA QUE NO DISPONE DE TIEMPO PARA REPETIR EL PROCEDIMIENTO, YA QUE CONSIDERA QUE NO RESOLVERÁ EL INCONVENIENTE. SOLICITA LA PROGRAMACIÓN DE UNA VISITA TÉCNICA O EL CAMBIO DE LOS 2 EQUIPOS.
26/11/2025 SE LOGRA COMUNICACION CON EL SEÑOR CARLOS MESA AL NUMERO TELEFONICO  320 4655307 A QUIEN SE LE REALIZA INDICACION DE COMO REALIZAR LA ACTUALIZACION, PASADA MEDIA HORA DESPUES DE LA ACTUALIZACION EL CLIENTE NOS CONFIRMA QUE EL SERVICIO A MEJORADO, EN UN PORCENTAJE DE UN 30% PERO  EN SI EL CLIENTE MANIFIESTA QUE EL DATAFONO AUN PRESENTA LENTITUD, CLIENTE SIGUE SOLICITANDO QUE SE LE REALICE VISITA Y EN LO POSIBLE SE LE REALICE CAMBIO DE EQUIPOS.
02/12/2025 SE </t>
  </si>
  <si>
    <t>02/12/2025 SE REALIZA INTENTO DE COMUNICACION CON EL CLIENTE POR DIFERENTES MEDIOS PARA VALIDAR LA FALLA QUE PRESENTA EL CLIENTE, CLIENTE MANIFIESTA QUE NL PUEDE REALIZAR INGRESO CON EL USUARIO EN EL EQUIPO, Y SE NIEGA A ACEPTAR QUE SE LE REALICE SOPORTE TELEFONICO, CLIENTE SOLICITA VISITA, AL REALIZAR LA VISITA SE EVIDENCIA QUE EL CLIENTE AUN NO CUENTA CON EL DATAFONO DE WOMPI INSTALADO, SE LE EXPLICA AL CLIENTE QUE POR MEDIO DE OTRO DISPOSITIVO AJENO AL DATAFONO NO SE PUEDE ACCEDER A LA PLATAFORMA DE WOMPI Y DEBE ESPERAR A QUE SE LE REALICE LA INSTALACION DEL EQUIPO EN EL PUNTO. SE CIERRA ORDEN YA QUE NO HAY EQUIPO EN EL PUNTO AL CUAL REALIZARLE MANTENIMIENTO.</t>
  </si>
  <si>
    <t>02/12/2025 SE VISITA PUNTO A LAS 11 Y CLIENTE REPORTA QUE YA SE LE HA REINICIADO 5 VECES, SE HACEN PRUEBAS Y EN MITAD DE UNA TRANSACCIÓN SE REINICIA DESPUÉS DE PONER LA CLAVE, SE ESCALA PARA CAMBIO DE EQUIPO DEBIDO A QUE FALLA YA SE LE HABÍA HECHO SEGUIMIENTO DESDE DÍAS ANTERIORES, SE CAMBIA PRUEBAS OK</t>
  </si>
  <si>
    <t>02/12/2025 SE VISITA CB. CLIENTE INFORMA VISITA CB. CLIENTE INFORMA QUE UN DATAFONO AL INGRESAR AL APLICATIVO WOMPI DESPUÉS DE UNAS CUANTAS TRANSACCIONES SE CIERRA EL APLICATIVO Y LE TOCA INGRESAR USUARIO Y CLAVE NUEVAMENTE. SE ACTUALIZA VERSIÓN, SE REALIZA BORRADO DE CACHE. SE EVIDENCIA QUE LA FALLA SE CORRIGIÓ. SE EXPLICA LA MANERA CORRECTA DE ESCANEAR CÓDIGOS DE BARRAS, YA QUE POR FALTA DE ILUMINACIÓN NO LOS ESTABA LEYENDO. QUEDA OPERATIVO</t>
  </si>
  <si>
    <t>02/12/2025 SE VISITA COMERCIO, SE EVIDENCIA QUE EL DISPOSITIVO DATAFONO TIENE PANTALLA BLANCA, SE ALCANZAN A VER LÍNEAS EN LA PANTALLA, NO SE MUESTRA NINGUNA IMAGEN SOBRE LA PANTALLA, SE CAMBIA DATAFONO WOMPI, SE INICIA SESIÓN, SE REALIZAN PRUEBAS, PRUEBAS OK</t>
  </si>
  <si>
    <t>02/12/2025 SE VALIDA ERROR EN AUTENTICACIÓN DE CREDENCIALES, SE REESTABLECE CONTRASEÑA SE REALIZA PRUEBAS EXITOSA. EQUIPO OPERATIVO.</t>
  </si>
  <si>
    <t>02/12/2025 SE HABLA CON EL SENOR GABRIEL ARISTIZABAL E INDICA QUÉ YA ESTA CARGANDO ESA QUÉ NO HABÍA CONECTADO BIEN ÉL CARGADOR CB OK</t>
  </si>
  <si>
    <t>02/12/2025 SE REALIZA SOPORTE TELEFÓNICO CON LA SRA DANIELA MALDONADO DONDE SE REALIZA ACTUALIZACIÓN DEL DATAFONO Y BORRADON DE CACHE, YA APARECEN LOS MOVIMIENTOS PERO NO ARROJA NADA EN LA OPCIÓN VER MÁS , CLIENTE INFORMA QUE AHÍ DEBEN SALIR TAMBIÉN LA INFORMACIÓN , SE LE INFORMA AL CLIENTE QUE EN LA PRÓXIMA ACTUALIZACIÓN DE WOMPI SE CORREGIRÁ EL ERROR PARA VISUALIZAR  EL CUADRE DE CAJA Y MOVIMIENTOS</t>
  </si>
  <si>
    <t>02/12/2025 SE REALIZA COMUNICACIÓN CON LA SEÑORA YANETH CHIVATE PARA VALIDAR FALLA CLIENTE ELIMINÓ APP WOMPI POR EQUIVOCACION NSE REALZIAR ESCALAMIENTO CON WOMPI BAJO EL TICKET 484177 ,SE REALIZA VALIDACIÓN CON EL CLIENTE SOBRE RESPUESTA POR PARTE DE WOMPI CLIENTE INDICA QUE YA PUEDE VISUALIZAR LA APP WOMPI Y YA SE ENCUENTRA OPERATIVO</t>
  </si>
  <si>
    <t>02/12/2025 SE HABLA CON EL SEÑOR WILSON DURAN E INDICA QUE SE LOGRÓ INGRESAR YA QUE ESTABA DIGITANDO MAL LAS CREDENCIALES PRUEBAS OK</t>
  </si>
  <si>
    <t>02/12/2025 SE REALIZA COMUNICACIÓN CON EL SEÑOR JOSÉ YOVANI MORALES AL NÚMERO 3134135335 PARA VALIDAR SOBRE FALLA ,CLIENTE INDICA QUE NO HABÍA PODIDO ACCEDER CON CREDENCIALES PERO QUE YA PUDO HABÍA OLVIDADO LA CONTRASEÑA PERO YA PUDO INGRESAR Y SE ENCUENTRA OPERATIVO EL DATAFONO</t>
  </si>
  <si>
    <t>02/12/2025 EN COMUNICACIÓN CON LA ADMINISTRADORA ROCÍO AL CELULAR 3118265813, SE REALIZA VALIDACIÓN DEL DATÁFONO, SE HACE BORRADO DE CACHE, SE ABRE TAPA DE IMPRESORA, SE ACOMODA PAPEL Y SE AJUSTA ADECUADAMENTE, SE REINICIA EQUIPO, SE HACEN PRUEBAS EXITOSA, SE PROCEDE A CERRAR ORDEN, DATÁFONO QUEDÓ OPERANDO CORRECTAMENTE.</t>
  </si>
  <si>
    <t>02/12/2025 SE REALIZÓ LLAMADA TEÉFONICA AL NUMERO 313 8422765 SE HABLÓ CON LA SRA MARLIN SE LE INDICA QUE POR MOTIVO DE ACTUALIZACIÓN DE VERSIÓN PARA LA PRÓXIMA ACTUALIZACIÓN SE LE DARÁ SOLUCIÓN PARA QUE LE APAREZCA LA OPCIÓN CUADRE CAJA, DATAFONO OPERATIVO OK</t>
  </si>
  <si>
    <t>01/12/2025 SE REALIZA VISITA SE PROCEDE A ENTRAR AL USUARIO DEL CLIENTE POR CAMBIO DE CORREO ,POR MOTIVO DE HACKEO ,PERO NO LE HAN ENVIADO CORREO AL CLIENTE PARA ACTIVACIÓN DEL NUEVO USUARIO Y CONTRASEÑA ,DIÓ ACTUALIZACIÓN DE CORREO EL DÍA 26 NOV ,PERO AL GENERAR EL CODIGO NO LE LLEGA A SU NUEVO CORREO, PARA PODER REALIZAR ENTRADA AL MODULO DEL CB , POR NO SOPORTE DEL DÍA SÁBADO ,SE VISITARÍA ,O SE GESTIONARÍA TELEFÓNICA MENTE EN MODO DE SOPORTE,EL DIA LUNES PARA CONTINUAR CON PROCESO DE ACTIVACIÓN DE CREDENCIALES, (CASO ESCALADO)
02/12/2025 SE REALIZA LLAMADA AL CLIENTE ,CON SOPORTE WOMPI ,PARA LA ELIMINACIÓN Y ACTUALIZAR CORREO PARA PODER REALIZAR CAMBIO DE CONTRASEÑAS ,CB QUEDA OPERATIVO DESPUÉS Q SE SOLUCIONARÁ LA ACTIVACIÓN DEL NUEVO CORREO</t>
  </si>
  <si>
    <t>03/12/2025 SE COMUNICA AL NÚMERO 3108616294, EL SEÑOR VICENTE UBILLOS INDICA QUE ESTÁ PRESENTANDO FALLA CON LECTURA DE TARJETAS EN MIGRACIÓN CON PINPAD; SE LE INFORMA QUE LA ENTIDAD INDICA QUE POR EL MOMENTO EL PINPAD NO QUEDA HABILITADO SE RECOMIENDA UTILIZAR SOLO EL DATAFONO. GESTIÓN TELEFÓNICA</t>
  </si>
  <si>
    <t>03/12/2025 CLIENTE REPORTABA QUE LAS CREDENCIALES NO LE FUNCIONABAN. EN COMUNICACIÓN CON LA CLIENTE INDICA QUE YA LE ESTÁN FUNCIONANDO CORRECTAMENTE EL DÍA DE AYER EN HORAS DE LA TARDE YA LE FUNCIONARON ENVÍA VOUCHER DE PRUEBA OK</t>
  </si>
  <si>
    <t>03/12/2025 SE LLEGA AL COMERCIO E INFORMA LA SEÑORA MARITZA CARVAJAL QUÉ EL SERVICIO YA ESTA RESTABLECIDO ERA PROBLEMA CON LA CLAVE Y EL USUARIO Y ELLOS LO ESTABLECIERON ESTA OPERATIVO NO HAY INGRESO NI MANIPULACIÓN DEL EQUIPO</t>
  </si>
  <si>
    <t>03/12/2025 EN COMUNICACIÓN CON LA SRA LIZETH RUBIO ME INFORMA QUE YA EL ERROR SE SOLUCIONÓ QUE YA LE PERMITIÓ INGRESAR CON EL USUARIO Y CONTRASEÑA, CLIENTE REALIZA PRUEBAS OK</t>
  </si>
  <si>
    <t>03/12/2025 SE VERIFICA CONEXIÓN A WIFI, SE HACE BORRADO DE CACHE Y ACTUALIZA APLICACIÓN DE WOMPI. SE HACEN LAS PRUEBAS DE TRANSACCIONES TODO OK</t>
  </si>
  <si>
    <t>03/12/2025 SE COMUNICA AL NÚMERO 3142671105, EL SEÑOR JAIRO MENDOZA INDICA QUE EL DATAFONO NO TIENE HABILITADO LA OPCIÓN DE CUADRE DE CAJA; SE VALIDA ACTUALIZACIÓN Y BORRADO DE CACHÉ PERO EL PROBLEMA PERSISTE. WOMPI INDICA QUE ESTÁN PROCESANDO LAS SOLICITUDES EN EL MENOR TIEMPO POSIBLE. GESTIÓN TELEFÓNICA</t>
  </si>
  <si>
    <t>03/12/2025 SE COMUNICA AL NÚMERO 3176464946 , EL SEÑOR LILIANA GAMBA INDICA QUE EL DATAFONO NO TIENE HABILITADO LA OPCIÓN DE CUADRE DE CAJA; SE VALIDA ACTUALIZACIÓN Y BORRADO DE CACHÉ PERO EL PROBLEMA PERSISTE. WOMPI INDICA QUE ESTÁN PROCESANDO LAS SOLICITUDES EN EL MENOR TIEMPO POSIBLE. GESTIÓN TELEFÓNICA</t>
  </si>
  <si>
    <t>03/12/2025 SE VALIDA CON EL CLIENTE DEL CB EL REINICIO DEL POS Y BORRADO DE CACHÉ. SE LE BRINDAN INDICACIONES DEL CERRADO DE LA TAPA PARA QUE LO HAGA A LOS LADOS Y NO EN EL MEDIO. DESPUÉS DE VALIDAR, LE FUNCIONA CORRECTAMENTE Y SE FINALIZA LA LLAMADA CUANDO CONFIRMA QUE YA LE IMPRIME.</t>
  </si>
  <si>
    <t>27/11/2025 SE REALIZA VALIDACIÓN DE VERSIÓN DATÁFONO, SE REALIZA BORRADO DE CACHÉ, SE ESCALA A SOPORTE WOMPI, SE ESPERA  Y SE HACE TRÁMITE INDICADO POR EL SOPORTE TÉCNICO Y NO SE RESTABLECE EL INGRESO A LA APP WOMPI, SE REALIZA RETIRO DE COMERCIO POR INDICACIÓN DE COORDINACIÓN.
03/12/2025 SE REALIZA LLAMADA TELEFÓNICA SE HABLA CON EL SR. DANIEL MURCIA, SE LE SOLICITA REALIZAR INICIO DE SESIÓN EN EL DISPOSITIVO, CONFIRMA INGRESO EXITOSO A LA APP.</t>
  </si>
  <si>
    <t>03/12/2025 SE HABLA CON EL CLIENTE INDICA QUE BORRO LA APP POR ERROR, SE ESCALA A WOMPI PARA REINSTALACION DE APP, SE CONFIRMA CON EL CLIENTE QUE YA PUEDA INGRESAR DE NUEVO A LA APP</t>
  </si>
  <si>
    <t>03/12/2025 SE LLEGA AL COMERCIO E INFORMA QUE YA PUDIERON RECUPERAR LA CLAVE POR LO TANTO NO HAY INGRESO NI SE MANIPULA EL EQUIPO</t>
  </si>
  <si>
    <t>03/12/2025 SE VALIDA CON EL CLIENTE, SE ENCUENTRA QUE EL DATAFONO NO ESTA AGARRANDO LA RED 2G SE LE PIDE REINICIAR EL ROUTER, DESPUES DEL REINICIO EL DATAFONO CONECTA SIN PROBLEMA Y PUEDE REALIZAR TRANSACCIONES</t>
  </si>
  <si>
    <t>03/12/2025 SE VALIDA CON EL CLIENTE DE QUE YA SE ENCUENTRE FUNCIONANDO EL ACCESO A WOMPI. CONFIRMA DE QUE YA LE FUNCIONA CORRECTAMENTE Y QUÉ SI ES POSIBLE, LE VALIDEN E INFORMEN POR QUÉ NO FUNCIONABA.</t>
  </si>
  <si>
    <t>03/12/2025 SE VALIDA CON EL CLIENTE, Y SE LE INDICA CREAR NUEVA CONTRASEÑA, EL CLIENTE REALIZA PROCESO DE NUEVA CONTRASEÑA Y YA PRUEBA EL INGRESO Y SE LO PERMITE, SE CIERRA CASO</t>
  </si>
  <si>
    <t>03/12/2025 SE REALIZA COMUNICACIÓN CON LA SEÑORA MARÍA FERNANDA ROMERO AL NÚMERO DE CONTACTO 3105832113 PARA VALIDAR FALLA CLIENTE INDICA QUE NO LE FUNCIONA EL CARGADOR Y LE TOCA CARGAR EL DATAFONO CON OTRO DIFERENTE ,SE LE INDICA AL CLIENTE QUE AÚN NO HAY ACCESORIOS Y QUE APENAS SE TENGAN ACCESORIOS SE REALIZARA EL CAMBIO Y QUE CONTINÚE CARGANDO CON EL CARGADOR DEL CELULAR</t>
  </si>
  <si>
    <t>03/12/2025 SE HABLA CON EL CLIENTE, SE LE INDICA EL PROCES DE CAMBIO DE CONTRASEÑA , EL CLIENTE REALIZA EL PROCEDIMIENT Y REALIZA PRUEBAS DE INGRESO A LA APP, YA PUEDDE INGRESAR SIN PROBLEMA SE CIERRA CASO</t>
  </si>
  <si>
    <t>03/12/2025 EN LLAMADA CON CLIENTE SE EVIDENCIA QUE DATAFONO ES DX4000 ESCRITORIO EL CUAL SOLO TIENE CÁMARA DELANTERA, Y NO TIENE CAMARA TRASERA, CLIENTE HACE PRUEBAS CON CAMARA DELANTERA FUNCIONA CORRECTAMENTE</t>
  </si>
  <si>
    <t>03/12/2025 SE VISITA PUNTO ESTANDO EN LA ZONA DEBIDO A QUE EL CLIENTE NO ACCEDIÓ A REALIZAR LAS VALIDACIONES CORRESPONDIENTES TELEFÓNICAMENTE SE LE REALIZA BORRADO DE CACHÉ AL EQUIPO SE PROCEDE A ACTUALIZAR A LA VERSIÓN AUTORIZADA POR LA ENTIDAD SE REINICIA EQUIPO PARA GARANTIZAR QUE TOME LOS RESPECTIVOS CAMBIOS SE REALIZAN LAS RESPECTIVAS PRUEBAS ARROJANDOLAS EXITOSAS SOLUCIONANDO LA FALLA REPORTA CLIENTE CONFORME.</t>
  </si>
  <si>
    <t>03/12/2025 SE REALIZA VALIDACION CON EL CLIENTE Y SE LE INDICA REALIZAR EL CAMBIO DE CONTRASEÑA,  CLIENTE VALIDA INGRESO A LA APP Y YA PUEDDE REALIZAR INGRESO, SE CIERRA CASO</t>
  </si>
  <si>
    <t>03/12/2025 SE VISITA EL COMERCIO, SE ENCUENTRA DATAFONO CON NAVEGACIÓN LENTA POR LO QUE  SE REALIZA BORRADO DE CACHÉ Y SE REINICIA EL DATAFONO RESOLVIENDO EL PROBLEMA, PRUEBAS OK</t>
  </si>
  <si>
    <t>03/12/2025 COMUNICACION CON LA SEÑORA SARA MANIFIESTA QUE DATAFONO YA SE ENCUENTRA FUNCIONANDO CORRECTAMENTE</t>
  </si>
  <si>
    <t>03/12/2025 TICKET N° (484480)
CASO LINEACOM INCIDENTE
43004
CB NOS INFORMA QUE LA APP DE WOMPY SE ELIMINO SE HA INTENTADO VARIAS VECES LLAMAR POR TEMCALL PERO NO SE INSTALA SE SOLICITA INSTALACION REMOTA YA QUE LE HAN HECHO VARIAS VECES EL MISMO SOPORTE PERO NO LE HABÍAN ESCALADO. 
254MMD4X2968
03/12/2025 DESPUÉS DE VALIDAR EL ESCALAMIENTO CON TICKET #484480 SE LLAMA NUEVAMENTE AL CB Y CONFIRMAN QUE YA TIENEN ACCESO. QUEDA FUNCIONANDO CORRECTAMENTE</t>
  </si>
  <si>
    <t>03/12/2025 SE LLAMA AL CLIENTE AL 3214581649 Y SE HABLA CON EL SEÑOR FABIÁN TORO EL CUAL NOS INDICA QUE NO PUEDE REALIZAR CUADRES DE CAJA DESDE EL DATAFONO PORQUE LE APARECE EN BLANCO, SE LE INDICA QUE ESTAMOS A LA ESPERA DE LA NUEVA ACTUALIZACIÓN POR PARTE DE WOMPI PARA CORREGIR ESE ERROR.</t>
  </si>
  <si>
    <t>04/12/2025 EL CLIENTE REALIZO BORRADO DE APLICACION POR ERROR,  SE ESCALA A WOMPI PARA REINSTALACION DE APLICACION, SE REINSTALA APLICACION Y SE CONFIRMA CON EL CLIENTE, CB QUEDA OK</t>
  </si>
  <si>
    <t>04/12/2025 SE REALIZA COMUNICACION CON LA SEÑORA SANDRA +57 300 3842351, SE LE INDICA PROCEDIMIENTO DE DISMINUIR LA FUENTE PARA QUE NO GENERAR LENTITUD, SE REALIZA PRUEBAS TRX EXITOSAS.</t>
  </si>
  <si>
    <t>04/12/2025 SE LLEGA AL PUNTO , SE EXPLICA AL CLIENTE QUE PIN PAD  NO QUEDA OPERATIVO AUN HASTA NUEVA ORDEN DE ENTIDAD , SE LE INDICA AL CLIENTE ESTAR PENDIENTE PARA LA SINCRONIZACIÓN DE PIN PAD Y DATAFONO .</t>
  </si>
  <si>
    <t>04/12/2025 SE HABLA CON EL CLIENTE PERO INDICA QUE EN EL MOMENTO EL DATAFONO LE ESTA OPERANDO , ELLA REALIZA CAMBIO DE CONTRASEÑA,  ESTARA VALIDANDO SI LA FALLA SE VUELVE A PRESENTAR</t>
  </si>
  <si>
    <t>04/12/2025 SE VALIDA Y EL CLIENTE INDICA QUE EL DATAFONO NO LE ARROJA INFORMACION DE LOS MOVIMIENTOS EN PANTALLA, SE LE EXPLICA QUE ES UN ERROR EN LA APLICACION QUE ESTA PRESENTANDO WOMPI EN ESTE  MOMENTO , SE ESTA A A LA ESPERA DE LA NUEVA SOLUCION PARA PODER MINIMIZAR ESTE INCONVENIENTE.</t>
  </si>
  <si>
    <t>04/12/2025 EN COMUNICACIÓN CON LA SEÑORA KELLY FAJARDO AL CELULAR 3132438564, SEANIFIES5A QUE YA FUE INSTALADO LA APP, SE PIDE REINICIAR Y SE VALIDA INGRESO OK</t>
  </si>
  <si>
    <t>02/12/2025 CASO INCIDENTE WOMPI 
66376
SE LLEGA AL CB PERO SE EVIDENCIA QUE EL DATAFONO AUTOMÁTICAMENTE SE METE A ESA VENTANA ASÍ LO REINCIE, SE METEN LOS DATOS PERO AÚN NO DESCARGA LA ACTUALIZACIÓN, SE COMPARTE DE MIS DATOS Y POR WIFI DEL LOCAL PERO LA FALLA PERSISTE NO DEJA SALIR DE ESE MENÚ
SERIAL: 254MMD4W9957
SE CUADRA CON EL USUARIO PARA EL DÍA DE MAÑANA YA QUE SE DEBE HACER CAMBIO
04/12/2025 SE REALIZA CAMBIO DE POS YA QUE EL DATÁFONO SE QUEDÓ SIN FUNCIONAMIENTO EN LA AUTO INICIALIZACIÓN</t>
  </si>
  <si>
    <t>20/11/2025 SE REALIZA VISITA AL CB PARA REVISAR LA FALLA DEL DATÁFONO, EL CUAL NO LEE FACTURAS CON CÓDIGO DE BARRAS, ESPECÍFICAMENTE LAS DE CEDENAR. EL USUARIO, DEBIDO A INCONVENIENTES PREVIOS CON DOBLE FACTURACIÓN AL PAGAR FACTURAS DE CEDENAR POR CONVENIO, TAMPOCO REALIZARÁ EL PAGO DE LA MISMA. SE REALIZAN PRUEBAS CON ILUMINACIÓN, PERO LA FALLA PERSISTE. SE ESCALA EL CASO A LA ENTIDAD PARA GESTIONAR LA SOLUCIÓN.
DEMAS OPERACIONES DEL CB ESTAN OK
VERSION 26.2.9
04/12/2025 SE VALIDA Y EL CASO YA HABIA SIDO REPORTADO A WOMPI EN VARIAS OPORTUNIDADES, DONDE INDICARON QUE SE ESTA REVISANDO LA CONFIGURACION DE LA CAMARA Y QUE POR EL MOMENTO DICHA FACTURA DEBE SER PAGADA DE MANERA MANUAL COMO SE VENIA HACIENDO, ESTO SE LE INDICA AL CLIENTE PUES EL LA UNICA MANERA DE PODER REALIZAR EL PAGO DE LA FACTURA POR EL MOMENTO</t>
  </si>
  <si>
    <t>04/12/2025 SE REALIZA VALIDACION VIA TE TELEFONICA CON L SEÑORA CAMILA AL NUMERO 3144193412, SE EVIDENCIA APP ELIMINADA, SE ESCALA CASO A WOMPI PARA REINSTALACIÓN DE APP, SE VALIDA CON EL USUARIO Y LA APP QUEDA INSTALADA. SE PROCEDE A CERRAR CASO</t>
  </si>
  <si>
    <t>04/12/2025 EN COMUNICACIÓN CON LA SEÑORA LAURA AL CELULAR 3214930245, SE PIDE INGRESAR CON LA CREDENCIALES Y COMENTA QUE SI LE PERMITE EL INGRESO .</t>
  </si>
  <si>
    <t>04/12/2025 SE REALIZA NUEVA INSTALACIÓN DE LA APP POR BORRADO CB, SE VALIDA INGRESO OK, CON LA NUEVA INSTALACIÓN APARECE EL MENÚ VER MÁS PARA EL CUADRE DE CAJA Y SE HABILITA EL MENÚ MOVIMIENTOS, DATAFONO QUEDA OPERANDO DE MANERA CORRECTA, PRUEBAS OK</t>
  </si>
  <si>
    <t>04/12/2025 SE REALIZA VISITA AL COMERCIO SE ENCUENTRA DATÁFONO CON APLICACIÓN DE WOMPI BORRADA YA QUE EL CLIENTE CUANDO FUE A BORRAR CACHÉ SIN QUERER BORRO LA APLICACIÓN SE PIDE SOPORTE A WOMPI PARA INSTALAR NUEVAMENTE LA APLICACIÓN LO CUAL SE INSTALA SE ACTUALIZA A LA ÚLTIMA VERSIÓN SE REALIZAN PRUEBAS EXITOSAS Y EL CB QUEDA OPERATIVO</t>
  </si>
  <si>
    <t>04/12/2025 SE ESTABLECE CONTACTO VIA WHATSAPP CON FILOMENA PLATA GOMEZ IDENTIFICADA CON 
CC 28495437 QUIÉN NOS CONFIRMA QUE PRESENTA FALLAS AL REALIZAR LAS IMPRESIONES DE LOS VOUCHER SE REALIZA VERIFICACIÓN A LO CUAL SE PROCEDE CON BORRADO DE CACHÉ ACTUALIZACIÓN DE EQUIPO REINICIO DEL MISMO PARA INGRESAR NUEVAMENTE Y VERIFICAR QUE EL SERVICIO QUEDA OPERATIVO SE ADJUNTAN PRUEBAS SE PROCEDE CON EL CIERRE DEL SERVICIO</t>
  </si>
  <si>
    <t>04/12/2025 SE ESTABLECE COMUNICACIÓN CON LA SEÑORA NIKOLE VEGA SE LE BRINDA SOPORTE TELEFÓNICO CLIENTE REALIZA BORRADO DE CACHÉ Y ACTUALIZACIÓN A LA VERSIÓN AUTORIZADA POR LA ENTIDAD SE REALIZA REINICIO AL EQUIPO PARA ASEGURAR QUE TOMA LOS RESPECTIVOS CAMBIOS SE REALIZAN VALIDACIONES DEL CÓDIGO DE BARRAS ARROJANDOLAS EXITOSAS SE LE COMPARTEN VIDEOS DE LA FORMA CORRECTA DE PASAR LOS CÓDIGOS DE BARRAS CLIENTE CONFORME.</t>
  </si>
  <si>
    <t>04/12/2025 SE CONTACTA AL USUARIO Y CONFIRMA QUE YA ESTA TRABAJANDO SIN INCONVENIENTES, SE INDICA AL USUARIO MANTENER EL EQUIPO ACTUALIZADO</t>
  </si>
  <si>
    <t>04/12/2025 SE REALIZA VISITA POR INCIDENTE REPORTADO, EN EL CUAL EL CLIENTE INDICA QUE SE HA DESINSTALADO EL APLICATIVO WOMPI, SE PROCEDE A REALIZAR CAMBIO DE EQUIPO PORQUE NO SE PUDO REINSTALAR EL APLICATIVO.</t>
  </si>
  <si>
    <t>04/12/2025 SE CONTACTA TELEFÓNICAMENTE AL CLIENTE, EL SEÑOR ROSENDO GÓMEZ CONFIRMA QUE YA TIENE INSTALADA LA APLICACIÓN EN EL DATAFONO Y SE ENCUENTRA OPERATIVO.
3137025780</t>
  </si>
  <si>
    <t>04/12/2025 SE EVIDENCIAN PROBLEMAS DE CONEXIÓN CON EL MÓDEM DEL OPERADOR CLIENTE CAMBIA DE CLAVE DEL OPERADOR Y EL ERROR PERSISTE,  SE REINICIA MÓDEM Y EL ERROR PERSISTE , RETIRA TODOS LOS EQUIPOS CONECTADOS Y SOLO QUEDA EL DATAFONO Y TAMPOCO AL PARECER ES PROBLEMA DEL MÓDEM SE PRUEBA CON DATOS DE CELULAR Y FUNCIONA CORRECTAMENTE SE LE INFORMA AL CLIENTE LLAME AL OPERADOR PARA VALIDAR LA NOVEDAD PRESENTADA CON EL MODEM</t>
  </si>
  <si>
    <t>04/12/2025 SE REALIZA COMUNICACIÓN CON LA SEÑORA DIANA HUERTA AL NÚMERO 3134297593 PARA VALIDAR SOBRE FALLA CLIENTE INDICA QUE PRO EQUIVOCACION ELIMINO LA APP WOMPI ,SE GENERA CASO BAJO EL TICKET 484821 ,SE COMUNICA NUEVAMENTE CON EL CLIENTE PARA VALIDAR RESPUESTA POR PARTE DE WOMPI CLIENTE CONFIRMA QUE YA VISUALIZA LA APP WOMPI Y SE ENCUENTRA OPERATIVO</t>
  </si>
  <si>
    <t>04/12/2025 SE LLAMA A LA CLIENTE SANDRA LUCIA MARTINEZ GONZÁLEZ AL CEL 3103166454, SE ORIENTA AL CLIENTE CAMBIAR CONTRASEÑA  Y REALIZA EN INGRESO A WOMPI SIN INCONVENIENTES</t>
  </si>
  <si>
    <t>04/12/2025 SE REALIZA VISITA AL COMERCIO SE ENCUENTRA DATÁFONO CON PROBLEMAS DE CONEXIÓN LO CUAL ES INTERMITENTE SE REALIZAN PRUEBAS COMPARTIENDOLE DATOS DEL TELÉFONO DEL CLIENTE LO CUAL ES EXITOSO SE REALIZAN PRUEBAS Y EL CB QUEDA OPERATIVO</t>
  </si>
  <si>
    <t>04/12/2025 SE VISITA COMERCIO, SE REALIZA BORRADO DE CACHE, SE REALIZA ACTUALIZACIÓN DE APP, CONTINÚA FALLA , SE PROCEDE A CAMBIAR DE RED Y SE PERMITE RESTABLECER CONTRASEÑA, SE INICIA SESIÓN OK SE REALIZA PRUEBA DE TX, CONSULTA DE SALDO OK</t>
  </si>
  <si>
    <t>04/12/2025 SE REALIZA SE REALIZA INSTALACIÓN DE ROLLO NUEVO HABILITANDO OPCIÓN DE IMPRIMIR SE REALIZAN PRUEBAS OKAY</t>
  </si>
  <si>
    <t>04/12/2025 SE REALIZA CAMBIO DE CONTRASEÑA, SE OBTIENE INGRESO EXITOSO, CONEXIÓN A WIFI CLIENTE EXITOSA, PRUEBAS OK.</t>
  </si>
  <si>
    <t>04/12/2025 SE REALIZA CAMBIO DE CONTRASEÑA PARA INGRESO APP WOMPI, INGRESO EXITOSO, PRUEBAS OK, CLIENTE NO TIENE VOUCHER DE TRANSACCIONES ANTERIORES, DATAFONO INACTIVO POR TRES DÍAS</t>
  </si>
  <si>
    <t>04/12/2025 SE REALIZA COMUNICACIÓN CON LA SEÑORA ANA PARRA AL NÚMERO 3046572901 PARA VALIDAR SOBRE FALLA CLIENTE INDICA QUE NO DETECTA LA RED 5G EN EL DATAFONO ,SE LE EXPLICA AL CLIENTE QUE EL DATAFONO SOLO DETECTA LA BANDA 2.4 ,SE LE INDICA COMPARTIR DESDE. EL CELULAR Y FUNCIONA DE MANERA CORRES CLIENTE INDICA QUE VA LLAMAR AL OPERADOR PARA QUE LE HABILITEN LA BANDA 2.4</t>
  </si>
  <si>
    <t>04/12/2025 SE CONTACTA CON USUARIO Y NO SE LOGRA CONECTAR A LA RED WIFI DEL LOCAL, SE COMPARTE DATOS DEL CELULAR Y SE CONECTA SIN PROBLEMAS, SE INDICA AL CLIENTE CONTACTAR AL OPERADOR DE INTERNET</t>
  </si>
  <si>
    <t>04/12/2025 SE LLAMA AL CLIENTE AL 3003806432 Y LA SEÑORA LAURA MENDOZA QUIEN NOS INFORMA QUE EL DATAFONO YA ESTÁ TRABAJANDO CON NORMALIDAD Y LE ESTÁ LEYENDO LAS FACTURAS CORRECTAMENTE.</t>
  </si>
  <si>
    <t>04/12/2025 SE CONTACTA TELEFÓNICAMENTE AL CLIENTE, SE REALIZA RESTABLECIMIENTO DE CONTRASEÑA, ACTUALIZA A LA ÚLTIMA VERSIÓN, EL SEÑOR EUGENIO ZAFRA CONFIRMA QUE EL SERVICIO QUEDA OPERATIVO. 
3115090786</t>
  </si>
  <si>
    <t>04/12/2025 SE COMUNICA CON EL EL ORDEN ORLANDO DONDE LE INDICAMOS HACER BORRAS CACHÉ, Y ACTUALIZAR  DATAFONO, SE LE LLAMA MEDI HORA DEPUÉS E INDICA Q EL DATAFONO ESTA FUNCIONANDO OK SE PROCEDE A CERRAR ORDEN</t>
  </si>
  <si>
    <t>04/12/2025 SE VISITA COMERCIO, SE REALIZA CAMBIO DE DATAFONO WOMPI, POR DAÑO DE BATERIA Y CALENTAMIENTO, SE HACEN PRUEBAS OK, CB OPERATIVO.
SERIAL: 254MMD4X0813</t>
  </si>
  <si>
    <t>05/12/2025 SE REALIZA LLAMADA TELEFÓNICA DE HABLA CON LA SRA. ZAIRA INDICA QUE EL DATAFONO FUNCIONA DE FORMA CORRECTA, QUE ELLA REQUIERE ES SUMINISTRO DE PAPELERÍA, QUE SEGURO LE TOMARON MAL EL REGUSTRO DE LA VISITA TÉCNICA</t>
  </si>
  <si>
    <t>05/12/2025 SE CONTACTA A USUARIO Y INDICA QUE NO LE APARECEN MOVIMIENTOS EN EL CUADRE DE CAJA, SE ESCALA CON WOMPI 484915, SE VALIDA CON USUARIO DESPUÉS DE LA ACTUALIZACIÓN Y CONFIRMA QUE YA LE APARECE EL CUADRE DE CAJA, TODO OK</t>
  </si>
  <si>
    <t>29/11/2025 SE INGRESA EQUIPO CON TERMINAL DESASOCIADA SE REQUIERE CAMVIO DE EQUIPO
04/12/2025 SE INGRESA SE CAMBIA EQUIPO PIERDE LLAVE SE HIZO CAMBIO SE HACEN PRUEBAS OK</t>
  </si>
  <si>
    <t>05/12/2025 SE COMUNICA AL NÚMERO 3168909073, LA SEÑORA DIANA PATIÑO INDICA QUE EL DATAFONO TIENE LA CÁMARA EN LA PARTE FRONTAL Y SE INCOMODA LA LECTURA PERO ESTÁ LEYENDO UNOS Y OTROS NO, SE INDICA AL CLIENTE QUE DEBE REALIZAR LECTURA DE MANERA HORIZONTAL CON BUENA ILUMINACIÓN. WOMPI INDICA QUE EL PINPAD QUEDA DESHABILITADO POR EL MOMENTO EQUIPO OPERATIVO.</t>
  </si>
  <si>
    <t>05/12/2025 SE REALIZA VALIDACION CON EL CLIENTE Y SE ENCUENTRA QUE LA CONEXION DEL WIFI DEL ESTABLECIMIENTO ESTA DEFICIENTE POR LO TANTO SE DESCONECTA CONSTANTEMENTE, SE VALIDA DESDE EL INTERNET DEL CELULAR DEL CLIENTE Y EL SERVICIO ES ESTABLE Y SIN NOVEDAD, SE LE EXPLICA AL CLIENTE.</t>
  </si>
  <si>
    <t>05/12/2025 SE REALIZA CONTACTO CON USUARIO Y SE VALIDA ERROR EN LAS CREDENCIALES, SE REALIZA CAMBIO DE CONTRASEÑA Y LOGUEO EXITOSO</t>
  </si>
  <si>
    <t>05/12/2025 SE REALIZA LLAMADA TELEFÓNICA SE CONFIRMA EL ERROR EN EL DATAFONO, SE ESCALA CASO Y SE RECIBE LA SOLUCIÓN, SE VERIFICA NUEVAMENTE APP EN EL DATAFONO EXITOSA</t>
  </si>
  <si>
    <t>05/12/2025 SE REALIZA COMUNICACIÓN CON LA SEÑORA ANA RIVERA AL NÚMERO 3219802997 PARA VALIDAR SOBRE FALLA CLIENTE ELIMINO LA APP WOMPI POR EQUIVOCACION ,SE GENERA TICKET 485064 ,SE VUELVE A COMUNICAR CON EL CLIENTE PARA VALIDAR RESPUESTA DE WOMPI CLIENTE YA VISUALIZA LA APP WOMPI YA SE ENCUENTRA OPERATIVO</t>
  </si>
  <si>
    <t>05/12/2025 SE REALIZA VISITA DE CAMPO ENCONTRADO QUE EQUIPO NO LEE FACTURAS, POR LO ANTERIOR SE PROCEDE A ACTUALIZAR APP BORRÓ DE CACHE Y SE HACEN PRUEBAS DE LECTURA DE CÓDIGOS Y SALE OK, SE CAPACITA DE USO PARA LECTURA DE LOS MISMOS, CUPO Y USUARIOS OK.</t>
  </si>
  <si>
    <t>05/12/2025 SE SOLICITA ACTUALIZACION DE VERSION A WOMPI DADO LA CLIENTE PRESENTABA EL ERROR AL MOMANTO DE REALIZAR EL CUADRE DE CAJA, SE QUEDABA EL DATAFONO CON LA PANTALLA EN BLANCO , WOMPI REALIZA ACTUALIZACION DE LA VERISION Y SE CONFIRMA CON EL CLIENTE QUE YA PUEDE VISUALIZAR EL CUADRE DE CAJA.</t>
  </si>
  <si>
    <t>05/12/2025 A CLIENTE NO LE APARECÍA LA OPCIÓN DE CUADRE DE CAJA, SE REALIZA RESPECTIVO ESCALAMIENTO A WOMPI, WOMPI INFORMA QUE REVISEMOS SI APARECE NUEVAMENTE, LA OPCIÓN APARECE CUADRE DE CAJA EXITOSA. SE CIERRA CASO EXITOSO</t>
  </si>
  <si>
    <t>05/12/2025 SE VISITA SITIO, SE VERIFICA INFORMACIÓN, SE REALIZA CAMBIO DE EQUIPO POR MENSAJE TERMINAL BLOQUEADA,  SE ESCALA CASO SE GENERA TICKET N° (485136)​, SE INGRESA CREDENCIALES OK, IMPRESIÓN OK, PRUEBAS TRX, QUEDA CON LA VERSION 26.2.11.</t>
  </si>
  <si>
    <t>05/12/2025 SE LLAMA A USUARIO PARA BRINDAR SOPORTE TELEFÓNICO PERO NOS INDICA QUE YA PUDO INGRESAR A LA APLICACIÓN</t>
  </si>
  <si>
    <t>05/12/2025 CB INDICA QUE EL DATÁFONO SE ENCUENTRA FUNCIONANDO OK DESDE ESTA MAÑANA, CB REALIZA PRUEBAS DE FUNCIONAMIENTO OK</t>
  </si>
  <si>
    <t>05/12/2025 REALIZAMOS LLAMADA LA SRA LUISA NOS INDICA QUE EL DÍA DE AYER NO LE PERMITÍA INGRESAR CON LAS CREENCIAS LUEGO DE DARLE CONTINUAR LA REGRESABA NUEVAMENTE AL INICIO PARA INGRESAR LAS CREDENCIALES NUEVAMENTE, EN LA NOCHE LE DEJO LA BATERÍA DESCONECTADA POR 15 MINUTOS CUANDO ENCENDIÓ EL DATAFONO YA PUDO INGRESAR CON LAS CREDENCIALES Y YA ESTA REALIZANDO TRANZACCIONES, CLIENTE INDICA QUE ESTA FUNCIONAN CON NORMALIDAD.</t>
  </si>
  <si>
    <t>05/12/2025 SE COMUNICA CON EL SEÑOR JOSE AL NUMERO 3202762083 POR VIDEO LLAMADA  EL CUAL SE LE INDICA REALIZAR UN BORRADO DE CACHE , SE REALIZA INSTALACIO DE VERSION , SE REALIZAN PRUEBAS OK, Y SE LE INDICA AL USUARIO TIPS DE LECTURA Y SE LE INFORMA QUE ESTAMOS EN EVOLUCIÓN Y MEJORA CONTINUA</t>
  </si>
  <si>
    <t>05/12/2025 EN COMUNICACIÓN CON LA SEÑORA MAIR AL NÚMERO 3176854529 PARA DARLE SOPORTE, NOS MANIFIESTA Q EL DATADO NO YA E ENCUENTRA OPERATIVO, Q LA FALLA ERA DE WIFI, MANIFIESTA Q NO NECESITA SOPORTE , SE PROCEDE A CERRAR ORDEN</t>
  </si>
  <si>
    <t>05/12/2025 SE REALIZA COMUNICACIÓN CON LA SEÑORA MARLENE MORENA PARA VALIDAR FALLA CLIENTE INDICA QUE NO PUEDE VISUALIZAR EL CUADRE DE CAJA ,SE GENERA TICKET -485140 ,SE COMUNICA NUEVAMENTE CON CLIENTE PARA VALIDAR RESPUESTA POR PARTE DE WOMPI ,ENVÍAN ACTUALIZACIÓN DE APP WOMPI CON LA VERSIÓN 26.2.12 CONFIRMANDO CLIENTE QUE YA PUEDE VISUALIZAR  EL CUADRE DE CAJA QUEDANDO OPERATIVO EL DATAFONO</t>
  </si>
  <si>
    <t>05/12/2025 SE VISITA CORRESPONSAL Y SE REALIZA CAPACITACIÓN SOBRE CÓMO LEER CORRECTAMENTE LEER LOS CÓDIGOS DE BARRAS, CLIENTE DICE QUE NO ES NADA FÁCIL EL PROCESO PERO EQUIPO FUNCIONA CORRECTAMENTE.</t>
  </si>
  <si>
    <t>05/12/2025 SE REALIZA VISITA POR REPORTE CON LECTORA DE CÓDIGOS DE BARRAS, SE ENCUENTRA QUÉ EL CLIENTE ESTABA MANIPULANDO MAL EL DATÁFONO PARA EL ESCANEO DE FACTURAS, SE LE INDICA AL CLIENTE LA FORMA CORRECTA DE PAGAR LAS FACTURAS Y SE OBTIENE FUNCIONAMIENTO EXITOSO CONFIGURACIÓN OK PARÁMETROS OK Y SE REALIZAN PRUEBAS EXITOSAS DE TRANSACCIONES</t>
  </si>
  <si>
    <t>05/12/2025 SE COMUNICA CON LA SEÑORITA ESTER AL NUMERO 3142594702 POR VIDEO LLAMADA EL CUAL SE LE INDICA A REALIZAR EL PROCEDIMIENTO DE BORRADO DE CACHE , Y SU RESPECTIVO ACTUALIZACIÓN DE VERSIÓN, SE REALIZA PRUEBAS EN IPTIMAS CONDICIONES CB OPERATIVO</t>
  </si>
  <si>
    <t>05/12/2025 SE HABLA CON EL CLIENTE Y POR ERROR LE ELIMINO LA APP , SE ESCALA A WOMPI Y REALIZAN REINSTALACION DE APP, SE VALIDA CON EL CLIENTE Y YA PUEDDE INGRESAR DE NUEVO</t>
  </si>
  <si>
    <t>05/12/2025 NO LEÍA LOS CÓDIGOS DE BARRAS. SE LE MEJORA LA ILUMINACIÓN SE ALEJA LA CÁMARA Y FUNCIONA BIEN . SE REALIZAN PRUEBAS DE CORRECTO FUNCIONAMIENTO .</t>
  </si>
  <si>
    <t>05/12/2025 SE REALIZA CAMBIO DE EQUIPO DATAFONO PORQUE SE LE PARTIÓ LA TAPA DE LA IMPRESORA Y CON FALLAS PARA IMPRIMIR, SE REALIZAN PRUEBAS DE CORRECTO FUNCIONAMIENTO. SE REALIZA CONSULTA DE SALDO OK SE REALIZA RECARGA DE NEQUE OK.</t>
  </si>
  <si>
    <t>05/12/2025 SE REALIZA SOPORTE TELEFÓNICO CON LA SR OSCAR CALDERA DONDE SE REALIZA ACTUALIZACIÓN DEL DATAFONO Y BORRADO DE CACHE, DONDE VISUALIZA YA  EL CUADRE DE CAJA Y MOVIMIENTOS OK</t>
  </si>
  <si>
    <t>05/12/2025 EN LLAMADA CON YURANI CASTAÑO AL NÚMERO 3162724243, SE LE INFORMA QUE POR EL MOMENTO NO SE ESTÁN CONECTANDO LOS PIN PAD HASTA NUEVA ORDEN DE WOMPI.</t>
  </si>
  <si>
    <t>05/12/2025 SE VALIDA ERROR EN APLICACIÓN ELIMINADA POR EL CLIENTE, SE COMUNICA AL NÚMERO 3187835438 LA SEÑORA VIVIANA GALVIS RECIBE SOPORTE TELEFÓNICO PARA REALIZAR DESCARGA DE APLICACIÓN POR LA OPCIÓN DE TEM CALL, SE VALIDA QUE LA APLICACIÓN QUEDÓ INSTALADA CON ÉXITO EQUIPO OPERATIVO.</t>
  </si>
  <si>
    <t>05/12/2025 EN LLAMADA CON CLIENTE ANDREA RUBIANO CARDOZO AL NÚMERO 3028380124, SE LE INFORMA QUE WOMPI AÚN NO ESTÁ REALIZANDO LA INSTALACIÓN DE LOS PIN PAD,
TAMBIÉN SE VERIFICA QUE NO ESTÁ REALIZANDO CUADRE DE CAJA, SE ESCALA CON WOMPI, QUIENES REALIZAN INSTALACIÓN DE APP, PERO FALLA CONTINUA, SE LE INDICA AL CLIENTE Q DEBEMOS ESPERAR SOLUCIÓN POR PARTE DE WOMPI.</t>
  </si>
  <si>
    <t>06/12/2025 EN COMUNICACIÓN CON LA SRA DAYANA VILLAMIZAR ME INFORMA QUE REALIZÓ EL CAMBIO DE CONTRASEÑA Y YA LE PERMITIÓ INGRESAR QUE EL DÍA DE HOY EL EQUIPO YA SE ENCUENTRA FUNCIONANDO CON NORMALIDAD</t>
  </si>
  <si>
    <t>06/12/2025 SE CONTACTA CON USUARIO Y SE HACE PROCESO DE TEM-CALL Y BORRADO DE CACHE, SE EVIDENCIA QUE TIENE ACTUALIZACIONES REPRESADAS, LUEGO ACTUALIZADO USUARIO CONFIRMA QUE VA MUCHO MEJOR</t>
  </si>
  <si>
    <t>06/12/2025 SE LLAMA AL CLIENTE, SE VÁLIDA INCIDENTE Y DIRECCIÓN, SE VISITA EL COMERCIO SE ENCUENTRA DATAFONO CONECTADO AL WIFI PERO CON NAVEGACIÓN LENTA ENTRE PANTALLAS Y LAS OPCIONES DEL MENÚ ES LENTA, SE REALIZA BORRADO DEL CACHÉ Y REINICIO DATAFONO MEJORANDO LA NAVEGACIÓN, SE DESCARGA ACTUALIZACIONES, PRUEBAS OK</t>
  </si>
  <si>
    <t>06/12/2025 SE REALIZA LIMPIEZA Y VERIFICACIÓN DE LA IMPRESORA SE ENCUENTRA UN PEDAZO DE PAPEL ATASCADO Y METIDO SOBRE EL ROLLO Y LA IMPRESORA EL CUAL GENERABA EL ERROR DE IMPRIMIR LA MITAD SI Y LA OTRA MITAD NO</t>
  </si>
  <si>
    <t>07/12/2025 EN COMUNICACIÓN CON EL SR FERNEY A LA LÍNEA 3213477943 NOS MANIFIESTA QUE NO LE ACTIVARON EL PINPAD PARA EL DATAFONO WOMPI, SE INFORMA QUE AL MOMENTO NO HAY AUTORIZACIÓN PARA LA INSTALACIÓN DEL PINPAD HASTA NUEVA ORDEN,  TAMBIEN SE ACLARA QUE PUEDE UTILIZAR LOS EQUPIOS DE RDEBAN OARA LAS TRANSACCIONES QUE SOLICTE EL PINPAD, DE ACUERDO A LO ANTERIOR SE INFORMA A SUPERVISOR QUIÉN AUTORIZA CIERRA SOLICITUD</t>
  </si>
  <si>
    <t>08/12/2025 SE CIERRA ORDEN POR  ORDEN DE SOPORTE WOMPI JONATAN SALAZAR INDICAN QUE EL PROBLEMA ES EL WIFI, DEL CLIENTE, SE LE INDICA AL CLIENTE Q SE DEBE COMUNICAR CON EL OPERADOR DE INTERNET</t>
  </si>
  <si>
    <t>08/12/2025 SE REALIZA COMUNICACION CON CLIENTE PARA VALIDAR RESPUESTA DE WOMPI YA VISUALIZA LA APP WOMPI</t>
  </si>
  <si>
    <t>09/12/2025 SE REALIZÓ LLAMADA TELEFÓNICA AL USUARIO PARA CONFIRMAR EL REPORTE RELACIONADO CON EL DATÁFONO WOMPI DEL CORRESPONSAL BANCOLOMBIA. EL USUARIO INDICÓ QUE EN HORAS DE LA MAÑANA NO PUDO ACCEDER A LA APLICACIÓN DE WOMPI PARA REALIZAR TRANSACCIONES. SIN EMBARGO, INFORMÓ QUE EN LA TARDE LOGRÓ INGRESAR SIN INCONVENIENTES Y QUE EL SERVICIO SE ENCUENTRA FUNCIONANDO NORMALMENTE. ACTUALMENTE, EL DATÁFONO ESTÁ OPERATIVO Y NO SE REQUIERE VISITA TÉCNICA.</t>
  </si>
  <si>
    <t>09/12/2025 SE LLAMA AL 3219032611 Y SE HABLA CON LA SEÑORA YURI CARRILLO A LA CUAL SE LE PIDE VERIFICAR BIEN EL USUARIO Y CONTRASEÑA, LOS INGRESA AL DATAFONO Y EL MÓDULO DE CB INGRESA OPERATIVO EL CLIENTE HACE PRUEBAS TODO OK.</t>
  </si>
  <si>
    <t>09/12/2025 SE COMUNICA CON CLIENTE E INFORMA QUE EL EQUIPO SE DEMORA MUCHO PARA IMPRIMIR, SE LE INDICA REALIZA BORRADO Y REINICIAR, SE LE INDICA QUE PUEDE SER EL INTERNET Y QUE REINICIE EL MÓDEM, LUEGO DEL TIEMPO PRUDENTE INDICA QUE YA ESTÁ FUNCIONANDO CORRECTAMENTE, SE CIERRA</t>
  </si>
  <si>
    <t>09/12/2025 SE LLEGA A CORRESPONSAL SE VERIFICA FALLA EN CREDENCIAL NO INGRESA SE ACTUALIZA VERSION SE BORRA CACHE SE REALIZA RESTABLECIMIENTO DE CONTRASEÑA PRUEBAS DE FUNCIONAMIENTO EXITOSAS CB QUEDA OPERATIVO Y INGRESO NORMAL</t>
  </si>
  <si>
    <t>09/12/2025 SE VALIDA Y EL CLIENTE REQUIERE CONEXION DEL PIN PAD QUE YA LE FUE INSTALADO PERO NO LO HA PODIDO UTILIAZR, SE INFORMA QUE POR PARTE DE WOMPI ESTA ESTIPULADO LA ACTIVACION ESCALONADA DE ESTOS DISPOSITIVOS, POR AHORA NO SE PUEDE ACTIVAR HASTA QUE WOMPI DE LA ORDEN Y PUEDE SEGUIR USANDO EL PINPAD DE RBM</t>
  </si>
  <si>
    <t>09/12/2025 DATAFONO NO IMPRIME ROLLO MAL PUESTO SE LE EXPLICA AL CLIENTE LA FORMA CORECTA DE PONER EL ROLLO DATÁFONO QUEDA FUNCIONANDO CORRECTAMENTE</t>
  </si>
  <si>
    <t>09/12/2025 SE LLEGA AL COMERCIO SE REVISA DATÁFONO NO DEJA INGRESAR CON WIFI DEL CLIENTE SE USAN DATOS MOBILES Y FUNCIONA SE REINICIA ROUTER SE VUELVEN A HACER PRUEBAS Y QUEDA FUNCIONANDO CORRECTAMENTE</t>
  </si>
  <si>
    <t>09/12/2025 SE REALIZA COMUNICACIÓN CON EL CLIENTE PARA VALIDAR SOBRE FALLA ,CLIENTE ELIMINÓ APP WOMPI POR EQUIVOCACIÓN SE GENERA TICKET-485611 ,SE CONTACTA NUEVAMENTE AL CLIENTE PARA VALIDAR RESPUESTA POR PARTE DE WOMPI CLIENTE INDICA QUE YA VISUALIZA LA APPLE WOMPI YA SE ENCUENTRA OPERATIVO EL DATÁFONO</t>
  </si>
  <si>
    <t>09/12/2025 SE REALIZA VISITA SE HACEN PRUEBAS CON CÓDIGO DE BARRAS DE UNA FACTURA FÍSICA DE CENS LA CUAL PRESENTA NOVEDAD EN LA LECTURA POR CÓDIGO MUY LARGO Y LA CÁMARA NO PERMITE TOMAR BIEN EL CÓDIGO, SE LE INFORMA AL CLIENTE QUE EL PROVEEDOR WOMPI INDICA QUE ESTÁN TRABAJANDO PARA UNA SOLUCIÓN CON RESPECTO A LAS CÁMARAS QUE DIFICULTAN LA LECTURA DE CÓDIGO DE BARRAS .</t>
  </si>
  <si>
    <t>06/12/2025 SE REALIZA COMUNICACION CON CLIENTE PARA VALIDAR SOBRE FALLA CLIENTE ELIMINO POR EQUIVOCACION LA APP WOMPI SE GENEREA TICKE TICKET N° (485398) A LA ESPERA DE RESPUESTA POR PARTE DE WOMPI
CB: 36847
TA: 25-1937681
RESUMEN DEL CASO:
SE VISITA COMERCIO CB BANCOLOMBIA SE WOMPI, SE EVIDENCIA QUE LA APP FUE BORRADA POR EQUIVOCACION, SE ESCALA PARA QUE SEA INSTALADA NUEVAMENTE DE MANERA REMOTA
SERIAL: 254MMD4W9906
09/12/2025 SE REALIZA COMUNICACION CON EL CLIENTE PARA VALIDAR RESPUESTA POR PARTE DE WOMPI ,CLIENTE CONFIRMA QUE YA VISUALIZA LA APP WOMPI YA SE ENCUENTRA OPERATIVO</t>
  </si>
  <si>
    <t>09/12/2025 SE LLEGA A COMERCIO, SE VALIDA EQUIPO Y NO PRESENTA FALLAS, SE REALIZA PRUEBA DE CONSULTA DE SALDO EXITOSA, SIN NOVEDAD.</t>
  </si>
  <si>
    <t>09/12/2025 SE VISITA COMERCIO, SE REALIZA BORRADO DE CACHE, SE REVISA ROLLO, SE EVIDENCIA ROLLO MAL COLOCADO, SE COLOCA ROLLO, SE INGRESA USUARIO, 
PRUEBAS OK
(PINPAD AÚN SIN CONEXIÓN OK)</t>
  </si>
  <si>
    <t>09/12/2025 SE REALIZA VISITA DE CAMPO DONDE CLIENTE MANIFIESTA QUE EQUIPO NO MUESTRA LOS MOVIMIENTOS DE DÍAS ANTERIORES, POR LO CUAL SE PROCEDE A VERIFICAR  EN EL APARTADO DE MOVIMIENTOS LA NOCIÓN DE FILTROS EVIDENCIADO QUE MUESTRA LOS MOVIMIENTOS ANTERIORES, DE ACUERDO A LO ANTERIOR SE BRINDA CAPACITAN DE USO PARA MIRAR DICHOS MOVIMIENTOS, PRUEBAS OK, CUPO Y USUARIO OK.</t>
  </si>
  <si>
    <t>09/12/2025 INCIDENTE WOMPI 
CB: 40145
TA: 25-3109617
RESUMEN DEL CASO:  SE  VISITA COMECIO , SE RESLIZA BORRADO DE CACHE , SE REALIZA ACTUALIZACIÓN VERSIÓN 26.2.11  A LA HORA DE INGRESAR USUARIO Y CLVAE EL SISTEMA CARGA Y REBOTA AL INICIO ,NO DEJA INGRESAR , APARECE ACTIVAR CREDENCIALES Y SALE UN CORREO QUE EL CLIENTE NO RECONOCE , EL CORREO CORRECTO TURQUESAMAKEUP12@GMAIL.COM  
REALIZANDO DICHOS PASOS Y OBTENIENDO RESPUESTA DE LA RED SE REALIZAN LAS VALIDACIONES DE INGRESO  A LA APP Y EL INGRESO ES EXITOSO DEJANDO PRUEBAS OK 
SERIAL : 254MMD4W8667
QUEREMOS CONTARLE QUE CREAMOS EL TICKET N° (485720),  PARA DAR SEGUIMIENTO A LA ATENCIÓN DE SU COMERCIO.</t>
  </si>
  <si>
    <t>09/12/2025 SE LLEGA AL PUNTO, EL CB SE ENCUENTRA CERRADO, SE LLAMA Y SE ESCRIBE AL WHATSAPP PERO NO CONTESTAN.</t>
  </si>
  <si>
    <t>09/12/2025 EN LLAMADA CON CLIENTE ANDREA RUBIANO CARDOZO  AL NÚMERO 3028380124 INFORMA QUE EL DATAFONO YA LE ESTÁ ARROJANDO EL CUADRE DE CAJA SIN NINGÚN PROBLEMA Y EN LA PÁGINA DE SOMOS BANCOLOMBIA TAMBIÉN YA LE REFLEJAN TODAS LAS TRANSACCIONES QUE REALIZA, SE LE INFORMA QUE LOS PIN PAD SE IRÁ REALIZANDO INSTALACIÓN DE ACUERDO A LOS PARÁMETROS Y FECHAS QUE ESTABLEZCA WOMPI.</t>
  </si>
  <si>
    <t>09/12/2025 SE ESTABLECE COMUNICACIÓN CON EL CLIENTE +57 310 7615880 RESPONDE LA SEÑORA LEIDY PORRAS INDICANDO LA FALLA DE IMPRESIÓN, SE REALIZA BORRADO DE ALMACENAMIENTO, ACTUALIZACIÓN DE APP, Y CAMBIO DE ROLLO DE DATAFONO, Y SE LOGRA SOLUCIONAR EL SERVICIO, CLIENTE ADJUNTA PRUEBA EXITOSA</t>
  </si>
  <si>
    <t>09/12/2025 EN COMUNICACIÓN CON LA SEÑORA YEIMY FLOREZ AL NUMERO 3102792999, INDICA QUE POR EQUIVOCACION ELIMINO LA APP, SE ESCALA A COORDINAR DE ZONA INFORMANDO ESCALADO A WOMPI. LA SEÑORA YEIMY FLOREZ INFORMA QUE YA LE DESCARGO LA APP OK. INFORMA OPERATIVO EL SERVICIO. PRUEBAS OK</t>
  </si>
  <si>
    <t>06/11/2025 EN COMUNICACIÓN CON EL SEÑOR CARLOS HERNÁNDEZ AL NÚMERO DE CONTACTO 3145554757, SE REALIZA VALIDACIÓN Y YA CUENTA CON LA NUEVA VERSIÓN (26.2.5), SE BORRÓ LA CACHE DE LA APLICACIÓN, SE REINICIO EL DISPOSITIVO.
EL CLIENTE INFORMA QUE POR EL MOMENTO ESTÁ TRABAJANDO MEJOR, PERO LO REINICIA DEBES EN CUANDO PARA QUE NO SE QUEDE PEGADO. 
RESULTADO:
SE CONFIRMO CON EL CLIENTE QUE EL SERVICIO FUNCIONA CORRECTAMENTE, EL CLIENTE REALIZO TRANSACCIÓN DE PRUEBA EXITOSA ( TX DE SALDO ).
09/12/2025 EN COMUNICACIÓN CON EL SEÑOR CARLOS HERNÁNDEZ AL NÚMERO DE CONTACTO 3145554757, SE REALIZA VALIDACIÓN Y YA CUENTA CON LA NUEVA VERSIÓN (26.2.11), SE BORRÓ LA CACHE DE LA APLICACIÓN, SE REINICIO EL DISPOSITIVO.
RESULTADO:
SE CONFIRMO CON EL CLIENTE QUE EL SERVICIO FUNCIONA CORRECTAMENTE, EL CLIENTE INDICA QUE REALIZA TRANSACCIONES SIN INCONVENIENTES POR EL MOMENTO.</t>
  </si>
  <si>
    <t>09/12/2025 SE REALIZA LLAMADA TELEFÓNICA PARA CONFIRMAR EL INCIDENTE REPORTADO CON EL DATÁFONO WOMPI DEL CORRESPONSAL BANCOLOMBIA DONDE EL USUARIO INFORMA QUE POR ERROR ELIMINÓ LA APLICACIÓN DE WOMPI SE LE INDICA REALIZAR LA ACTUALIZACIÓN PARA LA INSTALACIÓN PERO ESTA NO SE COMPLETA POR LO CUAL SE ESCALA EL CASO A WOMPI PARA LA INSTALACIÓN REMOTA DE LA APLICACIÓN POSTERIORMENTE EL USUARIO COMUNICA QUE LA APP YA SE ENCUENTRA INSTALADA NUEVAMENTE EN EL EQUIPO</t>
  </si>
  <si>
    <t>09/12/2025 SE LLAMA AL CLIENTE AL 3153018563 Y SE HABLA CON EL SEÑOR ALEJANDRINO QUIEN NOS INFORMA QUE EL DATAFONO NO LE INGRESABA Y LE SALIÓ EL ERROR UPS ALGO A PASADO, SE LE HACE VIDEO LLAMADA Y SE LE INDICA COMO REALIZAR EL CAMBIO DE CLAVE, EL CLIENTE INGRESA AL MÓDULO DE CORRESPONSAL Y REALIZA PRUEBAS TODO OK.</t>
  </si>
  <si>
    <t>10/12/2025 SE REALIZA COMUNICACIÓN CON LA SEÑORA LEYDEN  LOZANO PARA VALIDAR SOBRE FALLA CLIENTE ELIMINÓ APP WOMPI POR EQUIVOCACIÓN SE GENERA TICKET -485773 ,SE VUELVE A COMUNICAR CON CLIENTE PARA VALIDAR RESPUESTA DE WOMPI INDICANDO QUE YA PUEDE VISUALIZAR LA APP WOMPI Y SE ENCUENTRA OPERATIVO</t>
  </si>
  <si>
    <t>09/12/2025 SE REALIZA LLAMADA TELEFÓNICA AL USUARIO PARA VALIDAR EL INCIDENTE REPORTADO CON EL DATÁFONO WOMPI DEL CORRESPONSAL BANCOLOMBIA DONDE EL USUARIO INFORMA QUE EL DISPOSITIVO PRESENTA LENTITUD AL EJECUTAR LAS TRANSACCIONES SE LE INDICA REALIZAR EL BORRADO DE CACHÉ Y LA ACTUALIZACIÓN DE LA APLICACIÓN WOMPI EL USUARIO EJECUTA LAS RECOMENDACIONES Y CONFIRMA QUE DESPUÉS DE LAS ACCIONES EL EQUIPO QUEDA OPERATIVO Y FUNCIONANDO CORRECTAMENTE QUEDANDO EL INCIDENTE SOLUCIONADO</t>
  </si>
  <si>
    <t>09/12/2025 SE VALIDA LA LINEA FIJA YA QUE EL NÚMERO DE CELULAR ESTÁ INCOMPLETO Y DESPUÉS DE QUE CONTESTAN EN LA LINEA FIJA, BRINDAN EL NÚMERO CORRECTO DE CELULAR QUE ES 3133659167. DESPUÉS DE VALIDAR COMUNICACIÓN, CONFIRMAN QUE DESPUÉS DE DAR EN OLVIDÉ MI CONTRASEÑA, FUNCIONA CORRECTAMENTE.</t>
  </si>
  <si>
    <t>10/12/2025 SE REALIZA COMUNICACIÓN  CON EL SEÑOR ANDRES DÍAZ PARA VALIDAR SOBRE FALLA CLIENTE ELIMINA LA APP WOMPI POR EQUIVOCACIÓN, SE REALIZA ESCALAMIENTO CON WOMPI BAJO EL TICKET-485655,SE VUELVE A COMUNICAR CON EL CLIENTE PARA VALIDAR RESPUESTA DE WOMÑI CLIENTE INDICA QUE YA VISUALIZA LA APP WOMPI Y SE ENCUENTRA OPERATIVO</t>
  </si>
  <si>
    <t>10/12/2025 SE REALIZA COMUNICACION LA SEÑORA  SOFÍA GUTIERREZ PARA VALIDAR SOBRE FALLA CLIENTE INDICA QUE NO PUEDE VISUALIZAR LA OPCION DE CUADRE DE CAJA SE REALIZA REPOR CON WOMPI BAJO EL TICKET-485768,SE COMUNICA NUEVAMENTE CON CLIENTE PARA VALIDAR RESPUESTA DE WOMPI INDICANDO QUE YA PUEDE VISUALIZAR LA OPCION DE CUADRE DE CAJA CONFIRMANDO QUE YA ESTA OPERATIVO.</t>
  </si>
  <si>
    <t>10/12/2025 SE VISITA CB. CLIENTE INFORMA QUE EL DATAFONO NO LE LEE LAS FACTURAS. SE LE INDICA LA MANERA CORRECTA DE ESCANEAR LOS CÓDIGOS DE BARRAS, CLIENTE Y YA FUNCIONA CORRECTAMENTE. DATAFONO FUNCIONA CON LENTITUD, SE HACE PRUEBAS CON COMPARTIENDO DATOS MOVILES Y FUNCIONA PERFECTAMENTE. SE LE INDICA QUE SE DEBE COMUNICARSE CON LA EMPRESA PRESTADORA DEL SERVICIO DE INTERNET YA QUE SE EVIDENCIA FALLA EN EL SERVICIO. CLIENTE QUEDA SATISFECHO, FALLA CORREGIDA</t>
  </si>
  <si>
    <t>10/12/2025 SE VISITA COMERCIO USUARIO INDICA QUE DATÁFONOS YA SE ENCUENTRA TRABAJANDO CORRECTAMENTE</t>
  </si>
  <si>
    <t>09/12/2025 SE REALIZA LLAMADA A LA LÍNEA +57 314 3254984 RESPONDE EL SEÑOR ALIRIO INDICA QUE EL SERVICIO YA FUNCIONA ADECUADAMENTE. COMPARTE FOTO DE BAUCHER.</t>
  </si>
  <si>
    <t>10/12/2025 SE REALIZA COMUNICACIÓN CON EL SEÑOR DIEGO CASTRO PARA VALIDAR SOBRE FALLA CLIENTE INDICA QUE ELIMINÓ LA APP WOMPI POR EQUIVOCACIÓN, SE GENERA TICKET -4858884,SE COMUNICA NUEVAMENTE CON EL CLIENTE PARA VALIDAR RESPUESTA POR PARTE DE WOMPI CONFIRMANDO YA VISUALIZA LA APP WOMPI SE ENCUENTRA OPERATIVO</t>
  </si>
  <si>
    <t>10/12/2025 SE LLAMA AL CLIENTE AL 3106071295 EDWIN TORRADO, SE IDENTIFICA QUE LA RED WIFI DEL CLIENTE PRESENTA INTERMITENCIA SE REALIZAN PRUEBAS CON UNA CONEXIÓN PORTÁTIL DE DATOS DEL CLIENTE Y EL DATAFONO FUNCIONA OPERATIVO, SE LE INDICA AL CLIENTE QUE SE COMUNIQUE CON SU PROVEEDOR DE INTERNET PARA QUE LE DEN SOLUCIÓN.</t>
  </si>
  <si>
    <t>10/12/2025 SE REALIZA LLAMADA SE HABLA CON LA SEÑORA ADRIANA CANDAMIL PARA VALIDAR SI USUARIO YA CUENTA CON LA APP DE WOMPI INSTALADA DE NUEVO E INDICA QUE SI Y QUE SE ENCUENTRA TRABAJANDO CON NORMALIDAD Y SERVICIO ESTA OPERATIVO</t>
  </si>
  <si>
    <t>10/12/2025 VISITAMOS COMERCIO EL CLIENTE NO PODÍA INGRESAR CON LAS CREDENCIALES BORRAMOS CACHE, ACTUALIZAMOS Y CAMBIAMOS CONTRASEÑA PERO PERSISTE EL INCONVENIENTE LO ES CALAMOS Y NOS COMPARTEN UN LINK PARA CAMBIAR LA CONTRASEÑA INGRESAMOS NUEVAMENTE LAS CREDENCIALES YA NOS PERMITIÓ INGRESAR PERO SOLO FUNCIONA CON LOS DATOS MÓVILES, DESCONECTAMOS EL MÓDEM POR 10 SEGUNDOS CAMBIAMOS EL CABLE DE PUERTO INGRESAMOS NUEVAMENTE CON LAS CREDENCIALES YA NOS PERMITE EL INGRESO CON EL INTERNET DEL CLIENTE REALIZAMOS PRUEBAS OK.</t>
  </si>
  <si>
    <t>10/12/2025 SE COMUNICA CON EL CLIENTE AL NÚMERO 3134546042, LA SEÑORA BELLANITH ROJAS RECIBE SOPORTE TELEFÓNICO PARA REALIZAR VERIFICACIÓN DE ACTUALIZACIÓN, BORRADO DE CACHÉ Y REINICIO DE DATAFONO; SE SOLUCIONA EL INCONVENIENTE CON LAS INDICACIONES DADAS. EQUIPO OPERATIVO</t>
  </si>
  <si>
    <t>10/12/2025 SE REALIZA CO FIGURACION DE INTERNET, PRUEBAS Y TODO OK, SE EVIDENCIA LENTITUD DEL WIFI, SE INDICA AL CLIENTE CONTACTAR AL PROVEEDOR</t>
  </si>
  <si>
    <t>09/12/2025 CASO ESCALADO A WOMPI, QUIENES CONFIRMAN SERVICIO, SE CONFIRMA CON EL CLIENTE, OPCIÓN CUADRE DE CAJA APARECE EXITOSA. CLIENTE COMPARTE BAUCHER SE CIERRA CASO EXITOSO.</t>
  </si>
  <si>
    <t>10/12/2025 SE REALIZA COMUNICACIÓN CON EL SEÑOR NELSON CORREDOR PARA VALIDAR SOBRE FALLA CLIENTE INDICA NO VISUALIZA LA OPCIÓN DE CUADRE DE CAJA,SE GENERA TICKET-485658 ,SE COMUNICA NUEVAMENTE CON EL CLIENTE INDICANDO QUE YA VISUALIZA LA OPCION DE CUADRE DE CAJA YA SE ENCUENTRA OPERATIVO.</t>
  </si>
  <si>
    <t>10/12/2025 SE LLEGA AL SITIO, EL CLIENTE INTENTA EL INGRESO AL APLICATIVO CON USUARIO Y CONTRASEÑA PERO NO ES POSIBLE, SALE UN ERROR "UPS ALGO SALIÓ MAL" SE VERIFICA LA VERSIÓN ( 26.2.11 ) SE HACE BORRADO DE CACHE Y SE REINICIA DISPOSITIVO, SE HACE CAMBIO DE CONTRASEÑA.
RESULTADO: 
SE INGRESA USUARIO Y CONTRASEÑA SIN NINGÚN PROBLEMA, SE REALIZAN TRANSACCION DE PRUEBAS TRX CONSULTA DE SALDO.</t>
  </si>
  <si>
    <t>10/12/2025 SE ESTABLECE COMUNICACIÓN TELEFÓNICA CON EL CLIENTE 3115925076 SE LE INDICAN AJUSTES DE LA IMPRESORA SE CAMBIA ROLLO SE VALÍAN PRUEBAS NUEVAMENTE FUNCIONAMIENTO OKAY</t>
  </si>
  <si>
    <t>10/12/2025 SE ENVÍA TIQUECT PARA DESCARGA DE APLICACIÓN NUEVAMENTE QUEDANDO ACTUALIZADO Y OPERANDO POR PARTE DEL CLIENTE</t>
  </si>
  <si>
    <t>10/12/2025 SE REALIZA VALIDACIÓN DE DE LAS CÁMARAS DE AMBOS DATÁFONOS Y SE CAPACITA A LA USUARIA SE EL INDICA CÓMO LEER LAS FACTURAS PRUEBAS OK</t>
  </si>
  <si>
    <t>10/12/2025 SE ATIENDE INCIDENTE REPORTADO EN DATÁFONO WOMPI USUARIO CONFIRMA IDENTIDAD E INFORMA QUE EL DISPOSITIVO NO LOGRA LEER NINGUNA FACTURA CON CÓDIGO DE BARRAS SE VALIDA LA FALLA SE PROCEDE A REALIZAR BORRADO DE CACHÉ Y ACTUALIZACIÓN DE LA APLICACIÓN SE INDICA AL CLIENTE LA FORMA CORRECTA DE REALIZAR LA LECTURA DEL CÓDIGO DE BARRAS</t>
  </si>
  <si>
    <t>10/12/2025 SE REALIZA GESTIÓN CON PERSONAL DE WOMPI PARA REINSTALACIÓN DE LA APP CON TICKET: 485951, YA QUE EL USUARIO BORRO ACCIDENTALMENTE LA APP, SE CONTACTA A CLIENTA ANGELICA ORTIZ AL NUMERO 3115038341 SE VALIDA QUE LA APP LE APAREZCA EN EL DATAFONO, LE APARECIÓ LA APP Y SE REALIZA 3115038341 PRUEBA OK</t>
  </si>
  <si>
    <t>10/12/2025 CLIENTE  SRA LUZ PELAEZ AL NUMERO 
3104668653  INFORMA QUE EL DATAFONO NO LE QUERÍA IMPRIMIR EL PROBLEMA ERA QUE NO ESTABA BIEN CERRADA LA TAPA SE ORGANIZO Y YA ESTA OPERANDO IMPRIMIENDO CORRECTAMENTE REALIZO PRUEBAS Y ESTA OK TAMBIEN SE LE INDICO QUE DEBE LEER CORRECTAMENTE LOS CÓDIGOS DE BARRA COMPLETOS TAMBIEN SE VERIFICO QUE ESTUVIERA ACTUALIZADO 26 2.11</t>
  </si>
  <si>
    <t>10/12/2025 SE CONTACTA CON EL SEÑOR HERMES HERNÁNDEZ PARA CONFIRMAR VISITA Y EL SEÑOR INFORMA QUE SI LEE FACTURAS PERO QUE ES DEMASIADO LENTO Y DIFÍCIL DE LOGRAR QUE LEA UNA FACTURA Y QUIERE QUE LEA COMO LEÍA LAS FACTURAS EL SCANER DE REDEBAN, SE LE INFORMA QUE POR EL MOMENTO SE ESTÁN REALIZANDO OPTIMIZACIONES AL SOFTWARE Y SE LE SOLICITA COMEDIANTE UN POCO DE PACIENCIA A LO CUAL EL ACCEDE POR LO CUAL YA NO ES NECESARIA LA VISITA SE CIERRA TA</t>
  </si>
  <si>
    <t>10/12/2025 SE LLEGA A SITIO, SE INICIA VALIDACIÓN DE DATÁFONO WOMPI PARA SOLUCIONAR FALLA DE INICIO DE SESIÓN, SE DETECTA QUE EL EQUIPO YA ESTÁ OPERATIVO, CLIENTE INDICA RESTABLECIÓ CONTRASEÑA DE CREDENCIALES.
NO SE LOGRA TOMA DE EVIDENCIA DE LA FALLA, SE REALIZA CONSULTA DE SALDO PARA VALIDAR OPERATIVIDAD DEL EQUIPO OK.</t>
  </si>
  <si>
    <t>10/12/2025 EN COMUNICACIÓN CON EL SEÑOR DEIMER DÁVILA AL NÚMERO DE CONTACTO 3001360507, ME INFORMA QUE NO LE SALE EL CUADRE DE CAJA, EL DÍA 6 DE DICIEMBRE SE ESCALA EL CASÓ A WOMPI PARA LA ACTUALIZACIÓN DE L VERSIÓN SE ACTUALIZA VERSIÓN 26.2.12 PERO NO SALÍA LA OPCIÓN, EL DÍA DE AYER YA LE SALIÓ LA OPCIÓN Y HOY YA LE ESTÁN SALIENDO LOS DATOS EN EL CUADRE DE CAJA YA SE ENCUENTRA FUNCIONANDO CORRECTAMENTE.</t>
  </si>
  <si>
    <t>10/12/2025 SE VALIDA CON EL CLIENTE Y NO PUEDE VISUALIZAR EL CUADRE DE CAJA SE ESCALA A WOMPI PARA MMONTAJE DE VERSION 26.2.12, SE ACTUALIZA VERSION SE VERIFICA CUADRE DE CAJA CON EL CLIENTE</t>
  </si>
  <si>
    <t>09/12/2025 SE ESCALÓ SOPORTE A WOMPI SOBRE EL ERROR QUE NO SALEN LA OPCIÓN DE CUADRE DE CAJA , SE REALIZA ACTUALIZACIÓN REMOTAMENTE POR PARTE DE WOMPI, CLIENTE CONFIRMA QUE EL ERROR YA SE SOLUCIONÓ Y QUE EL EQUIPO YA SE ENCUENTRA FUNCIONANDO CON NORMALIDAD</t>
  </si>
  <si>
    <t>10/12/2025 SE HABLA CON LA SEÑORA MARIA ELENA QUIEN INDICA QUE LA OPCION DE IMPRESION LE APARECE DESHABILITADA, SE LE SOLICITA VALIDAR LA TAPA DE A IMPRESORA QUE SI ESTE CORRECTAMENTE CERRADA, LA USUARIA REALIZA CAMBIO DE ROLLO Y VALIDACION DE TAPA Y CONFIRMA QUE YA PUEDE IMPRIMIR DE NUEVO LOS VOUCHER</t>
  </si>
  <si>
    <t>10/12/2025 SE REALIZA VISITA A COMERCIO ATIENDE EL SR. KARIM, QUIEN INFORMA QUE TIENE MÁS DE 12 DISPOSITIVOS CONECTADOS POR WIFI A LA RED DEL COMERCIO, EL EQUIPO PROVEEDOR DE INTERNET SE ENCUENTRA EN EL SEGUNDO PISO, EL DATAFONO TRABAJA EN EL PRIMER PISO EN LAS CAJAS, MUESTRA FUERA DE RANGO A LA RED, SE EXPLICA AL CLIENTE QUE ES UN TEMA DE CAPACIDAD DEL ANCHO DE BANDA DE LA RED.</t>
  </si>
  <si>
    <t>11/12/2025 SE ESCALA CON WOMPI ENVIAN LINK DE ACCESO A TRAVES DE PAGINA WEB PARA EL CAMBIO DE CONTRASEÑA, EL CLIENTE REALIZA EL PROCESO DE CAMBIO DE CONTRASEÑA EXITOSO, REALIZA PRUEBAS DE INGRESO EN EL DATAFONO Y YA PUDO REALIZAR INGRESO EXITOSO , SE VALIDA REINICIO PERO LA SEÑORA MARTHA PAUL MANIFIESTA QUE DESDE HACE ALGUNOS DIAS EL DATAFONO NO VOLVIO A PRESENTAR EL PROBLEMA PERO LO QUE SE LE HABIA PRESENTADO ES LO DE NO DEJARLA INGRESAR, SE CIERRA CASO</t>
  </si>
  <si>
    <t>11/12/2025 EN COMUNICACIÓN CON EL SEÑOR EDGAR AL MOVIL 3178865133, SE LE INDICA A CLIENTE PROCESO PARA REALIZAR EL CAMBIO DE CONTRASEÑA EN EL CUAL LLEGA CÓDIGO OTP Y SE REALIZA CAMBIO DE CONTRASEÑA EXITOSO, SE LE INDICA PROCESO PARA REALIZAR TEMCALL Y REINICIO, SE LE INDICA PROCESO PARA REALIZAR CONEXIÓN A OTRA RED WIFI Y CON LA CUAL LE PERMITE INGRESAR DE FORMA EXITOSA, SE LE EXPLICA QUE DEBE COMUNICARSE CON SU OPERADOR DE INTERNET PARA PODER REVIZAR ESTA FALLA, SE EL INDICA QUE SE PROCEDERÁ A CERRAR LA ORDEN, EQUIPO TRANSACCIONANDO EXITOSAMENTE CON OTRA RED WIFI.</t>
  </si>
  <si>
    <t>11/12/2025 SE REALIZA VALIDACIÓN DE ERROR EN DATAFONO NO APARECE OPCIÓN CUADRE DE CAJA, SE VALIDA LA VERSIÓN DEL EQUIPO 26.2.11. SE REALIZA ESCALAMIENTO CON WOMPI TICKET N° (486185).
11/12/2025 SE COMUNICA AL NÚMERO 3138388765, LA SEÑORA LINA SOLER INDICA FALLA EN DATAFONO NO APARECE OPCIÓN DE CUADRE DE CAJA, SE ESCALA CON WOMPI MEDIANTE EL TICKET (486185) CON EL FIN QUE PUEDAN ENVIAR VERSIÓN 26.2.12. SE CONFIRMA CON EL CLIENTE ACTUALIZACIÓN EXITOSA EQUIPO YA SE ENCUENTRA CON LA OPCIÓN CUADRE DE CAJA. GESTIÓN TELEFÓNICA</t>
  </si>
  <si>
    <t>11/12/2025 CLIENTE NO PUEDE INGRESAR CON WIFI SE HACEN PRUEBAS CON DATOS MOBILES FUNCIONA SE REINICIA ROUTER SE HACEN PRUEBAS Y QUEDA FUNCIONANDO CORRECTAMENTE</t>
  </si>
  <si>
    <t>11/12/2025 SE COMUNICA AL NÚMERO 3143665558, EL SEÑOR JHON WALTER RODRÍGUEZ INDICA FALLA EN DATAFONO NO APARECE OPCIÓN DE CUADRE DE CAJA, SE ESCALA CON WOMPI MEDIANTE EL TICKET (486199) CON EL FIN QUE PUEDAN ENVIAR VERSIÓN 26.2.12. SE CONFIRMA CON EL CLIENTE ACTUALIZACIÓN EXITOSA EQUIPO YA SE ENCUENTRA CON LA OPCIÓN CUADRE DE CAJA. GESTIÓN TELEFÓNICA</t>
  </si>
  <si>
    <t>11/12/2025 SE LLAMA AL NÚMERO DE CONTACTO 3103861417 Y CONTESTA EL SEÑOR ALEXANDER ALVARADO AL CUAL SE LE INFORMA QUE NO DISPONEMOS DE INSUMOS EN EL MOMENTO PARA REEMPLAZAR CARGADOR DE EQUIPO Y QUE EN LOS PRÓXIMOS DÍAS ESTÁ PENDIENTE LA ENTREGA DEL MISMO CUANDO SE DISPONGA DE DICHO ELEMENTO</t>
  </si>
  <si>
    <t>11/12/2025 SE CONTACTA AL CLIENTE PARA CONFIRMAR VISITA SE LOGRA CONTACTO CON LA SEÑORA SOCORRO HERIDA AL NÚMERO 3158091606 LA CUAL ME INFORMA QUE EL DÍA DE AYER REINICIO EL EQUIPO Y YA LE LEYO LAS FACTURAS CORRECTAMENTE Y SE ENCUENTRA FUNCIONANDO NORMALMENTE POR LO CUAL YA NO ES NECESARIA LA VISITA TÉCNICA, SE CIERRA TA</t>
  </si>
  <si>
    <t>11/12/2025 CLIENTE POR ERROR BORRO LA APP , SE ESCALA A WOMPI PARA REINSTALACION DE APP, SE VALIDA CON EL SEÑOR ANDRES MARTINEZ SE CONFIRMA REINSTALACION DE APP 26.2.12 Y YA SE ENCUENTRA FUNCIONAL</t>
  </si>
  <si>
    <t>11/12/2025 SE VISITA CB. CLIENTE INFORMA QUE EL DATAFONO ESTÁ LENTO, SE LE SALE DE LA APP DE WOMPI. SE VISITA CB, SE REALIZA BORRADO DE CACHE Y SE ACTUALIZA A ÚLTIMA VERSIÓN. SE REALIZA VARIAS OPERACIONES Y EL DATAFONO QUEDA FUNCIONANDO CORRECTAMENTE. QUEDA OPERATIVO, SE SOLUCIONA LA FALLA</t>
  </si>
  <si>
    <t>11/12/2025 SE REALIZA VALIDACIÓN DE ERROR EN DATAFONO NO APARECE OPCIÓN CUADRE DE CAJA, SE VALIDA LA VERSIÓN DEL EQUIPO 26.2.11. SE REALIZA ESCALAMIENTO CON WOMPI TICKET N° (486200).
11/12/2025 SE COMUNICA AL NÚMERO 3142545755 , LA SEÑORA  KAREN BUSTOS INDICA FALLA EN DATAFONO NO APARECE OPCIÓN DE CUADRE DE CAJA, SE ESCALA CON WOMPI MEDIANTE EL TICKET (486226) CON EL FIN QUE PUEDAN ENVIAR VERSIÓN 26.2.12. SE CONFIRMA CON EL CLIENTE ACTUALIZACIÓN EXITOSA EQUIPO YA SE ENCUENTRA CON LA OPCIÓN CUADRE DE CAJA. GESTIÓN TELEFÓNICA</t>
  </si>
  <si>
    <t>11/12/2025 SE REALIZA COMUNICACIÓN  CON LA SEÑORA PAULA LILIANA ROA AL NÚMERO 3112509991 PARA VALIDAR SOBRE FALLA CLIENTE INDICA QUE ELIMINÓ LA APP WOMPI POR EQUIVOCACIÓN, CLIENTE INDICA QUE REALIZO LA DESCARGA POR EL TEM CALL Y LE VOLVIÓ APARECER LA APP WOMPI YA SE ENCUENTRA OPERATIVO</t>
  </si>
  <si>
    <t>11/12/2025 SE LE BRINDA SOPORTE TELEFÓNICO 3166088239 AL SEÑOR JAVIER , SE ESCALA CON COORDINADOR YEISON DEBIDO CLIENTE BORRÓ APP , SE GESTIONA PARA INSTALACIÓN , SE INGRESA CREDENCIALES , PRUEBAS OK</t>
  </si>
  <si>
    <t>11/12/2025 SE VISITA COMERCIO SE REALIZA ACTUALIZACIÓN A VERSIÓN 26.2.12 SE BORRA CACHÉ Y REINICIA SE LE DAN INDICACIONES A CLIENTE DE BORRADO DE CACHÉ REINICIO Y COMO LEER CÓDIGO DE BARRAS PRUEBAS OK</t>
  </si>
  <si>
    <t>11/12/2025 SE VALIDA PROBLEMA CON ENCENDIDO DE DATAFONO, DEBIDO A QUE LAS CONEXIONES DEL CLIENTE SE ENCONTRABAN DEFECTUOSA. SE UBICA FUENTE DE PODER EN OTRO LUGAR EQUIPO ENCIENDE OK. PRUEBAS DE FUNCIONAMIENTO EXITOSAS.</t>
  </si>
  <si>
    <t>11/12/2025 USUARIO NO DEJA INGRESAR SE CAMBIA CONTRASEÑA Y FUNCIONA CORRECTAMENTE</t>
  </si>
  <si>
    <t>11/12/2025 SE DEBE REALIZAR CAMBIO DE QUIOO YA QUE ESTÁ EN ESTADO DE AUTOINICIALIZACIÓN Y NO PERMITE REALIZAR MÁS ACCIONES, SE CAMBIÓ EL EQUIPO SE VÁLIDA VERSIÓN QUEDANDO LA VERSION ACTUAL ES LA 26.2.11 SE REALIZAN PRUEBAS QUEDA SERVICIO OPERATIVO</t>
  </si>
  <si>
    <t>11/12/2025 SE REALIZÓ REVISIÓN DE EQUIPO OK, SE REVISÓ ACTUALIZACIONES OK, PRUEBAS OK. EL EQUIPO DESPUÉS QUEDÓ OPERANDO SIN NOVEDAD.</t>
  </si>
  <si>
    <t>11/12/2025 SE VISITA CB Y SE REALIZA ACTUALIZACIÓN DE VERSIÓN Y CONEXIÓN A LA NEUVA RED DEL COMERCIO. SE SOLUCIONA EL ERROR Y DEJA IMPRIMÍR LOS VOUCHER SIN NOVEDAD</t>
  </si>
  <si>
    <t>11/12/2025 SE VISITA COMERCIO SE REALIZÓ CAMBIÓ DE DATAFONO POR DAÑO EN RECALENTAMIENTO EN EQUIPO.</t>
  </si>
  <si>
    <t>11/12/2025 SE VALIDA COMUNICACIÓN CON EL CLIENTE CB, PERO INFORMA QUE VA A VALIDAR A LAS 11 PARA QUE LE VUELVAN A LLAMAR Y CONFIRMAR. 
SE VALIDA NUEVAMENTE COMUNICACIÓN CON EL CB Y SE LE BRINDA INFORMACIÓN DE CAMBIO DE CONTRASEÑA PASO A PASO Y FINALMENTE LOGRA INGRESAR CON TODO FUNCIONANDO CORRECTAMENTE.</t>
  </si>
  <si>
    <t>11/12/2025 SE LLEGA A PUNTO, SE VERIFICA APLICACIÓN ACTUALIZADA EN LOS DOS DATAFONOS A LA VERSIÓN 26.2.12 , 
YA SALE LAS TRANSACCIONES TANTO EN MOVIMIENTOS COMO EN SOMOS BANCOLOMBIA, SE VERIFICA CUADRE DE CAJA Y SALE BIEN SIN PROBLEMAS, SE TOMA FOTO Y EVIDENCIA DE TODO.</t>
  </si>
  <si>
    <t>11/12/2025 SE COMUNICÓ CON LA SEÑORA  DANIELA LLANOS VARELA AL TELÉFONO 3206188238 MEDIANTE WHATSAPP INDICA QUE NO PERMITÍA EL INGRESO PERO ERA POR MALA CONEXIÓN DE INTERNET UNA VEZ REINICIÓ EL MODEN DEL INTERNET YA LE FUNCIONO CON NORMALIDAD EL DATAFONO.</t>
  </si>
  <si>
    <t>11/12/2025 SE LLAMA AL CLIENTE AL 3126103158 Y SE HABLA CON LA SEÑORA BASTI GONZÁLES QUIEN NOS INFORMA QUE EL DATAFONO ESTÁ MUY LENTO Y NO IMPRIME LAS TIRILLAS, SE LE INDICA COMO REALIZAR EL BORRADO DE MEMORIA Y CACHE, SE VALIDA ÚLTIMA ACTUALIZACIÓN, EL CLIENTE REALIZA PRUEBAS Y EL DATAFONO QUEDA TRABAJANDO OPERATIVO.</t>
  </si>
  <si>
    <t>11/12/2025 SE REALIZA VISITA A CB, SE REALIZA VALIDACIONES CON INTERNET DE CLIENTE Y NO FUNCIONA, SE REALIZA CONEXIÓN A DATOS MÓVILES DEL PERSONAL TECNICO, SE REALIZA BORRADO DE CACHE, SE REALIZA TEMCALL, SE REALIZA REINICIO EXITOSO, VERSION 26.2.11,SE REALIZA INGRESO APP Y PRUEBAS EXITOSA, SE LE RECOMIENDA A CLIENTE DE LLAMAR A SU OPERADOR DE INTERNET Y REALIZAR VALIDACIONES CON MÓDEM.</t>
  </si>
  <si>
    <t>11/12/2025 SE REALIZA COMUNICACIÓN CON LA SEÑORA LEIDY JIMÉNEZ AL NUMERO 3150035671 Y SE LE INFORMA QUE EN EL MOMENTO NOS ENCONTRAMOS A LA ESPERA QUE LLEGUEN ACCESORIOS DE WOMPI, Y SE LE INFORMA QUE UNA VEZ LLEGUEN SE LE HACE EL CAMBIO DEL CARGADOR, POR EL MOMENTO SE LE PIDE QUE LO CARGUE CON EL CARGADOR DE SU CELULAR, ELLA INDICA QUE ASÍ LO ESTÁ HACIENDO.
CLIENTE AUTORIZA CERRAR LA ACTIVIDAD</t>
  </si>
  <si>
    <t>10/12/2025 SE INTENTA CONTACTAR AL CLIENTE REITERADAMENTE EN EL DÍA, SIN EMBARGO, NO CONTESTA.</t>
  </si>
  <si>
    <t>11/12/2025 SE INTENTA COMUNICACIÓN CON EL CLIENTE POR MEDIO TELEFÓNICO Y WHATSAPP SIN OBTENER RESPUESTA SE REALIZA VISITA TÉCNICA PARA ATENDER EL INCIDENTE REPORTADO CON EL DATÁFONO WOMPI EL USUARIO CONFIRMA SU IDENTIFICACIÓN E INFORMA QUE EL EQUIPO PRESENTA FALLAS AL CONECTAR LA RED WIFI YA QUE LOGRA ENLAZARSE POR UN TIEMPO Y LUEGO SE DESCONECTA SE VALIDA EL FUNCIONAMIENTO SE PROCEDE A REALIZAR BORRADO DE CACHÉ Y ACTUALIZACIÓN DE LA APLICACIÓN SE INDICA AL CLIENTE EL PROCEDIMIENTO A SEGUIR EN CASO DE PRESENTAR LENTITUD EL EQUIPO QUEDA OPERATIVO</t>
  </si>
  <si>
    <t>11/12/2025 SE CONTACTA A USUARIO ERLIS ARLEY VELEZ - 3116213616 Y SE REALIZA VALIDACIÓN DE CREDENCIALES Y ESTABAN ERRADAS, SE VALIDAN DATOS CORRECTOS Y LOGUEO EXITOSO, TODO OK</t>
  </si>
  <si>
    <t>11/12/2025 SE VALIDA CON EL CLIENTE QUIEN INDICA QUE NO PUEDE REALIZAR EL CUADRE DE CAJA, SE ESCALA A WOMPI PARA ACTUALIZACION DE VERSION, SE ACTUALIZA EQUIPO A VERSION 26.2.12, SE CONFIRMA CON LA SEÑORA DIANA TORRES QUE EL EQUIPO YA QUEDO Y YA PUEDE REALIZAR EL CUADRE DE CAJA , SE CIERRA CASO</t>
  </si>
  <si>
    <t>11/12/2025 SE VALIDA CON EL CLIENTE Y NO LE SALEN LOS CUADRES DE CAJA, SE ESCALA A WOMPI PARA ACTUALIZACION A LA VERSION 26.2.12, SE ACTUAILIZA VERSION Y SE CONFIRMA CON LA SEÑORA SANDRA TORRES OPERATIVIDAD DEL DATAFONO , SE CIERRA CASO</t>
  </si>
  <si>
    <t>12/12/2025 SE REALIZA VISITA A CB PARA VALIDAR SOBRE FALLA COMERCIO INDICA QUE NO LEE LOS CÓDIGOS DE BARRAS ,SE LE EXPLICA FACTORES A TENER EN CUENTA SOBRE UNA BUENA ILUMINACIÓN Y DEPEND EL TAMAÑO DEL CODIGO DE BARRAS ESCANEAR DE FORMA ORIZONTAL O VERTICAL .EQUIPO OPERANDO CORRECTAMENTE</t>
  </si>
  <si>
    <t>12/12/2025 SE LLAMA A LA CLIENTE YERALDINE ALZATE AL NUMERO 3172725111, Y ESTA MANIFIESTA QUE NO LE PERMITE REALIZAR TRANSACCIONES DE RECAUDO CON CODIGO DE BARRAS O CON CONVENIO, SE LE INDICA QUE VERIFIQUE LA VERSIÓN DEL DATAFONO Y MANIFIESTA QUE TENIA LA VERSION 26.2.12, LO CUAL ES UNA VERSION ANTIGUA, POR ENDE SE LE INDICA EL PASO A PASO PARA ACTUALIZAR LA VERSIÓN, LA CLIENTE REALIZA LOS PASOS CON EFECTIVIVIDAD Y REALIZA PRUEBAS, A LO QUE INDICA QUE AHORA SI PERMITE REALIZAR RECAUDOS CON CONVENIOS Y CON CODIGOS DE BARRAS, SE LE HACE SEGUIMIENTO DESDE QUE SE ACTUALIZO EL DATAFONO EN MEDIA HORA DESPUES Y LA CLIENTA MAMIFIESTA QUE ESTA TRABAJANDO SIN INCONVENIENTES</t>
  </si>
  <si>
    <t>12/12/2025 EN COMUNICACIÓN CON LA SEÑORA ELINDA RODRÍGUEZ AL NÚMERO 3183979608 ME MANIFIESTA QUE EL DATÁFONO NO ESTÁ LEYENDO LAS FACTURAS CON CÓDIGO DE BARRAS LE MANIFIESTO QUE HAY QUE LIMPIAR BIEN LA CAMARA Y COLOCAR EL RECIBO DONDE TENGA CLARIDAD PARA QUE PUEDA LEER BIEN EL RECIBO ME DICE QUE PROCEDIO HACER LO INDICADO Y AUTOMÁTICAMENTE EN EL DATÁFONO COMENZÓ A LEER LAS FACTURAS LE DIGO QUE ESE ES EL PROCEDIMIENTO QUE TIENE QUE REALIZAR CUANDO VAYA HACER EL PAGO DE FACTURAS</t>
  </si>
  <si>
    <t>12/12/2025 SE HABLA CON EL CLIENTE , LA SEÑORA VANESSA PASUY TELÉFONO FIJO: 0 TELÉFONO CELULAR: 3504535029, QUIEN INDICA QUE EL DIA DE AYER EN LA TARDE, EL DATAFONO LE ESTABA RECHAZANDO LAS TRANSACCIONES CON CONVENIO PERO QUE EL DIA DE HOY YA LE ESTA FUNCIONANDO NORMALMENTE DE NUEVO, YA REALIZO VARIAS TRANSACCIONES Y ESTAS LE FUNCIONAN NORMAL</t>
  </si>
  <si>
    <t>12/12/2025 SE COMUNICA AL NÚMERO 3224106284 , LA SEÑORA  LUISA PERDOMO INDICA FALLA EN DATAFONO NO APARECE OPCIÓN DE CUADRE DE CAJA, SE ESCALA CON WOMPI MEDIANTE EL TICKET (486454) CON EL FIN QUE PUEDAN ENVIAR VERSIÓN 26.2.12. SE CONFIRMA CON EL CLIENTE ACTUALIZACIÓN EXITOSA EQUIPO YA SE ENCUENTRA CON LA OPCIÓN CUADRE DE CAJA. GESTIÓN TELEFÓNICA</t>
  </si>
  <si>
    <t>12/12/2025 EN COMUNICACIÓN CON EL SEÑOR DIEGO HERNÁNDEZ AL NÚMERO DE CONTACTO ( 3002273020 ), ME INFORMA QUE TENÍA INCONVENIENTES CON EL PAGO DE CONVENIO, EN HORAS DE LA MAÑANA SE LE CERRÓ LA SESIÓN Y PROBÓ NUEVAMENTE Y LE FUNCIONÓ, POR LO CUAL ME INDICA QUE EL SERVICIO YA SE ENCUENTRA FUNCIONANDO CORRECTAMENTE.</t>
  </si>
  <si>
    <t>12/12/2025 SE COMUNICA AL NÚMERO  3143365751, LA SEÑORA  NELSY TOVAR INDICA FALLA EN DATAFONO NO APARECE OPCIÓN DE CUADRE DE CAJA, SE ESCALA CON WOMPI MEDIANTE EL TICKET (486226) CON EL FIN QUE PUEDAN ENVIAR VERSIÓN 26.2.12. SE CONFIRMA CON EL CLIENTE ACTUALIZACIÓN EXITOSA EQUIPO YA SE ENCUENTRA CON LA OPCIÓN CUADRE DE CAJA. GESTIÓN TELEFÓNICA.</t>
  </si>
  <si>
    <t>12/12/2025 SE REALIZA COMUNICACIÓN CON CLIENTE PARA VALIDAR SOBRE FALLA, CLIENTE INDICA QUE SE LE ACTUALIZO EL DATAFONO EL DÍA DE HOY Y AHORA NO LE PERMITE REALIZAR PAGOS POR CONVENIO NI POR CÓDIGO DE BARRAS, SE VALIDA VERSIÓN DE AL APP WOMPI 26.2.12,CLIENTE INDICA QUE CON LA VERSIÓN ANTERIOR SI LE PERMITÍA REALIZAR ESOS MISMOS PAGOS DE CONVENIDOS,SE GENERA TICKER-TICKET N° (486394) A LA ESPERA DE RESPUESTA POR WOMPI.,SE COMUNICA NUEVAMENTE CON EL CLIENTE PARA VALIDAR RESPUESTA DE WOMPI CONFIRMANDO EL CLIENTE QUE YA LE DEJA PAGAR LOS CONVENIOS  Y CÓDIGOS DE BARRAS ,DATAFONO YA SE ENCUENTRA OPERATIVO  CON LA ÚLTIMA VERSIÓN</t>
  </si>
  <si>
    <t>12/12/2025 SE HABLA CON EL SEÑOR ALBERTO ARTEAGA PALACIO TELÉFONO FIJO: 0 TELÉFONO CELULAR: 3113951586 QUIEN POR ERROR ELIMINO LA APP, SE ESCALA A WOMPI PARA REINSTALACION DE APLICACION , SE INSTALACION VERSION 26.2.14 SE VALIDA CON EL CLIENTE Y YA PUEDE REALIZAR INGRESO A LA APLICACION</t>
  </si>
  <si>
    <t>11/12/2025 SE VISITA COMERCIO CB BANCOLOMBIA WOMPI, SE EVIDENCIA QUE EL CLIENTE YA LE PERMITE INGRESAR AL CORRESPONSAL, SE VÁLIDAN TRX DE PRUEBA Y FUNCIONA OK, INDICA QUE EN OCASIONES TIENE LENTITUD PERO YA SABEN QUE HACER (BORRAR CACHE), SE VÁLIDA SERVICIO OK.</t>
  </si>
  <si>
    <t>12/12/2025 SE HABLA CON EL CLIENTE QUIEN NO LE DDEJA REALIZAR LOS CIERRES DE CAJA, SE ESCALA A WOMPI PARA REINSTALACION DE APP, SE INSTALA APP 26.2.12, SE HABLA CON LA SEÑORA VICTORIA CUELLAR QUIEN CONFIRMA QUE YA PUEDE VISUALIZAR LOS CIERRES. SE CIERRA CASO</t>
  </si>
  <si>
    <t>12/12/2025 SE REALIZA LLAMADA TELEFÓNICA AL USUARIO PARA CONFIRMAR EL INCIDENTE REPORTADO CON EL DATÁFONO WOMPI EL USUARIO INFORMA QUE NO HABÍA PODIDO REALIZAR LA TRANSACCIÓN CON CÓDIGO DE BARRAS YA QUE EL EQUIPO NO LEÍA NINGUNA FACTURA POSTERIORMENTE INDICA QUE REALIZÓ EL PROCESO DE ACTUALIZACIÓN DE LA APLICACIÓN EN HORAS DE LA MAÑANA Y LA APP QUEDÓ EN LA VERSIÓN 26.2.14 NEXT LA CUAL MEJORÓ LA LECTURA DE CÓDIGOS DE BARRAS EL USUARIO CONFIRMA QUE EN EL TRANSCURSO DEL DÍA YA PUEDE REALIZAR LA TRANSACCIÓN CON CÓDIGO DE BARRAS EL EQUIPO SE ENCUENTRA OPERATIVO Y NO ES NECESARIA UNA VISITA TÉCNICA</t>
  </si>
  <si>
    <t>12/12/2025 BUENOS DIAS SE LLAMA CLIENTE PERO NO ATIENDE LA LLAMADA POR LO CUÁL SE PROCEDE A VISITARLO, SE LE ACTUALIZA LA VERSIÓN  A LA 26.2.14  PARA ODO FUNCIONA OK MEJORAR LOS CONVENIOS.
LA SEÑORA YULEINIS SANTERO CON CC 1065613154 Y TELÉFONO 3005472778 VALIDA QUE TODO ESTÁ FUNCIONANDO OK, YA NO LE DALE EL ERROR EN EL CONVENIO.
SE HACEN PRUEBAS Y TODO FUNCIONA OK</t>
  </si>
  <si>
    <t>10/12/2025 SE REALIZA COMUNICACIÓN CON CLIENTE AL NÚMERO TELEFÓNICO 3202191876 LA SEÑORA FRANCY GÓMEZ MANIFIESTA QUE EQUIPO YA SE ENCUENTRA FUNCIONANDO CORRECTAMENTE</t>
  </si>
  <si>
    <t>12/12/2025 COMUNICACIÓN CON LA SEÑORA ANGELA RUIZ AL NÚMERO TELEFÓNICO 3214267331 SE REALIZA ACTUALIZACIÓN DE POS CLIENTE CONFIRMA FUNCIONAMIENTO DEL MISMO</t>
  </si>
  <si>
    <t>12/12/2025 SE ESTABLECE COMUNICACIÓN CON LA SEÑORA GLORIA AL NÚMERO 3176405502 QUIEN INFORMA QUE LA FALLA PRESENTADA YA SE LE SOLUCIONÓ SE PROCEDE A CERRAR ORDEN</t>
  </si>
  <si>
    <t>12/12/2025 SE REALIZA VISITA A COMERCIO SERVICIO SE ENCUENTRA OPERATIVO SEÑORA ANGIE MANIFIESTA YA TENER COBERTURA WIFI PERO INDICA QUE SE LE PIERDE MUCHO LA SEÑAL AÚN TENIENDO EL EQUIPO ROUTER CERCA DEL DATÁFONO INDICA SE QUEDA SIN WIFI POR MÁS DE 2 HORAS Y NO ES POSIBLE CONECTAR  SE VERIFICA VERSIÓN 26.2.14 SE BORRA CACHÉ OK SE VALIDA POR MÁS DE 20 MINUTOS EN SITIO NO HAY DESCONEXIÓN WIFI PRUEBAS EXITOSAS</t>
  </si>
  <si>
    <t>12/12/2025 SE REALIZA VISITA A PUNTO, SE INDICA FORMA CORRECTA DE AJUSTAR LA TAPA DEL ROLLO, SE VALIDA IMPRESIÓN Y TODO OK</t>
  </si>
  <si>
    <t>12/12/2025 SE REALIZA COMUNICACIÓN  CON  LA SEÑORA MARCALA SARMIENTO AL NÚMERO 3224594598 PARA VALIDAR SOBRE FALLA CLIENTE INDICA QUE PRESENTA ERROR AL MOMENTO DE PAGAR CON CONVENIO Y CODIGO DE BARRAS SE REALIZA ACTUA DE LA APP WOMPI  DESDE EL TEM DEJA VERSIÓN 26.2.14 ,DATÁFONO  SE ENCUENTRA OPERATIVO</t>
  </si>
  <si>
    <t>12/12/2025 EN COMUNICACIÓN VÍA VÍDEOLAMADA, CON EL CLIENTE LA SEÑORA +57 313 2223619, ME INDICA QUE LA FALLA QUE REPORTARON YA SE CORRIÓ Y ERA QUE EL DATAFONO NO LE DEJABA LEER LOS CÓDIGOS DE BARRAS , PERO QUE HOY EN LA MAÑANA HA HECHO RECAUDOS POR ESTE MEDIO DE FORMA EXITOSA. SE BORRA CHÁCHE Y SE VALIDA EQUIPO SE ENCUENTRA ACTUALIZADO CON VR 26.2.14. FALLA DE LECTORA DE CÓDIGO DE BARRAS SOLUCIONADA , SE LO PROCESE A CERRAR ORDEN.</t>
  </si>
  <si>
    <t>12/12/2025 SE COMUNICA CON LA SEÑORITA LUZ YANETH AL NÚMERO DE TELÉFONO 3012086831
 PARA VALIDAR DISPONIBILIDAD DE SOPORTE TELEFÓNICO NOS INDICA QUE EL ERROR YA FUE SOLUCIONADO Y QUE YA PUEDE INGRESAR A LA APP WOMPI , NOS INDICA QUE EL PROBLEMA ERA EL INTERNET Y YA NO ES NECESARIO EL SOPORTE  , SE LE INDICA QUE AL NECESITAR SOPORTE TÉCNICO DEBE LLAMAR A LA LÍNEA</t>
  </si>
  <si>
    <t>12/12/2025 EN COMUNICACIÓN VÍA WHATSAPP CON LA HIJA DEL CLIENTE LA SEÑORA MELISSA CORTES AL NÚMERO +57 316 3435190, INDICA QUE EL EQUIPO Y SE ENCUENTRA OPERATIVO , YA PUDO ACCEDER CON EL USUARIO Y CONTRASEÑA A LA APP DE WOMPI. CB OPERATIVO</t>
  </si>
  <si>
    <t>11/12/2025 CASO ESCALADO
CLIENTE INFORMA QUE DESPUÉS DE LA MIGRACIÓN DATÁFONO DE WOMPI MUESTRA INFORMACIÓN DE DIRECCIÓN DEL COMERCIO ANTERIOR, INFORMACIÓN QUE EN DATÁFONO DE REDEBAN ESTABA CORRECTA, SE ESCALA CASO A WOMPI PARA ACTUALIZAR DATOS.
12/12/2025 SOPORTE TÉCNICO DE WOMPI DIO SOLUCIÓN A CASO ESCALADO  DE DIRECCIÓN ERRADA REPORTADA POR EL CLIENTE.
CLIENTE CONFIRMA CAMBIO DE DIRECCIÓN EXITOSO, VOUCHER REGISTRA DIRECCIÓN CORRECTA.</t>
  </si>
  <si>
    <t>12/12/2025 SE REALIZA COMUNICACIÓN  CON LA SEÑORA JIMÉNEZ RODRÍGUEZ  AL NÚMERO 3203209469 PARA VALIDAR SOBRE FALLA CLIENTE INDICA QUE PRESENTA UN RECHAZO CON LOS PAGOS DE ALGUNOS CONVEN YA SEA CON CODIGO DE BARRAS O CON CONVENIO ,SE REALIZA LA DESCARGA DE LA NUEVA ACTUALIZACIÓN  DESDE EL TEM DEJANDO LA VERSIÓN 26.2.14 EN EL CUAL REALIZAMOS PRUEBAS Y QUEDA OPERATIVO EL DATÁFONO</t>
  </si>
  <si>
    <t>11/12/2025 SE VISITA COMERCIO NOS RECIBE LA SEÑORITA HIRAIRA GUERRERO SE PROCEDE A REALIZAR BORRADO DE CACHE , SE REALIZAN ACTIALIZACION DE VERSIÓN, SE REALIZAN  PRUEBAS , SE VERIFICA LA PRUEBA QUE AL IMPRIMIR EL BAUCHER SE VERIFICA LA IMPRESION SOLO SALE MEDIA INFORMACION SE PROCEDE A REALIZAR EL CAMBIO DE RESPECTIVO EQUIPO WOMPI</t>
  </si>
  <si>
    <t>09/12/2025 SE HABLA CON SEÑORA ROSA QUIEN NOS INFORMA QUE LAS TRANSACCIONES SON DEMASIADO LENTAS Y CUANDO VA INGRESAR A LAS CREDENCIALES SE  DEMORA MUCHO EN INGRESAR , SE REALIZAN PROCESO DE BORRADO DE MEMORIA Y ACTUALIZACIÓN DE VERSIÓN 26.2.11
12/12/2025 SE REALIZA LLAMADA TELEFÓNICA SE HABLA CON SEÑORA ROSA QUIEN NOS INFORMA QUE YA ESTÁ TRABAJANDO EXITOSAMENTE, YA QUE DEBIÓ CONECTAR LA RED DE DATOS PORQUE POR WIFI ERA MUY COMPLEJO PERO YA CON ESTA RED PUDO INGRESAR Y REALIZAR TRANSACCIONES EXITOSAS</t>
  </si>
  <si>
    <t>12/12/2025 EN COMUNICACIÓN CON LA SEÑORA CINDY HERNÁNDEZ AL NÚMERO DE CONTACTO ( 3004488103 ), ME INFORMA QUE HA TENIDO INCONVENIENTES PARA INGRESAR CON EL USUARIO Y CONTRASEÑA, SE VALIDA LA VERSIÓN Y SE DESCARGO LA APP Y SE REALIZÓ LA ACTUALIZACIÓN CORRESPONDIENTE ( TEAM CALL ), QUEDA CON LA VERSIÓN 26.2.14, SE BORRÓ LA CACHÉ DE LA APLICACIÓN Y SE REINICIO EL DISPOSITIVO, EL CLIENTE REALIZA UNA TRANSACCIÓN DE PRUEBA Y FUNCIONA CORRECTAMENTE.
LUEGO DE UN TIEMPO CORTO EL CLIENTE ME INDICA QUE NO LO DEJA HACER TRANSACCIONES Y  SE LE CIERRA LA SESIÓN Y NO LO DEJA INGRESAR NUEVAMENTE Y SE LE REPITE LA MISMA SITUACIÓN OTRA VEZ, SE DEJA PASAR UNAS HORAS Y SE VUELVE A CONTACTAR VÍA WHATSAPP Y ME COMENTA QUE YA EL SERVICIO SE ENCUENTRA FUNCIONANDO CORRECTAMENTE.</t>
  </si>
  <si>
    <t>05/12/2025 SE REALIZA CONTACTO TELEFÓNICO CON CLIENTE MINERVA MORENO A NÚMERO REGISTRADO  3114520122 LA CUAL NOS INFORMA QUE PRESENTE FALLA DE PAGOS DE FACTURA CON CONVENIO. AL MOMENTO DE INGRESARLOS SALE OTRO NOMBRE QUE NO ES.  SE ESCALA CON CORDINADOR Y SOPORTE WOMPI. Y SE GENERA TICKET N° (485023),
12/12/2025 SE REALIZA COMUNICACIÓN CON LA SEÑORA MINERVA MORENO PARA VALIDAR SOBRE FALLA CLIENTE INDICA QUE YA LE FUNCIONA Y SE ENCUENTRA OPERATIVO</t>
  </si>
  <si>
    <t>12/12/2025 EN VISITA TECNICA SE EVIDENCIA ERRORES EN RECAUDOS, NO CD DE BARRAS NI CONVENIOS.
SE REALIZA PRUEBA DE CAMBIO DE RED USANDO RED DE DATOS DEL TELÉFONO PARA VALIDAR CONECTIVIDAD PERO LA FALLA PERSISTE, SE VÁLIDA VERSIÓN DEL EQUIPO ESTADO ESTE EN LA 26.2.14 SIENDO LA ÚLTIMA LANZADA AUN ASÍ SE REALIZA BORRADO DE CACHE Y SE LANZA NUEVAMENTE LA ACTUALIZACIÓN EXITOSA, SE REALIZAN PRUEBAS NUEVAMENTE Y SE DA SOLUCIÓN A LA FALLA PRESENTADA CON PAGO DE RECAUDOS CON CD DE BARRAS Y CONVENIOS SE REALIZAN PRUEBA Y TOMA DE EVIDENCIAS EXITOSAS.</t>
  </si>
  <si>
    <t>10/12/2025 SE VALIDA ERROR DE INICIO DE SESIÓN, SE REALIZA CON EL CLIENTE RECUPERACIÓN DE CONTRASEÑA DE MANERA EXITOSA; SE REALIZAN PRUEBAS DE FUNCIONAMIENTO OK. EQUIPO OPERATIVO</t>
  </si>
  <si>
    <t>04/12/2025 SE LLEGA A LA DIRECCIÓN INDICADA, SE INTENTA ESTABLECER COMUNICACIÓN CON EL #3507664531 NO ES POSIBLE. EN PORTERÍA REALIZAN EL LLAMADO PERO TAMPOCO ES POSIBLE , SE INTENTAN DOS COMUNICACIÓNES CADA 10 MINUTOS PERO NO ES POSIBLE.
10/12/2025 SE REALIZA CAPACITACIÓN A LA SEÑORA MARLEN GUERRERO LA CUAL NO TENÍA CONOCIMIENTO DE REALIZAR EL BORRADO DE MEMORIA CACHÉ NI ACTUALIZACIÓN DE APP, SE REALIZA CAPACITACIÓN DEL PASO PASO PARA REALIZAR ESTÁS ACCIONES SOBRE EL DATAFONOZ SE EVIDENCIA Y SE FILTRAN MOVIMIENTOS LOS CUALES APARECEN EN EL EQUIPO</t>
  </si>
  <si>
    <t>12/12/2025 SE HABLA CON EL CLIENTE , LA SEÑORA MARLY GÓMEZ TELÉFONO FIJO: 0 TELÉFONO CELULAR: 3043130211 QUIEN INDICA QUE LA PANTALLA SE QUEDO BLOQUEADA,  SE LE PIDE REALIZAR REINICIO AL DATAFONO, SE REINICIA EQUIPO, SE REALIZAN PRUEBAS DESPUES DEL REINICIO Y LA NOVEDAD YA NO SE PRESENTA PUEDE TRANZAR SIN NOVEDAD.</t>
  </si>
  <si>
    <t>12/12/2025 SE REALIZA CONTACTO CON EL SEÑOR ESTEBAN RODRIGUEZ 3205124559, DONDE MANIFIESTA QUE EL EQUIPO SE ESTA REINICIANDO A CIERTOS MINUTOS Y TAMBIÉN NO PUEDE VISUALIZAR LOS MOVIMIENTOS REALIZADOS SE LE INDICA QUE DEBE BORRAR CACHE Y ACTUALIZAR EL EQUIPO A LA VERSIÓN 26.2.14 USUARIO INDICA QUE YA EL REINICIO DEL EQUIPO NO SE LE HA PRESENTADO EN EL TRANSCURSO DEL DÍA, TAMBIÉN LOGRA VISUALIZAR EL CUADRE CAJA CB QUEDA OPERANDO CON NORMALIDAD</t>
  </si>
  <si>
    <t>12/12/2025 SE HABLA CON EL CLIENTE EL SEÑOR EDGAR PATIÑO PAVAS CÓDIGO DEL PUNTO: 72571 NOMBRE DEL CONTACTO: EDGAR PATIÑO - VÍCTOR NARANJO TELÉFONO FIJO: 3113536643 , SE VALIDA QUE EL DATAFONO NO LO DEJA IMRIMIR Y LA TAPA NO CIERRA, SE LE PIDE VALIDAR SI LA TAPA DE LA IMPRESORA TIENE RODILLO, INDICA QUE NO, LO ENCUENTRA EN EL SUELO , SE LE INDICA PONERLE EL RODILLO, PONER EL PAPEL Y CERRAR LA TAPA, EL CLIENTE REALIZA LA ACCION REALIZA PRUEBAS DE IMPRESION DE MANERA SATISFACTORIA.</t>
  </si>
  <si>
    <t>05/11/2025 SE REALIZA LLAMADA PARA SOPORTE TÉCNICO, NO SÉ TIENE RESPUESTA EN EL NÚMERO INDICADO 3132549840, SE REALIZAN VARIOS INTENTOS DE COMUNICACIÓN.
05/11/2025 SE REALIZA LLAMADA AL 3132549840 Y SE HABLA CON EL SEÑOR MAURICIO MEDINA Y NOS INFORMA QUE EL EQUIPO SE LE ACTUALIZO AYER A LA NUEVA VERSIÓN 2.6.2.5 PERO EL EQUIPO SIGUE TRABAJANDO LENTAMENTE Y TIENE QUE HACER BORRADO DE CACHE CONSTANTEMENTE. SOLICITA LE CAMBIEN EL DATAFONO DE MANERA URGENTE POR QUE PRESENTA MUCHA LENTITUD
12/12/2025 SE RELIZA SOPORTE TELÉFONICO CON EL SEÑOR MAURICIO MEDINA AL NÚMERO 3132549840. SE REALIZÓ ACTUALIZACIÓN DE VERSIÓN 26.2.14 Y BORRADO DE CACHE, SE LLAMA AL CLIENTE 30.MINUTOS DESPUÉS E INFORMA QUE HASTA EL MOMENTO DESPUÉS DE LA ACTUALIZACIÓN NO HA TENIDO PROBLEMAS Y HAN SALIDO LOS VOUCHER SIN NOVEDAD</t>
  </si>
  <si>
    <t>10/12/2025 SE REALIZA CONTACTO VÍA TELEFÓNICA CON EL SEÑOR SHADI NAYIB YAZDA 3102434394 QUIEN MANIFIESTA SERVICIO SE ENCUENTRA OPERATIVO VERSIÓN DE EQUIPO 26.2.11 OK SIN NOVEDAD TÉCNICO VISITARON PUNTO EL COMERCIO</t>
  </si>
  <si>
    <t>11/12/2025 COMUNICACIÓN CON EL SEÑOR LUIS GONZÁLEZ AL NÚMERO TELEFÓNICO 3213945948 INDICA QUE DATAFONO YA LE PERMITE INGRESO Y SE ENCUENTRA FUNCIONANDO CORRECTAMENTE</t>
  </si>
  <si>
    <t>12/12/2025 SE HABIA ESCALADO EL CASÓ BAJO EL TICKET N° (482237), YA QUE NO LA DEJABA INGRESAR, EL DÍA DE HOY DIERON RESPUESTA AL CASO, ME COMUNICO CON LA SEÑORA YINA SERPA, AL NÚMERO DE CONTACTO ( 3013516356 ), SE HACE CAMBIO DE CONTRASEÑA E INGRESA SIN PROBLEMA, SE REALIZA PRUEBA TRX DE CONSULTA DE SALDO, ADEMÁS SE ESCALÓ NUEVAMENTE BAJO EL TICKET N° (486089), YA QUE NO LE SALÍA LAS OPCION DE CUADRE DE CAJA, YA SE ACTUALIZO LA APP, EL DATÁFONO YA SE ENCUENTRA FUNCIONANDO CORRECTAMENTE.</t>
  </si>
  <si>
    <t>13/12/2025 SE REALIZA LLAMADA A CLIENTE # 3043470551 INFORMAN QUE EL DATAFONO SE REINICIA SOLO, SE INDICA POR LLAMADA QUE SE BORRE CACHE Y SE INDICA LOS PASOS PARA ACTUALIZAR A VR 26.2.14 OK, DATAFONO QUEDA OPERANDO CON NORMALIDAD</t>
  </si>
  <si>
    <t>13/12/2025 SE LLEGA A SITIO Y CLIENTE MANIFIESTA QUE YA LE DIERON ASISTENCIA Y ACTUALIZARON VERSIÓN, CLIENTE INDICA EQUIPO FUNCIONANDO NORMALMENTE</t>
  </si>
  <si>
    <t>13/12/2025 SE REALIZA COMU CON LA SEÑORA LAURA LEÓN AL NÚMERO 3123190457 PARA VALIDAR SOBRE FALLA CLIENTE INDICA QUE YA SOLUCIONE QUÉ ERA UN PROBLEMA DEL OPERADOR DE INTERNET PERO YA SOLUCIONO Y SE ENCUENTRA OPERATIVO</t>
  </si>
  <si>
    <t>13/12/2025 SE VISITA CORRESPONSAL Y SE ENCONTRÓ DATÁFONO FUNCIONANDO CORRECTAMENTE, SE VALIDA ACTUALIZACIÓN Y SE ENCUENTRA ACTUALIZADO ÚLTIMA VERSIÓN.</t>
  </si>
  <si>
    <t>13/12/2025 SE COMUNICA CON EL CB EL SEÑOR LUIS BLANDON INDICA QUE PRESENTA LENTITUD EN LA APP SE LE INDICAN LOS PASO A PASO DE BORRAR CACHÉ ACTUALIZAR APLICACIÓN REINICIO DEL EQUIPO VUELVE A REALIZAR PRUEBAS Y LE FUNCIONA CON NORMALIDAD EL EQUIPO SE COMUNICA CON EL CB HABER SI SIGUE PRESENTANDO NOVEDAD INDICA EL CB QUE POR EL MOMENTO AÚN NO PRESENTA LA NOVEDAD SE LE INDICA LA CLIENTE QUE CUALQUIER COSA SE COMUNIQUE CON EL TÉCNICO PARA SEGUIRLE EL SEGUIMIENTO AL CASO</t>
  </si>
  <si>
    <t>10/12/2025 SE REALIZA CAMBIÓ DE EQUIPO IMPRESA MALA G5, CB BANCOLOMBIA WOMPI, PRUEBAS OK</t>
  </si>
  <si>
    <t>11/12/2025 SE REALIZA COMUNICACIÓN  CON LA SEÑORA PILAR GARCÍA PARA VALIDAR SOBRE FALLA CLIENTE INDICA QUE LE APARECE EL NOMBRE EN LOS BAUCHER Y NO LA DEL COMER SE GENERA TICKET CON WOMPI ,SE VUELVE A COMUNICAR CON EL CLIENTE PARA VALIDAR SOBRE RESPUESTA DE WOMPI YA REALIZARON EL CAMBIO AL NOMBRE DEL COMERCIO YA SE ENCUENTRA  OPERATIVO SIN NOVEDAD</t>
  </si>
  <si>
    <t>15/12/2025 SE REALIZÓ LLAMADA TELEFÓNICA AL USUARIO EL SR WILLIAM VALENZUELA PARA VALIDAR FALLA DE DATAFONO INFORMA QUE SE DESCONECTA DE LA RED, USUARIO VALIDA CONEXION CON DATOS DE SU CELULAR Y DATAFONO FUNCIONA OK, INFORMA QUE LA FALLA SE PRESENTA EN LA CONEXIÓN WIFI DE UN REPETIDOR QUE EL TIENE EN SU COMERCIO Y QUE YA VÁLIDO CONECTANDOSE DIRECTAMENTE AL ROUTER DE SU PROVEEDOR DE INTERNET Y ES MAS ESTABLE POR LO QUE EN EL MOMENTO SE CONECTARÁ DE ESTA FORMA PARA MEJORAR EL SERVICIO, SE VALIDA ACTUALIZACIÓN DE SU DATAFONO EN VERSIÓN 26.2.14 USUARIO INFORMA QUE VALIDARA SI DE ESTA MANERA EL SERVICIO ES MAS ESTABLE EN LOS SIGUIENTES DIAS.</t>
  </si>
  <si>
    <t>15/12/2025 EN LLAMADA CON EL SEÑOR HAMILTON QUIROGA MORENO AL NÚMERO 3112842280 SE REALIZA ACTUALIZACIÓN DE APP A VERSIÓN 26.2.14, SE REALIZA CONEXIÓN A RED WIFI, 2.4 GH YA QUE TENÍA EL EQUIPO CONECTADO A LA RED 5GH, EL CLIENTE REALIZA PRUEBAS DE TRANSACCIÓNES SIN NINGÚN PROBLEMA.</t>
  </si>
  <si>
    <t>15/12/2025 BUENOS DÍAS SE LLAMA CLIENTE PERO NO CONTESTA LA LLAMADA, SE PROCEDE A HACER LA VISITA Y EL CLIENTE COMUNICA QUE YA EL SERVICIO LO TIENE REESTABLESCIDO.
SE HACEN PRUEBAS Y TODO FUNCIONA OK</t>
  </si>
  <si>
    <t>15/12/2025 DATÁFONO ESTABA IMPRIMIENDO BORROSO SE LIMPIA PORTA ROLLOS Y QUEDA FUNCIONANDO CORRECTAMENTE</t>
  </si>
  <si>
    <t>06/11/2025 SE VALIDA CONTACTO TELEFÓNICO AL NÚMERO 3124356329, LA SEÑORA JULIE RODRÍGUEZ INDICA PRESENTAR LENTITUD EN DATÁFONO. SE LE INDICA QUE DEBE REALIZAR DESCARGA DE ACTUALIZACIÓN Y BORRADO DE CACHÉ. SE VALIDA NUEVAMENTE CON LA ÚLTIMA VERSIÓN Y EL CLIENTE INSISTE EN QUE EL ERROR AÚN CONTINÚA.
14/12/2025 SE REALIZA CONTACTO TELEFONICO CON LA SEÑORA JULIET AL NÚMERO 3124356329 LA CUAL NOS INDICA QUE EL DATAFONO LE ESTA FUNCIONANDO BIEN Y QUE ELLA NO. LLAMADO A REPORTAR VISITA TÉCNICA, DATAFONO FUNCIONANDO OK</t>
  </si>
  <si>
    <t>06/11/2025 SE COMUNICA AL NÚMERO 3214232962, EL SEÑOR JOHN FREDDY SANCHEZ RECIBE SOPORTE CON EL FIN DE VALIDAR ACTUALIZACIÓN DEL DATÁFONO, BORRADO DE CACHÉ Y REINICIO. SE COMUNICA CON EL CLIENTE NUEVAMENTE Y NOS INFORMA QUE AÚN ASÍ EL DATÁFONO PRESENTA MUCHAS FALLAS DE LENTITUD.
14/12/2025 SE REALIZA CONTACTO TELEFÓNICO CON EL SEÑOR JHON SANCHEZ EL CUAL NOS INFORMA QUE EL EQUIPO LE ESTA FUNCIONADO OK, QUE NO SE ENCUENTRA LENTO</t>
  </si>
  <si>
    <t>12/12/2025 SE REPROGRAMA VISITA POR FIESTA DE EMPRESARIAL DE WOMPI NO SE PUDO REALIZAR CAMBIO DE EQUIPO YA QUE EL EQUIPO SE LE DAÑO LA TAPA Y SE ESTRABIO EL RODILLO DEL EQUIPO
15/12/2025 SE CAMBIA EQUIPO YA QUE EL CLIENTE INFORMA QUE SE LE HABÍA CAÍDO SE DESBARATÓ LA TAPA DE LA IMPRESORA Y NO ENCONTRARON EL RODILLO POR LO QUE SA CAMBIA EQUIPO POR FALTA DE RODILLO SE HACEN PRUEBAS Y TODO QUEDA OK</t>
  </si>
  <si>
    <t>15/12/2025 SE REALIZA REVISIÓN DE DATAFONO, ES UN EQUIPO DE ESCRITORIO, AL HACER PRUEBAS SE EVIDENCIA QUE NO LEE LA TARJETA NI POR EL PINPAD NI POR EL LECTOR DEL DATAFONO, SE REALIZA DESCONEXIÓN DE PINPAD, SE REALIZAN PRUEBAS DE TX OK.</t>
  </si>
  <si>
    <t>15/12/2025 SE LLEGA A SITIO, CLIENTE TENÍA CONECTADO PIN PAD POR LO CUAL GENERABA CONFLICTO, SE DESCONECTO EL PIN PAD POR LO QUE WOMPI NO HA AUTORIZADO CONECTARLO, SE HACEN PRUEBAS DE RETIRO FUNCIONA CORRECTAMENTE EL TECLADO</t>
  </si>
  <si>
    <t>12/12/2025 SE VISITA COMERCIO, SE INSPECIONA DATAFONO Y CARGADOR, EQUIPO NO ENCIENDE SE CONECTA CARGADOR Y NO DA RESPUESTA DE CARGA.SE ESCALA A COORDINADOR SE ZONA INDICA NO SE CUENTA CON SOPORTE WOMPI HOY Y EL SABADO. SE REPROGRAMA PARA EL DIA 15-12-2025 Y REALIZAR EL CAMBIO DEL EQUIPO
15/12/2025 SE VISITA COMERCIO. SE REALIZA CAMBIO DE EQUIPO. EQUIPO INICIALMENTE SE DESCARGABA RAPIDO Y YA NO RECIBE CARGA INFORMA LA SEÑORA ESPERANZA TORRES. SE VERIFICA EQUIPO NO CARGA.SE ENTREGA CARGADOR Y ACCESORIOS JUNTO CON LA CAJA. NO SE REGISTRA FOTO DE TIRILLA ANTERIOR EQUIPO NO ENCIENDE. CLIENTE NO ENTEGA CARGADOR</t>
  </si>
  <si>
    <t>15/12/2025 COMUNICACION CON LA SEÑORA FRANCELINA RODRÍGUEZ AL NÚMERO TELÉFONICO 3227068677 INDICA QUE DATAFONO YA SE ENCUENTRA FUNCIONANDO CORRECTAMENTE</t>
  </si>
  <si>
    <t>10/11/2025 SE TIENE COMUNICACIÓN TELEFÓNICA CON LA SEÑORA DIANA 3154598975 QUIEN NOS INDICA QUE DESPUÉS DE ACTUALIZAR Y BORRAR CACHE DATAFONO SIGUE CON LENTITUD
12/12/2025 SE REALIZA COMUNICACION CON EL SEÑOR TULIO ERNESTO GONZÁLEZ   PARA VALIDAR SOBRE FALLA CLIENTE INDICA QUE  YA EL REALIZO EL TRÁMITE Y CANCELO EL CORRESPONSAL YA NO TIENE EL DATÁFONO NI EL CORRESPONSAL .</t>
  </si>
  <si>
    <t>15/12/2025 SE REALIZA COMUNICACIÓN  CON EL SEÑOR MAURICIO ALFEREZ AL.NUMERO 3154410016 PARA VALIDAR SOBRE FALLA CLIENTE ELIMINÓ LA APP WOMPI POR EQUIVOCACIÓN  ,SE GENERA TICKET 486839 ,SE VUELVE A COMUNICAR CON CLIENTE PARA VALIDAR RESPUESTA DE WOMPI CLIENTE YA PUEDE VISUALIZAR LA APP WOMPI Y SE ENCUENTRA OPERATIVO</t>
  </si>
  <si>
    <t>15/12/2025 EN COMUNICACIÓN CON EL ADMINISTRADOR GIOVANNI AL CELULAR 3184510644, INFORMA QUE EL DÍA DE HOY DESPUÉS DE REINICIO DE EQUIPO Y BORRADO QUE CACHE, LE PERMITIÓ INGRESAR CON LAS CREDENCIALES, QUE YA PUEDE REALIZAR TRANSACCIONES, SE LE INDICA AL CLIENTE QUE SE PROCEDE A CERRAR LA ORDEN QUE CUALQUIER NOVEDAD DEBE VOLVER A COMUNICARSE  .</t>
  </si>
  <si>
    <t>15/12/2025 SE HABLA CON EL CLIENTE QUIEN POR ERROR BORRO LA APP, SE ESCALA A WOMPI PARA REINSTALACION DE APP, SE CONFIRMA REISNTALACION DE APP, Y EL CLIENTE YA ESTA TRANZANDO SE CIERRA CASO</t>
  </si>
  <si>
    <t>15/12/2025 EN COMUNICACIÓN VIA WASHAP AL MUMERO 3167482678 CON EL SEÑOR ANDERSON VIZCAÍNO, ME INFORMA QUE NO PUEDE ENTRAR AL DATAFONO, PORQUE DICE QUE ME MUESTRA CREDENCIALES INVÁLIDAS, SE VERIFICA VERSIÓN Y ESTA LA 26.2.14-NEXT.0
SE LE DICE QUE RESTAURE CONTRASEÑA, PERO DICE ALGO SALIO MAL
SE EVIDENCIA QUE ESTA INGRESADO MAL EL USUARIO, SE INGRESA CORRECTAMENTE,  SE ACTUALIZA CONTRASEÑA Y ENTRA SIN NI GUN PROBLEMA A TRANSAR</t>
  </si>
  <si>
    <t>15/12/2025 SE LE INDICA A USUARIO INTENTAR ACTUALIZAR A TRAVÉS DEL TEM CALL, Y BORRADO DE CACHE, DESPUÉS DE REINICIAR SIGUE SIN PODER ENTRAR, SE LE INDICA COMO REALIZAR LA RECUPERACIÓN DE LA CONTRASEÑA, CREA UNA NUEVA Y LOGRA INGRESAR CORRECTAMENTE, SE CIERRA</t>
  </si>
  <si>
    <t>15/12/2025 SE REALIZA COMUNICACIÓN CON EL SEÑOR JEREMÍAS ROZÓ AL NÚMERO 3052028333 PARA VALIDAR  SOBRE FALLA CLIENTE INDICA QUE NO LE PERMITE INGRESAR CON LAS CREDENCIALES ,SE REALIZA EXPLICACIÓN  PARA PROCESO DE CAMBIO DE CONTRASEÑA PERO CLIENTE TE INDICA QUE NO TIENE ACCESO AL CORREO ,CLIENTE INDICA QUE NECESITA CAMBIAR EL CORREO PERO DEBE REALIZARLO PRIMERO LA ACTUALIZACIÓN  DE DATOS CON EL BANCO PARA PODER REALIZAR EL PROCESO DE CAMBIO DE CLAVE CON EL NUEVO CORREO</t>
  </si>
  <si>
    <t>15/12/2025 SE REALIZA VISITA A COMERCIO, SE VALIDA DATAFONO WOMPI, SE ENCUENTRA PINPAD CONECTADO, SE REALIZA DESCONEXIÓN DEL CABLE PINPAD AL MAGICBOX, PRUEBAS DE TX CON TARJETA OK, PRUEBAS DE TECLADO EN RETIROS OK, INCIDENTE ATENDIDO Y RESUELTO.</t>
  </si>
  <si>
    <t>15/12/2025 SE CONTACTA AL COMERCIO SE REALIZA GESTION E INFORMAQUE NO LE SALE CAMBIO DE CLAVE PAGO DE CARTERA AVANCESE SE LE INFOEMA A LA SEÑORA CLAUDIA DUARTE AL NUMERO 3143311123 SE LE REALIZA VIDEO  LLAMADA POR MEDIO DE WASSAP SE LE INDICA QUE DESPLACE LA PANTALLA A LA DERECHA O IZQUIERDA PARA VISUALIZAR LAS SIGUIENTE OPCIONES VALIDANDO EL FUNCIONAMIENTO CORRECTAMENTE</t>
  </si>
  <si>
    <t xml:space="preserve">15/12/2025 EN COMUNICACIÓN VIA WASHAP AL MUMERO 3126175573, EL SEÑOR ERICK TABORDA ME INFORMA QUE HOY SÁBADO TAMPOCO PUEDE RECIBIR LA VISITA, YA QUE LLEGO A LA OFICINA A MAS 11 AM A BUSCAR ALGO, PERO SE VA ENSEGUIDA, SE REPROGRAMA LA VISITA PARA EL DIA LUNES 15 DE DICIEMBRE 
INFORMA QUE TODAS LAS TRANSACCIONES LE SALES EN RECHAZO GENERAL, Y QUE LLAMO A LA LÍNEA Y ALLÁ LE INFORMARON QUE NO TIENE NINGÚN BLOQUEO POR PARTE DE LA ENTIDAD
ME ENVÍA UN VIDEO CON LA FALLA PARA IR GESTIONANDO CON EL CENTRO DE AYUDA DE WOMPI
15/12/2025 EN COMUNICACIÓN VIA WASHAP AL NUMERO 3126175573, EL SEÑOR ERICK TABORDA ME INFORMA QUE EL DATAFONO LE ESTÁ FUNCIONANDO OK, QUE EL MISMO SÁBADO 13 DE DICIEMBRE  DESPUÉS QUE CERRAMOS LA CONVERSACIÓN AL RATO HIZO UNA TRANSACCIÓN Y LE SALIO OK, YA SE HABÍA MANDADO LA INFORMACIÓN A CENTRO DE GESTIÓN PARA GENERAR UN TICKED, PERO HAY MISMO SE PIDIÓ NO GENERARLO, YA QUE ESTABA FUNCIONANDO BIEN , SE VERIFICA VERSIÓN Y ESTA LA 26.2.14-NEXT.0, HOY LUNES 15 DE DICIEMBRE SE LE HACE </t>
  </si>
  <si>
    <t>12/12/2025 SE REALIZA VISITA, SE REALIZA GESTIÓN DE CAMBIO PARA EJECUTAR EL REEMPLAZO DEL EQUIPO DEBIDO AL DAÑO DE LA IMPRESORA. SIN EMBARGO, POR TEMAS DE SOPORTE DE WOMPI, SE DEJA EL CAMBIO PROGRAMADO PARA EL LUNES 15 DE DICIEMBRE DE 2025 A PARTIR DE LAS 8:00 A.M. EN ADELANTE.
15/12/2025 SE REALIZA VISITA, SE ENCUENTRA DATAFONO CON IMPRESORA EN DAÑO, SE REALIZA CAMBIO AUTORIZADO POR WOMPI, SE INSTALA ÚLTIMA VERSIÓN, SE REALIZAN PRUEBAS OK.</t>
  </si>
  <si>
    <t>15/12/2025 SE CONTACTA TELEFÓNICAMENTE AL CLIENTE, SE HABLA CON LA SEÑORA YESICA RINCÓN, INFORMA QUE EL DATAFONO NO LE PERMITE INGRESO AL APLICATIVO. SE PROCEDE A BORRAR CACHE Y ACTUALIZAR LA VERSIÓN DEL DATAFONO. USUARIO CONFIRMA INGRESO AL APLICATIVO DE FORMA EXITOSA.
3125810128</t>
  </si>
  <si>
    <t>15/12/2025 SE VISITA PUNTO Y USUARIO NOS MANIFIESTA QUE EL DATAFONO NO LEE LOS CÓDIGOS DE BARRAS SE HACEN PRUBAS SE DESCARGA NUEVA VERSIÓN, EN LAS PRUEBAS REALIZADAS SE IDENTIFICA QUE EL DATAFONO LEE  ALGUNOS CÓDIGOS DE BARRA DE FACTURAS EPM Y OTROS NO, . SE HACEN PRUBAS CON OTROS CÓDIGOS CORTOS Y LOS LEE SIN NINGÚN INCONVENIENTE. SE LE HACE UNA PEQUEÑA CAPACITACIÓN AL CLIENTE DEL MANEJO ADECUADO DEL DATAFONO. Y EL MANEJO DEL CÓDIGO DE BARRA COSA A TENER EN CUENTA COMO LA ILUMINACIÓN. TIQUE DE VISITA Y ESCARMIENTO 486901</t>
  </si>
  <si>
    <t>13/12/2025 CB 21450
RESUMEN DEL CASO 
DURANTE LA VISITA TECNICA EN ATENCIÓN DE INCIDENTE DE WOMPI  SE EVIDENCIA QUE EL DATÁFONO NO LEE NINGUNA TARJETA REVISO Y NO TIENE NINGUNA OBSTRUCCIÓN EN SU LECTOR DE TARJETAS LO CUAL SE ESCALA A SOPORTE A WOMPI  
SERIAL : 254UMD4X8023
NO SE CAMBIA EQUIPO POR EL NO SOPORTÉ DE WOMPI HOY FIN DE SEMANA
15/12/2025 CB 21450
RESUMEN DEL CASO 
DURANTE LA VISITA TECNICA EN ATENCIÓN DE INCIDENTE DE WOMPI  SE EVIDENCIA QUE EL DATÁFONO NO LEE NINGUNA TARJETA REVISO Y NO TIENE NINGUNA OBSTRUCCIÓN EN SU LECTOR DE TARJETAS LO CUAL SE ESCALA A SOPORTE DE  WOMPI Y SE CAMBIA DATÁFONO SE REALIZAN PRUEBAS EXITOSAS Y EL DATÁFONO QUEDA OPERATIVO</t>
  </si>
  <si>
    <t>15/12/2025 SE REALIZA VISITA A COMERCIO SE ENCUENTRA DATAFONO SIN APP, SE REALIZA ESCALAMIENTO PARA INSTALACIÓN REMOTA DE APP CON TICKET N° (486903, SE ESPERA EN COMERCIO POR 30 MINUTOS, SE RECIBE INSTRUCCION DE KEVIN CORZO DE RETIRO DE COMERCIO CON FO CANCELADO-EJECUTADO, DATAFONO QUEDA SIN APP.
15/12/2025 SE REALIZA COMUNICACIÓN TELEFÓNICA CON EL SR. CESAR ROMERO 3217153414, CONFIRMA APP INSTALADA, SE ESCALO CON TICKET N° (486903, INDICA QUE YA REALIZÓ TRANSACCIÓN DE RECAUDO EXITOSA, CONFIRMA INGRESO A LA APP.</t>
  </si>
  <si>
    <t>15/12/2025 SE VISITA CB WOMPI SE EVIDENCIA CALENTAMIENTO DEL DATÁFONO EN ESTADO CARGANDO MÁS DE LO NORMAL 
DESCONECTA SIGUE IGUAL PASADO 15 MINUTOS DE DESCONECTAR, CALIENTA EN GENERAL 
SE SOLICITA CAMBIO DE DATATOFONO, PERSONAL SOPORTE WOMPI REALIZA CAMBIO COMPLETO CON CARGADOR Y ACCESORIOS NUEVOS SE LE INFORMA AL CLIENTE 
EQUIPO QUE SE  CAMBIO QUEDA OPERANDO CORRECTAMENTE 
ACTUALIZADO VERSIÓN 26.2.14</t>
  </si>
  <si>
    <t>15/12/2025 SE LLEGA A LA DIRECCIÓN INDICADA, INICIALMENTE SE EVIDENCIA Q AL DIGITAR LAS CREDENCIALES NO INGRESA CORRECTAMENTE, APARECE NOTIFICACIÓN EMERGENTE DE ERRO AL INGRESAR, ESTO CON EL INTERNET DEL CLIENTE . SE PROCEDE A CAMBIAR A LOS DATOS DE TELÉFONO PROPIO. SE REALIZAN VARIOS INTENTOS , INCLUSO SE INTENTA CAMBIAR LA CONTRASEÑA PERO NO ES POSIBLE, ESTAS PRUEBAS CON MIS DATOS, CONTINUA EL ERROR AL INGRESAR. SE PROCEDE A REALIZAR LA DESISTALACION DE LA APP Y SE SOLICITA LA REINSTALACIÓN DE LA MISMA TICKET NO. 486979. LUEGO DE LA REINSTALACIÓN DEJA INGRESAR CON NORMALIDAD TANTO CON EL INTERNET DEL CLIENTE COMO CON LOS DATOS. SE REALIZAN PRUEBAS EXITOSAS.</t>
  </si>
  <si>
    <t>15/12/2025 CASO LINEACOM INCIDENTE 33412 TICKET N° (486962)
CB: 33412
RESUMEN DEL CASO:
SE SOLICITA REINSTALACIÓN DE APP YA QUE POR ERROR EL CLIENTE LA DESINSTALO LA APP PERO SE REALIZA EL TEMCALL PERO NO SE LOGRA REINSTALAR
SERIAL : 254JKD416938
SE REINSTALA APP CB QUEDA OK</t>
  </si>
  <si>
    <t>15/12/2025 EN COMUNICACIÓN CON EL CLIENTE SE LE INFORMA AL SR GERSON MORA QUE POR EL MOMENTO WOMPI ESTÁ TRABAJANDO EN EL TEMA DE PERIFÉRICOS PARA DAR SOLUCIÓN A ESTOS CASOS
MIENTRAS TANTO,  PUEDE SEGUIR UTILIZANDO SU CARGADOR TIPO C PERSONAL</t>
  </si>
  <si>
    <t>15/12/2025 EN COMUNICACIÓN CON LA ADMINISTRADORA FANNY ALMEIDA VALERO AL CELULAR 3219706225, SE HACEN VALIDACIONES Y SE EVIDENCIA QUE LA FALLA ESTA EN EL CARGADOR DEL DATÁFONO, SE HACEN PRUEBAS CON EL CARGADOR DEL CELULAR PERSONAL CLIENTE Y EL DATÁFONO TOMA CARGA Y NO SE APAGA, SE LE INFORMA AL CLIENTE QUE LA RED WOMPI LA AUTORIZA PARA QUE REALICE LAS CARGA DEL DATÁFONO CON SU CARGADOR PERSONAL, MIENTRAS SOLUCIONAN EL TEMA DE LOS ACCESORIOS PARA REALIZAR EL CAMBIO, SE PROCEDE A CERRAR LA ORDEN.</t>
  </si>
  <si>
    <t>15/12/2025 SE ESTABLECE COMUNICACIÓN CON LA SEÑORA DIANA VIA WHATSAPP AL NÚMERO 3004924159 SE OBSERVA QUE LA CLAVE CREADA NO CUMPLE CON LOS CARACTERES QUE SOLICITA LA RED WOMPI SE PROCEDE A REALIZAR EL CAMBIO DE LA MISMA Y SE LOGRA OBTENER ACCESO POR TAL MOTIVO SE PROCEDE A CERRAR ORDEN SE ADJUNTA REGISTRO FOTOGRÁFICO</t>
  </si>
  <si>
    <t>16/12/2025 SE REALIZA GESTION TELEFONICA CON EL SEÑOR OSCAR ORTIZ AL NUMERO 3212169508 DONDE SE REALIZA EN PROCEDIMIENTO DE DESCARGA REMOTA POR TELL CALL Y NO DESCARGA AL APP SE REALIZA GESTION CON PERSONAL DE WOMPI PARA INICIAR LA DESCARGA REMOTA DONDE EL CLIWNTE INDICA QUE YA LE APARECE LA APP Y LE FUNCIONA CORRECTAMENTE SIN NOVEDAD</t>
  </si>
  <si>
    <t>15/12/2025 EN COMUNICACIÓN CON LA SEÑORITA FERNANDA ORTIZ AL CELULAR 3115506202, SE CONFIRMA INSTALACIÓN DE LA APP, INGRESO CON LAS CREDENCIALES Y TRANSACCIÓN EXITOSA .</t>
  </si>
  <si>
    <t>16/12/2025 SE VALIDA DATAFONO EL CUÁL SE ENCUENTRA CON SU CUBIERTA DE IMPRESORA EN BUEN ESTADO, SE REALIZA PRUEBAS DE FUNCIONAMIENTO EXITOSAS IMPRESIÓN EN FUNCIONAMIENTO OK.</t>
  </si>
  <si>
    <t>16/12/2025 SE ESTABLECE COMUNICACIÓN CON LA SEÑORA YULLY AL NÚMERO 3178764725 VIA WHATSAPP SE REALIZA ACTUALIZACIÓN DE VERSIÓN A 26.2.14 SE REALIZA PAGOS POR CÓDIGOS DE BARRAS OK PAGO POR CONVENIOS OK SE PROCEDE A CERRAR ORDEN SE ADJUNTA EVIDENCIA</t>
  </si>
  <si>
    <t>15/12/2025 SE REALIZA COMUNICACIÓN  CON LA SEÑORA KELLER JOYA PARA VALIDAR SOBRE FALLA CLIENTE INDICA QUE NO LE PERMITE INGRESAR CON CREDENCIALES  SE REALIZA CAMBIO DE CONTRASEÑA Y RESTABLECER NOMBRE DE USUARIO PERO NO LE PERMITE ,SE REPORTA A WOMPI BAJO EL TICEKT-486960 INDICANDO REALIZAR PRUEBAS DESDE OTRA RED WIFI PERO EL CLIENTE NO PUEDE POR MEDIO TELEFÓNICO INDICA POR FAVOR SE VISITADO PARA QUE LE AYUDEN CON LA CONEXIÓN, SE REPROGRAMA VISITA PARA MAÑANA
16/12/2025 SE VISITA EL COMERCIO SE CAMBIA DE RED WIFI Y SE HACEN PRUEBAS Y FUNCIONA CORRECTAMENTE EL EQUIPO DE WONPI</t>
  </si>
  <si>
    <t>16/12/2025 SE ENCUENTRA DATÁFONO CON INTERMITENCIA EN EL WIFI SE REALIZA BORRADO DE CACHE, SE CAMBIA IDIOMA A INGLÉS Y SE REALIZA ACTUALIZACIÓN DE APLICACION QUEDANDO EN LA 26.2.11 SE ESCALA A WOMPI PARA ACTUALIZAR A LA 26.2.14 YA QUE NO DEJO Y INFORMAN QUE LO VAN A HACER DE FORMA REMOTA CON TICKET N° (487132)​ CONFIGURACIÓN OK PARÁMETROS OK Y SE REALIZAN PRUEBAS EXITOSAS DE TRANSACCIONES, SE CIERRA TA</t>
  </si>
  <si>
    <t>16/12/2025 CON LA CLIENTE LA CUAL INFORMA QUE POR ERROR SE LE DESINSTALÓ LA APP SE GESTIONA TICKET NÚMERO 487169 SE ESPERA EL TIEMPO ESTIPULADO SE VALÍA CON LA CLIENTE FUNCIONAMIENTO OKAY</t>
  </si>
  <si>
    <t>16/12/2025 SE REALIZA AJUSTE DEL RODILLO DE LA IMPRESORA, RODILLO SE ENCONTRÓ MAL AJUSTADO, ENGRANAJES A LO CONTRARIO DE LA POSICION QUE DEBEN IR, SE AJUSTA CORRECTAMENTE EL RODILLO SOLUCIONANDO LA FALLA, ADICIONAL SE ACTUALIZA APP WOMPI VERSIÓN 26.2.14 OK, CB SE DEJA OPERATIVO SIN NOVEDAD.</t>
  </si>
  <si>
    <t>16/12/2025 CB 76875
RESUMEN DEL CASO 
DURANTE LA VISITA TECNICA EN ATENCIÓN DE INCIDENTE DE WOMPI  SE EVIDENCIA QUE EL DATÁFONO NO LEE NINGUNA TARJETA REVISO Y NO TIENE NINGUNA OBSTRUCCIÓN EN SU LECTOR DE TARJETAS LO CUAL SE ESCALA A SOPORTE A WOMPI SE REALIZAN PRUEBAS EXITOSAS Y EL CB QUEDA OPERATIVO</t>
  </si>
  <si>
    <t>15/12/2025 SE SOLICITA CAMBIO DEL DATÁFONO 254KMD4W6455 POR FALTA DE RODILLO EN LA IMPRESORA Y SE ESCALA PROCESO DESDE LAS 12:00 SIENDO LAS 13:20 AÚN NO HAN DADO RESPUESTA SE PROCEDE A REPROGRAMAR EL INCIDENTE. SUSCRIPTORA INFORMA QUE NO HAY REALIZADO TRANSACCIONES DEBIDO A QUE LA GENTE SOLO LE PIDE LA TIRILLA EN FÍSICO O NO LE ACEPTA POR MENSAJE
16/12/2025 SE REALIZA CAMBIO DE EQUIPO DX4000 POR DAÑO DEL RODILLO SE CAYÓ AL PISO Y EL RODILLO SE PARTIÓ, SERVICIO OPERATIVO PRUEBAS CON UNA CONSULTA DE SALDO NO HAY COMO HACER RETIRO Y CONSIGNACIÓN</t>
  </si>
  <si>
    <t>16/12/2025 SE LLAMA A LA SEÑORA JENNY SUAREZ AL NUMERO 3127898532 E INDICA QUE EL DATÁFONO YA ESTA FUNCIONANDO CORRECTAMENTE</t>
  </si>
  <si>
    <t>16/12/2025 SE COMUNICA CON EL USUARIO, PARA CONFIRMAR LA FALLA HE INDICA QUE NO LE QUIERE DAR EL USUARIO SE QUEDA CARGANDO HE INDICA QUE ESTÁ BIEN EL USUARIO Y CONTRASEÑA, SE LE INDICA QUE SE CONECTE A OTRO RED PARA DESCARTAR QUE SEA LA RED WIFI, Y FUNCIONA CON NORMALIDAD CON OTRO RED, EL USUARIO LLAMA AL OPERADOR Y SE SOLUCIONA. Y LO DEJA INGRESAR EXITOSAMENTE SERVICIO OPERATIVO</t>
  </si>
  <si>
    <t>16/12/2025 SE HACE BORRADO MEMORIA CACHE SE INGRESA CON USUARIOS PRUEBAS OK SE DESCONECTA Y CONECTA A LA RED OK PRUEBAS FINALES OK</t>
  </si>
  <si>
    <t>16/12/2025 SE COMUNICA CON EL USUARIO HE INDICA QUE EL EQUIPO NO CONECTA NI SALE LA RED WIFI, SE LE INDICA QUE INTENTA CONECTAR EL EQUIPO AL RED DE DATOS DEL CELULAR CON 2.4 Y CONECTA EL EQUIPO, SE LE INDICA AL USUARIO LLAME AL OPERADOR A QUÉ HABILITEN LA RED DE 2.5 AL MODEL DEL LOCAL Y DESPUÉS DE 1 HORA EL OPERATIVO SE LA ACTIVO Y FUNCIONA CORRECTAMENTE. SERVICIO OPERATIVO</t>
  </si>
  <si>
    <t>16/12/2025 SE COMUNICA AL NÚMERO 3203211319, LA SEÑORA JULIETH TORRES CONFIRMA QUE LA  DIRECCIÓN DEL VOUCHER YA SE ENCUENTRA ACTUALIZADA ALA DIRECCIÓN ACTUAL DE SU COMERCIO. EQUIPO OPERATIVO</t>
  </si>
  <si>
    <t>16/12/2025 SE VISITA COMERCIO SE IDENTIFICA APLICACIÓN QUEDA CARGADO AL INGRESAR CREDENCIALES SE REALIZA CONEXIÓN POR DATOS SE EVIDENCIA INGRESO A LA APLICACIÓN SE REALIZA PRUEBAS OK</t>
  </si>
  <si>
    <t>16/12/2025 SE INTENTA COMUNICACIÓN CON CLIENTE SIN ÉXITO, SE INTENTA COMUNICAR NUEVAMENTE DESPUES DE 50MIN E INFORMA LA TRABAJADORA QUE EL NÚMERO DEL LOCAL ES 3205106289, SE COMUNICA CON CLIENTE E INFORMA QUE LA FALLA NO ES POR LENTITUD SINO POR RECHAZO EN LAS TRANSACCIONES SEGÚN COMENTA PRINCIPALMENTE EN RETIROS YA SEA CON O SIN TARJETA, SE LE INDICA REALIZAR BORRADO DE CACHE, ACTUALIZACIÓN DEL TEM CALL Y REINICIAR EL EQUIPO, DESPUÉS DEL TIEMPO PRUDENTE, SE VUELVE A COMUNICAR E INFORMA QUE EL EQUIPO LE HA ESTADO FUNCIONANDO CORRECTAMENTE</t>
  </si>
  <si>
    <t>09/12/2025 SE REALIZA LLAMADA TELEFÓNICA AL NÚMERO 3124857645 SE HABLÓ CON LA SRA BRENDA, MANIFIESTA QUE NO LE APARECE LA OPCIÓN DE CUADRE DE CAJA, SE ESCALA CASO CON EL COORDINADOR DE LA ZONA.
SERIAL:254JKD416627                      TICKET N° (484930)
SE REALIZA NUEVAMENTE LLAMADA TELEFÓNICA AL NÚMERO ASIGNADO Y SE HABLÓ CON LA SR BRENDA, SE REALIZA ACTUALIZACIÓN DE EQUIPO WOMPII, SE REINICIA EQUIPO Y NO ACTUALIZA VERSION, FALLA PERSISTE
16/12/2025 SE REALIZA VISITA AL COMERCIO Y SEE REALIZA A ACTUALIZAR LA APP WOMPI, SE REALIZA DESCARGA OK, CUADRE DE CAJA OK, PRUEBAS ÉXITOSAS</t>
  </si>
  <si>
    <t>16/12/2025 EN COMUNICACIÓN CON LA SEÑOR ISMAR AL NÚMERO 3202037111 INDICA Q NO LE ESTA  LEYENDO CODIGO DE BARRAS, SE LE INDICA COMO PROCEDER A REALIZAR ACTUALIZACIONES AL DATADO NO, Y SE LE INDICA LA MANERA CORRECTA DE LEER LO CÓDIGO DE BARRAS, CLIENTE ENVÍA PRUEBA DE FUNCIONAMIENTO OK, SE PROCEDE A CERRAR ORDEN</t>
  </si>
  <si>
    <t>16/12/2025 SE REALIZA VISITA A COMERCIO Y SE INSTALA DATAFONO YA QUE EL ANTERIOR FUE ROBADO, SE REALIZA TEMCALL Y SE ACTUALIZA VERSIÓN 26.2.11-NEXT. 0, SE GENERA TICKET PARA ASOCIAR SERIAL CON CREDENCIALES EN WOMPI, CB BLOQUEADO POR PARTE DE LA ENTIDAD ESCALADO A LA ENTIDAD PARA ACTIVACIÓN D PUNTO Y PODER HACER PRUEBAS. SE REALIZAN PRUEBAS DE FORMA EXITOSA Y SE LLAMA NUEVAMENTE A BLOQUEAR EL CB CON TICKET DE SOLICITUD #14575301.</t>
  </si>
  <si>
    <t>03/12/2025 SE LLEGA A DIRECCIÓN PARA ATENDER FALLA, ENCONTRAMOS QUE DESDE EL DÍA QUE INSTALARON EL EQUIPO NO SE REALIZARON TRANSACCIONES DE PRUEBA POSIBLE FALLA DE LA LLAVE DE ESCALA A WOMPI EN ESPERA DE TICKET 
TICKET 484584
DESPUÉS DE REALIZAR VALIDACIÓN DE WOMPI ENCUENTRAN ERROR EN LA LLAVE Y SE REQUIERE CAMBIO, PARA ESTE CAMBIO POR SER EQUIPO DE ESCRITORIO SE DEBE ESPERAR APROBACIÓN Y EQUIPO PARA PODER VOLVER A REESTABLECER EN SERVICIO DE INDICA A CLIENTE SEGUIR TRABAJANDO EL DE REDEBAN MIENTRAS WOMPI SOLUCIONA CON UN NUEVO EQUIPO
16/12/2025 SE REALIZA 2 VISITA, DÓNDE SE REALIZA CAMBIO DE EQUIPO POR PROBLEMA CON LLAVES, SE REALIZAN PRUEBAS OK</t>
  </si>
  <si>
    <t>16/12/2025 SE REALIZA VISITA A PUNTO Y SE EVIDENCIA QUE EL RODILLO ESTÁ CAÍDO, SE UBICA RODILLO DE FORMA CORRECTA Y SE HACEN PRUEBAS DE IMPRESIÓN Y ESTÁS PERFECTAS</t>
  </si>
  <si>
    <t>16/12/2025 EN COMUNICACION CON CB INFORMA QUE EL CODIGO DEL CB ESTA MAL RADICADO ES 38746 Y LA SOLICITUD QUEDO CON EL 36851 SE LE INFORMA QUE DEBE COMUNICARSE NUEVAMENTE Y RADICAR CON EL CODIGO CORRECTO SE CIERRA SOLICITUD CLIENTE CONFORME</t>
  </si>
  <si>
    <t>16/12/2025 SE LLAMA A SEÑORA FLOR AL NÚMERO 3144931299 QUIEN NOS ENVÍA FOTO DE EL ERROR NO SALE VOUCHER, SE LE DAN LAS INDICACIONES Y DESPUÉS DE QUE LIMPIO LA IMPRESORA NOS INDICA QUE YA PUDO IMPRIMIR NUEVAMENTE</t>
  </si>
  <si>
    <t>16/12/2025 EN COMUNICACIÓN CON LA SEÑORA VERÓNICA AL. MOVIL 3223080174, INDICA QUE NO PUEDE LEER LOS CÓDIGO DE BARRAS LARGAS, SE LE INDICA EL PROCESO PARA REALIZA BORRADO DE CACHE Y TEM CALL, SE VALIDA QUE EQUIPO QUEDÓ CORRECTAMENTE CARGADA LA VERSIÓN 26.2.14, SE LE INDICA PROCESO PARA LA LECTURA DE CÓDIGO DE BARRAS UBICAR EL DATAFONO DE FORMA HORIZONTAL AL CÓDIGO DE BARRAS PARA TOMAR LA LECTURA DE IZQUIERDA A DERECHA, **PENDIENTE A LA ESPERA DE PRUEBAS Y VALIDACIÓN POR PARTE DE XLIENTE**</t>
  </si>
  <si>
    <t>12/11/2025 SE COMUNICA AL NÚMERO 3132223619, SE LE BRINDA SOPORTE TELEFÓNICO ALA SEÑORA NURY VARGAS PARA QUE PUEDA REALIZAR DESCARGA DE ACTUALIZACIÓN, BORRADO DE CACHÉ Y REINICIO DEL DATÁFONO. EL CLIENTE INDICA QUE DESPUÉS DE UN TIEMPO DE REALIZAR ESTE PROCEDIMIENTO LA LENTITUD PERSISTE. GESTIÓN TELEFÓNICA
13/12/2025 SE REALIZA CONTACTO TELEFONICO CON LA SEÑORA NURY VARGAS AL TELÉFONO.3132223619 LA CUAL NOS INDICA QUE  YA EL DAÑO DEL EQUIPO FUE SOLUCIONADO Y QUE EL EQUIPO ESTA FUNCIONANDO OK</t>
  </si>
  <si>
    <t>16/12/2025 SE REALIZA SOPORTE TELEFÓNICO CON LA SEÑORA DIANA 3042192814 DONDE MANIESTA QUE EL EQUIPO SE QUE CON LA PANTALLA CONGELADA SIN PERMITIRLE HACER NINGUNA FUNCIÓN, SE LE INDICA QUE PRESIONE EL BOTÓN DE ENCENDIDO PARA REALIZAR EL PROCESO DE BORRADO DE CACHE Y VERIFICAR QUE CUENTE LA VERSIÓN 26.2.14 YA REALIZADO EL PROCESO DE MEMORIA EL DATAFONO QUEDO EN OPERACIÓN NORMAL SE INDICA A LA SEÑORA DIANA REALIZAR UNA CONSULTA DE SALDO CON RESULTADO EXITOSO
CB OPERANDO CON NORMALIDAD</t>
  </si>
  <si>
    <t>03/12/2025 SE REALIZA REVISION DEL EQUIPO OBSERVANDO QUE ESTE NO LEE LAS TARJETAS AL MOMENTO DE REVISAR LA ENTRADA DE TARJETAS SE OBSERVA QUE EL PIN QUE LEE EL CHIP SE ENCUENTRA LEVANTADO POR LO CUAL ESTE NO GENERA LA LECTURA DE LA TARJETA SE NECESITA REALIZAR CAMBIO DEL EQUIPO PERO POR NO DISPONIBILIDAD EN BODEGA NO SE PUEDE REALIZAR EL CAMBIO DEL EQUIPO- TICKET N° (486040)
17/12/2025 SE REALIZA CAMBIO DEL DATÁFONO POR FALLO EN EL SLOT DE TARJETA, SOLO SE ENCUENTRA UNA TRANSFERENCIA ANTERIOR AL CAMBIO POR ESTE MOTIVO SE TOMA SOLO ESA FOTO EN PRUEBAS ANTERIORES, SE PROCEDE A TOMAR EVIDENCIA DE TRANSACCIONES POSTERIORES AL CAMBIO, SALIENDO ESTAS SIN NOVEDAD</t>
  </si>
  <si>
    <t>17/12/2025 SE COMUNICA CON EL USUARIO PARA CONFIRMAR LA FALLA HE INDICA QUE EL EQUIPO LE AGARRA CON DATOS PERO NO LE DA CON RED WIFI DEL COMERCIO SE LE INDICA QUE HABLE CON EL OPERADOR DEL INTERNET YA QUE ES POSIBLE QUE SEA UNA FALLA POR INTERNET PROPIO YA QUE POR DATOS DA EL EQUIPO</t>
  </si>
  <si>
    <t>17/12/2025 SE REALIZÓ GESTIÓN TELEFÓNICA FERNEY CARDONA 3103862687 NOS INDICA QUE EL PROBLEMA NO ERA LA APLICACIÓN SINO EL INTERNET DEL NEGOCIO QUE SE ENCONTRABA FALLANDO CONECTARON EL DATÁFONO A OTRA RED DE INTERNET Y ESTÁ FUNCIONANDO NORMAL DON FERNEY NOS INDICA QUE HA TRANSADO NORMAL CON ESTA NUEVA RED DE INTERNET Y HARÁ REVISAR EL INTERNET DE SU NEGOCIO SE REALIZARON PRUEBAS EXITOSAS SE PROCEDE A CERRAR CASO</t>
  </si>
  <si>
    <t>17/12/2025 SE REALIZA VISITA COMERCIO YA QUE EL CLIENTE INDICA QUE PRESENTA OTRAS FALLAS EQUIPO EN FUNCIONAMIENTO SE LE DA INDICACIONES DE BORRADO DE CACHÉ Y SE EXPLICA NUEVAMENTE FUNCIONAMIENTO SE REALIZA PRUEBAS OK</t>
  </si>
  <si>
    <t>17/12/2025 SE CAMBIÓ DATAFONO CON DAÑO EN LA TAPA DE LA IMPRESORA QUE IMPIDE EL CAMBIO DEL ROLLOS, CB NOS ENTREGA EL DATÁFONO SIN LA CAJA YA QUE LA TENÍAN EN BODEGA Y LA PERSONA ENCARGADA NO SE ENCUENTRA</t>
  </si>
  <si>
    <t>17/12/2025 EN COMUNICACIÓN CON LA SEÑORA PAOLA LOZANO AL NUMERO 3118343004, INFORMA PRESENTA LENTITUD EN OPERACIONES, SE PROCEDE A BORRAR CACHE OK, SE VERIFICA VERSION ESTA OK. SE REINICIA EL EQUIPO. SE LE INDICA AL CLIENTE VALIDAR OPERACIONES POR TIEMPO DE MEDIA HORA, PASADO MEDIA HORA, LA SEÑORA PAOLA INDICA EL EQUIPO MEJORO LA LENTITUD Y ESTA OPERATIVO EL SERVICIO</t>
  </si>
  <si>
    <t>17/12/2025 SE COMUNICA AL NÚMERO, 3128797080 LA SEÑORA AMPARO APARICIO INDICA PRESENTAR FALLAS CON LECTURA DE CODIGO DE BARRAS EN SU DATAFONO, INDICA QUE LA CÁMARA SE ENCUENTRA EN LA PARTE FRONTAL Y ESTO DIFICULTA MUCHO LA LECTURA. SE VALIDA VERSIÓN ACTUAL 26.2.14 PERO LA FALLA PERSISTE EN VARIAS FACTURAS. SE LE INDICA AL CLIENTE QUE ACTUALMENTE SE ESTÁ TRABAJANDO CONTINUAMENTE EN LA MEJORA DE LA VERSIÓN ACTUAL DEL DATAFONO.</t>
  </si>
  <si>
    <t>17/12/2025 SE VALIDA NOVEDAD SE EVIDENCIA QUE EQUIPO NO SE ENCUENTRA ACTUALIZADO SE REALIZA ACTUALIZACIÓN A LA NUEVA VERSIÓN SE NOTA QUE TIENE UN POCO DE LENTITUD EN EL INTERNET POR LO QUE SE LE RECOMIENDA VALIDAR CON EL PROVEEDOR SE REALIZA PRUEBA Y ADJUNTA EVIDENCIA DE VERSION TODO QUEDA OPERATIVO</t>
  </si>
  <si>
    <t>17/12/2025 SE ESCALA EL CASO CON WOMPI PARA LA REINSTALACION DEL APLICATIVO CON EL TICKET 487400, SE CONFIRMA CON EL CLIENTE LA REINSTALACION DE LA APLICACION Y EL FUNCIONAMIENTO CORRECTO DEL EQUIPO.</t>
  </si>
  <si>
    <t>17/12/2025 SE ESCALA EL CASO CON WOMPI PARA LA REINSTALACION DE LA APLICACION BAJO EL TICKET 487399, SE VALIDA CON EL CLIENTE LA REINSTALACION DEL APLICATIVO Y EL FUNCIONAMIENTO EXITOSO DEL EQUIPO.</t>
  </si>
  <si>
    <t>17/12/2025 SE COMUNICA AL NÚMERO 3168909073, LA SEÑORA DIANA MARCELA PATIÑO INDICA PRESENTAR FALLAS CON LECTURA DE CODIGO DE BARRAS EN SU DATAFONO, INDICA QUE LA CÁMARA DE ENCUENTRA EN LA PARTE FRONTAL Y ESTO DIFICULTA MUCHO LA LECTURA. SE VALIDA VERSIÓN ACTUAL 26.2.14 PERO LA FALLA PERSISTE EN VARIAS FACTURAS. SE LE INDICA AL CLIENTE QUE ACTUALMENTE SE ESTÁ TRABAJANDO CONTINUAMENTE EN LA MEJORA DE LA VERSIÓN ACTUAL DEL DATAFONO.</t>
  </si>
  <si>
    <t>17/12/2025 SE REALIZA ACTUALIZACIÓN DE VERSION YA QUE SE ENCUENTRA DESACTUALIZADO, SE REALIZAN PRUEBAS Y CB QUEDA OPERANDO OK</t>
  </si>
  <si>
    <t>17/12/2025 SE LLEGA A SITIO, Y CLIENTE MANIFIESTA QUE EL CABLE DEL CARGADOR NO FUNCIONA, YA QUE TIENE QUE ACOMODARLO MUY BIEN PARA QUE PUEDA CARGAR, SE REALIZAN PRUEBAS CON UN CARGADOR TIPO C DIFERENTE Y ESTE SI FUNCIONA Y CARGA CON NORMALIDAD, SE LE INDICA QUE POR EL MOMENTO PUEDE UTILIZAR EL CABLE DEL CARGADOR TIPO C QUE LE FUNCIONA Y ESPERAR QUE LLEGUEN LOS CARGADORES PARA CAMBIOS, EL SERVICIO EN GENERAL REALIZA LAS TRANSACCIONES CON NORMALIDAD</t>
  </si>
  <si>
    <t>17/12/2025 BUENOS DÍAS SE VISITA CB Y SE LE ACTUALIZA CONTRASEÑA YA QUE EL USUARIO NO DABA PARA INGRESAR CON LA CONTRASEÑA ANTERIOR.
SE LE HACE BORRAFO DE CACHÉ Y TAMBIÉN SE LE ACTUALIZA LA VERSIÓN.
SE HACEN PRUEBAS PERO SALEN TRANSACCIÓNES RECHAZADAS DÉBIDO A QUE TIENE UN BLOQUEO POR MOTIVO DEL BANCO.
LA LINEA LE INDICA AL USUARIO QUE ES POR UNA FACTURACIÓN QUE LE HACE FALTA</t>
  </si>
  <si>
    <t>17/12/2025 SE REALIZA VISITA SE ACTUALIZA DATAFONO SE BORRA CACHE, SE ESCALA CON EL COORDINADOR NOVEDAD DE INGRESO DE USUARIO A WOMPI,SE DA SOLUCIÓN Y CAMBIO DE CLAVE SE REALIZAN PRUEBAS OK</t>
  </si>
  <si>
    <t>16/12/2025 SE VISITA COMERCIO Y SE CAMBIA DATAFONO PORQUE EL CLIENTE DEJO CAER EL DATAFONO Y PERDIÓ EL RODILLO DE IMPRESIÓN, SE REALIZAN PRUEBAS OK.</t>
  </si>
  <si>
    <t>17/12/2025 SE REALIZA VISITA AL COMERCIO SE ENCUENTRA DATÁFONO CON PROBLEMAS AL INGRESAR A LA APLICACIÓN DE WOMPI YA QUE EL COMERCIO TIENE INCONVENIENTES CON EL CANAL DE COMUNICACIÓN SE REALIZAN PRUEBAS COMPARTIENDOLE DATOS DE SU TELÉFONO LO CUAL LAS PRUEBAS SON EXITOSAS</t>
  </si>
  <si>
    <t>17/12/2025 SE REALIZA VERIFICACIÓN EN SITIO ENCONTRANDO QUE LA TAPA DEL DATÁFONO SE ENCUENTRA DESAJUSTADA Y SIN EL RESPECTIVO RODILLO SE REALIZA HACIENDO ADECUACIÓN DE LA TAPA INSTALACIÓN DEL RODILLO QUE ESTABA SUELTO SE REALIZAN PRUEBAS SE ENTREGA SERVICIO OPERATIVO LA FALLA FUE DEBIDO A UNA CAÍDA DEL EQUIPO</t>
  </si>
  <si>
    <t>13/12/2025 EN CONVERSACIÓN CON LISETH INDICA QUE EL DATAFONO A ESTADO MUY LENTO ÚLTIMAMENTE, SEGUIDAMENTE NO LEE LAS TARJETAS CHIP, ALGUNAS VECES LE SALE PIN INVÁLIDO CON EL MISMO CLIENTE Y SE TIENE QUE RETIRAR DEL COMERCIO POR MIEDO A BLOQUEAR LA TARJETA INDICANDO QUE ESTÁ BIEN, LE SALE UN MENSAJE DE REVERSO FORZOSO, ESTANDO YO EL TÉCNICO PASÓ LO DEL PIN INVÁLIDO, CLIENTE INDICÓ QUE ESA ES LA CLAVE QUE USA SIEMPRE, SE REINICIA SOLO, A VECES AL MOMENTO DE RETIRAR CON TARJETA AL INSERTAR SE SALE DE LA APP DE WOMPI, ADICIONAL SE CONECTA EL DATAFONO A LOS DATOS DE CEL Y SE NOTA LA MEJORÍA EN VELOCIDAD, SE LE DA LA OPCIÓN AL CLIENTE QUE SE PUEDE CONECTAR CUANDO VEA LENTITUD, SE LE INDICA AL CLIENTE QUE AL FINALIZAR LA NOCHE CADA DÍA PUEDE INGRESAR POR TELL CALL PARA VERIFICAR ACTUALIZACIONES Y BORRAR LA CACHÉ DE LA APP; LOS PASOS ANTERIORES SE REALIZARON DELANTE DEL CLIENTE Y SE VIO MEJORÍA, CLIENTE REALIZA INGRESO AL SISTEMA Y HACER VARIAS TRANSACCIONES Y QUEDA CONFORME POR EL MOMENTO.
17/12/2025 SE</t>
  </si>
  <si>
    <t>17/12/2025 SE ESTABLECE COMUNICACIÓN CON CLIENTE AL NÚMERO TELEFÓNICO 318 8 04 1791 LA SEÑORA NICOLE MANIFIESTA QUÉ DATÁFONO YA SE ENCUENTRA FUNCIONANDO DESDE HORAS DE LA MAÑANA</t>
  </si>
  <si>
    <t>17/12/2025 SE REALIZA REVISIÓN DEL EQUIPO, SE ENCUENTRA FALLO AL MOMENTO DE INGRESAR LA CLAVE PARA RETIROS, SE CONFIGURA TAMAÑO DE LETRA Y SE REALIZA REINICIO DEL EQUIPO QUEDANDO EN FUNCIONAMIENTO</t>
  </si>
  <si>
    <t>16/12/2025 EN COMUNICACIÓN CON LA SEÑORA YORLEIMIS MORALES, AL NÚMERO DE CONTACTO 3105413188, ME INFORMA QUE SIEMPRE QUE ESTÁ REALIZANDO UNA TRANSACCIÓN SE LE CIERRA  LA SESIÓN Y EL DATAFONO ESTÁ MUY LENTO Y DEBE REINICIARLO VARIAS VECES AL DÍA, DATÁFONO SE ENCUENTRA ACTUALIZADO, SE REALIZAN VALIDACIONES DEL INTERNET DEL COMERCIO, SE HACE BORRADO DE CACHE Y SE REINICIA, CLIENTE REALIZA PRUEBAS PERO QUEDA CON EL  PROBLEMA DEL CIERRE DE LA SESIÓN.
17/12/2025 SE LLEGA AL SITIO, LA ENCARGADA INFORMA  QUE SE LE ESTABA CERRANDO LA SESIÓN CONSTANTEMENTE Y QUE ESTÁ MUY LENTO, SE VERIFICA LA VERSIÓN ( 26.2.14 ) SE HACE BORRADO DE CACHE Y SE REINICIA DISPOSITIVO, SE INTENTA ACTUALIZAR POR TEM CALL PARA VERIFICAR QUE LA VERSIÓN ESTE BIEN ACTUALIZADA.
RESULTADO: 
SE LE EXPLICA EL PROCESO DE BORRADO DE CACHÉ, SE REALIZA TRANSACCION DE PRUEBAS TRX CONSULTA DE SALDO Y EL EQUIPO QUEDA FUNCIONANDO CORRECTAMENTE.</t>
  </si>
  <si>
    <t>18/12/2025 EN COMUNICACIÓN CON EL SEÑOR ESMIT NOS MANIFIESTA QUE APENAS AYER EMPEZÓ A UTILIZAR EL DATAFONO DE WOMPI Y QUE NO SABÍA COMO HACER EL BORRADO DE CACHE DEL EQUIPO Y TAMPOCO EL CORRECTO FUNCIONAMIENTO DE LA CÁMARA FRONTAL PARA LOS PAGOS DE FACTURAS, SE LE DAN TODAS LAS INDICACIONES CLIENTE QUEDA OPERANDO CON NORMALIDAD</t>
  </si>
  <si>
    <t xml:space="preserve">11/11/2025 SE REALIZA COMUNICACION CON CLIENTE AL NÚMERO TELEFÓNICO 3142976870 QUIEN MANIFIESTA QUE YA HA REALIZADO VARIAS VECES BORRADO DE CACHE, EQUIPO CONTINUA LENTO Y CON CAIDA DE RED...CONFIRMA TRANSACCIONES EL DIA DE HOY CON VARIOS INCONVENIENTES
25/11/2025 SE ESTABLECE COMUNICACIÓN CON EL SEÑOR WILMAR CANTOR AL NÚMERO DE CONTACTO 314 297 6870 PARA VALIDACIÓN DEL FUNCIONAMIENTO DEL SERVICIO EL CLIENTE INDICA QUE EL SERVICIO SE ENCUENTRA OPERATIVO ADICIONALMENTE INFORMA QUE, PARA QUE EL EQUIPO FUNCIONE ÓPTIMAMENTE, ESTÁ REALIZANDO BORRADOS DE CACHÉ DE MANERA CONSTANTE, LO CUAL LE PERMITE QUE EL EQUIPO OPERE CORRECTAMENTE Y SIN LENTITUD.
10/12/2025 SE ESTABLECE COMUNICACIÓN POR MEDIO DE WHATSAPP CON EL SEÑOR WILMAR CANTOR AL NÚMERO DE CONTACTO 3142976870 CLIENTE SE NIEGA A REALIZAR PROCEDIMIENTOS TELEFÓNICAMENTE MANIFIESTA QUE YA LE HAN REALIZADO DE TODO AL EQUIPO Y LA LENTITUD EN EL EQUIPO PERSISTE REQUIERE DE UNA VISITA PRESENCIAL SE LE INDICA QUE POR EL MOMENTO PARA ESE TIPO DE FALLA SOLO </t>
  </si>
  <si>
    <t>18/12/2025 SE REALIZÓ VISITA TÉCNICA AL COMERCIO, Y SE CLIENTE DANIELA MANIFIESTA QUE EL TÁCTIL SE ENCUENTRA FALLANDO AL MARCAR EL NÚMERO 8, SE REALIZA INSPECCIÓN DEL DATAFONO, SE ACTUALIZA A LA VERSIÓN 26.2.14 SE EVIDENCIA QUE EL DATAFONO SE ENCUENTRA FUNCIONANDO BIEN, SE REALIZA PRUEBAS ÉXITOSAS</t>
  </si>
  <si>
    <t>18/12/2025 SE LLAMÓ AL CLIENTE SE VERIFICÓ FALLA DE CUADRE DE CAJA NO VISUAL, PANTALLA EN BLANCO EN LA OPCIÓN, SE VERIFICA CON EL CLIENTE LA VERSIÓN DEL EQUIPO EL CUAL ESTA DESACTUALIZADO, SE LE DA UN PASO A PASO REALIZANDO ACTUALIZACIÓN Y CAMBIO DE IDIOMA DE ESPAÑOL A INGLÉS, CLIENTE VERIFICÓ FUNCIONAMIENTO Y VISUALIZACIÓN DEL CUADRE DE CAJA, CB Y DATÁFONO QUEDAN OPERATIVOS, SE CIERRA CASO A SATISFACCIÓN DEL CLIENTE.</t>
  </si>
  <si>
    <t>18/12/2025 SE REALIZA ENTREGA DE EQUIPO AL SR MARWIN GARCIA  NO SE REALIZAN PRUEBAS SOLO ES ENTREGA EL RETIRADO TODAVÍA NO LO TIENE DISPONIBLE</t>
  </si>
  <si>
    <t>18/12/2025 SE LLEGA AL PUNTO , SE EVIDENCIA DATAFONO CONECTADO A LA RED WIFI DE UN REPETIDOR , SE PIDE CAMBIAR A LA RED WIFI DEL ROUTER PRINCIPAL , SE CONECTA , SE REALIZA PRUEBAS OK, SE PIDE DEJARLO CONECTADO AL ROUTER PRINCIPAL .</t>
  </si>
  <si>
    <t>18/12/2025 SE LLEGA AL COMERCIO EL DATAFONO FUNCIONA CORRECTAMENTE CLIENTE DICE QUE YA ESTÁ BUENO NO PRESTA UNA COPIA DE UN BAUCHER YA QUE NO PERMITE HACER PRUEBAS</t>
  </si>
  <si>
    <t>18/12/2025 COMUNICACIÓN CON LA SEÑORA ANDREA AL NÚMERO TELEFÓNICO 3106666976 CLIENTE MANIFIESTA QUE EL EQUIPO YA SE ENCUENTRA FUNCIONANDO CORRECTAMENTE YA LE PERMITIÓ INGRESO PARA OPERACIÓN CANCELA VISITA TÉCNICA</t>
  </si>
  <si>
    <t>18/12/2025 SE REVISA EQUIPO Y SE DENOTA QUÉ NO DEJA INGRESAR CON USUARIO SINO CON CORREO, CUANDO SE INTENTA CON CORREO SE QUEDA CARGANDO Y NO ENTRA, SE REALIZA CAMBIO DE CONTRASEÑA Y SIGUE SIN FUNCIONAR, SE CAMBIA DE CONEXIÓN A TRAVÉS DE DATOS MÓVILES Y EL EQUIPO DEJA INGRESAR CON USUARIO Y CONTRASEÑA, SE REALIZAN PRUEBAS OK, FALLA PERTENECÍA A CANAL DEL COMERCIO, SE LE INFORMA USUARIO QUE A TRAVÉS DE LAS PRUEBAS REALIZADAS SE DETERMINA QUE LA FALLA ES DE SU CANAL Y QUE TIENE QUE COMUNICARSE CON SU PROVEEDOR PARA SOLUCIONAR ESA FALLA DE COMUNICACIÓN</t>
  </si>
  <si>
    <t>18/12/2025 SE REALIZA CONFERENCIA CON WOMPI, SE REALIZA CAMBIO DE ZONA HORARIA EN EL DATAFONO Y SE PROCEDE A VEREFICAR QUE EL CLIENTE YA PUEDE INGRESAR A LA APLICACION, EL SR MARIA GALVIS TELÉFONO CELULAR: 3145136858 CONFIRMA SERVICIO.</t>
  </si>
  <si>
    <t>18/12/2025 EN LLAMADA CON CLIENTE ANYELA CERQUERA AL NÚMERO 3176748214, INFORMA QUE DESDE LAS 10 DE LA MAÑANA YA LOGRO INGRESAR CON LAS CREDENCIALES, Y HASTA EL MOMENTO LE HA FUNCIONADO SIN PROBLEMA.</t>
  </si>
  <si>
    <t>18/12/2025 EN COMUNICACIÓN VIA WASHAP CON LA SEÑORA CARMEN SANTOS AL NUMERO 3005749242, ME INFORMA QUE DESDE EL DÍA DE AYER NO HA PODIDO ENTAR AL DATAFONO 
SE LE PIDE QUE BORRE CACHE, SE CONFIRMA LA VERSIÓN Y ESTA OK
SE PIDE HACER DESCARGA DE ACTUALIZACIONES 
SE LE PIDE ACTUALIZAR CONTRASEÑA Y DEMORA UN POCO PERO PERMITE EL CAMBIO 
LUEGO SE LE PIDE INGRESAR CON NUEVA CONTRASEÑA Y SE QUEDA PENSANDO 
SE LE PIDE QUE SI POR FAVOR TIENE MANERA DE COLOCAR OTRO INTERNET, CLIENTE LO HACE Y ENTRA CON SU USUARIO Y CONTRASEÑA SIN NINGÚN PROBLEMA
SE VALIDA Y QUEDA FUNCIONANDO OK</t>
  </si>
  <si>
    <t>18/12/2025 SE ESTABLECE CONTACTO TELEFÓNICO CON EL USUARIO PARA CONFIRMAR EL INCIDENTE REPORTADO EN RELACIÓN CON EL DATÁFONO WOMPI. DURANTE LA LLAMADA, EL USUARIO INFORMA QUE HABÍA ELIMINADO LA APLICACIÓN DE MANERA ACCIDENTAL, LO QUE IMPEDÍA EL USO NORMAL DEL DISPOSITIVO.  
SE REALIZAN INTENTOS INICIALES DE RECUPERACIÓN DE LA APLICACIÓN, AUNQUE LA DESCARGA NO SE COMPLETA EN ESE MOMENTO. CON EL FIN DE GARANTIZAR LA CORRECTA REINSTALACIÓN, EL CASO SE ESCALA AL EQUIPO DE SOPORTE DE WOMPI PARA QUE PROCEDAN CON LA INSTALACIÓN REMOTA DE LA APLICACIÓN.  
POSTERIORMENTE, EL USUARIO COMUNICA QUE LA APLICACIÓN HA SIDO INSTALADA NUEVAMENTE EN EL DATÁFONO Y CONFIRMA QUE EL DISPOSITIVO SE ENCUENTRA EN FUNCIONAMIENTO ADECUADO, PERMITIÉNDOLE CONTINUAR CON SUS ACTIVIDADES.
CON LA VALIDACIÓN DEL RESTABLECIMIENTO DEL SERVICIO Y LA CONFIRMACIÓN DEL USUARIO, SE PROCEDE AL CIERRE DE LA ACTIVIDAD, DEJANDO CONSTANCIA DE LAS ACCIONES REALIZADAS Y DEL RESULTADO SATISFACTORIO DEL PROCESO.</t>
  </si>
  <si>
    <t>17/12/2025 SE LLEGA AL COMERCIO SE ENCUENTRA CERRADO SE VALIDA CON COMERCIO ALEDAÑO INFORMA QUE NO SABEN CUANDO HABREN SE TRATA DE CONTACTAR PERSONA NO CONTESTA SE INFORMA A JEFE DE ZONA PARA CERRAR EL CASO NÚMERO DE CONTACTO 3102934733
18/12/2025 SE REALIZA VISITA A COMERCIO SE EVIDENCIA PINPAD CONECTADO SE LE INFORMA AL TITULAR QUE PINPAD NO SE ENCUENTRA HABILITADO SE REALIZAN PRUEBAS OK SIN NOVEDADES</t>
  </si>
  <si>
    <t>18/12/2025 SE VISITA CB MANTENIMIENTO DE EQUIPO BORRADO CACHÉ ACTUALIZACION POS.. EQUIPO NO TOMA LECTURA CÓDIGO DE BARRAS LARGO CONVENIO RED O A.. PRUEBA EXITOSAS LECTOR CÓDIGO DE BARRAS PEQUEÑO</t>
  </si>
  <si>
    <t>18/12/2025 SE REALIZA VISITA A COMERCIO, SE EVIDENCIA QUE NO TIENE LA APP WOMPI, SE PROCEDE A ESCALAR CON WOMPI TICKET (487872), SE PROCEDE A ACTUALIZAR EL DATÁFONO, SE REALIZAN PRUEBAS OKAY SIN NOVEDAD.</t>
  </si>
  <si>
    <t>10/12/2025 SE VISITA COMERCIO SE VERIFICA DATÁFONO PERO NO FUNCIONA EL.PUERTO DE CARGA TOCA HACER CAMBIO DE POS TICKET N° (486051)
11/12/2025 SE REALIZA VISITA DE CAMPO ENCONTRADO QUE COMERCIO ESTA CERRADO, SE INTENTA COMUNICACIÓN A LA LÍNEA 3107254006 PERO NO HAY RESPUESTA, SE INDAGA CON COMERCIOS ALEDAÑOS PERO NO SABEMOS SI ABRE EL DIA DE HOY, POR LO ANTERIOR SE INFORMA A SUPERVISOR QUIEN AUTORIZA CIERRE DE SOLICITUD.
18/12/2025 SE REALIZA CAMBIO DE EQUIPO POR DAÑO EN PUERTO USB NO CARGA, SE REALIZA PRUEBAS OK</t>
  </si>
  <si>
    <t>18/12/2025 SE COMUNICA AL NÚMERO 3114996356, LA SEÑORA DIANA LIMA RECIBE SOPORTE TELEFÓNICO PARA REALIZAR DESCARGA DE APLICACIÓN POR LA OPCIÓN DE TEM CALL. SE VALIDA FUNCIONAMIENTO OK DEL EQUIPO APLICACIÓN FUNCIONANDO PERFECTAMENTE.</t>
  </si>
  <si>
    <t>19/12/2025 SE ESCALA CASO CON WOMPI PARA QUE HAGAN EL ENVÍO DE LA APLICACIÓN REMOTAMENTE NÚMERO DE TICKET GENERADO POR WOMPI TICKET N° (487818) LA PERSONA QUE ATIENDE ES EL HIJO DE LA DUEÑA Y NO SE SABE EL CORREO NI EL NÚMERO DE NIT DEL COMERCIO POS QUEDA FUNCIONANDO CORRECTAMENTE CLIENTE INGRESA A LA APP REALIZA PRUEBAS Y QUEDA OK EL EQUIPO</t>
  </si>
  <si>
    <t>21/11/2025 SE REALIZA VISITA.. USUARIO Y CONTRASEÑA SE ENCUENTRAN OK PERO NO LE PERMITE EL INGRESO A LA APP, SE ESCALA CASO CON TICKET N° (480954), NO SE DA SOLUCIÓN AL ERROR.. EL COORDINADOR AUTORIZA A REPROGRAMAR LA ORDEN.
17/12/2025 AÚN PERSISTE CON EL INCONVENIENTE DE CREDENCIALES.. INTENTA INGRESAR CON USUARIO Y CONTRASEÑA PERO LA SACA DEL SISTEMA, SE ACTUALIZA CONTRASEÑA SE REALIZAN PRUEBAS Y CONTINÚA CON LAS FALLAS, SE VALIDA VERSIÓN DEL DATAFONO 26.2.11 ..   DESDE EL 21 DE NOVIEMBRE SE ESCALÓ CONTICKET N° (480954) Y NO LE HAN DADO SOLUCIÓN.
17/12/2025 SE REALIZA VISITA SE ENCONTRÓ CERRADO EL COMERCIO. SE INTENTA CONTACTAR VÍA TELEFÓNICA NO CONTESTA, SE LE ESCRIBE POR WHATSAPP NO LE LLEGAN LOS MENSAJES.
18/12/2025 SE REALIZA VISITA SE ESCALA EL CASO Y DESDE WOMPI LE DAN SOLUCIÓN A LAS CREDENCIALES YA QUE NO PODÍA INGRESAR. QUEDA EL SERVICIO OPERATIVO SE REALIZAN PRUEBAS DE CORRECTO FUNCIONAMIENTO</t>
  </si>
  <si>
    <t>21/11/2025 EN COMUNICACIÓN CON EL CLIENTE, SE CONECTA EL EQUIPO A DATOS MÓVILES, PERO PERSISTE LA FALLA, SE ACTUALIZA EQUIPO, SE BORRA CHACHE Y SE REINICIA EQUIPO, PERO PERSISTE LA FALLA, SE ESCALA CASO CON LA ENTIDAD., LA APLICACION NO LE DEJA INGRESAR LE SACA ERROR A PESAR DE DEJAR CAMBIAR LA CLAVE
18/12/2025 SE CAMBIA EQUIPO YA QUE PRESENTA FALLA EN LA CONEXIÓN WIFI, NO PERMITE CONECTARSE A NINGUNA RED, SE INSTALA NUEVO EQUIPO Y SE REALIZAN PRUEBAS OK.</t>
  </si>
  <si>
    <t>19/12/2025 EN COMUNICACIÓN CON EL SEÑOR ALEJANDRO NOS INDICA QUE TENIA UNA FALLA AL MOMENTO DE CARGAR EL DATAFONO PERO QUE YA LA FALLA SE SOLUCIONO QUÉ YA ESTA OPERANDO CON NORMALIDAD</t>
  </si>
  <si>
    <t>16/12/2025 EN LA VISITA TÉCNICA SE REALIZÓ LA REVISIÓN DE EL DATÁFONO ENCONTRANDO SU PANTALLA EN BUEN ESTADO PERO AL MOMENTO DE LEER LOS CÓDIGOS DE BARRAS LA PANTALLA SE PONE OSCURA Y NO LEE,AL VALIDAR SE ENCONTRÓ UN POSIBLE DAÑO INTERNO DEL LENTE DE LA CAMARA,EL SERVICIO SE ESCALA PARA QUE SEA APROBADO REALIZAR EL CAMBIO DE DATÁFONO.
19/12/2025 EN LA VISITA TÉCNICA SE REALIZÓ EL CAMBIO DE DATÁFONO YA QUE EL ANTERIOR PRESENTÓ UN DAÑO EN EL LENTE DE LA CAMARA, LUEGO DE VALIDAR EL DAÑO SE ESCALO Y SE APROBÓ EL CAMBIO,EL CUAL FUE EJECUTADO OK Y SE REALIZARON LAS PRUEBAS DEJANDO EL SERVICIO OPERANDO SIN FALLAS Y SIN NOVEDAD.</t>
  </si>
  <si>
    <t>16/12/2025 SE VALIDA CAMBIO DE CONTRASEÑA CON EL USUARIO PARA QUE LE PUEDA FUNCIONAR NUEVAMENTE EL ACCESO. LE SALE QUE HIZO EL CAMBIO CON ÉXITO PERO CUANDO YA VALIDA INGRESO CON NUEVA CONTRASEÑA, LE APARECE "TU INGRESO ES INVÁLIDO" O PIDE CORREO. TICKET N° (487241)
CASO LINEACOM INCIDENTE 82404
SE VALIDA CAMBIO DE CONTRASEÑA CON EL USUARIO PARA QUE LE PUEDA FUNCIONAR NUEVAMENTE EL ACCESO. LE SALE QUE HIZO EL CAMBIO CON ÉXITO PERO CUANDO YA VALIDA INGRESO CON NUEVA CONTRASEÑA, LE APARECE "TU INGRESO ES INVÁLIDO". NECESITA ESCALAMIENTO.
254UMD4X8441
19/12/2025 DESPUÉS DE QUE LE ESCALARON EL CASO CON EL TICKET N° (487241) SE PROGRAMA REUNIÓN POR TEMAS EN LA CUAL HUBIERON MODIFICACIONES PARA LAS CREDENCIALES DE ACCESO. SE VALIDA QUE TIENE UN CAMBIO EXITOSO EN LAS CREDENCIALES Y ADEMÁS DE ESO, SE REALIZA INGRESO MEDIANTE EL COMPARTIMIENTO DE DATOS MÓVILES EL CUAL DA COMO RESULTADO UN INGRESO EXITOSO. SE CONFIRMA QUE TODO FUNCIONA BIEN, PERO DEBE COMUNICARSE CON SU PROVEEDOR DE INTERNET PARA QUE LE V</t>
  </si>
  <si>
    <t>19/12/2025 SE LLEGA AL PUNTO Y SE ENCUENTRA QUE LAS TRANSACCIONES DEL 17 NO APARECEN COMPLETAS ES POR QUÉ EL 17 UBO CAMBIO DE EQUIPO EN EL PUNTO Y EL DATAFONO SOLO MUESTRA LAS TRANSACCIONES QUE REALIZA EL EQUIPO QUE LAS HACE POR ESO SOLO SALE UNA PARTE DE LAS TRANSACCIONES POR INFORMACIÓN DE JHONATAN SALAZAR SE LE EXPLICA ESTO AL CLIENTE TODO QUEDA OK</t>
  </si>
  <si>
    <t>18/12/2025 SE ESTABLECE CONTACTO VIA WHATSAPP AL NÚMERO +57 320 6679525 CON LA USUARIA JAINETH MURILLO IDENTIFICADA CON C.C 1096191256  A QUIEN SE LE HA VENIDO REALIZANDO ACOMPAÑAMIENTO PARA CORRECCIÓN DE LA FALLA REPORTADA A LO CUAL LUEGO DE REALIZAR EL PROCESO DE BORRADO DE CACHE , ACTUALIZACIÓN DE APP Y REINICIO DEL EQUIPO PUEDE INGRESAR SIN NOVEDAD Y REALIZAR TRANSACCIÓNES DE PRUEBA CLIENTA INDICA QUE TODO SE ENCUENTRA EN ORDEN FUNCIONANDO CORRECTAMENTE SE PROCEDE CON EL CIERRE DEL SERVICIO Y SE LE COMUNICA A LA USUARIA QUÉ EN CASO DE ALGUNA NOVEDAD DEBERA COMUNICARSE NUEVAMENTE A LA LINEA DE ATENCIÓN</t>
  </si>
  <si>
    <t>19/12/2025 SE ESCALA CON WOMPI PARA LA REINSTALACION DEL APLICATIVO BAJO EL TICKET 487959, SE VALIDA CON EL CLIENTE LA INSTALACION DEL APLICATIVO Y SU CORRECTO FUNCIONAMIENTO.</t>
  </si>
  <si>
    <t>19/12/2025 SE LLEGA A CORRESPONSAL SE VERIFICA FALLA EN LECTOR DE BARRAS NO LEE NINGÚN CÓDIGO SE REALIZA ACTUALIZACION DE VERSION SE BORRA CHACHE SE REALIZA PRUEBAS DE FUNCIONAMIENTO EXITOSAS SE EXPLICA A COMERCIO CORRECTO FUNCIONAMIENTO CB QUEDA OPERATIVO</t>
  </si>
  <si>
    <t>19/12/2025 SE REALIZA VISITA TÉCNICA AL COMERCIO EN DONDE ME INDICA QUE LAS CREDENCIALES LA ESTABAN PONIENDO MAL SE PROCEDE A VOLVER INTENTAR Y INGRESA CORRECTAMENTE CON LAS MISMAS CREDENCIALES ESTABAN COLOCANDO LETRAS DE MÁS</t>
  </si>
  <si>
    <t>19/12/2025 SE REALIZA NUEVAMENTE EL BORRADO DE CACHE Y ACTUALIZACIÓN VERSION , SE RESTABLECE CONTRASEÑA DANDOLE CONECTIVIDAD POR 
SL EQUIPO POR DATOS MOVILES DEL CLIENTE DONDE SE EVIDENCIA QUE EL USUARIO INGRESA CON EXITO A LA APLICACIÓN WOMPI , DEJANDO PRUEBAS EXITOSAS , PROBLEMA EN CANAL DE COMUNICACIÓN DEL COMERCIO .</t>
  </si>
  <si>
    <t>19/12/2025 SE REALIZA REINSTALACIÓN DE APP ELIMINADA POR EL CLIENTE SE REALIZA ACTUALIZACIÓN DE VERSIÓN SE REALIZAN  PRUEBAS EXITOSAS</t>
  </si>
  <si>
    <t>10/12/2025 SE LLEGA A COMERCIO SE VÁLIDAN PARÁMETROS DE DATAFONO FALLA PERSISTE NO LEE TARJETAS SE NECESITA CAMBIO DE EQUIPO. NO SE PUEDE HACER EL CAMBIO, QUEDA PENDIENTE POR STOCK EN BODEGA BAKUP
19/12/2025 SE VÁLIDA FALLA EN LECTOR DE TARJETAS EN DATÁFONO SE REALIZA CAMBIO DE EQUIPO SE REALIZAN PRUEBAS CON TARJETA Y QR EXITOSAS</t>
  </si>
  <si>
    <t>19/12/2025 SE VALIDA ERROR EN CONEXIÓN WIFI DEBIDO A QUE EL COMERCIO NO RECUERDA LA CLAVE CORRECTA DE RED, SE CONECTA DATAFONO MEDIANTE DATOS DEL CELULAR Y SE REALIZA PRUEBAS DE FUNCIONAMIENTO EXITOSAS. EQUIPO OPERATIVO</t>
  </si>
  <si>
    <t>19/12/2025 SE ESCALA EL CASO PARA REINSTALACIÓN DE APLICACIÓN WOMPI, TICKET N° (487889), QUEDA EQUIPO FUNCIONANDO CORRECTAMENTE.</t>
  </si>
  <si>
    <t>19/12/2025 EN COMUNICACIÓN CON LA SEÑORA ESTAFANI ESTEVE AL NUMERO 3229442119, INDICA OPERATIVO EL SERVICIO, INFORMA NO REQUIERE SOPORTE, SE ENCUENTRA NORMAL EL SERVICIO</t>
  </si>
  <si>
    <t>19/12/2025 SE VALIDA UN CASO SERIO DE CONTRALUZ YA QUE EL CB QUEDA MUY ADENTRO Y EN UN SEGUNDO PISO. SE LE BRINDA CAPACITACIÓN POR EL CASO DE ILUMINACIÓN Y SE HACEN PRUEBAS CONTINÚAS EN LAS QUE SE MUESTRAN LOS MEJORES PUNTOS DE ILUMINACIÓN PARA LECTURA Y POR ÚLTIMO SE MUESTRA CON UNA LÁMPARA HACIA LADO QUE NO DA CONTRALUZ Y LAS OEE DE INMEDIATO. EL CB VA A HACER LA ADECUACIÓN DE LA LÁMPARA PARA QUE NO LE AFECTE Y LAS LEA RÁPIDAMENTE. RECOMIENDA QUE LOS DISPOSITIVOS DEBEN TENER MEJOR CALIDAD EN LA CÁMARA, SIN EMBARGO, SE HACE CORRECTAMENTE LA CAPACITACIÓN PARA EL USO DE LOS CÓDIGOS DE BARRAS E ILUMINACIÓN EN EL MISMO.</t>
  </si>
  <si>
    <t>19/12/2025 SE REALIZA ACTUALIZACIÓN Y BORRADO DE CACHE SE ESCALA CON EL COORDINADOR NOVEDAD DE INGRESO SE REALIZAN PRUEBAS CON DATOS Y RED WIFI 5G Y 2 G , SE DEJÓ CONECTADO A LA RED 2G SE REALIZAN PRUEBAS OK</t>
  </si>
  <si>
    <t>17/12/2025 SE REALIZA DESPLAZAMIENTO A COMERCIO SE VALIDA VERSIÓN DEL DATAFONO, SE ENCUENTRA VERSIÓN 26.2.12, SE EJECUTA TEAMCALL Y LA VERSIÓN NO ACTUALIZA, SE ESCALA A WOMPI CON TICKET N° (487468, LUEGO DE MÁS DE 30 MINUTOS EN COMERCIO SE AUTORIZA RETIRO POR PARTE COORDINACIÓN, LA VERSIÓN CONTINUA SIN ACTUALIZAR.
19/12/2025 SE REALIZA LLAMADA DE VALIDACIÓN PARA ACTUALIZACIÓN VERSIÓN SE HABLA CON LA SRTA. ELIANA CASTAÑEDA 318 6934236 QUIEN CONFIRMA VERSIÓN CON ACTUALIZACIÓN EXITOSA, LECTOR DE BARRAS FUNCIONA CORRECTAMENTE.</t>
  </si>
  <si>
    <t>19/12/2025 SE COMUNICA CON EL COMERCIO EL CLIENTE INDICA QUE LE PUSIERON UN ROLLO NUEVO HICIERON NUEVAMENTE EL PROCESO DE IMPRIMIR Y SALIÓ EL VOUCHER OK QUEDA EL EQUIPO FUNCIONANDO OK</t>
  </si>
  <si>
    <t>19/12/2025 DATAFONO NO IMPRIME, SE VALIDA E IMPRESORA NO POSEE EL RODILLO, SE INSTALA RODILLO Y SE REALIZAN PRUEBAS CORRECTAMENTE</t>
  </si>
  <si>
    <t>19/12/2025 SE HACE MANTENIMIENTO SE OK SE REVISA DATAFONO SE ENVIDENCIA QUE EQUIPOS ESTA DESACTUALIZADO 26.2.9 SE SUBE VERSION A 26.2.14 SE HACEN PRUEBAS EXITOSAS</t>
  </si>
  <si>
    <t>19/12/2025 *TICKET N° (488082)*
CASO LINEACOM INCIDENTE 56389
SE LLEGA AL CB SE EVIDENCIA QUE AL PASAR 10 MINUTOS AL ESTAR TRABAJANDO AMBOS DATÁFONOS EN SIMULTÁNEO APARECE ESTE ERROR EN ESPECÍFICO CON CUALQUIER TRANSACCIÓN PORFAVOR ESCALARLO
SN: 254UMD4X6720 ESTE ES EL DATAFONO DONDE APARECE LA FALLA CUANDO SE TRABAJA SIMULTÁNEAMENTE LOS DOS 
SN : 254UMD4X6727 EN ESTE DATAFONO NO PASA EL ERROR , Y TRABAJA CON NORMALIDAD
YA AL MOMENTO DE RETIRARME SE EVIDENCIA QUE EL OTRO TAMBIEN LE SALIÓ ESE ERROR , USUARIO INDICA QUE ES PRIMER VEZ QUE LE SALE ESE ERROR EN EL OTRO DATAFONO EL CUAL SERÍA 
SN: 254UMD4X6727 TAMBIEN SALIÓ 1 VEZ ESE ERROR ENTONCES PUEDE SER EL ERROR EN CUALQUIER DE LOS DOS , SE VOLVIÓ A LOGUEAR Y SIGUIÓ TRABAJANDO NORMAL ,ESPERE 10 TRANSACCIONES Y NO VOLVIÓ A SALIR EL ERROR</t>
  </si>
  <si>
    <t>19/12/2025 SE LLEGA CB YA QUE MOSTRABA UN MENSAJE " UPS ALGO SALIÓ MAL" 
SE EVIDENCIA QUE PROBLEMA DEL INTERNET, SE HACEN PRUEBAS CON OTRO INTERNET Y TODO QUEDA FUNCIONANDO OK</t>
  </si>
  <si>
    <t>19/12/2025 SE VERIFICÓ FALLA DE IMPRESIÓN Y NO PERMITE VER LOS MOVIMIENTOS, SE REVISA ACTUALIZACIÓN E IDIOMA, SE CONFIGURA EL IDIOMA INGLÉS, SE ACTUALIZA NUEVAMENTE, SE EJECUTAN PRUEBAS TX EXITOSAS QUEDA OPERATIVO.</t>
  </si>
  <si>
    <t>19/12/2025 SE REALIZA COMUNICACIÓN CON LA CLIENTE EMILCE INDICA QUE EL DATÁFONO SE REINICIA SE LE INDICA EL PROCESO DEL BORRADO DE CACHÉ ACTUALIZACIÓN DEL EQUIPO Y APLICACIÓN SE LE INDICA A LA CLIENTE QUE DESPUÉS DE ESTO REINICIE EL EQUIPO REALIZA PRUEBAS E INDICA QUE EL QUIPO QUEDA FUNCIONAL Y OPERATIVO</t>
  </si>
  <si>
    <t>19/12/2025 SE REALIZA ACTUALIZACIÓN DE VERSION DESACTUALIZADA PRUEBAS OK</t>
  </si>
  <si>
    <t>19/12/2025 EN COMUNICACIÓN CON LA SEÑORA YUDY SANCHEZ AL NUMERO 3138595707, INFORMA QUE LA DIRECCIÓN EN EL VAUCHER ESTA ERRADA, INFORMA QUE YA SE LE REALIZO EL TRASLADO Y AUN SALE ERRADA. SE ESCALA SOLICITUD A COORDINADORA DE ZONA, INFORMA SE ESCALA A WOMPI, INDICANDO CERRAR SESISON Y VERIFICAR, CORRECION EN VAUCHER ACTUALIZADA CON EXITO OK.</t>
  </si>
  <si>
    <t>20/12/2025 SE LLEGA A COMERCIO, SE EVIDENCIA QUE LA OPCIÓN DE IMPRIMIR ESTÁ DESHABILITADA, SE COMPRUEBA QUE TENGA ROLLO Y EL DATÁFONO NO CONTABA CON EL ROLLO, SE COLOCA UNO, SE REALIZA PRUEBAS OKAY OPERANDO CON NORMALIDAD.</t>
  </si>
  <si>
    <t>19/12/2025 SE LLAMA A CLIENTE AL NÚMERO 3157661204 NOS CONTESTA LA SEÑORA SANDRA NOS INDICA Q LE GENERA ERROR EN LOS RETIROS, INDICA Q TIENE CONECTADO EL PINPAD, SE LE INDICA Q ESE PINPAD NO ESTÁ EN FUNCIONAMIENTO TODAVÍA, QUE POR FAVOR LO DESCONECTE, CLIENTE LO DESCONECTA Y SE LE INDICA Q HAGA PRUEBAS, CLIENTE INDICA Q YA LE FUNCIÓN Q LOGRO HACER UN RETIRO EXITOSO, SE PROCEDE A CERRAR ORDEN</t>
  </si>
  <si>
    <t>19/12/2025 SE REALIZA VALIDACION CON EL CLIENTE YA QUE POR ERROR BORRO LA APP, SE ESCALA A WOMPI PARA REINSTALACION QUEDANDO EN LA VERSION 26.2.14 NOMBRE DEL CONTACTO: JOSE LINARES TELÉFONO FIJO: 0 TELÉFONO CELULAR: 3175807932 CLIENTE CONFIRMA APPP REINSTALADA</t>
  </si>
  <si>
    <t>19/12/2025 SE REALIZA BORRADO DE CACHE , SE ACTUALIZA VERSIÓN , SE PROCEDE CON EL CAMBIO DE CONTRASEÑA ,EVIDENCIANDO EXITOSAMENTE EL INGRESO A LA APLICACIÓN WOMPI PARA REALIZAR TRANSACCIONES , DEJANDO PRUEBAS OK</t>
  </si>
  <si>
    <t>19/12/2025 ENTIDAD CONFIRMA QUE LA APP YA FUE INSTALADA NUEVAMENTE SE ESTABLECE CONTACTO CON EL SEÑOR HECTOR CERA AL NÚMERO DE CONTACTO 3115745283 CLIENTE CONFIRMA QUE EL EQUIPO YA SE ENCUENTRA FUNCIONANDO CORRECTAMENTE COMPARTE TRANSACCIÓN EVIDENCIANDO QUE EL CORRESPONSAL ESTA OPERATIVO SE LE INDICA QUE SE PROCEDE CON EL CIERRE DE LA ORDEN GENERADA CLIENTE CONFORME.</t>
  </si>
  <si>
    <t>19/11/2025 SE REALIZA SOPORTE TELEFÓNICO, Y SE REALIZA ESCALAMIENTO CON JONATHAN SALAZAR APOYO BANCA, TICKET: 480256
20/11/2025 SE REALIZA ESCALAMIENTO DEL CASO GENERANDO TICKET: 480256 Y SE PROCEDE A INDICARLE AL SR JAVIER PRIETO QUE EL CASO YA ESTÁ EN CONOCIMIENTO DE LA ENTIDAD BANCARIA
20/12/2025 SE REALIZA VALIDACIÓN POR FALLA NO SE REFLEJAN ALGUNAS TRANSACCIONES CLIENTE YA LO HABÍA ESCALADO AL BANCO SE VISITA CORRESPONSAL PARA VALIDAR EQUIPO Y VERSIÓN SE ACTUALIZA VERSIÓN A 26.2.14 PRUEBAS OK CON UNA CONSULTA DE SALDO TAMBIÉN SE PIDE A CLIENTE DESCARGAR TRANSACCIONES DE SOMOS BANCOLOMBIA EN EXCEL DE LOS DÍAS MENCIONADOS Y SE ENVÍAN A COORDINADOR PARA ESCALAR A CENTRO DE GESTIÓN SERVICIO EN SITIO ESTÁ OPERATIVO LA PERSONA A CARGO NO TIENE CONOCIMIENTO DE LAS TRANSACCIONES FALLIDAS FUE EL JEFE QUIEN ESTUVO ESOS DÍAS Y MANIPULÓ
19/12/2025 SE REALIZA COMUNICACIÓN  CON EL SEÑOR JAVIER PRIETO AL NÚMERO 3123926909 PARA VALIDAR SOBRE RESPUESTA DE PARTE DE WOMPI SOBRE EL TEMA DEL DESCUADRE QUE TIE</t>
  </si>
  <si>
    <t xml:space="preserve">04/11/2025 SE VALIDA SOPORTE TELEFÓNICO CON EL CLIENTE DÓNDE ASEGURAN QUE YA HAN VALIDADO Y QUE SÍ TIENE. RED DE 2.4 GHZ, SIN EMBARGO, ASEGURAN QUE EL DATÁFONO NO LA TOMA. SE VALIDAN LAS REDES Y EL DATÁFONO LOGRA DAR ACCESO PERO CUANDO SE USA LA RED, NO ACEPTA EL USUARIO. EL CB SE VA A COMUNICAR NUEVAMENTE CON CLARO PARA QUE VALIDEN QUE NO HAYAN RESTRICCIONES, PERO CONTINÚAN UTILIZANDO EL DE REDEBAN PORQUE NO HAY DISPONIBILIDAD PARA UTILIZAR CONTINUAMENTE LOS DATOS. SIN EMBARGO SE DEJA ACLARADO QUE EL POS FUNCIONA CORRECTAMENTE CON DATOS MÓVILES Y BRINDA ACCESO PARA TODOS LOS MOVIMIENTOS PERO NO DA CON LA RED DEL PUNTO YA QUE POSIBLEMENTE LA RED QUE TIENEN ES LA MISMA QUE USAN PARA LAS CÁMARAS Y TIENEN ALGÚN TIPO DE SEGURIDAD.
18/12/2025 SE REVISA EQUIPO Y SE EVIDENCIA QUE NO ESTÁ CONECTÁNDOSE A LA RED WIFI DEL COMERCIO, CONECTO MIS DATOS DEL CELULAR E INMEDIATAMENTE INGRESA INTENTO POR TODOS LOS LADOS SOLUCIONAR EL PROBLEMA PERO NO TENGO ÉXITO, ESCALO LA NOVEDAD CON MI COORDINADOR.
19/12/2025 SE </t>
  </si>
  <si>
    <t>20/12/2025 EN LLAMADA CON CLIENTE MARÍA TOVAR AL NÚMERO 3154207089 INFORMA QUE REINICIÓ EL MODEM Y YA LOGRÓ INGRESAR CON EL USUARIO Y CONTRASEÑA SIN PROBLEMA, EN VIDEOLLAMADA CON CLIENTE SE REALIZA CONFIGURACIÓN DE HORA Y FECHA COMO INDICÓ WOMPI, DATAFONO FUNCIONA CORRECTAMENTE</t>
  </si>
  <si>
    <t>20/12/2025 SE REALIZA COMUNICACIÓN TELEFÓNICA CON LA SEÑORA INÉS, ELLA INDICA QUE NO APAGA EL DATAFONO Y NUNCA LE HIZO BORRADO DE CACHE. SE LE INDICA PASO A PASO COMO ACTUALIZAR VERSIÓN, SE REALIZA BORRADO DE CACHE. CLIENTE INFORMA QUE DESPUÉS DE REALIZADO EL PROCESO SI MEJORO MUCHO. SE CORRIGIÓ LA LENTITUE</t>
  </si>
  <si>
    <t>21/12/2025 CLIENTE INDICA QUE EL DATÁFONO SE LE BLOQUEA LA PANTALLA DESPUÉS DE CADA 20 TRANSACCIONES SE BLOQUEA EL TÁCTIL LES TOCA REINICIAR EL EQUIPO PARA AQUE VUELVA A FUNCIONAR SE LES INDICA EL PASO A PASO DEL BORRADO DE CACHÉ EL DE REVISAR Y MANTENER AL DÍA LAS ACTUALIZACIONES Y CAMBIO DE RED SE VÁLIDA NUEVAMENTE EL EQUIPO REALIZAN TRANSACCIONES Y EL EQUIPO QUEDA MÁS RÁPIDO Y FUNCIONAL TOTALMENTE OPERATIVO</t>
  </si>
  <si>
    <t>20/12/2025 SE REALIZA VISITA A CB APP ELIMINADA POR COMERCIO, SE REALIZA DESCARGA DE APP PRUEBAS OK SIN NOVEDAD</t>
  </si>
  <si>
    <t>20/12/2025 SE HABLA CON EL CLIENTE QUIEN INFORMA QUE NO LE FUNCIONA EL USUARIO Y LA CONTRASEÑA PARA EL INGRESO SE REALIZA VIDEO LLAMADA Y SE LE PIDE CONECTAR EL DATAFONO CON LOS DATOS DEL CELULAR EL CLIENTE REALIZA LA CONXION Y EL SERVICIO FUNIONA YA PUEDE INGRESAR A LA APLICACIÓN, SE LE SOLICITA REINICIAR EL ROUTER DE INTERNET, CLIENTE CONFIRMA SERVICIO</t>
  </si>
  <si>
    <t>21/12/2025 SE HABLA CON EL USUARIO E INDICA QUE EL DÍA DE AYER LOGRÓ SOLUCIONAR EL PROBLEMA SE CONFIRMA CB OPERATIVO TOTALMENTE OK</t>
  </si>
  <si>
    <t>17/12/2025 SE REALIZA ACTUALIZACIÓN DE APP SE BORRA CACHE , SE REINICIA EL MODEM DEL USUARIO, SE HACEN PRUEBAS CON EQUIPO PUNTO FIJO QUE USUARIO TIENE DE FORMA INHALAMBRICA SE HACEN PRUEBAS Y SEGUIMIENTO DE MÁS DE 40 TRANSACCIONES CONECTADO POR WIFI SE EVIDENCIA QUE AL LLEGAR A LA TRANSACCIÓN 25 YA EMPIEZA A PONERSE LENTO PARA TRANSAR HASTA PARA CONSULTAR MOVIMIENTOS , SE CONECTA EL DATAFONO POR CABLE DE RED SE BORRA CACHE SE FORZA DETENCIÓN SE REALIZAN PRUEBAS CON 40 TRANSACCIONES Y AL LLEGAR A LA 35 SE EVIDENCIA QUE SE PONE LENTO NUEVAMENTE SE DEMORA EN TRANSAR Y EN MOSTRAR LOS MOVIMIENTOS , SE LLEGA AL CB A LAS 10:00 AM SE REALIZA SEGUIMIENTO DEL EQUIPO CONECTADO POR WIFI SE EVIDENCIA QUE SE PONE LENTO DESPUÉS DE 25 TRANSACCIÓNES
SE CONECTA POR CABLE DE RED Y SE EVIDENCIA QUE DESPUÉS DE LA TRANSACCIÓN 35 YA EMPIEZA A PONERSE LENTO EN GENERAL EL SISTEMA 
TITULAR MANIFIESTA QUE POR USUARIO EN LA RED DE REDEBAN SE DEMORA POR PERSONA 47 SEGUNDOS , EN CAMBIO CON LA RED DE WOMPI SE PUEDE DEMORAR POR PER</t>
  </si>
  <si>
    <t>22/12/2025 RESUMEN DEL CASO:  EQUIPO NO PERMITIA REALIZAR TRANSFERENCIA DE NEQUI Y NO LEÍA CÓDIGO DE BARRAS SE CONTACTA AL SEÑOR AGUSTIANO DESDE EL DÍA SÁBADO 20-DIC-2025 AL NÚMERO 3224294901 VÍA WHATSAPP QUIEN INFORMA EL DÍA SÁBADO QUE EL EQUIPO YA LE PERMITE REALIZAR OPERACIONES A NEQUI Y LE ESTÁ LEYENDO LOS CÓDIGOS DE BARRAS SE LE PIDE FOTO DE BAUCHER PARA ADJUNTAR COMO EVIDENCIA INFORMA QUE NO ESTÁ EN EL LOCAL QUE EN EL TRANSCURSO DEL DÍA LA ENVÍA
SE CONTANDA NUEVAMENTE AL SEÑOR AGUSTIANO AL NÚMERO 3224294901 VÍA WHATSAPP NUEVAMENTE EL DÍA DOMINGO 21-DIC-2025 INFORMA QUE DESDE EL DÍA SÁBADO ESTÁ EN FESTIVIDADES (TOMANDO) Y NO TIENE COMO HACER EL ENVÍO DE LA FOTO POR TAL MOTIVO SE PROCEDE A CERRAR ORDEN Y SE ADJUNTAN PANTALLAZO DE LA CONVERSACIÓN</t>
  </si>
  <si>
    <t>22/12/2025 EN COMUNICACION CON LA SR SANDRA, SE VALIDA QUE LA REINSTALACION DE LA APLICACION Y SE REALIZAN PRUEBAS OK TICKET   488378</t>
  </si>
  <si>
    <t>22/12/2025 EN COMUNICACION CON EL CLIENTE SE VALIDA LA REINSTALACION DEL APLICATIVO Y SE REALIZAN PRUEBAS OK.</t>
  </si>
  <si>
    <t>22/12/2025 SE LLAMA AL CLIENTE E INDICA QUE LA APP YA APARECE Y QUE PUEDE HACER TRANSFERENCIA EL EQUIPO ESTA FUNCIONANDO CORRECTAMENTE</t>
  </si>
  <si>
    <t>22/12/2025 SE REALIZA GESTIÓN TELEFÓNICA AL NÚMERO 3197082240 Y EN COMUNICACIÓN CON LA SEÑORA YULIANA RINCÓN INFORMA QUE YA SE SOLUCIONÓ EL INCONVENIENTE CON EL SERVICIO, TENÍA LA TAPA MAL CERRADA</t>
  </si>
  <si>
    <t>22/12/2025 SE REALIZA ESCALAMIENTO A WOMPI POR QUE EL CLIENTE ELIMINO LA APP, SE CONFIRMA REINSTALAFION DE APP , LA SEÑORA YANETH NUNERL 3127247900, VERSION 26.2.14</t>
  </si>
  <si>
    <t>20/12/2025 SE LLEGA A COMERCIO Y ESTA CERRADO, SE PREGUNTA A COMERCIO A LOS LADOS Y COMENTAN QUE ABREN COMERCIO DESPUES DE LAS 12 M, SE DEBE REAGENDAR VISITA
22/12/2025 DATAFONO NO ESTA LEYENDO FACTURAS DE CÓDIGO DE BARRAS, SE LE INDICA A CLIENTE QUE TRATE LEER COD DE BARRAS CORTOS YA QUE LOS CÓDIGOS DE VARRAS LARGOS NO LOS ESTÁ LEYENDO, COMERCIO AUN TRABAJANDO CON RED REDEBAN, SE INDICA QUE PRIMERO INTENTE CON EQUIPO DE WOMPI Y QUE WOMPI AUN ESTA TRABAJANDO EN UNA SOLUCION PARA EQUIPOS CON CAMARA DELANTERA, SE ACTUALIZA EQUIPOS YA QUE NO TENIA ULTIMA VERSIÓN</t>
  </si>
  <si>
    <t>20/12/2025 SE REALIZA COMUNICACIÓN  CON EL SEÑOR JOHN RUBIANO  AL NÚMERO 3123838115 PARA VALIDAR SOBRE FALLA CLIENTE ELIMINÓ LA APP WOMPI POR EQUIVOCACIÓN, SE GENERA TICKET-488247 A LA ESPERA DE RESPUESTA WOMPI ,SE LE INDICA AL CLIENTE MANTENER EL DATÁFONO  ENCENDIDO Y CONECTADO A LA RED WIFI ,SE REPROGRAMA VISITA PATA EL DÍA LUNES YA QUE NO HAY SOPORTE CON WOMPI
22/12/2025 SE REALIZA COMUNICACIÓN  CON EL CLIENTE PARA VALIDAR RESPUESTA POR PARTE DE WOMPI CLIENTE CONFIRMA YA VISUALIZA LA APP WOMPI Y SE ENCUENTRA OPERATIVO</t>
  </si>
  <si>
    <t>22/12/2025 SE LLEGA A LA DIRECCIÓN INDICADA Y SE EVIDENCIA SISTEMA DE RODILLO DE IMPRESORA DAÑADO , Y SIN EL RODILLO. COMERCIO ENTREGA EL DATÁFONO SIN LA CASA Y SIN ACCESORIOS, ÚNICAMENTE CON CARGADOR, INDICA BOTARON LA CAJA. SE CAMBIA DATAFONO Y SE ENTREGA CON CAJA Y ACCESORIOS. VERSIÓN 26.5.14. CREDENCIALES OK , PRUEBAS ÉXITOSAS</t>
  </si>
  <si>
    <t>22/12/2025 EN COMUNICACION CON EL CLIENTE, SE LE INDICA REALIZAR LA CONFIGURACION DE LA ZONA HORARIA, SE INGRESA NUEVAMENTE AL APP Y SE REALIZAN PRUEBAS OK.</t>
  </si>
  <si>
    <t>22/12/2025 EN COMUNICACION CON EL CLIENTE, SE LE INDICA COMO REALIZAR LA CONFIGURACION DE LA ZONA HORARIO EN EL DATAFONO, SE LOGRA INGRESAR NUEVAMENTE A LA APP Y SE REALIZAN PRUEBAS OK.</t>
  </si>
  <si>
    <t>22/12/2025 SE VERIFICAN SERVICIOS Y USUARIO ELIMINÓ APP DE WOMPI, SE PIDE GESTIÓN Y LA APP SE INSTALA NUEVAMENTE CON ÉXITO, SERVICIOS QUEDAN OK</t>
  </si>
  <si>
    <t>22/12/2025 EN COMUNICACION CON EL CLIENTE, SE LE INDICA COMO REALIZAR LA CONFIGURACION DE LA ZONA HORARIA EN EL DATAFONO, SE INGRESA EXITOSAMENTE A LA APP Y SE REALIZAN PRUEBAS OK.</t>
  </si>
  <si>
    <t>22/12/2025 EN COMUNICACION CON EL CLIENTE, SE LE INDICA COMO REALIZAR LA CONFIGURACION DE LA ZONA HORARIA DEL DATAFONO, SE INGRESA  EXITOSAMENTE A LA APP Y SE REALIZAN PRUEBAS OK.</t>
  </si>
  <si>
    <t>22/12/2025 SE VISITA COMERCIO , SE REALIZA BORRADO DE  CACHE Y SE ACTUALIZA A LA VERSIÓN 26.2.14 DONDE SE EVIDENCIA QUE EL CORRESPONSAL QUEDA OPERATIVO TRABAJANDO CORRECTAMENTE , PRUEBAS EXITOSAS AL INCONVENIENTE REPORTADO POR EL USUARIO QUE NO PERMITIA REALIZAR RETIROS NI DEPÓSITOS .</t>
  </si>
  <si>
    <t>22/12/2025 SE REALIZA COMUNICACIÓN CON  EL SEÑOR GERMÁN DAVID RODRIGUEZ AL NÚMERO 3006640068 PARA VALIDAR SOBRE FALLA CLIENTE INDICA QUE ELIMINÓ LA APP WOMPI POR EQUIVOCACIÓN  SE GENERA TICKET -488380 SE VUELVE A COMUNICAR CON CLIENTE CONFIRMANDO QUE YA VISUALIZA LA APP WOMPI Y SE ENCUENTRA OPERATIVO</t>
  </si>
  <si>
    <t>22/12/2025 SE HABLA CON EL CLIENTE EL SEÑOR ANDRES AL NUMERO 3127663700 SE VALIDA QUE NO PERMITE EL INGRESO, SE LE SOLICITA INGRESAR AL SISTEMA Y DESACTIVAR LAS OPCIONES DE HORA DEL SISTEMA Y FECHA DEL SISTEMA, SE LE SOLICITA REINCIIAR EL EQUIPO Y SE REALIZAN PRUEBAS EXITOSAS DE INGRESO</t>
  </si>
  <si>
    <t>22/12/2025 SE REALIZA CAMBIO DE DATÁFONO POR DAÑO EN PUERTO DE CARGA AL CONECTAR LA FUENTE DE PODER EL EQUIPO PRESENTA INTERMITENCIA EN LA CARGA, SE REALIZA PRUEBAS DE FUNCIONAMIENTO EXITOSAS.</t>
  </si>
  <si>
    <t>22/12/2025 EN COMUNICACIÓN CON EL CLIENTE, SE LE INDICA COMO CONFIGURAR LA ZONA HORARIA EN EL DATÁFONO, SE INGRESA EXITOSAMENTE AL APP Y SE REALIZAN PRUEBAS OK.</t>
  </si>
  <si>
    <t>22/12/2025 EN LLAMADA CON CLIENTE KIMBERLY MARIANA TOVAR GOMEZ AL NÚMERO 3132275720 INFORMA QUE EL DAÑO SE PRESENTÓ EN EL PROVEEDOR DE INTERNET CLARO, YA LOGRÓ CONECTAR EL DATAFONO A LOS DATOS DEL CELULAR Y ESTÁ FUNCIONANDO CORRECTAMENTE.</t>
  </si>
  <si>
    <t>22/12/2025 EN COMUNICACIÓN CON LA SEÑORA LUZ MARINA URIBE AL MOVIL 3203870980, INDICA QUE DESPUÉS DE REALIZAR EL PROCESO DE TEMCALL Y ACTUALIZAR VERSIÓN A 26.2.14 NEXT 0, Y REALIZAR PROCESO DE BORRADO DE CACHE, INDICA QUE EL EQUIPO ESTÁ OPERANDO CORRECTAMENTE, SE LE INDICA QUE SE VA CERRAR LA ORDEN YA QUE INDICA QUE EL EQUIPO ESTA FUNCIONANDO CORRECTAMENTE, SE LE INDICA QUE SI PRESENTA UNA NUEVA NOVEDAD DEBE DE LLAMAR A PEDIR UNA VISITA</t>
  </si>
  <si>
    <t>22/12/2025 SE HABLA CON LA SEÑORA LUZ HERNANDEZ AL TELEFONO 3136476768, Y SE ENCUENTRA QUE ELIMINO LA APP , SE ESCALA A WOMPI PARA REINSTALAR APP, SE VALIDA CIN EL CLIENTE Y SE CONFIRMA APP REINSTALADA</t>
  </si>
  <si>
    <t>18/12/2025 SE VISITA LA DIRECCIÓN EL COMERCIO ESTÁ CERRADO SE LLAMA AL NÚMERO 3505239035 Y NO ETSA EN USO NO SE PUEDE TENER COMUNICACIÓN CON EL CLIENTE
20/12/2025 SE VISITA COMERCIO CB BANCOLOMBIA WOMPI, SE EVIDENCIA QUE EL ESTABLECIMIENTO ESTÁ CERRADO, SE LLAMA AL TELÉFONO DE CONTACTO 3505239035 Y NO HAY CONTACTO CON EL CLIENTE, SE DA UNA ESPERA DE 20 MIN Y NO SE LOGRA COMUNICACIÓN CON EL CLIENTE, SE TOMA EVIDENCIA DE LA VISITA Y NOS RETIRAMOS.
22/12/2025 SE VISITA COMERCIO CB BANCOLOMBIA SE WOMPI, SE EVIDENCIA ESTA GENERANDO ERROR EN LAS TRX DE PAGOS ENEL, EL EQUIPO ESTÁ ACTUALIZADO A LA VERSIÓN 26.2.14, SE ESCALA PARA QUE SEA VALIDADA INFORMACIÓN Y CORREGIDO PROBLEMA LO MÁS PRONTO POSIBLE, AUN ASÍ EL EQUIPO EN EL RESTO DE TRANSACCIONES FUNCIONA CORRECTAMENTE. 
SERIAL EQUIPO: 254JKD417391
TICKET N° (488369)</t>
  </si>
  <si>
    <t>22/12/2025 SE HABLA CIN EL CLIENTE EL SEÑOR DAVID AL NUMERO 3206510664 SE VALIDA QUE EK DATAFONI NO LE IMPRIME SE LE INDICA LA FORMA CORRECTA DE COLOCAR EL ROLLO, EL SEÑOR REALIZA LA LABIR Y CONFIRMA AUE YA PUEDE IMPRIMIR</t>
  </si>
  <si>
    <t>22/12/2025 SE REALIZA CONECCIÓN CON DATOS MÓVILES DE CELULAR FUNCIONA MUCHO MAS RÁPIDO 
EVIDENCIA QUE HAY BASTANTE EQUIPOS CONECTADOS AL WIFI DEL CLIENTE SE REALIZAN PRUEBAS EQUIPO SE ENCUENTRA FUNCIONANDO</t>
  </si>
  <si>
    <t>23/12/2025 EN COMUNICACIÓN CON LA SEÑORA  LIGIA FLÓREZ VÍA VIDEOLLAMADA AL NÚMERO +57 316 6367055, SE HACE PROCEDIMIENTO DE DESACTIVACIÓN DE HORA DE INTERNET Y SE DEJA MANUAL, SE VALIDA EQUIPO SE ENCUENTRA ACTUALIZADO 26.2.14. SE REALIZAN PRUEBAS CON LA SEÑORA DESPUÉS DEL PROCEDIMIENTO, INGRESA DE FORMA NORMAL CON CREDENCIALES. CB OPERATIVO</t>
  </si>
  <si>
    <t>23/12/2025 SE VISITA CB YA QUE NO SE LOGRO EL CONTACTO TELEFÓNICO, LA SEÑORA MARIBEL HERNÁNDEZ INDICA QUE EL DÍA DE AYER NO PUDO INGRESAR SI NO HASTA LAS HORAS DE LA NOCHE, MANIFIESTA QUE LE INGRESABA LAS CREDENCIALES Y LE SALÍA ERROR, YA EL SERVICIO LE ESTÁ FUNCIONANDO CORRECTAMENTE, ME SOLICITA QUE POR FAVOR LE AYUDE A CAMBIAR LA CONTRASEÑA DE LAS CREDENCIALES YA QUE POR MEDIO DE UN VÍDEO QUE LE ENVÍO A UN TÉCNICO SE SIENTE VULNERABLE Y SE LE ENSEÑA A CAMBIAR LA RED WIFI EN CASO TAL DE REQUERIRLO, SERVICIOS SE ENCUENTRAN OK</t>
  </si>
  <si>
    <t>23/12/2025 CLIENTE INDICA QUE NO ESTÁ LEYENDO FACTURAS CON CÓDIGOS DE BARRAS, SE INDICA A CLIENTE QUE LA APP ESTA EN PROCRSO DE MEJORAMIENTO Y QUE EN LO POSIBLE INTENTE DARLE LA MEJOR SOLUCIÓN AL CLIENTE, SE HACEN PRUEBAS CON CLIENTE Y SI LEE TOMANDO FOTOS  AL CÓDIGO DE BARRAS, SE INDICA A CLIENTE QUE HAGA BORRADO DE CACHÉ TODOS LOS DIAS</t>
  </si>
  <si>
    <t>23/12/2025 SE VALIDA ERROR SIN CONEXIÓN ATRAVES DE ECR, SE PROCEDE A REALIZAR VALIDACIÓN DEL ERROR EN EL DATAFONO SOLUCIONANDO EL INCONVENIENTE. SE REALIZA PRUEBAS DE FUNCIONAMIENTO EXITOSAS.</t>
  </si>
  <si>
    <t>23/12/2025 SE REALIZA COMUNICACIÓN  CON LA SEÑORA CANDIDA GARCÍA AL NÚMERO 3228373501 PARA VALIDAR SOBRE FALLA CLIENTE INDICA QUE NO SE ACORDABA DE LA CLAVE PARA INGRESAR A CAMBIAR LA RED WIFI SE LE INDICA Y SE CONECTA A LA RED WIFI DEL OPERADOR  INDICA QUE YA ESTA OPERATIVO EL DATÁFONO</t>
  </si>
  <si>
    <t>23/12/2025 SE REALIZA COMUNICACION CON EL SEÑOR JAMES JIMÉNEZ AL NÚMERO 3108598284 PARA VALIDAR SOBRE FALLA  CLIENTE INDICA QUE ELIMINO LA APP WOMPI POR EQUIVOCACIÓN, SE GENERA TICKET 488625,SE VUELVE A COMUNICAR  CON CLIENTE CONFIRMANDO YA VISUALIZA LA APP WOMPI SE ENCUENTRA OPERATIVO</t>
  </si>
  <si>
    <t>23/12/2025 EN COMUNICACIÓN CON LA SEÑORA SANDRA MILENA RODRÍGUEZ AL NÚMERO 3216669223 INDICA QUE YA SOLUCIONO EL INCONVENIENTE CON LA IMPRESORA, INDICA QUE TENÍA MAL PUESTO EL ROLLO Y QUE ADICIONAL LA TAPA ESTABA MAL CERRADA, PERO YA ESTÁ FUNCIONANDO CORRECTAMENTE EL SERVICIO</t>
  </si>
  <si>
    <t>23/12/2025 EN COMUNICACIÓN CON CLIENTE INDICA NO PERMITE INGRESO DE CREDENCIAL, SE REALIZA DESPLAZAMIENTO A SITIO, SE REALIZA CONEXIÓN NUEVAMENTE A RED WIFI, SE HACE BORRADO DE CACHE Y SE LLAMA TEM CALL, SE INGRESA CON LAS CREDENCIALES EXITOSA, SE REALIZA PRUEBAS DE CONSULTA DE SALDO, CLIENTE INDICA TENER INCONVENIENTES CON LA LECTURA DE LOS CÓDIGOS DE BARRAS CON LA CÁMARA FRONTAL DEL DATÁFONO, SE LE INDICA A CLIENTE QUE WOMPI YA ESTÁ TRABAJANDO EN ESA FALLA, SE HACEN PRUEBAS CON CÓDIGOS DE BARRAS CORTOS Y LOS LEE BIEN, APENAS WOMPI TENGA LA SOLUCIÓN PARA EL ERROR DE LECTURA DE CÓDIGO DE BARRA LARGO NOS INDICARA COMO PROCEDER Y NOS ESTAREMOS COMUNICANDO NUEVAMENTE CON ELLA, SE PROCEDE A CERRAR ORDEN.</t>
  </si>
  <si>
    <t>23/12/2025 SE REALIZA LLAMADA TELEFÓNICA AL COMERCIO, EVIDENCIANDO QUE NO TIENEN LA APP INSTALADA, SE PROCEDE A ESCALAR CON WOMPI TICKET N° (488599), EL SEÑOR JUAN REALIZA PRUEBAS OKAY EXITOSAS SIN NOVEDAD.</t>
  </si>
  <si>
    <t>23/12/2025 SE VALIDA CON EL COMERCIO LA FALLA INDICA QUE LA TAPA DE LA IMPRESORA SE DESAJUSTO EL RODILLO SE CAYO Y NO LE IMPRIMIA SE AJUSTA EL RODILLO SE ACOMODA LA TAPA SE REALIZAN PRUEBAS DE IMPRESIÓN Y QUEDA FUNCIONAL EL EQUIPO SIN NINGUNA NOVEDAD QUEDA OK</t>
  </si>
  <si>
    <t>22/12/2025 SE VERIFICAN SERVICIOS Y TODO ESTÁ FUNCIONANDO CORRECTAMENTE LA NOVEDAD ES EL CANAL CAÍDO POR MEDIO DEL WIFI, COMO POR CABLE DE RED SI NAVEGA CON NORMALIDAD POR WIFI SE IDENTIFICA LENTITUD E INESTABILIDAD. SE LE RECOMIENDA AL USUARIO SOLICITAR VISITA POR PARTE DEL OPERADOR PRESTADOR DE SERVICIOS, PARA QUE LE REVISE LA CONECTIVIDAD POR WIFI</t>
  </si>
  <si>
    <t>23/12/2025 SE LLEGA A SITIO, CLIENTE PRESENTA FALLA PARA FILTRAR LOS MOVIMIENTOS POR FECHAS, SE EVIDENCIA QUE EL DATÁFONO TIENE EL FILTRO DE PANTALLA EN ZOOM Y FUENTE EN ALTO, SE REALIZA CONFIGURACIÓN DE LOS FILTROS DE PANTALLA Y FUENTE A PREDETERMINADO, Y DATÁFONO MUESTRA LA FECHA DE FILTRO MOVIMIENTO CORRECTAMENTE, CLIENTE INDICA QUE ES MUY CORTO DE VISTA Y CON ESOS FILTROS EN PREDETERMINADO SE LE DIFICULTA, PARA VISUALIZAR BIEN, SE LE CAPACITA COMO SUBIR EL FILTRO DE LA FUENTE Y COMO BAJARLO, SE LE INDICA A LÍDER DE  WOMPI PARA QUE EN LA PRÓXIMA VERSIÓN, COLOQUEN  LA MEJORA DEL SCROLL, PARA LAS FECHAS DE FILTROS DE MOVIMIENTO. CB QUEDA OPERATIVO.</t>
  </si>
  <si>
    <t>23/12/2025 SE REALIZA VISITA SE PROCEDE A VALIDAR DATAFONO , SE REALIZA PROCESO DE BORRADO DE CACHE ,ACTUALIZACIÓN ,REINICIO ,QUEDA ACTUALIZADO A LA VERSIÓN 26.2.14 ,SE INTENTA ENTRAR A LA APLICACIÓN WOMPI INGRESA USUARIOS ,CLAVES Y TODO OK ,LE PERMITE EL INGRESO ,SE HACE PRUEBA CON CLIENTE Y TODO OK ,CB OPERATIVO</t>
  </si>
  <si>
    <t>23/12/2025 SE LLEGA A LA DIRECCIÓN INDICADA, COMERCIO INDICA Q EL DÍA DE AYER EL QUIPO NO CONECTABA A INTERNET , PROCEDEN A QUITARLE LA BATERÍA Y VOLVER A INICIARLO Y VUELVEN A CONECTARLO A LA RED Y FUNCIONA CON NORMALIDAD, EL DÍA DE HOY A TRABAJADO CON NORMALIDAD INDICA COMERCIO . VERSIONAMIENTO OK , CREDENCIALES OK. PRUEBAS ÉXITOSAS.</t>
  </si>
  <si>
    <t>23/12/2025 SE CAMBIA EQUIPO YA QUE SE ESTÁ REINICIANDO CONSTANTEMENTE POR CALENTAMIENTO. EQUIPOS OPERATIVOS</t>
  </si>
  <si>
    <t>23/12/2025 SE REALIZA VISITA, CLIENTE NO RECODABA CONTRASEÑA, SE RESTABLECE CONTRASEÑA, CIENTE COMENTA QUE NO PUEDE REALIZAR TRANSACCIONES PORQUE MANDO A COMPENSAR Y NO TIENE CUPO PARA REAILZAR PRUEBAS DE CONSIGNACION, NO SE CUENTA CON TARJETA BANCOLOMBIA PARA REALIZAR MAS PRUEBAS</t>
  </si>
  <si>
    <t>23/12/2025 SE REVISA DATÁFONO SE HACEN PRUEVAS Y ESTA FUNCIONANDO CORRECTAMENTE CLIENTE INDICA QUE EN HORAS DE LA MAÑANA LE SALÍA ERROR DE CONECCIÓN PERO EL EQUIPO ESTA FUNCIONANDO CORRECTAMENTE</t>
  </si>
  <si>
    <t>23/12/2025 SE COMUNICA AL NÚMERO 3193866962, EL SEÑOR NIXON ESQUIVEL INDICA QUE HUBO UN SOBRE SALTO DE ENERGÍA Y ESTO DAÑÓ EL CARGADOR DEL DATÁFONO. NOS INDICA QUE EL EQUIPO SE ENCUENTRA OPERATIVO CON EL CARGADOR PERSONAL DEL CLIENTE EL CUAL PERMITE CARGAR EL DATAFONO SIN INCONVENIENTES. SE LE CONFIRMA AL CLIENTE UNA VEZ WOMPI ENVIÉ BACKUP DE CARGADORES PODER REPORTAR EL CASO NUEVAMENTE. GESTIÓN TELEFÓNICA</t>
  </si>
  <si>
    <t>"11/11/2025 EN COMUNICACIÓN CON LA SEÑORA MARCELA PRIETO SE LE INDICA REALIZAR BORRADO DE CACHÉ Y ACTUALIZACION DE LA APP SE REALIZAN PRUEBAS OK EL CLIENTE INDICA QUE DEBE HACER BORRADO DE CACHÉ Y ACTUALIZACION CADA 2 HORAS PARA PODER TRABAJAR CON NORMALIDAD
09/12/2025 EN COMUNICACIÓN TELEFÓNICA CON LA SEÑORA MARCELA PRIETO AL NÚMERO 3203446052 NOS INDICA QUE DURANTE EL TRANSCURSO DEL DÍA LE REALIZA BORRADO DE CACHE Y ACTUALIZACIÓN DE APP VARIAS VECES AL DÍA Y LA FALLA PERSISTE SE VERIFICA QUE EL DATAFONO ESTE EN LA VERSIÓN 26.2.11 OK LA FALLA PERSISTE NO HAY MEJORÍA
10/12/2025 SE ESTABLECE COMUNICACION CON LA SEÑORA  MARCELA PRIETO NOS INDICA QUE EN EL DÍA REALIZA BORRADO DE CACHE Y ACTUALIZACIÓN DE APP 5 VECES AL DÍA Y EL DATAFONO SIGUE TRABAJANDO LENTO LA FALLA PERSISTE SE ACTUALIZA DATAFONO A LA VERSIÓN 26.2.11 LA FALLA PERSISTE
23/12/2025 EN COMUNICACIÓN CON EL SEÑOR ESTEBAN AL MOVIL 3167806164,  INDICA QUE DESPUÉS DE REALIZAR EL DÍA DE AYER EL PROCESO DE TEM CALL, BORRADO DE CACHE Y Y REINICIO, VALIDAR QUE SE ENCUENTRA EN LA VERSIÓN 26.2.14,INDICA QUE EL. EQUIPO A  ESTADO REALIZANDO LAS TRANSACCIONES DE FORMA MÁS FLUIDA, INDICA QUE YA NO PRESENTA FALLA QUÉ DEJABA DE FUNCIONAR EL TECLADO PARA EL INFRESO DEL PIN DE LAS TARJETAS, INDICA QUE LA FALLA YA SE A CORREGIDO, SE LE INDICA QUE SE PROCEDERÁ A CERRAR LA ORDEN, SI PRESENTA UNA NUEVA FALLA DEBE LLAMAR A BANCOLOMBIA Y SOLICITAR UNA NUEVA ORDEN, CLIENTE CONFORME."</t>
  </si>
  <si>
    <t>21/11/2025 SE LLEGA AL CB PORQUE NO LE SALE LA OPCIÓN DE CUADRE DE CAJA EN EL ÍTEM VER MÁS
SE ENVÍAN EVIDENCIAS A COORDINADOR DE ZONA QUIEN ME INFORMA QUE HAY UNA FALLA CON LA NUEVA ACTUALIZACIÓN QUE AFECTO A LOS CB MULTIPUNTOS
GENERA UN TIKED Y SE DEJA LA ORDEN PARA REPROGRAMAR
23/12/2025 DATAFONO NO MOSTRABA OPCIÓN DE CIERRE, SE LOGRA COMUNICACIÓN CON LA SEÑORA DANIELA AL NUMERO 3023165697, EN LA LLAMADA SE VERIFICA VERSIÓN Y ESTABA DESACTUAIIZADA, SE ACTUALIZA A LA VERSIÓN 26.2.14-NEXT.0
SE HACE NUEVAMENTE LA REVISIÓN EN VER MÁS Y YA MUESTRA EL TOTAL DEL CIERRE , SE CIERRE EL CASO</t>
  </si>
  <si>
    <t>24/12/2025 SE ESTABLECE COMUNICACIÓN CON LA CLIENTE ANA GONZÁLEZ AL NÚMERO 322 680 6276, CON EL FIN DE VALIDAR LA FALLA REPORTADA.
DURANTE LA VERIFICACIÓN, LA CLIENTE INFORMA QUE ELIMINÓ LA APLICACIÓN WOMPI POR EQUIVOCACIÓN.
SE SOLICITA REALIZAR NUEVAMENTE LA INSTALACIÓN DE LA APLICACIÓN PARA CONTINUAR CON EL PROCESO CORRESPONDIENTE; LA APLICACIÓN FUE INSTALADA CON ÉXITO POR EL EQUIPO DE SOPORTE.
POSTERIORMENTE, SE CONFIRMA CON LA USUARIA QUE EL DATÁFONO SE ENCUENTRA OPERATIVO Y FUNCIONANDO CORRECTAMENTE, DEJANDO PRUEBA EXITOSA.</t>
  </si>
  <si>
    <t>24/12/2025 SE COMUNICA AL NÚMERO 3102107052, EL SEÑOR JHONY ANDRES QUIMBAYO RECIBE SOPORTE TELEFÓNICO  PARA QUE PUEDA VALIDAR INSTALACIÓN INCORRECTA DEL ROLLO DE PAPEL. SE IDENTIFICA ROLLO MAL PUESTO SE CORRIGE Y EL CLIENTE INDICA DATAFONO FUNCIONAMIENTO PERFECTAMENTE. GESTIÓN TELEFÓNICA</t>
  </si>
  <si>
    <t>24/12/2025 SE LOGRA COMUNICACION CON LA SEÑORA MARTHA LUCIA GONZALEZ SALINAS AL NUMERO TELEFONICO 3133329935 QUIEN NOS INDICA QUE LA FALLA NO CONTINUA Y EL EQUIPO ESTA FUNCIONANDO CORRECTAMENTE, SE LE HACE SOLICITUD AL CLIENTE DE PRUEBAS PARA CONFIRMAR QUE EL EQUIPO ESTA OPERATIVO PERO EL CLIENTE INDICA QUE NO TIENE TIEMPO PARA ENVIAR PRUEBAS YA QUE NO ESTA EN EL COMERCIO, SE CIERRA LA ORDEN YA QUE EL CLIENTE INDICA QUE EL EQUIPO ESTA OPERATIVO.</t>
  </si>
  <si>
    <t>24/12/2025 SE COMUNICA AL NÚMERO 3132797828, LA SEÑORA YUDY ANDREA RODRÍGUEZ INDICA PRESENTAR FALLAS EN FUENTE DE PODER DEL DATAFONO. CLIENTE CONFIRMA QUE ESTÁ UTILIZANDO CARGADOR PERSONAL QUE PERMITE QUE EL DATÁFONO CARGUE Y ESTE FUNCIONAMIENTO PERFECTAMENTE. GESTIÓN TELEFÓNICA</t>
  </si>
  <si>
    <t>24/12/2025 SE LOGRA COMUNICACION CON LA SEÑORA LUZ ADRIANA GARCIA CON QUIEN NOS CONFIRMA QUE DESPUES DEL ESCALAMIENTO LA APLICACION YA FUE DESCARGADA Y PUEDE REALIZAR EL INGRESO NORMALMENTE, SE CIERRA ORDEN YA QUE LA FALLA SE SOLVENTO.</t>
  </si>
  <si>
    <t>24/12/2025 EN COMUNICACIÓN CON EL CLIENTE, SE LE INDICA COMO CONFIGURAR LA ZONA HORARIA EN EL DATÁFONO, SE INGRESA EXITOSAMENTE A LA APP Y SE REALIZAN PRUEBAS OK</t>
  </si>
  <si>
    <t>24/12/2025 EN COMUNICACIÓN CON EL CLIENTE ME INFORMA EL SR JUAN DE DIOS MORENO QUE EL ERROR YA SE SOLUCIONÓ QUE EL DÍA DE HOY EL DATAFONO SE ENCUENTRA FUNCIONANDO CON NORMALIDAD</t>
  </si>
  <si>
    <t>24/12/2025 INCIDENTE WOMPI
CB:63939
RESUMEN DEL CASO: EN COMUNICACIÓN CON CLIENTE INDICA QUE SE LE ELIMINO LA APLICACIÓN DE WOMPI POR TAL MOTIVO SE ESCALA CASO
SERIAL: 254UMD4X6278
QUEREMOS CONTARLE QUE CREAMOS EL TICKET N° (488884),  PARA DAR SEGUIMIENTO A LA ATENCIÓN DE SU COMERCIO.
CLIENTE INDICA QUE YA LE TELECARGARON LA APP WOMPI, SE REALIZA INGRESO CON CREDENCIALES Y PRUEBAS EXITOSA, SE PROCEDE A CERRAR ORDEN CON OPERATIVO.</t>
  </si>
  <si>
    <t>24/12/2025 SE ESTABLECE COMUNICACIÓN CON LA SEÑORA LEIDY SOLER AL NÚMERO DE CONTACTO 3041006807 QUIEN INFORMA QUE LA FALLA PRESENTADA ES EN EQUIPO DE LA RED REDEBAN Y EN EL DE WOMPI POR LO QUE SE LE INFORMA QUE DEBE VOLVER A LLAMAR Y REPORTAR LA FALLA E INDICAR LA RED QUE ESTA FALLANDO</t>
  </si>
  <si>
    <t>24/12/2025 SE ENCUENTRA DATÁFONO CON BLOQUEO DE INICIO DE SESIÓN, SE REALIZA DESACTIVACION DE FECHA Y HORA AUTOMÁTICAS, SE HACE BORRADO DE CACHE REINICIO, SE CAMBIA LA CONTRASEÑA Y SE OBTIENE FUNCIONAMIENTO EXITOSO CONFIGURACIÓN OK PARÁMETROS OK Y SE REALIZAN PRUEBAS EXITOSAS DE TRANSACCIONES</t>
  </si>
  <si>
    <t>24/12/2025 SE REALIZA VISITA AL COMERCIO, SE BORRA EQUIPO, SE ACTUALIZA APLICACION, SE CAMBIA CONTRASEÑA Y SE REINICIA EQUIPO, SE EVIDENCIA QUE EL CLIENTE YA PUEDE INGRESAR AL APLICATIVO WOMPI CON NORMALIDAD, SE CIERRA ORDEN. FALLA SOLVENTADA.</t>
  </si>
  <si>
    <t>23/12/2025 SE COMUNICA CON EL SEÑOR WILLIAM ALMEIDA AL NÚMERO 3152261021 SE LE INFORMA AL CLIENTE QUE POR EL MOMENTO PUEDE SEGUIR UTILIZANDO EL CARGADOR PERSONAL YA QUE EN ESTOS MOMENTOS WONPI PUES NO CUENTA CON LOS PERIFÉRICOS PARA HACER LOS CAMBIOS ES UNA GESTIÓN EN LA QUE YA SE  ESTÁ EN TRABAJANDO
24/12/2025 SE VISITA COMERCIO, SE REALIZA EL CAMBIO DE EQUIPO FUENTE PODER YA QUE PRESENTA DAÑO Y NO CARGA , SE REALIZAN PRUEBAS OK, LECTOR OK , CB OPERATIVO</t>
  </si>
  <si>
    <t>24/12/2025 SE REALIZA VISITA AL COMERCIO, SE ACTUALIZA APLICACION, SE BORRA CACHE, SE REINICIA Y SE HACEN PRUEBAS OK, SE LE EXPLICA AL CLIENTE LA FORMA ADECUADA DE COMO USAR EL DATAFONL PARA QUE TOME LOS RECIBOS CORRECTAMENTE, PRUEBAS OK.</t>
  </si>
  <si>
    <t>24/12/2025 EN COMUNICACIÓN CON LA SEÑORA YENY PERDOMO AL NUMERO 3108800733, INDICA NO LE APARECEN LOS MOVIMIENTOS DEL DIA ANTERIOR. SE VALIDA Y ORIENTA LA BUSQUEDA DE MOVIMIENTOS SE REALIZA POR MOVIMIENTOS Y FILTRO DE LA FECHA A SOLICITUD. INDICA OPERATIVO EL SERVICIO</t>
  </si>
  <si>
    <t>24/12/2025 DATADONO SE LE HABÍA PERDIDO AL CLIENTE, QUIEN COLOCA LA DENUNCIA,  WOMPI APRUEBA LA INSTALACIÓN DE UN NUEVO DATAFONO CON EL TICKET 488785, SE LLEGAVA SITIO SE INSTALA DATAFONO E INGRESA BIEN CON LOS USUARIOS, PERO NO DEJA HACER TRANSACCIONES, YA QUE EL CLIENTE AL MOMENTO DE LA PÉRDIDA, Y LE BLOQUEARON EL DATAFONO.
CLIENTE LLAMA PARA QUE SE LO DESBLOQUEN, PERO LE DICEN QUE EN 24 HORAS LOS DESBLOQUEAN 
NO SE ANEXA FOTOS DE EQUIPO RETIRADO, PORQUE NO HAY EQUIPO NI LA CAJA</t>
  </si>
  <si>
    <t>24/12/2025 SE REALIZÓ GESTIÓN TELEFÓNICA SE HABLÓ CON LA SEÑORA LUISA FERNANDA EN EL 3173608696 NOS INDICA QUE EL DATÁFONO SE ENCUENTRA FUNCIONANDO NORMALMENTE Y YA NO REQUIERE VISITA TÉCNICA SE PROCEDE A CERRAR CASO</t>
  </si>
  <si>
    <t>24/12/2025 SE COMUNICA AL NÚMERO 3003672214, LA SEÑORA CARMENZA SALAZAR INDICA QUE ESTÁ PRESENTANDO FALLA CON LA FUENTE DE PODER DEL DATAFONO, INDICA QUE TIENE QUE UTILIZAR LA FUENTE PERSONAL DEL CLIENTE PARA QUE CARGUE UN POCO. EQUIPO OPERATIVO.</t>
  </si>
  <si>
    <t>24/12/2025 SE REALIZA LLAMADA AL USUARIO , EQUIPO ACTUALIZADO , CLIENTE INDICA QUE LA FALLA YA SE RESTABLECIO   YA EL EQUIPO LE PERMITE VISUALIZAR LA OPCION CUADRE DE CAJA , CLIENTE LA SEÑORA ANDREA ENVIA PRUEBAS DE QUE LA FALLA YA ESTA RESUALTA , SE CIERRA ORDEN</t>
  </si>
  <si>
    <t>26/12/2025 SE LE BRINDA SOPORTE POR WATSAPP AL 3136818304 SE HABLA CON LA SRA CAROLINA SE LE APLICA QUE HACER POR TELL CALL Y ESTE INDICA QUE EL EQUIPO QUEDA OPERATIVO POR LO QUE SE CIERRE ACTIVIDAD</t>
  </si>
  <si>
    <t>26/12/2025 SE LLAMÓ AL CLIENTE PARA VERIFICAR FALLA ERO CLIENTE INFORMA QUE DESPUÉS DE HACER EL REPORTE ESE MISMO DÍA EN LA JORNADA DE LA TARDE SE LE REESTABLECIO EL SISTEMA PERMITIÉNDOLE EL INGRESO CON LAS CREDENCIALES, INDICA QUE A LA HORA NO TIENE INCONVENIENTES EN EL MANEJO O INGRESO AL DATÁFONO QUÉ SE ENCUENTRA TOTALMENTE OPERATIVO Y ACTUALIZADO A LA FECHA, CB SE ENCUENTRA FUNCIONAL.</t>
  </si>
  <si>
    <t>26/12/2025 SE VISITA COMERCIO CB BANCOLOMBIA WOMPI, SE ESCALA CASO PARA QUE REMOTAMENTE LE INSTALEN NUEVAMENTE LA APP YA QUE FUE BORRADA POR EQUIVOCACIÓN POR EL CLIENTE, SE DEJA EQUIPO FUNCIONAL, SE REALIZAN PRUEBAS OK, NO SE ALTERAN USUARIOS.</t>
  </si>
  <si>
    <t>26/12/2025 EL CLIENTE INFORMA QUE EL DATAFONO NO RECIBÍA CARGA, SE REALIZA VERIFICACIÓN DEL CARGADOR Y SE ENCUENTRA QUE EL ENCHUFE DEL CARGADOR ESTABA MAL CONECTADO Y POR ESO NO CARGABA EL EQUIPO.
SE LE INFORMÓ AL CLIENTE EL DEBIDO USO DEL CABLEADO DEL EQUIPO.</t>
  </si>
  <si>
    <t>26/12/2025 SE REALIZA REVISIÓN DEL EQUIPO, EL TITULAR MISAEL FLÓREZ INDICA QUE DESPUÉS DE 7 TRANSACCIONES EL EQUIPO SE RECALIENTA, NO FUNCIONA LA LECTORA DE BARRAS Y SE PONE EXTREMADAMENTE LENTO EL EQUIPO, SE PROCEDE A REVISAR SE ACTUALIZA LA APP A LA 26.2.17 SE OBSERVA MEJORÍA EN EL EQUIPO. NO SE REALIZAN PRUEBAS DE USO CONTINUADO AL EQUIPO.</t>
  </si>
  <si>
    <t>26/12/2025 EN COMUNICACION CON USUARIO SE LE INFORMA NUMERO DE SERIAL 254MMD4X2419 PARA QUE REALICE EL RESPECTIVO DENUNCIO ANTE LA FISCALIA UNA VEZ LO TENGA SE LE INFORMO QUE DEBE COMUNICARSE DE NUEVO</t>
  </si>
  <si>
    <t>26/12/2025 EL CLIENTE INFORMA QUE NO DEJABA INGRESAR USUARIO POR ERROR "UPS ALGO SALIÓ MAL", SE REALIZA ACTUALIZACIÓN DE VERSIÓN DEL EQUIPO, SE LE DESACTIVA HORA DE RED Y ZONA HORARIA PROPORCIONADA POR LA RED, TAL COMO SE INDICABA.
SE CAPACITA AL CLIENTE DEL CORRECTO USO DEL EQUIPO.</t>
  </si>
  <si>
    <t>26/12/2025 SE VERIFICA INFORMACIÓN DEL LAS CREDENCIALES DEL EQUIPO TODO CORRECTO SE ASOCIA EL SERÍA AL CORRESPONSAL BANCARIO Y FUNCIONÓ CORRECTAMENTE OK</t>
  </si>
  <si>
    <t>26/12/2025 SE REALIZA EXPLICACIÓN DE COMO LEER LOS CÓDIGOS DE BARRAS CORRECTAMENTE SE CAPACITACIÓN LECTURA DE CÓDIGOS Y SE REALIZAN PRUEBAS OK</t>
  </si>
  <si>
    <t>18/12/2025 SE ENCUENTRA QUE CUADRE DE CAJA NO MUESTRA LOS VALORES DE LAS TRANSACCIONES TODO LO MUESTRA EN 0 SE ESCALA A WOMPI A LA ESPERA DE TICKET POR PARTE DE COORDINADOR. ESCALADO WOMPI CON TICKET N° (487958)
26/12/2025 CAMBIO EQUIPO POR DAÑO TODOS LOS VALORES EN CUADRE DE CAJA SALÍAN EN CERO SE CAMBIO EQUIPO Y YA SALEN LOS VALORES CORRECTOS EN EL CUADRE DE CAJA SOLUCIONADO PRUEBAS OK</t>
  </si>
  <si>
    <t>26/12/2025 SE HABLA TELEFÓNICAMENTE CON LA SEÑORA LUCERO NUMERO 3158383681, QUIEN INDICA QUE SE ELIMINO LA APP POR ERROR, SE REALIZA ESCALAMIENTO A WOMPI Y SE REINSTALA LA APP, SE PROCEDE A PROBAR Y SE DEJA SERVICIO OK</t>
  </si>
  <si>
    <t>26/12/2025 SE REALIZA VISITA AL PUNTO Y SE VALIDA EL FUNCIONAMIENTO DEL DATÁFONO, DESCARTANDO DAÑO EN EL EQUIPO. SE REALIZAN PRUEBAS DE CONECTIVIDAD UTILIZANDO EL INTERNET DE UN VECINO Y COMPARTIENDO DATOS MÓVILES DESDE UN CELULAR, EVIDENCIANDO QUE EL DATÁFONO OPERA CORRECTAMENTE. EL DATÁFONO NO LOGRA ESTABLECER CONEXIÓN CON EL SERVICIO DE INTERNET DEL CLIENTE. EL USUARIO CONFIRMA QUE LA FALLA SE PRESENTA EN SU PROPIO SERVICIO DE INTERNET. CON LO ANTERIOR, SE CONCLUYE QUE LA NOVEDAD CORRESPONDE AL PROVEEDOR DE INTERNET DEL PUNTO, POR LO QUE SE DEJA LA RECOMENDACIÓN AL USUARIO DE GESTIONAR DIRECTAMENTE LA INCIDENCIA CON SU PROVEEDOR DE CONECTIVIDAD.</t>
  </si>
  <si>
    <t>26/12/2025 SE LLEGA AL COMERCIO DEL SEÑOR JOSÉ PINILLA, Y ESTÁ CERRADO, SE LLAMA AL NÚMERO DE CONTACTO 3144080001 Y ME CONTESTA EL SEÑORA JOSÉ PINILLA, ME INDICA QUE EL DATÁFONO ESTÁ FUNCIONANDO CORRECTAMENTE, QUE CAMBIO DE RED WIFI Y COMENZÓ A TRABAJAR EL DATÁFONO, QUE SOLO FUE UNA FALLA DEL WIFI QUE TENÍA.</t>
  </si>
  <si>
    <t>26/12/2025 SE ACTUALIZA DATAFONO SE DEJA EN LA ULTIMA VERSIÓN SE HACEN PRUEBAS QUEDA FUNCIONANDO CORRECTAMENTE NO SE ENCUENTRA LA FALLA QUE REPORTA EL CLIENTE SE HACEN BARIAS TRANSFERENCIAS Y QUEDA FUNCIONANDO CORRECTAMENTE</t>
  </si>
  <si>
    <t>18/12/2025 SE REALIZA CONFIGURACIÓN DE LA ZONA HORARIA EN EL DATÁFONO, LA APP ESTÁ EN LA VERSIÓN 26.2.14, PERO LA FALLA PERSISTE, SE ESCALA CASO CON WOMPI 487846
26/12/2025 SE REALIZA ACTUALIZACIÓN A LA VERSIÓN 16.2.17, SE CONFIGURA LA ZONA HORARIA Y SE REALIZAN PRUEBAS OK.</t>
  </si>
  <si>
    <t>26/12/2025 SE VALIDA COMUNICACIÓN CON EL SEÑOR  WILLINTON HERNANDEZ AL NUMERO 3114208866 EL CUAL INFORMA QUE ELIMINO LA APP ACCIDENTALMENTE PERO YA LA TIENE REINSTALADA EL CUAL YA SE ENCUENTRA OPERATIVO</t>
  </si>
  <si>
    <t>26/12/2025 SE HABLA CON EL CLIENTE LA SEÑORA BRENDA AL NUMERO 32174101354 QUIEN CONFIRMA ACTUALIZACIÓN DE EQUIPO A VERSION 2.6.17 , YA SE PUEDE VISUALIZAR LAS TRANSACCIONES Y LOS CIERRES, SE PROCEDE A CERRAR CASO</t>
  </si>
  <si>
    <t>26/12/2025 SE REALIZA VÍDEO LLAMADA AL 3132444918 Y SE HABLA CON LA SEÑORA NELLY QUIEN NOS INFORMA LA MANERA EN LA CUAL ESTABA REALIZANDO LA LECTURA DE CÓDIGOS DE BARRAS EN LA CUAL SE EVIDENCIA UNA LECTURA INCORRECTA, SE LE INDICA COMO SE DEBE DE HACER CORRECTAMENTE LA CLIENTE REALIZA PRUEBAS Y QUEDA FUNCIONANDO TODO OK.</t>
  </si>
  <si>
    <t>27/12/2025 DE HABLA CON EL SEÑOR GABRIEL OCAMPO AL NUMERO 3005654455 QUIEN CONFIRMA ELIMINO LA APP, SE ESCALA A WOMPI PARA REINSTALAR APP, SE CONFIRMA REINSTALACIÓN Y FUNCIONAMIENTO DE APP 26.2.17</t>
  </si>
  <si>
    <t>26/12/2025 CLIENTE LLAMA A REPORTAR APP ELIMINADA, SE PROCEDE A ESCALAR EL CASO CON WOMPI, TICKET N° (489237), QUEDA LA APP REINSTALADA Y FUNCIONANDO CORRECTAMENTE.</t>
  </si>
  <si>
    <t>27/12/2025 EN COMUNICACIÓN CON LA SEÑORA SANDRA BARRAGÁN AL CELULAR 3187033552,MANIFIESTA EL DIA DE HOY TRABAJAR OK, COMENTA QUE EL ESPOSO HABÍA HECHO UN CAMBIO DE CONFIGURACIÓN EN EL ROUTER SACANDO DE OPERATIVIDAD EL DATAFONO, YA EL ESPOSO VOLVIÓ ASOCIARLO EL ROUTER Y ESTÁ OPERANDO OK</t>
  </si>
  <si>
    <t>27/12/2025 SE LLEGA AL PUNTO  CLIENTE INDICA QUE NO LEE CÓDIGO DE BARRAS , SE REALIZA PRUEBAS CON VARIOS RECIBOS PERMITIENDO LA LECTURA, SE RECOMIENDA BUENA ILUMINACIÓN , CÓDIGOS DE BARRAS LARGOS GIRAR EL DATAFONO.</t>
  </si>
  <si>
    <t>27/12/2025 SE REALIZA VISITA PORQUE EL CLIENTE INFORMÓ QUE LE SALIÓ EL ERROR "UPS ALGO SALIÓ MAL" 
SE ACTUALIZO LA VERSIÓN DEL EQUIPO, Y EL PROBLEMA DESPUÉS DE UN RATO VOLVIÓ A FALLAR, SE PROCEDE A CAMBIAR LA CONTRASEÑA DEL USUARIO, SE VOLVIÓ A HACER PRUEBAS Y TODO QUEDÓ FUNCIONANDO CORRECTAMENTE.</t>
  </si>
  <si>
    <t>27/12/2025 SE REALZIA COMUNICACION CON LA SEÑORA NUBIA CASTAÑEDA AL NUMERO 3007091256 PARA VALIDAR SOBRE FALLA CLIENTE INDICA NO PODER INGRESAR CON CREDENCIALES ,SE REALIZA BORRADO DE MEMORIA CACHE Y VERIFICACION DE LA.VERSION APP WOMPI CON LA 26.2.17 PERO PERSISTE LA FALLA SE REALIZA CAMBIO DE RED WIFI COMPARTIENDO DESDE EL CELULAR Y YA SE ENCUENTRA OPERATIVO ,FUNCIONANDO CORRECTAMENTE .</t>
  </si>
  <si>
    <t>26/12/2025 SE REALIZA VISITA AL COMERCIO, SE REALIZA BORRADO, ACTUALIZACION DE APLICATIVO Y REINICIO, SE CAMBIA CONTRASEÑA PERO LA FALLA PERSISTE, SE REALIZA ESCALAMIENTO A LA ENTIDAD, NOS COMUNICAREMOS CON EL CLIENTE PARA VALIDAR SI LA FALLA PERSISTE O FUE SOLUCIONADO CUANDO LA ENTIDAD DE RESPUESTA.
27/12/2025 SE LOGRA COMUNICACION CON LA SEÑORA NANCY AGUILAR AL NUMERO TELEFONICO 3103406407 PARA CONFIRMAR SI LA FALLA YA FUE SUPERADA, EL CLIENTE MANIFIESTA QUE YA PUEDE REALIZAR INGRESO DE MANERA NORMAL, SE CIERRA ORDEN YA QUE LA FALLA FUE SUPERADA.</t>
  </si>
  <si>
    <t>27/12/2025 SE VISITA CB MANTENIMIENTO DE EQUIPO.... CONFIGURACIÓN TAPA EQUIPO PRUEBAS EXITOSAS</t>
  </si>
  <si>
    <t>27/12/2025 SE VISITA CB SE REALIZA VARIAS PRUEBAS CON FACTURA POR MEDIO DEL CELULAR FUNCIONA BIEN
AL REALIZAR PRUEBA EN FÍSICO DE PENDE DE LA CALIDAD DE IMPRESIÓN DE LA IMPRESORA QUE TRAE LOS CLIENTES 
REALIZA UNA IMPRESIÓN DE UN CÓDIGO EN IMPRESORA A LÁSER FUNCIONA PERFECTAMENTE 
TRANSACCIONES DE PRUEBA O.K</t>
  </si>
  <si>
    <t>27/12/2025 SE LLAMA AL CLIENTE ELVIRA BANQUEZ, SE LE EXPLICA COMO HACER EL INGRESO CORRECTAMENTE, SE HACEN PRUEBAS EN LA LLAMADA  Y QUEDA FUNCIONANDO CORRECTAMENTE EL EQUIPO.</t>
  </si>
  <si>
    <t>27/12/2025 SE HABLA CON EL CLIENTE LA SEÑORA ANDREA AL NUNERO 3128392465 SE VALIDA QUE EL CLIENTE NO PUEDE INICIAR SESIÓN, SE LE EXPLICA EL PROCESO DE ACTUALIZACIÓN DE EQUIPO EL CUAL QUEDA EN LA VERSION 2.6.17, SE VALIDA EL INGRESO Y YA LO PUEDE REALIZAR SIN PROBLEMA</t>
  </si>
  <si>
    <t>16/10/2025 SE VISITA PUNTO, SE EVIDENCIA LENTITUD AL PASAR ENTRE VENTANAS Y AL SALIR LA TRX EXITOSA SE DEMORA PARA MOSTRAR LA VENTANA DE COMPARTIR RECIBO, SE EVIDENCIA QUE LA APP ESTÁ ACTUALIZADA, SE REALIZA CONEXIÓN A DATOS PERSONALES, PERO PERSISTE LA FALLA. EL CLIENTE MANIFIESTA QUE EL INTERNET ERA DE 100 MEGAS Y LO HIZO SUBIR A 300 MEGAS PERO NO MEJORO EL RENDIMIENTO DEL EQUIPO
22/11/2025 EN LA LLAMADA TELEFÓNICA REALIZADA AL CLIENTE, NO SE PUDO VERIFICAR SI EL APLICATIVO SE ENCONTRABA ACTUALIZADO, YA QUE EL CLIENTE NO SE ENCONTRABA EN EL COMERCIO, PERO IGUALMENTE INFORMA QUE ÉL ACTUALIZA EL EQUIPO CADA DIA. Y TODAVÍA PERSISTE EL INCONVENIENTE DE LA LENTITUD.
29/12/2025 SE VALIDA CON EL CLIENTE EL SEÑOR SEBASTIAN QUIEN INDICA QUE LA ACTUALIZACIÓN ES UN EXISO, YA NO DEBE ESTAR REINCIANDO PARA TRABAJAR</t>
  </si>
  <si>
    <t>30/10/2025 EN COMUNICACIÓN TELEFÓNICA CON EL CLIENTE CAMILO SUAZA AL NÚMERO 3137535610 SE LE INDICA REALIZAR BORRADO DE MEMORIA Y REINICIO DE DATÁFONO INDICA QUE REALIZA PROCEDIMIENTO CONSTANTEMENTE
22/11/2025 EN LA LLAMADA TELEFÓNICA REALIZADA CLIENTE SE VERIFICA QUE EL APLICATIVO SE ENCUENTRE EN LA ÚLTIMA VERSIÓN EL CLIENTE INFORMA QUE NO HAY MEJORÍA EN LOS PROBLEMAS DE LENTITUD PERSISTEN
29/12/2025 SE HABLA CON EL SEÑOR JUAN CAMILO QUIEN INDICA QUE DESPUES DE LA ACTUALIZACIÓN YA NO TUVO QUE VOLVER A REINIR EL DATAFONO NI BORRARLE CACHE,  YA TRABAJA SIN PROBLEMA</t>
  </si>
  <si>
    <t>07/11/2025 EQUIPO CON VERSIÓN ACTUALIZADA CLIENTE INFORMA QUE ARROJA ERRORES POR LENTITUD DEL EQUIPO MIENTRAS NAVEGA EN LA APP SE LE QUEDA PEGADO POR LO QUE  SE LE VALIDA IDIOMA LO TIENE INGLÉS Y EL PROBLEMA PERSISTE SE RELACIONA SERIAL Y SE REPORTA POR LENTITUD DEL EQUIPO YA QUE SE PROBÓ CON DATOS Y SIGUE IGUAL 
254KMD4W4894
10/12/2025 SE VALIDA NOVEDAD CON EL CLIENTE VICTOR CORDOBA AL NUMERO 3015885583 Y SE ADJUNTA EVIDENCIA QUE CUENTA CON LA VERSIÓN ACTUALIZADA CLIENTE INFORMA QUE EN OCACIONES SE PEGA POR LO QUE LE TOCA ESTAR BORRANDO CACHE PARA QUE NO TRABAJE MAS LENTO SE LE INFORMA EL PROCESO DE BORRADO DE CACHE Y REINICIO MIENTRAS TRABAJAN EN UNA VERSIÓN QUE MEJORA LA LENTIDUD YA QUE INFORMA QUE SIGUE LENTO
29/12/2025 SE LLAMA AL CLIENTE CONTESTA EL SEÑOR VICTOR CEL 3007203565 INFORMA QUE EL DATAFONO ESTÁ ACTUALIZADO Y MEJOROLA LENTITUD QUE HASTA EL MOMENTO NO TIENE INCONVENIENTE ESTÁ OPERATIVO TODO OK VERSIÓN 26.2.17  LAS TRANSACCIONES SALEN MÁS RÁPIDO</t>
  </si>
  <si>
    <t>30/10/2025 EN COMUNICACIÓN CON LA SEÑORA MILENA SANTANA AL NÚMERO 3227158531 SE LE INDICA REALIZAR BORRADO DE CACHÉ Y REINICIO DE DATÁFONO INFORMA QUE REALIZA PROCEDIMIENTO CONSTANTEMENTE
22/11/2025 LLAMADA REALIZADA AL CLIENTE, NO SE PUEDE VERIFICAR QUE EL APLICATIVO SE ENCUENTRA EN LA ÚLTIMA VERSIÓN PORQUE EL CLIENTE NO SE ENCUENTRA EN EL COMERCIO EN ESTE MOMENTO DE LA LLAMADA SIN EMBARGO, EL COMERCIO INFORMA QUE TODAVÍA TIENE CONVENIENTES CON LA LENTITUD DEL EQUIPO.
29/12/2025 SE HABLA TELEFÓNICAMENTE CON LA SEÑORA YAMILENA QUIEN INDICA QUE DESDE LA ACTUALIZACIÓN YA EL DATAFONO LE TRABAJA SIN NOVEDAD , YA NI LO HA TENIDO QUE REINICIAR PARA PODER TRABAJAR YA LE ESTÁ TRABAJANDO FLUIDO</t>
  </si>
  <si>
    <t>29/12/2025 SE LLEGA A COMERCIO, SE EVIDENCIA QUE NO TIENE LA APP INSTALADA, SE PROCEDE A ESCALAR CON WOMPI TICKET N° (489424),LA SEÑORA BRITNEY MANIPULA EL EQUIPO, SE REALIZAN PRUEBAS EXITOSAS. SIN NOVEDAD</t>
  </si>
  <si>
    <t>29/12/2025 SE REALIZA LLAMADA CON USUARIO EL CUAL PRESENTA FALLAS PARA INICIAR SESIÓN, SE LE BRINDA PASOS PARA ACTUALIZAR EL EQUIPO Y DESACTIVARLE LA ZONA HORARIA, TAMBIEN SE LE INDICA PROBAR CON OTRA CONEXIÓN WIFI Y DE ESA MANERA SI LE INGRESA E INDICA QUE YA SE ENCUENTRA EN BUEN ESTADO Y OPERANDO CON NORMALIDAD</t>
  </si>
  <si>
    <t>28/12/2025 SE REPROGRAMA VISITE TÉCNICA YA QUE NO ES POSIBLE DARLE SOLUCIÓN, NOS TOCA ESCALAR  EL INCIDENTE Y POR SER DOMINGO NO HAY SOPORTE, SE PROCEDE A REPROGRAMAR
29/12/2025 SE REALIZA SOPORTE TELEFÓNICO CON EL SEÑOR GUILLERMO CALLE 3175051137 DONDE SE EVIDENCIA QUE REALIZO VARIOS INTENTOS AL INGRESAR LA CONTRASEÑA POR TAL RAZÓN BLOQUEO EL USUARIO, SE ESCALA EL CASO EN SOPORTE WOMPI  , NOS DAN RESPUESTA DE QUE EL USUARIO YA FUE ACTIVO, SE PROCEDE AL INDICARLE AL SEÑOR GUILLERMO INGRESAR A  LA PLATAFORMA Y DARLE EN LA OPCIÓN CAMBIO DE CONTRASEÑA.
SE HACE ACOMPAÑAMIENTO EN EL PROCESO DE CAMBIO DE CONTRASEÑA, NO INDICA QUE YA PUDO ENTRAR AL MODULO DE CB REALIZA UNA TRANSACCIÓN DE CONSIGNACIÓN RESULTANDO EXITOSA SE CAPACITA USUARIO EN EL CORRECTO MANEJO DEL EQUIPO 
CB QUEDA OPERATIVO SIN NINGUNA OTRA NOVEDAS</t>
  </si>
  <si>
    <t>22/10/2025 SE HABLA CON EL SEÑOR JULIO CESAR QUIEN INFORMA QUE TODOS LOS DIAS DEBE INGRESAR A BORRAR CACHE PARA QUE EL DATAFONO LE PUEDDA TRABAJAR PERO A PESAR DE ESO EN EL DIA SE PONE LENTO Y LE TOCA VOLVER A REALIZAR EL MISMO PROCESO, NO VE UNA MEJORIA REAL, YA LA APLICACION ESTA ACTUALIZADA
22/11/2025 EN LA LLAMADA TELEFÓNICA REALIZADA AL COMERCIO, VERIFICA QUE EL APLICATIVO SE ENCUENTRE EN LA ÚLTIMA VERSIÓN. EL CLIENTE INFORMA QUE TODAVÍA PERSISTE LA LENTITUD Y TIENE QUE HACER EL PROCESO DE REINICIO UNAS 3 VECES POR DÍA.
29/12/2025 SE HABLA CON EL SEÑOR JULIO QUIEN INDICA QUE DESPUES DE LA ACTUALIZACIÓN ESTA MUY CONTENTO POR QUE EL DATAFONO ESTÁ FUNCIONANDO SUPER BIEN, YA NO DEBE ESTAR REINICIANDO VESION 26.2.17</t>
  </si>
  <si>
    <t>23/10/2025 EN COMUNICACIÓN CON LA SEÑORA ANA LARGO AL NÚMERO 3235315193 INDICA QUE ESTÁ REINICIANDO DISPOSITIVO CADA 20 TX SE LE DAN INDICACIONES DE BORRADO DE CACHÉ Y REINICIO DE SISTEMA
21/11/2025 EN LA LLAMADA TELEFÓNICA REALIZA CLIENTE SE VERIFICA QUE EL APLICATIVO ESTE EN LA ÚLTIMA VERSIÓN. SIN EMBARGO, EL CLIENTE INFORMA QUE PRESENTA TODAVÍA LENTITUD. CADA 10 MINUTOS TIENE QUE ESTAR REINICIANDO EL EQUIPO.
29/12/2025 SE HABLA CON LA SEÑORA ANNY QUIEN CONFORMA QUE DESPUES DE LA ACTUALIZACIÓN A LA VERSION 2.6.17 YA PUEDE TRABAJAR MUCHO MEJOR, EL CAMBIO HA SIDO SUSTANCIAL, YA LA DEJA SEGUIR SIN ESTAR REINCIANDO EL DATAFONO</t>
  </si>
  <si>
    <t>25/10/2025 SE HABLA CON USUARIO QUIEN INDICA QUE EL BORRADO DE CACHE Y ACTUALIZACION DE LA APP SOLO FUNCIONA MOMENTANEAMENTE, YA QUE EL DATAFONO LA MAYOR PARTE DEL TIEMPO SE COMPORTA DE FORMA LENTA, NO PERMITE REALIZAR LAS TRANSACCIONES CON NORMALIDAD, SE LE INDICA QUE SE DEBE SEGUIR REALIZANDO EL MISMO PROCESO HASTA QUE LA APP SE ESTABILICE DE MANERA ADECUADA
21/11/2025 EN LA LLAMADA TELEFÓNICA REALIZADA INFORMAN QUE EL CLIENTE ENCARGADO NO SE ENCUENTRA EN EL SITIO Y ES EL QUE OPERA EL EQUIPO, POR LO CUAL NO SE PUEDE VERIFICAR SI EL APLICATIVO ESTE ACTUALIZADO A LA ULTIMA VERSION
29/12/2025 SE HABLA CON LA SEÑORA DEYAILETH QUEIN CONFIRMA VERSION DE EQUIPO 26.2.17 Y INDICA QUE ESTA SUPER RAPIDO EL EQUIPO YA NO SE PEGA YA NO LO REINICIA</t>
  </si>
  <si>
    <t>23/10/2025 EN COMUNICACIÓN CON LA SEÑORA CARMEN VILLA AL NÚMERO 3136569603 SE LE DA INDICACIONES PARA BORRADO DE CACHÉ INDICA QUE HOY NO HA ESTADO TAN LENTO
13/11/2025 SE HABLA CON EL CLIENTE , SE VALIDA EQUIPO YA ESTA ACTUALIZADO, PERO EL DATAFONO AL CABO DE CADA REINICIO PERMITE DE MANERA AGIL REALIZAR 10 TRANSACCIONES, DESPUES DE ESO SE PONE LENTO DE NUEVO Y TOCA VOLVER A BORRAR CACHE Y REINICIAR, LA CLIENTE ESTA MUY INCONFORME CON EL SERVICIO.
29/12/2025 SE REALIZA VALIDACION CON LA SEÑORA CARMEN Y VALIDA QUE LA VERSION DEL EQUIPO 26.2.17 QUEDO FULL DATAFONO SIN PROBLEMA YA NO HAY QUE ESTARLO REINICIANDO</t>
  </si>
  <si>
    <t>20/11/2025 EN COMUNICACIÓN CON LA SEÑORA MARTHA AL MOVIL 3174428096, SE REALIZA SEGUIMIENTO Y VALIDACIÓN E INDICA QUE LA FALLA PERSISTE, QUÉ EN UN PROMEDIO DE 15 O 20MINUTOS EL EQUIPO NUEVAMENTE PRESENTA LOS BLOQUEOS,INDICA QUE PERSISTE LA NOVEDAD DE QUEDAR CARGANDO AL MOMENTO DE LA LECTURA DEL CHIP PARA COLOCAR EL PIN EN LA TARJETAS, *FALLA PERSISTE. *
28/11/2025 EN COMUNICACIÓN CON LA SEÑORA MARTHA AL MOVIL 3174428096,INDICA QUE DESPUÉS DE REALIZAR LA ACTUALIZACIÓN A LA NUEVA VERSIÓN 26.2.11,EL EQUIPO TRANSACCIONAR CORRECTAMENTE DURANTE LOS PRIMERAS 20 MOVIMIENTOS LUEGO DE ESTO VUELVE A PRESENTAR LA NOVEDAD D ELENTITAD Y QUEDA CARGANDO, INDICA QUE NUEVAMENTE TIENE QUE REALIZAR BORRADO DE CACHE Y REINICIAR EL DTAAFONO, INDICA QUE LA FALLA PERSISTE.
13/12/2025 EN COMUNICACIÓN CON LA SEÑORA MARTHA AL MOVIL 3174428096, SE VALIDA QUE EL. EQUIPO. CUENTA CON LA VERSIÓN 26.2.11, CLIENTE INDICA QUE DEBE ESTAR REINICIANDO EL DATAFONO, BORRANDO CACHE Y LLAMANDO TEM CALL, MÁS DE 10 VECES DURANTE EL DÍA, 29/12/2025 SE ESTABLECE COMUNICACIÓN C9N LA SRA MARTHA FLÓREZ AL NUMERO DE CONTACTO 3174428096 QUIEN NOS CONFIRMA Y COMENTA QUE DESDE QUE SE ACTUALIZO EL DATÁFONO A LA VERSIÓN 26.2.17 EL EQUIPO HA ESTADO TRABAJANDO SUPER BIEN , EL CASO DE LA LENTITUD FUE SOLUCIONADO</t>
  </si>
  <si>
    <t>11/11/2025 SE LLAMA AL CB ALBERTO PEÑUELA AL NÚMERO 3177402364,  SE VALIDA VERSIÓN DE DATAFONO 26.2.5 OK. SE REALIZA BORRADO DE CACHE PERO FALLA PERSISTE. CB INDICA LENTITUD DESPUÉS DE ACTUALIZACIÓN.
29/12/2025 SE REALIZA COMUNICACIÓN TELEFÓNICA CON EL CLIENTE ALBERTO PEÑUELA PARA VALIDACIÓN DE FALLA (LENTITUD) CON DATÁFONO WOMPI, CLIENTE INDICA FALLA SOLUCIONADA DESPUÉS DE ACTUALIZAR EQUIPO, MANIFIESTA EQUIPO Y APLICATIVOS OPERATIVOS.</t>
  </si>
  <si>
    <t>29/12/2025 SE REALIZA CAMBIO DE EQUIPO YA QUE DATÁFONO PRESENTA BLOQUEO DE TERMINAL, SE HACE PRUEBAS DE INGRESO Y TRANSACIONAL Y TODO OK</t>
  </si>
  <si>
    <t>24/11/2025 SE REALIZÓ GESTIÓN TELEFÓNICA SE HABLÓ CON LA SEÑORA ANA MARÍA HENAO SE VERIFICÓ QUE EL DATÁFONO SE ENCONTRARA ACTUALIZADO SE REALIZA BORRADO DE MEMORIA CACHÉ SE REALIZARON PRUEBAS CORRESPONSAL NOS INFORMA QUE SEGUIRÁ SIENDO EL BORRADO DE CACHÉ YA QUE FUNCIONA MÁS RÁPIDO
29/12/2025 SE REALIZÓ EXITOSAMENTE LA LLAMADA AL CB AL NÚMERO 3137958766.  
LA USUARIA ANA MARÍA HENAO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</si>
  <si>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25/11/2025 SE REALIZÓ GESTIÓN TELEFÓNICA SE HABLÓ CON LA SEÑORA CAMILA SE LE EXPLICA CÓMO REALIZAR EL BORRADO DE MEMORIA CACHÉ SE REALIZARON PRUEBAS EXITOSAS PERO EL DATÁFONO AÚN CONTINÚA LENTO
29/12/2025 SE REALIZÓ EXITOSAMENTE LA LLAMADA AL CB AL NÚMERO 3042479999
LA USUARIA CAMILA DÍEZ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</si>
  <si>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30/10/2025 EN COMUNICACIÓN CON EL CLIENTE JHON GALEANO AL NÚMERO 3117175587 SE LE INDICA REALIZAR BORRADO DE CACHÉ Y REINICIO DE DATÁFONO INFORMA QUE REALIZA PROCEDIMIENTO CONSTANTEMENTE
29/12/2025 SE HABLA CON EL SEÑOR JHONY QUIEN INDICA QUE LA VERSION ES LA 26.2.17 Y QUE SI SE HA VISTO EL CAMBIO , A VECES SE LE A DESCONECTADO PERO SE LA SEÑAL DEL INTERNET PERO YA PUEDE OPERARLO CON NORMALIDAD , YA NO PERSISTE ESTA LENTITUD</t>
  </si>
  <si>
    <t>29/12/2025 SE CAMBIA CONTRASEÑA Y SE LOGRA INGRESAR A APLICACIÓN OK SE VERIFICA Y YA ESTA OPERANDO SIN PROBLEMAS DE INGRESO A APLICACIÓN PRUEBAS OK</t>
  </si>
  <si>
    <t>27/12/2025 SE REALIZA VISITA DE CAMPO ENCONTRADO QUE COMERCIO ESTA CERRADO, SE INTENTA COMUNICACIÓN A LA LÍNEA 3123720651 DONDE NO HAY RESPUESTA, SE INFORMA A SUPERVISOR QUIEN AUTORIZA REPROGRAMACION DE SOLICITUD
29/12/2025 SE REALIZA REVISION DEL EQUIPO, SE REINICIA ESTE Y SE OBSERVA INGRESO NORMAL A LA APP DEL WOMPI SE PROCEDE A REALIZAR TRANSACCIONES DE PRUEBA. DEBIDO A QUE EL EQUIPO NO TIENE REGISTRADO TRANSACCIONES ANTERIORES POR EL TIEMPO SIN USO NO SE TOMAN FOTOS DE TRANSACCIONES ANTERIORES.</t>
  </si>
  <si>
    <t>29/12/2025 SE REALIZA VALIDACIÓN DE SERVICIO POR FALLA EN INGRESO NO PERMITE INGRESAR COMO SI ESTUVIERA DESASOCIADO EL USUARIO CON LA TERMINAL SE INTENTA CAMBIO DE CLAVE EXITOSO PERO PERSISTE FALLA DE INGRESO, CLIENTE YA HA TENIDO VARIAS VISITAS TÉCNICAS POR EL MISMO INCONVENIENTE FUNCIONA BIEN 3 HORAS Y VUELVE A FALLAR TÉCNICAMENTE SE SOLICITA CAMBIO DE EQUIPO DE ESCALA A WOMPI PARA QUE AUTORICEN 10:35 AM EN ESPERA DE TICKET. 
EN VALIDACIONES CON CG SE VALIDA Y HAY TRASABILIDAD DEL TICKET 489480 CON EL CUAL HABÍAN GENERADO UN CAMBIO DE EQUIPO PERO AL PARECER NO HA QUEDADO ASOCIADO EL USUARIO CON EL DATAFONO CG SIGUE EN VALIDACIONES CON WOMPI EN ESPERA DE RESPUESTA 11:24 AM
12:00 SE AUTORIZÓ CAMBIO DE EQUIPO POR PARTE DE WOMPI SERVICIO OPERATIVO PRUEBAS OK CON UNA CONSULTA DE SALDO NO HAY COMO HACER DEPÓSITO O RETIRO CLIENTE RECIBE A SATISFACCIÓN</t>
  </si>
  <si>
    <t>26/11/2025 EN COMUNICACIÓN CON EL SEÑOR JORGE NO INDICA QUE QUÉ LA NAVEGACIÓN EN EL DATAFONO ES MUY LENTA QUÉ PUEDE TARDEN EN UNA SOLA TXS HASTA 5MIN Y QUE ES MUY DESGASTANTE ESTA BORRADO CACHE Y REINICIANDO EL EQUIPO CADA RATO. SE LE DA UN SOPORTE TÉCNICO SIN ÉXITO YA QUE EL CLIENTE INDICA QUE LA FALLA CONTIGUA Y ES FALLA QUE NO PRESENTABA CUANDO TENIA EL OTRO EQUIPO
29/12/2025 SE REALIZÓ EXITOSAMENTE LA LLAMADA AL CB AL NÚMERO  3136001418
LA USUARIO JORGE MONSALVE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</si>
  <si>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18/10/2025 SE HABLA CON EL SEÑOR ALBEIRO SE LE INDICA QUE EL TEMA DE LENTITUD DEBE SER TRAMITADO POR EL MOMENTO COCN BORRADO DE CACHE Y REINICIO DE DATAFONO, ACTUALIZACION DE LA APP, EL CLIENTE INDICA REALIZAR ESTA LABORA VARIAS VECES AL DIA YA QUE LE HAN REALIZADO VARIAS VISITAS Y EN TODAS LAS LLAMADAS LE INDICAN LO MISMO PERO QUE EL SERVICIO NO MEJORA Y EL DATAFONO AL CABO DE UNOS MINUTOS SE PONE LENTO.
20/11/2025 EN LA LLAMADA TELEFÓNICA REALIZADA CLIENTE SE VERIFICA QUE EL APLICATIVO ESTE EN LA ÚLTIMA VERSION. EL CLIENTE INFORMA QUE EL PROBLEMA DE LENTITUD PERSISTE.
15/12/2025 LLAMA AL SEÑOR ALBEIRÓ CIFUENTES, SE VERIFICA QUE EL APLICATIVO SE ENCUENTRE EN LA ÚLTIMA VERSIÓN. SIN EMBARGO, EL SEÑOR ALBEIRO INFORMA QUE EL RENDIMENTO DEBIDO A LA LENTITUD HA EMPEORADO AHORA TIENE QUE REINICIAR LOS EQUIPO CADA 10 A 5 TRANSACCIONES.
29/12/2025 EN LA LLAMADA TELEFÓNICA REALIZADA AL SEÑOR ALBEIROS CIFUENTES NOS CONTESTA LA ESPOSA DEL SEÑOR ALBEIRO CIFUENTES, NOS INFORMA QUE NO SE ENCUENTRA EN EL MOMENTO SE LE INFORMA EL MOTIVO DE LA LLAMADA, NO SE PUDO VERIFICAR QUÉ EQUIPO ESTUVIERA EN LA ÚLTIMA VERSIÓN. YA  QUE ELLOS NO ESTÁN EN EL SITIO, SIN EMBARGO, INFORMA QUE YA NO TIENEN QUE ESTAR RENINCIANDO LOS EQUIPOS TAMBIÉN INFORMO QUE YA NO TIENE PROBLEMAS DE LENTITUD.</t>
  </si>
  <si>
    <t>08/11/2025 SE LLAMA A COMERCIO INDICA LENTITUD EN EQUIPO SE INDICA QUE REALICE  BORRADO DE CACHE INDICA QUE SE LO BORRA Y NAVEGA MEJOR PERO QUE LA CAPACIDAD DEL EQUIPO ES MUY POCA Y TOCA ESTAR BORRANDO CACHÉ A CADA RATO.
29/12/2025 SE HABLA CON LA SEÑORA ALBA CONFIRMA VERSION 26.2.17 Y INDICA QUE YA ESTA OPEANDO MUY BIEN, MUY RAPIDO YA NO TIENE QUE ESTAR REINICIANDO</t>
  </si>
  <si>
    <t>22/10/2025 SE HABLA CON EL SEÑOR HECTOR QUIEN INFORMA QUE EL DATAFONO NO MEJORA , EL CLIENTE BORRO 20 VECES EL CACHE AL DIA DURA 20 MINUTOS RAPIDO, Y VUELVE A PONERSE LENTO Y SE ESTA VIENDO MUY AFEFCTADO YA QUE NO PUEDE ATENDER EL MISMO NUMERO DE CLIENTES
20/11/2025 EN LA LLAMADA TELEFÓNICA REALIZADA CLIENTE SE VERIFICA QUE EL APLICATIVO ESTÁ EN LA ULTIMA VERSIÓN. EL CLIENTE INFORMA QUE PERSISTE PROBLEMA DE LENTITUD A LA HORA DE REALIZAR TRANSACCIONES EN LA APLICACIÓN.
15/12/2025 EN LA LLAMADA REALIZADA AL SEÑOR HÉCTOR CUERVO ARISTIZÁBAL SE VERIFICA QUE EL EQUIPO SE ENCUENTRA EN LA ÚLTIMA VERSIÓN. SIN EMBARGO, SIGUE PRESENTANDO PROBLEMAS DE LENTITUD EL CLIENTE INFORMA DE CADA 15 TRANSACCIONES TIENE QUE ESTAR REALIZANDO EL PROCEDIMIENTO DE REINICIO Y BORRADO DE CACHÉ.
29/12/2025 EN LA LLAMADA REALIZADA AL SEÑOR HÉCTOR CUERVO ARISTIZÁBAL SE CONFIRMA QUE EL EQUIPO SE ENCUENTRA EN LA ÚLTIMA VERSIÓN CLIENTE INFORMA QUE YA NO PRESENTA LOS PROBLEMAS DE LENTITUD, YA NO TIENE QUE ESTAR REINICIANDO EL E</t>
  </si>
  <si>
    <t>16/12/2025 SE REALIZA SOPORTE TELEFÓNICO A CLIENTE # 3012796370, INFORMAN QUE EL DATAFONO ESTÁ DEMASIADO LENTO, SE LIMPIA MEMORIA CACHE Y SE VÁLIDA VR DEL EQUIPO ESTÁ EN VR 26.2.14, CLIENTE INDICA QUE LA LENTITUD DEL DATAFONO PERSISTE
29/12/2025 EN COMUNICACIÓN CON EL CLIENTE AL # 3012796370 ESTE INFORMA QUE DESDE QUE SE REALIZÓ LA NUEVA ACTUALIZACIÓN VR 26.2.17, SE LES SOLUCIONO EL TEMA DE LA LENTITUD Y ESTÁN TRABAJANDO CON NORMALIDAD</t>
  </si>
  <si>
    <t xml:space="preserve">29/12/2025 SE REALIZÓ GESTIÓN TELEFÓNICA SE HABLÓ CON LA SEÑORA MILENA SE VALIDÓ DE QUE EL DATÁFONO ESTUVIERA ACTUALIZADO SE LE REALIZA BORRADO DE MEMORIA CACHÉ PERO LA LENTITUD PERSISTENTE
03/12/2025 SE REALIZO CONTACTO CON LA SRA MILENA AL 3229060097 QUIEN INDICA QUE LA FALLA DEL EQUIPO ES LENTITUD, INFORMA QUE ELLA ES EL CORRESPONSAL QUE MAS TRANSA EN EL PUEBLO YA QUE MANEJA UN CUPO GRANDE Y COMO ES UN SUPER MERCADO TIENE ALTÍSIMA AFLUENCIA DE CLIENTES, EL EQUIPO SE ENCUENTRA EN LA VERSIÓN 26.2.11 QUE ES LA ÚLTIMA, SE LA HABÍA REALIZADO GESTIÓN PREVIA DE VERSIÓN Y BORRADO DE CACHE PERO INDICA QUE ELLA HACE DEMASIADAS TRANSACCIONES Y TIENE QUE ESTAR BORRANDO CACHE CADA 10 A 15 MINUTOS DEPENDIENDO EL MOVIMIENTO YA QUE DESPUÉS DE CIERTA CANTIDAD DE TRANSACCIONES SE PONE LENTO Y NO RESPONDE Y ESTO LE ESTA AFECTANDO LA TRANSACCIONALIDAD Y QUEDANDO MAL ANTE EL CLIENTE. DEBIDO A ESTO FUE QUE PUSO EL DERECHO DE PETICIÓN EN UNA SUCURSAL FÍSICA DE BANCOLOMBIA. PIDE QUE POR FAVOR LE CAMBIEN EL EQUIPO 29/12/2025 SE REALIZÓ EXITOSAMENTE LA LLAMADA AL CB AL NÚMERO 3229060097
LA USUARIA  MILENA RIOS CONFIRMA QUE EL DISPOSITIVO CUENTA CON LA ÚLTIMA VERSIÓN INSTALADA (26.2.17).  
INFORMA ADEMÁS QUE EL EQUIPO PRESENTA UNA NOTABLE MEJORÍA EN SU DESEMPEÑO, OPERANDO DE MANERA ÁGIL Y ESTABLE.  
SE VALIDA QUE LA NOVEDAD REPORTADA FUE SOLUCIONADA Y EL SISTEMA FUNCIONA CORRECTAMENTE.  
</t>
  </si>
  <si>
    <t>11/11/2025 SE CONTACTA AL CLIENTE, INDICA QUE EL DATAFONO CONTINÚA CON LA LENTITUD SE HACE EL RESPECTIVO BORRADO DE CACHE Y ACTUALIZACIÓN Y ARRANCA NORMAL PERO DESPUÉS DE CIERTAS TRANSACCIONES EL PROBLEMA PERSISTE.
12/12/2025 EN LA LLAMADA REALIZADA A LA SEÑORITA YANETH BOTINA SE VERIFICA QUE EL EQUIPO SE ENCUENTRA EN LA ÚLTIMA VERSIÓN. SIN EMBARGO, EL CLIENTE INFORMA QUÉ SIGUE PRESENTANDO PROBLEMAS DE LENTITUD, TIENEN QUE ESTAR REINICIANDO EL EQUIPO CADA 20 MINUTOS.
29/12/2025 EN LA LLAMADA REALIZADA A LA SEÑORA YANETH BOTINA SE VERIFICA QUE EL EQUIPO SE ENCUENTRA EN LA ÚLTIMA INVERSIÓN. EL CLIENTE INFORMA QUE YA NO TIENE PROBLEMAS DE LENTITUD Y QUE NO TIENE QUE ESTAR REINICIANDO EL EQUIPO.</t>
  </si>
  <si>
    <t xml:space="preserve">18/10/2025 SE REALIZA CONTACTO TELEFONICO CON LA SEÑORA CAROLINA ALARCON AL NÚMERO 3115469047LA CUAL NOS INDICA QUE YA SE LE HIZO BORRADO DE CACHE Y ACTUALIZACIÓN DE EQUIPO Y SIGUE PRESENTANDO FALLA DE LENTITUD Y NO PERMITE IMPRIMIR VAUCHER, NOS INFORMA QUE NO A PODIDO TRABAJAR DEBIDO A QUE CLIENTE LE SOLICITA RECIBO Y EL DATAFONO NO PERMITE IMPRIMIR
05/11/2025 ME COMUNICO CON LA SEÑORA CAROLINA ALARCÓN AL NÚMERO 3115469047 Y NOS INFORMA QUE EL DATAFONO SE LE ACTUALIZO ESTA MAÑANA PERO QUE SIGUE FUNCIONANDO MUY LENTO. NO LE ARROJA VOUCHER EN MUCHAS DE LAS TRANSACCIONES SOLCITA LE CANBIEN EL EQUIPO DE MANERA URGENTE, CLIENTE DICE ESTAR ABURRIDA CON EL SERVICIO DEL DATAFONO. EQUIPO TRABAJA CON MUCHA LENTITUD
12/12/2025 SE CONTACTA CON EL COMERCIO CONTESTA LA SEÑORA CAROLINA ALARCOAL NÚMERO 3115469047 E INDICA QUE SI NO ENCONTRAMOS EN EL ESTABLECIMIENTO LE INFORMAMOS QUE ESTAMOS REALIZADO VALIDACIÓN VÍA TELEFÓNICA PARA REALIZAR ALGUNAS PRUEBAS LA SEÑORA SE MOLESTA E INFORMA QUE SOLICITA VISITA PRESENCIAL 29/12/2025 SE REALIZA LLAMADA AL NÚMERO INDICADO EN TA, SE HABLA CON LA SRA. CAROLINA QUIEN INFORMA QUE ESTÁ DE VACACIONES, ELLA SUMINTRA EL NÚMERO DE CONTACTO 3112247648 FRANCY MEDINA PROPIETARIA DEL COMERCIO CON QUIÉN SE HABLA HE INDICA QUE LA LENTITUD DE TX SE SUPERÓ CON LA ACTUALIZACIÓN ENVIADA, COMENTA QUE YA NO DEBE REINICIAR EL DATAFONO PARA PODER TRABAJAR, FALLA POR LENTITUD CORREGIDA.
</t>
  </si>
  <si>
    <t>27/12/2025 SE REALIZA COMUNICACION CON EL SEÑOR JOL NARANJO AL NUMERO 3184561677 PARA VALIDAR SOBRE FALLA CLIENTE INDICA QUE SE LE ESTA REALIZANDO REINICIO DEL DATAFONO SE DESCONECTA SOLO DE LA RED WIFI YA SE ACTUALIZO LA VERSIÓN 26.2.17 YA FUE VISITADO ANTERIORMENTE PERO EL DATAFONO PERSISTE CON LA FALLA DEL REINICIO Y DESCONECTADO DE LA RED,SE REPROGRAMA PARA EL DIA LUNES YA QUE NO HAY SOPORTE WOMPI
29/12/2025 SE VISITA COMERCIO, SE PROCEDE A REALIZAR EL CAMBIO DEL DATAFONO, SE REALIZAN PRUEBAS EXITOSAS SIN NOVEDAD</t>
  </si>
  <si>
    <t>11/11/2025 NO CONTACTAMOS A LAS 9 AM E INFORMA QUE NO NOS PUEDE ATENDER QUÉ EN 2  HORAS VOLVAMOS A LLAMAR SE VALIDA QUESTION SE LLAMA NUEVAMENTE PARA VALIDAR EL CASO YA NO CONTESTA LAS LLAMADA SE LE INFORMA AL JEFE DE ZONA PARA VALIDAR GESTIÓN
10/12/2025 SE REALIZA CONTACTO TELEFÓNICO CON LA SEÑORA LUISA FERNANDA LASSO AL NÚMERO TELEFÓNICO 321984669 QUIEN MANIFIESTA DATÁFONO SIGUE LENTO NO PUEDE TRABAJAR CON FACILIDAD ES DEMASIADO LENTO YA HA REALIZADO EN MÚLTIPLES OCASIONES BORRACHO DE CACHÉ. SE VALIDA VERSIÓN OK 26.2.11. TAMBIÉN INFORMA QUE DEBE REINICIAR EL EQUIPO EN MÚLTIPLES OPORTUNIDADES PARA OPERAR, PERO DESPUÉS MEDIA HORA O CIERTAS TRANSACCIONES VUELVE A PONERSE LENTO
29/12/2025 SE REALIZA LLAMADA TELEFÓNICA SE HA LA CON LA SRA. LUISA FERNANDA LASSO 3219846691, QUIEN CONFIRMA QUE EL DATAFONO LUEGO DE LA ACTUALIZACIÓN A TRABAJADO DE MUY BUENA MANERA, CONFIRMA QUE NO HA TENIDO QUE REINICIAR EL DATAFONO NI BORRAR CACHÉ, TEMA DE LENTITUD CORREGIDO DE MANERA EXITOSA.</t>
  </si>
  <si>
    <t>17/10/2025 COMUNICA CON EL USUARIO HE INDICA EL EQUIPO EN TEMA DE LENTITUD EMPEORA EN OCASIONES SE DEMORA MAS DE 1 HORA EN CARGAR
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
10/12/2025 SE LLAMA AL CB DE MANERA EXITOSA, ME CONFIRMA QUE TIENE LA ULTIMA VERSIÓN 26.2.11, PERO AÚN CONTINUA LENTO Y LA FALLA PERSISTE.
29/12/2025 SE COMUNICA CON EL USUARIO PARA CONFIRMAR EL FUNCIONAMIENTO CON LA NUEVA  VERSIÓN LANZADA EL PASADO VIERNES Y CONFIRMA QUE FUNCIONA CORRECTAMENTE Y NO NAVEGA LENTO</t>
  </si>
  <si>
    <t>29/10/2025 SE REALIZA VISITA AL COMERCIO SE ENCUENTRA DATÁFONO CON PROBLEMAS AL INGRESAR ALA PLATAFORMA DE WOMPI YA QUE SIEMPRE ARROJA UPS ALGO SALIÓ MAL SE PIDE SOPORTE ALA A WOMPI CON TICKET 475910 LO CUAL SE ESPERA QUE DEN SOLUCIÓN LO MÁS PRONTO POSIBLE
20/11/2025 SE REALIZA VISITA AL COMERCIO PERO SE ENCUENTRA DATAFONO CON EL MISMO INCONVENIENTE LO CUAL NO INGRESA ALA APLICACIÓN SE ESCALA CASO A  WOMPI ESPERANDO RESPUESTA
29/12/2025 SE REALIZA VISITA AL COMERCIO LO CUAL SE  ENCUENTRA QUE EL CLIENTE NO PUEDE INGRESAR CON SU CONTRASEÑA SE DA EN REESTABLECER CONTRASEÑA PERO SIGUE IGUAL SE NOS DA POR VERIFICAR EL USUARIO DEL CB LO CUAL LLEGA UN USUARIO DIFERENTE SE VERIFICA A INGRESAR ALA PLATAFORMA DE WOMPI LO CUAL ES EXITOSO SE VERIFICA SI EL CÓDIGO DEL PUNTO Y ES CORRECTO LO CUAL SE REALIZAN PRUEBAS EXITOSAS</t>
  </si>
  <si>
    <t>13/11/2025 SE VISITA CB POR LENTITUD CLIENTE MANIFIESTA QUE HA PERDIDO MOVIMIENTOS POR ESTA LENTITUD LAS TERMINALES ESTÁN ACTUALIZADOS Y SE LES EXPLICÓ COMO BORRAR CACHEY DEMÁS PRUEBAS OK
29/12/2025 EN COMUNICACIÓN CON EL SEÑOR ARLEY LÓPEZ AL NÚMERO 3204545172 INDICA QUE YA TIENE LA VERSIÓN 26.2.17 Y QUE SI NOTO LA MEJORÍA YA LA APP NO ESTÁ LENTA NI SE PEGA ADICIONAL NO MANIFESTÓ NINGÚN ERROR CON LAS TXS, SE CIERRA EL CASO COMO EXITOSO</t>
  </si>
  <si>
    <t xml:space="preserve">17/10/2025 SE COMUNICA CON LA USUARIA HE INDICA QUE LA YA ACTUALIZO LA APLICACIÓN Y ESTÁ EN LA ÚLTIMA VERSIÓN PERO PERSISTE LA FALLA YA REALIZA BORRADO DE CACHE Y SE MEJOR POR 5 MOVIMIENTO DESPUÉS SE VUELVE NUEVAMENTE LENTO. EN OCUPACIONES DESPUÉS DE LAS 4 LE TOCA CERRAR YA QUE EL EL IMANIPULABLE EL EQUIPO
11/11/2025 SE LLAMA AL 3207581798 SE HABLA CON LA SRA ADRIANA SE REVISA Q LA APP ESTE ACTUALIZADA SE BORRA CACHE SE REINICIA Y SE HACE SEGUIMIENTO E INFORMA QUE SIENTE QUE MEJOR UN POCO POR LO QUE SE CIERRA ACTIVIDAD
13/11/2025 USUARIO PUSO NUEVO REPORTE INDICANDO PROBLEMAS PARA VISUALIZAR INFORMACION EN MOVIMIENTOS DE DÍAS ANTERIORES, POR ESTE MOTIVO SE REALIZA VISITA TECNICA. SE VISITA PUNTO Y SE LE SOLUCIONA NOVEDADA A USUARIO CON TAMAÑO DE FUENTE PARA SELECCIONAR FILTRO DE FECHA. USUARIO CONFORME CON SOLUCION. CB QUEDA OPERATIVO PERO LENTITUD DE SISTEMA CONTINÚA.
10/12/2025 SE LLAMA AL CB DE MANERA EXITOSA AL NUMERO 3168164080, ME CONFIRMA GLORIA CECILIA MARIN QUE TIENE LA ULTIMA VERSIÓN 26.2.14 29/12/2025 SE REALIZÓ EXITOSAMENTE LA LLAMADA AL CB AL NÚMERO 3168164080
LA USUARIA GLORIA CECILIA MARÍN RAMÍREZ CONFIRMA QUE EL DISPOSITIVO CUENTA CON LA ÚLTIMA VERSIÓN INSTALADA (26.2.17).  
INFORMA ADEMÁS QUE EL EQUIPO PRESENTA UNA NOTABLE MEJORÍA EN SU DESEMPEÑO, OPERANDO DE MANERA ÁGIL Y ESTABLE.  
SE VALIDA QUE LA NOVEDAD REPORTADA FUE SOLUCIONADA Y EL SISTEMA FUNCIONA CORRECTAMENTE.  
</t>
  </si>
  <si>
    <t>29/12/2025 VISITAMOS COMERCIO EL DATÁFONO NO PERMITE INGRESAR A LA APLICACIÓN REALIZAMOS CAMBIO DE DATAFONO INGRESAMOS CREDENCIAL EN EL NUEVO DATÁFONO REALIZAMOS PRUEBAS OK.</t>
  </si>
  <si>
    <t>29/12/2025 SE BRINDA SOPORTE TELEFÓNICO AL CLIENTE WILSON GARAVITO NÚMERO DE TELÉFONO 3227171786 , SE REALIZÓ ACTUALIZACIÓN DE APP , BORRADO DE CACHÉ , INGRESO DE CREDENCIALES OK , SE REALIZA PRUEBAS OK , SE REFLEJA MOVIMIENTOS Y CUADRE CAJA</t>
  </si>
  <si>
    <t>17/10/2025 SE INTENTA COMUNICACIÓN CON EL USUARIO PERO INDICA QUE LA FALLA POR LENTITUD CONTINUA, Y QUE NO VA RESPONDER SOLUCIONES POR LLAMADA QUE NECESITA Y SOLICITUD UNA VISITA TÉCNICA
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
10/12/2025 SE LLAMA AL CB DE MANERA EXITOSA AL NUMERO 3226611557, ME CONFIRMA LUDYS CARRASCAL QUE TIENE LA ULTIMA VERSIÓN 26.2.11, PERO AÚN CONTINUA LENTO Y LA FALLA PERSISTE.
29/12/2025 SE REALIZÓ EXITOSAMENTE LA LLAMADA AL CB AL NÚMERO 3226611557
LA USUARIA  LUDYS CARRASCAL ANTELIS  CONFIRMA QUE EL DISPOSITIVO CUENTA CON LA ÚLTIMA VERSIÓN INSTALADA (26.2.17).  
INFORMA ADEMÁS QUE EL EQUIPO PRESENTA UNA NOTABLE MEJORÍA EN SU DESEMPEÑO, OPERANDO DE MANERA ÁGIL Y ESTABLE.  
SE VALIDA QUE LA NOVEDAD R</t>
  </si>
  <si>
    <t>20/11/2025 SE INTENTA COMUNICACIÓN CON EL USUARIO EN 3 OPORTUNIDADES PARA CONFIRMAR SI PERSISTE LA LENTITUD Y SI YA ESTÁ ACTUALIZADO A LA ÚLTIMA VERSIÓN PERO NO HUBO RESPUESTA PARA SOLUCIONAR LA LENTITUD DEL EQUIPO
29/12/2025 EN COMUNICACIÓN CON LA SEÑORA ELIZABETH AL NÚMERO 3054100060 INDICA QUE YA EL DATÁFONO TIENE LA ÚLTIMA VERSIÓN 26.2.17 Y QUE NO HA TENIDO NINGUNA FALLA NI LENTITUD, SE SOLUCIONÓ CON ÉXITO LA FALLA</t>
  </si>
  <si>
    <t>11/11/2025 SE CONTACTA CON EL CLIENTE, INDICA QUE EL DATAFONO CONTINÚA CON LENTITUD, DESPUÉS DE 20 TRANSACCIONES SE QUEDE PEGADO HACE SU RESPECTIVO BORRADO DE CACHE Y SU RESPECTIVO ACTUALIZACION PERO EL PROBLEMA PERSISTE.
12/12/2025 EN LA LLAMADA TELEFÓNICA REALIZA AL SEÑOR NÉSTOR CASTRO SE VERIFICA QUE EL APLICATIVO SE ENCUENTRE EN LA ÚLTIMA VERSIÓN. SIN EMBARGO, EL SEÑOR INFORMA QUE EL PROBLEMA DE LENTITUD PERSISTE TIENE QUE ESTAR REINICIANDO EL EQUIPO CADA 20 TRANSACCIONES TAMBIÉN INFORMA QUE EL INCONVENIENTE QUE TENÍA CON EL LECTOR DE BARRAS SE HA SOLUCIONADO.
29/12/2025 EN LA LLAMADA TELEFÓNICA REALIZADA AL SEÑOR NÉSTOR CASTRO SE VERIFICA EL APLICATIVO SE ENCUENTRE EN LA ÚLTIMA VERSIÓN. EL CLIENTE INFORMA LOS PROBLEMAS DE LENTITUD, SE HAN SOLUCIONADO YA NO TIENE QUE ESTAR REINICIANDO EL EQUIPO.</t>
  </si>
  <si>
    <t xml:space="preserve">17/10/2025 SE COMUNICA CON EL USUARIO HE INDICA QUE SIGUE LENTO QUE REALIZA BORRADO CADA 30 MINUTOS YA QUE CADA 5 TRANSACCIONES SE PONE LENTO, YA ESTÁ ACTUALIZADO A LA ÚLTIMA VERSIÓN 26.0.3 Y PERSISTE LA LENTITUD
11/11/2025 37698- SE LLAMA AL 3042846730 SE HABLA CON LA SRA CAMILA CORREA IC N L ACTUAL CONFIRMAMOS QUE ESTÁ CON LA VERSIÓN ACTUALIZADA SE BORRA CACHE Y SE REINICIA SE REALIZA SEGUIMIENTO PERO INFORMA QUE EL EQUIPO NO HA MEJORADO Y SE QUEDA PEGADO POR LO QUE SE REPROGRAMA VISITA MIENTRAS WOMPI NOS BRINDA UNA SOLUCIÓN ADECUADA
10/12/2025 SE LLAMA AL CB DE MANERA EXITOSA AL NUMERO 3042846730, ME CONFIRMA CAMILA CORREA QUE TIENE LA ULTIMA VERSIÓN 26.2.11, PERO AÚN CONTINUA LENTO Y LA FALLA PERSISTE.
29/12/2025 SE REALIZÓ EXITOSAMENTE LA LLAMADA AL CB AL NÚMERO 3042846730
LA USUARIA   CAMILA CORREA CONFIRMA QUE EL DISPOSITIVO CUENTA CON LA ÚLTIMA VERSIÓN INSTALADA (26.2.17).  
INFORMA ADEMÁS QUE EL EQUIPO PRESENTA UNA NOTABLE MEJORÍA EN SU DESEMPEÑO, OPERANDO DE MANERA ÁGIL Y ESTABLE.  
</t>
  </si>
  <si>
    <t xml:space="preserve">17/10/2025 SE COMUNICA CON EL USUARIO HE INDICA QUE EL EQUIPO SE ENCUENTRA SÚPER LENTO, SE REALIZA VALIDACIÓN DE LA VERSIÓN Y ESTÁ ÚLTIMA VERSIÓN 26.0.3 Y REALIZA BORRADO DE CACHE CADA HORA Y SIGUE EL PROBLEMA
11/11/2025 21262- SE LLAMA AL 3147568002 SE HABLA CON LA SRA DORALBA HINCAPIE LA CUAL ESTÁ MUY INCONFORME YA QUE SE VALIDO Q SI ESTUBIERA ACTUALIZADO PERO Q SI MEJORO MEJORO UN 2 PORCIENTO Y QUE CADA RATO TIENEN QUE ESTAR BORRANDO CACHE Y REINICIANDO  POR LO Q SE REPROGRAMA MIENTRAS WOMPI NOS BRINDA UNA SOLUCIÓN
10/12/2025 SE LLAMA AL CB DE MANERA EXITOSA AL NUMERO 3146432749, ME CONFIRMA ERMES EDISON HINCAPIE QUE TIENE LA ULTIMA VERSIÓN 26.2.11, PERO AÚN CONTINUA LENTO Y LA FALLA PERSISTE.
29/12/2025 SE REALIZÓ EXITOSAMENTE LA LLAMADA AL CB AL NÚMERO 3146432749
LA USUARIA   ERMES EDISON HINCAPIE CONFIRMA QUE EL DISPOSITIVO CUENTA CON LA ÚLTIMA VERSIÓN INSTALADA (26.2.17).  
INFORMA ADEMÁS QUE EL EQUIPO PRESENTA UNA NOTABLE MEJORÍA EN SU DESEMPEÑO, OPERANDO DE MANERA ÁGIL Y ESTABLE.  
</t>
  </si>
  <si>
    <t>21/11/2025 SE REALIZÓ GESTIÓN TELEFÓNICA SE HABLÓ CON EL SEÑOR GUSTAVO IGLESIAS SE VERIFICA QUE EL DATÁFONO ESTÉ ACTUALIZADO SE REALIZA BORRADO DE MEMORIA CACHÉ SE PROCEDEN A HACER PRUEBAS FUNCIONA NORMALMENTE PERO AÚN CONTINÚA EL PROBLEMA DE LENTITUD EN LAS TRANSACCIONES
29/12/2025 EN COMUNICACIÓN CON EL SEÑOR GUSTAVO IGLESIAS AL NÚMERO 3174233656 INDICA QUE YA LA APLICACIÓN TIENE LA VERSIÓN 26.2.17 Y QUE EL SERVICIO ESTÁ FUNCIONANDO MUY BIEN SIN NINGÚN PROBLEMA, YA SE SOLUCIONÓ LA LENTITUD, ACTUALIZACIÓN EXITOSA</t>
  </si>
  <si>
    <t>14/11/2025 SE HABLA CON EL CLIENTE SE VALIDA ACTUALIZACION, PERO LA NOVEDAD DE LENTITUD PERSISTE AL MOMENTO DE LAS TRANSACCIONES, DESPUES DE 10 TRANSACCIONES DEBE BORRAR CACHE Y REINCIAR
29/12/2025 SE HABLA CON LA SEÑORA YULI QUIEN INDICA AUE LA VERSION 26.2.17 YA MEJORO MUCHO EK DATAFONO YA PUEDE TRABAJAR BIEN, YA NO LO DEBE REINICIAR ESTA MUY CONTENTA</t>
  </si>
  <si>
    <t>29/12/2025 EN COMUNICACIÓN CON EL CLIENTE, SE ACTUALIZA LA APP, SE BORRA CACHÉ Y SE REINICIA EL EQUIPO, PERO EL PROBLEMA PERSISTE.
29/12/2025 SE HABLA CON LA SEÑORA PAULA QUIEN INDICA QUE YA ACTUALIZO DATAFONO A VERSION 26.2.17 INDICA YA PUEDE NAVEGAR FLUIDO YA NO AE PEGA YA NO TIENE QUE REINICIAR</t>
  </si>
  <si>
    <t>27/12/2025 SE LLEGA AL CB PERO SE EVIDENCIA QUE LA ONT ESTÁ CONFIGURADA CON OTRA ENCRIPTACIÓN QUE NO PERMITE NAVEGAR CORRECTAMENTE EN EL INTERNET, SE DEBE HACER ESCALAMIENTO CON EL OPERADOR DEL USUARIO PARA HACER SOPORTE AVANZADO DE CONFIGURACIÓN DE ONT SE DEJA HABLADO CON USUARIO DE VISITAR DESPUÉS DE MEDIO DÍA PARA HACER SOPORTE AVANZADO
29/12/2025 SE REALIZA VISITA AL PUNTO Y SE VALIDA EL FUNCIONAMIENTO DEL DATÁFONO, DESCARTANDO DAÑO EN EL EQUIPO. SE REALIZAN PRUEBAS DE CONECTIVIDAD UTILIZANDO EL INTERNET DE UN VECINO Y COMPARTIENDO DATOS MÓVILES DESDE UN CELULAR, EVIDENCIANDO QUE EL DATÁFONO OPERA CORRECTAMENTE. EL DATÁFONO NO LOGRA ESTABLECER CONEXIÓN CON EL SERVICIO DE INTERNET DEL CLIENTE. EL USUARIO CONFIRMA QUE LA FALLA SE PRESENTA EN SU PROPIO SERVICIO DE INTERNET. CON LO ANTERIOR, SE CONCLUYE QUE LA NOVEDAD CORRESPONDE AL PROVEEDOR DE INTERNET DEL PUNTO, POR LO QUE SE DEJA LA RECOMENDACIÓN AL USUARIO DE GESTIONAR DIRECTAMENTE LA INCIDENCIA CON SU PROVEEDOR DE CONECTIVIDAD.</t>
  </si>
  <si>
    <t>29/12/2025 SE VISITA SITIO, SE CONFIRMA QUE EL EQUIPO NO ESTÁ FUNCIONANDO SALE ERROR EN PANTALLA " LA TERMINAL ESTÁ BLOQUEADA FAVOR COMUNICARSE CON EL SERVICIO DE ATENCIÓN AL CLIENTE", SE REALIZA CAMBIO DE EQUIPO WOMPI CAUSAL TERMINAL BLOQUEADA, SE HACE BORRADO DE CACHE Y SE ACTUALIZA QUEDA CON LA VERSIÓN ( 26.2.17 ) SE REALIZAN PRUEBAS OK.</t>
  </si>
  <si>
    <t>29/12/2025 SE HABLA CON LA SEÑORA YANETH QUIEN INDICA ELIMINO LA APP POR ERROR SE ESCALA A WOMPI Y SE REINSTALA APP 26.2.17 SE VALIDA Y CLIENTE YA PUEDE INGRESAR Y TRABAJAR</t>
  </si>
  <si>
    <t>13/11/2025 SE REALIZÓ GESTIÓN TELEFÓNICA SE HABLÓ CON LA SEÑORA MARICELA CORREA SE VERIFICÓ QUE EL DATÁFONO SE ENCUENTRA ACTUALIZADO SE REALIZA AHORRADO DE CACHÉ SE PROCEDEN A HACER PRUEBAS Y DATÁFONO AÚN CONTINÚA CON LA LENTITUD SE PROCEDE A CERRAR CASO
17/12/2025 SE LLAMA AL CLIENTE AL 3175159434 SE HABLA CON LA SRA MARISELA PARA BRINDARLE SOPORTE TEL SOBRE LA LENTITUD NOS DAMOS CUENTA QUE EL EQUIPO ESTÁ DESACTUALIZADO SE TRATA DE ACTUALIZAR Y NO ESTABA HABILITADA LA DESCARGA SE ESCALA A WOMPI Y LA HABILITAN SE VUELVE A LLAMAR AL CLIENTE PARA VALIDAR QUE HAYA QUEDADO ACTUALIZADO Y TAMBIÉN INFORMO QUE EN EL TEMA DE LENTITUD TIENEN QUE ESTAR BORRANDO CACHE Y REINICIA DO EQUIPO PARA QUE TRABAJE CON FLUEDIS EL PROCESO ES CONSTANTE SE LE INDICA QUE EL EQUIPO WOMPI YA SE ENCUENTRA TABAJANDO PARA BRINDAR UNA SOLUCIÓN OPORTUNA
29/12/2025 SE COMUNICA CON EL USUARIO PARA CONFIRMAR EL FUNCIONAMIENTO CON LA BUEN VERSIÓN LANZADA EL PASADO VIERNES Y CONFIRMA QUE FUNCIONA CORRECTAMENTE Y NO NAVEGA LENTO</t>
  </si>
  <si>
    <t>14/11/2025 SE REALIZA PROCESO DE ACTUALIZACIÓN DE DATAFONO Y BORRADO DE CACHE, SE VERIFICA VERSIÓN Y TIENE 26.2.5 SE REALIZA SEGUIMIENTO DE MEDIA HORA, CLIENTE INFORMA QUE LA SOLUCIÓN ES MOMENTANEA LUEGO DE VARIAS TRANSACCIONES SIGUE IGUAL
17/12/2025 SE LLAMA AL 3022185245 Y SE HABLA CON LA SRA ISABEL CRISTINA SE VALIDA QUE EL EQUIPO CUENTE CON LA ÚLTIMA VERSIÓN 26.2.14 SE LE PREGUNTA SI CON ESTA VERSIÓN EL PROBLEMA DE LENTITUD COMO HA ESTADO E INDICA QUE LA LENTITUD PERSISTE QUE LE TOCA Q ESTAR REINICIANDO EL EQUIPO CONSTANTEMENTE Y BORRANDO CACHE POR LO QUE LA FALLA ESTÁ PERSISTIENDO SE LE EXPLICA QUE YA EL EQUIPO DE WOMPI ESTÁ TRABAJANDO PARA DAR UNA SOLUCIÓN OPORTUNA PARA EL TEMA DE LENTITUD
29/12/2025 SE COMUNICA CON EL USUARIO PARA CONFIRMAR EL FUNCIONAMIENTO CON LA BUEN VERSIÓN LANZADA EL PASADO VIERNES Y CONFIRMA QUE FUNCIONA CORRECTAMENTE Y NO NAVEGA LENTO</t>
  </si>
  <si>
    <t>29/12/2025 SE REALIZÓ ACTUALIZACIÓN DE VERSIÓN Y BORRADO DE CACHE SE REALIZÓ PRUEBAS EXITOSA PERO AÚN SIGUE CON LENTITUD
29/12/2025 SE LLAMA AL 3041221008 Y SE HABLA CON LA SRA YINA ZAPATA CON LA CUAL VALIDAMOS QUE EL EQUIPO ESTABA DESACTUALIZADO POR LO QUE LA ASESORAMOS COMO ACTUALIZARLO Y VERIFICAMOS QUE QUEDA EN LA 26.2.14 SE LE EXPLICA QUE ESTA VERSIÓN SOLO MEJORARÁ EL TEMA DE LA CAMARA POR INFORMACIÓN DE WOMPI CON RESPECTO AL TEMA DE LA LENTITUD EL CLIENTE MANIFIESTA QUE EL TEMA DE BORRADO DE CACHE Y REINICIO SOLO ES TEMPORAL Y VUELVE Y SE PONE LENTO POR LO QUE EL TEMA DE LENTITUD ESTÁ PERSISTIENDO SE LE INDICA QUE EL EQUIPO DE WOMPI YA ESTÁ TRABAJANDO POR MEJORARÁ EL SERVICIO
29/12/2025 SE COMUNICA CON EL USUARIO PARA CONFIRMAR EL FUNCIONAMIENTO CON LA BUEN VERSIÓN LANZADA EL PASADO VIERNES Y CONFIRMA QUE FUNCIONA CORRECTAMENTE Y NO NAVEGA LENTO</t>
  </si>
  <si>
    <t>11/11/2025 SE CONTACTA CON EL CLIENTE, INDICA QUE LE HACE EL RESPECTIVO BORRADO DE CACHE DOS VECES AL DÍA Y LA RESPECTIVA ACTUALIZACION PERO EL PROBLEMA DE LENTITUD PERSISTE.
15/12/2025 EN LA LLAMADA REALIZADA A LA SEÑORA LORENA CAMPO SE REVISA QUE EL EQUIPO SE ENCUENTRA EN LA ÚLTIMA VERSIÓN. SIN EMBARGO, EL CLIENTE INFORMA CONTINÚA CON PROBLEMAS DE LENTITUD, INFORMA QUÉ CADA UNA HORA TIENE QUE ESTAR REALIZANDO EL PROCEDIMIENTO DE DE REINICIO Y BORRADO DE CACHE
29/12/2025 EN LA LLAMADA REALIZADA A LA SEÑORITA LORENA CAMPO SE CONFIRMA QUE EL APLICATIVO SE ENCUENTRE EN LA ÚLTIMA VERSIÓN. EL CLIENTE INFORMA QUE YA NO PRESENTA PROBLEMAS DE LENTITUD, NI TIENE QUE REINICIAR EL EQUIPO.</t>
  </si>
  <si>
    <t>23/11/2025 EN COMUNICACIÓN CON LA SEÑORA ANA SE MUESTRA MUY MOLESTA POR LAS FALLAS QUE ESTA TENIDO CON EL DATAFONO DE WOMPI. MANIFISTA QUE LE AN DISMINUIDO LOS MOVIMIENTOS POR LA LENTITUD DEL EQUIPO SE INTENTA DAR UNA SOLUCIÓN SIN EXISTO YA QUE EL USUARIO NO ACEPTA NINGUNA DE ELLAS. MANIFISTA QUE "CON EL EQUIPO ANTERIOR NUNCA PASABA ESO* FALLA CONTINUA
29/12/2025 EN COMUNICACIÓN CON LA SEÑORA ANA OVIEDO AL NÚMERO 3148492580 INDICA QUE EL DATÁFONO YA SE ACTUALIZO CON LA VERSIÓN 26.2.17 Y QUE YA EL SERVICIO ESTÁ BIEN YA NO SE PONE LENTO Y NO EVIDENCIA NINGUNA NOVEDAD CON LOS SERVICIOS, ACTUALIZACIÓN EXITOSA</t>
  </si>
  <si>
    <t>22/11/2025 CLIENTE CONFIRMA QUE ESTÁ ACTUALIZADO A LA ÚLTIMA VERSION, Y SIGUE IGUAL LA LENTITUD LE REALIZA BORRADO DE CACHE Y DESPUÉS DE 30 MINUTOS PERSISTE LA LENTITUD DE NUEVO
29/12/2025 EN COMUNICACIÓN CON LA SEÑORA CELINA DEL CARMEN SIERRA AL NÚMERO 3116136607 INDICA QUE YA TIENE LA VERSIÓN 26.2.17 Y QUE EL SERVICIO ESTÁ FUNCIONANDO CORRECTAMENTE, YA NO SE PONE LENTO Y YA NO SE PEGAN LAS TXS, ACTUALIZACIÓN Y SOLUCIÓN DEL PROBLEMA CON ÉXITO</t>
  </si>
  <si>
    <t>27/12/2025 SE LLEGA AL SITIO, EL CLIENTE INFORMA QUE LOS DATAFONOS ESTÁN MUY LENTOS DESDE AYER QUE REALIZARON LA ACTUALIZACIÓN, CUANDO ESTÁ REALIZANDO TRANSACCIÓN SE QUEDA PEGADO Y NO LO DEJA HACER NADA TIENE QUE BORRAR CACHE Y REINICIARLO, ADEMÁS CUANDO INTENTA INGRESAR NUEVAMENTE SE DEMORA MUCHO EN ENTRAR, SE VERIFICA LA VERSIÓN CUENTA CON LA ( 26.2.17 ), SE HACE BORRADO DE CACHE Y BORRADO DE ALMACENAMIENTO Y SE REINICIA, ADEMÁS SE CONECTA CON LOS DATOS MÓVILES, FUNCIONABA POR UN RATO PERO VUELVE A PONERSE LENTO, LA FALLA PERSISTE, EL DÍA DE HOY NO SÉ CUENTA CON SOPORTE DE WOMPI
29/12/2025 EN COMUNICACIÓN CON EL SEÑOR DIEGO HERNÁNDEZ AL NÚMERO DE CONTACTO ( 3002273020 ), ME INFORMA QUE EL DÍA SÁBADO DESPUÉS DE QUE SE REALIZO LA VISITA EL EQUIPO LE SIGUIÓ MOLESTANDO, TENÍA LA VERSIÓN ( 26.2.17 ), PERO EL DÍA DE HOY ME INDICA QUE EL SERVICIO YA SE ENCUENTRA FUNCIONANDO CORRECTAMENTE.</t>
  </si>
  <si>
    <t>18/10/2025 SE HABLA CON EL CLIENTE LA SEÑORA VIVIANA, SE LE INDICA QUE PARA SOLUCIONAR MOMENTANEAMENTE EL PROBLEMA DE LENTITUD, REALIZE EL BORRADO DE CACHE Y REINICIO DEL DATAFONO , EL CLIENTE INDICA QUE ESO ES LO QUE REALIZA CONSTANTEMENTE PUES ES LO QUE LE INDICARON DESDE EL PRINCIPIO PERO QUE ESO AL RATO VUELVE A FALLAR Y ES MUY MALUCO
20/11/2025 LLAMADA TELEFÓNICA REALIZADA CLIENTE NO SE PUDO REALIZAR LA VERIFICACIÓN DE LA ACTUALIZACIÓN DE LA APLICACIÓN, YA QUE EL CLIENTE NO SE ENCUENTRA EN EL LUGAR EN EL MOMENTO.
15/12/2025 EN LA LLAMADA REALIZADA A LA SEÑORA MÓNICA PECHENE SE VERIFICA QUE EL APLICATIVO SE ENCUENTRE EN LA ÚLTIMA VERSIÓN. SIN EMBARGO, EL CLIENTE INFORMA QUE TODAVÍA PRESENTA PROBLEMAS DE LENTITUD. CADA HORA TIENE QUE ESTAR REINICIANDO Y BORRANDO CACHÉ DEL EQUIPO.
29/12/2025 EN LA LLAMADA REALIZADA A LA SEÑORITA MÓNICA VIVIANA PECHE SE VERIFICA QUE EL EQUIPO SE ENCONTRARA EN LA ÚLTIMA VERSIÓN. EL CLIENTE INFORMA QUE YA NO PRESENTA PROBLEMAS DE LENTITUD Y YA NO TIENE QUE REINI</t>
  </si>
  <si>
    <t xml:space="preserve">17/10/2025 SE COMUNICA CON EL USUARIO Y ESTÁ EN LA ÚLTIMA VERSIÓN, REALIZA BORRADO DE CACHE. PERO LA FALLA PERSISTE LA LENTITUD Y EL EQUIPO SE QUEDA PARALIZADO EN MEDIO DE UNA TRANSACCIÓN Y TOCA REINICIAR EL EQUIPO PARQUE VUELVA A FUNCIONAR QUE LA APLICACIÓN DE WOMPI SE RESTABLESCA
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
10/12/2025 SE LLAMA AL CB DE MANERA EXITOSA AL NUMERO 3005965104, ME CONFIRMA LUISA CARDENAS QUE TIENE LA ULTIMA VERSIÓN 26.2.11, PERO AÚN CONTINUA LENTO Y LA FALLA PERSISTE.
29/12/2025 SE REALIZÓ EXITOSAMENTE LA LLAMADA AL CB AL NÚMERO 3005965104
LA USUARIA  LUISA CARDENAS CONFIRMA QUE EL DISPOSITIVO CUENTA CON LA ÚLTIMA VERSIÓN INSTALADA (26.2.17).  
INFORMA ADEMÁS QUE EL EQUIPO PRESENTA UNA NOTABLE MEJORÍA EN SU DESEMPEÑO, OPERANDO DE MANERA ÁGIL Y ESTABLE.  
SE VALIDA QUE LA NOVEDAD REPORTADA FUE SOLUCIONADA Y EL SISTEMA FUNCIONA CORRECTAMENTE.  </t>
  </si>
  <si>
    <t>21/11/2025 SE TRATA COMUNICACIÓN CON MIGUEL SALGADO AL NÚMERO 3013704142 LO CUAL SE REALIZAN VARIOS INTENTOS PERO NO ES POSIBLE.
PARA AYUDARLE A SOLUCIONAR EL INCONVENIENTE DE LENTITUD EN EL DATÁFONO QUE ES LLAMAR LA NUEVA ACTUALIZACIÓN POR TEMCALL Y BORRAR CACHÉ PERO NO ES POSIBLE
09/12/2025 EN COMUNICACIÓN CON MIGUEL AL NÚMERO 3013704142 ME MANIFIESTA QUE YA BORRÓ CACHE Y ACTUALIZO LA APLICACIÓN PERO LA FALLA PERSISTE NECESITA CAMBIO DE EQUIPO
29/12/2025 EN COMUNICACIÓN CON MIGUEL SALGADO AL NÚMERO 3013704142 ME MANIFIESTA QUE YA EL DATÁFONO ESTÁ FUNCIONANDO BIEN LO CUAL ACTUALIZO A VERSIÓN 26.2.17 Y NO HA PRESENTADO INCONVENIENTE LE COMUNICO QUE SI LA FALLA PERSISTE SE COMUNIQUE NUEVAMENTE ALA LÍNEA DE SOPORTE</t>
  </si>
  <si>
    <t>17/10/2025 SE COMUNICA CON EL USUARIO, INDICA QUE LA LENTITUD PERSISTE YA ESTÁ ACTUALIZADO AL LA ÚLTIMA VERSIÓN Y REALIZA BORRADO DE CACHE CADA 5 MOVIMIENTO Y PERSISTE LA LENTITUD
10/12/2025 SE LLAMA AL CB DE MANERA EXITOSA AL NUMERO 3005525885, ME CONFIRMA ALEJANDRA OSA QUE TIENE LA ULTIMA VERSIÓN 26.2.11, PERO AÚN CONTINUA LENTO Y LA FALLA PERSISTE.
29/12/2025 SE REALIZÓ EXITOSAMENTE LA LLAMADA AL CB AL NÚMERO 3005525885
LA USUARIA  ALEJANDRA OSA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</si>
  <si>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10/12/2025 SE LLAMA AL CB DE MANERA EXITOSA AL NUMERO 3183878841, ME CONFIRMA WILSON CAÑON QUE TIENE LA ULTIMA VERSIÓN 26.2.11, PERO AÚN CONTINUA LENTO Y LA FALLA PERSISTE.
29/12/2025 EN COMUNICACIÓN CON EL SEÑOR WILSON CAÑÓN AL NÚMERO 3183878841 INDICA QUE YA TIENE LA VERSIÓN 26.2.17 Y QUE YA SE SOLUCIONÓ LA LENTITUD Y NI AH TENIDO INCONVENIENTES CON LOS SERVICIOS EN CUANTO A LA LENTITUD, LOS DEMÁS SERVICIOS FUNCIONANDO SIN NOVEDAD</t>
  </si>
  <si>
    <t>05/11/2025 CLIENTE ELIMINO LA APP POR ERROR, SE ACTUALIZA EQUIPO Y DESCARGA LA NUEVA VERSION DE LA APP, CLIENTE YA PUEDE INGRESAR, CLIENTE TAMBIEN CON TEMAS DE LENTITUD, SE REALIZAN VALIDACIONES Y SE REALIZA SEGUIMIENTO POR DOS HORAS, SE ENCUENTRA QUE EL EQUIPO CADA 40 MINUTOS MAS O MENOS SE PONE LENTO Y SE QUEDA PENSANDO EN EL PROCESAMIENTO DE UNA TRANSACCION, EL CLIENTE LO DEBE REINICIAR Y VOLVER A EMPEZAR  YA TIENE LA NUEVA VERSION.
12/12/2025 EL LA LLAMADA REALIZADA A LA SEÑORA PAULA ANDREA LA GALARRAGA SE CONFIRMA LA APLICACIÓN SE ENCUENTRA EN LA ÚLTIMA VERSIÓN. SIN EMBARGO, EL CLIENTE INFORMA QUÉ SIGUE CON LOS PROBLEMAS DE LENTITUD, INCLUSO. SE LE HA ESTADO CONGELANDO LA PANTALLA, POR LO CUAL TIENE QUE REINICIAR EL EQUIPO OBLIGATORIAMENTE.
29/12/2025 EN LA LLAMADA REALIZADA A LA SEÑORITA PAOLA ANDREA GALARRAGA, SE CONFIRMA QUE EL APLICATIVO SE ENCUENTRA EN LA ÚLTIMA VERSIÓN. EL CLIENTE INFORMA QUE LOS PROBLEMAS DE LENTITUD SE AN SOLUCIONADO Y YA NO TIENE QUE ESTAR REINICIANDO EL EQUIPO.</t>
  </si>
  <si>
    <t>17/10/2025 SE COMUNICA CON EL USUARIO PARA VALIDAR LA FALLA LE LENTITUD CONTINUA EL CLIENTE INFORMA QUE LE TOCA REINICIAR EL EQUIPO VARIAS VECES Y BORRAR CACHE AL DÍA PARA QUE QUE FUNCIONE CORRECTAMENTE, SE VERIFICA VERSIÓN Y TIENE LA 26.0.3. ADICIONAL MENTE EL EQUIPO NO DEJA SALIR DE LA APLICACIÓN A LA PANTALLA PRINCIPAL DEL EQUIPO LE TOCA REINICIAR EL EQUIPO
06/11/2025 SE COMUNICA CON EL USUARIO Y CUENTA CON LA NUEVA VERSIÓN 26.2.5 PERO LA FALLA PERSISTE MUY LENTO EL CLIENTE INDICA QUE LE TOCA REICINIARLO VARIAS VECES AL DÍA Y ESO PROBLEMA LE HA GENERADO DISGUSTO CON LOS USUARIOS
10/12/2025 SE LLAMA AL CB DE MANERA EXITOSA AL NUMERO 3186213396, ME CONFIRMA MARIO VALENCIA JIMENEZ QUE TIENE LA ULTIMA VERSIÓN 26.2.11, PERO AÚN CONTINUA LENTO, TOCA REINICIAR DE MANERA CONSTANTE Y LA FALLA PERSISTE.
29/12/2025 EN COMUNICACIÓN CON EL SEÑOR CARLOS MARIO VALENCIA AL NÚMERO 3186213396 INDICA QUE DESDE EL VIERNES EL DATÁFONO SE ACTUALIZO CON LA VERSIÓN 26.2.17 Y QUE EL PROBLEMA DE LA LENTITUD SE SOLUCION</t>
  </si>
  <si>
    <t>18/10/2025 SE REALIZA GESTIÓN TELEFÓNICA AL NÚMERO 3012641367 Y LA PERSONA QUE ATIENDE INDICA QUE YA POR LA LÍNEA LE DIJERON QUE TENÍA LA VERSIÓN 26.0.3 Y QUE BORRARÁ CACHÉ PERO EL SERVICIO SIGUE IGUAL MALO
06/11/2025 SE COMUNICA CON EL USUARIO PARA CONFIRMAR EL FUNCIONAMIENTO DE LA NUEVA VERSIÓN Y INDICA QUE LA FALLA PERSISTE PANTALLA SE TILDA Y SE DEMORA EN LOS MOVIMIENTOS. SE ENCUENTRA EN LA ÚLTIMA VERSIÓN
13/12/2025 SE REALIZA GESTIÓN TELEFÓNICA AL NÚMERO 3012641367 Y SUENA LA CONTESTADORA DICIENDO QUE EL NÚMERO NO ESTÁ ACTIVADO
29/12/2025 SE REALIZÓ EXITOSAMENTE LA LLAMADA AL CB AL NÚMERO 3024407815
LA USUARIA LEIDY GOMEZ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</si>
  <si>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15/11/2025 EN COMUNICACIÓN CON EL SEÑOR ALEXANDER SE HACE SOPORTE TELEFÓNICO SIN ÉXITO. SE REINICIA SE BORRA CACHE SE CAMBIA DE RED WIFI Y LA FALLA PERSISTE. FALLA ES DEL EQUIPO
17/12/2025 SE LLAMA AL 3008184814 Y SE HABLA CON EL SEÑOR ALEXANDER EN DIFERENTES HORAS YA QUE ESTABA ALGO OCUPADO PERO SE LOGRA VALIDAR QUE EL EQUIPO ESTÁ ACTUALIZADO PERO EL PROBLEMA DE LENTITUD PERSISTE AÚN REINICIANDO EQUIPO Y BORRANDO CACHE Y SOLO FUNCIONA POR UN TIEMPO POR LO QUE EL PROCESO ES CONSTANTE SE LE INDICA QUE ACTUALMENTE EL EQUIPO WOMPI SABE DEL PERCANCE Y YA SE ESTÁ TRABAJANDO EN LA MEJORÍA DE LA APP
29/12/2025 SE COMUNICA CON EL USUARIO PARA CONFIRMAR EL FUNCIONAMIENTO CON LA NUEVA VERSIÓN LANZADA EL PASADO VIERNES Y CONFIRMA QUE FUNCIONA CORRECTAMENTE Y NO NAVEGA LENTO</t>
  </si>
  <si>
    <t>10/12/2025 SE LLAMA AL CB DE MANERA EXITOSA AL NUMERO 3127595646, ME CONFIRMA JORGE RESTREPO QUE TIENE LA ULTIMA VERSIÓN 26.2.11, PERO AÚN CONTINUA LENTO Y LA FALLA PERSISTE.
12/12/2025 SE REALIZA GESTIÓN TELEFÓNICA AL NÚMERO 3127595646 Y EN COMUNICACIÓN CON EL SEÑOR JORGE RESTREPO INDICA QUE YA TIENE LA VERSIÓN 26.2.14 Y QUE EL SERVICIO NO TIENE MEJORÍA, SIGUE IGUAL DE LENTO
29/12/2025 SE COMUNICA CON EL USUARIO PARA CONFIRMAR EL FUNCIONAMIENTO CON LA BUEN VERSIÓN LANZADA EL PASADO VIERNES Y CONFIRMA QUE FUNCIONA CORRECTAMENTE Y NO NAVEGA LENTO
PERSONA QUE RESPONDÍO LA LLAMADA 
JORGE RESTREPO  TELÉFONO 3127595646</t>
  </si>
  <si>
    <t>10/12/2025 . SE HABLA CON LA SEÑORA GLORIA MARCELA SE VALIDA DATAFONO EN VERSION ACTUAL 26.2.11 PERO LA NOVEDAD PERSISTE, MUCHA LENTITUD, DEBE BORRAR CACHE Y REINICIAR MAS DE 8 VECES AL DIA PERO EL DATAFONO NO TRABAJA BIEN.
29/12/2025 SE HABLA CON LA SEÑORA GLORIA Y CONFIRMA ACTUALIZACION A VERSION 26.2.17 E INDICA QUE EL CAMBIO FUE EXCELENTE, YA NO TIENE QUE REINICIAR NI BORRAR CACHE, YA PUEDE TRABAJAR SIN PROBLEMA</t>
  </si>
  <si>
    <t>18/11/2025 EN COMUNICACIÓN CON EL DR CARLOS, INDICA QUE EL PROBLEMA ES QUE EL EQUIPO OPERA MUY LENTO, SE ACTUALIZA EQUIPO, SE BORRA CACHÉ Y SE REINICIA EL EQUIPO, PERO LA FALLA PERSISTE.
29/12/2025 SE HABLA CON EL SEÑOR CARLOS QUIEN CONFIRMA ACTUALIZACION A LA VERSION 26.2.17 Y INDICA QUE YA PUDO TRABAJAR MEJOR , SIN QUE SE BLOQUEE TANTO, YA PUDO TRABAJAR SIN REINIIAR</t>
  </si>
  <si>
    <t xml:space="preserve">21/10/2025 SE LLEGA A SITIO Y LA SEÑORA CAROLINA RUA MANIFIESTA QUE EL DATÁFONO SE LE CAE LAS TRANSACCIONES, Y EN ALGUNOS CASOS NO SALE EL TECLADO.
LA SEÑORA CAROLINA TIENE LOS EQUIPOS CONECTADO A LA MISMA RED WIFI Y TODOS FUNCIONAN A EXCEPCIÓN DEL DATÁFONO.
POR TEMA QUE LA LINEA DEL BANCO Y LA LINEA HABILITA PARA VERIFICACIÓN DEL PERSONAL NO FUE CONTESTADA EL CB NO AUTORIZÓ A MANIPULAR EL DATÁFONO 29/12/2025 EN LA LLAMADA REALIZADA A LA SEÑORITA CAROLINA RUA SE CONFIRMA QUE EL APLICATIVO SE ENCUENTRA EN LA ÚLTIMA VERSIÓN EL CLIENTE INFORMA QUE YA NO PRESENTA PROBLEMAS LENTITUD Y NO TIENE QUE ESTAR REINICIANDO EQUIPO
 </t>
  </si>
  <si>
    <t>28/12/2025 EN COMUNICACIÓN CON LA SEÑORA CINDY HERNÁNDEZ AL NÚMERO DE CONTACTO ( 3004488103 ), ME INFORMA QUE EL DATAFONO ESTA MUY LENTO DESDE QUE SE REALIZÓ LA ACTUALIZACIÓN, CUANDO ESTÁ REALIZANDO TRANSACCIÓN SE QUEDA PEGADO Y NO LO DEJA HACER NADA TIENE QUE BORRAR CACHE Y REINICIARLO, ADEMÁS CUANDO INTENTA INGRESAR NUEVAMENTE SE DEMORA MUCHO EN ENTRAR, SE VERIFICA LA VERSIÓN CUENTA CON LA ( 26.2.17 ), SE HACE BORRADO DE CACHE, LA FALLA CONTINÚA, EL DÍA DE HOY NO SÉ CUENTA CON SOPORTE DE WOMPI.
29/12/2025 EN COMUNICACIÓN CON LA SEÑORA CINDY HERNÁNDEZ AL NÚMERO DE CONTACTO ( 3004488103 ), ME INFORMA QUE EL DATAFONO EL DÍA DE AYER ESTUVO MUY LENTO, PERO ME INDICA QUE EL DÍA DE HOY EL SERVICIO YA SE ENCUENTRA FUNCIONANDO CORRECTAMENTE, CUENTA CON LA VERSIÓN ( 26.2.17.</t>
  </si>
  <si>
    <t>10/11/2025 USUARIO MANIESTA QUE LOS MOVIMIENTOS YA LOS PUEDE VER, PERO DDESPUES DE LA ACTUALIZACION SOLO PUEDE VISUALIZAR LOS DEL MISMO DIA, EN LA NOCHE SE BORRAN SOLOS Y EN LA MAÑANA APARECE EN BLANCO Y A MEDIDA QUE VAN REALIZANDO VAN APARECIENDO PERO YA LOS PUEDDE VISUALIZAR, PERO INDICA QUE EL TEMA DE LENTITUD SI NO TIENE SOLUCION, TIENE QUE REINCIAR EL DAATFONO CADA  10 MINUTOS Y YA NO ENCUENTRA QUE HACER PARA SOLUCIONAR EL PROBLEMA, ESTA MUY INCONFORME CON EL SERVICIO , INDICA QUE ESE DATAFONO ES MUY MALO
20/11/2025 SE VALIDA CON USUARIO Y LA APP SE ENCUENTRA ACTUALIZADA PERO LA LENTITUD PERSISTE USUARIO DEBE BORRAR CACHE Y REINICIAR DATAFONO MAS O MENOS CADA 10 TRANSACCIONES, ES MUY INCOMODO TRABAJAR ASI NOS MANIFIESTA
12/12/2025 SE INTENTA CONTACTAR A LA SEÑORA LUZ MONCA, SIN EMBARGO, NO CONTESTAN ESTAS LLAMADAS.
29/12/2025 EN LA LLAMADA REALIZADA A LA SEÑORA LUZ MONCADA SE VERIFICA QUE EL EQUIPO SE ENCUENTRE EN LA ÚLTIMA VERSIÓN. EL CLIENTE INFORMA QUE YA NO PRESENTA PROBLEMAS DE LENTITUD Y NO TIENE QUE REINICIAR</t>
  </si>
  <si>
    <t>17/12/2025 EN COMUNICACIÓN CON EL SEÑOR MANUEL AL CELULAR 3164681713, SE REALIZA PROCESO DE BORRADO DE CACHE Y TEM CALL, SE. CONFIRMA QUE EQUIPO CUENTA CON ÚLTIMA VERSIÓN 26.2.14, CLIENTE INDICA QUE LA FALLA PERSISTE, QUÉ DESPUÉS DE 15 O MÁS TRANSACCIONES SE COLOCA LENTO PARA REALIZAR LA SIGUIENTE TRANSACIONES,**FALLA PERSISTE **
29/12/2025 EN COMUNICACIÓN CON EL ADMINISTRADOR MANUEL AL CELULAR 3164681713, SE VALIDA QUE YA CUENTA CON LA VERSIÓN 26.2.17, INDICA QUE EL. EQUIPO SOLO. PRESENTO LENTITUD CON UNA SOLA TRANSACCIÓN, PERO DEL RESTO FUNCIONÓ CON NORMALIDAD, INDICA QUE YA EL EQUIPO ESTA OPERANDO CORRECTAMENTE, SE PROCEDE A CERRAR ORDEN CON AUTORIZACION DE CLIENTE.</t>
  </si>
  <si>
    <t>15/11/2025 CLIENTE REPORTA POR LENTITUD EN EQUIPO, SE INTENTA COMUNICACION CON CLIENTE EN VARIOS OCASIONES PARA REALIZAR EL SOPORTE VÍA TELEFÓNICA SEGÚN DIRECTRIZ EN ESTOS CASOS .PERO NO SE LOGRA CONTACTO CON EL SEÑOR QUERUBÍN RODRÍGUEZ AL NÚMERO 3161024247.
29/12/2025 EN COMUNICACIÓN VÍA TELEFÓNICA CON EL SEÑOR QUERUBÍN RODRÍGUEZ AL NÚMERO 3161024247, INDICA QUE EL EQUIPO SE ACTUALIZO CON ÉXITO  Y QUE TAMBIÉN DEPUES DE LA ACTUALIZACIÓN COMENZÓ A TRABAJAR CON MÁS FLUIDEZ .SE ENCUENTRA TRABAJANDO CON NORMALIDAD.</t>
  </si>
  <si>
    <t xml:space="preserve">20/10/2025 SE LLAMA AL CLIENTE JHONATAN PONTON AL NUMERO 3227422073, EL CUAL INDICA QUE LA FALLA DEL SERVICIO ES POR LENTITUD, YA QUE DEMORA AL MOMENTO DE REALIZAR LAS TRANSACCIONES, SE LE INDICA QUE VALIDE LA VERSIÓN DE LA APP Y QUE BORRE CACHÉ PERO ESTE MANIFIESTA QUE PREFIERE LA REVISION TECNICA Y NO REALIZA EL PROCESO POR LLAMADA
06/11/2025 SE LLAMA AL CLIENTE Y SE LE INFORMA QUE DEBE ACTUALIZAR LA VERSIÓN DE LA APP Y BORRAR CACHÉ, ESTE REALIZA EL PROCESO Y ACTUALIZA LA VERSION CORRESPONDIENTE 26.2.5, SE PROCEDE A HACERLE SEGUIMIENTO Y LUEGO DE UNAS HORA, SE CONTACTA NUEVAMENTE CON EL CLIENTE Y ESTE MANIFIESTA QUE LA FALLA PERSISTE Y ENVIA EVIDENCIA DE LA FALLA POR MEDIO DE UN VIDEO
29/12/2025 SE RELAIZA COMUNICACIÓN CON EL SEÑOR WILSON PETIT AL NUMERO 3024009844, Y ESTE INDICA QUE EL SERVICIO ESTABA ÑRESENTANDO LENTITUD AL MOMENTO DE REALIZAR LAS TRANSACCIONES, SE LE PREGUNTA QUE VERSION TIENE EL EQUIPO Y ESTE MANIFIESTA QUE LA VERSION 26.2.11. LA CUAL ESTA DESACTUALIZADA, SE LE INDICA QUE POR FAVOR ACTIALICE LA VERSION DE LA APP Y ESTE INFORMA QUE LA VERSION QUE SE ACTUALIZO EN EL EQUIPO ES LA 26.2.17. SE LE LLAMA NUEVAMENTE AL TRANSCURRIR 1 HORA Y ESTE INDICA QUE EM DATAFONO HA ESTADO FUNCIONANDO HASTA EL MOMENTO CON NORMALIDAD
 </t>
  </si>
  <si>
    <t>18/10/2025 SE REALIZA GESTIÓN TELEFÓNICA AL NÚMERO 3112911210 Y PERSONA QUE ATIENDE INDICA QUE YA SE ACTUALIZO EL APLICATIVO Y QUE YA BORRO CACHÉ PERO SIGUE IGUAL DE MALO EL SERVICIO.
06/11/2025 SE REALIZA GESTIÓN TELEFÓNICA AL NÚMERO 3112911210 Y PERSONA QUE ATIENDE INDICA QUE YA SE ACTUALIZO EL APLICATIVO Y QUE YA BORRO CACHÉ PERO SIGUE IGUAL CON EL TEMA DE LENTITUD.
13/12/2025 SE LLAMA AL CB DE MANERA EXITOSA AL NUMERO 3112911210, ME CONFIRMA OLIMPO GOMEZ QUE TIENE LA ULTIMA VERSIÓN 26.2.14, PERO AÚN CONTINUA LENTO, SE DEBE REINICIAR VARIAS VECES AL DIA Y LA FALLA PERSISTE.
29/12/2025 SE REALIZÓ EXITOSAMENTE LA LLAMADA AL CB AL NÚMERO 3112911210
LA USUARIO OLIMPO GOMEZ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</si>
  <si>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 xml:space="preserve">18/10/2025 EN COMUNICACIÓN CON LA SEÑORA KELLY ZULUAGA AL NÚMERO 3133904129 INFORMA QUE DESDE QUE SOLICITO VISITA LE INDICARON ACTUALIZAR APLICACIÓN Y BORRAR CACHE, YA LO HIZO Y EL SERVICIO SIGUE MALO
06/11/2025 SE REALIZA GESTIÓN TELEFÓNICA AL NÚMERO  Y PERSONA QUE ATIENDE INDICA QUE YA SE ACTUALIZO EL APLICATIVO Y QUE YA BORRO CACHÉ, INDICA QUE MEJORO PERO AÚN EN OCASIONES SE PONE LENTO.
13/12/2025 SE LLAMA AL CB DE MANERA EXITOSA AL NUMERO 3133904129, ME CONFIRMA KELLY ZULUAGA QUE TIENE LA ULTIMA VERSIÓN 26.2.14, PERO AÚN CONTINUA LENTO, SE DEBE REINICIAR VARIAS VECES AL DIA, YA SE HAN PRESENTADO ALGUNOS PROBLEMAS CON CLIENTES Y LA FALLA PERSISTE.
29/12/2025 SE REALIZÓ EXITOSAMENTE LA LLAMADA AL CB AL NÚMERO 3133904129
LA USUARIA  KELLY ZULUAGA  CONFIRMA QUE EL DISPOSITIVO CUENTA CON LA ÚLTIMA VERSIÓN INSTALADA (26.2.17).  
INFORMA ADEMÁS QUE EL EQUIPO PRESENTA UNA NOTABLE MEJORÍA EN SU DESEMPEÑO, OPERANDO DE MANERA ÁGIL Y ESTABLE.  
SE VALIDA QUE LA NOVEDAD REPORTADA FUE SOLUCIONADA </t>
  </si>
  <si>
    <t>17/10/2025 EN COMUNICACIÓN CON LA SEÑORA CRISTINA LONDOÑO AL NÚMERO 3127289392 INDICA QUE CONSTANTEMENTE BORRA CACHÉ Y QUE DESPUÉS DE 30 O 40 MIN LA FALLA PERSISTE
12/11/2025 SE REALIZA BORRADO DE CACHE , SE ACTUALIZA SISTEMA OPERATIVO , SE REINCIA SE HACEN PRUEBAS POR 1 HORA Y USUARIO INDICA QUE ESTA TRANSANDO BIEN, PERO ES LENTO , SALEN TODAS SIN PROBLEMA PERO ES UN POCO LENTO
13/12/2025 SE LLAMA AL CB DE MANERA EXITOSA AL NUMERO 3127289392, ME CONFIRMA CRISTINA LONDOÑO QUE TIENE LA ULTIMA VERSIÓN 26.2.14, PERO AÚN CONTINUA LENTO, SE DEBE REINICIAR VARIAS VECES AL DIA Y LA FALLA PERSISTE.
29/12/2025 SE REALIZÓ EXITOSAMENTE LA LLAMADA AL CB AL NÚMERO 3117341356
LA USUARIA  JOHN JAIRO ALVAREZ RESTREPO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</si>
  <si>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28/11/2025 SE ESTABLECE CONTACTO VIA WHATSAPP CON USUARIA NELLY KATERINE GAONA AL NÚMERO +57 311 5302883 SE LE REALIZA ACOMPAÑAMIENTO PARA EJECUTAR BORRADO DE CACHE ACTUALIZACION DE EQUIPO Y REINICIO DEL MISMO A LO CUÁL LUEGO DE REALIZAR PRUEBAS MEJORA EL TEMA DE LENTITUD PERO SIGUE SIN PODER OPERAR CON LOS PIN PAD CLIENTA INDICA QUE HASTA QUE NO RESUELVAN LA FALLA PARA PODER OPERAR CON LOS PIN PAD NO PODRA REALIZAR EL RETIRO DE LOS EQUIPOS DE REDEBAN DADO QUE POSEEN VIDRIO DE SEGURIDAD Y NO PUEDEN PASAR EL DATAFONO
29/11/2025 SE ESTABLECE CONTACTO VIA WHATSAPP CON USUARIA NELLY KATERINE GAONA AL NÚMERO 311 5302883 SE LE REALIZA ACOMPAÑAMIENTO PARA EJECUTAR BORRADO DE CACHE ACTUALIZACION DE EQUIPO Y REINICIO DEL MISMO A LO CUÁL LUEGO DE REALIZAR PRUEBAS MEJORA EL TEMA DE LENTITUD PERO SIGUE SIN PODER OPERAR CON LOS PIN PAD CLIENTA INDICA QUE HASTA QUE NO RESUELVAN LA FALLA PARA PODER OPERAR CON LOS PIN PAD NO PODRA REALIZAR EL RETIRO DE LOS EQUIPOS DE REDEBAN DADO QUE POSEEN VIDRIO DE SEGURIDAD Y NO PUEDE OPERAR
13/12/2025 SE REALIZA UN NUEVO CONTACTO VÍA WHATSAPP CON EL SEÑOR PEDRO, AL NÚMERO 311 530 2883, QUIEN CONFIRMA QUE LA NOVEDAD REPORTADA CONTINÚA PRESENTÁNDOSE.
SE BRINDA SOPORTE Y ACOMPAÑAMIENTO PARA LLEVAR A CABO EL BORRADO DE CACHÉ, LA ACTUALIZACIÓN DEL SISTEMA Y EL REINICIO DEL EQUIPO. POSTERIOR A LAS VALIDACIONES REALIZADAS, SE OBSERVA UNA MEJORA EN LA VELOCIDAD DE OPERACIÓN; NO OBSTANTE, EL EQUIPO AÚN NO PERMITE EL USO DE LOS PIN PAD.
EL CLIENTE INDICA QUE, MIENTRAS NO SE SOLUCIONE LA FALLA QUE IMPIDE LA CORRECTA OPERACIÓN CON LOS PIN PAD, NO SERÁ POSIBLE EFECTUAR EL RETIRO DE LOS EQUIPOS DE REDEBAN, DEBIDO A QUE ESTOS CUENTAN CON VIDRIO DE SEGURIDAD QUE IMPIDE EL PASO DEL DATÁFONO.
16/12/2025 SE REALIZA UN NUEVO CONTACTO VÍA WHATSAPP CON EL SEÑOR PEDRO, AL NÚMERO 311 530 2883, QUIEN CONFIRMA QUE LA NOVEDAD REPORTADA PERSISTE.QUE ES NECESARIO REALIZAR EL PROCESO DE BORRADO DE CACHE CADA 20 TRANSACCIONES PARA QUE LE PERMITA OPERAR MEJOR 
SE BRINDA SOPORTE Y ACOMPAÑAMIENTO TÉCNICO PARA LA EJECUCIÓN DEL BORRADO DE CACHÉ, ACTUALIZACIÓN DEL SISTEMA Y REINICIO DEL EQUIPO. POSTERIOR A LAS VALIDACIONES REALIZADAS, SE EVIDENCIA UNA MEJORA EN EL RENDIMIENTO Y EN LA VELOCIDAD DE OPERACIÓN; SIN EMBARGO, EL EQUIPO CONTINÚA SIN PERMITIR LA CORRECTA OPERACIÓN CON LOS PIN PAD. EL CLIENTE NOS INDICA QUE NO ENTIENDE POR QUE SI NO DAN UNA SOLUCIÓN SE CONTINÚA REALIZANDO LAS MISMAS LLAMADAS DIA TRAS DIA SIN QUE LE DEN UNA VERDADERA SOLUCIÓN 
29/12/2025 EN COMUNICACIÓN CON EL SEÑOR PEDRO AL. MOVIL  311 5302883, SE VALIDA QUE EL EQUIPO YA SE ENCUENTRA CON LA NUEVA VERSIÓN 26.2.17, INDICA QUE EL. EQUIPO ESTÁ OPERANDO CORRECTAMENTE Y NO PRESENTA NUEVAMENTE LA LENTITUD, SE LE. INFORMA QUE SE PROCEDERÁ A CERRAR LA ORDEN, CLIENTE CONFORME.</t>
  </si>
  <si>
    <t>19/11/2025 SE INTENTA COMUNICACIÓN CON CLIENTE EN DISTINTAS OCASIONES Y SIN RESPUESTA, CUANDO AL FIN CONTESTA SE LE INDICA REALIZA EL BORRADO DE CACHE DE LA APP Y INTENTAR ACTUALIZAR A TRAVÉS DEL TEMCALL Y LUEGO PROCEDER A REINICIAR, LUEGO DE ESPERAR EL TIEMPO PRUDENTE SE VUELVE A COMUNICAR CON EL CLIENTE E INDICA QUE LA FALLA PERSISTE
30/12/2025 EN COMUNICACIÓN CON EL SEÑOR ALIRIO ARREDONDO AL NÚMERO 3148957696 INFORMA QUE DESDE LA ACTUALIZACIÓN EL DÍA DE AYER EL SERVICIO MEJORÓ LA FALLA SE SOLUCIONÓ NOTABLEMENTE, AGRADECE POR LA AYUDA, EL CASO SE CIERRA EXITOSAMENTE</t>
  </si>
  <si>
    <t>21/11/2025 SE REALIZÓ GESTIÓN TELEFÓNICA SE HABLÓ CON EL SEÑOR SERGIO SE REALIZÓ BORRADO DE CACHÉ SE VERIFICÓ QUE EL DATÁFONO ESTUVIERA ACTUALIZADO SE REALIZARON PRUEBAS FUNCIONA NORMALMENTE PERO AÚN PERSISTE LA LENTITUD PARA HACER LAS TRANSACCIONES
30/12/2025 EN COMUNICACIÓN CON EL SEÑOR SERGIO STIVEN AL NÚMERO 3148432667 INDICA QUE DESDE ELMDIA DE AYER QUE TUVO LA ACTUALIZACIÓN EL SERVICIO SE ARREGLÓ TODOS LOS SERVICIOS FUNCIONANDO SIN NOVEDAD Y QUEDA MUY AGRADECIDO, SE CIERRA EL CASO CON SOLUCIÓN EXITOSA</t>
  </si>
  <si>
    <t>09/10/2025 SE LLEGA AL SITIO Y SE VALIDA LENTITUD EN DATÁFONO, SE ESCALA ALA ENTIDAD WOMPI CON NÚMERO DE TICKET N° (471213); LA ENTIDAD NOS INDICA QUE SE ENCUENTRAN TRABAJANDO EN UNA SOLUCIÓN GENERAL QUE ABARQUE TODOS LOS CASOS.
06/11/2025 SE COMUNICA AL NÚMERO 3232015955, LA SEÑORA MARÍA HERNÁNDEZ, RECIBE SOPORTE PARA DESCARGAR ACTUALIZACION, BORRADO DE CACHÉ Y REINICIO DE DATÁFONO. SE VUELVE A LLAMAR AL CLIENTE Y NOS INDICA QUE EL PROBLEMA PERSISTE SOLICITA UNA PRONTA SOLUCIÓN.
30/12/2025 SE COMUNICA AL NÚMERO 3232015955, LA SEÑORA MARÍA HERNÁNDEZ INDICA QUE FUE RECIBIDA LA ACTUALIZACIÓN MASIVA EN SU DATAFONO EL DÍA 26-12-2025 LA CUAL HIZO QUE EL DATAFONO DEJARA DE PRESENTAR LENTITUD PROBLEMA SOLUCIONADO EQUIPO OPERATIVO.</t>
  </si>
  <si>
    <t>19/11/2025 SE COMUNICA CON USUARIO Y SE LE INDICA COMPROBAR LAS ACTUALIZACIONES ATRAVEZ DEL TEMCALL, EL BORRADO DE CACHE Y REINICIAR EL EQUIPO, DESPUÉS DEL TIEMPO PRUDENTE SE VUELVE A COMUNICAR E INFORMA QUE FALLA PERSISTE
17/12/2025 SE TRATA DE UBICAR AL CLIENTE EN EL 3217772362 PERO LA LLAMADA SE VA INMEDIATAMENTE A BUZÓN SE LE HA LA POR WHATSAPP PERO NO LLEGAN LOS MENSAJES CUANDO SE PROCEDÍA A CERRAR TA LA SRA LUISA LE LLEGARON LOS MENSAJES Y SE LOGRÓ MEDIANTE LLAMADA VALIDAR QUE EL EQUIPO ESTUBIERA ACTUALIZADO EN LA VERSIÓN 26.2.14 INDICA QUE ACTUALMENTE EL EQUIPO TIENEN QUE ESTAR BORRANDO CACHE Y REINICIA DO EL EQUIPO PARA QUE VUELVA A FUNCIONAR BIEN SOLO DURANTE UN RATO POR LO QUE LO DE ESTAR BORRANDO CACHE Y REINICIO NO LE A DADO UNA SOLUCIÓN DEFINITIVA Y EL PROBLEMA ESTÁ PERSISTIENDO SE LE INDICA QUE EL EQUIPO DE WOMPI YA SE ENCUENTRA TRABAJANDO PARA BRINDARLE UNA SOLUCIÓN MÁS DEFINITIVA
30/12/2025 SE COMUNICA CON EL USUARIO AL TELÉFONO  3217772362 PARA  CONFIRMAR EL FUNCIONAMIENTO CON LA NUEVA VERSIÓN LANZADA EL PASADO VIERNES Y CONFIRMA QUE FUNCIONA CORRECTAMENTE Y NO NAVEGA LENTO
PERSONA QUE RESPONDÍO LA LLAMADA LUISA ARANGO</t>
  </si>
  <si>
    <t>16/10/2025 EN COMUNICACIÓN CON EL SEÑOR SEBASTIÁN MEJÍA AL NÚMERO 3203189060 INDICA QUE YA LE AH BORRADO CACHÉ MUCHAS VECES Y EL SERVICIO SE RESTABLECE, SE VUELVE A LLAMAR EN 30 MIN Y ESTE INFORMA QUE SIGUE LENTO EL SERVICIO
15/11/2025 SE INTENTA VARIOS DÍAS COMUNICACIÓN CON EL CLIENTE PARA BRINDAR SOPORTE TELEFÓNICO SE TRATA DE CONSEGUIR OTROS NÚMEROS SIN ÉXITOS POR LO QUE SE CIERRA GESTIÓN
17/12/2025 SE LLAMA AL 320 3189060 Y NOS TRATAMOS DE COMUNICAR CON EL SEÑOR SEBASTIÁN PERO EL NÚMERO SUMINISTRADO PARECE ESTAR ERRADO YA QUE INMEDIATAMENTE SE VA A BUZÓN DE VOZ SE TRATÓ TAMBIÉN DE ESCRIBIRLE POR WATSAP PERO PARECE Q EN ESTE NÚMERO NO TIENEN CUBATA DE WATSAP POR LO QUE SE CIERRA ACTIVIDAD YA QUE PARECE QUE NO SUMINISTRARON UN NÚMERO CORRECTO DE CONTACTO
30/12/2025 SE REALIZÓ EXITOSAMENTE LA LLAMADA AL CB AL NÚMERO 3203189070
LA USUARIO SEBASTIÁN MEJÍA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</si>
  <si>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30/12/2025 SE COMUNICA AL NÚMERO3203299737, LA SEÑORA LEIDY GARZÓN INDICA QUE FUE RECIBIDA LA ACTUALIZACIÓN EN SU DATAFONO EL DÍA 26-12-2025 LA CUAL HIZO QUE EL DATAFONO DEJARA DE PRESENTAR LENTITUD, PROBLEMA SOLUCIONADO EQUIPO OPERATIVO.</t>
  </si>
  <si>
    <t>06/11/2025 SE VALIDA CONTACTO TELEFÓNICO AL NÚMERO  3133543303, LA SEÑORA MARIA DEL CONSUELO BEJARAN INDICA PRESENTAR LENTITUD EN DATÁFONO. SE LE INDICA QUE DEBE REALIZAR DESCARGA DE ACTUALIZACIÓN Y BORRADO DE CACHÉ. SE VALIDA NUEVAMENTE CON LA ÚLTIMA VERSIÓN Y EL CLIENTE INSISTE EN QUE EL ERROR AÚN CONTINÚA.
30/12/2025 SE COMUNICA AL NÚMERO 3133543303, LA SEÑORA CONSUELO BEJARANO INDICA QUE FUE RECIBIDA LA ACTUALIZACIÓN EN SU DATAFONO EL DÍA 26-12-2025 VERSIÓN ACTUAL 26.2.17. CLIENTE INDICA NO PRESENTAR PROBLEMA DE LENTITUD INCONVENIENTE SOLUCIONADO EQUIPO OPERATIVO.</t>
  </si>
  <si>
    <t>11/11/2025 EN COMUNICACIÓN VÍA WASHAP CON EL SEÑOR SERGIO GOMEZ AL NÚMERO 3015281380,  ME INFORMA QUE EL DATAFONO SE DESCARGA MUY RÁPIDO, QUE EL TÁCTIL SE QUEDA PEGADO, EL PAPEL SE ATASCA Y QUE ESTA MUY LENTO, INFORMA QUE YA LO HA ACTUALIZADO VARIAS VECES,  BORRA CACHE Y DATOS,  PERO LA FALLA AÚN PERSISTE 
SE LE PIDE QUE LO CONECTE CON LOS DATOS DEL CELULAR, PERO AFIRMA QUE NO USA PLAN DE DATOS, Y QUE SOLO LO CONECTA A SU WIFI, EL CUAL AFIRMA QUE ES UN INTERNET MUY ESTABLE Y NUNCA A TENIDO PROBLEMAS
11/11/2025 SE LLEGA AL CB Y EL SEÑOR SERGIO GOMEZ ME INFORMA QUE AL IMPRIMIR SE ATASCA EL PAPEL, SE LE INDICA COMO CORTARLO QUE HACIA ADELANTE PARA QUE NO QUEDEN FISURAS Y NO SE ATASQUE, SE HACE REVISIÓN A LA CARGA DEL DATAFONO Y ESTA LA CARGA DENTRO DE LOS PARÁMETROS NORMALES
SOBRE LA FALLA DE QUE EL DATAFONO Y EL TECLADO  COLOCA LENTO Y SE LE INFORMA QUE DEBE HACER BORRADO DE MEMORIA LAS VECES QUE SEA NECESARIO, SE HACE ESTANDO EN SITIO Y MEJORO EL DATAFONO
10/12/2025 EN COMUNICACIÓN VÍA TELEFÓNICA 30/12/2025 EN COMUNICACIÓN VIA WASHAP CON EL SEÑOR SERGIO ALEJANDRO GOMEZ VILLAR, AL NUMERO 3015281380, EL DE AYER 29 DE DICIEMBRE SE ME PIDIÓ QUE ACTUALIZARA EL DATAFONO CON LA VERSIÓN 26.2.17 NEXT.0, ME DICE QUE LE DEJE EL DÍA PARA PROBAR COMO FUNCIONA EL DE DÍA DE HOY 30 DE DICIEMBRE ME INFORMA QUE SI, QUE LE TRABAJO BIEN , QUE ESTA MÁS RÁPIDO</t>
  </si>
  <si>
    <t>23/10/2025 SE COMUNICA AL NÚMERO 3006978207, LA SEÑORA MARGARITA JORGE CASAS INDICA QUE PRESENTA LENTITUD EN DATÁFONO AL MOMENTO DE HACER TRANSACCIONES; NOS INFORMAN QUE LE TOCA HACER CADA RATO BORRADO DE CACHE, VERIFICACIÓN DE ACTUALIZACIÓN Y NADA. ADICIONAL INDICA QUE LA CARGA DEL EQUIPO NO DURA MUCHO Y SE SIENTE MUY CALIENTE. SOPORTE TELEFÓNICO
06/11/2025 SE COMUNICA AL NÚMERO 3006978207, LA SEÑORA MARGARITA CASAS INDICA QUE YA REALIZÓ DESCARGA DE ACTUALIZACIÓN , BORRADO DE CACHÉ Y REINICIO DE DATÁFONO. INDICA QUE MEJORA UN POCO PERO PERSISTE AL RATO EL ERROR DE LENTITUD. SOLICITA UNA PRONTA SOLUCIÓN AL CASO.
30/12/2025 SE COMUNICA AL NÚMERO 3006978207, LA SEÑORA MARGARITA CASAS INDICA QUE RECIBIÓ ACTUALIZACIÓN EN SU DATAFONO VERSIÓN ACTUAL 26.2.17; CLIENTE INDICA QUE YA NO PRESENTA EL PROBLEMA DE LENTITUD EN SU DATAFONO, INCONVENIENTE RESUELTO EQUIPO OPERATIVO.</t>
  </si>
  <si>
    <t>30/12/2025 SE REALIZA VISITA A COMERCIO, SE INDICA AL CLIENTE NO CONECTAR EL CABLE USB DEL PINPAD DESK1700 HASTA QUE NO SEA NOTIFICADO POR WOMPI, SE LE EXPLICA POR SEGUNDA VES QUE EL CONECTAR EL CABLE DEL PINPAD LE INHABILITA EL TECLADO DEL DATAFONO GENERANDO ERROR EN LA TRANSACCIÓN.</t>
  </si>
  <si>
    <t>24/11/2025 SE REALIZA VISTA AL CB POR MOTIVO USUARIOS SE LLEGA AL PUNTO Y SE ENCUENTRA CERRADO SE REALIZA LA LLAMADA AL NÚMERO QUE APARARECE EN LA ORDEN PERO NO CONTESTAN, NO ES POSIBLE EJECUTAR LA VISTA
30/12/2025 SE REALIZA VISITA A COMERCIO IO, SE HABLA CON EL SR. HENRY ZAMBRANO QUIEN REPORTA QUE EL DATAFONO EQUIPO ESTÁ FUNCIONADO DE MANERA CORRECTA, QUE AL DÍA SIGUIENTE DE HABER REPORTADO LA FALLA EL EQUIPO FUNCIONÓ DE FORMA CORRECTA HASTA LA FECHA, SE VALIDA VERSIÓN ACTUALIZADA.</t>
  </si>
  <si>
    <t xml:space="preserve">02/11/2025 SE REALIZA GESTIÓN TELEFÓNICA CON LA CLIENTE AL NÚMERO 350 2248470 QUIEN INDICÓ PRESENTAR LENTITUD EN EL EQUIPO, SE LE INDICO REALIZAR BORRADO DE MEMORIA Y REINICIAR EL DATÁFONO,  CLIENTE MANIFIESTA QUE MIENTRAS REALIZA ESTE PROCESO FUNCIONA BIEN UNA HORA LUEGO QUEDA LENTO OTRA VEZ, YA HIZO REVISAR EL INTERNET PERO EL INTERNET ESTÁ BIEN, SE LE INDICA QUE SE ESCALA LA NOVEDAD A WOMPI PARA REVISAR INTERNA MENTE.
07/11/2025 SE REGALIZA GESTIÓN TELEFÓNICA CON LA CLIENTA CAROLINA AL NÚMERO DE TELÉFONO 350 2248470 QUIEN SE LE INDICO EL PROCESO DE DESCARGA DE ACTUALIZACIÓN DE LA APLICACIÓN POR LA OPCIÓN DE SERVIR, TEAM CALLE Y EL PROCESO DE ACTUALIZACIÓN, CUANDO SE REALIZÓ ESTE PROCESO POR EL INTERNET DE LA CLIENTE LA DESCARGA NO SE REALIZÓ PORQUE ARROJABA ERROR DE CONEXIÓN, SE LE INDICO AL CLIENTE COMPARTIRLE INTERNET DESDE EL CELULAR AL DATÁFONO Y CON ESTA CONEXIÓN SI LE PERMITIO REALIZAR LA DESCARGA DE LA ACTUALIZACIÓN NORMAL, SE LE INDICO REALIZAR BORRADO DE CACHÉ Y REINICIO DE EQUIPO FALLA PERSISTE 30/12/2025 EN COMUNICACIÓN VÍA TELEFÓNICA CON EL SEÑOR MANUEL AL NÚMERO 3106199026, INDICA QUE EL EQUIPO YA SE ENCUENTRA ACTUALIZADO Y FUNCIONANDO CORRECTAMENTE. PIDE Y SE CIERRE LA ORDEN.  </t>
  </si>
  <si>
    <t>17/10/2025 SE REALIZA GESTIÓN DE AL NÚMERO  3146126559 EL SEÑOR ALBERTO BUSTAMANTE INDICA QUE TODOS LOS DÍAS HACE BORRADO DE CACHÉ INCLUSO EL DÍA DE HOY ANTES DE INICIAR Y QUE DESPUÉS DE 30 MIN EL PROBLEMA CONTINÚA
06/11/2025 SE COMUNICA CON EL USUARIO HE INDICA QUE SIGUE LA LENTITUD EN EL EQUIPO YA SE ENCUENTRA ACTUALIZADO A LA ÚLTIMA VERSIÓN 26.2.5, EL CLIENTE SE ENCUENTRA OFUSCADO YA QUE LO TIENE QUE REINICIAR CADA 30 MINUTOS POR QUÉ SE LE PONE LENTO DE NUEVO. LA FALLA PERSISTE
10/12/2025 SE LLAMA AL CB DE MANERA EXITOSA AL NUMERO 3146126559, ME CONFIRMA ALBERTO BUSTAMANTE QUE TIENE LA ULTIMA VERSIÓN 26.2.11, PERO AÚN CONTINUA LENTO Y LA FALLA PERSISTE.
30/12/2025 EN COMUNICACIÓN CON EL SEÑOR ALBERTO BUSTAMANTE AL NÚMERO 3146126559 INDICA QUE DESDE LA ACTUALIZACIÓN 26.2.17 EL PROBLEMA DE LA LENTITUD SE SOLUCIONÓ FUE LO MEJOR QUE HICIERON, SE SIENTE SATISFECHO, SOLUCIÓN CON ÉXITO</t>
  </si>
  <si>
    <t>17/10/2025 SE REALIZA GESTIÓN TELEFÓNICA AL NÚMERO 3216502844 Y LA PERSONA QUE ATIENDE INFORMA QUE ESTÁ MAÑANA REALIZÓ BORRADO DE CACHÉ Y QUE CUENTA CON LA VERSIÓN 26.0.3 Y QUE LAS FALLAS DE LENTITUD AÚN PERSISTEN
06/11/2025 SE LE BRINDA SOPORTE TELEFÓNICO AL CLIENTE SE VALIDA QUE EL EQUIPO ESTÁ ACTUALIZADO CON LA VERSIÓN 26.2.5 SE BORRA CACHE SE LE HACE SEGUIMIENTO DURANTE UNA HORA E INDICA QUE LA LENTITUD SE SIGUE PRESENTANDO SE ESCALA EL TEMA A WOMPI
13/12/2025 SE LLAMA AL CB DE MANERA EXITOSA AL NUMERO 3233416691, ME CONFIRMA LUIS DAVID GARCIA QUE TIENE LA ULTIMA VERSIÓN 26.2.14, PERO AÚN CONTINUA LENTO, SE DEBE REINICIAR VARIAS VECES AL DIA Y LA FALLA PERSISTE.
30/12/2025 SE REALIZÓ EXITOSAMENTE LA LLAMADA AL CB AL NÚMERO 3233416691
EL  USUARIO LUIS DAVID GARCÍA QUINTERO CONFIRMA QUE EL DISPOSITIVO CUENTA CON LA ÚLTIMA VERSIÓN INSTALADA (26.2.17).  
INFORMA ADEMÁS QUE EL EQUIPO PRESENTA UNA NOTABLE MEJORÍA EN SU DESEMPEÑO, OPERANDO DE MANERA ÁGIL Y ESTABLE.  
SE VALIDA QUE LA NOVEDAD SE SOLUCIONO Y EL SISTEMA FUNCIONA CORRECTAMENTE</t>
  </si>
  <si>
    <t>02/11/2025 EN COMUNICACIÓN CON LA SEÑORA VANESA FUERA AL NÚMERO 3122903616 SE LE INDICA QUE DEBE BORRAR CACHE Y REINICIAR EL DATÁFONO ADICIONAL A ESO QUE INTENTARA CONECTAR DATOS MÓVILES DESDE EL CELULAR O CONECTAR A OTRA RED WIFI. EL EQUIPO LE FUNCIONO Y CONECTA, PERO INDICA QUE LA LENTITUD DEL SISTEMA CONTINÚA.
10/12/2025 SE LLAMA AL CB DE MANERA EXITOSA AL NUMERO 3122903616, ME CONFIRMA VANESA GUERRA QUE TIENE LA ULTIMA VERSIÓN 26.2.11, PERO AÚN CONTINUA LENTO, SE DEBE REINICIAR VARIAS VECES AL DIA Y LA FALLA PERSISTE.
30/12/2025 SE REALIZÓ EXITOSAMENTE LA LLAMADA AL CB AL NÚMERO 3122903616
LA USUARIO  VANESA GUERRA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</si>
  <si>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17/10/2025 SE COMUNICA CON EL USUARIO Y SE VALIDA VERSIÓN ESTÁ CON LA 26.0.3 SE REALIZA BORRADO DE CACHE HE INDICA QUE FUNCIONA BIEN PERO DESPUÉS DE UNA HORA TOCA VOLVERÁ REICIAR EL EQUIPO YA QUE COMIENZA A PONERSE LENTO NUEVAMENTE
06/11/2025 SE COMUNICA CON EL USUARIO Y SE ENCUENTRA CON LA NUEVA ACTUALIZACIÓN PERO INFORMACIÓN QUE SIGUE LA LENTITUD AL MOMENTO DE REALIZAR MOVIMIENTOS Y AL CLIENTE PONER EL PIN SE TILDA EL EQUIPO Y TOCA REICINIARLO VARIAS VECES
10/12/2025 SE LLAMA AL CB DE MANERA EXITOSA AL NUMERO 3192616125, ME CONFIRMA LILIANA GRAJALES QUE TIENE LA ULTIMA VERSIÓN 26.2.11, PERO AÚN CONTINUA LENTO, HAY QUE REINICIARLO VARIAS VECES AL DIA Y LA FALLA PERSISTE.
30/12/2025 SE REALIZA GESTIÓN TELEFÓNICA AL NÚMERO 3192616125 Y EN COMUNICACIÓN CON LA SEÑORA LILIANA GRAJALES INDICA QUE YA TIENE LA ÚLTIMA VERSIÓN 26.2.17 Y QUE EL SERVICIO FUNCIONA PERFECTAMENTE Y QUE YA NO SE PONE LENTO, NI SE PEGA, EL PROBLEMA SE SOLUCIÓNO CON ÉXITO</t>
  </si>
  <si>
    <t>17/10/2025 SE REALIZA GESTIÓN TELEFÓNICA AL NÚMERO 3105498283 Y PERSONA QUE ATIENDE INFORMA QUE YA HIZO DE TODO YA BORRO CACHÉ INCLUSO EN HORAS DE LA MAÑANA Y SIGUE LA MISMA FALLA
10/12/2025 SE LLAMA AL CB DE MANERA EXITOSA AL NUMERO 3105498283, ME CONFIRMA CATALINA ANGEL QUE TIENE LA ULTIMA VERSIÓN 26.2.11, PERO AÚN CONTINUA LENTO Y LA FALLA PERSISTE.
30/12/2025 EN COMUNICACIÓN CON LA SEÑORA CATALINA ÁNGEL AL NÚMERO 3105498283 INDICA QUE YA CUENTA CON LA ÚLTIMA VERSIÓN 26.2.17 Y QUE EL SERVICIO ESTÁ ÓPTIMO FUNCIONANDO MUY BIEN, EL PROBLEMA DE LA LENTITUD SE SOLUCIONÓ, AGRADECE POR LA GESTIÓN, EL CASO SE CIERRA CON ÉXITO</t>
  </si>
  <si>
    <t xml:space="preserve">17/10/2025 EN COMUNICACIÓN CON LA SEÑORA SANDRA BEDOYA INDICA QUE YA HIZO BORRADO DE MEMORIA Y EN LAPSO DE 30 MIN EL PROBLEMA PERSISTE
05/11/2025 SE LLAMA AL CLIENTE Y SE VERIFICA QUE  ESTE ACTUALIZADO CON LA VERSIÓN 26.2.5 SE LE HACE SEGUIMIENTO DURANTE UNA HORA PERO INDICA QUE SIGUE PRESENTANDO LENTITUD EN LAS TRANSACCIONES SE ESCALA A WOMPI EL PROBLEMA
17/12/2025 SE LLAMA AL 3046236869 Y SE HABLA CON LA SEÑORA SANDRA BEDOYA ESTÁ INDICA QUE LA LLAMEMOS EN 10 MINUTOS YA QUE NO HABÍA LLEGADO COSA Q SE HACE SE VALIDA CON EL EQUIPO QUE ESTE CUENTE CON LA VERSIÓN 26.2.14 QUE SE LANZÓ LA SEMANA PASADA LA CUAL TENÍA EL EQUIPO SE VALIDA SI EL TEMA DE LENTITUD ESTABA PERSISTIENDO A LO CUAL INFORMA QUE ESTE SE SIGUE PRESENTANDO ESTÁ TAMBIÉN INFORMA QUE DEBE ESTAR REINICIANDO EQUIPO Y BORRANDO CACHE PERO SOLO FUNCIONAN MOMENTÁNEAMENTE POR LO QUE LA FALLA SIGUE PERSISTIENDO SE LE INDICA QUE EL EQUIPO DE WOMPI YA ESTÁ TRABAJANDO EN DAR UNA PRONTA SOLUCIÓN PARA ESTE TEMA
30/12/2025 SE REALIZÓ EXITOSAMENTE LA LLAMADA AL CB AL NÚMERO 3046236869
LA USUARIO SANDRA BEDOYA CONFIRMA QUE EL DISPOSITIVO CUENTA CON LA ÚLTIMA VERSIÓN INSTALADA (26.2.17).  
INFORMA ADEMÁS QUE EL EQUIPO PRESENTA UNA NOTABLE MEJORÍA EN SU DESEMPEÑO, OPERANDO DE MANERA ÁGIL Y ESTABLE.  
SE VALIDA QUE LA NOVEDAD REPORTADA FUE SOLUCIONADA Y EL SISTEMA FUNCIONA CORRECTAMENTE.  </t>
  </si>
  <si>
    <t xml:space="preserve">18/10/2025 EN COMUNICACIÓN CON LA SEÑORA TATIANA ROJAS AL NÚMERO 3044261458 INDICA QUE EL SERVICIO SIGUE MALO DESPUÉS DE LA ACTUALIZACIÓN Y DEL BORRADO DE CACHÉ
05/11/2025 SE HACE SOPORTE TELEFÓNICO CON LA SEÑORA TATIANA Y SE ACTUALIZA VERSIÓN DE APP SE HACE MONITOREO POR 30MIN Y CLIENTE MANIFIESTA QUE SIGUE EXACTAMENTE IGUAL. NO NOTA NINGUNA MEJORA
17/12/2025 SE LLAMA AL CLIENTE AL 3044261458 Y SE HABLA CON LA ENCARGADA YULIETH CASTILLO SE VALIDA QUE EL EQUIPO CUENTE CON LA ÚLTIMA VERSIÓN 26.2.14 SE LE PREGUNTA SI CON ESTA VERSIÓN EL PROBLEMA DE LENTITUD COMO HA ESTADO E INDICA QUE LA LENTITUD PERSISTE QUE LE TOCA Q ESTAR REINICIANDO EL EQUIPO CONSTANTEMENTE Y BORRANDO CACHE POR LO QUE LA FALLA ESTÁ PERSISTIENDO SE LE EXPLICA QUE YA EL EQUIPO DE WOMPI ESTÁ TRABAJANDO PARA DAR UNA SOLUCIÓN OPORTUNA PARA EL TEMA DE LENTITUD
30/12/2025 SE REALIZÓ EXITOSAMENTE LA LLAMADA AL CB AL NÚMERO 3044261458
LA USUARIO TATIANA ROJAS CONFIRMA QUE EL DISPOSITIVO CUENTA CON LA ÚLTIMA VERSIÓN INSTALADA (26.2.17).  
INFORMA ADEMÁS QUE EL EQUIPO PRESENTA UNA NOTABLE MEJORÍA EN SU DESEMPEÑO, OPERANDO DE MANERA ÁGIL Y ESTABLE.  
SE VALIDA QUE LA NOVEDAD REPORTADA FUE SOLUCIONADA Y EL SISTEMA FUNCIONA CORRECTAMENTE.  </t>
  </si>
  <si>
    <t>19/10/2025 SE REALIZA GESTIÓN TELEFÓNICA AL NÚMERO 3164110629 Y PERSONA QUE ATIENDE INFORMA QUE EL SERVICIO CONTINUA MALO, QUE YA BORRO CACHÉ MUCHAS VECES Y QUE YA ACTUALIZO LA APLICACIÓN
06/11/2025 SE REALIZA GESTIÓN TELEFÓNICA AL NÚMERO 3164110629 Y PERSONA QUE ATIENDE INFORMA QUE EL SERVICIO CONTINUA CON LENTITUD, QUE YA BORRO CACHÉ MUCHAS VECES Y QUE YA ACTUALIZO LA APLICACIÓN.
10/12/2025 SE LLAMA AL CB DE MANERA EXITOSA AL NUMERO 3164110629, ME CONFIRMA SANDRA MONSALVE QUE TIENE LA ULTIMA VERSIÓN 26.2.11, PERO AÚN CONTINUA LENTO, SE DEBE REINICIAR VARIAS VECES AL DIA Y LA FALLA PERSISTE.
30/12/2025 SE REALIZA GESTIÓN TELEFÓNICA AL NÚMERO 3164110629 Y EN COMUNICACIÓN CON LA SEÑORA SANDRA MONSALVE INDICA QUE YA CUENTA CON LA VERSIÓN 26.2.17 Y QUE EL SERVICIO FUNCIONA PERFECTAMENTE NO SE PEGA NI SE PONE LENTO, LA FALLA SE SOLUCIONÓ</t>
  </si>
  <si>
    <t>19/11/2025 SE LLAMA AL CLIENTE CATALINA RÍOS SE ACTUALIZA VR A LA 26.2.9 VRD Q SE LANZÓ AYER Y SE HACE SEGUIMIENTO DURANTE DOS HORAS PERO INFORMA QUE EL PROBLEMA DE LENTITUD PERSISTE
25/11/2025 SE REALIZÓ GESTIÓN TELEFÓNICA SE HABLÓ CON LA SEÑORA YENNI NOS INDICA QUE LA APP ESTÁ INSTALADA Y FUNCIONA NORMALMENTE. NOVEDAD DE LENTITUD INFORMA QUE CONTINÚA. TAMBIEN INDICA QUE DEBE ESTAR BORRANDO CACHÉ Y REINICIANDO.
17/12/2025 SE TRATA DE LLAMAR AL NÚMERO SUMINISTRADO 3014910261 PERO INMEDIATAMENTE INGRESA AL BUZÓN DE VOZ SE LE TRATA DE ESCRIBIR AL WATSAP PERO PARECE Q ESTE NÚMERO NO CUENTA CON LINEA DE WATSAP SE CIERRA SOPORTE YA QUE NO FUE POSIBLE CONTACTO CON EL CLIENTE EN REPETIDAS OCASIONES
30/12/2025 SE REALIZÓ EXITOSAMENTE LA LLAMADA AL CB AL NÚMERO 3005631516
LA USUARIO CATALINA PATIÑO RÍOS CONFIRMA QUE EL DISPOSITIVO CUENTA CON LA ÚLTIMA VERSIÓN INSTALADA (26.2.17).  
INFORMA ADEMÁS QUE EL EQUIPO PRESENTA UNA NOTABLE MEJORÍA EN SU DESEMPEÑO, OPERANDO DE MANERA ÁGIL Y ESTABLE.  
SE SE VALIDA QUE LA NOVEDAD REPORTADA FUE SOLUCIONADA Y EL SISTEMA FUNCIONA CORRECTAMENTE</t>
  </si>
  <si>
    <t>13/12/2025 SE VISITA CB CLIENTE MANIFIESTA QUE NO PUEDE REALIZAR TRANSACCIONES PARALELAMENTE EN LOS DOS DATAFONO YA QUE DESPUÉS DE 4 O 5 TRANSACCIONES UNO DE LOS 2 FALLA COMO SI SE ESTUVIERAN INTERFIRIENDO UNO AL OTRO TAMBIEN SOLICITA SI ES POSIBLE USUARIO INDEPENDIENTE PARA CADA DATAFONO SE ESCALA CASO CON SERIALES DE CADA TERMINAL PARA VERIFICAR QUE NO HALLA ALGÚN TIPO DE INTERFERENCIA ENTRE TERMINALES EN PROCESO DE ESCALAMIENTO POR PARTE DE COORDINADOR
15/12/2025 ESCALAMIENTO TICKET N° (486872)​ RESPUESTA AL ANTERIOR ESCALAMIENTO COMERCIO TIENE MUCHOS PROBLEMAS/LATENCIAS DE CONEXION A INTERNET Y ES LO MISMO PARA EL OTRO DATAFONO , PUEDEN VERIFICAR QUE LA CONEXION A INTERNET SEA ESTABLE,  SE LLAMO AL CLIENTE PARA INFORMARLE LA RESPUESTA Y VERIFICAR QUE EL PROBLEMA NO SEA DEL CANAL  Y DE MANERA POCO AMISTOSA  NO ACEPTA QUE LA RESPUESTA DEL ESCALAMIENTO SEA QUE TIENEN PROBLEMAS DEL INTERNET YA QUE PARA EL, EL PROBLEMA NO ES DEL CANAL DEL COMERCIO Y QUE NO LE SIRVE ESA RESPUESTA QUE TAMPOCO LE ESTÁN DANDO 30/12/2025 SE VISITA PUNTO Y CLIENTE INFORMA QUE DESPUÉS DE LA ACTUALIZACIÓN DEL 27 EL EQUIPO QUEDÓ FUNCIONANDO CORRECTAMENTE EN SIMULTANEO Y QUE YA NO SE LE REINICIA O CIERRA CUANDO SE TRABAJAN LOS DOS A LA VEZ, SE CIERRA  ORDEN</t>
  </si>
  <si>
    <t>01/11/2025 SE VALIDA CON EL CLIENTE Y REPORTA QUE EL DATAFONO SE PONE LENTO DEBE REINICIAR Y BORRAR CACHE, NO HA PODIDO TRABAJAR BIEN SE LE INFORMA QUE DEBE SEGUIR REALIZANDO ESTE PROCESO MIENTRAS WOMPI SOLUCIONA LA NOVEDAD
21/11/2025 EN LA LLAMADA REALIZADA AL COMERCIO, SE VERIFICA QUE EL INCONVENIENTE DEL CLIENTE NO SE HA SOLUCIONADO, YA QUE EL CLIENTE INFORMA QUE TODAVÍA PRESENTA LENTITUD EL EQUIPO.
11/12/2025 EN LA LLAMADA TELEFÓNICA REALIZADA A LA SEÑORA SARA LUNA SE VERIFICA QUE EL EQUIPO SE ENCUENTRA EN LA ÚLTIMA VERSIÓN. SIN EMBARGO, EL CLIENTE INFORMA QUE SIGUE CON LOS PROBLEMAS DE LENTITUD, TIENE QUE ESTAR REINICIANDO EL EQUIPO CADA MEDIA HORA.
30/12/2025 EN LA LLAMADA REALIZADA A LA SEÑORA SARA LUNA SE VERIFICA QUE EL EQUIPO SE ENCUENTRA EN LA ÚLTIMA VERSIÓN. EL CLIENTE INFORMA QUE EL EQUIPO YA NO PRESENTA PROBLEMAS DE LENTITUD.</t>
  </si>
  <si>
    <t>01/11/2025 SE REALIZA VALIDACION CON EL CLIENTE QUIEN INDICA QUE DEBE ESTAR CONSTANTEMENTE BORRADO CACHE, PARA QUE EL DATAFONO LE DEJE OPERAR, INFORMA QUE ANTES SE DEMORABA 30 SEGUNDOS EN UNA TRANSACCION AHORA SE DEMORA HASTA 6 MINUTOS DE 350 TRANSACCIONS DIARIAS , SOLO ESTA REALIZANDO APROXIMANAMENTE 200, PIDE UNA SOLUCION, SE LE INDICA SEGUIR REALIZANDO EL PROCESO DE BORRADO DE CACHE Y DEMAS.
21/11/2025 EN LA LLAMADA REALIZADA CLIENTE, SE VERIFICA QUE EL APLICATIVO SE ENCUENTRE EN ÚLTIMA VER. EL CLIENTE INFORMA QUE AÚN PRESENTA LENTITUD. CADA MEDIA HORA TIENE QUE ESTAR REINICIANDO EL EQUIPO.
11/12/2025 EN LA LLAMADA REALIZADA AL SEÑOR ANDRÉS DUQUE SE CONFIRMA QUE EQUIPO ESTÁ EN LA ÚLTIMA VERSIÓN. SIN EMBARGO, CLIENTE INFORMA QUE TIENE QUE ESTAR REINICIANDO EL EQUIPO CADA HORA YA QUE SE SATURA, POR LO CUAL SE VUELVE LENTA.
30/12/2025 EN LA LLAMADA REALIZADA AL SEÑOR ANDRÉS DUQUE SE VERIFICA QUE EL EQUIPO SE ENCUENTRE LA ÚLTIMA VERSION EL CLIENTE INFORMA QUE YA NO PRESENTA INCONVENIENTES CON LA LENTITUD DEL EQUIPO</t>
  </si>
  <si>
    <t>22/10/2025 SE REALIZA COMUNICACION CON EL USUARIO PARA CONFIRMAR EL FUNCIONAMIENTO HE INDICA QUE ESTA ACTULIAZADO Y REALIZA BORRADO DE CACHE, EL CLIENTE INDICA YA QUE SIGUE SUPER LENTO HE ES IMPOSIBLE TRABAJAR CON COMODIDAD
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
QUEDA EN VERSIÓN 26.2.5
10/12/2025 SE LLAMA AL CB DE MANERA EXITOSA AL NUMERO 3133659167, ME CONFIRMA SEBASTIAN CUARTAS QUE TIENE LA ULTIMA VERSIÓN 26.2.11, PERO AÚN CONTINUA LENTO Y LA FALLA PERSISTE.
12/12/2025 EN COMUNICACIÓN CON EL SEÑOR SEBASTIÁN CUARTAS AL NÚMERO 3133659167 SE LE INDICA EL PASO A PASO PARA LA INSTALACIÓN DE LA NUEVA VERSIÓN 26.2.14 Y QUEDA INSTALADA EXITOSAMENTE, ADICIONAL INFORMA QUE NO VE NINGUNA DIFERENCIA Y QUE LA LENTITUD CONTINUA
30/12/2025 SE COMUNICA CON EL USUARIO AL TELÉFONO 3133659167 PARA CONFIRMAR EL FUNCIONAMIENTO CON LA NUEVA VERSIÓN 26.2.17 LANZADA EL PASADO VIERNES Y CONFIRMA QUE FUNCIONA CORRECTAMENTE Y NO NAVEGA LENTO SEÑOR SEBASTIAN CUARTAS CONFIRMA</t>
  </si>
  <si>
    <t>24/10/2025 SE REALIZA VALIDACION CON EL CLIENTE, SE VALIDA ACTUALIZACION DE LA APLICACION, SE EJECUTA BORRADO DE CACHE, LA CLIENTE INFORMA QUE ESTOS PASOS SON LOS QUE REALIZA A DIARIO YA QUE VARIAS VECES LE HAN INDICADO LO MISMO PERO LA LENTITUD NO MEJORA, SE QUEDA A LA ESPERA DE LA RESPUESTA DE WOMPI ACERCA DE LA SOLUCION
22/11/2025 EN LA LLAMADA REALIZADA AL CLIENTE, NO SE PUDO VERIFICAR VERSIÓN DEL EQUIPO, YA QUE AL INTENTAR INGRESAR A LAS OPCIONES DE LA APLICACIÓN, SE QUEDABA EL EQUIPO PENSATIVO CARGANDO INFORMA EL CLIENTE ADEMÁS DE QUE TODAVÍA PRESENTA TEMAS DE LENTITUD. A LA HORA DE LAS TRANSACCIONES CON UNA DEMORA DE ENTRE 5 A 10 MINUTOS, EL CLIENTE PIDE POR FAVOR SOLUCIÓN  RÁPIDA.
11/12/2025 EN LA LLAMADA TELEFÓNICA LA REALIZADA A LA SEÑORA SANDRA SOLÍS SE LOGRA CONTACTAR, PERO EN MITAD DE LA LLAMADA SE CORTA, SE INTENTA LLAMAR REITERADAMENTE, PERO NO CONTESTA.
30/12/2025 EN LA LLAMADA REALIZADA A LA SEÑORA SANDRA SOLÍS SE VERIFICA QUE EL EQUIPO SE ENCUENTRA EN LA ÚLTIMA VERSIÓN. EL CLIENTE INFORMA YA NO PRESENTA INCONVENIENTES DE LENTITUD, NI TIENE QUE ESTAR REINICIANDO EL EQUIPO.</t>
  </si>
  <si>
    <t>09/10/2025 SE LLEGA AL PUNTO SE BORRA CACHE SE REVISA VERSIÓN LA VERSIÓN CUÁNTA LA CON 26.0.2 SE HACEN PRUEBAS SE DETECTA QUE PRESENTA LENTITUD TAMPOCO SE LOGRA BORRARÁ TRANSACCIÓN PENDINTE CON CERRAR SESIÓN Y BORRAR CACHE A LA HORA DE CONSIGNACIONES POR LO QUE SE ESCALA TICKET TICKET N° (471138)
18/10/2025 SE INTENTA COMUNICACIÓN CON EL USUARIO RESPONDE PERO INFORMACIÓN QUE REQUIERE VISITA TÉCNICA YA QUE ESTÁ PERDIDO MUCHA CLIENTELA POR FALLA POR LA LENTITUD QUE PRESENTE ESTÁ ACTUALIZADO A LA ÚLTIMA VERSIÓN
11/11/2025 SE LLAMA AL 3127143918 SE HABLA CON LA SRA NATALIA LA CUAL ESTÁ MUY INCONFORME YA QUE SE VÁLIDAS QUE EL EQUIPO ESTÁ ACTUALIZADO PERO Q CONSTANTEMENTE TIENEN QUE ESTAR BORRANDO CACHE Y REINICIANDO AÚN ESTANDO ACTUALIZADO POR LO Q SE REPROGRAMA VISITA MIENTRAS WOMPI NOS DA UNA SOLUCIÓN
10/12/2025 SE LLAMA AL CB DE MANERA EXITOSA AL NUMERO 3127143918, ME CONFIRMA NATALIA CHALARCA QUE TIENE LA ULTIMA VERSIÓN 26.2.11, PERO AÚN CONTINUA LENTO, TOCA REINICIAR CONSTANTEMENTE Y LA FALLA 30/12/2025 SE COMUNICA CON EL USUARIO POR EL TELÉFONO 3127143918 PARA  CONFIRMAR EL FUNCIONAMIENTO CON LA BUEN VERSIÓN LANZADA EL PASADO VIERNES Y CONFIRMA QUE FUNCIONA CORRECTAMENTE Y NO NAVEGA LENTO PERSONAL QUE ATENDÍO LA LLAMADA NATALIA CHALARCA</t>
  </si>
  <si>
    <t>11/11/2025 SE CONTACTA AL CLIENTE INDICA QUE EL DATAFONO PRESENTA LENTITUD A LA HORA DE HACER LA TRANSACCIONES LE HACE EL RESPECTIVO BORRADO DE CACHE Y LA ACTUALIZACIÓN PERO VUELVE Y PERSISTE LA LENTITUD.
30/12/2025 SE CONTACTA A LA SEÑORA LUZ OCAMPO SE VERIFICA QUE EL EQUIPO SE ENCUENTRA EN LA ÚLTIMA VERSIÓN. EL CLIENTE INFORMA QUE YA NO PRESENTA PROBLEMAS DE LENTITUD NI TIENE QUE ESTAR REINICIANDO EL EQUIPO.</t>
  </si>
  <si>
    <t>11/11/2025 SE TRATA DE CONTACTAR AL CLIENTE DESDE LAS 11:50AM HASTA LAS 12: 08AM EN REPETIDAS OCASIONES PERO LAS LLAMADAS SE VAN A BUZÓN.
30/12/2025 EN LA LLAMADA REALIZADA A LA SEÑORA CLELIA GUERRERO SE VERIFICA QUE EL EQUIPO SE ENCUENTRE EN LA ÚLTIMA VERSIÓN. EL CLIENTE INFORMA QUE YA NO PRESENTA PROBLEMAS DE LENTITUD Y NO TIENE QUE ESTAR REINICIANDO EL EQUIPO.</t>
  </si>
  <si>
    <t>10/11/2025 SE COMUNICA CON LA USUARIA HE INDICA QUE ESTÁ ACTUALIZADO A LA ÚLTIMA VERSIÓN 26.2.5 PERO PERSISTE LA LENTITUD AL MOMENTO DE TRABAJAR
17/12/2025 SE LLAMA AL 3057659670 Y SE HABLA CON LA SEÑORA LEIDY LONDOÑO CON LA CUAL SE VALIDA CON EL EQUIPO QUE CUENTE CON LA VERSIÓN 26.2.14 SE VALIDA COMO A ESTADO EL TEMA DE LA LENTITUD E INDICA QUE TIENEN QUE ESTAR BORRANDO CACHE Y REINICIANDO EQUIPO PARA QUE EL EQUIPO TRABAJE CORRECTAMENTE POR LO QUE NOTAMOS QUE EL TEMA DE LENTITUD ESTÁ PERSISTIENDO AÚN BORRANDO CACHE Y REINICIANDOLO SE LE INDICA QUE EL EQUIPO DE WOMPI YA ESTÁ TRABAJANDO EN MEJORAR EL SERVICIO CON LA APP
30/12/2025 SE REALIZÓ EXITOSAMENTE LA LLAMADA AL CB AL NÚMERO 3057659670
EL USUARIO LEIDY LONDOÑO PALACIO CONFIRMA QUE EL DISPOSITIVO CUENTA CON LA ÚLTIMA VERSIÓN INSTALADA (26.2.17).  
INFORMA ADEMÁS QUE EL EQUIPO PRESENTA UNA NOTABLE MEJORÍA EN SU DESEMPEÑO, OPERANDO DE MANERA ÁGIL Y ESTABLE.  
SE VALIDA QUE LA NOVEDAD REPORTADA FUE SOLUCIONADA Y EL SISTEMA FUNCIONA CORRECTA</t>
  </si>
  <si>
    <t>26/11/2025 SE REALIZA PROCEDIMIENTO DE BORRADO DE CACHE ACTUALIZACIÓN DE APP Y REINICIO DEL EQUIPO LA LENTITUD DEL EQUIPO MEJORO SE ENTREGA SERVICIO OPERATIVO, AUN ASI PERSISTE LA FALLA DE LENTITUD SEGÚN INDICACIONES DEL CLIENTE
29/11/2025 SE REALIZA PROCEDIMIENTO DE BORRADO DE CACHE ACTUALIZACIÓN DE APP Y REINICIO DEL EQUIPO LA LENTITUD DEL EQUIPO MEJORO SE ENTREGA SERVICIO OPERATIVO, AUN ASI PERSISTE LA FALLA DE LENTITUD SEGÚN INDICACIONES DEL CLIENTE
01/12/2025 SE ESTABLECE CONTACTO VIA WHATSAPP CON EL USUARIO OMAR GUARIN AL NÚMERO 3183546496 CONFIMA QUE LA FALLA PERSISTE SE REALIZA PROCEDIMIENTO DE BORRADO DE CACHE ACTUALIZACIÓN DE APP Y REINICIO DEL EQUIPO PERO LUEGO DE 20 TRANSACCIONES EN PROMEDIO SE VUELVE A PONER LENTO Y ES NECESARIO VOLVER A EJECUTAR EL BORRADO DE CACHE CLIENTE CONFIRMA QUE LA FALLA PERSISTE
03/12/2025 SE ESTABLECE NUEVAMENTE CONTACTO VIA WHATSAPP CON EL USUARIO OMAR GUARIN AL NÚMERO 3183546496 CONFIMA QUE LA FALLA PERSISTE SE REALIZA PROCEDIMIENTO DE BORRADO DE CACHE ACTUALIZACION 30/12/2025 SE COMUNICA CON EL CLIENTE AL NÚMERO DE TELÉFONO 3183546496 , EL SEÑOR OMAR GUARÍN INDICA QUE POR FAVOR CANCELAR VISITA O SOPORTE TELEFÓNICO , DEBIDO QUE SE SOLUCIONÓ EL PROBLEMA , INDICA QUE YA PUEDE NAVEGAR Y REALIZAR TRX , SE LE INDICA QUE AL LLEGAR A NECESITAR DEBE SOLICITAR NUEVAMENTE A LA LÍNEA DEL BANCO</t>
  </si>
  <si>
    <t>13/11/2025 SE REALIZÓ VISITA TÉCNICA SE HABLÓ CON LA SEÑORA YOHANA PATIÑO SE VERIFICA DATÁFONO SE ENCUENTRA ACTUALIZADO SE REALIZA BORRADO DE MEMORIA CACHÉ SE REALIZAN PRUEBAS DATÁFONO  EXITOSA, PERO AÚN CONTINÚA CON LA LENTITUD, LAS FACTURAS NO LAS LEE SE DEMORA DEMASIADO, TIENE QUE ESTARLO REINICIANDO PARA PODER ESTAR PRESTANDO EL SERVICIO,LOS CLIENTES SE QUEJAN DEMASIADO Y HAN PERDIDO MUCHAS TRANSACCIONES
30/12/2025 EN COMUNICACIÓN CON EL SEÑOR ÁLVARO PATIÑO HURTADO AL NÚMERO 3218486072 INDICA QUE LA LENTITUD SE SOLUCIONÓ PERO AHORA PRESENTA FALLAS CON LA LECTURA DE LOS CÓDIGOS DE BARRAS ADICIONAL INFORMA QUE EVIDENCIA QUE TOMA UN POCO DE TIEMPO PARA APROBAR LAS TX SE ESCALA NOVEDAD CON CENTRO DE GESTIÓN. SE REALIZARÁ VISITA TECNICA PARA DAR SOLUCION A NOVEDAD DE LECTOR Y DE LENTITUD PARA PROCEDER A CERRAR VISITA.
30/12/2025 SE VERIFICA LECTORA DE BARRAS SE IDENTIFICA MAL MANEJO DEL CLIENTE SE LE EXPLICA CÓMO LEER FACTURAS TODO QUEDA OK EQUIPO ACTUALIZADO 26.2.17</t>
  </si>
  <si>
    <t>22/11/2025 SE COMUNICA AL NÚMERO 3202026583, EL SEÑOR FABIO ARIAS INDICA QUE ESTÁ PRESENTANDO MUCHA LENTITUD EN EL DATAFONO. SE VALIDA VERIFICACIÓN DE ACTUALIZACIÓN Y BORRADO DE CACHÉ CONSTANTEMENTE PERO LA FALLA PERSISTE CON EL TIEMPO. SE PRESENTA LENTITUD
30/12/2025 SE COMUNICA AL NÚMERO 3202026583, EL SEÑOR FABIO ARIAS INDICA QUE RECIBIÓ ACTUALIZACIÓN EN SU DATAFONO VERSIÓN ACTUAL 26.2.17, EL CLIENTE INDICA QUE YA NO PRESENTA LENTITUD PROBLEMA RESUELTO EQUIPO OPERATIVO.</t>
  </si>
  <si>
    <t>10/11/2025 SE REALIZA VALIDACION CON EL CLIENTE Y SE VALIDA ACTUALIZACION DE EQUIPO, SE ENCUENTRA EN LA ULTIMA VERSION CLIENTE REALIZA EL PROCESO TODOS LOS DIAS, JUNTO CON EL BORRADO DE CACHE Y EL REINICIO CONSTANTE PERO LA LENTITUD PERSISTE, NO LES DEJA OPERAR MAS DE 10 TRANSACCIONES SEGUIDAS,
11/12/2025 EN LA LLAMADA REALIZA AL SEÑOR HENRY LÓPEZ NO SE PUDO VERIFICAR SI EL EQUIPO SE ENCUENTRE EN LA ÚLTIMA VERSIOR, YA QUE CLIENTE NO ESTÁ TRABAJANDO EL DÍA DE HOY, POR LO CUAL TIENE ÉL CB CERRADO. SIN EMBARGO, EL INFORMA QUE SIEMPRE TODOS LOS DÍAS HACE EL PROCEDIMIENTO DE ACTUALIZACIÓN DEL EQUIPO TAMBIÉN INFORMAN QUE SIGUE PRESENTANDO LOS PROBLEMAS DE LENTITUD. TIENE QUE ESTAR REINICIANDO EQUIPO AL DÍA UNAS 15 VECES.
30/12/2025 EN LA LLAMADA REALIZADA AL SEÑOR HENRY LÓPEZ SE VERIFICA QUE EL EQUIPO SE ENCUENTRE EN LA ÚLTIMA VERSIÓN. EL CLIENTE INFORMA QUE YA NO PRESENTA PROBLEMAS DE LENTITUD.</t>
  </si>
  <si>
    <t>26/11/2025 EN COMUNICACIÓN VIA TELEFONICA AL NUMERO 3004972389,CON EL SEÑOR ANGEL , ME INFORMA QUE EL DATAFONO SE COLOCA MUY LENTO
SE LE DICE QUE BORRE LA MEMORIA CACHE Y ACTUALIZE LA APPE, ME INFORMA QUE MEJORA, PERO QUE CONSTANTEMENTE DEBE HACER ESO PARA QUE PUEDA FUNCIONAR BIEN
30/12/2025 EN COMUNICACIÓN VIA WASHAP CON LA SEÑORA MARIA BERDUGO , AL NUMERO 3245479280, SE LE PIDE QUE  ACTUALICE EL DATAFONO CON LA VERSIÓN 26.2.17 NEXT.0, ME SE PIDE QUE HAGA PRUEBAS Y ME INFORMA QUE QUEDA FUNCIONANDO MÁS RAPIDO</t>
  </si>
  <si>
    <t>30/12/2025 SE INSTALA NUEVO DATAFONO WOMPI POR ESCALAMIENTO DE PERDIDA, SE ACTUALIZA Y SE BORRA CACHE, SE REALIZAN PRUEBAS OK</t>
  </si>
  <si>
    <t>17/10/2025 SE EFECTUA GESTION TELEFONICA A LA LINEA 3017122106 ATIENDE CLIENTE QUIEN CONFIRMA LENTITUD CON EL SISTEMA DE WOMPI AL REALIZAR LAS TRANSACCIONES , SE REALIZA BORRADO DE CACHE Y ACTUALIZACION DE VERSIONAMIENTO ,CLIENTE MANIFIESTA QUE MEJORA LA OPERABILIDAD DEL MISMO , PERO ESTA SOLUCION ES  PARCIAL CLIENTE SOLICITA PRONTA SOLUUCION YA QUE A DISMINUIDO LAS TRANSACCIONES CONSIDERABLEMENTE
30/12/2025 SE REALIZA COMUNICACIÓN CON LA SEÑORA YANETH CHIVITA A NÚMERO 3017122106 PARA VALIDAR FALLA SOBRE LENTITUD,SE BORRA MEMORIA CACHÉ Y ACTUALIZACIÓN DE LA APP WOMPI CLIENTE INDICA QUE DESPUÉS DE CIERTAS TRANSACCIONES PRESENTA NUEVAMENTE LA LENTITUD Y LE TOCA VOLVER HACER EL PROCESO DE BORRADO DE MEMORIA CACHÉ
30/12/2025 SE REALIZA COMUNICACION CON LA SEÑORA YANETH CHIVITA AL NÚMERO 3017122106 PARA VALIDAR SOBRE SI PERSISTE FALLA DE LENTITUD  CLIENTE INDICA QUE YA CUENTA CON LA ÚLTIMA ACTUALIZACIÓN  26.2.17 SOLUCIONANDO LA FALLA DE LENTITUD  Y ENCONTRÁNDOSE  EL DATÁFONO OPERATIVO</t>
  </si>
  <si>
    <t>29/11/2025 SE VALIDA CON EL CLIENTE PERO A PESAR DE ACTUALIZAR VERSION EL DATAFONO SIGUE PRESENTANDO PROBLEMA DE LENTITUD, DATAFONO SE DEBE REINICIAR Y BORRAR CACHE VARIAS VECES AL DIA
30/12/2025 EN COMUNICACION CON EL CLIENTE INDICA QUE EL EQUIPO YA ESTA TRABAJANDO BIEN Y QUE YA NO PRESENTA FALENCIAS DE LENTITUD.</t>
  </si>
  <si>
    <t>26/11/2025 EL CASO SE ENCUENTRA ESCALADO CON WOMPI A ESPERA DE QUE SE LE DE UNA SOLUCIÓN POR SOFTWARE O YA SEA CAMBIANDO EL EQUIPO.
30/12/2025 SE HABLA CON LA SEÑORA ANA AL NUMERO 3125818928 CONFIRMA ACTUALIZACION DE LA APP A VERSION 26.2.17, Y CONFIRMA QUE EL SERVICIO QUEDO EXCELENTE EL DATAFONO ESTA TRABAJANDO SIN DIFICULTAD YA NO DEBE REINCIAR</t>
  </si>
  <si>
    <t>04/12/2025 SE REALIZA LLAMADA TELEFÓNICA AL CLIENTE JEFERSON DÍAZ NÚMERO DE CONTACTO 314 5202476, SE LE INDICA SOBRE EL PROCESO DE BORRAR CACHE Y ACTUALIZAR ,REALIZA PRUEBAS Y MEJORA LA LENTITUD DEL EQUIPO, SE LE INDICA REALIZAR BORRADO DE CACHE Y ACTUALIZACIÓN ,CUANDO SIENTA LENTITUD EN EL EQUIPO.
30/12/2025 SE REALIZA LLAMADA AL SEÑOR JEFERSON DÍAS NÚMERO DE CONTACTO 314 520 2476, EL CUAL SE LE INDICA PARA DARLE SOPORTE PARA MINIRAR LA LENTITUD DEL EQUIPO ,SE LE INDICA QUE BORRE CACHE, ACTUALICE Y REINICIE EQUIPO ,EL CUAL HACEL EL PROCESO VE NOTORIAMENTE QUE YA LA LENTITUD  PASA , SE LE INDICA QUE CUANDO ESTÉ CON ESE INCONVENIENTE ,REALICE BORRADO DE CACHE ,ACTUALIAZACION Y REINICIE EL EQUIPOS ,ADEMÁS SE VALIDA VERSIÓN DEL EQUIPO Y ESTÁ ACTUALIZADO TIENE LA VERSIÓN 26.2.11,CB OPERATIVO ,CLIENTE QUEDA TRANSANDO NORMAL,COMO LO VENÍA REALIZANDO. SE REALIZA LLAMADA EL 29 DE DICIEMBRE PERO CLIENTE NO CONTESTO ,SE BUSCA EL OTRO MEDIO POR WSP,A LOS 15 MINUTOS CONTESTA EL WSP ,DICIENDO Q ESTÁ DE VIAJE PERO Q CUANDO REGRESE VALIDA DATAFONO ,BORRA CACHE ,ACTUALIZA Y REINICIA ,NOS ENVÍA VÍA WSP LA FOTO CON LA ÚLTIMA VERSIÓN ,EL DÍA DE HOY DICE Q LO UTILIZA Y NOS DICE QUE SI SE SOLUCIONÓ LA FALLA DE LA LENTITUD Y ESTÁ TRANSANDO PERFECTAMENTE ,CB OPERATIVO CON FALLA DE LENTITUD SOLUCIONADA</t>
  </si>
  <si>
    <t>18/11/2025 SE REALIZA CONTACTO CON EL SEÑOR JEAN AL NÚMERO 3046747512 VALIDANDO FALLA DE IMPRESIÓN INDICA QUE YA IMPRIME PERO EL DATAFONO PRESENTA MUCHA LENTITUD SE  EXPLICA PROCESO PARA BORRADO DE CACHE Y TEAM CALL CLIENTE INDICA QUE LO HACE VARIAS VECES AL DÍA PERO EL RATO VUELVE A PONERSE LENTO SE INDICA QUE ES PROCESO ESTABLECIDO POR EL MOMENTO Y POR ESTA RAZÓN NO SE REALIZA VISITA FÍSICA EL SERVICIO DE ENCUENTRA OPERATIVO
11/12/2025 SE REALIZA COMUNICSCION CON EL SEÑOR JEAN DIAZ PARA VALIDAR SOBRE FALLA CLIENTE INDICA QUE  AUN PRESENTA LENTITUD EN EL DATAFONO ,SE REALIZA VALIDACION DE LA VERSIÓN QUE CUENTA EL DATÁFONO CONFIRMANDO LA VERSIÓN 26.2.11,PERSISTE FALLA DE LENTITUD
30/12/2025 SE REALIZA COMUNICACION CON LA SEÑORA JEAN DIAZ AL NÚMERO 3154820764 PARA VALIDAR SOBRE SI PERSISTE FALLA DE LENTITUD  CLIENTE INDICA QUE YA CUENTA CON LA ÚLTIMA ACTUALIZACIÓN  26.2.17 SOLUCIONANDO LA FALLA DE LENTITUD  Y ENCONTRÁNDOSE  EL DATÁFONO OPERATIVO</t>
  </si>
  <si>
    <t>17/10/2025 SE EFECTUA GESTION TELEFONICA CON CLIENTE A LA LINEA 3208767446  QUIEN CONFIRMA EL EQUIPO HA PRESENTADO PROBLEMAS DE LENTITUD EN CIERTAS TRANSACCIONES SE INDICA PROCESO DE BORRADO DE CACHE Y ACTUALIZACION DE VERSION CLIENTE REALIZA ROCESO Y CONFIRMA QUE ESTOS PROCESOS SON ENGORROSOS Y NO ESTA DE ACUERDO EN TENER QUE REPETIR EL PROCESO DE BORRADO DE CACHE CONSTANTEMENTE  FINALIZA LLAMADA
27/11/2025 SE REALIZA COMUNICACIÓN CON LA SEÑORA CLAUDIA MARCELA PEÑALOZA AL NÚMERO 3208767447 PARA VALIDAR FALLA SOBRE LENTITUD,SE REALIZA BORRADO DE MEMORIA CACHÉ Y ACTUALIZACIÓN DE APP WOMPI ,CLIENTE INDICA QUE DESPUÉS DE CIERTA CANTIDAD DE TRANSACCIONES VUELVE A GENERAR LENTITUD Y LE TOCA REPETIR EL PROCESO
30/12/2025 SE REALIZA COMUNICACION CON LA SEÑORA CLAUDIA MARCELA PEÑALOZA AL NÚMERO 3208767446  PARA VALIDAR SOBRE SI PERSISTE FALLA DE LENTITUD  CLIENTE INDICA QUE YA CUENTA CON LA ÚLTIMA ACTUALIZACIÓN  26.2.17 SOLUCIONANDO LA FALLA DE LENTITUD  Y ENCONTRÁNDOSE  EL DATÁFONO OPERATIVO</t>
  </si>
  <si>
    <t>30/12/2025 SE REALIZA LLAMADA TELEFÓNICA AL NÚMERO 
3503627567 SE HABLÓ CON LA SRA EMILY, CLIENTE ESTANDO ACTUALIZANDO VERSIÓN CLIENTE BORRA APP, SE ENVÍA ESCALAMIENTO PARA ACTIVAR NUEVAMENTE APP WOMPI, SE VERIFICA CREDENCIALES, Y CUADRE DE CAJA OK, VERSIÓN ACTUALIZADA 26.2.17 OK</t>
  </si>
  <si>
    <t>09/10/2025 SE LLEGA A LA DIRECCIÓN Y SE VALIDA ALTERACIÓN EN EL TAMAÑO DE FUENTE , CAMBIO DE IDIOMA , SE REESTABLECEN PARÁMETROS Y SE REALIZAN PRUEBAS AL CANAL DE COMUNICACIÓN Y SE EVIDENCIA QUE SE ENCUENTRA SATURACIÓN EN LA FRECUENCIA 2.4 Y EL MODEM SE ENCUENTRA A MENOS DE 3 METROS DE DISTANCIA. TAMBIÉN EL CB INDICA QUE EL DATÁFONO SE HA REINICIADO SOLO SE REALIZÓ PRUEBA DE LECTOR Y COD DE BARRAS MUY LARGOS NO LOS LEE DE NINGÚNA MANERA. TICKET N 471372
27/11/2025 SE REALIZA COMUNICACIÓN CON EL SEÑOR  RUBER PÉREZ AL NÚMERO 3138485636 PARA VALIDAR FALLA SOBRE LENTITUD ,SE REALIZA ACTUALIZACIÓN DE APP Y BORRADO DE MEMORIA CACHÉ,CLIENTE INDICA QUE DESPUÉS DE CIERTA CANTIDAD DE TRANSACCIONES VUELVE A GENERAR LA FALLA DE LENTITUD Y LE TOCA REPETIR NUEVAMENTE EL PROCEDIMIENTO
30/12/2025 SE REALIZA COMUNICACION CON EL SEÑOR RUBÉN PEREZ AL NÚMERO 3138485636 PARA VALIDAR SOBRE SI PERSISTE FALLA DE LENTITUD  CLIENTE INDICA QUE YA CUENTA CON LA ÚLTIMA ACTUALIZACIÓN  26.2.17 SOLUCIONANDO LA FALLA DE LENTITUD</t>
  </si>
  <si>
    <t>17/10/2025 SE HABLA CON EL CLIENTE QUIEN INDICA QUE EFECTIVAMENTE REALIZO LA LABOR DE ACTUALIZACION DE LA APP, Y DIARIAMENTE DEBE REALIZAR EL PROCESO DE BORRADO DE CACHE Y REINCIO DE DATAFONO PARA QUE LE FUNCIONA DE UNA MANERA ADECUADA,  SE VALIDA Y REALIZA EL PROCESO PERO SE DEBE REALIZAR VARIAS VECES DADO QUE AL CABP DE UN TIEMPO MAS O MENOS DE 30 MINUTOS EL DATAFONO VUELVE A PRESENTAR LA NOVEDAD, SE LE INDICA EL PROCESO PARA QUE LO SIGA RELAIZANDO.
30/12/2025 SE HABLA CON EL CLIENTE Y SE VALIDA QUE A PESAR DE LAS ACTUALIZACIONES SIGUE CON LA LENTITUD, TIENE QUE ESTAR REINICIANDO Y BORRANDO CACHE
30/12/2025 SE REALIZA VALIDACION CON LA SEÑORA LICEB AL NUNERO 3183061725 QUEIN INDICA QUE KA VERSION 26.2.17 HA FUNCIONADO YA NO SEBE ESTAR REINCIANDO ES MAS RAPIDO</t>
  </si>
  <si>
    <t>30/12/2025 SE REALIZA LLAMADA CON USUARIO YA QUE INDICA NO PODER INICIAR SESIÓN, SE LE INDICA COMO ACTUALIZAR EL EQUIPO Y QUITARLE LA ZONA HORARIA, TAMBIEN PROBAR CON OTRA RED WIFI Y DESPUES DE REALIZAR ESTO INDICA QUE SI PUDO INGRESAR Y QUE YA PUEDE TRANSACCIÓNAR CON NORMALIDAD Y CUENTA CON EL SERVICIO OK</t>
  </si>
  <si>
    <t>11/12/2025 SE VALIDA CON EL CB TODOS LOS PROBLEMAS QUE PRESENTA Y REPORTA QUE REINICIA EL DATÁFONO CONSTANTEMENTE YA QUE MUCHAS VECES EL DATÁFONO NO FUNCIONA BIEN Y ADEMÁS CUANDO ATIENDE MUCHOS RETIROS CON TARJETA, SE RECALIENTA DEMASIADO Y LAS TARJETAS SALEN CALIENTES. SE LE INFORMA QUE TODO VA A SER REGISTRADO PARA TENER EN CUENTA YA QUE EL DATÁFONO LO CAMBIÉ HACE POCO Y LE FUNCIONA CON NORMALIDAD, SOLAMENTE QUE EL CLIENTE QUIERE ALGO QUE LE SIRVA PARA PODER ATENDER MÁS PERSONAS COMO TENER DOS DATÁFONOS YA QUE DICE QUE ATIENDE A MUCHAS PERSONAS.
CB INFORMA QUE TENGAN ESO EN CUENTA YA QUE LE AFECTA COMISIONES Y DEMÁS PORQUE LAS PERSONAS A VECES SE VAN POR NO PODER ATENDER RÁPIDO YA QUE MUCHAS VECES REINICIA Y ADEMÁS DE ESO LE HAN DISMINUIDO LAS COMISIONES MES A MES Y LLEVA MUCHOS AÑOS ATENDIENDO, POR LO CUAL QUIERE QUE TOMEN TODO EN CUENTA.
30/12/2025 SE REALIZÓ EXITOSAMENTE LA LLAMADA AL CB AL NÚMERO 3108473388
LA USUARIO CECILIA GIL CONFIRMA QUE EL DISPOSITIVO CUENTA CON LA ÚLTIMA VERSIÓN (26.2.17).  
INFORMA ADEMÁS QUE EL EQUIPO PRESENTA UNA NOTABLE MEJORÍA EN SU DESEMPEÑO, OPERANDO DE MANERA ÁGIL Y ESTABLE.  
SE VALIDA QUE LA NOVEDAD REPORTADA FUE SOLUCIONADA Y EL SISTEMA FUNCIONA CORRECTAMENTE</t>
  </si>
  <si>
    <t>15/11/2025 SE LLAMA AL 3008016986 Y SE HABLA CON LA SRA MARGARITA LA CUAL CONFIRMAMOS QUE EL EQUIPOS ESTÁ ACTUALIZADO SE LE HACE SEGUIMIENTO PERO INFORMA QUE LA NOVEDAD DE LENTITUD PERSISTE
10/12/2025 SE LLAMA AL CB DE MANERA EXITOSA AL NUMERO 3008016986, ME CONFIRMA MARGARITA OCAMPO QUE TIENE LA ULTIMA VERSIÓN 26.2.11, PERO AÚN CONTINUA LENTO Y LA FALLA PERSISTE.
30/12/2025 SE COMUNICA CON EL USUARIO AL TELÉFONO 3008016986  PARA CONFIRMAR EL FUNCIONAMIENTO CON LA NUEVA VERSIÓN 26.2.17LANZADA EL PASADO VIERNES Y CONFIRMA QUE FUNCIONA CORRECTAMENTE Y NO NAVEGA LENTO
PERSONA QUE RESPONDÍO LA LLAMADA 
MARGARITA OCAMPO</t>
  </si>
  <si>
    <t>30/12/2025 SE REALIZA CAMBIO DE DATÁFONO,EL EQUIPO QUE SE RETIRA ESTÁ EN BUENAS CONDICIONES SE CAMBIA POR QUÉ ES UN EQUIPO FIJO EL QUE ESTÁ EN EL COMERCIO, EL PRIMER EQUIPO INSTALADO SE HABIA CAMBIADO POR DAÑO EN BATERIA SE REALIZAN PRUEBAS EXITOSAS</t>
  </si>
  <si>
    <t>17/10/2025 SE HABLA CON EL CLIENTE LA SEÑORA ANDREA INDICA QUE EL DATAFONO ES MUY LENTO PARA NAVEGAR ENTRE PANTALLAS, PARA IMPRIMIR SE QUEDA PEGADO, SE VALIDA CON BORRADO DE CACHE Y ACTUALIZACION DE LA APLICACION PERO EL SERVICIO SOLO MEJORA MOMENTANEAMENTE, EL CLIENTE SIGUE PRESENTANDO LA LENTITUD
21/11/2025 EN LA LLAMADA TELEFÓNICA REALIZADA CLIENTE SE INTENTA VERIFICAR QUE EL APLICATIVO ESTÉ EN LA ÚLTIMA VERSION SIN EMBARGO, NO SE LOGRA PORQUE EL CLIENTE NO SE ENCUENTRA EN EL COMERCIO, EN EL MOMENTO DE LA LLAMADA NO TIENE ACCESO AL EQUIPO. SIN EMBARGO, INFORMA QUE IGUALMENTE SE SIGUEN PRESENTANDO LOS MISMOS INCONVENIENTES QUE TIENE QUE ES LENTITUD DEL EQUIPO Y. PROBLEMAS DE DESCONEXIÓN Y CONEXIÓN DE LA RED
09/12/2025 SE HABLA CON LA SEÑORA ANDREA QUIEN VALIDA Y EQUIPO ESTA ACTUALIZADO A VERSION  26.2.11 PERO LA LENTITUD PERSISTE, SE DEBE ESTAR REALIZANDO REINICIO DE EQUIPO Y BORRADO DE CACHE
30/12/2025 EN COMUNICACION CON EL CLIENTE INDICA QUE EL EQUIPO YA ESTA TRABAJANDO CORRECTAMENTE, SIN FALLAS DE LENTITUD</t>
  </si>
  <si>
    <t>30/12/2025 SE REALIZÓ CAMBIO DE EQUIPO, NO FUÉ POSIBLE REALIZAR LA ACTUALIZACIÓN DEL EQUIPO ANTERIOR, PRUEBAS OK.</t>
  </si>
  <si>
    <t>30/10/2025 EN COMUNICACIÓN TELEFÓNICA CON EL CLIENTE ANDRÉS FELIPE OSORIO SE LE DA INDICACIONES DE BORRADO DE CACHÉ Y REINICIO DEL DATÁFONO CLIENTE INDICA QUE REALIZA PROCEDIMIENTO CONSTANTEMENTE
22/11/2025 SE INTENTA REITERADAMENTE LLAMAR AL NÚMERO 331819223 LOS DÍAS 21 Y 22 SIN EMBARGO, EL NÚMERO PARECE NO ESTAR EN FUNCIONAMIENTO.
30/12/2025 EN COMUNICACION CON EL SR ANDRES INDICA QUE EL EQUIPO YA ESTA TRABAJANDO BIEN Y QUE YA NO PRESENTA FALENCIAS DE LENTITUD.</t>
  </si>
  <si>
    <t>17/10/2025 SE COMUNICA CON EL USUARIO Y SE ENCUENTRA INCONFORMIDAD YA QUE LA FALLA PERSISTE, REALIZA BORRADO CADA DOS MOVIMIENTOS Y SE PONE LENTO, ESTÁ ACTUALIZADO A LA ÚLTIMA VERSIÓN, EL CLIENTE SOLICITA VISITA TÉCNICA
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
QUEDA EN VERSIÓN 26.2.5
10/12/2025 SE LLAMA AL CB DE MANERA EXITOSA AL NUMERO 3106845024, ME CONFIRMA MARIBEL HERNANDEZ QUE TIENE LA ULTIMA VERSIÓN 26.2.11, PERO AÚN CONTINUA LENTO Y LA FALLA PERSISTE.
12/12/2025 SE REALIZA GESTIÓN TELEFÓNICA AL NÚMERO 3106845024 Y EN COMUNICACIÓN CON LA SEÑORA MARIBEL HERNÁNDEZ ESTÁ INDICA QUE YA TIENE LA VERSIÓN 26.2.11 PERO QUE EL SERVICIO CONTINUA LENTO NO HAY MEJORA DE NADA
30/12/2025 SE COMUNICA CON EL USUARIO AL TELÉFONO 3106845024 PARA CONFIRMAR EL FUNCIONAMIENTO CON LA NUEVA VERSIÓN LANZADA EL PASADO VIERNES Y CONFIRMA QUE FUNCIONA CORRECTAMENTE Y NO NAVEGA LENTO 
PERSONA QUE RESPONDIO MARIBEL HERNÁNDEZ</t>
  </si>
  <si>
    <t>30/12/2025 SE COMUNICA CON LA CLIENTE NIDIA GOMEZ AL #3214548535 VIA WHATSAPP NOS INFORMA QUE EL PROBLEMA DE CONEXION YA SE SOLUCIONO YA QUE ERA UNA FALLA INTERNA DEL PROVEHEDOR DE INTERNET INFORMA QUE EL DATAFONO YA OPERA CON NORMALIDA. CB OPERATIVO.</t>
  </si>
  <si>
    <t>30/12/2025 SE LLEGA AL CB PARA ATENDER INCIDENTE, CLIENTE REPORTÓ QUE EL DATÁFONO NO LEE CÓDIGOS DE BARRAS, SE LE EXPLICA QUE DEBE REALIZARLO DE FORMA HORIZONTAL, SE HACE PRUEBAS OK, TAMBIÉN REPORTÓ FALLA EN EL CARGADOR, PERO ERA DEBIDO A QUE NO ESTABA BIEN CONECTADO, EL CB ESTÁ OPERATIVO</t>
  </si>
  <si>
    <t>20/12/2025 EN COMUNICACIÓN CON LA SEÑORA INGRID NOS MANIFIESTA QUE EL EQUIPO ES MUY LENTO PARA HACER LAS TRX. SE LE INSTENTA DAR UNA SOLUCIÓN SIN ÉXITO SE LE DA  INDICACIONES PARA EL BORRADO DE CACHE Y REINICIA DEL EQUIPO Y CLIENTE MANIFIESTA QUE ESO NO ES UNA SOLUCIÓN SERIA PARA EL TIPO DE OPERACIÓN DEL CORRESPONSAL.
30/12/2025 SE REALIZÓ EXITOSAMENTE LA LLAMADA AL CB AL NÚMERO 3004589769
LA USUARIO  ÍNGRID URIBE  CONFIRMA QUE EL DISPOSITIVO CUENTA CON LA ÚLTIMA VERSIÓN INSTALADA (26.2.17).  
INFORMA ADEMÁS QUE EL EQUIPO PRESENTA UNA NOTABLE MEJORÍA EN SU DESEMPEÑO, OPERANDO DE MANERA ÁGIL Y ESTABLE.  
SE VALIDA QUE LA NOVEDAD REPORTADA FUE SOLUCIONADA Y EL SISTEMA FUNCIONA CORRECTAMENTE.</t>
  </si>
  <si>
    <t>22/10/2025 SE REALIZA VALIDACION CON EL CLIENTE Y SE ENCUENTRA QUE EL CLIENTE REALIZA EL MISMO PROCESO DE SIEMPRE BORRAR CACHE Y ACTUALIZO VERSION PERO INDICA QUE ESTO NO MEJORA SOLO ES MOMENTANEO Y VUELVE A PRESENTAR EL PROBLEMA.
20/11/2025 LA LLAMADA TELEFÓNICA REALIZADA CLIENTE SE VERIFICA QUE EL APLICATIVO ESTA EN LA ÚLTIMA VERSIÓN. EL CLIENTE INFORMA SIGUE CON LOS INCONVENIENTES DE LENTITUD. CADA 30 MINUTOS TIENE QUE REINICIAR EL EQUIPO Y BORRAN CACHÉ PARA QUE EL EQUIPO REFRESQUE
30/12/2025 EN LA LLAMADA REALIZADA AL SEÑOR MIYER DÍAZ SE VERIFICA QUE EL EQUIPO SE ENCUENTRA EN LA ÚLTIMA VERSIÓN. EL CLIENTE INFORMA QUE YA NO TIENE PROBLEMAS DE LENTITUD Y TAMPOCO TIENE QUE ESTAR REINICIANDO EL EQUIPO.</t>
  </si>
  <si>
    <t>20/11/2025 SE EFECTUA GESTION TELEFONICA A LA LINEA 3144900082ATIENDE CLIENTE QUIEN CONFIRMA LENTITUD CON EL SISTEMA DE WOMPI AL REALIZAR LAS TRANSACCIONES , SE REALIZA BORRADO DE CACHE Y ACTUALIZACION DE VERSIONAMIENTO ,CLIENTE ANIFIESTA QUE MEJORA LA OPERABILIDAD DEL MISMO , PERO ESTA SOLUCION ES  PARCIAL CLIENTE SOLICITA PRONTA SOLUUCION YA QUE A DISMINUIDO LAS TRANSACCIONES CONSIDERABLEMENTE
30/12/2025 SE REALIZA COMUNICACION CON LA SEÑORA ANGELA MUÑOZ  AL NÚMERO 3144900082 PARA VALIDAR SOBRE SI PERSISTE FALLA DE LENTITUD  CLIENTE INDICA QUE YA CUENTA CON LA ÚLTIMA ACTUALIZACIÓN  26.2.17 SOLUCIONANDO LA FALLA DE LENTITUD  Y ENCONTRÁNDOSE  EL DATÁFONO OPERATIVO</t>
  </si>
  <si>
    <t>17/10/2025 SE EFECTÚA GESTIÓN TELEFÓNICA CON EL SR SANTIAGO JEREZ QUIÉN CONFIRMA QUE EL DATÁFONO PRESENTA LENTITUD AL NAVEGAR EN LA APP DE WOMPI O REALIZAR ALGUNA TRANSACCIONES VERIFICA VERSIÓN 26.0.2-NEXT.0 SE REALIZA BORRADO E CACHÉ Y SE ELIMINA RED DE WIFI U SE CONECTA NUEVAMENTE A LA RED,CLIENTE ACCEDE PERO CONTINUA LA NOVEDAD AL INTENTAR REALIZAR UNA TRANSACCIÓN, SE ESCALA A SOPORTE WOMPI CON TICKET N° (471343, 17/10/2025 15:56 
SE EFECTUA GESTION TELEFONICA  CON CLIENTE QUIEN CONFIRMA AUN PERSISITE LA NOVEDAD CON LA APP DE WOMPI Y DEBE ESTAR BORRENDO CACHE CONSTANTEMENTE LLEVA ESPERANDO SOLUCION DESDE LA SEMANA PASADA SIN EXITO Y SOLICITA PRONTA SOLUCION O CMBIO DE EQUIPO YA QUE DICE NO PUEDE ESTAR BORRANDO CACHE TODO EL DIA CLIENTE MOLESTO POR DEMORAS EN SOLUCION
14/11/2025 SE REALIZA COMUNICACIÓN CON. LA SRTA PAULA JEREZ A LA LÍNEA 3219156455 QUIEN MANIFIESTA QUE LA FALLA PERSISTE EL EQUIPO NO FUNCIONA BIEN Y ES MOLESTA ESTAR REINICIANDO PARA PODER TRABAJAR, SOLICITA UNA SOLUCIÓN DEFINITIVA 30/12/2025 SE REALIZA COMUNICACION CON LA SEÑORA PAULA JEFES AL NÚMERO 3154820764 PARA VALIDAR SOBRE SI PERSISTE FALLA DE LENTITUD  CLIENTE INDICA QUE YA CUENTA CON LA ÚLTIMA ACTUALIZACIÓN  26.2.17 SOLUCIONANDO LA FALLA DE LENTITUD  Y ENCONTRÁNDOSE  EL DATÁFONO OPERATIVO</t>
  </si>
  <si>
    <t>18/10/2025 SE HACE GESTIÓN TELEFÓNICA CON EL CLIENTE GLORIA PRADA, TEL: 3002352633 LA SEÑORA INFORMA QUE EL DATAFO O ESTÁ MUY LENTO Y QUE ALGUNAS REACCIONES SE BLOQUEAN, SE LE INDICA EL.PRCEDEMENTO DE BORRADO DE CACHE PERO EL USUARIO INFORMA QUE YA ESO LO HACE CONSTANTEMENTE, QUE EL DATÁFONO MEJORA POR UNOS 2 O 3 TRANSACCIONES PERO DE AHÍ EN ADELANTE VUELVE Y SE COLOCA LENTO, SE VALIDA LA VERSIÓN DE LA APP Y TIENE LA 26.0.3, EL USUARIO INFORMA QUE EL DATABOFONO MEJORA PERO DESPUÉS DE ALGUNA TRANSACCONES VUELVE Y SE PONE LENTO Y DICE QUE HASTA 5 MINUTOS PASAN PARA QUE SE APRUEBE UNA TRANSACCIÓN,
05/11/2025 SE REALIZA GESTIÓN TELEFÓNICA, EL USUARIO INDICA QUE EL DATÁFONO AÚN EST AORESENTASO PROBLEMAS DE LENTITUD A UN CON LA NUEVA VERSIÓN, Y TAMBIÉN INDICA QUE NO ES SOLO LENTITUD, POR QUÉ TAMBIÉN LA APP SE BLOQUEA Y LE TOCA REINICIAR EL EQUIPO, QUE HACE EL BORRADO DE CACHE CONSTANTEMENTE PERO EL PROBLEMA PERSISTE
11/12/2025 SE HACE GESTIÓN TELEFÓNICA SE CONFIRMA CON EL USUARIO LA SEÑORA GLORIA QUE LA VERSIÓN DE LA APLICACIÓN WOMPI ES 26.2.11, LA SEÑORA INFORMA QUE EL DATÁFONO HA PRESENTADO CIERTA MEJORÍA PERO QUE AÚN SE ENCUENTRA CON PROBLEMAS DE LENTITUD A LA HORA DE REALIZAR LAS TRANSACCIONES HASTA EL PUNTO DE BLOQUEARSE TAMBIÉN INFORMA QUE LA CÁMARA ESTÁ PRESENTANDO PROBLEMA DE LECTURA DE CÓDIGOS DE BARRA 30/12/2025 SE HACE GESTIÓN TELEFÓNICA PARA CORROBORAR QUE EL DATÁFONO TENGA LA ÚLTIMA VERSIÓN (26.2.17), Y EFECTIVAMENTE EL ESTADO O TIENE ESTA ÚLTIMA VERSIÓN, EL USUARIO INFORMA QUE NO HA PODIDO CORROBORAR BIEN EL FUNCIONAMIENTO DEL DATÁFONO YA QUE ESTUVO DOS DÍAS CON EL CORRESPONSAL CERRADO, DE IGUAL FORMA EL USUARIO INDICA QUE EN EL DÍA DE HOY EL DATÁFONO HA TRABAJADO CON NORMALIDAD EN LAS POCAS TRANSACCIONES QUE HA REALIZADO QUE SI VOY A PRESENTAR ALGÚN INCONVENIENTE NUEVAMENTE SE COMUNICARÁ CON SOPORTE PARA UNA VISITA TÉCNICA</t>
  </si>
  <si>
    <t>12/11/2025 SE ENCONTRO EL EQUIPO OPERATIVO, SE ACTUALIZO APLICACION,  SE CONFIGURO IDIOMA INGLES Y SE REINICIO EQUIPO, PRUEBAS OK , TRANSACCION NEQUI CON ERROR DE INGRESE PIN , SE ESCALA A WOMPI  PARA REINSTALACION DE APP TICKET N° (478858
30/12/2025 EN LA LLAMADA REALIZADA A LA SEÑORITA YANETH TORRES SE CONFIRMA QUE EL EQUIPO SE ENCUENTRE EN LA ÚLTIMA VERSIÓN. EL CLIENTE INFORMA QUE YA NO PRESENTA PROBLEMAS DE LENTITUD.</t>
  </si>
  <si>
    <t>18/11/2025 SE REALIZAN VARIOS INTENTOS DE COMUNICACIÓN CON CLIENTE A NÚMERO REGISTRADO 3209852986 PARA VALIDAR LA FALLA PRESENTADA  YA QUE EN ORDEN DE TRABAJO REFLEJA NAVEGACIÓN LENTA Y LENTITUD  Y POR SOLICITUD DE WOMPI NO SE PUEDE VISITAR COMERCIO QUE PRESENTEN ESTE TIPO DE FALLA . TELÉFONO  SE ENCUENTRA APAGADO. .  SE ESCALA Y SE CIERRA
11/12/2025 SE REALIZA COMUNICACION CON LA SEÑORA ANA TAUTIVA PARA VALIDAR SOBRE FALLA CLIENTE INDICA AJE AUN PRESENTA LENTITUD EN EL DATAFONO ,SE REALIZA VALIDACION DE LA VERSIÓN QUE CUENTA EL DATÁFONO CONFIRMANDO LA VERSIÓN 26.2.11,PERSISTE FALLA DE LENTITUD
30/12/2025 SE REALIZA COMUNICACION CON LA SEÑORA ANA TAUTIVA  AL NÚMERO 3209852986 PARA VALIDAR SOBRE SI PERSISTE FALLA DE LENTITUD  CLIENTE INDICA QUE YA CUENTA CON LA ÚLTIMA ACTUALIZACIÓN  26.2.17 SOLUCIONANDO LA FALLA DE LENTITUD  Y ENCONTRÁNDOSE  EL DATÁFONO OPERATIVO</t>
  </si>
  <si>
    <t>08/11/2025 CLIENTE INDICA QUE EL DATAFONO PRESENTA MUCHA LENTITUD, YA SE VALIDO NUEVA ACTUALIZACION, REALIZA EL PROCESO DIARIO , DE BORRAR CACHE Y REINCIIAR PERO AUN ASI ES LENTO, NO LE PERMITE REALIZAR TRANSACCIONES CON NORMALIDAD.
30/12/2025 EN COMUNICACION CON LA SR SANDRA INDICA QUE EL EQUIPO YA ESTA TRABAJANDO BIEN Y QUE YA NO PRESENTA FALENCIAS DE LENTITUD.</t>
  </si>
  <si>
    <t>30/12/2025 SE VALIDA FALLA QUE INDICA EL COMERCIO DE QUE LE SALE NO AHI CONEXIÓN DE RED SE VALIDA HABIENDO CAMBIO DE RED CON OTRO OPERADOR Y CONECTA EXITOSAMENTE SE LE REALIZA ACTUALIZACIONES AL EQUIPO LA USUARIA REINICIA EL OPERADOR DE INTERNET DEL COMERCIO SE VUELVEN A REALIZAR PRUEBAS CON LA RED DEL COMERCIO Y QUEDA FUNCIONANDO OK SIN NINGUNA NOVEDAD</t>
  </si>
  <si>
    <t>30/12/2025 EN COMUNICACION CON EL CLIENTE INDICA QUE EL EQUIPO SE REINICIO Y YA PUDO INGRESAR NUEVAMENTE A LA APLICACION, SE VALIDA QUE ESTA EN LA VERSION 26.2.17 Y QUE ESTA FUNCIONANDO CORRECTAMENTE.</t>
  </si>
  <si>
    <t>31/10/2025 SE HABLA CON EL CLIENTE QUIEN INDICA QUE EL DATAFONO POR PERIODOS DE TIEMPO SE PONE MUY LENTO, LE TOCA BORRAR CACHE Y REINICIAR PARA QUE VUELVA A AGARRAR, NO ES EL INTERNET POR QUE EL TIENE OTROS DATAFNOS PARA PAGOS Y ESOS FUNCIONAN A LA PERFECCION, SE LE INDICA SEGUIR REALIZANDO EL PROCESO DE BORRADO MIENTRAS SE SOLUCIONA EL TEMA DE LA APLICACION.
21/11/2025 EN LA LLAMADA TELEFÓNICA REALIZADA CLIENTE SE VERIFICA QUE EL APLICATIVO ESTE EN LA ÚLTIMA VERSION, EL CLIENTE INFORMA QUE EL INCONVENIENTE CON LA CONEXIÓN A LA RED YA SE SOLUCIONÓ YA NO PRESENTA DESCONEXIÓN. PERO LA LENTITUD A LA HORA DE REALIZAR LAS TRANSACCIONES PERSISTE ALREDEDOR DE 20 A 30 TRANSACCIONES TIENE QUE ESTAR REINICIANDO EL EQUIPO Y BORRANDO CACHÉ PARA QUE EL EQUIPO VUELVA A SER RÁPIDO ADEMÁS DE ESO ESTÁ PRESENTANDO UNA LENTITUD A LA HORA DE LECTURA DE CÓDIGO DE BARRAS SE DEMORA BASTANTE.
30/12/2025 EN COMUNICACION CON EL CLIENTE INDICA QUE EL EQUIPO YA ESTA TRABAJANDO BIEN Y QUE YA NO PRESENTA FALENCIA DE LENTITUD.</t>
  </si>
  <si>
    <t>30/10/2025 EN COMUNICACIÓN CON EL CLIENTE LUIS TREJOS AL NÚMERO 3116346837 SE LE INDICA REALIZAR BORRADO DE CACHÉ Y REINICIO DE DATÁFONO INFORMA QUE REALIZA PROCEDIMIENTO CONSTANTEMENTE
22/11/2025 LA LLAMADA TELEFÓNICA REALIZADA CLIENTE NO SE PUDO VERIFICAR QUE EL APLICATIVO ESTUVIERA EN LA ÚLTIMA ACTUALIZACIÓN, YA QUE EL CLIENTE NO SE ENCUENTRA EN EL MOMENTO EN EL CB. SIN EMBARGO, EL CLIENTE INFORMATO QUE TODAVÍA PRESENTA PROBLEMAS DE LENTITUD.
30/12/2025 SE HABLA CIN EL SEÑOR LUIS, QUIEN CONFIRMA QUE LUEGO DE LA ACTUALIZACIÓN YA EL EQUIPO DEJA TRABAJAR DE CORRIDO SIN TENERLO QUE ESTAR REINIANDO, SE PUEDE VER QUE SI FUNCIONO LA ACTUALIZACIÓN</t>
  </si>
  <si>
    <t>17/10/2025 SE EFECTUA GESTION TELEFONICA CON CLIENTE A LA LINEA 3104789629 QUIEN CONFIRMA QUE ESTA REALIZANDO UN BORRADO DE CACHE EN EL DATAFONO CONSTANTEMENTE PARA PODER TRABAJAR DE ALGUNA MANERA PERO QUE EL PROCESO TIENDE A SER DESGASTANTE YA QUE SOLO FUNCIONA CADA CIERTAS TRANSACCIONES Y DEBE REPETIR EL ROCESO SOLICITA PRONTA  SOLUCION
30/12/2025 SE REALIZA COMUNICACION CON EL SEÑOR HENRIQUE CARDOZO AL NÚMERO 3104789629 PARA VALIDAR SOBRE SI PERSISTE FALLA DE LENTITUD  CLIENTE INDICA QUE YA CUENTA CON LA ÚLTIMA ACTUALIZACIÓN  26.2.17 SOLUCIONANDO LA FALLA DE LENTITUD  Y ENCONTRÁNDOSE  EL DATÁFONO OPERATIVO</t>
  </si>
  <si>
    <t>31/12/2025 SE CONTACTA A CLIENTE NÚMERO DE TELÉFONO 3159279543 NOS ATIENDE EL SEÑOR JUAN SEBASTIAN JOYA POR SOPORTE TELEFÓNICO , SE ACTUALIZA APP , SE REALIZA BORRADO DE CACHÉ , SE RESTABLECIÓ CONTRASEÑA , SE REALIZA PRUEBAS OK  , CLIENTE INDICA QUE ELLOS NECESITAN CAPACITACIÓN PORQUE CAMBIÓ DE COLABORADOR Y ESA PERSONA NO TIENE CONOCIMIENTO , SE ESCALA CON COORDINADOR 
SE CREA NUEVA TA PARA CAPACITACIÓN SOLICITADA POR EL CLIENTE Y SE CIERRA EL INCIDENTE YA QUE QUEDO SOLUCIONADA LA FALLA</t>
  </si>
  <si>
    <t>06/11/2025 SE REALIZA MÚLTIPLES INTENTOS DE CONTACTO AL TEL 3107577365 PERO NO HAY RESPUESTA POR WHATSAPP LLAMADA Y POR MENSAJE TAMBIÉN SIN RESPUESTA
31/12/2025 SE REALIZA COMUNICACION CON LA SEÑORA ANÍBAL DIAZ  AL NÚMERO 3107577365 PARA VALIDAR SOBRE SI PERSISTE FALLA DE LENTITUD  CLIENTE INDICA QUE YA CUENTA CON LA ÚLTIMA ACTUALIZACIÓN  26.2.17 SOLUCIONANDO LA FALLA DE LENTITUD  Y ENCONTRÁNDOSE  EL DATÁFONO OPERATIVO</t>
  </si>
  <si>
    <t>22/11/2025 SE HABLA CON EL CLIENTE SE VALIDA ACTUALIZACION DE EQUIPPO Y ESTA ACTUALIZADO , PERO LA NOVEDAD DE LENTITUD PERSISTE, EL CLIENTE DEBE REINICIAR CONSTANTEMENTE Y BORRAR CACHE PARA QUE EL SISTEMA TRABAJE
30/12/2025 EN COMUNICAION CON EL SR JAIRO INDICA QUE EL EQUIPO YA ESTA TRABAJANDO BIEN Y QUE YA NO PRESENTA FALENCIA DE LENTITUD.</t>
  </si>
  <si>
    <t>06/11/2025 CLIENTE INFORMA QUE DESPUES DE ACTUALIZACION SIGUE PRESENTANDO LA NOVEDAD, AHORA EL DATAFONO TARDA UN POCO MAS EN PONERSE LENTO PERO IGUAL LLEGA UN MOMENTO DESPUES DE UNAS 30 TRANSACCIONES QUE NO LE ANDA PARA NADA Y DEBE VOLVER A REALIZAR TODO EL PROCESO DE BORRADO Y REINICIO
30/12/2025 SE HABLA CON LA SEÑORA ADRIANA AL NUMERO 3126062202 E INDICA QUE LA VERSION 26.2.17 YA ESTA EN EK EQUIPO Y YA PUEDE TRABAJAR MUCHO MEJOR YA EK DATAFONO NO HAY QUE REINICIARLO , YA ESTA MUY RAPIDO</t>
  </si>
  <si>
    <t>20/11/2025 EN LA LLAMADA TELEFÓNICA REALIZADA AL CLIENTE, SE VERIFICA QUE EL APLICATIVO ESTE EN LA ÚLTIMA VERSIÓN. SIN EMBARGO, EL CLIENTE INFORMA QUE SIGUE PRESENTANDO LOS MISMOS PROBLEMAS. APARTE DE QUÉ SE ESTÁ REINICIANDO EL EQUIPO
31/12/2025 SE VALIDA CON CLIENTE Y EL DATAFONO YA SE ENCUENTRA ACTUALIZADO, PERO EL PROBLEMA DE LA LENTITUD PERSISTE, SE DEBE REALIZAR EL PROCESO VARIAS VECES AL DIA, DE BORRADO DE CACHE Y REINICIO PARA PODER QUE TRABAJE
11/12/2025 EN LA LLAMADA TELEFÓNICA REALIZADA A LA SEÑORA ANA MARCELA SE VERIFICA QUE EL EQUIPO SE ENCUENTRE EN LA ÚLTIMA VERSIÓN. SIN EMBARGO, EL CLIENTE INFORMA QUE SIGUE PRESENTANDO LOS PROBLEMAS DE LENTITUD, TIENE QUE ESTAR REINICIANDO EL EQUIPO CADA HORA Y COMIENZA A SENTIRSE LENTO CADA 15 TRANSACCIONES.
30/12/2025 EN LA LLAMADA REALIZADA A LA SEÑORA ANA MARCELA TIGREROS SE VERIFICA QUE EL EQUIPO SE ENCUENTRE EN LA ÚLTIMA VERSIÓN. EL CLIENTE INFORMA QUE YA NO PRESENTA LENTITUD Y NO TIENE QUE ESTAR REINICIANDO EL EQUIPO.</t>
  </si>
  <si>
    <t>05/11/2025 SE VALIDA CON EL CLIENTE Y SE REALIZA ACTUALIZACION A LA NUEVA VERSION, EL CLIENTE EMPIEZA A ATRABAJAR Y SE HACE SEGUIMIENTO POR 3 HORAS, PERO AL CABO DE ESTAS EL CLIENTE MANIFIESTA QUE EL PROBLEMA PERSISTE, PUES EL DATAFONO REALIZAR 20 TRANSACCIONES Y ES UN VOLADOR, PERO DESPUES SE EMPIEZA A PONER MUY LENTO, DEBE REINICIAR Y HAY SI VUELVE A DESPEGAR, PERO ES MUY MALUCO ESTAR REINICIANDO
30/12/2025 SE HABLA CON EL SEÑOR LUIS ANTONIO AL NUMERO 3176653983 QUIEN CONFIRMA VERSION 26.2.17 E INDICA QUE EL DATAFONO ESTA SUPER RAPIDO YA NO LE GENERA NINGUN PROBLEMA</t>
  </si>
  <si>
    <t>07/11/2025 SE REALIZA VALIDACION CON EL CLIENTE ,  SE ENCUENTRA QUE DESPUES DE LA ACTUALIZACION, LA LENTITUD PERSISTE Y LO TIENE QUE ESTAR REINICIANDO CONSTANTEMENTE,  POR QUE NO LE DEJA TRABAJAR
30/12/2025 EN LA LLAMADA REALIZADA A LA SEÑORITA JANETH ORTIZ SE CONFIRMA QUE EL EQUIPO SE ENCUENTRA EN LA ÚLTIMA VERSIÓN, EL CLIENTE CONFIRMA QUE EL EQUIPO YA NO PRESENTA PROBLEMAS DE LENTITUD.</t>
  </si>
  <si>
    <t>17/10/2025 EN COMUNICACIÓN CON EL SEÑOR CARLOS ALEXANDER AGUIAR AL NÚMERO DE CONTACTO 3005741536, ME INFORMA QUE EL TÉCNICO FUE LA SEMANA PASADA Y REALIZÓ LA ACTUALIZACIÓN DE LA VERSIÓN PERO SIGUE CON LA FALLA, EN EL MOMENTO NO SE ENCUENTRA EN EL COMERCIO PARA HACER PRUEBAS, ME BRINDA UN NÚMERO DE CONTACTO PARA CONTACTARME CON LA PERSONA QUE SE ENCUENTRA EN EL COMERCIO, 
( 3004828236 ) SE VALIDA CON LA SEÑORA BERENICE LA VERSIÓN 26.0.3, SE HACE BORRADO DE CACHÉ ADEMÁS SE AJUSTÓ EL TAMAÑO DE LA FUENTE Y LA PANTALLA YA QUE NO LE SALÍAN LOS ICONOS COMPLETOS, SE REINICIÓ EL DISPOSITIVO PARA ASEGURAR LA CORRECTA CONFIGURACIÓN.
LA ENCARGADA ME INFORMA QUE EL DIA DE HOY EL INTERNET HA ESTADO INTERMITENTE.
RESULTADO:
EL CLIENTE REALIZA TRANSACCIONES DE PRUEBAS PERO CONTINÚA LA INTERMITENCIA.
31/12/2025 EN COMUNICACIÓN CON EL SEÑOR CARLOS ALEXANDER AGUIAR AL NÚMERO DE CONTACTO 3004828236, POR EL TEMA DE LENTITUD DEL EQUIPO, EL SEÑOR ME INFORMA QUE DESDE EL DÍA QUE REALIZARON LA ACTUALIZACIÓN EL SERVICIO YA SE ENCUENTRA FUNCIONANDO CORRECTAMENTE, SE REALIZA VALIDACIÓN Y YA CUENTA CON LA NUEVA VERSIÓN (26.2.17).</t>
  </si>
  <si>
    <t>11/11/2025 SE VALIDA CON EL CLIENTE PERO A PESAR DE LA ACTUALIZACION EL DATAFON SIGUE LENTO, DEBE ESTARLO REINICIANDO, HACE ALREDEDOR DE 20 TRANSACCIONES Y YA SE TORNA LENTO , NO LE DEJA CONTINUAR, DEBE REALIZAR OTRA VEZ EL PROCESO DE BORRADO DE CACHE Y REINICIO. NO ESTA CONFORME YA QUE SE LE HACEN MUCHAS FILAS
31/12/2025 SE HABLA CON LA SEÑORA LUCIA AL NUMERO 3217946746 E INDICA VERSION DEL EQUIPO ESTA 26.2.17 SE VALIDA E INDICA QUE EFECTIVAMENTE YA PUESE OPERAR EL DATAFONO SE UNA MANERA MAS AGIL, YA NO DEBE ESTAR REINCIANDO EL DATAFONO</t>
  </si>
  <si>
    <t>17/10/2025 EN COMUNICACIÓN CON LA SEÑORA ROSMIRA GUZMÁN AL NÚMERO DE CONTACTO 3146381293, CLIENTE SE REUSA HACER PRUEBAS YA QUE INFORMA QUE ELLA HACE CADA RATO BORRADO DE CACHE Y REINICIO DEL DISPOSITIVO.
EL CLIENTE REQUIERE VISITA TECNICA.
06/11/2025 EN COMUNICACIÓN CON LA SEÑORA ROSMIRA GUZMÁN AL NÚMERO DE CONTACTO 3146381293, SE REALIZA VALIDACIÓN Y YA CUENTA CON LA NUEVA VERSIÓN (26.2.5), SE BORRÓ LA CACHE DE LA APLICACIÓN, SE REINICIO EL DISPOSITIVO.
EL CLIENTE INFORMA QUE POR EL MOMENTO ESTÁ TRABAJANDO MEJOR, PERO TIENE QUE REINICIAR EL DISPOSITIVO VARIAS VECES AL DÍA PARA QUE NO SE QUEDE PEGADO. 
RESULTADO:
SE CONFIRMO CON EL CLIENTE QUE EL SERVICIO FUNCIONA CORRECTAMENTE, EL CLIENTE ESTA REALIZANDO PRUEBAS EXITOSA ( TX DE SALDO ).
31/12/2025 EN COMUNICACIÓN CON LA SEÑORA ROSMIRA GUZMÁN AL NÚMERO DE CONTACTO 3146381293, POR EL TEMA DE LENTITUD DEL EQUIPO, LA SEÑORA ME INFORMA QUE DESDE EL DÍA QUE REALIZARON LA ACTUALIZACIÓN EL SERVICIO YA SE ENCUENTRA FUNCIONANDO CORRECTAMENTE, SE REALIZA VALIDACIÓN Y YA CUENTA CON LA NUEVA VERSIÓN (26.2.17).</t>
  </si>
  <si>
    <t>12/11/2025 SE REALIZA COMUNICACIÓN CON LA SEÑORA ANA MARÍA BARBOSA PARA VALIDAR FALLA ,CLIENTE INDICA QUE TIENE DEMASIADA LENTITUD EN EL DATAFONO ,SE REALIZA BORRADO DE MEMORIA CACHÉ , ACTUALIZACIÓN DE LA APP Y REINICIO DEL EQUIPO, PERO SIGUE PRESENTANDO LA LENTITUD EN EL EQUIPO
30/12/2025 SE REALIZA COMUNICACION CON LA SEÑORA ANA MARÍA BARBOSA  AL NÚMERO 3164373118 PARA VALIDAR SOBRE SI PERSISTE FALLA DE LENTITUD  CLIENTE INDICA QUE YA CUENTA CON LA ÚLTIMA ACTUALIZACIÓN  26.2.17 SOLUCIONANDO LA FALLA DE LENTITUD  Y ENCONTRÁNDOSE  EL DATÁFONO OPERATIVO</t>
  </si>
  <si>
    <t>10/10/2025 SE ESTABLECE COMUNICACIÓN CON EL NÚMERO 3123844820 SR DANIEL PINZÓN INDICA QUE LOS DOS EQUIPO ESTÁ DEMASIADO LENTO QUE HACE EL PROCEDIMIENTO DE BORRADO DE CACHÉ REALIZA 10 TRANSACCIONES BIEN PERO VUELVE Y SE PONE LENTO, INDICA QUE EL SERVICIO DE INTERNET PRESENTA NORMALIDAD. TICKET N° (471432),
14/11/2025 SE ESTABLECE COMUNICACIÓN CON EL NÚMERO 3123844820 SR DANIEL PINZÓN INDICA QUE LOS DOS EQUIPO ESTÁ DEMASIADO LENTO, QUE HACE EL PROCEDIMIENTO DE BORRADO DE CACHÉ AL REALIZAR 10 TRANSACCIONES  YA QUE SE PONE LENTO, INDICA QUE EL SERVICIO DE INTERNET PRESENTA NORMALIDAD Y SOLICITA UNA SOLUCIÓN EFECTIVA YA QUE PIERDE MUCHO TIEMPO BORRANDO CACHE Y REINICIANDO EL EQUIPO.
30/12/2025 SE REALIZA COMUNICACION CON EL SEÑOR DANIEL PINZÓN  AL NÚMERO 3123844820 PARA VALIDAR SOBRE SI PERSISTE FALLA DE LENTITUD  CLIENTE INDICA QUE YA CUENTA CON LA ÚLTIMA ACTUALIZACIÓN  26.2.17 SOLUCIONANDO LA FALLA DE LENTITUD  Y ENCONTRÁNDOSE  EL DATÁFONO OPERATIVO</t>
  </si>
  <si>
    <t>19/11/2025 SE LLAMA AL COMERCIO INDICA QUE EL DATÁFONO SIGUE CON EL PROBLEMA INDICA QUE DESEA QUE LA PERSONA TÉCNICA SE ACERTÉ POR HACER UN SERVICIO TÉCNICO POR QUÉ EL DATÁFONO ESTA LENTO YA SE LE HIZO BORRADO DE CACHÉ Y ACTUALIZACIÓN PERO SIGUE LA FALLA INDICA EL QUE DESEA EL SERVICIO TÉCNICO MARÍA
30/12/2025 SE REALIZA COMUNICACION CON LA SEÑORA TATIANA HERNANDEZ AL NÚMERO 3212710968 PARA VALIDAR SOBRE SI PERSISTE FALLA DE LENTITUD  CLIENTE INDICA QUE YA CUENTA CON LA ÚLTIMA ACTUALIZACIÓN  26.2.17 SOLUCIONANDO LA FALLA DE LENTITUD  Y ENCONTRÁNDOSE  EL DATÁFONO OPERATIVO</t>
  </si>
  <si>
    <t xml:space="preserve">17/12/2025 SE VALIDA POR MEDIO DE LLAMADA LA ACTUALIZACIÓN CON EL SEÑOR EVELIO ZULUAGA QUIEN INFORMA QUE EN LA MAÑANA USA WOMPI Y EN LA TARDE EL POS DE REDEBAN. SE LE BRINDAN RECOMENDACIONES DE USO PARA QUE UTILICE MÁS EL DE WOMPI YA QUE NO SE SABE EN QUÉ MOMENTO DESHABILITEN REDEBAN Y ADEMÁS DE ESO, SE VERIFICA POR MEDIO DE INFO DE LA APP, QUE SÍ HAYA QUEDADO CON LA ÚLTIMA VERSIÓN. SE LE EXPLICA EL MOTIVO DE ACTUALIZACIÓN YA QUE CON ESTO PODRÁ AGILIZAR MÁS LOS PROCESOS EL POS Y SE FINALIZA LLAMADA.SE TERMINA DE VALIDAR EL PROCESO CON EL SEÑOR EVELIO CON LLAMADA NUEVAMENTE A LAS 4:30 PARA SOLICITAR QUE VALIDE LA VELOCIDAD DEL DATÁFONO Y SUS FUNCIONES CON LA ÚLTIMA VERSIÓN Y SE LLAMA NUEVAMENTE UNA HORA DESPUÉS PARA CONFIRMAR QUE TODO VAYA BIEN. EL SEÑOR EVELIO CONFIRMA CON LA LLAMADA DE LAS 5:28 QUE EL DATÁFONO VA MUY BIEN Y QUE ESPERA QUE SIGA ASÍ, POR LO CUÁL SE VALIDA POR COMPLETO EL PROCESO Y SE CIERRA. ANEXO PANTALLAZO DE LAS OTRAS LLAMADAS QUE SE HICIERON EN LA ELECCIÓN DE SOPORTE 31/12/2025 SE REALIZÓ EXITOSAMENTE LA LLAMADA AL CB AL NÚMERO 3136522225
EL  USUARIO EVELIO ZULUAGA CONFIRMA QUE EL DISPOSITIVO CUENTA CON LA ÚLTIMA VERSIÓN INSTALADA (26.2.17).  
INFORMA ADEMÁS QUE EL EQUIPO PRESENTA UNA NOTABLE MEJORÍA EN SU DESEMPEÑO, OPERANDO DE MANERA ÁGIL Y ESTABLE.  
SE VALIDA QUE LA NOVEDAD REPORTADA FUE SOLUCIONADA Y EL SISTEMA FUNCIONA CORRECTAMENTE.  </t>
  </si>
  <si>
    <t>20/11/2025 19-11-2025, SE LLAMA AL COMERCIO #  3202345451 , NO ES POSIBLE LA COMUNICACIÓN. CASO QUEDA PENDIENTE PARA WOMPI YA QUE EN LA PRIMER LLAMADA SE HABLO CON EL COMERCIO. ESPERANDO RESPUESTA DE WOMPI
30/12/2025 SE REALIZA COMUNICACION CON LA SEÑORA ALBANIO HURTADO AL NÚMERO 3202345451 PARA VALIDAR SOBRE SI PERSISTE FALLA DE LENTITUD  CLIENTE INDICA QUE YA CUENTA CON LA ÚLTIMA ACTUALIZACIÓN  26.2.17 SOLUCIONANDO LA FALLA DE LENTITUD  Y ENCONTRÁNDOSE  EL DATÁFONO OPERATIVO</t>
  </si>
  <si>
    <t>12/11/2025 SE VALIDA CON EL CLIENTE, SE VALIDA ACTUALIZACION, PERO EL CLIENTE MANIFIESTA QUE DURA 1 HORA BUENO Y DESPUES SE PONE LENTO, LE TOCA REINCIARLO CADA HORA, NO PUEDE TRABAJAR DE SEGUIDO
11/12/2025 EN LA LLAMADA REALIZADA LA SEÑORA ISABEL CRISTINA MUNOZ MANTILLA SE CONFIRMA QUE EL APLICATIVO SE ENCUENTRE EN LA ÚLTIMA VERSIÓN. SIN EMBARGO, EL CLIENTE INFORMA QUE SIGUE PRESENTANDO LOS PROBLEMAS DE LENTITUD TIENE QUE ESTAR REINICIANDO EL EQUIPO CADA 1 HORA
30/12/2025 EN LA LLAMADA REALIZADA A LA SEÑORITA ISABEL CRISTINA MUNOZ MANTILLA SE VERIFICA QUE EL EQUIPO SE ENCUENTRA EN LA ÚLTIMA VERSIÓN EL CLIENTE INFORMA QUE YA NO PRESENTA INCONVENIENTES CON LA LENTITUD</t>
  </si>
  <si>
    <t>31/12/2025 EN LA LLAMADA REALIZADA A LA SEÑORA. LADY ALEXANDRA LUIS ROMERO SE VERIFICA QUE EL EQUIPO SE ENCUENTRE EN LA ÚLTIMA VERSIÓN. EL CLIENTE INFORMA QUE YA NO PRESENTA LENTITUD. SE HABIA ESCALADO A WOMPI YA QUE NO PERMITIA EL INGRESO PERO EL CLIENTE YA PUDO INGRESAR A LA APP</t>
  </si>
  <si>
    <t>01/11/2025 SE REALIZA CONTACTO CON LA SEÑORA SANDRA VELÁZQUEZ AL NÚMERO 3203528292 INDICANDO DEMASIADA LENTITUD EN EL EQUIPO SE DEMORA DEMASIADO EN IMPRIMIR, PREFIERE UNA VISITA TÉCNICA, LE ESTÁ PERJUDICANDO EN TEMA DEMORAS DE ATENCIÓN A LOS CLIENTES.SE REPROGRAMARA.
18/12/2025 SE REALIZAN PRUEBAS CON EQUIPO DX4000 ESCRITORIO, SE VALIDA QUE CLIENTE EN RED WIFI SOLO TIENE HABILITADA LA RED 2.4GHZ Y CABLE SE REALIZAN PRUEBAS CON EL DATAFONO INALAMBRICO VERSIÓN 26.2.14 Y DESDE CERO BORRANDO CACHE Y FORZANDO DETENCION, SE INICIA PRUEBA Y EQUIPO OPERA DE MANERA RAPIDA PERO DESPUES DE LA TRANSACCIÓN 18 SE EMPIEZA A NOTAR LENTITUD Y A LA 25 YA ESTA MUY LENTO, SE REALIZA LA MISMA PRUEBA CON EL EQUIPO CABLEADO Y ESTE SE NOT MAS RAPIDO QUE EL INALAMBRICO EN FLUIDEZ INDICA EL CB PERO A LA TRANSACCIÓN 35 YA TARDA MUCHO EN CADA OPERACION Y ES NECESARIO REALIZAR EL PROCESO PARA LENTITUD, DURANTE LA PRUEBA SE VALIDA QUE LA RED ES ESTABLE NO TIENE CAIDAS, ADEMAS SE PRESENTA UN PROBLEMA CON LAS TRANSACCIONES A UN MISMO CONVENIO YA QUE SI A UNA CUENTA RECAUDADORA DE UNA EMPRESA COINCIDE UNA CONSIGNACION DE UN MISMO VALOR NO LA PERMITE POR QUE DETECTA QUE YA SE HIZO UNA TRANSACCION IGUAL Y SE DEBE MODIFICAR EL VALOR 31/12/2025 EN COMUNICACIÓN CON LA LÍNEA 3203528292 CON SANDRA VELAZQUE QUIEN INDICA QUE RECIENTEMENTE LES CAMBIARON EL DATÁFONO Y YA SE SOLUCIONÓ LA FALLA</t>
  </si>
  <si>
    <t>31/12/2025 SE REALIZA ACTUALIZACIÓN DE VERSIÓN DE BORRA CACHE SE HACEN PRUEBAS Y QUEDA OK</t>
  </si>
  <si>
    <t>31/12/2025 SE COMUNICA CON LA CLIENTE INDICA QUE EL DAÑO VA EN LA FUENTE DE PODER NO CARGA LE CONECTAN OTRO CARGADOR Y SI LE DA CARGA SE VALIDA CON BODEGA DISPONIBILIDAD DE EQUIPOS Y NO AHI DISPONIBILIDAD DE BKUPS Y ACCESORIOS SE REPROGRAMA VISITA POR DISPONIBILIDAD DE EQUIPOS SE LE INDICA A LA CLIENTE QUE TRABAJAR EL POS CON EL CARGADOR PERSONAL MIENTRAS LLEGA EL REPUESTO ACCESORIO</t>
  </si>
  <si>
    <t>31/12/2025 EN COMUNICACION CON EL CLIENTE SE LE INDICA COMO SUBIR Y BAJAR EL BRILLO DE LA PANTALLA, SE VALIDA QUE LA APP ESTA EN LA VERSION 26.2.17.</t>
  </si>
  <si>
    <t>31/12/2025 SE REALIZA VISITA, SE ENCUENTRA COMERCIO CERRADO TITULAR JENIFER SEGURA  INDICA POR VÍA TELEFÓNICA QUE EL ERROR SE ARREGLÓ EL DÍA DE AYER EN HORAS DE LA TARDE PERO POR EL MOMENTO NO NOS PUEDE ATENDER</t>
  </si>
  <si>
    <t>20/11/2025 SE REALIZA COMUNICACIÓN CON EL SEÑOR JAIR ALBERTO BERNAL   PARA VALIDAR FALLA ,CLIENTE INDICA QUE EL DATÁFONO SE VUELVE MUY LENTO SE DEMORA MÁS DE 10 MINUTOS POR TRANSACCIÓN, SE LE INDICA PROCEDIMIENTO DE BORRADO DE CACHÉ Y DE ACTUALIZAR APP, SE LE INDICA QUE REALICE PRUEBAS, PASADO 30 MINUTOS, SE LE LLAMA NUEVAMENTE, INDICA QUE SI FUNCIONA POR UN MOMENTO, PERO DESPUÉS DE 5 TRANSFERENCIONES SE VUELVE A PONER LENTO, Y LE TOCA VOLVER A BORRAR CACHÉ
31/12/2025 SE REALIZA COMUNICACION CON LA SEÑORA JAIR ALBERTO BERNAL AL NÚMERO 3212569093 PARA VALIDAR SOBRE SI PERSISTE FALLA DE LENTITUD  CLIENTE INDICA QUE YA CUENTA CON LA ÚLTIMA ACTUALIZACIÓN  26.2.17 SOLUCIONANDO LA FALLA DE LENTITUD  Y ENCONTRÁNDOSE  EL DATÁFONO OPERATIVO</t>
  </si>
  <si>
    <t>15/11/2025 SE COMUNICA CON EL SEÑOR WILSON MENJURA E INDICA QUE NO PUEDE ATENDER ESTE FIN DE SEMANA
31/12/2025 SE REALIZAN DOS GESTIONES VÍA TELEFONICA Y WASSAP CON EL SEÑOR WILSON MEJURA CONFIRMA DATÁFONO ESTÁ TRABAJANDO CON NORMALIDAD. LENTITUD SUPERADA</t>
  </si>
  <si>
    <t>31/12/2025 DATÁFONO LECTO. USUARIO CAMBIO CLAVE WIFI Y POR ESO LA NAVEGACIÓN ERA LENTA YA QUE EL DATÁFONO NO TENÍA RED. SE PROCEDE A VOLVER A EXPLICARLE COMO SE CONFIGURA, SE ACTUALIZA EL DATÁFONO CON LA NUEVA VERSIÓN Y SE HACE PRUEBA DE RETIRO NORMALIZANDO EL EQUIPO.</t>
  </si>
  <si>
    <t>29/11/2025 SE REALIZA LLAMADA AL NÚMERO 3204437646 CON LA SEÑORITA PAOLA SÁNCHEZ, QUIEN SE ENCUENTRA MOLESTA YA QUE TIENE EL DATAFONO FIJO Y UN RESPALDO INALÁMBRICO PERO SIN DEMACIADO LENGUA Y YA HA PERDIDO BASTANTES CLIENTES SE HAN BAJADO LAS TRANSACCIONES, SE REALIZA SOPORTE PARA BORRADO DE CACHE Y REINICIO EL CUAL REALIZA PERO INDICA NO SIRVE PARA NADA PIDEN VALIDAR REGRESAR AL DATAFONO ANTERIOR SE DEJAN OBSERVACIONES DEL CASO PARA SEGUIMIENTO CON BANCOLOMBIA
01/12/2025 SE REALIZA CONTACTO CON LA SEÑORITA PAOLA SÁNCHEZ, QUIEN INDICA YA LE REVISO REALIZADO EL PROCESO DE BORRAR CACHE E INSISTE QUE ELLA TAMBIÉN LO HACE PERO PERSISTE LA LENTITUD Y DEBE ESTAR REINICIANDO CADA 6 TRANSACCIONES EL DATAFONO INDICA QUE YA TIENE UN CUADRO DE STRESS Y ANSIEDAD POR CAUSA DE ESOS DATAFONOS QUE HA PEDIDO MÁS DE LA MITAD DE LOS USUARIOS YA QUE DE TANTA ESPERA SE CANSAN Y SE VAN INDICA QUE HA TRABAJADO EL DATAFONO DE REDEBAN PARA PODER BAJAR LA COLA DE CLIENTES POR SI SE REFLEJA MOVIMIENTO DE TRANSACCIONES DIFERENTE 31/12/2025 NOS COMUNICAMOS VÍA TELEFÓNICA CON LA SEÑORA RONNY GÓMEZ AL TELÉFONO 3204437646 LA CUAL NOS INDICA QUE YA CON LA ACTUALIZACIÓN DE DATÁFONO SE SOLUCIONO LA LENTITUD POR TANTO SE CIERRA ORDEN</t>
  </si>
  <si>
    <t>14/11/2025 SE HABLA CON EL CLIENTE Y SE ENCUENTRA QUE EL DATAFONO YA ESTA ACTUALIZADO, SE VALIDA PERO EL CLIENTE INDICA AL CABO DE 10 TRANSACCIONES VUELVE A PONERSE LENTO, TODOS LOS DIAS REALIZA EL PROCESO DE BORRADO DE CACHE Y EL REINCIO PERO CADA RATO VARIAS VECES EN EL DIA
10/12/2025 EN LA LLAMADA TELEFÓNICA REALIZADA AL CLIENTE SE REVISA QUE EL  EQUIPO SE ENCUENTRE EN LA ÚLTIMA VERSIÓN. EL CLIENTE INFORMA QUE SIGUE PRESENTANDO PROBLEMAS DE LENTITUD CADA HORA TOCA ESTAR REINICIANDO EL EQUIPO.
31/12/2025 EN LA LLAMADA TELEFÓNICA REALIZA AL SEÑOR HENRY PAZ SE VERIFICA QUE EL EQUIPO SE ENCUENTRE EN LA ÚLTIMA VERSIÓN. EL CLIENTE INFORMA QUE YA NO PRESENTA PROBLEMAS DE LENTITUD.</t>
  </si>
  <si>
    <t>14/11/2025 SE HABLA CON EL CLIENTE QUIEN INDICA QUE A PESAR DE LA ACTUALIZACION EL SERIVCIO SIGUE IGUAL EL DATAFONO SIGUE LENTO AL CABO DE UNAS CUANTAS TRANSACCIONES YA SE QUEDA PEGADO Y DEBE VOLVER A REINICIAR, Y BORRAR CACHE PERO EL PROCESO ES ASI TODO EL DIA
10/12/2025 EN LA LLAMADA TELEFÓNICA REALIZADA AL COMERCIO, SE VERIFICA QUE EL EL APLICATIVO SE ENCUENTRA EN LA ÚLTIMA VERSIÓN. EL CLIENTE INFORMA EL EQUIPO SIGUE CON PROBLEMAS DE ACTITUD. HAY QUE ESTAR REINICIÁNDOLO CADA HORA APARTE DE ESO EL CLIENTE TAMBIÉN INFORMA QUE TIENE UN PROBLEMA CON UNA TRANSACCION QUE SE REALIZÓ DOBLE. YA QUE LA PLATAFORMA DE SOMOS APARECE 2 VECES LA MISMA TRANSACCIÓN CON LA MISMA HORA Y LA MISMA INFORMACIÓN COSA  QUE DICE QUE NO DEBERIA PASAR YA QUE SE ESTÁ COBRANDO EL DINERO DE UNA SOLA TRANSACCION 2 VECES.
31/12/2025 EN LA LLAMADA REALIZADA AL SEÑOR DANIEL ALEXANDER VELASCO RODRÍGUEZ SE CONFIRMA QUE EL EQUIPO SE ENCUENTRA EN LA ÚLTIMA VERSIÓN. EL CLIENTE INFORMA QUE YA NO PRESENTA PROBLEMAS DE LENTITUD.</t>
  </si>
  <si>
    <t>20/11/2025 SE LLAMA NUEVAMENTE AL # 3022807727 . SIN CONTACTO. ACTIVIDAD QUEDA PENDIENTE POR WOMPI
31/12/2025 SE LLAMA AL # 3022807727, LA SRA CLARA MORALES INFORMA QUE LA LENTITUD FUE SUPERADA CON LA NUEVA ACTUALIZACIÓN DE V26.2.17</t>
  </si>
  <si>
    <t>31/12/2025 SE HABLA CON EL SEÑOR VÍCTOR PAREDES, POR MEDIO DE LLAMADA TELEFÓNICA AL NÚMERO 3002092169, ME INDICA QUE EL DATAFONO ESTÁ FUNCIONANDO CORRECTAMENTE Y QUE EL PROBLEMA DE LA IMPRESORA SE SOLUCIONÓ SOLO</t>
  </si>
  <si>
    <t>31/12/2025 DATAFONO FUNCIONANDO CON SIM CARD SE ENCONTRÓ QUE LA SIM NO TENÍA CONEXIÓN YA QUE ESTABA MAL PUESTA LA SIM SE CORRIGE ERROR Y QUEDA OPERATIVO PRUEBAS OK</t>
  </si>
  <si>
    <t>31/12/2025 SE COMUNICA NUEVAMENTE AL NÚMERO 3212509182, LA SEÑORA ANDREA RODRÍGUEZ INDICA QUE REALIZA CONSTANTEMENTE VERIFICACIÓN DE ACTUALIZACIÓN Y BORRADO DE CACHÉ PERO CON EL TIEMPO EL TEMA DE LENTITUD PERSISTE.
31/12/2025 SE COMUNICA AL NÚMERO 3212509182, LA SEÑORA ANDREA RODRÍGUEZ INDICA QUE RECIBIÓ LA ACTUALIZACIÓN DEL DATÁFONO VERSIÓN ACTUAL 26.2.17, CLIENTE INDICA QUE YA NO PRESENTA LENTITUD EN SU DATAFONO INCONVENIENTE RESUELTO EQUIPO OPERATIVO.</t>
  </si>
  <si>
    <t>31/12/2025 SE REALIZA LLAMADA TELEFÓNICA PARA CONFIRMAR EL INCIDENTE REPORTADO CON EL DATÁFONO WOMPI DEL CORRESPONSAL BANCOLOMBIA EL USUARIO INFORMA QUE NO PUEDE IMPRIMIR LOS COMPROBANTES PORQUE LA OPCIÓN ESTÁ DESHABILITADA SE LE SOLICITA AMABLEMENTE QUE VERIFIQUE SI TIENE ROLLO INGRESADO QUE AJUSTE BIEN LA TAPA Y QUE REALICE LIMPIEZA EL USUARIO INDICA HABERLO HECHO PERO LA NOVEDAD PERSISTE SE PROCEDE A VISITAR EL PUNTO EL USUARIO CONFIRMA SU IDENTIFICACIÓN Y SE ENTREGA EL EQUIPO AL REALIZAR LA VALIDACIÓN SE EVIDENCIA QUE EL DATÁFONO NO TENÍA ROLLO Y PRESENTABA SUCIEDAD INTERNA EN EL MECANISMO DE IMPRESIÓN SE INGRESA EL ROLLO SE EFECTÚA LIMPIEZA Y EL EQUIPO QUEDA OPERATIVO HABILITANDO NUEVAMENTE LA IMPRESIÓN DE COMPROBANTES</t>
  </si>
  <si>
    <t>29/11/2025 SE REALIZA CONTACTO CON EL CLIENTE PERO INFORMA QUE LA LENTITUD CONTINUA A PESAR DE LAS MULTIPLES ACTUALIZACIONES, EL SERIVICIO SIGUE LENTO Y DEBE ESTAR REINCIANDO CADA CIERTO TIEMPO, Y BORRANDO CACHE.
10/12/2025 EN LA LLAMADA REALIZADA AL CLIENTE, SE VERIFICA QUE EL APLICATIVO SE ENCUENTRE EN LA ÚLTIMA VERSIÓN. EL CLIENTE INFORMA QUE EL INCONVENIENTE CON LA LENTITUD PERSISTE TIENEN QUE ESTAR REINICIANDO EL EQUIPO CADA 1 HORA. MINUTOS
31/12/2025 LA LLAMADA REALIZADA A LA SEÑORA DIANA HURTADO SE VERIFICA QUE EL EQUIPO SE ENCUENTRA EN LA ÚLTIMA VERSIÓN. EL CLIENTE INFORMA QUE YA NO PRESENTA PROBLEMAS DE LENTITUD.</t>
  </si>
  <si>
    <t>19/12/2025 EN COMUNICACIÓN CON LA SEÑORA FRANCIA OLIVEROS AL NÚMERO DE CONTACTO 3024464598, ME INFORMA QUE TIENE PROBLEMAS AL  INGRESAR A LA SESIÓN, LE SALE EL MENSAJE " UPS ALGO SALIÓ MAL ". SE ENCUENTRA EN LA ÚLTIMA VERSIÓN  ( 26.2.14 ) SE HACE BORRADO DE CACHE, SE LE HACE AJUSTE A LA HORA Y ZONA HORARIA, SE REINICIA DISPOSITIVO.
RESULTADO:
YA SE SOLUCIONÓ EL TEMA DE INGRESO DE SESIÓN, REALIZA TRX DE PRUEBA, PERO ME INDICA QUE ESTÁ MUY LENTO, LA FALLA POR LENTITUD PERSISTE.
31/12/2025 EN COMUNICACIÓN CON LA SEÑORA FRANCIA OLIVEROS AL NÚMERO DE CONTACTO 3024464598, POR EL TEMA DE LENTITUD DEL EQUIPO, LA SEÑORA ME INFORMA QUE DESDE EL DÍA QUE REALIZARON LA ACTUALIZACIÓN EL SERVICIO YA SE ENCUENTRA FUNCIONANDO CORRECTAMENTE, SE REALIZA VALIDACIÓN Y YA CUENTA CON LA NUEVA VERSIÓN (26.2.17).</t>
  </si>
  <si>
    <t>11/12/2025 SE REALIZA COMUNICACIÓN CON LA SEÑORA JOHANA DAVILA BETANCOUR PARA VALIDAR SOBRE FALLA CLIENTE INDICA QUE PRESENTA DEMASIADA LENTITUD EN EL DATÁFONO  SE REALIZA SEGUIMIENTO  DURANTE DOS OPORTUNIDADES PERO PERSISTE LA MISMA FALLA DESPUÉS DE SIERTA CANTIDAD DE TRANSACCIONES, CLIENTE DEMASIADO MOLESTA YA QUE NO SOLO SE VE AFECTADO EN EL FUNCIONAMIENTO DEL EQUIPO SI NO TAMBIÉN EN LAS BAJAS CANTIDADES DE  TRANSACCIONES REALIZADAS DIARIAMENTE ,DATÁFONO  PERSISTE NOVEDAD DE LENTITUD
31/12/2025 NOS COMUNICAMOS CON LA SEÑORA JOHANA DÁVILA BETANCURRA EL TELÉFONO 320 388 7435 PARA VERIFICAR TEMAS DE LENTITUD PERO EL CLIENTE NOS INDICA QUE YA NO PRESENTA ESTA NOVEDAD POR TANTO SE CIERRA VISITA</t>
  </si>
  <si>
    <t>06/12/2025 SE REALIZA VALIDACIÓN DE SERVICIO POR QUÉ LAS TRANSACCIONES SE QUEDAN PEGADAS SE REALIZA ACTUALIZACIÓN DE VERSIÓN Y PRUEBAS CON DOS REDES DE INTERNET WIFI DIFERENTES EN EL MOMENTO SERVICIO OPERATIVO PERO CLIENTE NO ESTÁ CONFORME DICE QUE LE TOCA ESTAR REINICIANDO CADA 5 TRANSACCIONES Y ES TEDIOSO , ADICIONAL INDICA QUE PRESENTA DESCUADRES
09/12/2025 SE REALIZA CONTACTO AL NÚMERO 3123165930 CON DON VICTOR ROMERO VALIDANDO FALLAS DEL SERVICIO INDICA QUE INGRESA SIN PROBLEMAS PERO ESTÁ CANSADO DE ESTAR REINICIANDO Y BORRANDO CACHE CADA 20 MINUTOS SE EXPLICA QUE POR EL MOMENTO ES LA ÚNICA SOLUCIÓN MIENTRAS SE REALIZAN LAS RESPECTIVAS ACTUALIZACIONES DE LA APLICACIÓN PARA PODER ESTABILIZAR Y QUE NO TENGA QUE ESTARLO HACIENDO MANUALMENTE DE RESTO EN EQUIPO FUNCIONA BIEN YA LE HICIERON UN SERVICIO PRESENCIAL Y EL TÉCNICO FUE MUY AMABLE DE RECOMENDAR UNA VEZ AL DÍA TAMBIÉN REINICIAR EL MÓDEM PARA APOYAR MEJOR SIN VICTOR INDICA NO TENER MÁS DUDAS NI PREGUNTAS
10/12/2025 SE REALIZA COMUNICACIÓN CON EL SEÑOR VICTOR JULIO ROMERO PARA VALIDAR SOBRE FALLA CLIENTE INDICA QUE TIENE LENTITUD EN EL EQUIPO INFORMA QUE CADA 30 TRANSACCIONES  DEBE REALIZAR BORRADO DE MEMORIA CACHE Y REINICIO DEL EQUIPO ,SE VALIDA VERSIÓN DE LA APP WOMPI CONFIRMANDO QUE TIENE LA VERSIÓN 26.2.11 ,CONTINÚA PRESENTANDO LENTITUD EL DATÁFONO 31/12/2025 NOS COMUNICAMOS TELEFÓNICAMENTE CON EL SEÑOR VÍCTOR JULIO ROMERO AL TELÉFONO 312 316 5930 EL CUAL NOS INDICA QUE DESPUÉS DE LA ACTUALIZACIÓN DE LA VERSIÓN 26.2.17 EL DATÁFONO NO CONTINÚA LENTO POR TANTO SE CIERRA VISITA</t>
  </si>
  <si>
    <t>11/12/2025 SE LLAMA AL TELÉFONO DE CONTACTO 3213679546 DONDE EL SR FREDDY VANEGAS NOS INDICA QUE EL EQUIPO PRESENTA LENTITUD A LA HORA DE IMPRIMIR Y REALIZAR ALGUNA TRANSACCIÓN, QUE HA BORRADO CACHE Y SIGUE IGUAL, SE LE INTENTA BRINDAR SOPORTE TELEFÓNICO PERO EL CLIENTE NO RECIBE AYUDA, SE DETECTA QUE ES PROBLEMAS DEL CANAL DE INTERNET DEL COMERCIO (LENTITUD) PERO ÉL NO QUIERE ATENDER LA AYUDA QUE SE LE QUIERE DAR, PIDE QUE LE CAMBIEN EL EQUIPO POR UNO QUE VAYA POR CABLE.
31/12/2025 SE TIENE CONTACTO CON EL SEÑOR FREDDY VANEGAS AL NÚMERO 321 360 Y 79546 EL CUAL SE VALIDA CON LA ACTUALIZACIÓN DEL DATÁFONO BORRADO DE CACHÉ QUEDANDO FUNCIONAL COMPLETAMENTE EL EQUIPO YA QUE ESTABA REACIO A UTILIZARLO POR TEMAS DE DESCUADRES</t>
  </si>
  <si>
    <t>31/12/2025 BUENOS DÍAS SE LLAMA AL COMERCIO PARA VERIFICAR LA NOVEDAD DE LA CONEXIÓN Y EL CLIENTE INDICA QUE YA EL DATAFONO HOY ESTÁ TRABAJANDO, TENIA UN PROBLEMA CON LA CONEXIÓN.
TAMBIÉN INFORMA QUE EN OTRAS OCASIONES SE LE HA DESCONECTADO EL INTERNET DEL DATAFONO PERO EL HIJO SE LO REINICIA Y VUELVE Y FUNCIONA.</t>
  </si>
  <si>
    <t>31/12/2025 SE CONTACTA A LA SEÑORA MARÍA LANZA AL NÚMERO 3123950864 SE VALIDA SI HAY SEÑAL WIFI E INFORMA QUE NO SE EVIDENCIA SE LE INDICA QUE VALIDE SI DEL DISPOCITIVOS CELULAR LE APARECE LA RED DONDE ESTABA CONECTADO EL DATAFONO E INFORMA QUE NO LE APARECE LA RED, SE EVIDENCIA QUE EL PROBLEMA NO ES DEL DATAFONO SI NO MÁS INTERNO DEL COMERCIO POSIBLE MENTE SE LE DESACTIVO LA RED WIFI POR LO TANTO NO SE PUEDE CONECTAR NINGÚN DISPOSITIVO A LA RED LOCAL DEL COMERCIO ELECTRÓNICO SE LE INDICA QUE LLAME AL OPERADOR PARA QUE SOLUCIONE EL INCONVENIENTE Y PUEDA CONECTA LOS DISPOSITIVOS SE LE INFORMA AL JEFE DE ZONA Y SE PROCEDE A CERRAR EL SERVICIO</t>
  </si>
  <si>
    <t>DIAZ ACOSTA MARIA ISABEL</t>
  </si>
  <si>
    <t>RIOS CASTRILLON JUAN SEBASTIAN</t>
  </si>
  <si>
    <t>BETANCURT HENAO MICHEL</t>
  </si>
  <si>
    <t>BARRIO CENTRO BARRANQUILLA 13</t>
  </si>
  <si>
    <t>BARRIO CENTRO BARRANQUILLA 24</t>
  </si>
  <si>
    <t>BARRIO FATIMA LINARES 1</t>
  </si>
  <si>
    <t>TORRESITAS TESALIA - HUILA</t>
  </si>
  <si>
    <t>MEGAMARKET SANTANDER</t>
  </si>
  <si>
    <t>BARRIO VEREDA LAS DAMAS SAN VICENTE DEL CAGUAN 1</t>
  </si>
  <si>
    <t>BARRIO INSP CAMPO HERMOSO SAN VICENTE DEL CAGUAN</t>
  </si>
  <si>
    <t>BARRIO LA AURORA MONIQUIRA 1</t>
  </si>
  <si>
    <t>BARRIO CENTRO MELGAR 9</t>
  </si>
  <si>
    <t>BARRIO EL REMANSO PAIPA</t>
  </si>
  <si>
    <t>VILLETA CENTRO 2</t>
  </si>
  <si>
    <t>BARRIO ISAIAS OLIVAR ESPINAL</t>
  </si>
  <si>
    <t>JUAN 23 3</t>
  </si>
  <si>
    <t>BARRIO MANRIQUE LA CRUZ MEDELLIN</t>
  </si>
  <si>
    <t>BARRIO CENTRO X MEDELLIN</t>
  </si>
  <si>
    <t>BARRIO SANTA CRUZ IX MEDELLIN</t>
  </si>
  <si>
    <t>BARRIO LAS LLANADAS COROZAL</t>
  </si>
  <si>
    <t>BARRIO BELEN FATIMA MEDELLIN 6</t>
  </si>
  <si>
    <t>BARRIO MUNICIPIO DE PIEDRAS - PIEDRAS</t>
  </si>
  <si>
    <t>BARRIO CENTRO CHOCONTA 2</t>
  </si>
  <si>
    <t>SAN ANTONIO DE PRADO IV - ANTIOQUIA</t>
  </si>
  <si>
    <t>QUALITY FULL.NET</t>
  </si>
  <si>
    <t>BARRIO LAURELES MEDELLIN 14</t>
  </si>
  <si>
    <t>BARRIO NIQUIA BELLO 15</t>
  </si>
  <si>
    <t>CANICERIA BRISAS DEL CAMPO</t>
  </si>
  <si>
    <t>BARRIO CAMPO VALDES MEDELLIN 13</t>
  </si>
  <si>
    <t>BARRIO SAN NICOLAS CALI 14</t>
  </si>
  <si>
    <t>BARRIO CENTRO MEDELLIN 105</t>
  </si>
  <si>
    <t>DROFARMY 84 DROGUERIA</t>
  </si>
  <si>
    <t>MERCADOS MI ECONOMÍA</t>
  </si>
  <si>
    <t>CENTRO DE BELLEZA GÉMINIS BARBERIA Y TIENDA DEL PELUQUERO</t>
  </si>
  <si>
    <t>CAFETERIA CENTRO MEDICO LOS EJECUTIVOS</t>
  </si>
  <si>
    <t>BARRIO ROSALPI BELLO 1</t>
  </si>
  <si>
    <t>LA ESPERANZA CERETE CORDOBA</t>
  </si>
  <si>
    <t>BARRIO EL LIBANO CARTAGENA DE INDIAS</t>
  </si>
  <si>
    <t>BARRIO CANTACLARO MONTERIA 10</t>
  </si>
  <si>
    <t>CELUCRED MONTERIA</t>
  </si>
  <si>
    <t>BARRIO PANORAMICO I PASTO 1</t>
  </si>
  <si>
    <t>BARRIO SIETE DE AGOSTO FLORENCIA 5</t>
  </si>
  <si>
    <t>VARIEDADES Y ASESORIAS YOYOLU</t>
  </si>
  <si>
    <t>BARRIO SAN MATEO SOACHA 20</t>
  </si>
  <si>
    <t>BARRIO ALFONSO LOPEZ 2 BUCARAMANGA</t>
  </si>
  <si>
    <t>BARRIO BOLIVAR - SINCELEJO</t>
  </si>
  <si>
    <t>BARRIO CIUDAD DORADA ARMENIA 4</t>
  </si>
  <si>
    <t>BARRIO GIBRALTAR ARMENIA</t>
  </si>
  <si>
    <t>BARRIO CIUDAD DORADA ARMENIA 2</t>
  </si>
  <si>
    <t>BARRIO CAMPO HERMOSO BUCARAMANGA 1</t>
  </si>
  <si>
    <t>BARRIO AMERICA IBAGUE</t>
  </si>
  <si>
    <t>BARRIO PATIO BONITO BOGOTA 22</t>
  </si>
  <si>
    <t>BARRIO RECREO BARRANQUILLA 2</t>
  </si>
  <si>
    <t>BARRIO CENTRO MONTERIA 29</t>
  </si>
  <si>
    <t>BARRIO PATIO BONITO BOGOTA 15</t>
  </si>
  <si>
    <t>rovoi</t>
  </si>
  <si>
    <t>BARRIO CRISTOBAL COLON CALI 5</t>
  </si>
  <si>
    <t>BARRIO EL PUERTO FLORENCIA 1</t>
  </si>
  <si>
    <t>BARRIO 7 TROJES MOSQUERA</t>
  </si>
  <si>
    <t>DROGAS NICOMAR</t>
  </si>
  <si>
    <t>BARRIO SANTA BARBARA PASTO 7</t>
  </si>
  <si>
    <t>BARRIO VILLA HERMOSA BOGOTA</t>
  </si>
  <si>
    <t>BARRIO CC EL TREBOL MOSQUERA</t>
  </si>
  <si>
    <t>BARRIO PALMERAS CARTAGENA DE INDIAS 2</t>
  </si>
  <si>
    <t>LA VIRGINIA ARMENIA 2</t>
  </si>
  <si>
    <t>BARRIO VEREDA BOITA SESQUILE</t>
  </si>
  <si>
    <t>ESTILO Y MODA J Y G</t>
  </si>
  <si>
    <t>BARRIO ULPIANO LLOREDA - CALI</t>
  </si>
  <si>
    <t>BARRIO CADILLAC II- POPAYAN</t>
  </si>
  <si>
    <t>BARRIO FONTIBON BOGOTA 10</t>
  </si>
  <si>
    <t>BARRIO CASA BLANCA BOGOTA 7</t>
  </si>
  <si>
    <t>INTERCOM AAA 2.</t>
  </si>
  <si>
    <t>BARRIO LA ESMERALDA POPAYAN 2</t>
  </si>
  <si>
    <t>BARRIO SAN MATEO SOACHA 14</t>
  </si>
  <si>
    <t>BARRIO VALPARAISO COROZAL</t>
  </si>
  <si>
    <t>BARRIO CENTRO MILAN 1</t>
  </si>
  <si>
    <t>BARRIO COOPERATIVO CARTAGO 1</t>
  </si>
  <si>
    <t>BARRIO VILLA ORIENTE VILLAVICENCIO 4</t>
  </si>
  <si>
    <t>PERFEL</t>
  </si>
  <si>
    <t>CIBERESPACIO G C</t>
  </si>
  <si>
    <t>BARRIO MOTILONES CUCUTA 1</t>
  </si>
  <si>
    <t>DROGUERIA Y PERFUMERIA 12 DE OCTUBRE</t>
  </si>
  <si>
    <t>DROGUERIA Y PERFUMERIA VIRGEN DE GUADALUPE</t>
  </si>
  <si>
    <t>BARRIO COMUNEROS POPAYAN</t>
  </si>
  <si>
    <t>BIGS TECNOLOGY</t>
  </si>
  <si>
    <t>BARRIO SIERRA MORENA BOGOTA 1</t>
  </si>
  <si>
    <t>BARRIO PUEBLO NUEVO ZONA RURAL PUERTO LOPEZ</t>
  </si>
  <si>
    <t>BARRIO MOGAMBO MONTERIA 6</t>
  </si>
  <si>
    <t>BARRIO EL CARMEN CARTAGO 3</t>
  </si>
  <si>
    <t>VARIEDADES LOS ANTOJOS</t>
  </si>
  <si>
    <t>BARRIO CENTRO GUATAQUI 1</t>
  </si>
  <si>
    <t>PAPELERÍA Y PIÑATERIA KEDETALLES</t>
  </si>
  <si>
    <t>HISPANIA - ANTIOQUIA</t>
  </si>
  <si>
    <t>BARRIO CENTRO EL BAGRE 1</t>
  </si>
  <si>
    <t>BARRIO CHUMAQUER SAMANIEGO</t>
  </si>
  <si>
    <t>BARRIO OSPINA EL CARMEN DE VIBORAL</t>
  </si>
  <si>
    <t>CERRITO - SANTANDER</t>
  </si>
  <si>
    <t>BARRIO CENTRO SEVILLA 1</t>
  </si>
  <si>
    <t>BARRIO SECTOR COMERCIAL IV BARRANCABERMEJA</t>
  </si>
  <si>
    <t>BARRIO BARRANCABERMEJA BARRANCABERMEJA 3</t>
  </si>
  <si>
    <t>BARRIO CENTRO NOCAIMA 1</t>
  </si>
  <si>
    <t>BARRIO CENTRO BOAVITA 3</t>
  </si>
  <si>
    <t>CENTRAL MAYORISTA - ITAGUI</t>
  </si>
  <si>
    <t>BARRIO SAN JOAQUIN MEDELLIN 4</t>
  </si>
  <si>
    <t>BARRIO MANRIQUE ORIENTAL MEDELLIN 3</t>
  </si>
  <si>
    <t>ANTOQUIA MEDELLIN</t>
  </si>
  <si>
    <t>BARRIO UNIVERSIDAD MEDELLIN</t>
  </si>
  <si>
    <t>BARRIO LA PAZ FLORIDABLANCA</t>
  </si>
  <si>
    <t>BARRIO CANAPOTE CARTAGENA DE INDIAS 2</t>
  </si>
  <si>
    <t>BARRIO LA PRADERA DOSQUEBRADAS 7</t>
  </si>
  <si>
    <t>D&amp;L VARIEDADES</t>
  </si>
  <si>
    <t>CACHARRERIA BOBADILLA</t>
  </si>
  <si>
    <t>BARRIO PIAGUA CORREGIMIENTO PIAGUA EL TAMBO</t>
  </si>
  <si>
    <t>BARRIO MODELIA BOGOTA 3</t>
  </si>
  <si>
    <t>FERROS DEL VALLE</t>
  </si>
  <si>
    <t>BARRIO BOLIVAR SANTA ROSA DE  CABAL</t>
  </si>
  <si>
    <t>BARRIO CENTRO SANTA ROSA DE CABAL 6</t>
  </si>
  <si>
    <t>BARRIO BOGOTA BOGOTA 3</t>
  </si>
  <si>
    <t>SERVICIO TECNICO Y FERRETERIA M.O.</t>
  </si>
  <si>
    <t>BARRIO CENTRO ESPINAL 18</t>
  </si>
  <si>
    <t>BARRIO LIBERTAD CONSACA</t>
  </si>
  <si>
    <t>RICAURTE II - NARIÑO</t>
  </si>
  <si>
    <t>BARRIO CENTRO GRANADA 19</t>
  </si>
  <si>
    <t>BARRIO CENTENARIO IPIALES</t>
  </si>
  <si>
    <t>MISCELANEA HELEN</t>
  </si>
  <si>
    <t>PAPELERIA SAN JOSE DEL POLO</t>
  </si>
  <si>
    <t>BARRIO EL LIDO CALI 3</t>
  </si>
  <si>
    <t>BARRIO COLOMBIA PALMIRA</t>
  </si>
  <si>
    <t>PALMIRA EL RECREO</t>
  </si>
  <si>
    <t>BARRIO GUAPE 2 VILLAVICENCIO</t>
  </si>
  <si>
    <t>SAVENET</t>
  </si>
  <si>
    <t>BARRIO LA GRANJA MONTERIA 17</t>
  </si>
  <si>
    <t>JOSE WILLIAM CHAPARRO LUGO</t>
  </si>
  <si>
    <t>BARRIO LA PLAZUELA RISARALDA</t>
  </si>
  <si>
    <t>T SERVIMOS.COM</t>
  </si>
  <si>
    <t>BARRIO NIÑA CECI CUCUTA 9</t>
  </si>
  <si>
    <t>BARRIO MACARENA PARTE BAJA IBAGUE</t>
  </si>
  <si>
    <t>BARRIO CIRCUNVALAR PEREIRA 1</t>
  </si>
  <si>
    <t>BARRIO IPM LA SIERRA QUIPILE</t>
  </si>
  <si>
    <t>BARRIO CENTRO MORALES 3</t>
  </si>
  <si>
    <t>BARRIO BOLIVAR POPAYAN 5</t>
  </si>
  <si>
    <t>BARRIO PRIMERO DE MAYO DAGUA DAGUA</t>
  </si>
  <si>
    <t>BARRIO CENTRO XII CUCUTA</t>
  </si>
  <si>
    <t>BARRIO SANTA LUCIA CHIA</t>
  </si>
  <si>
    <t>BARRIO SANTA ISABEL</t>
  </si>
  <si>
    <t>BARRIO CENTRO UBAQUE 2</t>
  </si>
  <si>
    <t>BARRIO CENTRO ZIPAQUIRA 1</t>
  </si>
  <si>
    <t>BARRIO CENTRO BARANOA</t>
  </si>
  <si>
    <t>BARRIO JUAN XIII PURISIMA DE LA CONCEPCION</t>
  </si>
  <si>
    <t>BARRIO JAMUNDI JAMUNDI 4</t>
  </si>
  <si>
    <t>BARRIO CENTRO AQUITANIA 10</t>
  </si>
  <si>
    <t>BARRIO EL CENTRO CUCUTA 78</t>
  </si>
  <si>
    <t>BARRIO LA POLA LA PLATA 4</t>
  </si>
  <si>
    <t>BARRIO EL RECREO SOGAMOSO</t>
  </si>
  <si>
    <t>BARRIO PRADOS DE CUCARANGA</t>
  </si>
  <si>
    <t>BARRIO SECTOR LA PLAZA DE MERCADO AMBALEMA</t>
  </si>
  <si>
    <t>CENTRO AGUA DE DIOS</t>
  </si>
  <si>
    <t>BARRIO ICACAL MELGAR 1</t>
  </si>
  <si>
    <t>BARRIO CIUDADELA AEROPUERTO PUERTO WILCHES</t>
  </si>
  <si>
    <t>BARRIO CENTRO VILLA DE SAN DEIGO DE UBATE</t>
  </si>
  <si>
    <t>BARRIO CENTRO PUERTO SANTANDER</t>
  </si>
  <si>
    <t>BARRIO CENTRO XXVII PEREIRA</t>
  </si>
  <si>
    <t>PAPELERIA CENTRO DE COMPUTO PRODUCCIONES ÑAÑO</t>
  </si>
  <si>
    <t>SURTIFARMAX</t>
  </si>
  <si>
    <t>BARRIO CARLOS HOLGUIN MEDELLIN</t>
  </si>
  <si>
    <t>BARRIO BELENCITO</t>
  </si>
  <si>
    <t>ARRENDAMIENTOS UNIVERSAL</t>
  </si>
  <si>
    <t>DOLCE PIACERE</t>
  </si>
  <si>
    <t>BARRIO LEON XIII SOACHA 9</t>
  </si>
  <si>
    <t>MAX-AHORRO</t>
  </si>
  <si>
    <t>AUTOSERVICIO HM</t>
  </si>
  <si>
    <t>BARRIO MANRIQUE PARQUE GAITAN MEDELLIN</t>
  </si>
  <si>
    <t>EXPRESATE PAPELERIA</t>
  </si>
  <si>
    <t>BARRIO KM 26 DAGUA</t>
  </si>
  <si>
    <t>BARRIO SAN CAYETANO MANIZALES 1</t>
  </si>
  <si>
    <t>PAÑALERA PEQUEÑO BAMBINO</t>
  </si>
  <si>
    <t>BARRIO CENTRO MANIZALEZ</t>
  </si>
  <si>
    <t>GIGANTE - HUILA</t>
  </si>
  <si>
    <t>MULTISERVICIOS JD LA 34</t>
  </si>
  <si>
    <t>BARRIO 19 DE MARZO TIERRALTA 2</t>
  </si>
  <si>
    <t>LA UNION - SUCRE</t>
  </si>
  <si>
    <t>BARRIO VDA PATROCINIO TIBASOSA</t>
  </si>
  <si>
    <t>BARRIO TRIGAL DEL NORTE CUCUTA 7</t>
  </si>
  <si>
    <t>SERVICIOS INTEGRALES EN TECNOLOGÍA</t>
  </si>
  <si>
    <t>BARRIO PEDREGAL FLORENCIA 1</t>
  </si>
  <si>
    <t>BARRIO POBLADO PACARNI TESALIA</t>
  </si>
  <si>
    <t>A&amp;C RESPUESTOS SECO</t>
  </si>
  <si>
    <t>VARIEDADES J REYES</t>
  </si>
  <si>
    <t>BARRIO BOSA LIBERTAD BOGOTA 4</t>
  </si>
  <si>
    <t>ANGINET.COM</t>
  </si>
  <si>
    <t>BARRIO ESTADOS UNIDOS KENNEDY BOGOTA</t>
  </si>
  <si>
    <t>BARRIO SAN VICTORINO BOGOTA 13</t>
  </si>
  <si>
    <t>BARRIO VILLA LA TORRE BOGOTA 3</t>
  </si>
  <si>
    <t>HOME COMPUTER</t>
  </si>
  <si>
    <t>PAGATODO.COM</t>
  </si>
  <si>
    <t>BOGOTA LAS CRUCES 1</t>
  </si>
  <si>
    <t>BARRIO TIERRA BUENA (PARQUE CENTRAL TINTAL 3) BOGOTA</t>
  </si>
  <si>
    <t>BARRIO SAN CRISTOBAL BOGOTA 5</t>
  </si>
  <si>
    <t>BARRIO FATIMA PIENDAMO 1</t>
  </si>
  <si>
    <t>BARRIO CENTRO PIENDAMO 3</t>
  </si>
  <si>
    <t>BARRIO BOSA LA ESPERANZA BOGOTA 5</t>
  </si>
  <si>
    <t>BARRIO CENTRO MUZO 3</t>
  </si>
  <si>
    <t>BARRIO VEREDA PANTANILLO ENVIGADO</t>
  </si>
  <si>
    <t>BARRIO CENTRO CHOCONTA CHOCONTA</t>
  </si>
  <si>
    <t>ARRIO ORQUIDEAS BOGOTA 9</t>
  </si>
  <si>
    <t>BARRIO SAN SIMON PARTE ALTA IBAGUE</t>
  </si>
  <si>
    <t>BARRIO CENTRO EDIFICIO MARA CARTAGENA DE INDIAS</t>
  </si>
  <si>
    <t>ARENAS.COM PAPELERIA</t>
  </si>
  <si>
    <t>BARRIO LA CAÑIZA BOGOTA</t>
  </si>
  <si>
    <t>VENTAS ADY</t>
  </si>
  <si>
    <t>COPYCELL PM</t>
  </si>
  <si>
    <t>BARRIO MONTECARLO ALTO</t>
  </si>
  <si>
    <t>INSUPRINT BUCARAMANGA</t>
  </si>
  <si>
    <t>BARRIO PANAMERICANO II</t>
  </si>
  <si>
    <t>CELL-HOUSE92</t>
  </si>
  <si>
    <t>BARRIO CENTRO SOCORRO 4</t>
  </si>
  <si>
    <t>BARRIO VRD VILLA DEL SOCORRO CAUCASIA</t>
  </si>
  <si>
    <t>ACEL PASTO</t>
  </si>
  <si>
    <t>CELUMARKETING</t>
  </si>
  <si>
    <t>BARRIO RESTREPO IBAGUE</t>
  </si>
  <si>
    <t>BARRIO CARLOS PIZARRO NEIVA 3</t>
  </si>
  <si>
    <t>BARRIO NIÑO DIOS LA UNION 1</t>
  </si>
  <si>
    <t>BARRIO REPUBLICA DE ISRAEL CALI</t>
  </si>
  <si>
    <t>BARRIO CENTRO ICONONZA</t>
  </si>
  <si>
    <t>BARRIO CENTRO VILLANUEVA 10</t>
  </si>
  <si>
    <t>BARRIO VDA EL ROSARIO LA MESA</t>
  </si>
  <si>
    <t>BARRIO RBARRIO RECONTRUCCION TUQUERRESECONTRUCCION TUQUERRES</t>
  </si>
  <si>
    <t>BARRIO LAS FLORES RIO DE ORO</t>
  </si>
  <si>
    <t>BARRIO EL PRADO TIERRALTA 3</t>
  </si>
  <si>
    <t>BARRIO CENTRO ICONONZO CENTRO</t>
  </si>
  <si>
    <t>DROGUERIA SUPER 2</t>
  </si>
  <si>
    <t>BARRIO LAS FERIAS CHIQUINQUIRA 1</t>
  </si>
  <si>
    <t>CENTRO CORREGIMIENTO GUALANDAY</t>
  </si>
  <si>
    <t>BARRIO GRANJAS RIGA BUCARAMANGA</t>
  </si>
  <si>
    <t>TIENDA EL HAICO</t>
  </si>
  <si>
    <t>BARRIO BELMONTE PEREIRA 6</t>
  </si>
  <si>
    <t>BARRIO BELMONTE PEREIRA 5</t>
  </si>
  <si>
    <t>BARRIO PAMPAS DEL MIRADOR CALI</t>
  </si>
  <si>
    <t>BARRIO JUANOY BAJO - PASTO</t>
  </si>
  <si>
    <t>BARRIO CENTRO SOCOTA</t>
  </si>
  <si>
    <t>BARRIO CENTRO PASTO 28</t>
  </si>
  <si>
    <t>SAN LUIS II CALI</t>
  </si>
  <si>
    <t>BARRIO SUBA BILBAO BOGOTA 2</t>
  </si>
  <si>
    <t>D Y NAUTICA</t>
  </si>
  <si>
    <t>BARRIO MUZU BOGOTA 1</t>
  </si>
  <si>
    <t>BARRIO SANTA CLARA PASTO 2</t>
  </si>
  <si>
    <t>ROMA 11</t>
  </si>
  <si>
    <t>DOSQUEBRADAS CAMPESTRE A</t>
  </si>
  <si>
    <t>BARRIO URBANIZACION NAZARETH IBAGUE</t>
  </si>
  <si>
    <t>BARRIO LA LAGUNA PASTO</t>
  </si>
  <si>
    <t>DROGUERIA LA PASTILLA PLUS</t>
  </si>
  <si>
    <t>BARRIO CENTRO TUNJA 16</t>
  </si>
  <si>
    <t>MAXIMO EXPRESS AQUINE</t>
  </si>
  <si>
    <t>BARRIO FLORALIA BOGOTA 2</t>
  </si>
  <si>
    <t>BARRIO PRIMAVERA PASTO</t>
  </si>
  <si>
    <t>BARRIO SANTA LIBRADA BOGOTA 2</t>
  </si>
  <si>
    <t>BARRIO SAN CARLOS BOYACÁ</t>
  </si>
  <si>
    <t>BARRIO VILLAS DE SAN RAFAEL PASTO 1</t>
  </si>
  <si>
    <t>BARRIO TORCOROMA OCAÑA</t>
  </si>
  <si>
    <t>BARRIO CASERIO VILLA LOBOS SAN VICENTE DEL CAGUAN</t>
  </si>
  <si>
    <t>BARRIO PARAISO MEDIO</t>
  </si>
  <si>
    <t>BARRIO ALFONSO LOPEZ VILLETA</t>
  </si>
  <si>
    <t>BARRIO CENTRO GARAGOA 8</t>
  </si>
  <si>
    <t>BARRIO VEREDA SAN ISIDRO ZIPAQUIRA</t>
  </si>
  <si>
    <t>BARRIO INSP SAN JUAN DEL LOZADA LA MACARENA</t>
  </si>
  <si>
    <t>BARRIO CENTRO SANTA ROSA DE OSOS 4</t>
  </si>
  <si>
    <t>BARRIO CENTRO BARAYA</t>
  </si>
  <si>
    <t>BARRIO 12 DE OCTUBRE SAN ANTONIO</t>
  </si>
  <si>
    <t>DROGUERIA ALPHA CAUCASIA</t>
  </si>
  <si>
    <t>BARRIO FRAY BARTOLOME SIBUNDOY</t>
  </si>
  <si>
    <t>EL PEÑON - SANTANDER</t>
  </si>
  <si>
    <t>BARRIO LAS MESAS EL TABLON DE GOMEZ 1</t>
  </si>
  <si>
    <t>BARRIO LA CRUZ COLOSO 1</t>
  </si>
  <si>
    <t>EXXON BARRIO ALTOS DE ROSALES FLORIDABLANCA</t>
  </si>
  <si>
    <t>BARRIO PANAMERICANO CUCUTA</t>
  </si>
  <si>
    <t>BARRIO CENTRO VILLAVICENCIO 11</t>
  </si>
  <si>
    <t>BARRIO RESTREPO LA VIRGINIA</t>
  </si>
  <si>
    <t>BARRIO EL COLEGIO EL COLEGIO 1</t>
  </si>
  <si>
    <t>BARRIO SANTA HELENA IBAGUE 3</t>
  </si>
  <si>
    <t>BARRIO TOLEDO PLATA CUCUTA 1</t>
  </si>
  <si>
    <t>BARRIO HIPODROMO IBAGUE 6</t>
  </si>
  <si>
    <t>BARRIO EL SALADO CUCUTA 3</t>
  </si>
  <si>
    <t>BARRIO BOSTON SANTA ROSA</t>
  </si>
  <si>
    <t>BARRIO SAN LUIS CUCUTA 22</t>
  </si>
  <si>
    <t>BARRIO CENTRO SAN NICOLAS CALI</t>
  </si>
  <si>
    <t>BARRIO CENTRO - TUNJA</t>
  </si>
  <si>
    <t>BARRIO FONTIBON VII BOGOTA</t>
  </si>
  <si>
    <t>BARRIO CENTRO BUCARAMANGA 14</t>
  </si>
  <si>
    <t>BARRIO GUADUALES CALI 1</t>
  </si>
  <si>
    <t>BARRIO LAS FERIAS IBAGUE 1</t>
  </si>
  <si>
    <t>BARRIO PERALONSO MANIZALES 1</t>
  </si>
  <si>
    <t>BARRIO URB TORCOROMA I CUCUTA 2</t>
  </si>
  <si>
    <t>BARRIO CANDELARIA LA NUEVA BOGOTA 9</t>
  </si>
  <si>
    <t>BARRIO CENTRO MAINZALES</t>
  </si>
  <si>
    <t>BARRIO FONTIBON ARABIA BOGOTA</t>
  </si>
  <si>
    <t>BARRIO ANCON IBAGUE 3</t>
  </si>
  <si>
    <t>BARRIO CRISTOBAL COLON CALI 4</t>
  </si>
  <si>
    <t>DISTRIBUIDORA LA GRAN IMAGEN</t>
  </si>
  <si>
    <t>BARRIO LOMAS DE GRANADA POPAYAN 5</t>
  </si>
  <si>
    <t>BARRIO SAN LORENZO</t>
  </si>
  <si>
    <t>BARRIO VILLA DEL SOL</t>
  </si>
  <si>
    <t>BARRIO PATIO BONITO BOGOTA 9</t>
  </si>
  <si>
    <t>PALMAR BOGOTA 1</t>
  </si>
  <si>
    <t>BARRIO EL RETIRO - CALI</t>
  </si>
  <si>
    <t>BARRIO CENTRO LA MACARENA 3</t>
  </si>
  <si>
    <t>BARRIO LA PRADERA CAREPA ANTIOQUIA CAREPA</t>
  </si>
  <si>
    <t>BARRIO PBRERO TUNJA</t>
  </si>
  <si>
    <t>BARRIO FLORIDA BLANCA BOGOTA</t>
  </si>
  <si>
    <t>BARRIO 7 DE AGOSTO V - CALI</t>
  </si>
  <si>
    <t>MATERIALES EMO II CALI</t>
  </si>
  <si>
    <t>BARRIO POBLADO II CALI 1</t>
  </si>
  <si>
    <t>BARRIO SAN CARLOS KENNEDY BOGOTA</t>
  </si>
  <si>
    <t>BARRIO SANTACRUZ POLICARPA</t>
  </si>
  <si>
    <t>BARRIO LUCERO ALTO BOGOTA</t>
  </si>
  <si>
    <t>BARRIO GAITANA BOGOTA 3</t>
  </si>
  <si>
    <t>BARRIO JOSE MARIA HERNANDEZ GUALMATAN 1</t>
  </si>
  <si>
    <t>SARDINATA - NORTE DE SANTANDER</t>
  </si>
  <si>
    <t>BARRIO ITAGUI ITAGUI 28</t>
  </si>
  <si>
    <t>BARRIO CENTRO SAN JUAN DE RIOSECO</t>
  </si>
  <si>
    <t>BARRIO CENTRO CHOACHI</t>
  </si>
  <si>
    <t>BARRIO ALFONSO LOPEZ BUCARAMANGA 7</t>
  </si>
  <si>
    <t>BARRIO LOS CEDROS</t>
  </si>
  <si>
    <t>BARRIO SUBA BOCHALEMA BOGOTA</t>
  </si>
  <si>
    <t>BARRIO RAFAEL NUÑEZ BOGOTA</t>
  </si>
  <si>
    <t>LA VARIANTE I STA ROSA DE OSOS - ANTIOQUIA</t>
  </si>
  <si>
    <t>CIMITARRA SANTANDER</t>
  </si>
  <si>
    <t>BARIO PICALEÑA IBAGUE</t>
  </si>
  <si>
    <t>BARRIO CANAIMA NEIVA 5</t>
  </si>
  <si>
    <t>BARRIO BOSA 11 BOGOTÁ</t>
  </si>
  <si>
    <t>BARRIO CENTRO SAN JUAN DE ARAMA 2</t>
  </si>
  <si>
    <t>BARRIO CENTRO PANDI</t>
  </si>
  <si>
    <t>BARRIO SAN CARLOS TUNJA</t>
  </si>
  <si>
    <t>BARRIO ALTOS DEL LIMONAR NEIVA</t>
  </si>
  <si>
    <t>BARRIO TIMANCO NEIVA</t>
  </si>
  <si>
    <t>BARRIO LA GAVIOTA IBAGUE 5</t>
  </si>
  <si>
    <t>BARRIO LA PAZ BARRANCABERMEJA</t>
  </si>
  <si>
    <t>BARRIO SIMON BOLIVAR JAMUNDI</t>
  </si>
  <si>
    <t>BARRIO URBANIZACION CADIZ FUSAGASUGA</t>
  </si>
  <si>
    <t>COSMETICOS ACCESORIOS LUNA</t>
  </si>
  <si>
    <t>BARRIO LA MESA LA MESA 7</t>
  </si>
  <si>
    <t>BARRIO LAS DELICIAS II GRANADA</t>
  </si>
  <si>
    <t>BARRIO VILLA NADIA NEIVA</t>
  </si>
  <si>
    <t>MARSELLA - RISARALDA</t>
  </si>
  <si>
    <t>BARRIO CENTRO PULI</t>
  </si>
  <si>
    <t>BARRIO FANNY GONZALEZ MANIZALES 1</t>
  </si>
  <si>
    <t>BARRIO GALAN BARRANQUILLA 5</t>
  </si>
  <si>
    <t>BARRIO AVENIDA BOYACA PASTO</t>
  </si>
  <si>
    <t>BARRIO VRD SAN VICENTE DEL CAGUAN</t>
  </si>
  <si>
    <t>BARRIO LAS FERIAS TRINIDAD</t>
  </si>
  <si>
    <t>BARRIO SANTA HELENITA BOGOTA 3</t>
  </si>
  <si>
    <t>BARRIO DIVINO NIÑO SAN SEBASTIAN DE MARIQUITA</t>
  </si>
  <si>
    <t>BARRIO MARCO FIDEL SUAREZ BOGOTA 2</t>
  </si>
  <si>
    <t>LA DORADA DUITAMA - BOYACA</t>
  </si>
  <si>
    <t>BARRIO COGUA COGUA 2</t>
  </si>
  <si>
    <t>BARRIO MANANTIAL SOLEDAD 6</t>
  </si>
  <si>
    <t>BARRIO CENTRO SANTO TOMAS 6</t>
  </si>
  <si>
    <t>BARRIO CENTRO SAN JOSE DEL FRAGUA 8</t>
  </si>
  <si>
    <t>BARRIO ALTAMIRA BOGOTA 1</t>
  </si>
  <si>
    <t>BARRIO CENTRO ROVIRA 6</t>
  </si>
  <si>
    <t>BARRIO HIPODROMO SOLEDAD</t>
  </si>
  <si>
    <t>BARRIO YOMASA III BOGOTA</t>
  </si>
  <si>
    <t>BARRIO VILLA MARLEN 2 IBAGUE</t>
  </si>
  <si>
    <t>BARRIO CIUDADELA METROPOLITANA SOLEDAD 4</t>
  </si>
  <si>
    <t>BARRIO URB TRAPICHES VILLA DEL ROSARIO</t>
  </si>
  <si>
    <t>BARRIO SAN CAYETANO MANIZALES 2</t>
  </si>
  <si>
    <t>BARRIO GALAN BARRANQUILLA 2</t>
  </si>
  <si>
    <t>BARRIO LOS MUISCAS TUNJA 4</t>
  </si>
  <si>
    <t>BARRIO ANAPOIMA ANAPOIMA</t>
  </si>
  <si>
    <t>BARRIO FINCA EL MIRADOR PIEDECUESTA</t>
  </si>
  <si>
    <t>BARRIO EL COMERCIO CORDOBA 1</t>
  </si>
  <si>
    <t>EDS LOS ANGELES</t>
  </si>
  <si>
    <t>SOLUCIONES EN RED JC</t>
  </si>
  <si>
    <t>BARRIO CONSOLATA FLORENCIA 6</t>
  </si>
  <si>
    <t>BARRIO VERACRUZ CALARCA 1</t>
  </si>
  <si>
    <t>BARRIO 11 DE NOVIEMBRE - NEIVA</t>
  </si>
  <si>
    <t>BARRIO CIUDAD PORFIA VILLAVICENCIO 5</t>
  </si>
  <si>
    <t>BARRIO MISAEL PASTRANA NEIVA 2</t>
  </si>
  <si>
    <t>BARRIO PARQUE INDUSTRIAL SECTOR BOQUIA PEREIRA</t>
  </si>
  <si>
    <t>URB LOS JARDINEZ - CARTAGENA DE INDIAS</t>
  </si>
  <si>
    <t>BARRIO PUERTO RICO BOGOTA</t>
  </si>
  <si>
    <t>BARRIO LAS CUADRAS PASTO 2</t>
  </si>
  <si>
    <t>BARRIO LA PAZ BARRANQUILLA 4</t>
  </si>
  <si>
    <t>AUTOSERVICIO DANNY CAUDAL</t>
  </si>
  <si>
    <t>BARRIO ARIGUANY 2 VILLAVICENCIO</t>
  </si>
  <si>
    <t>BARRIO ALBORADA VILLAVICENCIO</t>
  </si>
  <si>
    <t>BARRIO VERONA BOGOTA</t>
  </si>
  <si>
    <t>BARRIO EMPORIO VILLAVICENCIO</t>
  </si>
  <si>
    <t>BARRIO AMARAL VILLAVICENCIO</t>
  </si>
  <si>
    <t>BARRIO CENTRO VILLAVICENCIO 18</t>
  </si>
  <si>
    <t>BARRIO BOSA PORVENIR BOGOTA 2</t>
  </si>
  <si>
    <t>BBR GOLGOTA LINARES</t>
  </si>
  <si>
    <t>BARRIO CORREGIMIENTO CRISTO REY PUERTO ESCONDIDO 1</t>
  </si>
  <si>
    <t>BARRIO EL CENTRO GARZON 2</t>
  </si>
  <si>
    <t>BARRIO EL BOSQUE SUBACHOQUE</t>
  </si>
  <si>
    <t>BARRIO PAEZ LA PLATA 5</t>
  </si>
  <si>
    <t>BARRIO SAN PEDRO ESPINAL</t>
  </si>
  <si>
    <t>MOVIL RED SYV</t>
  </si>
  <si>
    <t>BARRIO MORICHAL VILLANUEVA 1</t>
  </si>
  <si>
    <t>BARRIO ANTONIO NARIÑO PUERTO TEJADA</t>
  </si>
  <si>
    <t>BARRIO LA GRANJA SIMIJACA</t>
  </si>
  <si>
    <t>BARRIO BOSA ISLANDIA BOGOTA</t>
  </si>
  <si>
    <t>BARRIO CENTRO MEDELLIN 15</t>
  </si>
  <si>
    <t>BARRIO SAN ANTONIO NORTE DUITAMA</t>
  </si>
  <si>
    <t>BARRIO CENTRO MONTENEGRO</t>
  </si>
  <si>
    <t>BARRIO CENTRO SAN ANTONIO</t>
  </si>
  <si>
    <t>GALICIA ANSERMA - CALDAS</t>
  </si>
  <si>
    <t>BARRIO VILLA DEL PRADO ACACIAS 2</t>
  </si>
  <si>
    <t>BARRIO SAN RAFAEL SOGAMOSO</t>
  </si>
  <si>
    <t>BARRIO CORREGIMIENTO LA ESTRELLA PALMILLA</t>
  </si>
  <si>
    <t>BARRIO SAN NICOLAS CALI 6</t>
  </si>
  <si>
    <t>BARRIO BARRANQUILLA BARRANQUILLA</t>
  </si>
  <si>
    <t>VIA BOGOTA GIRARDOT FUSAGASUGA</t>
  </si>
  <si>
    <t>BARRIO LOS CRISTALES</t>
  </si>
  <si>
    <t>BARRIO CENTRO LA MACARENA</t>
  </si>
  <si>
    <t>BARRIO CORREGIMIENTO PUERTO NUEVO SAN PELAYO</t>
  </si>
  <si>
    <t>CENTRO - SUTAMARCHAN</t>
  </si>
  <si>
    <t>BARRIO CENTRO LURUACO 5</t>
  </si>
  <si>
    <t>BARRIO CENTRO FLORIDABLANCA</t>
  </si>
  <si>
    <t>BARRIO LOS ALAMOS PASTO 1</t>
  </si>
  <si>
    <t>BARRIO EL CARMEN BARRANQUILLA</t>
  </si>
  <si>
    <t>BARRIO CASTILLO BAVARIA BOGOTA</t>
  </si>
  <si>
    <t>BARRIO LUCERO BARRANQUILLA 1</t>
  </si>
  <si>
    <t>BARRIO CENTRAL BELLO</t>
  </si>
  <si>
    <t>BARRIO CENTRO BARRANQUILLA 19</t>
  </si>
  <si>
    <t>BARRIO PATIO BONITO BOGOTA 23</t>
  </si>
  <si>
    <t>BARRIO LAGUITOS LA PRADERA DOSQUEBRADAS</t>
  </si>
  <si>
    <t>BARRIO SOACHA CIUDAD VERDE SOACHA 1</t>
  </si>
  <si>
    <t>CALI LAS DELICIAS</t>
  </si>
  <si>
    <t>BARRIO MARIA PAZ BOGOTA 7</t>
  </si>
  <si>
    <t>BARRIO LAS DELICIAS VALLEDUPAR 2</t>
  </si>
  <si>
    <t>BARRIO PATIO BONITO TIERRA BUENA BOGOTA</t>
  </si>
  <si>
    <t>BARRIO DOCE DE OCTUBRE MEDELLIN 5</t>
  </si>
  <si>
    <t>BARRIO AYACUCHO MEDILLIN</t>
  </si>
  <si>
    <t>BARRIO CABAÑAS BELLO 8</t>
  </si>
  <si>
    <t>BARRIO CENTRO MEDELLIN SECTOR HUECO MEDELLIN</t>
  </si>
  <si>
    <t>BARRIO BOSTON MEDELLIN 6</t>
  </si>
  <si>
    <t>BARRIO ARANJUEZ MEDELLIN 10</t>
  </si>
  <si>
    <t>BARRIO MESA ENVIGADO 1</t>
  </si>
  <si>
    <t>BARRIO ITAGUI ITAGUI 4</t>
  </si>
  <si>
    <t>BARRIO PASAJE COMERC LA BOLSA MEDELLIN</t>
  </si>
  <si>
    <t>BARRIO LOS COLORES MEDELLIN 4</t>
  </si>
  <si>
    <t>PRADO BELLO ANTIOQUIA</t>
  </si>
  <si>
    <t>BARRIO SANTAMARIA ITAGUI 2</t>
  </si>
  <si>
    <t>BARRIO PRADO MEDELLIN 8</t>
  </si>
  <si>
    <t>BARRIO MANRIQUE JARDIN MEDELLIN 2</t>
  </si>
  <si>
    <t>BARRIO SOACHA LAS VEGAS SOACHA</t>
  </si>
  <si>
    <t>BARRIO COMFANDI MORICHAL CALI</t>
  </si>
  <si>
    <t>BARRIO SANTUARIO BARRANQUILLA 4</t>
  </si>
  <si>
    <t>BARRIO BALCON REAL SOACHA</t>
  </si>
  <si>
    <t>BARRIO VILLA DEL LAGO CALI 2</t>
  </si>
  <si>
    <t>BARRIO SANTA CRUZ SANTA MARTA 2</t>
  </si>
  <si>
    <t>BARRIO LA FLORENCIA VILLAVICENCIO</t>
  </si>
  <si>
    <t>BARRIO ORQUIDEAS BOGOTA 9</t>
  </si>
  <si>
    <t>DROGUERIA FARMAMOBILE Y MINIMARKET</t>
  </si>
  <si>
    <t>BARRIO NUEVA DELICIAS BOGOTA 2</t>
  </si>
  <si>
    <t>BARRIO CENTRO 3 MANIZALES</t>
  </si>
  <si>
    <t>BARRIO SANTA CRUZ SANTA MARTA 3</t>
  </si>
  <si>
    <t>BARRIO CONUCOS BUCARAMANGA</t>
  </si>
  <si>
    <t>BARRIO CALLE PRINCIPAL RISARALDA</t>
  </si>
  <si>
    <t>BARRIO SAN MATEO SOACHA 8</t>
  </si>
  <si>
    <t>BUCARAMANGA ALARCON</t>
  </si>
  <si>
    <t>BARRIO LA ORQUIDEA BELLO</t>
  </si>
  <si>
    <t>SUPERMERCADO MERKABASTOS</t>
  </si>
  <si>
    <t>BARRIO VEREDA MAZO MEDELLIN</t>
  </si>
  <si>
    <t>BARRIO CENTRO ENCINO</t>
  </si>
  <si>
    <t>BARRIO VIVIENDAS DEL SUR 1 ITAGUI</t>
  </si>
  <si>
    <t>BARRIO PRADO MEDELLIN 2</t>
  </si>
  <si>
    <t>BARRI SAN ANTONIO DE PRADO MEDELLIN</t>
  </si>
  <si>
    <t>BARRIO NUEVO PALMIRA 1</t>
  </si>
  <si>
    <t>BARRIO CENTRO CARCASI</t>
  </si>
  <si>
    <t>BARRIO BUENOS AIRES CUCUTA 1</t>
  </si>
  <si>
    <t>BARRIO MOTILONES CUCUTA 29</t>
  </si>
  <si>
    <t>BARRIO LA ESMERALDA CERRITO</t>
  </si>
  <si>
    <t>BARRIO LA LAGUNA SILOS</t>
  </si>
  <si>
    <t>BARRIO TRINIDAD NEIVA</t>
  </si>
  <si>
    <t>BARRIO NIÑA CECI CUCUTA 2</t>
  </si>
  <si>
    <t>RYR FLORIAN CENTRO</t>
  </si>
  <si>
    <t>BARRIO JOSE ANTONIO GALAN BARBOSA</t>
  </si>
  <si>
    <t>BARRIO CENTRO TOGUI 3</t>
  </si>
  <si>
    <t>BELLO SAN FELIX</t>
  </si>
  <si>
    <t>BARRIO ESTANZUELA BOGOTA</t>
  </si>
  <si>
    <t>BARRIO COLOMBIATON CARTAGENA DE INDIAS</t>
  </si>
  <si>
    <t>BARRIO VEREDA SANTIBAR BAJO EL COLEGIO</t>
  </si>
  <si>
    <t>BARRIO CENTRO MARSELLA</t>
  </si>
  <si>
    <t>BARRIO ENEA MANIZALES 9</t>
  </si>
  <si>
    <t>BARRIO BELLO HORIZONTE MEDELLIN</t>
  </si>
  <si>
    <t>BARRIO SAN JAVIER MEDELLIN 9</t>
  </si>
  <si>
    <t>BARRIO BUENOS AIRES MEDELLIN 22</t>
  </si>
  <si>
    <t>BARRIO BOSA BETANIA BOGOTA 2</t>
  </si>
  <si>
    <t>BARRIO KENNEDDY LORICA</t>
  </si>
  <si>
    <t>BARRIO GUAYACANES MANIZALES 1</t>
  </si>
  <si>
    <t>BARRIO VILLA FLOR YOPAL</t>
  </si>
  <si>
    <t>BARRIO BELALCAZAR IBAGUE 6</t>
  </si>
  <si>
    <t>BARRIO BAVARIA LA ESTRELLA 1</t>
  </si>
  <si>
    <t>BARRIO PORVENIR VILLAVICENCIO 3</t>
  </si>
  <si>
    <t>BARRIO BRETAÑA CALI 3</t>
  </si>
  <si>
    <t>PAPELERÍA ASESORIAS LJ</t>
  </si>
  <si>
    <t>KAREN PAOLA RUBIANO QUIROGA</t>
  </si>
  <si>
    <t>INTERRAPIDISIMO LIZCANO</t>
  </si>
  <si>
    <t>BARRIO TEJARES DE LA LOMA 1</t>
  </si>
  <si>
    <t>BARRIO TOSCANA MANIZALES</t>
  </si>
  <si>
    <t>DROGUERIA CENTRAL PHARMA J.S</t>
  </si>
  <si>
    <t>BARRIO COLON II CALI</t>
  </si>
  <si>
    <t>BARRIO EL PORVENIR BARRANQUILLA 1</t>
  </si>
  <si>
    <t>BARRIO EL CANEY CALI 2</t>
  </si>
  <si>
    <t>BARRIO EL SEMBRADOR PALMIRA 3</t>
  </si>
  <si>
    <t>BARRIO ANTONIO VILLAVICENCIO</t>
  </si>
  <si>
    <t>BARRIO PUERTAS DEL SOL - MANIZALES</t>
  </si>
  <si>
    <t>BARRIO BELLO HORIZONTE JAMUNDI</t>
  </si>
  <si>
    <t>BARRIO TRIUNFO CUMARAL</t>
  </si>
  <si>
    <t>BARRIO CENTRO MALAGA 4</t>
  </si>
  <si>
    <t>TIBASOSA VEREDA SANTA TERESA</t>
  </si>
  <si>
    <t>BARRIO CENTRO MELGAR 10</t>
  </si>
  <si>
    <t>BARRIO EL PLACER EL CERRITO 1</t>
  </si>
  <si>
    <t>MOTO REPUESTOS SUPER MOTOS</t>
  </si>
  <si>
    <t>CESAR LA JAGUA DE IBIRICO</t>
  </si>
  <si>
    <t>BARRIO PROGRESO LA LLANADA 1</t>
  </si>
  <si>
    <t>BARRIO SAN EDUARDO POPAYAN 1</t>
  </si>
  <si>
    <t>BARRIO ANILLO VIAL SAHAGUN</t>
  </si>
  <si>
    <t>BARRIO CENTRO ARCABUCO 3</t>
  </si>
  <si>
    <t>BARRIO CABECERA 3 BUCARAMANGA</t>
  </si>
  <si>
    <t>BARRIO VILLA MARINA PRADERA</t>
  </si>
  <si>
    <t>BARRIO KENEDY SINCELEJO 1</t>
  </si>
  <si>
    <t>BARRIO SUBA BOGOTA 21</t>
  </si>
  <si>
    <t>BARRIO LAS PALMAS NEIVA 6</t>
  </si>
  <si>
    <t>BARRIO JARDIN 1 NEIVA</t>
  </si>
  <si>
    <t>BARRIO SOLO VERDE NEIVA</t>
  </si>
  <si>
    <t>BARRIO CENTRO ITAGUI 2</t>
  </si>
  <si>
    <t>BARRIO CALASANZ MEDELLIN 3</t>
  </si>
  <si>
    <t>BARRIO BELLO CARMELO BELLO</t>
  </si>
  <si>
    <t>BARRIO CENTRO ICONONZO 5</t>
  </si>
  <si>
    <t>BARRIO CENTRO SANTUARIO 3</t>
  </si>
  <si>
    <t>CAFETERÍA Y RESTAURANTE LAS SÁNCHEZ</t>
  </si>
  <si>
    <t>BARRIO COLLAREJO CARTAGO 2</t>
  </si>
  <si>
    <t>BARRIO LA ESMERALDA FLORIDABLANCA FLORIDABLANCA</t>
  </si>
  <si>
    <t>BARRIO ALAMOS NORTE NEIVA</t>
  </si>
  <si>
    <t>PAPELERÍA Y MISCELÁNEA KREPIDA</t>
  </si>
  <si>
    <t>BARRIO RIVERA NORTE - NEIVA</t>
  </si>
  <si>
    <t>BARRIO HACIENDA SAN JUAN FLORIDABLANCA</t>
  </si>
  <si>
    <t>BARRIO LA ESTANCIA YUMBO 1</t>
  </si>
  <si>
    <t>VEREDA SAN JOSE DE LA COLORADA</t>
  </si>
  <si>
    <t>BARRIO SUTATAUSA VRD PENAS DE BOQUERON</t>
  </si>
  <si>
    <t>BARRIO LA FLORIDA - ANOLAIMA</t>
  </si>
  <si>
    <t>CENTRO CURILLO - CAQUETA</t>
  </si>
  <si>
    <t>BARRIO PORTUGAL EL BAGRE 1</t>
  </si>
  <si>
    <t>BARRIO LA PRESENTACION ARBOLEDAS</t>
  </si>
  <si>
    <t>BARRIO CENTRO PALMIRA 13</t>
  </si>
  <si>
    <t>BARRIO TINTAL KENNEDY BOGOTA</t>
  </si>
  <si>
    <t>BARRIO TIMACO NEIVA</t>
  </si>
  <si>
    <t>BARRIO NORMANDIA XI BOGOTA</t>
  </si>
  <si>
    <t>DROGUERIA SAN CARLOS E.M</t>
  </si>
  <si>
    <t>BARRIO CEREABASTOS CERETE</t>
  </si>
  <si>
    <t>BARRIO CENTENARIO SUAREZ</t>
  </si>
  <si>
    <t>BARRIO BELEN RINCON 1</t>
  </si>
  <si>
    <t>SIMON BOLIVAR BELEN 1</t>
  </si>
  <si>
    <t>BARRIO BELALCAZAR EL DONCELLO</t>
  </si>
  <si>
    <t>BARRIO CENTRO GUAMO 3</t>
  </si>
  <si>
    <t>BARRIO SANTA HELENITA 3 BOGOTA</t>
  </si>
  <si>
    <t>BARRIO CENTRO GALAPA  5</t>
  </si>
  <si>
    <t>BARRIO CHICO NORTE BOGOTA 3</t>
  </si>
  <si>
    <t>BARRIO CENTRO FLORENCIA 18</t>
  </si>
  <si>
    <t>BARRIO CHICO CHIQUINQUIRA</t>
  </si>
  <si>
    <t>BARRIO LA ACACIA BOGOTA 1</t>
  </si>
  <si>
    <t>BARRIO PALO BLANCO BOGOTA 1</t>
  </si>
  <si>
    <t>YAZMIN ROCIO MILLAN SEPULVEDA</t>
  </si>
  <si>
    <t>SAN JOSE BOGOTA 6</t>
  </si>
  <si>
    <t>BARRIO AVENIDA LOS ESTUDIANTES PASTO</t>
  </si>
  <si>
    <t>NOAS COSMETICOS</t>
  </si>
  <si>
    <t>BARRIO CAMILO TORRES ANCUYA</t>
  </si>
  <si>
    <t>BARRIO CENTRO NEMOCON 8</t>
  </si>
  <si>
    <t>BARRIO COLINAS DE CORNEJO SAN CAYETANO</t>
  </si>
  <si>
    <t>BARRIO CENTRO 2 SAMACÁ</t>
  </si>
  <si>
    <t>BARRIO CENTRO PASTO</t>
  </si>
  <si>
    <t>BARRIO CENTRO CALI 7</t>
  </si>
  <si>
    <t>BARRIO CENTRO MANATI 4</t>
  </si>
  <si>
    <t>BARRIO BELLO BELLO 14</t>
  </si>
  <si>
    <t>BARRIO SANTA CRUZ MEDELLIN 13</t>
  </si>
  <si>
    <t>CAFE INTERNET GUADALUPE ITAGUI</t>
  </si>
  <si>
    <t>SUPERMERCADO ORO</t>
  </si>
  <si>
    <t>SUPERMERCADO EL VIÑEDO</t>
  </si>
  <si>
    <t>SURTIPLAZA EL ABASTECEDOR</t>
  </si>
  <si>
    <t>BARRIO PARQUE ITAGUI 5</t>
  </si>
  <si>
    <t>EL PRADO TAMIMANGO</t>
  </si>
  <si>
    <t>BARRIO VILLA DEL NORTE POPAYAN</t>
  </si>
  <si>
    <t>BARRIO KENNEDY BOMBEROS BOGOTA</t>
  </si>
  <si>
    <t>BARRIO LOS HOYOS POPAYAN 9</t>
  </si>
  <si>
    <t>BARRIO OLARTE BOGOTA 3</t>
  </si>
  <si>
    <t>BARRIO PRADERA BARRANQUILLA 2</t>
  </si>
  <si>
    <t>BARRIO SAN MATEO SOACHA 3</t>
  </si>
  <si>
    <t>BARRIO CALSS ROMA BOGOTA</t>
  </si>
  <si>
    <t>BARRIO CORREGIMIENTO SAN ISIDRO SAN PELAYO</t>
  </si>
  <si>
    <t>BARRIO CENTRO ENCISO</t>
  </si>
  <si>
    <t>BARRIO VEREDA CANO CHACHAGUI</t>
  </si>
  <si>
    <t>VARIEDADES LA GRANVIA</t>
  </si>
  <si>
    <t>BARRIO SANTA LUCIA MOMIL 1</t>
  </si>
  <si>
    <t>BARRIO TITIRIBI TITIRIBI 2</t>
  </si>
  <si>
    <t>BARRIO MINUTO DE DIOS 4 ETAPA NEIVA</t>
  </si>
  <si>
    <t>BARRIO LUIS CARLOS GALAN 1 ETAPA NEIVA</t>
  </si>
  <si>
    <t>BARRIO EL RECUERDO POPAYAN 5</t>
  </si>
  <si>
    <t>BARRIO CENTRO SABANALARGA 23</t>
  </si>
  <si>
    <t>BARRIO LA LIBERTAD CUCUTA 20</t>
  </si>
  <si>
    <t>BARRIO MODELO SUR BOGOTA</t>
  </si>
  <si>
    <t>BARRIO TIERRA LINDA LOS PATIOS 2</t>
  </si>
  <si>
    <t>BARRIO VILLA GARCIA PAPAYAN</t>
  </si>
  <si>
    <t>BARRIO SAN FRANCISCO BOGOTA</t>
  </si>
  <si>
    <t>BARRIO LLERAS CAMARGO AYAPEL 1</t>
  </si>
  <si>
    <t>BARRIO VILLA LUZ BOGOTA 7</t>
  </si>
  <si>
    <t>BARRIO SANTA MONICA MEDELLIN 4</t>
  </si>
  <si>
    <t>BARRIO ITAGUI ITAGUI 25</t>
  </si>
  <si>
    <t>JUAN GUILLERMO CORRALES MONTOYA</t>
  </si>
  <si>
    <t>BARRIO CENTRO MEDELLIN 98</t>
  </si>
  <si>
    <t>BARRIO CENTRO MEDELLIN 70</t>
  </si>
  <si>
    <t>DEPOSITO Y FERRETERIA EL TRIUNFO</t>
  </si>
  <si>
    <t>SPACIOS.COM</t>
  </si>
  <si>
    <t>BARRIO ANDRES SANIN CALI 4</t>
  </si>
  <si>
    <t>DESEPLAS M.P</t>
  </si>
  <si>
    <t>COLMENA PAPELERIA 2</t>
  </si>
  <si>
    <t>BARRIO ANDRES SANIN CALI 1</t>
  </si>
  <si>
    <t>BARRIO LA FLORESTA MONTERIA 5</t>
  </si>
  <si>
    <t>BARRIO CHIPRE IV MANIZALES</t>
  </si>
  <si>
    <t>FARMALEON DROGUERIA 27</t>
  </si>
  <si>
    <t>BARRIO VILLA HERMOSA MANIZALES 3</t>
  </si>
  <si>
    <t>BARRIO 450 AÑOS VALLEDUPAR</t>
  </si>
  <si>
    <t>BARRIO LA MADRID VILLAVICENCIO 4</t>
  </si>
  <si>
    <t>BARRIO PORVENIR VILLAVICENCIO 9</t>
  </si>
  <si>
    <t>BARRIO LA CEIBA MONTERIA 1</t>
  </si>
  <si>
    <t>BARRIO LA CANDELARIA BOGOTA</t>
  </si>
  <si>
    <t>BARRIO JUAN 23 PASTO</t>
  </si>
  <si>
    <t>BARRIO BRILLANTE VILLAVICENCIO</t>
  </si>
  <si>
    <t>BARRIO ESTERO VILLAVICENCIO 17</t>
  </si>
  <si>
    <t>DISTRIBUCIONES MILENA R.C</t>
  </si>
  <si>
    <t>BARRIO ZONA FRANCA SANTANDER FLORIDABLANCA</t>
  </si>
  <si>
    <t>BARRIO JUAN XXIII MONTERIA 2</t>
  </si>
  <si>
    <t>PUNTO LATINO</t>
  </si>
  <si>
    <t>BARRIO COELLO COCORA IBAGUE</t>
  </si>
  <si>
    <t>BARRIO AURES BOGOTA 2</t>
  </si>
  <si>
    <t>BARRIO RICAURTE PARTE BAJA IBAGUE 1</t>
  </si>
  <si>
    <t>MULTISERVICIOS Y VARIEDADES JULIETA</t>
  </si>
  <si>
    <t>BARRIO EL RMANSO PEREIRA</t>
  </si>
  <si>
    <t>VARIEDADES Y PIÑATERIA YC</t>
  </si>
  <si>
    <t>BARRIO MOGAMBO MONTERIA 9</t>
  </si>
  <si>
    <t>BARRIO SAN ANTONIO DE PRADO MEDELLIN 3</t>
  </si>
  <si>
    <t>SAMANA - CALDAS</t>
  </si>
  <si>
    <t>BARRIO VIRREY BOGOTA 6</t>
  </si>
  <si>
    <t>LA CASA DE LOS PERFUMES IBAGUEB</t>
  </si>
  <si>
    <t>BARRIO FERRI BARRANQUILLA</t>
  </si>
  <si>
    <t>BARRIO MEJIA ROBLEDO PEREIRA 1</t>
  </si>
  <si>
    <t>BARRIO VILLA MARIA SEGUNDO SECTOR BOGOTA</t>
  </si>
  <si>
    <t>BARRIO AURES II BOGOTA 1</t>
  </si>
  <si>
    <t>DROGUERIA LOS ANGELES 44</t>
  </si>
  <si>
    <t>BARRIO CALLE PRINCIPAL 2</t>
  </si>
  <si>
    <t>BARRIO CALLE DEL COMERCIO SAMANA</t>
  </si>
  <si>
    <t>CENTRO CORREGIMIENTO PAYANDE 1</t>
  </si>
  <si>
    <t>OCAÑA IV NORTE DE SANTANDER</t>
  </si>
  <si>
    <t>BARRIO CENTRO PAZ DE ARIPORO 6</t>
  </si>
  <si>
    <t>BARRIO BICENTENARIO RETIRO</t>
  </si>
  <si>
    <t>BARRIO CENTRO LA MACARENA 8</t>
  </si>
  <si>
    <t>BARRIO SAN SILVESTRE BARRANCABERMEJA</t>
  </si>
  <si>
    <t>BARRIO EL DIAMANTE CALI 5</t>
  </si>
  <si>
    <t>BARRIO CIUDADELA 20 DE JULIO BARRANQUILLA 8</t>
  </si>
  <si>
    <t>BARRIO FURATENA MONTERIA 3</t>
  </si>
  <si>
    <t>BARRIO URB VALLEJO MONTERIA</t>
  </si>
  <si>
    <t>BARRIO MOLINOS SUR BOGOTA</t>
  </si>
  <si>
    <t>BARRIO PIONEROS SINCELEJO 4</t>
  </si>
  <si>
    <t>BARRIO VILLA MADY SINCELEJO</t>
  </si>
  <si>
    <t>BARRIO ENTRERRIOS IBAGUE 1</t>
  </si>
  <si>
    <t>BARRIO LA BUCARAMANGA SINCELEJO</t>
  </si>
  <si>
    <t>BARRIO LOS LAGOS CALI 2</t>
  </si>
  <si>
    <t>PARQUE DE SAN ANTONIO DE PRADO - MEDELLÍN</t>
  </si>
  <si>
    <t>BARRIO SAN JOSE POPAYAN 2</t>
  </si>
  <si>
    <t>BARRIO BUENOS AIRES MEDELLIN 23</t>
  </si>
  <si>
    <t>BARRIO CENTRO MONTERIA 30</t>
  </si>
  <si>
    <t>BARRIO RELIQUIA VILLAVICENCIO 7</t>
  </si>
  <si>
    <t>BARRIO LAS FLORES BOGOTA 1</t>
  </si>
  <si>
    <t>BARRIO BONANZA MONTERIA</t>
  </si>
  <si>
    <t>BARRIO SIMON BOLIVAR BARRANCABERMEJA 2</t>
  </si>
  <si>
    <t>BARRIO LA ESMERALDA SEGUNDO SECTOR FUSAGASUGA</t>
  </si>
  <si>
    <t>BARRIO CENTRO - BITUIMA</t>
  </si>
  <si>
    <t>BARRIO PINARES – ARMENIA</t>
  </si>
  <si>
    <t>BARRIO CENTRO EL PROGRESO TOLEDO</t>
  </si>
  <si>
    <t>BARRIO VILLA ROCIO MONTERIA</t>
  </si>
  <si>
    <t>BARRIO EL SALADO IBAGUE 3</t>
  </si>
  <si>
    <t>BARRIO SIMON BOLIVAR BARRANQUILLA 4</t>
  </si>
  <si>
    <t>BARRIO CENTRO MUZO 4</t>
  </si>
  <si>
    <t>BARRIO QUIRIGUA BOGOTA 6</t>
  </si>
  <si>
    <t>BARRIO NAPOLEON TOLEDO</t>
  </si>
  <si>
    <t>BARRIO SAN JORGE GACHANCIPA</t>
  </si>
  <si>
    <t>BARRIO CENTRO SAN SEBASTIAN DE MARIQUITA 8</t>
  </si>
  <si>
    <t>BARRIO CRISTOBAL COLON CALI 3</t>
  </si>
  <si>
    <t>BARRIO CERETE 2 CERETE</t>
  </si>
  <si>
    <t>CORRESPONSAL BANCARIO JOSEFINA RODRIGUEZ</t>
  </si>
  <si>
    <t>CORRESPONSAL HANNAH HERNANDEZ</t>
  </si>
  <si>
    <t>BARRIO FLORESTA 3 CALI</t>
  </si>
  <si>
    <t>BARRIO VILLA CLARA FLORENCIA</t>
  </si>
  <si>
    <t>AGUA DE DIOS - CUNDINAMARCA</t>
  </si>
  <si>
    <t>BARRIO EL CENTRO VILLA DEL ROSARIO 10</t>
  </si>
  <si>
    <t>BARRIO CENTRO MONTERIA 49</t>
  </si>
  <si>
    <t>BARRIO CHUCHURUBI MONTERIA 6</t>
  </si>
  <si>
    <t>SABAS PAPELERÍA</t>
  </si>
  <si>
    <t>BARRIO BUENAVISTA MONTERIA 8</t>
  </si>
  <si>
    <t>BARRIO BETANIA MEDELLIN</t>
  </si>
  <si>
    <t>PAPELERIA JIREH01</t>
  </si>
  <si>
    <t>BARRIO CAMPO VALDES MEDELLIN 2</t>
  </si>
  <si>
    <t>BARRIO RANCHO GRANDE MONTERIA 4</t>
  </si>
  <si>
    <t>BARRIO LOS COLORES MEDELLIN 12</t>
  </si>
  <si>
    <t>DEPOSITO LA 101</t>
  </si>
  <si>
    <t>BARRIO BELLO BELLO 7</t>
  </si>
  <si>
    <t>COOTRASANA MEDELLIN</t>
  </si>
  <si>
    <t>BARRIO SAN MATEO ENVIGADO 2</t>
  </si>
  <si>
    <t>BARRIO LA CASTELLANA IBAGUE</t>
  </si>
  <si>
    <t>BARRIO ENGATIVA BOGOTA 11</t>
  </si>
  <si>
    <t>BR OLARTE CUNDINAMARCA</t>
  </si>
  <si>
    <t>BARRIO CIUDAD CORDOBA CALI 9</t>
  </si>
  <si>
    <t>BARRIO SAN JOSE BARRANQUILLA 7</t>
  </si>
  <si>
    <t>LOS SOCIOS JR</t>
  </si>
  <si>
    <t>BARRIO EL PORTAL I MONTERIA</t>
  </si>
  <si>
    <t>ADRI VARIEDADES</t>
  </si>
  <si>
    <t>BARRIO SUBA LA CAMPIÑA BOGOTA 1</t>
  </si>
  <si>
    <t>BARRIO EL SOCORRO CERETE 3</t>
  </si>
  <si>
    <t>BARRIO BERNAL 2 PASTO</t>
  </si>
  <si>
    <t>BARRIO SAN LUIS CUCUTA 16</t>
  </si>
  <si>
    <t>BARRIO MOTILONES CUCUTA 23</t>
  </si>
  <si>
    <t>VALLEDUPAR ROSARIO NORTE II</t>
  </si>
  <si>
    <t>BARRIO LA LUZ BARRANQUILLA 4</t>
  </si>
  <si>
    <t>BARRIO QUIRIGUA BOGOTA 3</t>
  </si>
  <si>
    <t>BARRIO TAMASAGRA 2 PASTO 1</t>
  </si>
  <si>
    <t>BARRIO NORMANDIA BOGOTA 7</t>
  </si>
  <si>
    <t>BARRIO BUENOS AIRES CUCUTA 5</t>
  </si>
  <si>
    <t>BARRIO CIUDAD JARDIN BARRANQUILLA 4</t>
  </si>
  <si>
    <t>BARRIO POTRERO GRANDE CALI 2</t>
  </si>
  <si>
    <t>BARRIO NUEVA SANTA BARBARA TUNJA3</t>
  </si>
  <si>
    <t>BARRIO ALICANTO PALMIRA</t>
  </si>
  <si>
    <t>BARRIO EVARISTO SOURDIS BARRANQUILLA</t>
  </si>
  <si>
    <t>BARRIO OLAYA MEDELLIN</t>
  </si>
  <si>
    <t>CENTRO SILVANIA CUNDINAMARCA</t>
  </si>
  <si>
    <t>BARRIO SECTOR CALLE CALDAS SANTA ROSA DE OSOS</t>
  </si>
  <si>
    <t>BARRIO SAN CARLOS ALBAN 1</t>
  </si>
  <si>
    <t>BARRIO CALLE BOYACA SANTA ROSA DE OSOS</t>
  </si>
  <si>
    <t>CAFE INTERNACIONAL ALICE</t>
  </si>
  <si>
    <t>BARRIO CENTRO 19</t>
  </si>
  <si>
    <t>BARRIO SANTA ANA VILLA DE LEYVA</t>
  </si>
  <si>
    <t>BARRIO SAN SEBASTIAN DE MARIQUITA CENTRO</t>
  </si>
  <si>
    <t>BARRIO VEREDA LA UNION AIPE</t>
  </si>
  <si>
    <t>BARRIO CORREGIMIENTO SANTA ELENA EL CERRITO</t>
  </si>
  <si>
    <t>BARRIO LAS PALMERAS ALTAS FLORENCIA</t>
  </si>
  <si>
    <t>BARRIO EL CENTRO VI - CÚCUTA</t>
  </si>
  <si>
    <t>BARRIO LEON XIII SOACHA 8</t>
  </si>
  <si>
    <t>BARRIO LEON X111</t>
  </si>
  <si>
    <t>BARRIO PUEBLO TAPAO MONTENEGRO</t>
  </si>
  <si>
    <t>MULTIFARMA DROGUERIA MINIMARKET</t>
  </si>
  <si>
    <t>BARRIO BLANQUIZAL MEDELLÍN</t>
  </si>
  <si>
    <t>BARRIO EL LIMONAR 1 SAN ANTONIO DE PRADO MEDELLIN</t>
  </si>
  <si>
    <t>BARRIO VILLA MARCELA</t>
  </si>
  <si>
    <t>CUNDINAMARCA SOACHA 1</t>
  </si>
  <si>
    <t>BARRIO DOCE DE OCTUBRE LOS PATIOS 4</t>
  </si>
  <si>
    <t>BARRIO PIEDECUESTA PIEDECUESTA 3</t>
  </si>
  <si>
    <t>BARRIO LAS CEIBAS CALI 4</t>
  </si>
  <si>
    <t>BARRIO CENTRO 4 CHIQUINQUIRÁ</t>
  </si>
  <si>
    <t>BARRIO LA ESPERANZA DUITAMA 2</t>
  </si>
  <si>
    <t>BARRIO 19 DE ENERO ARMENIA</t>
  </si>
  <si>
    <t>NOMBRE PASEO DEL PUENTE 2</t>
  </si>
  <si>
    <t>SOACHA UBATE SOACHA</t>
  </si>
  <si>
    <t>BARRIO CORREGIMIENTTO DE APOSENTOS</t>
  </si>
  <si>
    <t>BARRIO LA AURORA JAMUNDI</t>
  </si>
  <si>
    <t>BARRIO CENTRO CAMPOALEGRE 7</t>
  </si>
  <si>
    <t>BARRIO BELISARIO CUCUTA</t>
  </si>
  <si>
    <t>BARRIO SUBA GAITANA BOGOTA 2</t>
  </si>
  <si>
    <t>BARRIO JUAN XXI ALGECIRAS</t>
  </si>
  <si>
    <t>LA NUBE SERVICIOS Y PAPELERIA</t>
  </si>
  <si>
    <t>BARRIO BUCARAMANGA BUCARAMANAGA 1</t>
  </si>
  <si>
    <t>BARRIO SAN GIL SAN GIL</t>
  </si>
  <si>
    <t>BARRIO CENTRO MONTERIA 57</t>
  </si>
  <si>
    <t>BARRIO BLANCO MEDELLIN</t>
  </si>
  <si>
    <t>BARRIO MARANATA 1 SOACHA</t>
  </si>
  <si>
    <t>BARRIO PROVIVIENDA YOPAL 2</t>
  </si>
  <si>
    <t>BARRIO VILLABEL FLORIDABLANCA</t>
  </si>
  <si>
    <t>BARRIO CENTRO TUNJA 30</t>
  </si>
  <si>
    <t>BARRIO KENNEDY AYACUCHO BOGOTA 1</t>
  </si>
  <si>
    <t>MEGAPLAY@NET</t>
  </si>
  <si>
    <t>BARRIO BRITALIA BOGOTA 8</t>
  </si>
  <si>
    <t>BARRIO SAN MATEO SOACHA 13</t>
  </si>
  <si>
    <t>BARRIO BOSA LA RIVERA BOGOTÁ</t>
  </si>
  <si>
    <t>BARRIO SOACHA COMPARTIR SOACHA 9</t>
  </si>
  <si>
    <t>EL PARAISO MONTERIA 3</t>
  </si>
  <si>
    <t>BARRIO EDMUNDO LOPEZ MONTERIA 1</t>
  </si>
  <si>
    <t>BARRIO CENTRO - CHOCONTA CHOCONTA</t>
  </si>
  <si>
    <t>BARRIO OLÍMPICO VILLAVICENCIO</t>
  </si>
  <si>
    <t>BARRIO ALFONSO LOPEZ CUCUTA</t>
  </si>
  <si>
    <t>BARRIO LA CITA BOGOTA 3</t>
  </si>
  <si>
    <t>BARRIO EL SILENCIO BARRANQUILLA 2</t>
  </si>
  <si>
    <t>BARRIO PARAISO VILLAVICENCIO</t>
  </si>
  <si>
    <t>BARRIO SAN DIEGO MEDELLIN 2</t>
  </si>
  <si>
    <t>BARRIO PARQUES DE BOGOTA CONJUNTO RESIDENCIAL LOS ROBLES BOGOTA</t>
  </si>
  <si>
    <t>BARRIO VILLA DE LOS RIOS</t>
  </si>
  <si>
    <t>BARRIO PRADOS NORTE CUCUTA 1</t>
  </si>
  <si>
    <t>BARRIO SAN ANTONIO TUNJA</t>
  </si>
  <si>
    <t>BARRIO TUNA ALTA BOGOTA</t>
  </si>
  <si>
    <t>BARRIO VEREDA BELLA SUIZA</t>
  </si>
  <si>
    <t>BARRIO CENTRO TUNJA 31</t>
  </si>
  <si>
    <t>SUPERMERCADO D &amp; J</t>
  </si>
  <si>
    <t>BARRIO NIQUIA IV - BELLO</t>
  </si>
  <si>
    <t>BARRIO LOMA DE LOS BERNAL - MEDELLIN</t>
  </si>
  <si>
    <t>LA MAGNOLIA ENVIGADO</t>
  </si>
  <si>
    <t>BARRIO QUINTA ORIENTAL CUCUTA 13</t>
  </si>
  <si>
    <t>BARRIO CENTRO SINCELEJO 9</t>
  </si>
  <si>
    <t>CENTRO SABOYA BOYACA</t>
  </si>
  <si>
    <t>BARRIO EL CENTRO CUCUTA 51</t>
  </si>
  <si>
    <t>BARAYA CENTRO</t>
  </si>
  <si>
    <t>BARRIO CALLE PRINCIPAL CARTAGENA DE INDIAS</t>
  </si>
  <si>
    <t>BARRIO OCHO DE MARZO LA JAGUA DE IBIRICO</t>
  </si>
  <si>
    <t>BARRIO EL CANGREJO SANTIAGO DE TOLU</t>
  </si>
  <si>
    <t>BARRIO PABLO VI SIBUNDOY 1</t>
  </si>
  <si>
    <t>BARRIO LAGUITO SOGAMOSO 2</t>
  </si>
  <si>
    <t>EL CARMEN DE CHUCURI - SANTANDER</t>
  </si>
  <si>
    <t>BARRIO CENTRO CHIQUINQUIRA 8</t>
  </si>
  <si>
    <t>BARRIO CENTRO INP YURAYACO SAN JOSE DEL FRAGUA</t>
  </si>
  <si>
    <t>BARRIO CENTRO SAN JOSE DEL FRAGUA</t>
  </si>
  <si>
    <t>BARRIO URBANIZACION LA ALDEA CANDELARIA</t>
  </si>
  <si>
    <t>PAPELERÍA Y MISCELÁNEA GRANITO DE MOSTAZA</t>
  </si>
  <si>
    <t>BARRIO LA BOMBA SAN VICENTE DE CHUCURI</t>
  </si>
  <si>
    <t>BARRIO TOSCANA MANIZALES 1</t>
  </si>
  <si>
    <t>BARRIO SAN JORGE YUMBO 2</t>
  </si>
  <si>
    <t>BARRIO BOSQUES DE PALERMO ARMENIA</t>
  </si>
  <si>
    <t>BARRIO SAN MATEO CUCUTA 4</t>
  </si>
  <si>
    <t>BARRIO SEBASTIAN MANIZALES</t>
  </si>
  <si>
    <t>BARRIO CENTRO BUCARAMANGA 21</t>
  </si>
  <si>
    <t>BARRIO EL CENTRO CUCUTA 8</t>
  </si>
  <si>
    <t>BARRIO RINCON DE POMPEYA ZONA RURAL VILLAVICENCIO</t>
  </si>
  <si>
    <t>BARRIO AURELIO MEJIA GIRARDOTA</t>
  </si>
  <si>
    <t>BARRIO LA PLAYA SOCOTA</t>
  </si>
  <si>
    <t>BARRIO SAN MATEO SOACHA 21</t>
  </si>
  <si>
    <t>BARRIO CENTRO CALARCA 7</t>
  </si>
  <si>
    <t>BARRIO MIRAFLORES SANTA MARTA</t>
  </si>
  <si>
    <t>BARRIO CENTRO CAJAMARCA 2</t>
  </si>
  <si>
    <t>BARRIO CENTRO 2 SÁCHICA</t>
  </si>
  <si>
    <t>BARRIO TAGANGA SANTA MARTA 2</t>
  </si>
  <si>
    <t>BARRIO MODELIA CAPELLANIA BOGOTA</t>
  </si>
  <si>
    <t>BARRIO VILLA SAN MARCOS CALI</t>
  </si>
  <si>
    <t>BARRIO BOSQUES DE ABAJAM VILLAVICENCIO 5</t>
  </si>
  <si>
    <t>BARRIO URBANIZACION LA RIVERA VALLEDUPAR</t>
  </si>
  <si>
    <t>BARRIO CIUDAD JARDIN II - BARRANQUILLA</t>
  </si>
  <si>
    <t>BARRIO SANTA CRUZ MEDELLIN 4</t>
  </si>
  <si>
    <t>BARRIO ZONA ROSA SAN VICENTE DEL CAGUAN 1</t>
  </si>
  <si>
    <t>BARRIO VEREDA SANTA ROSA POLICARPA 1</t>
  </si>
  <si>
    <t>BARRIO PLAZA DE FLORES MEDELLIN 3</t>
  </si>
  <si>
    <t>BARRIO MODELO POPAYAN</t>
  </si>
  <si>
    <t>BARRIO SAN ANTONIO BOGOTA 9</t>
  </si>
  <si>
    <t>BARRIO GUACAMAYAS BOGOTA 3</t>
  </si>
  <si>
    <t>MULTISERVICIOS LK.COM</t>
  </si>
  <si>
    <t>BARRIO ARIZONA VALLEDUPAR</t>
  </si>
  <si>
    <t>BARRIO VRD LOS CEDROS MONTERIA</t>
  </si>
  <si>
    <t>GESTION FINANCIERA INMOBILIARIA S.A.S</t>
  </si>
  <si>
    <t>PLASTIBANI SAS</t>
  </si>
  <si>
    <t>BARRIO GUACAMAYAS BOGOTA 1</t>
  </si>
  <si>
    <t>BARRIO URB CURINCA SANTA MARTA 1</t>
  </si>
  <si>
    <t>BARRIO GARCES NAVAS BOGOTA 1</t>
  </si>
  <si>
    <t>BARRIO NUEVA ESPERANZA MONTERIA 1</t>
  </si>
  <si>
    <t>BARRIO LA PRADERA MONTERIA 6</t>
  </si>
  <si>
    <t>PAPELERIA KEVIN</t>
  </si>
  <si>
    <t>BARRIO SAN LUISITO SAN LUIS</t>
  </si>
  <si>
    <t>BARRIO 31 DE OCTUBRE CHINU</t>
  </si>
  <si>
    <t>BARRIO CENTRO MAGANGUE</t>
  </si>
  <si>
    <t>BARRIO VEREDA PUNTA LARGA NOBSA</t>
  </si>
  <si>
    <t>BARRIO SANTA LUISA CHAPARRAL</t>
  </si>
  <si>
    <t>BARRIO SAN AGUSTIN PAMPLONA 3</t>
  </si>
  <si>
    <t>BARRIO CENTRO 2 BELÉN</t>
  </si>
  <si>
    <t>BARRIO PANAMERICANA VIANI VIANI</t>
  </si>
  <si>
    <t>BARRIO VEREDAPUNTALARGA NOBSA</t>
  </si>
  <si>
    <t>BARRIO CODITO ESTRELLITA</t>
  </si>
  <si>
    <t>BARRIO CENTRO MONTERIA 58</t>
  </si>
  <si>
    <t>BARRIO VILLA SANDRA TONA</t>
  </si>
  <si>
    <t>BARRIO SABANITAS BURITICA</t>
  </si>
  <si>
    <t>SERVIFARMA LA 27</t>
  </si>
  <si>
    <t>BARRIO URB PRADOS DEL NORTE CUCUTA 6</t>
  </si>
  <si>
    <t>BARRIO CASCO ANTIGUO FLORIDABLANCA</t>
  </si>
  <si>
    <t>BARRIO CHAPINERO CUCUTA 2</t>
  </si>
  <si>
    <t>BARRIO HOGAR DEL SOL SOACHA SOACHA</t>
  </si>
  <si>
    <t>BARRIO EL JARDIN GRANADA</t>
  </si>
  <si>
    <t>BARRIO LA TOSCANA BOGOTA</t>
  </si>
  <si>
    <t>BARRIO DOÑA NIDIA CUCUTA 3</t>
  </si>
  <si>
    <t>BARRIO PEDRERA COPACABANA</t>
  </si>
  <si>
    <t>BARRIO SAN FRANCISCO BUCARAMANGA 19</t>
  </si>
  <si>
    <t>BARRIO CENTRO LA CELIA 4</t>
  </si>
  <si>
    <t>BARRIO LA VICTORIA EL BAGRE 1</t>
  </si>
  <si>
    <t>BARRIO PUENTE NEGRITO IPIALES</t>
  </si>
  <si>
    <t>BARRIO CENTRO NUEVO COLON 2</t>
  </si>
  <si>
    <t>BARRIO CENTRO EL COLEGIO 6</t>
  </si>
  <si>
    <t>BARRIO AVENIDA CIRCUNVALAR OCAÑA</t>
  </si>
  <si>
    <t>BARRIO CENTRO TALAIGUA NUEVO 5</t>
  </si>
  <si>
    <t>BARRIO LUXEMBURGO</t>
  </si>
  <si>
    <t>PAPELERÍA ESMERALDA 02</t>
  </si>
  <si>
    <t>BARRIO EDUARDO SANTOS CAMPOALEGRE</t>
  </si>
  <si>
    <t>BARRIO CENTRO PAIPA 18</t>
  </si>
  <si>
    <t>BARRIO SAN FELIPE BARRANQUILLA 6</t>
  </si>
  <si>
    <t>DÍAZ NET.COM COMUNICACIONES</t>
  </si>
  <si>
    <t>BARRIO CHICO BOGOTA 2</t>
  </si>
  <si>
    <t>RISARALDA III - CALDAS</t>
  </si>
  <si>
    <t>BARRIO VIOTA VIOTA</t>
  </si>
  <si>
    <t>BARRIO VEREDA MUNDO NUEVO PEREIRA</t>
  </si>
  <si>
    <t>BARRIO CENTRO FONSECA 12</t>
  </si>
  <si>
    <t>BARRIO CAMPESTRE C DOSQUEBRADAS</t>
  </si>
  <si>
    <t>PAPELERIA Y DETALLES GIROS</t>
  </si>
  <si>
    <t>BARRIO LA ESTANCIA BOGOTA</t>
  </si>
  <si>
    <t>BARRIO BOSA CENTRO BOGOTA 4</t>
  </si>
  <si>
    <t>BARRIO VILLA ELISA BOGOTA 2</t>
  </si>
  <si>
    <t>BARRIO LA INDEPENDENCIA CALI</t>
  </si>
  <si>
    <t>BARRIO MOLINOS DEL SUR BOGOTA</t>
  </si>
  <si>
    <t>BARRIO YOMASA 6 BOGOTÁ</t>
  </si>
  <si>
    <t>BARRIO EL POBLADO 2 PEREIRA</t>
  </si>
  <si>
    <t>BARRIO REPUBLICA DE PANAMA MONTERIA</t>
  </si>
  <si>
    <t>BARRIO LAGUNITAS PULI</t>
  </si>
  <si>
    <t>BARRIO SAN CARLOS CALI 2</t>
  </si>
  <si>
    <t>BARRIO SEVILLA NEIVA</t>
  </si>
  <si>
    <t>BARRIO CENTRO SANTUARIO 4 RISARALDA</t>
  </si>
  <si>
    <t>BARRIO SANTA SOFIA BOGOTA 1</t>
  </si>
  <si>
    <t>BARRIO MARRUECOS BOGOTA 3</t>
  </si>
  <si>
    <t>BARRIO AV EL PAJONA - PALACIO MUN CAUCASIA</t>
  </si>
  <si>
    <t>BARRIO CENTRO NORTE BUESACO</t>
  </si>
  <si>
    <t>BARRIO EL PILAR PASTO</t>
  </si>
  <si>
    <t>BARRIO ARENALES CERRITO</t>
  </si>
  <si>
    <t>EL PAUJIL CENTRO</t>
  </si>
  <si>
    <t>BARRIO CENTRO MONTERREY 4</t>
  </si>
  <si>
    <t>BARRIO CENTRO NEIVA 16</t>
  </si>
  <si>
    <t>BARRIO ZONA INDUSTRIAL NEIVA 3</t>
  </si>
  <si>
    <t>BARRIO SAMPUES SAMPUES</t>
  </si>
  <si>
    <t>BARRIO CENTRO USIACURI 2</t>
  </si>
  <si>
    <t>BARRIO EL CARMEN TUNJA</t>
  </si>
  <si>
    <t>BARRIO CENTRO - BUESACO</t>
  </si>
  <si>
    <t>BARRIO ALFONOSO LOPEZ SANTANDER DE QUILICHAO</t>
  </si>
  <si>
    <t>BARRIO LOS ALPES SAN JOSE DEL FRAGUA</t>
  </si>
  <si>
    <t>BARRIO SAN JUAN DE LOZADA SAN VICENTE DEL CAGUAN</t>
  </si>
  <si>
    <t>BARRIO CENTRO SAN JOSE DEL FRAGUA 5</t>
  </si>
  <si>
    <t>BARRIO OLAYA SAN JUAN NEPOMUCENO</t>
  </si>
  <si>
    <t>BARRIO UNICENTRO COLOMBIA</t>
  </si>
  <si>
    <t>BARRIO VILLA OLIMPICA GRANADA 4</t>
  </si>
  <si>
    <t>BARRIO EDUARDO SANTOS NEIVA</t>
  </si>
  <si>
    <t>CENTRO MORELIA - CAQUETA</t>
  </si>
  <si>
    <t>GENOVA - QUINDIO</t>
  </si>
  <si>
    <t>BARRIO BORRERO AYERBE DAGUA</t>
  </si>
  <si>
    <t>BARRIO URSUA PAMPLONA</t>
  </si>
  <si>
    <t>BARRIO CENTRO PAIPA 19</t>
  </si>
  <si>
    <t>BARRIO EL SALADO IBAGUE 11</t>
  </si>
  <si>
    <t>BARRIO GAVIOTAS CARGENA DE INDIAS</t>
  </si>
  <si>
    <t>BARRIO OBRERO CALI 4</t>
  </si>
  <si>
    <t>BARRIO PRADO VERANIEGO II - BOGOTÁ</t>
  </si>
  <si>
    <t>BARRIO GRANADA CIENAGA DE ORO 1</t>
  </si>
  <si>
    <t>BARRIO MARROQUIN 2 CALI 1</t>
  </si>
  <si>
    <t>miscelanea y variedades bancanaima</t>
  </si>
  <si>
    <t>BARRIO VILLA REGINA IV - NEIVA</t>
  </si>
  <si>
    <t>BARRIO VIA MOÑITOS MONTERIA</t>
  </si>
  <si>
    <t>BARRIO EDUARDO SANTOS LA UNION 2</t>
  </si>
  <si>
    <t>BARRIO CENTRAL MAYORISTA DE ANTIOQUIA ITAGUI</t>
  </si>
  <si>
    <t>LOS PATIOS LLANITOS</t>
  </si>
  <si>
    <t>BARRIO YULIMA ARMENIA</t>
  </si>
  <si>
    <t>BARRIO CENTRO CUCUTA 10</t>
  </si>
  <si>
    <t>BARRIO CANDIDO QUINTERO DUITAMA 1</t>
  </si>
  <si>
    <t>BARRIO SAN JORGE VILLAVICENCIO 1</t>
  </si>
  <si>
    <t>BARRIO CENTENARIO SUTATAUSA</t>
  </si>
  <si>
    <t>BARRIO VEREDA EL PIÑAL VIOTA</t>
  </si>
  <si>
    <t>BARRIO SANTA CLARA TAMINANGO</t>
  </si>
  <si>
    <t>BARRIO ALTO PRADO BARRANQUILLA 2</t>
  </si>
  <si>
    <t>BARRIO CALLEJON CUCUTA 12</t>
  </si>
  <si>
    <t>BARRIO CALLEJON CUCUTA 20</t>
  </si>
  <si>
    <t>BARRIO LA CAMILA BELLO BELLO</t>
  </si>
  <si>
    <t>VILLA GORGONA III</t>
  </si>
  <si>
    <t>BARRIO OCAÑA OCAÑA</t>
  </si>
  <si>
    <t>BARRIO LOS COLORES MEDELLIN 2</t>
  </si>
  <si>
    <t>BARRIO MONTERREY BOGOTA</t>
  </si>
  <si>
    <t>BARRIO CENTRO MANIZALES 10</t>
  </si>
  <si>
    <t>MISCELANEA DICO</t>
  </si>
  <si>
    <t>V. LAS 3 ANAS</t>
  </si>
  <si>
    <t>BARRIO SECTOR PUENTE PIEDRA EL ROSAL MADRID</t>
  </si>
  <si>
    <t>BARRIO CENTRO TENJO 3</t>
  </si>
  <si>
    <t>DROGUERIA LA FAMILIAR DEL PUERTO</t>
  </si>
  <si>
    <t>BARRIO CAÑO LIMON CUCUTA</t>
  </si>
  <si>
    <t>DISTRIBUCCIONES L&amp;M</t>
  </si>
  <si>
    <t>BARRIO LLERAS YUMBO 1</t>
  </si>
  <si>
    <t>BARRIO VILLA LUZ MONTERIA</t>
  </si>
  <si>
    <t>BARRIO URB VILLA GLORIA SAN FRANCISCO</t>
  </si>
  <si>
    <t>BARRIO CENTRO SABANALARGA</t>
  </si>
  <si>
    <t>BARRIO POPULAR VILLAVICENCIO 3</t>
  </si>
  <si>
    <t>BARRIO BERLIN PRADERA 1</t>
  </si>
  <si>
    <t>BARRIO ANCON IBAGUE</t>
  </si>
  <si>
    <t>BARRIO JORDAN 6 ETAPA IBAGUE</t>
  </si>
  <si>
    <t>BARRIO LA PALMITA VILLA ROSARIO</t>
  </si>
  <si>
    <t>BARRIO MODELO BARRANQUILLA 1</t>
  </si>
  <si>
    <t>BARRIO POLICARPA BOGOTA 5</t>
  </si>
  <si>
    <t>BARRIO NUEVA FRONTERA POPAYAN</t>
  </si>
  <si>
    <t>PUEBLO TAPAO</t>
  </si>
  <si>
    <t>BARRIO ANTONIO NARIÑO MEDELLÍN</t>
  </si>
  <si>
    <t>BARRIO SIMON BOLIVAR MEDELLIN 1</t>
  </si>
  <si>
    <t>BARRIO JORDAN III ETAPA IBAGUE</t>
  </si>
  <si>
    <t>BARRIO VEREDA CHOCOITA SECTOR TRES ESQUINAS GIRON</t>
  </si>
  <si>
    <t>BARRIO EL BUNDE IV IBAGUE</t>
  </si>
  <si>
    <t>BARRIO CENTRO CALI 3</t>
  </si>
  <si>
    <t>BARRIO FUERA DEL MUNICIPIO DE CUCUTA</t>
  </si>
  <si>
    <t>BARRIO SAN REMO IBAGUE</t>
  </si>
  <si>
    <t>BARRIO ROBLEDO VILLA FLORA MEDELLIN 2</t>
  </si>
  <si>
    <t>BARRIO LA GLORIA ITAGUI 3</t>
  </si>
  <si>
    <t>BARRIO CENTRO MEDELLIN 91</t>
  </si>
  <si>
    <t>CARNES QUIQUE 1</t>
  </si>
  <si>
    <t>BARRIO PRADITO MEDELLIN 1</t>
  </si>
  <si>
    <t>BARRIO OBRERO PASTO</t>
  </si>
  <si>
    <t>ITAGUI COLINAS DEL SUR ITAGUI</t>
  </si>
  <si>
    <t>BARRIO SANTA CRUZ X MEDELLIN</t>
  </si>
  <si>
    <t>BARRIO RICAURTE SOACHA</t>
  </si>
  <si>
    <t>BARRIO SESQUILE SESQUILE 2</t>
  </si>
  <si>
    <t>BARRIO CENTRO - SAN PABLO DE BORBUR</t>
  </si>
  <si>
    <t>BARRIO CALLE CAUCA BARBACOAS</t>
  </si>
  <si>
    <t>BARRIO EL BELEN GACHANCIPA</t>
  </si>
  <si>
    <t>BARRIO EL BOSQUE LA FLORIDA</t>
  </si>
  <si>
    <t>BARRIO CENTRO CARTAGENA DEL CHAIRA 2</t>
  </si>
  <si>
    <t>BARRIO VEREDA RIO DE PIEDRAS TUTA</t>
  </si>
  <si>
    <t>BARRIO SAN FERNANDO DOSQUEBRADAS</t>
  </si>
  <si>
    <t>BARRIO POLICARPA MONTERIA 2</t>
  </si>
  <si>
    <t>BARRIO MARANATHA VILLAVICENCIO 2</t>
  </si>
  <si>
    <t>BARRIO HOGARES SOACHA COMUNA 2 SOACHA</t>
  </si>
  <si>
    <t>BARRIO CIUDAD VERDE SOACHA SOACHA</t>
  </si>
  <si>
    <t>BARRIO SAN CRISTOBAL NORTE BOGOTA 12</t>
  </si>
  <si>
    <t>BARRIO SANTO DOMINGO DE GUZMAN BARRANQUILLA 1</t>
  </si>
  <si>
    <t>BARRIO QUINTA CAMACHO BOGOTA</t>
  </si>
  <si>
    <t>JAVIN SAMMY PAPELERIA</t>
  </si>
  <si>
    <t>BARRIO LA CHUCUA BOGOTA 1</t>
  </si>
  <si>
    <t>BARRIO CENTRO SALAMINA4</t>
  </si>
  <si>
    <t>BARRIO CALLE DEL DULCE NOMBRE OCAÑA</t>
  </si>
  <si>
    <t>BARRIO GUARNE GUARNE</t>
  </si>
  <si>
    <t>BARRIO PARQUE JERICO 2</t>
  </si>
  <si>
    <t>ATALAYA IV - CUCUTA</t>
  </si>
  <si>
    <t>BARRIO 12 DE OCTUBRE BOGOTA 2</t>
  </si>
  <si>
    <t>BARRIO KENNEDY IBAGUE</t>
  </si>
  <si>
    <t>BARRIO SUBA COMPARTIR BOGOTA 2</t>
  </si>
  <si>
    <t>ALMACEN SERVIMOTOS</t>
  </si>
  <si>
    <t>BARRIO PANAMERICANO CANDELARIA 2</t>
  </si>
  <si>
    <t>BARRIO SEVILLA CUCUTA</t>
  </si>
  <si>
    <t>BARRIO PORTUGAL EL BAGRE 3</t>
  </si>
  <si>
    <t>BARRIO LA PALMITA PACHO 2</t>
  </si>
  <si>
    <t>ARRIO SAN MARCOS BOGOTA 1</t>
  </si>
  <si>
    <t>BARRIO GUAYABAL SAN RAFAEL MEDELLIN</t>
  </si>
  <si>
    <t>BARRIO GAVILANES LA VIRGINIA</t>
  </si>
  <si>
    <t>BARRIO VILLA ANA I MONTERIA</t>
  </si>
  <si>
    <t>BARRIO VIVEROS IBAGUE 2</t>
  </si>
  <si>
    <t>BARRIO SUBA RINCON BOGOTA 14</t>
  </si>
  <si>
    <t>BARRIO SAN JOSE CIENAGA DE ORO 1</t>
  </si>
  <si>
    <t>BARRIO CONDADO DE CASTILLA BOGOTA</t>
  </si>
  <si>
    <t>BARRIO ANAPOIMA ANAPOIMA 1</t>
  </si>
  <si>
    <t>BARRIO SAN JUAN DEL LOSADA SAN VICENTE DEL CAGUAN</t>
  </si>
  <si>
    <t>BARRIO PRADO BARRANQUILLA 12</t>
  </si>
  <si>
    <t>BARRIO CORREGIMIENTO SAN CRISTOBAL MEDELLIN</t>
  </si>
  <si>
    <t>BARRIO SUBA LA CHUCUA BOGOTA 1</t>
  </si>
  <si>
    <t>Farmaeconomik plus</t>
  </si>
  <si>
    <t>BARRIO CENTRO LA PLAYA</t>
  </si>
  <si>
    <t>BARRIO SAN MARTIN I CUCUTA</t>
  </si>
  <si>
    <t>BARRIO SAN ANTONIO VILLAVICENCIO 9</t>
  </si>
  <si>
    <t>BARRIO JARDINES ARMENIA</t>
  </si>
  <si>
    <t>PLAZA ANGOSTURA ANTIOQUIA</t>
  </si>
  <si>
    <t>TERMINAL DE TRANSPORTE YARUMAL</t>
  </si>
  <si>
    <t>BARRIO VISION DE COLOMBIA BOGOTA 1</t>
  </si>
  <si>
    <t>BARRIO ESMERALDA IPIALES</t>
  </si>
  <si>
    <t>BARRIO RETIRO ALTO POPAYAN 2</t>
  </si>
  <si>
    <t>BARRIO LAS PALMAS 2 POPAYAN</t>
  </si>
  <si>
    <t>DROGUERÍA SUPERDESCUENTOS D y D</t>
  </si>
  <si>
    <t>BARRIO OTRO TUCHIN</t>
  </si>
  <si>
    <t>BARRIO CENTRO CHAPARRAL 13</t>
  </si>
  <si>
    <t>BARRIO TITIRIBI TITIRIBI 1</t>
  </si>
  <si>
    <t>LA PRIMAVERA OCAÑA 5</t>
  </si>
  <si>
    <t>BARRIO EL ROSARIO SANTANDER DE QUILICHAO</t>
  </si>
  <si>
    <t>BARRIO VILLA VALENTINA PUERTO GAITAN</t>
  </si>
  <si>
    <t>CRUZ BAJA CACHIPAY</t>
  </si>
  <si>
    <t>BARRIO CENTRO CHIQUINQUIRÁ</t>
  </si>
  <si>
    <t>BARRIO CENTRO ALGECIRAS 8</t>
  </si>
  <si>
    <t>ARBELAEZ - CUNDINAMARCA</t>
  </si>
  <si>
    <t>BARRIO LA CRINOLINA PACHO 1</t>
  </si>
  <si>
    <t>CAMPO DE LA CRUZ I - ATLANTICO</t>
  </si>
  <si>
    <t>BARRIO PARQUE JERICO 1</t>
  </si>
  <si>
    <t>BARRIO CENTRO MANIZALES 27</t>
  </si>
  <si>
    <t>BARRIO ALCAZARES CALI 1</t>
  </si>
  <si>
    <t>BARRIO MANZANILLO PARTE ALTA BELEN RINCON MEDELLIN</t>
  </si>
  <si>
    <t>MOSQUERA SANTELMO</t>
  </si>
  <si>
    <t>BARRIO PORVENIR BUCARAMANGA</t>
  </si>
  <si>
    <t>BARRIO MORICHAL YOPAL 1</t>
  </si>
  <si>
    <t>BARRIO LA TEBAITA ARMENIA QUINDIO</t>
  </si>
  <si>
    <t>BARRIO CENTRO SAN JOSE DEL FRAGUA 3</t>
  </si>
  <si>
    <t>BARRIO RICAURTER PARTE BAJA IBAGUE</t>
  </si>
  <si>
    <t>VALLE DEL LILI CALI 8</t>
  </si>
  <si>
    <t>BARRIO CENTRO BOYACA 4</t>
  </si>
  <si>
    <t>LAS MERCEDES NEIVA 1</t>
  </si>
  <si>
    <t>BARRIO LA ARBOLEDA NEIVA 1</t>
  </si>
  <si>
    <t>BARRIO EUCARISTICO CALI</t>
  </si>
  <si>
    <t>BARRIO LA LIBERTAD CUCUTA</t>
  </si>
  <si>
    <t>BARRIO CENTRO SABANAGRADE</t>
  </si>
  <si>
    <t>BARRIO SAN ANTONIO GETUCHA MILAN</t>
  </si>
  <si>
    <t>BARRIO UNIDOS CALDAS</t>
  </si>
  <si>
    <t>BARRIO CANDIDO LEGUIZAMO NEIVA 1</t>
  </si>
  <si>
    <t>DROGUERIA BOTIQUIN MEDICAMENTOS Y COSMETICOS Y COSMETICOS</t>
  </si>
  <si>
    <t>BARRIO CENTRO CHIA 12</t>
  </si>
  <si>
    <t>BARRIO EL TRIUNFO GRANADA</t>
  </si>
  <si>
    <t>BARRIO GUARIN CHIQUINQUIRA</t>
  </si>
  <si>
    <t>BARRIO CENTRO SABANALARGA 24</t>
  </si>
  <si>
    <t>BARRIO CENTRO QUIMBAYA 2</t>
  </si>
  <si>
    <t>BARRIO NUEVO HORIZONTE ACACIAS</t>
  </si>
  <si>
    <t>BARRIO CANTARITO LA TEBAIDA</t>
  </si>
  <si>
    <t>BARRIO SAN MIGUEL RIO DE ORO</t>
  </si>
  <si>
    <t>BARRIO CENTRO SANTA ROSA DE CABAL 10</t>
  </si>
  <si>
    <t>BARRIO GAITAN RESTREPO 3</t>
  </si>
  <si>
    <t>BARRIO GRAN AMERICA BOGOTA 1</t>
  </si>
  <si>
    <t>BARRIO LIBERTADOR DUITAMA 1</t>
  </si>
  <si>
    <t>MASCOTAS YICE</t>
  </si>
  <si>
    <t>ACCESORIOS Y HERRAJES LA 50</t>
  </si>
  <si>
    <t>BARRIO ITAGUI ITAGUI 26</t>
  </si>
  <si>
    <t>BARRIO ZAMORA BELLO 2</t>
  </si>
  <si>
    <t>BARRIO PARIS BELLO 5</t>
  </si>
  <si>
    <t>BARRIO LA ESTRELLA LA ESTRELLA 2</t>
  </si>
  <si>
    <t>BARRIO POPULAR MEDELLIN 5</t>
  </si>
  <si>
    <t>LOS OLIVOS VILLA DE LEYVA - BOYACA</t>
  </si>
  <si>
    <t>BARRIO SAN JOSE CUCUTA 4</t>
  </si>
  <si>
    <t>BARRIO LOS CRISTALES 2</t>
  </si>
  <si>
    <t>BARRIO EL PROGRESO PUERTO ESCONDIDO</t>
  </si>
  <si>
    <t>BARRIO VEREDA PEDREGAL ITAGUI</t>
  </si>
  <si>
    <t>SHOPIN STORY</t>
  </si>
  <si>
    <t>BARRIO CENTRO GALERAS</t>
  </si>
  <si>
    <t>BARRIO CANDIDO QUINTERO DUITAMA 2</t>
  </si>
  <si>
    <t>BARRIO POLICARPA CARTAGENA DE INDIAS</t>
  </si>
  <si>
    <t>BARRIO CARIBE VERDE BARRANQUILLA 10</t>
  </si>
  <si>
    <t>BARRIO MARTINEZ CERETE</t>
  </si>
  <si>
    <t>BARRIO BARANOA CENTRO BARANOA</t>
  </si>
  <si>
    <t>BARRIO BOSTON SINCELEJO 1</t>
  </si>
  <si>
    <t>EL COMERCIO CORDOBA NARIÑO</t>
  </si>
  <si>
    <t>SANTO TOMAS CENTRO</t>
  </si>
  <si>
    <t>BARRIO PARQUE BOLIVAR CONTADADERO</t>
  </si>
  <si>
    <t>BARRIO LOS HEROES DUITAMA</t>
  </si>
  <si>
    <t>BARRIO CENTRO 3 VILLA DE LEYVA</t>
  </si>
  <si>
    <t>BARRIO BOSA LA AMISTAD BOGOTA</t>
  </si>
  <si>
    <t>BARRIO ROBLEDO MEDELLIN 27</t>
  </si>
  <si>
    <t>BARRIO PORTAL DE LOS ALCAZARES VILLA DEL ROSARIO</t>
  </si>
  <si>
    <t>LOURDES - NORTE DE SANTANDER</t>
  </si>
  <si>
    <t>BARRIO SAN CAYETANO SOCOTA</t>
  </si>
  <si>
    <t>BARRIO CORREGIMIENTO DE TARAPACAL BELEN DE UMBRIA</t>
  </si>
  <si>
    <t>BARRIO SANTA MARIA LA VEGA</t>
  </si>
  <si>
    <t>BARRIO CENTRO NEIRA 6</t>
  </si>
  <si>
    <t>BARRIO CENTRO CACOTA</t>
  </si>
  <si>
    <t>BARRIO LA LOMA COYAIMA</t>
  </si>
  <si>
    <t>BARRIO CL EL COMERCIO BARBACOAS</t>
  </si>
  <si>
    <t>BARRIO ALCALA ENVIGADO 2</t>
  </si>
  <si>
    <t>BARRIO PARQUE SANTA ROSA DE OSOS 1</t>
  </si>
  <si>
    <t>DISTRIJAMAT</t>
  </si>
  <si>
    <t>BARRIO SANTA CECILIA FUNES</t>
  </si>
  <si>
    <t>BARRIO MILAN MANIZALES</t>
  </si>
  <si>
    <t>BARRIO ARBOLEDA - MANIZALES</t>
  </si>
  <si>
    <t>BARRIO MARIO CORREA RENGIFO CALI 1</t>
  </si>
  <si>
    <t>BARRIO CENTRO PALMIRA 8</t>
  </si>
  <si>
    <t>BARRIO EL BERNAL PASTO 1</t>
  </si>
  <si>
    <t>BARRIO SPRING II BOGOTA</t>
  </si>
  <si>
    <t>NAES VARIEDADES</t>
  </si>
  <si>
    <t>BARRIO LA FORTUNA VALLEDUPAR</t>
  </si>
  <si>
    <t>BARRIO VRD EL MORAL EL ZULIA</t>
  </si>
  <si>
    <t>BARRIO EL DORADO BOGOTA</t>
  </si>
  <si>
    <t>BARRIO SANTA ELENA CALI 4</t>
  </si>
  <si>
    <t>BARRIO PAMPALINDA CALI 3</t>
  </si>
  <si>
    <t>BRR SAN MARTIN VALLEDUPAR</t>
  </si>
  <si>
    <t>FARMA C&amp;M N° 2</t>
  </si>
  <si>
    <t>BARRIO BELEN PARQUE MEDELLIN</t>
  </si>
  <si>
    <t>BARRIO SUBA BOGOTA 28</t>
  </si>
  <si>
    <t>BARRIO LAS MARGARITAS KENNEDY BOGOTA</t>
  </si>
  <si>
    <t>BARRIO CIUDADELA DEL RIO CALI</t>
  </si>
  <si>
    <t>BARRIO EL RECREO BOGOTA 1</t>
  </si>
  <si>
    <t>H&amp;C SOLUCIONES PAPELERIA Y VARIEDADES</t>
  </si>
  <si>
    <t>BARRIO SECTOR TERMINAL 3</t>
  </si>
  <si>
    <t>BARRIO DEPARTAMENTAL O PANAMERICANO CALI</t>
  </si>
  <si>
    <t>BARRIO CENTRO 30 BARRANQUILLA</t>
  </si>
  <si>
    <t>BARRIO SUBA GAITANA BOGOTA 1</t>
  </si>
  <si>
    <t>BARRIO SAN MATEO SOACHA 2</t>
  </si>
  <si>
    <t>YENNY MILEYDY RIOS PEÑA</t>
  </si>
  <si>
    <t>BARRIO PAPAYAL RIONEGRO</t>
  </si>
  <si>
    <t>BARRIO PASO REAL LA ESMERALDA SANTA FE DE ANTIOQUIA</t>
  </si>
  <si>
    <t>BARRIO LAS PALMAS FALAN</t>
  </si>
  <si>
    <t>BARRIO SABANETA SABANETA 14</t>
  </si>
  <si>
    <t>BARRIO EL PORVENIR CRR EL PLACER EL CERRITO</t>
  </si>
  <si>
    <t>BARRIO SAN GERMAN MEDELLIN 1</t>
  </si>
  <si>
    <t>PARQUE PRINCIPAL ANGELOPOLIS</t>
  </si>
  <si>
    <t>BARRIO POLICARPA BOGOTA 4</t>
  </si>
  <si>
    <t>BARRIO CORREGIMIENTO PASACABALLO CARTAGENA DE INDIAS</t>
  </si>
  <si>
    <t>DROGUERIA D´VIDA</t>
  </si>
  <si>
    <t>BARRIO ALFONSO LOPEZ SANTANDER DE QUILICHAO 1</t>
  </si>
  <si>
    <t>BARRIO CENTRO RISARALDA 2</t>
  </si>
  <si>
    <t>BARRIO CENTRO ARBOLETES 3</t>
  </si>
  <si>
    <t>BARRIO SAN CARLOS PIEDECUESTA 1</t>
  </si>
  <si>
    <t>UBAQUE CENTRO</t>
  </si>
  <si>
    <t>BARRIO SAMAN BARBOSA</t>
  </si>
  <si>
    <t>BARRIO DUJOS NEIVA</t>
  </si>
  <si>
    <t>BARRIO ISLA DEL SOL BOGOTA 3</t>
  </si>
  <si>
    <t>BARRIO BILBAO BOGOTA 1</t>
  </si>
  <si>
    <t>BARRIO CIUDAD JARDIN BOGOTA 2</t>
  </si>
  <si>
    <t>BARRIO LA CANDELARIA MEDELLIN 3</t>
  </si>
  <si>
    <t>BARRIO LA LADERA MEDELLIN</t>
  </si>
  <si>
    <t>BARRIO SECTOR TERMINAL DEL NORTE MEDELLIN</t>
  </si>
  <si>
    <t>BARRIO CONDOMINIO RESIDENCIAL AMARANTO CLUB NEIVA</t>
  </si>
  <si>
    <t>BARRIO ZONA INDUSTRIAL NEIVA 10</t>
  </si>
  <si>
    <t>BARRIO SUBA RINCON 10 BOGOTÁ</t>
  </si>
  <si>
    <t>EDS SAN FELIX</t>
  </si>
  <si>
    <t>BARRIO CENTRO SUBA BOGOTA 2</t>
  </si>
  <si>
    <t>BARRIO SOLEDAD ATLANTICO 2</t>
  </si>
  <si>
    <t>BARRIO LA PLANTA SAN PEDRO DE LOS MILAGROS</t>
  </si>
  <si>
    <t>BARRIO CENTRO RIVERA 8</t>
  </si>
  <si>
    <t>GRANERO EL MOCHO</t>
  </si>
  <si>
    <t>BARRIO CORREGIMIENTO EL LAURO CANDELARIA 1</t>
  </si>
  <si>
    <t>BARRIO CENTRO AYAPEL 6</t>
  </si>
  <si>
    <t>BARRIO CENTRO SABANA DE TORRES</t>
  </si>
  <si>
    <t>BARRIO CENTRO SASAIMA 3</t>
  </si>
  <si>
    <t>BARRIO EL PROGRESO DUITAMA 2</t>
  </si>
  <si>
    <t>BARRIO MANGA CARTAGENA DE INDIAS 6</t>
  </si>
  <si>
    <t>BARRIO LA MERCED CUCUTA 13</t>
  </si>
  <si>
    <t>BARRIO LA PLAYA CUCUTA 12</t>
  </si>
  <si>
    <t>BARRIO LAS MARGARITAS NEIVA 1</t>
  </si>
  <si>
    <t>BARRIO REPOSO FLORIDABLANCA</t>
  </si>
  <si>
    <t>BARRIO LOS OCOBOS YOPAL</t>
  </si>
  <si>
    <t>BARRIO LIMONAR NEIVA</t>
  </si>
  <si>
    <t>BARRIO CHUCHURUBI CERETE</t>
  </si>
  <si>
    <t>BARRIO POMBAL CALDAS</t>
  </si>
  <si>
    <t>BARRIO FUERA DEL MUNICIPIO DE LOS PATIOS LOS PATIOS</t>
  </si>
  <si>
    <t>BARRIO MARIA EUGENIA SANTA MARTA 3</t>
  </si>
  <si>
    <t>BARRIO CRUZ DE MAYO SABANALARGA</t>
  </si>
  <si>
    <t>BARRIO AEROPUERTO CUCUTA 20</t>
  </si>
  <si>
    <t>BARRIO PIEDEMONTE PIEDECUESTA</t>
  </si>
  <si>
    <t>BARRIO VALVANERA BOGOTA</t>
  </si>
  <si>
    <t>BARRIO PAMPLONITA PAMPLONITA</t>
  </si>
  <si>
    <t>BARRIO CICERON MAESTRE VALLEDUPAR 1</t>
  </si>
  <si>
    <t>BARRIO SAN MATEO II ENVIGADO</t>
  </si>
  <si>
    <t>BARRIO CENTRO ITAGUI</t>
  </si>
  <si>
    <t>TIENDA FUSSION</t>
  </si>
  <si>
    <t>BARRIO LOS NARANJOS ENVIGADO</t>
  </si>
  <si>
    <t>BARRIO VRD APIAY VILLAVICENCIO</t>
  </si>
  <si>
    <t>BARRIO ARANJUEZ MEDELLIN 16</t>
  </si>
  <si>
    <t>CALLE NUEVA BARBACOAS</t>
  </si>
  <si>
    <t>BARRIO BARBOSA BARBOSA 3</t>
  </si>
  <si>
    <t>BARRIO SAN JUAN DE DIOS SAN GIL</t>
  </si>
  <si>
    <t>BARRIO EL DIAMANTE PAMPLONITA</t>
  </si>
  <si>
    <t>BARRIO VILLA PAULA ITAGUI</t>
  </si>
  <si>
    <t>BARRIO LAS ORQUIDEAS POPAYAN</t>
  </si>
  <si>
    <t>SURTICOSMETICOS DE COLOMBIA</t>
  </si>
  <si>
    <t>BARRIO LAURELES - GALAXIA DOSQUEBRADAS</t>
  </si>
  <si>
    <t>BARRIO MARIA AUXILIADORA 2</t>
  </si>
  <si>
    <t>BARRIO ALFONSO LOPEZ TIERRALTA</t>
  </si>
  <si>
    <t>BARRIO VEREDA BOMBONA</t>
  </si>
  <si>
    <t>BARRIO FRAILES DOSQUEBRADAS 3</t>
  </si>
  <si>
    <t>BARRIO PRADO CENTRO MEDELLIN 4</t>
  </si>
  <si>
    <t>BARRIO MARIANO RAMOS CALI 6</t>
  </si>
  <si>
    <t>BARRIO CAMPO VALDEZ MEDELLIN MEDELLIN</t>
  </si>
  <si>
    <t>PEREIRA LAS MERCEDES CUBA</t>
  </si>
  <si>
    <t>BARRIO PANDIACO PASTO 3</t>
  </si>
  <si>
    <t>BARRIO CHAPINERO CUCUTA 11</t>
  </si>
  <si>
    <t>BAJANDO POR CALIPSO BELEN DE UMBRIA - RISARALDA</t>
  </si>
  <si>
    <t>BARRIO JAZMIN TOLIMA</t>
  </si>
  <si>
    <t>TIENDA EMANUEL LA 10</t>
  </si>
  <si>
    <t>BARRIO CASTILLA MEDELLIN 11</t>
  </si>
  <si>
    <t>BARRIO EL CALVARIO CALI</t>
  </si>
  <si>
    <t>BARRIO NARIÑO SANTANDER DE QUILICHAO</t>
  </si>
  <si>
    <t>BARIRO CEDRITOS BOGOTA</t>
  </si>
  <si>
    <t>BARRIO SAN FERNANDO PUERRES</t>
  </si>
  <si>
    <t>BARRIO SAN VICENTE FERRER SAN VICENTE FERRER</t>
  </si>
  <si>
    <t>BARRIO URBANIZACION LA VICTORIA MONTERIA</t>
  </si>
  <si>
    <t>BARRIO LAS MERCEDES PASTO 1</t>
  </si>
  <si>
    <t>BARRIO LAS PALMAS CALI</t>
  </si>
  <si>
    <t>BARRIO BESITO VOLAO MONTERIA</t>
  </si>
  <si>
    <t>BARRIO SOACHA CENTRO SOACHA 5</t>
  </si>
  <si>
    <t>BARRIO GAVIOTAS SOLEDAD</t>
  </si>
  <si>
    <t>BARRIO SAN VICENTE PASTO</t>
  </si>
  <si>
    <t>TIENDA LA DE LA ESQUINA</t>
  </si>
  <si>
    <t>BARRIO PUEBLO PANCE CALI</t>
  </si>
  <si>
    <t>BARRIO PUNTA DEL ESTE SAN GIL</t>
  </si>
  <si>
    <t>BARRIO PANAMERICANO CUCUTA 2</t>
  </si>
  <si>
    <t>BARRIO CENTRO NOBSA 3</t>
  </si>
  <si>
    <t>BARRIO SAN BARTOLOME BOCHALEMA</t>
  </si>
  <si>
    <t>BARRIO CENTRO AGUSTIN CODAZZI 9</t>
  </si>
  <si>
    <t>BARRIO VILLA LILIANA ARMENIA 1</t>
  </si>
  <si>
    <t>BARRIO LIMONAR ARMENIA</t>
  </si>
  <si>
    <t>BARRIO BELLO BELLO 19</t>
  </si>
  <si>
    <t>BARRIO BELLO BELLO 10</t>
  </si>
  <si>
    <t>BARRIO SIMON BOLIVAR ITAGUI</t>
  </si>
  <si>
    <t>BARRIO LA ESPERANZA CERETE</t>
  </si>
  <si>
    <t>SOACHA LEON XIII SECTOR 2</t>
  </si>
  <si>
    <t>BARRIO SANTA LILIANA VIOTA</t>
  </si>
  <si>
    <t>BARRIO BILBAO BOGOTA 2</t>
  </si>
  <si>
    <t>BARRIO SAN JUAN SIBATE 1</t>
  </si>
  <si>
    <t>BARRIO CIUDAD JARDIN BARRANQUILLA 10</t>
  </si>
  <si>
    <t>BARRIO AVENIDA LUIS CARLOS GALAN SINCELEJO</t>
  </si>
  <si>
    <t>BARRIO CENTRO MEDELLIN 35</t>
  </si>
  <si>
    <t>BARR FLORENCIA MEDELLIN</t>
  </si>
  <si>
    <t>BARRIO CASTILLA MEDELLIN 13</t>
  </si>
  <si>
    <t>BARRIO LA VEGA COYAIMA</t>
  </si>
  <si>
    <t>BARRIO INSPECCION LA ARCADIA ALGECIRAS</t>
  </si>
  <si>
    <t>BARRIO KENNEDY TAMINANGO 1</t>
  </si>
  <si>
    <t>BARRIO LA ESPERANZA BUENAVISTA</t>
  </si>
  <si>
    <t>BARRIO VILLAS DE ALKALA SAN GIL</t>
  </si>
  <si>
    <t>CARNES FINAS STEVEN</t>
  </si>
  <si>
    <t>BARRIO ZIPAQUIRÁ ZIPAQUIRÁ</t>
  </si>
  <si>
    <t>DISTRIVILLA BEBIDAS Y MUCHO MAS</t>
  </si>
  <si>
    <t>BARRIO NEVADO MANIZALES 2</t>
  </si>
  <si>
    <t>BARRIO EMPORIO VILLAVICENCIO 1</t>
  </si>
  <si>
    <t>BARRIO SAN LUIS CUCUTA 21</t>
  </si>
  <si>
    <t>LOS LAURELES MONTERIA 4</t>
  </si>
  <si>
    <t>BARRIO VRD BUENA ESPERANZA CUCUTA</t>
  </si>
  <si>
    <t>BARRIO CENTRO POPAYAN 26</t>
  </si>
  <si>
    <t>BARRIO AMBALA IBAGUE 13</t>
  </si>
  <si>
    <t>BARRIO LA ESMERALDA POPAYAN 7</t>
  </si>
  <si>
    <t>BARRIO SAN VICENTE FERRER BOGOTA</t>
  </si>
  <si>
    <t>BARRIO CENTRO MOÑITOS 2</t>
  </si>
  <si>
    <t>BARRIO CENTRO TUNJA 32</t>
  </si>
  <si>
    <t>3050980-1</t>
  </si>
  <si>
    <t>FO-25-1870683</t>
  </si>
  <si>
    <t>FO-25-1904759</t>
  </si>
  <si>
    <t>FO-25-1904755</t>
  </si>
  <si>
    <t>FO-25-1872625</t>
  </si>
  <si>
    <t>FO-25-1882354</t>
  </si>
  <si>
    <t>FO-25-1884156</t>
  </si>
  <si>
    <t>FO-25-1882883</t>
  </si>
  <si>
    <t>FO-25-1885283</t>
  </si>
  <si>
    <t>FO-25-1884770</t>
  </si>
  <si>
    <t>FO-25-1899355</t>
  </si>
  <si>
    <t>FO-25-1898854</t>
  </si>
  <si>
    <t>FO-25-1899464</t>
  </si>
  <si>
    <t>FO-25-1901303</t>
  </si>
  <si>
    <t>FO-25-1899427</t>
  </si>
  <si>
    <t>FO-25-1901302</t>
  </si>
  <si>
    <t>FO-25-1886392</t>
  </si>
  <si>
    <t>FO-25-1885698</t>
  </si>
  <si>
    <t>FO-25-1885227</t>
  </si>
  <si>
    <t>FO-25-1885193</t>
  </si>
  <si>
    <t>FO-25-1885184</t>
  </si>
  <si>
    <t>FO-25-1857229</t>
  </si>
  <si>
    <t>FO-25-1885182</t>
  </si>
  <si>
    <t>FO-25-1864316</t>
  </si>
  <si>
    <t>FO-25-1865135</t>
  </si>
  <si>
    <t>FO-25-1885181</t>
  </si>
  <si>
    <t>FO-25-1885168</t>
  </si>
  <si>
    <t>FO-25-1885179</t>
  </si>
  <si>
    <t>FO-25-1885139</t>
  </si>
  <si>
    <t>FO-25-1885099</t>
  </si>
  <si>
    <t>FO-25-1880864</t>
  </si>
  <si>
    <t>FO-25-1880395</t>
  </si>
  <si>
    <t>FO-25-1905877</t>
  </si>
  <si>
    <t>FO-25-1880389</t>
  </si>
  <si>
    <t>FO-25-1880375</t>
  </si>
  <si>
    <t>FO-25-1879870</t>
  </si>
  <si>
    <t>FO-25-1909283</t>
  </si>
  <si>
    <t>FO-25-1879735</t>
  </si>
  <si>
    <t>FO-25-1872800</t>
  </si>
  <si>
    <t>FO-25-1901152</t>
  </si>
  <si>
    <t>FO-25-1872792</t>
  </si>
  <si>
    <t>FO-25-1905847</t>
  </si>
  <si>
    <t>FO-25-1898872</t>
  </si>
  <si>
    <t>FO-25-1907267</t>
  </si>
  <si>
    <t>FO-25-1905911</t>
  </si>
  <si>
    <t>FO-25-1906178</t>
  </si>
  <si>
    <t>FO-25-1880424</t>
  </si>
  <si>
    <t>FO-25-1901905</t>
  </si>
  <si>
    <t>FO-25-1908890</t>
  </si>
  <si>
    <t>FO-25-1905932</t>
  </si>
  <si>
    <t>FO-25-1895636</t>
  </si>
  <si>
    <t>FO-25-1905850</t>
  </si>
  <si>
    <t>FO-25-1901908</t>
  </si>
  <si>
    <t>FO-25-1906025</t>
  </si>
  <si>
    <t>FO-25-1907573</t>
  </si>
  <si>
    <t>FO-25-1907569</t>
  </si>
  <si>
    <t>FO-25-1905884</t>
  </si>
  <si>
    <t>FO-25-1905919</t>
  </si>
  <si>
    <t>FO-25-1899619</t>
  </si>
  <si>
    <t>FO-25-1905912</t>
  </si>
  <si>
    <t>FO-25-1905839</t>
  </si>
  <si>
    <t>FO-25-1894953</t>
  </si>
  <si>
    <t>FO-25-1906681</t>
  </si>
  <si>
    <t>FO-25-1903125</t>
  </si>
  <si>
    <t>FO-25-1907571</t>
  </si>
  <si>
    <t>FO-25-1906185</t>
  </si>
  <si>
    <t>FO-25-1905852</t>
  </si>
  <si>
    <t>FO-25-1897343</t>
  </si>
  <si>
    <t>FO-25-1900398</t>
  </si>
  <si>
    <t>FO-25-1905834</t>
  </si>
  <si>
    <t>FO-25-1905891</t>
  </si>
  <si>
    <t>FO-25-1905921</t>
  </si>
  <si>
    <t>FO-25-1903959</t>
  </si>
  <si>
    <t>FO-25-1908897</t>
  </si>
  <si>
    <t>FO-25-1906023</t>
  </si>
  <si>
    <t>FO-25-1872128</t>
  </si>
  <si>
    <t>FO-25-1905901</t>
  </si>
  <si>
    <t>FO-25-1905889</t>
  </si>
  <si>
    <t>FO-25-1901294</t>
  </si>
  <si>
    <t>FO-25-1894942</t>
  </si>
  <si>
    <t>FO-25-1879895</t>
  </si>
  <si>
    <t>FO-25-1905907</t>
  </si>
  <si>
    <t>FO-25-1907126</t>
  </si>
  <si>
    <t>FO-25-1905860</t>
  </si>
  <si>
    <t>FO-25-1895634</t>
  </si>
  <si>
    <t>FO-25-1905838</t>
  </si>
  <si>
    <t>FO-25-1901298</t>
  </si>
  <si>
    <t>FO-25-1879475</t>
  </si>
  <si>
    <t>FO-25-1898856</t>
  </si>
  <si>
    <t>FO-25-1910764</t>
  </si>
  <si>
    <t>FO-25-1905840</t>
  </si>
  <si>
    <t>FO-25-1894955</t>
  </si>
  <si>
    <t>FO-25-1895633</t>
  </si>
  <si>
    <t>FO-25-1904493</t>
  </si>
  <si>
    <t>FO-25-1912784</t>
  </si>
  <si>
    <t>FO-25-1898539</t>
  </si>
  <si>
    <t>FO-25-1905928</t>
  </si>
  <si>
    <t>FO-25-1898543</t>
  </si>
  <si>
    <t>FO-25-1908894</t>
  </si>
  <si>
    <t>FO-25-1899456</t>
  </si>
  <si>
    <t>FO-25-1912777</t>
  </si>
  <si>
    <t>FO-25-1885195</t>
  </si>
  <si>
    <t>FO-25-1897979</t>
  </si>
  <si>
    <t>FO-25-1905917</t>
  </si>
  <si>
    <t>FO-25-1909284</t>
  </si>
  <si>
    <t>FO-25-1905833</t>
  </si>
  <si>
    <t>FO-25-1902467</t>
  </si>
  <si>
    <t>FO-25-1859286</t>
  </si>
  <si>
    <t>FO-25-1840081</t>
  </si>
  <si>
    <t>FO-25-1825093</t>
  </si>
  <si>
    <t>FO-25-1849229</t>
  </si>
  <si>
    <t>FO-25-1879075</t>
  </si>
  <si>
    <t>FO-25-1875982</t>
  </si>
  <si>
    <t>FO-25-1897342</t>
  </si>
  <si>
    <t>FO-25-1872149</t>
  </si>
  <si>
    <t>FO-25-1852715</t>
  </si>
  <si>
    <t>FO-25-1903009</t>
  </si>
  <si>
    <t>FO-25-1903008</t>
  </si>
  <si>
    <t>FO-25-1898763</t>
  </si>
  <si>
    <t>FO-25-1897234</t>
  </si>
  <si>
    <t>FO-25-1896125</t>
  </si>
  <si>
    <t>FO-25-1882339</t>
  </si>
  <si>
    <t>FO-25-1879822</t>
  </si>
  <si>
    <t>FO-25-1899621</t>
  </si>
  <si>
    <t>FO-25-1896783</t>
  </si>
  <si>
    <t>FO-25-1899474</t>
  </si>
  <si>
    <t>FO-25-1896778</t>
  </si>
  <si>
    <t>FO-25-1894950</t>
  </si>
  <si>
    <t>FO-25-1885212</t>
  </si>
  <si>
    <t>FO-25-1879657</t>
  </si>
  <si>
    <t>FO-25-1913477</t>
  </si>
  <si>
    <t>FO-25-1914505</t>
  </si>
  <si>
    <t>FO-25-1898178</t>
  </si>
  <si>
    <t>FO-25-1913471</t>
  </si>
  <si>
    <t>FO-25-1915365</t>
  </si>
  <si>
    <t>FO-25-1907107</t>
  </si>
  <si>
    <t>FO-25-1898612</t>
  </si>
  <si>
    <t>FO-25-1910521</t>
  </si>
  <si>
    <t>FO-25-1905897</t>
  </si>
  <si>
    <t>FO-25-1914511</t>
  </si>
  <si>
    <t>FO-25-1915364</t>
  </si>
  <si>
    <t>FO-25-1905914</t>
  </si>
  <si>
    <t>FO-25-1911922</t>
  </si>
  <si>
    <t>FO-25-1900397</t>
  </si>
  <si>
    <t>FO-25-1913722</t>
  </si>
  <si>
    <t>FO-25-1905845</t>
  </si>
  <si>
    <t>FO-25-1912528</t>
  </si>
  <si>
    <t>FO-25-1901720</t>
  </si>
  <si>
    <t>FO-25-1884772</t>
  </si>
  <si>
    <t>FO-25-1911871</t>
  </si>
  <si>
    <t>FO-25-1918738</t>
  </si>
  <si>
    <t>FO-25-1918740</t>
  </si>
  <si>
    <t>FO-25-1912781</t>
  </si>
  <si>
    <t>FO-25-1879617</t>
  </si>
  <si>
    <t>FO-25-1904492</t>
  </si>
  <si>
    <t>FO-25-1905922</t>
  </si>
  <si>
    <t>FO-25-1912787</t>
  </si>
  <si>
    <t>FO-25-1912365</t>
  </si>
  <si>
    <t>FO-25-1912532</t>
  </si>
  <si>
    <t>FO-25-1912786</t>
  </si>
  <si>
    <t>FO-25-1914539</t>
  </si>
  <si>
    <t>FO-25-1915120</t>
  </si>
  <si>
    <t>FO-25-1915398</t>
  </si>
  <si>
    <t>FO-25-1902210</t>
  </si>
  <si>
    <t>FO-25-1905851</t>
  </si>
  <si>
    <t>FO-25-1870017</t>
  </si>
  <si>
    <t>FO-25-1905854</t>
  </si>
  <si>
    <t>FO-25-1905890</t>
  </si>
  <si>
    <t>FO-25-1914071</t>
  </si>
  <si>
    <t>FO-25-1905842</t>
  </si>
  <si>
    <t>FO-25-1875961</t>
  </si>
  <si>
    <t>FO-25-1870679</t>
  </si>
  <si>
    <t>FO-25-1895675</t>
  </si>
  <si>
    <t>FO-25-1907479</t>
  </si>
  <si>
    <t>FO-25-1906176</t>
  </si>
  <si>
    <t>FO-25-1905869</t>
  </si>
  <si>
    <t>FO-25-1907852</t>
  </si>
  <si>
    <t>FO-25-1909505</t>
  </si>
  <si>
    <t>FO-25-1903032</t>
  </si>
  <si>
    <t>FO-25-1901718</t>
  </si>
  <si>
    <t>FO-25-1898723</t>
  </si>
  <si>
    <t>FO-25-1897238</t>
  </si>
  <si>
    <t>FO-25-1895671</t>
  </si>
  <si>
    <t>FO-25-1910614</t>
  </si>
  <si>
    <t>FO-25-1898722</t>
  </si>
  <si>
    <t>FO-25-1875963</t>
  </si>
  <si>
    <t>FO-25-1905900</t>
  </si>
  <si>
    <t>FO-25-1907555</t>
  </si>
  <si>
    <t>FO-25-1909129</t>
  </si>
  <si>
    <t>FO-25-1907552</t>
  </si>
  <si>
    <t>FO-25-1907391</t>
  </si>
  <si>
    <t>FO-25-1907127</t>
  </si>
  <si>
    <t>FO-25-1903911</t>
  </si>
  <si>
    <t>FO-25-1903381</t>
  </si>
  <si>
    <t>FO-25-1903025</t>
  </si>
  <si>
    <t>FO-25-1902077</t>
  </si>
  <si>
    <t>FO-25-1901301</t>
  </si>
  <si>
    <t>FO-25-1881280</t>
  </si>
  <si>
    <t>FO-25-1897236</t>
  </si>
  <si>
    <t>FO-25-1885191</t>
  </si>
  <si>
    <t>FO-25-1917508</t>
  </si>
  <si>
    <t>FO-25-1914530</t>
  </si>
  <si>
    <t>FO-25-1905830</t>
  </si>
  <si>
    <t>FO-25-1906891</t>
  </si>
  <si>
    <t>FO-25-1906889</t>
  </si>
  <si>
    <t>FO-25-1906888</t>
  </si>
  <si>
    <t>FO-25-1906371</t>
  </si>
  <si>
    <t>FO-25-1906535</t>
  </si>
  <si>
    <t>FO-25-1905913</t>
  </si>
  <si>
    <t>FO-25-1905909</t>
  </si>
  <si>
    <t>FO-25-1904741</t>
  </si>
  <si>
    <t>FO-25-1903122</t>
  </si>
  <si>
    <t>FO-25-1917660</t>
  </si>
  <si>
    <t>FO-25-1902465</t>
  </si>
  <si>
    <t>FO-25-1902207</t>
  </si>
  <si>
    <t>FO-25-1901903</t>
  </si>
  <si>
    <t>FO-25-1901474</t>
  </si>
  <si>
    <t>FO-25-1900394</t>
  </si>
  <si>
    <t>FO-25-1901153</t>
  </si>
  <si>
    <t>FO-25-1880396</t>
  </si>
  <si>
    <t>FO-25-1871221</t>
  </si>
  <si>
    <t>FO-25-1903119</t>
  </si>
  <si>
    <t>FO-25-1904489</t>
  </si>
  <si>
    <t>FO-25-1905902</t>
  </si>
  <si>
    <t>FO-25-1907089</t>
  </si>
  <si>
    <t>FO-25-1920709</t>
  </si>
  <si>
    <t>FO-25-1898726</t>
  </si>
  <si>
    <t>FO-25-1895674</t>
  </si>
  <si>
    <t>FO-25-1912757</t>
  </si>
  <si>
    <t>FO-25-1917501</t>
  </si>
  <si>
    <t>FO-25-1915121</t>
  </si>
  <si>
    <t>FO-25-1920157</t>
  </si>
  <si>
    <t>FO-25-1914080</t>
  </si>
  <si>
    <t>FO-25-1919660</t>
  </si>
  <si>
    <t>FO-25-1879074</t>
  </si>
  <si>
    <t>FO-25-1885933</t>
  </si>
  <si>
    <t>FO-25-1918403</t>
  </si>
  <si>
    <t>FO-25-1912778</t>
  </si>
  <si>
    <t>FO-25-1917504</t>
  </si>
  <si>
    <t>FO-25-1924480</t>
  </si>
  <si>
    <t>FO-25-1907113</t>
  </si>
  <si>
    <t>FO-25-1914536</t>
  </si>
  <si>
    <t>FO-25-1917517</t>
  </si>
  <si>
    <t>FO-25-1917516</t>
  </si>
  <si>
    <t>FO-25-1918174</t>
  </si>
  <si>
    <t>FO-25-1918871</t>
  </si>
  <si>
    <t>FO-25-1920722</t>
  </si>
  <si>
    <t>FO-25-1920993</t>
  </si>
  <si>
    <t>FO-25-1898852</t>
  </si>
  <si>
    <t>FO-25-1905882</t>
  </si>
  <si>
    <t>FO-25-1884774</t>
  </si>
  <si>
    <t>FO-25-1884182</t>
  </si>
  <si>
    <t>FO-25-1908895</t>
  </si>
  <si>
    <t>FO-25-1879471</t>
  </si>
  <si>
    <t>FO-25-1871225</t>
  </si>
  <si>
    <t>FO-25-1927225</t>
  </si>
  <si>
    <t>FO-25-1903958</t>
  </si>
  <si>
    <t>FO-25-1905887</t>
  </si>
  <si>
    <t>FO-25-1912775</t>
  </si>
  <si>
    <t>FO-25-1925434</t>
  </si>
  <si>
    <t>FO-25-1924708</t>
  </si>
  <si>
    <t>FO-25-1927526</t>
  </si>
  <si>
    <t>FO-25-1912367</t>
  </si>
  <si>
    <t>FO-25-1906369</t>
  </si>
  <si>
    <t>FO-25-1921494</t>
  </si>
  <si>
    <t>FO-25-1912530</t>
  </si>
  <si>
    <t>FO-25-1913725</t>
  </si>
  <si>
    <t>FO-25-1906687</t>
  </si>
  <si>
    <t>FO-25-1926764</t>
  </si>
  <si>
    <t>FO-25-1923708</t>
  </si>
  <si>
    <t>FO-25-1926472</t>
  </si>
  <si>
    <t>FO-25-1926975</t>
  </si>
  <si>
    <t>FO-25-1924536</t>
  </si>
  <si>
    <t>FO-25-1872530</t>
  </si>
  <si>
    <t>FO-25-1872140</t>
  </si>
  <si>
    <t>FO-25-1861137</t>
  </si>
  <si>
    <t>FO-25-1923294</t>
  </si>
  <si>
    <t>FO-25-1910513</t>
  </si>
  <si>
    <t>FO-25-1905893</t>
  </si>
  <si>
    <t>FO-25-1925437</t>
  </si>
  <si>
    <t>FO-25-1909308</t>
  </si>
  <si>
    <t>FO-25-1924958</t>
  </si>
  <si>
    <t>FO-25-1909310</t>
  </si>
  <si>
    <t>FO-25-1909124</t>
  </si>
  <si>
    <t>FO-25-1909126</t>
  </si>
  <si>
    <t>FO-25-1907553</t>
  </si>
  <si>
    <t>FO-25-1903384</t>
  </si>
  <si>
    <t>FO-25-1907090</t>
  </si>
  <si>
    <t>FO-25-1902078</t>
  </si>
  <si>
    <t>FO-25-1899352</t>
  </si>
  <si>
    <t>FO-25-1899350</t>
  </si>
  <si>
    <t>FO-25-1924221</t>
  </si>
  <si>
    <t>FO-25-1917075</t>
  </si>
  <si>
    <t>FO-25-1915131</t>
  </si>
  <si>
    <t>FO-25-1928814</t>
  </si>
  <si>
    <t>FO-25-1914285</t>
  </si>
  <si>
    <t>FO-25-1914165</t>
  </si>
  <si>
    <t>FO-25-1914146</t>
  </si>
  <si>
    <t>FO-25-1910551</t>
  </si>
  <si>
    <t>FO-25-1910555</t>
  </si>
  <si>
    <t>FO-25-1925184</t>
  </si>
  <si>
    <t>FO-25-1927091</t>
  </si>
  <si>
    <t>FO-25-1925441</t>
  </si>
  <si>
    <t>FO-25-1929443</t>
  </si>
  <si>
    <t>FO-25-1926045</t>
  </si>
  <si>
    <t>FO-25-1885172</t>
  </si>
  <si>
    <t>FO-25-1928975</t>
  </si>
  <si>
    <t>FO-25-1884178</t>
  </si>
  <si>
    <t>FO-25-1923291</t>
  </si>
  <si>
    <t>FO-25-1920717</t>
  </si>
  <si>
    <t>FO-25-1928665</t>
  </si>
  <si>
    <t>FO-25-1926047</t>
  </si>
  <si>
    <t>FO-25-1917509</t>
  </si>
  <si>
    <t>FO-25-1918877</t>
  </si>
  <si>
    <t>FO-25-1907112</t>
  </si>
  <si>
    <t>FO-25-1905879</t>
  </si>
  <si>
    <t>FO-25-1908891</t>
  </si>
  <si>
    <t>FO-25-1930288</t>
  </si>
  <si>
    <t>FO-25-1908892</t>
  </si>
  <si>
    <t>FO-25-1918167</t>
  </si>
  <si>
    <t>FO-25-1917513</t>
  </si>
  <si>
    <t>FO-25-1924705</t>
  </si>
  <si>
    <t>FO-25-1929403</t>
  </si>
  <si>
    <t>FO-25-1928966</t>
  </si>
  <si>
    <t>FO-25-1924951</t>
  </si>
  <si>
    <t>FO-25-1871224</t>
  </si>
  <si>
    <t>FO-25-1917510</t>
  </si>
  <si>
    <t>FO-25-1917216</t>
  </si>
  <si>
    <t>FO-25-1919391</t>
  </si>
  <si>
    <t>FO-25-1930225</t>
  </si>
  <si>
    <t>FO-25-1926981</t>
  </si>
  <si>
    <t>FO-25-1907560</t>
  </si>
  <si>
    <t>FO-25-1914506</t>
  </si>
  <si>
    <t>FO-25-1903027</t>
  </si>
  <si>
    <t>FO-25-1909504</t>
  </si>
  <si>
    <t>FO-25-1907390</t>
  </si>
  <si>
    <t>FO-25-1906019</t>
  </si>
  <si>
    <t>FO-25-1918083</t>
  </si>
  <si>
    <t>FO-25-1916865</t>
  </si>
  <si>
    <t>FO-25-1914497</t>
  </si>
  <si>
    <t>FO-25-1914142</t>
  </si>
  <si>
    <t>FO-25-1912533</t>
  </si>
  <si>
    <t>FO-25-1905961</t>
  </si>
  <si>
    <t>FO-25-1912108</t>
  </si>
  <si>
    <t>FO-25-1911618</t>
  </si>
  <si>
    <t>FO-25-1911617</t>
  </si>
  <si>
    <t>FO-25-1899471</t>
  </si>
  <si>
    <t>FO-25-1897246</t>
  </si>
  <si>
    <t>FO-25-1875953</t>
  </si>
  <si>
    <t>FO-25-1872145</t>
  </si>
  <si>
    <t>FO-25-1860392</t>
  </si>
  <si>
    <t>FO-25-1930310</t>
  </si>
  <si>
    <t>FO-25-1930224</t>
  </si>
  <si>
    <t>FO-25-1932349</t>
  </si>
  <si>
    <t>FO-25-1931051</t>
  </si>
  <si>
    <t>FO-25-1930287</t>
  </si>
  <si>
    <t>FO-25-1925185</t>
  </si>
  <si>
    <t>FO-25-1923715</t>
  </si>
  <si>
    <t>FO-25-1935164</t>
  </si>
  <si>
    <t>FO-25-1931149</t>
  </si>
  <si>
    <t>FO-25-1930372</t>
  </si>
  <si>
    <t>FO-25-1930550</t>
  </si>
  <si>
    <t>FO-25-1930331</t>
  </si>
  <si>
    <t>FO-25-1932411</t>
  </si>
  <si>
    <t>FO-25-1917728</t>
  </si>
  <si>
    <t>FO-25-1915130</t>
  </si>
  <si>
    <t>FO-25-1931147</t>
  </si>
  <si>
    <t>FO-25-1930330</t>
  </si>
  <si>
    <t>FO-25-1926761</t>
  </si>
  <si>
    <t>FO-25-1923284</t>
  </si>
  <si>
    <t>FO-25-1932822</t>
  </si>
  <si>
    <t>FO-25-1928809</t>
  </si>
  <si>
    <t>FO-25-1930294</t>
  </si>
  <si>
    <t>FO-25-1930221</t>
  </si>
  <si>
    <t>FO-25-1932423</t>
  </si>
  <si>
    <t>FO-25-1908893</t>
  </si>
  <si>
    <t>FO-25-1930298</t>
  </si>
  <si>
    <t>FO-25-1925182</t>
  </si>
  <si>
    <t>FO-25-1925926</t>
  </si>
  <si>
    <t>FO-25-1925927</t>
  </si>
  <si>
    <t>FO-25-1932426</t>
  </si>
  <si>
    <t>FO-25-1925930</t>
  </si>
  <si>
    <t>FO-25-1930219</t>
  </si>
  <si>
    <t>FO-25-1930369</t>
  </si>
  <si>
    <t>FO-25-1928969</t>
  </si>
  <si>
    <t>FO-25-1912535 | FO-25-1935842</t>
  </si>
  <si>
    <t>FO-25-1914545</t>
  </si>
  <si>
    <t>FO-25-1931055</t>
  </si>
  <si>
    <t>FO-25-1907568</t>
  </si>
  <si>
    <t>FO-25-1923717</t>
  </si>
  <si>
    <t>FO-25-1930291</t>
  </si>
  <si>
    <t>FO-25-1915404</t>
  </si>
  <si>
    <t>FO-25-1924213</t>
  </si>
  <si>
    <t>FO-25-1929400</t>
  </si>
  <si>
    <t>FO-25-1907557</t>
  </si>
  <si>
    <t>FO-25-1908896</t>
  </si>
  <si>
    <t>FO-25-1927536</t>
  </si>
  <si>
    <t>FO-25-1925732</t>
  </si>
  <si>
    <t>FO-25-1930370</t>
  </si>
  <si>
    <t>FO-25-1930300</t>
  </si>
  <si>
    <t>FO-25-1930296</t>
  </si>
  <si>
    <t>FO-25-1924693</t>
  </si>
  <si>
    <t>FO-25-1909503</t>
  </si>
  <si>
    <t>FO-25-1931046</t>
  </si>
  <si>
    <t>FO-25-1931054</t>
  </si>
  <si>
    <t>FO-25-1909506</t>
  </si>
  <si>
    <t>FO-25-1869152</t>
  </si>
  <si>
    <t>FO-25-1918164</t>
  </si>
  <si>
    <t>FO-25-1915330</t>
  </si>
  <si>
    <t>FO-25-1914152</t>
  </si>
  <si>
    <t>FO-25-1910556</t>
  </si>
  <si>
    <t>FO-25-1936259</t>
  </si>
  <si>
    <t>FO-25-1935031</t>
  </si>
  <si>
    <t>FO-25-1930376</t>
  </si>
  <si>
    <t>FO-25-1928810</t>
  </si>
  <si>
    <t>FO-25-1924223</t>
  </si>
  <si>
    <t>FO-25-1935032</t>
  </si>
  <si>
    <t>FO-25-1907556</t>
  </si>
  <si>
    <t>FO-25-1909309</t>
  </si>
  <si>
    <t>FO-25-1929721</t>
  </si>
  <si>
    <t>FO-25-1925734</t>
  </si>
  <si>
    <t>FO-25-1919101</t>
  </si>
  <si>
    <t>FO-25-1911614</t>
  </si>
  <si>
    <t>FO-25-1903010</t>
  </si>
  <si>
    <t>FO-25-1936262</t>
  </si>
  <si>
    <t>FO-25-1925735</t>
  </si>
  <si>
    <t>FO-25-1907265</t>
  </si>
  <si>
    <t>FO-25-1925440</t>
  </si>
  <si>
    <t>FO-25-1923892</t>
  </si>
  <si>
    <t>FO-25-1864304</t>
  </si>
  <si>
    <t>FO-25-1846165</t>
  </si>
  <si>
    <t>FO-25-1930960</t>
  </si>
  <si>
    <t>FO-25-1930958</t>
  </si>
  <si>
    <t>FO-25-1929904</t>
  </si>
  <si>
    <t>FO-25-1918225</t>
  </si>
  <si>
    <t>FO-25-1906683</t>
  </si>
  <si>
    <t>FO-25-1905864</t>
  </si>
  <si>
    <t>FO-25-1905832</t>
  </si>
  <si>
    <t>FO-25-1932370</t>
  </si>
  <si>
    <t>FO-25-1901010</t>
  </si>
  <si>
    <t>FO-25-1872531</t>
  </si>
  <si>
    <t>FO-25-1931382</t>
  </si>
  <si>
    <t>FO-25-1930936</t>
  </si>
  <si>
    <t>FO-25-1931053</t>
  </si>
  <si>
    <t>FO-25-1930306</t>
  </si>
  <si>
    <t>FO-25-1926466</t>
  </si>
  <si>
    <t>FO-25-1924824</t>
  </si>
  <si>
    <t>FO-25-1934826</t>
  </si>
  <si>
    <t>FO-25-1934824</t>
  </si>
  <si>
    <t>FO-25-1930437</t>
  </si>
  <si>
    <t>FO-25-1908889</t>
  </si>
  <si>
    <t>FO-25-1929032</t>
  </si>
  <si>
    <t>FO-25-1920712</t>
  </si>
  <si>
    <t>FO-25-1927118</t>
  </si>
  <si>
    <t>FO-25-1924867</t>
  </si>
  <si>
    <t>FO-25-1924744</t>
  </si>
  <si>
    <t>FO-25-1917218 | FO-25-1927100</t>
  </si>
  <si>
    <t>FO-25-1924743</t>
  </si>
  <si>
    <t>FO-25-1924289</t>
  </si>
  <si>
    <t>FO-25-1912772</t>
  </si>
  <si>
    <t>FO-25-1918222</t>
  </si>
  <si>
    <t>FO-25-1918081</t>
  </si>
  <si>
    <t>FO-25-1928811</t>
  </si>
  <si>
    <t>FO-25-1915333</t>
  </si>
  <si>
    <t>FO-25-1927534</t>
  </si>
  <si>
    <t>FO-25-1914289</t>
  </si>
  <si>
    <t>FO-25-1930931</t>
  </si>
  <si>
    <t>FO-25-1927296</t>
  </si>
  <si>
    <t>FO-25-1914534</t>
  </si>
  <si>
    <t>FO-25-1932364</t>
  </si>
  <si>
    <t>FO-25-1930935</t>
  </si>
  <si>
    <t>FO-25-1911397</t>
  </si>
  <si>
    <t>FO-25-1929399</t>
  </si>
  <si>
    <t>FO-25-1932417</t>
  </si>
  <si>
    <t>FO-25-1934099</t>
  </si>
  <si>
    <t>FO-25-1917645</t>
  </si>
  <si>
    <t>FO-25-1929001</t>
  </si>
  <si>
    <t>FO-25-1932441</t>
  </si>
  <si>
    <t>FO-25-1927235</t>
  </si>
  <si>
    <t>FO-25-1912758</t>
  </si>
  <si>
    <t>FO-25-1879568</t>
  </si>
  <si>
    <t>FO-25-1906374</t>
  </si>
  <si>
    <t>FO-25-1921071</t>
  </si>
  <si>
    <t>FO-25-1920997</t>
  </si>
  <si>
    <t>FO-25-1920160</t>
  </si>
  <si>
    <t>FO-25-1916862</t>
  </si>
  <si>
    <t>FO-25-1937994</t>
  </si>
  <si>
    <t>FO-25-1937847</t>
  </si>
  <si>
    <t>FO-25-1937005</t>
  </si>
  <si>
    <t>FO-25-1937013</t>
  </si>
  <si>
    <t>FO-25-1937011</t>
  </si>
  <si>
    <t>FO-25-1937012</t>
  </si>
  <si>
    <t>FO-25-1936520</t>
  </si>
  <si>
    <t>FO-25-1936514</t>
  </si>
  <si>
    <t>FO-25-1936518</t>
  </si>
  <si>
    <t>FO-25-1936329</t>
  </si>
  <si>
    <t>FO-25-1935694</t>
  </si>
  <si>
    <t>FO-25-1935022</t>
  </si>
  <si>
    <t>FO-25-1934333</t>
  </si>
  <si>
    <t>FO-25-1934150</t>
  </si>
  <si>
    <t>FO-25-1934146</t>
  </si>
  <si>
    <t>FO-25-1934114</t>
  </si>
  <si>
    <t>FO-25-1934108</t>
  </si>
  <si>
    <t>FO-25-1934087</t>
  </si>
  <si>
    <t>FO-25-1932431</t>
  </si>
  <si>
    <t>FO-25-1930314</t>
  </si>
  <si>
    <t>FO-25-1929716</t>
  </si>
  <si>
    <t>FO-25-1899607</t>
  </si>
  <si>
    <t>FO-25-1870010</t>
  </si>
  <si>
    <t>FO-25-1935998</t>
  </si>
  <si>
    <t>FO-25-1934828</t>
  </si>
  <si>
    <t>FO-25-1930963</t>
  </si>
  <si>
    <t>FO-25-1932443</t>
  </si>
  <si>
    <t>FO-25-1930667</t>
  </si>
  <si>
    <t>FO-25-1930656</t>
  </si>
  <si>
    <t>FO-25-1928948</t>
  </si>
  <si>
    <t>FO-25-1927402</t>
  </si>
  <si>
    <t>FO-25-1926464</t>
  </si>
  <si>
    <t>FO-25-1909125</t>
  </si>
  <si>
    <t>FO-25-1932360</t>
  </si>
  <si>
    <t>FO-25-1912783</t>
  </si>
  <si>
    <t>FO-25-1912773</t>
  </si>
  <si>
    <t>FO-25-1932444</t>
  </si>
  <si>
    <t>FO-25-1929033</t>
  </si>
  <si>
    <t>FO-25-1879868</t>
  </si>
  <si>
    <t>FO-25-1947202</t>
  </si>
  <si>
    <t>FO-25-1947203</t>
  </si>
  <si>
    <t>FO-25-1930668</t>
  </si>
  <si>
    <t>FO-25-1947204</t>
  </si>
  <si>
    <t>FO-25-1928999</t>
  </si>
  <si>
    <t>FO-25-1930937</t>
  </si>
  <si>
    <t>FO-25-1935028</t>
  </si>
  <si>
    <t>FO-25-1914082</t>
  </si>
  <si>
    <t>FO-25-1859287</t>
  </si>
  <si>
    <t>FO-25-1902081</t>
  </si>
  <si>
    <t>FO-25-1904626</t>
  </si>
  <si>
    <t>FO-25-1928968</t>
  </si>
  <si>
    <t>FO-25-1940751</t>
  </si>
  <si>
    <t>FO-25-1918221</t>
  </si>
  <si>
    <t>FO-25-1924820</t>
  </si>
  <si>
    <t>FO-25-1916868</t>
  </si>
  <si>
    <t>FO-25-1940696</t>
  </si>
  <si>
    <t>FO-25-1940753</t>
  </si>
  <si>
    <t>FO-25-1918172</t>
  </si>
  <si>
    <t>FO-25-1934112</t>
  </si>
  <si>
    <t>FO-25-1930220</t>
  </si>
  <si>
    <t>FO-25-1913475</t>
  </si>
  <si>
    <t>FO-25-1928669</t>
  </si>
  <si>
    <t>FO-25-1938154</t>
  </si>
  <si>
    <t>FO-25-1925933</t>
  </si>
  <si>
    <t>FO-25-1937519</t>
  </si>
  <si>
    <t>FO-25-1935313</t>
  </si>
  <si>
    <t>FO-25-1934097</t>
  </si>
  <si>
    <t>FO-25-1935693</t>
  </si>
  <si>
    <t>FO-25-1927298</t>
  </si>
  <si>
    <t>FO-25-1924959</t>
  </si>
  <si>
    <t>FO-25-1932819</t>
  </si>
  <si>
    <t>FO-25-1934153</t>
  </si>
  <si>
    <t>FO-25-1934145</t>
  </si>
  <si>
    <t>FO-25-1934101</t>
  </si>
  <si>
    <t>FO-25-1945630</t>
  </si>
  <si>
    <t>FO-25-1940754</t>
  </si>
  <si>
    <t>FO-25-1914079</t>
  </si>
  <si>
    <t>FO-25-1879641</t>
  </si>
  <si>
    <t>FO-25-1926983</t>
  </si>
  <si>
    <t>FO-25-1926049</t>
  </si>
  <si>
    <t>FO-25-1926469</t>
  </si>
  <si>
    <t>FO-25-1925188</t>
  </si>
  <si>
    <t>FO-25-1924218</t>
  </si>
  <si>
    <t>FO-25-1924948</t>
  </si>
  <si>
    <t>FO-25-1924215</t>
  </si>
  <si>
    <t>FO-25-1923709</t>
  </si>
  <si>
    <t>FO-25-1923707</t>
  </si>
  <si>
    <t>FO-25-1919390</t>
  </si>
  <si>
    <t>FO-25-1918875</t>
  </si>
  <si>
    <t>FO-25-1930664</t>
  </si>
  <si>
    <t>FO-25-1917520</t>
  </si>
  <si>
    <t>FO-25-1917503</t>
  </si>
  <si>
    <t>FO-25-1917506</t>
  </si>
  <si>
    <t>FO-25-1917512</t>
  </si>
  <si>
    <t>FO-25-1915399</t>
  </si>
  <si>
    <t>FO-25-1915128</t>
  </si>
  <si>
    <t>FO-25-1914548</t>
  </si>
  <si>
    <t>FO-25-1932682</t>
  </si>
  <si>
    <t>FO-25-1936118</t>
  </si>
  <si>
    <t>FO-25-1912782</t>
  </si>
  <si>
    <t>FO-25-1938161</t>
  </si>
  <si>
    <t>FO-25-1934098</t>
  </si>
  <si>
    <t>FO-25-1930297</t>
  </si>
  <si>
    <t>FO-25-1936328</t>
  </si>
  <si>
    <t>FO-25-1930285</t>
  </si>
  <si>
    <t>FO-25-1934094</t>
  </si>
  <si>
    <t>FO-25-1940712</t>
  </si>
  <si>
    <t>FO-25-1940700</t>
  </si>
  <si>
    <t>FO-25-1935026</t>
  </si>
  <si>
    <t>FO-25-1937008</t>
  </si>
  <si>
    <t>FO-25-1925731</t>
  </si>
  <si>
    <t>FO-25-1937517</t>
  </si>
  <si>
    <t>FO-25-1928970</t>
  </si>
  <si>
    <t>FO-25-1947574</t>
  </si>
  <si>
    <t>FO-25-1931965</t>
  </si>
  <si>
    <t>FO-25-1925887</t>
  </si>
  <si>
    <t>FO-25-1940739</t>
  </si>
  <si>
    <t>FO-25-1924564</t>
  </si>
  <si>
    <t>FO-25-1926048</t>
  </si>
  <si>
    <t>FO-25-1947589</t>
  </si>
  <si>
    <t>FO-25-1854492</t>
  </si>
  <si>
    <t>FO-25-1879684</t>
  </si>
  <si>
    <t>FO-25-1931376</t>
  </si>
  <si>
    <t>FO-25-1932369</t>
  </si>
  <si>
    <t>FO-25-1918960</t>
  </si>
  <si>
    <t>FO-25-1930289</t>
  </si>
  <si>
    <t>FO-25-1916864</t>
  </si>
  <si>
    <t>FO-25-1930217</t>
  </si>
  <si>
    <t>FO-25-1928818</t>
  </si>
  <si>
    <t>FO-25-1936122</t>
  </si>
  <si>
    <t>FO-25-1935695</t>
  </si>
  <si>
    <t>FO-25-1924292</t>
  </si>
  <si>
    <t>FO-25-1906182</t>
  </si>
  <si>
    <t>FO-25-1923289</t>
  </si>
  <si>
    <t>FO-25-1911608</t>
  </si>
  <si>
    <t>FO-25-1916870</t>
  </si>
  <si>
    <t>FO-25-1938385</t>
  </si>
  <si>
    <t>FO-25-1930286</t>
  </si>
  <si>
    <t>FO-25-1935697</t>
  </si>
  <si>
    <t>FO-25-1912440</t>
  </si>
  <si>
    <t>FO-25-1909128</t>
  </si>
  <si>
    <t>FO-25-1901715</t>
  </si>
  <si>
    <t>FO-25-1934528</t>
  </si>
  <si>
    <t>FO-25-1934522</t>
  </si>
  <si>
    <t>FO-25-1931971</t>
  </si>
  <si>
    <t>FO-25-1950174</t>
  </si>
  <si>
    <t>FO-25-1863879 | FO-25-1927645</t>
  </si>
  <si>
    <t>FO-25-1925932</t>
  </si>
  <si>
    <t>FO-25-1950778</t>
  </si>
  <si>
    <t>FO-25-1949172</t>
  </si>
  <si>
    <t>FO-25-1903382</t>
  </si>
  <si>
    <t>FO-25-1898760</t>
  </si>
  <si>
    <t>FO-25-1930308</t>
  </si>
  <si>
    <t>FO-25-1950780</t>
  </si>
  <si>
    <t>FO-25-1913466</t>
  </si>
  <si>
    <t>FO-25-1912776</t>
  </si>
  <si>
    <t>FO-25-1911396</t>
  </si>
  <si>
    <t>FO-25-1911399</t>
  </si>
  <si>
    <t>FO-25-1910761</t>
  </si>
  <si>
    <t>FO-25-1949577</t>
  </si>
  <si>
    <t>FO-25-1945900</t>
  </si>
  <si>
    <t>FO-25-1920216</t>
  </si>
  <si>
    <t>FO-25-1935106</t>
  </si>
  <si>
    <t>FO-25-1938155</t>
  </si>
  <si>
    <t>FO-25-1920726</t>
  </si>
  <si>
    <t>FO-25-1947349</t>
  </si>
  <si>
    <t>FO-25-1934102</t>
  </si>
  <si>
    <t>FO-25-1934155</t>
  </si>
  <si>
    <t>FO-25-1930932</t>
  </si>
  <si>
    <t>FO-25-1940777</t>
  </si>
  <si>
    <t>FO-25-1947340</t>
  </si>
  <si>
    <t>FO-25-1941360</t>
  </si>
  <si>
    <t>FO-25-1945154</t>
  </si>
  <si>
    <t>FO-25-1947010</t>
  </si>
  <si>
    <t>FO-25-1940757</t>
  </si>
  <si>
    <t>FO-25-1947570</t>
  </si>
  <si>
    <t>FO-25-1945904</t>
  </si>
  <si>
    <t>FO-25-1947565</t>
  </si>
  <si>
    <t>FO-25-1949603</t>
  </si>
  <si>
    <t>FO-25-1947555</t>
  </si>
  <si>
    <t>FO-25-1949701</t>
  </si>
  <si>
    <t>FO-25-1932821</t>
  </si>
  <si>
    <t>FO-25-1940691</t>
  </si>
  <si>
    <t>FO-25-1931433</t>
  </si>
  <si>
    <t>FO-25-1937520</t>
  </si>
  <si>
    <t>FO-25-1931439</t>
  </si>
  <si>
    <t>FO-25-1947682</t>
  </si>
  <si>
    <t>FO-25-1931436</t>
  </si>
  <si>
    <t>FO-25-1903383</t>
  </si>
  <si>
    <t>FO-25-1940404</t>
  </si>
  <si>
    <t>FO-25-1938198</t>
  </si>
  <si>
    <t>FO-25-1935791</t>
  </si>
  <si>
    <t>FO-25-1897242</t>
  </si>
  <si>
    <t>FO-25-1928994</t>
  </si>
  <si>
    <t>FO-25-1918080</t>
  </si>
  <si>
    <t>FO-25-1935814</t>
  </si>
  <si>
    <t>FO-25-1947557</t>
  </si>
  <si>
    <t>FO-25-1947572</t>
  </si>
  <si>
    <t>FO-25-1955334</t>
  </si>
  <si>
    <t>FO-25-1941374</t>
  </si>
  <si>
    <t>FO-25-1903023</t>
  </si>
  <si>
    <t>FO-25-1907570</t>
  </si>
  <si>
    <t>FO-25-1927401</t>
  </si>
  <si>
    <t>FO-25-1927236</t>
  </si>
  <si>
    <t>FO-25-1924290</t>
  </si>
  <si>
    <t>FO-25-1940687</t>
  </si>
  <si>
    <t>FO-25-1953934</t>
  </si>
  <si>
    <t>FO-25-1929631</t>
  </si>
  <si>
    <t>FO-25-1929004</t>
  </si>
  <si>
    <t>FO-25-1940730</t>
  </si>
  <si>
    <t>FO-25-1923287</t>
  </si>
  <si>
    <t>FO-25-1953938</t>
  </si>
  <si>
    <t>FO-25-1940765</t>
  </si>
  <si>
    <t>FO-25-1940747</t>
  </si>
  <si>
    <t>FO-25-1940759</t>
  </si>
  <si>
    <t>FO-25-1940723</t>
  </si>
  <si>
    <t>FO-25-1940713</t>
  </si>
  <si>
    <t>FO-25-1940684</t>
  </si>
  <si>
    <t>FO-25-1932414</t>
  </si>
  <si>
    <t>FO-25-1932684</t>
  </si>
  <si>
    <t>FO-25-1929401</t>
  </si>
  <si>
    <t>FO-25-1927288</t>
  </si>
  <si>
    <t>FO-25-1928949</t>
  </si>
  <si>
    <t>FO-25-1936317</t>
  </si>
  <si>
    <t>FO-25-1931732</t>
  </si>
  <si>
    <t>FO-25-1930955</t>
  </si>
  <si>
    <t>FO-25-1930394</t>
  </si>
  <si>
    <t>FO-25-1955204</t>
  </si>
  <si>
    <t>FO-25-1955415</t>
  </si>
  <si>
    <t>FO-25-1955430</t>
  </si>
  <si>
    <t>FO-25-1956298</t>
  </si>
  <si>
    <t>FO-25-1956303</t>
  </si>
  <si>
    <t>FO-25-1947622</t>
  </si>
  <si>
    <t>FO-25-1948156</t>
  </si>
  <si>
    <t>FO-25-1955001</t>
  </si>
  <si>
    <t>FO-25-1950761</t>
  </si>
  <si>
    <t>FO-25-1949468</t>
  </si>
  <si>
    <t>FO-25-1947342</t>
  </si>
  <si>
    <t>FO-25-1940686</t>
  </si>
  <si>
    <t>FO-25-1955930</t>
  </si>
  <si>
    <t>FO-25-1954972</t>
  </si>
  <si>
    <t>FO-25-1957886</t>
  </si>
  <si>
    <t>FO-25-1955428</t>
  </si>
  <si>
    <t>FO-25-1954977</t>
  </si>
  <si>
    <t>FO-25-1954820</t>
  </si>
  <si>
    <t>FO-25-1948384</t>
  </si>
  <si>
    <t>FO-25-1954642</t>
  </si>
  <si>
    <t>FO-25-1948292</t>
  </si>
  <si>
    <t>FO-25-1948294</t>
  </si>
  <si>
    <t>FO-25-1947067</t>
  </si>
  <si>
    <t>FO-25-1947072</t>
  </si>
  <si>
    <t>FO-25-1934823</t>
  </si>
  <si>
    <t>FO-25-1934519</t>
  </si>
  <si>
    <t>FO-25-1931279</t>
  </si>
  <si>
    <t>FO-25-1929900</t>
  </si>
  <si>
    <t>FO-25-1929186</t>
  </si>
  <si>
    <t>FO-25-1928997</t>
  </si>
  <si>
    <t>FO-25-1954948</t>
  </si>
  <si>
    <t>FO-25-1954996</t>
  </si>
  <si>
    <t>FO-25-1955790</t>
  </si>
  <si>
    <t>FO-25-1947588</t>
  </si>
  <si>
    <t>FO-25-1958431</t>
  </si>
  <si>
    <t>FO-25-1938159</t>
  </si>
  <si>
    <t>FO-25-1949178</t>
  </si>
  <si>
    <t>FO-25-1938162</t>
  </si>
  <si>
    <t>FO-25-1947623</t>
  </si>
  <si>
    <t>FO-25-1954998</t>
  </si>
  <si>
    <t>FO-25-1910518</t>
  </si>
  <si>
    <t>FO-25-1822411</t>
  </si>
  <si>
    <t>FO-25-1940767</t>
  </si>
  <si>
    <t>FO-25-1938189</t>
  </si>
  <si>
    <t>FO-25-1936114</t>
  </si>
  <si>
    <t>FO-25-1924588</t>
  </si>
  <si>
    <t>FO-25-1940976</t>
  </si>
  <si>
    <t>FO-25-1940679</t>
  </si>
  <si>
    <t>FO-25-1938109</t>
  </si>
  <si>
    <t>FO-25-1929898</t>
  </si>
  <si>
    <t>FO-25-1938166</t>
  </si>
  <si>
    <t>FO-25-1954953</t>
  </si>
  <si>
    <t>FO-25-1948913</t>
  </si>
  <si>
    <t>FO-25-1949579</t>
  </si>
  <si>
    <t>FO-25-1930377</t>
  </si>
  <si>
    <t>FO-25-1947341</t>
  </si>
  <si>
    <t>FO-25-1930715</t>
  </si>
  <si>
    <t>FO-25-1940701</t>
  </si>
  <si>
    <t>FO-25-1949709</t>
  </si>
  <si>
    <t>FO-25-1949923</t>
  </si>
  <si>
    <t>FO-25-1956572</t>
  </si>
  <si>
    <t>FO-25-1934825</t>
  </si>
  <si>
    <t>FO-25-1949930</t>
  </si>
  <si>
    <t>FO-25-1953913</t>
  </si>
  <si>
    <t>FO-25-1955189</t>
  </si>
  <si>
    <t>FO-25-1864311</t>
  </si>
  <si>
    <t>FO-25-1930391</t>
  </si>
  <si>
    <t>FO-25-1950119</t>
  </si>
  <si>
    <t>FO-25-1938110</t>
  </si>
  <si>
    <t>FO-25-1950115</t>
  </si>
  <si>
    <t>FO-25-1954351</t>
  </si>
  <si>
    <t>FO-25-1950812</t>
  </si>
  <si>
    <t>FO-25-1954357</t>
  </si>
  <si>
    <t>FO-25-1935790</t>
  </si>
  <si>
    <t>FO-25-1940732</t>
  </si>
  <si>
    <t>FO-25-1938158</t>
  </si>
  <si>
    <t>FO-25-1938169</t>
  </si>
  <si>
    <t>FO-25-1937849</t>
  </si>
  <si>
    <t>FO-25-1936336</t>
  </si>
  <si>
    <t>FO-25-1936276</t>
  </si>
  <si>
    <t>FO-25-1935311</t>
  </si>
  <si>
    <t>FO-25-1928971</t>
  </si>
  <si>
    <t>FO-25-1934103</t>
  </si>
  <si>
    <t>FO-25-1955112</t>
  </si>
  <si>
    <t>FO-25-1947058</t>
  </si>
  <si>
    <t>FO-25-1955180</t>
  </si>
  <si>
    <t>FO-25-1954815</t>
  </si>
  <si>
    <t>FO-25-1947062</t>
  </si>
  <si>
    <t>FO-25-1954828</t>
  </si>
  <si>
    <t>FO-25-1955635</t>
  </si>
  <si>
    <t>FO-25-1941019</t>
  </si>
  <si>
    <t>FO-25-1958440</t>
  </si>
  <si>
    <t>FO-25-1957664</t>
  </si>
  <si>
    <t>FO-25-1954817</t>
  </si>
  <si>
    <t>FO-25-1954823</t>
  </si>
  <si>
    <t>FO-25-1954971</t>
  </si>
  <si>
    <t>FO-25-1931960</t>
  </si>
  <si>
    <t>FO-25-1918649</t>
  </si>
  <si>
    <t>FO-25-1903379</t>
  </si>
  <si>
    <t>FO-25-1897809</t>
  </si>
  <si>
    <t>FO-25-1929906</t>
  </si>
  <si>
    <t>FO-25-1929002</t>
  </si>
  <si>
    <t>FO-25-1934821</t>
  </si>
  <si>
    <t>FO-25-1941012</t>
  </si>
  <si>
    <t>FO-25-1934151</t>
  </si>
  <si>
    <t>FO-25-1934614</t>
  </si>
  <si>
    <t>FO-25-1937848</t>
  </si>
  <si>
    <t>FO-25-1947413</t>
  </si>
  <si>
    <t>FO-25-1935888</t>
  </si>
  <si>
    <t>FO-25-1929628</t>
  </si>
  <si>
    <t>FO-25-1954993</t>
  </si>
  <si>
    <t>FO-25-1956293</t>
  </si>
  <si>
    <t>FO-25-1954992</t>
  </si>
  <si>
    <t>FO-25-1954958</t>
  </si>
  <si>
    <t>FO-25-1931954 | FO-25-1932004</t>
  </si>
  <si>
    <t>FO-25-1956291</t>
  </si>
  <si>
    <t>FO-25-1948377</t>
  </si>
  <si>
    <t>FO-25-1955178</t>
  </si>
  <si>
    <t>FO-25-1955198</t>
  </si>
  <si>
    <t>FO-25-1930620</t>
  </si>
  <si>
    <t>FO-25-1952159</t>
  </si>
  <si>
    <t>FO-25-1941018</t>
  </si>
  <si>
    <t>FO-25-1940724</t>
  </si>
  <si>
    <t>FO-25-1940752</t>
  </si>
  <si>
    <t>FO-25-1937518</t>
  </si>
  <si>
    <t>FO-25-1927290</t>
  </si>
  <si>
    <t>FO-25-1936107</t>
  </si>
  <si>
    <t>FO-25-1957883</t>
  </si>
  <si>
    <t>FO-25-1936113</t>
  </si>
  <si>
    <t>FO-25-1936117</t>
  </si>
  <si>
    <t>FO-25-1935812</t>
  </si>
  <si>
    <t>FO-25-1935818</t>
  </si>
  <si>
    <t>FO-25-1934106</t>
  </si>
  <si>
    <t>FO-25-1934084</t>
  </si>
  <si>
    <t>FO-25-1954997</t>
  </si>
  <si>
    <t>FO-25-1959659</t>
  </si>
  <si>
    <t>FO-25-1961163</t>
  </si>
  <si>
    <t>FO-25-1955003</t>
  </si>
  <si>
    <t>FO-25-1955419</t>
  </si>
  <si>
    <t>FO-25-1930957</t>
  </si>
  <si>
    <t>FO-25-1955179</t>
  </si>
  <si>
    <t>FO-25-1927531</t>
  </si>
  <si>
    <t>FO-25-1940717</t>
  </si>
  <si>
    <t>FO-25-1948906</t>
  </si>
  <si>
    <t>FO-25-1947343</t>
  </si>
  <si>
    <t>FO-25-1947620</t>
  </si>
  <si>
    <t>FO-25-1955927</t>
  </si>
  <si>
    <t>FO-25-1957650</t>
  </si>
  <si>
    <t>FO-25-1959996</t>
  </si>
  <si>
    <t>FO-25-1962141</t>
  </si>
  <si>
    <t>FO-25-1923283</t>
  </si>
  <si>
    <t>FO-25-1958433</t>
  </si>
  <si>
    <t>FO-25-1959377</t>
  </si>
  <si>
    <t>FO-25-1962140</t>
  </si>
  <si>
    <t>FO-25-1957659</t>
  </si>
  <si>
    <t>FO-25-1959372</t>
  </si>
  <si>
    <t>FO-25-1958428</t>
  </si>
  <si>
    <t>FO-25-1960308</t>
  </si>
  <si>
    <t>FO-25-1928675</t>
  </si>
  <si>
    <t>FO-25-1936127</t>
  </si>
  <si>
    <t>FO-25-1936111</t>
  </si>
  <si>
    <t>FO-25-1949464</t>
  </si>
  <si>
    <t>FO-25-1936326</t>
  </si>
  <si>
    <t>FO-25-1936338</t>
  </si>
  <si>
    <t>FO-25-1962151</t>
  </si>
  <si>
    <t>FO-25-1960204</t>
  </si>
  <si>
    <t>FO-25-1924697</t>
  </si>
  <si>
    <t>FO-25-1936516</t>
  </si>
  <si>
    <t>FO-25-1909311</t>
  </si>
  <si>
    <t>FO-25-1947346</t>
  </si>
  <si>
    <t>FO-25-1930311</t>
  </si>
  <si>
    <t>FO-25-1937967</t>
  </si>
  <si>
    <t>FO-25-1957887</t>
  </si>
  <si>
    <t>FO-25-1932374 | FO-25-1943710</t>
  </si>
  <si>
    <t>FO-25-1961012</t>
  </si>
  <si>
    <t>FO-25-1952167</t>
  </si>
  <si>
    <t>FO-25-1935308</t>
  </si>
  <si>
    <t>FO-25-1948290</t>
  </si>
  <si>
    <t>FO-25-1940407</t>
  </si>
  <si>
    <t>FO-25-1911613</t>
  </si>
  <si>
    <t>FO-25-1871218</t>
  </si>
  <si>
    <t>FO-25-1956343</t>
  </si>
  <si>
    <t>FO-25-1948272</t>
  </si>
  <si>
    <t>FO-25-1947391</t>
  </si>
  <si>
    <t>FO-25-1935797</t>
  </si>
  <si>
    <t>FO-25-1934512</t>
  </si>
  <si>
    <t>FO-25-1912368</t>
  </si>
  <si>
    <t>FO-25-1929905</t>
  </si>
  <si>
    <t>FO-25-1935997</t>
  </si>
  <si>
    <t>FO-25-1959648</t>
  </si>
  <si>
    <t>FO-25-1951643</t>
  </si>
  <si>
    <t>FO-25-1954959</t>
  </si>
  <si>
    <t>FO-25-1928812</t>
  </si>
  <si>
    <t>FO-25-1930223</t>
  </si>
  <si>
    <t>FO-25-1932820</t>
  </si>
  <si>
    <t>FO-25-1960364</t>
  </si>
  <si>
    <t>FO-25-1957888</t>
  </si>
  <si>
    <t>FO-25-1936261</t>
  </si>
  <si>
    <t>FO-25-1955789</t>
  </si>
  <si>
    <t>FO-25-1950820</t>
  </si>
  <si>
    <t>FO-25-1934090</t>
  </si>
  <si>
    <t>FO-25-1958423</t>
  </si>
  <si>
    <t>FO-25-1960323</t>
  </si>
  <si>
    <t>FO-25-1955937</t>
  </si>
  <si>
    <t>FO-25-1957644</t>
  </si>
  <si>
    <t>FO-25-1954963</t>
  </si>
  <si>
    <t>FO-25-1960199</t>
  </si>
  <si>
    <t>FO-25-1954986</t>
  </si>
  <si>
    <t>FO-25-1954812</t>
  </si>
  <si>
    <t>FO-25-1960315</t>
  </si>
  <si>
    <t>FO-25-1934107</t>
  </si>
  <si>
    <t>FO-25-1961190</t>
  </si>
  <si>
    <t>FO-25-1961195</t>
  </si>
  <si>
    <t>FO-25-1940769</t>
  </si>
  <si>
    <t>FO-25-1949715</t>
  </si>
  <si>
    <t>FO-25-1959255</t>
  </si>
  <si>
    <t>FO-25-1956561</t>
  </si>
  <si>
    <t>FO-25-1955765</t>
  </si>
  <si>
    <t>FO-25-1956404</t>
  </si>
  <si>
    <t>FO-25-1955613</t>
  </si>
  <si>
    <t>FO-25-1950117</t>
  </si>
  <si>
    <t>FO-25-1948379</t>
  </si>
  <si>
    <t>FO-25-1948380</t>
  </si>
  <si>
    <t>FO-25-1947584</t>
  </si>
  <si>
    <t>FO-25-1934096</t>
  </si>
  <si>
    <t>FO-25-1947337</t>
  </si>
  <si>
    <t>FO-25-1930380</t>
  </si>
  <si>
    <t>FO-25-1966545</t>
  </si>
  <si>
    <t>FO-25-1947411</t>
  </si>
  <si>
    <t>FO-25-1940406</t>
  </si>
  <si>
    <t>FO-25-1950815</t>
  </si>
  <si>
    <t>FO-25-1968053</t>
  </si>
  <si>
    <t>FO-25-1950817</t>
  </si>
  <si>
    <t>FO-25-1955611</t>
  </si>
  <si>
    <t>FO-25-1955534</t>
  </si>
  <si>
    <t>FO-25-1955967</t>
  </si>
  <si>
    <t>FO-25-1956351</t>
  </si>
  <si>
    <t>FO-25-1956573</t>
  </si>
  <si>
    <t>FO-25-1965815</t>
  </si>
  <si>
    <t>FO-25-1968035</t>
  </si>
  <si>
    <t>FO-25-1963240</t>
  </si>
  <si>
    <t>FO-25-1965810</t>
  </si>
  <si>
    <t>FO-25-1966266</t>
  </si>
  <si>
    <t>FO-25-1968048</t>
  </si>
  <si>
    <t>FO-25-1941015</t>
  </si>
  <si>
    <t>FO-25-1947389</t>
  </si>
  <si>
    <t>FO-25-1959995</t>
  </si>
  <si>
    <t>FO-25-1937515</t>
  </si>
  <si>
    <t>FO-25-1940768</t>
  </si>
  <si>
    <t>FO-25-1936116</t>
  </si>
  <si>
    <t>FO-25-1936106</t>
  </si>
  <si>
    <t>FO-25-1957658</t>
  </si>
  <si>
    <t>FO-25-1957666</t>
  </si>
  <si>
    <t>FO-25-1941371</t>
  </si>
  <si>
    <t>FO-25-1956432</t>
  </si>
  <si>
    <t>FO-25-1955416</t>
  </si>
  <si>
    <t>FO-25-1935815</t>
  </si>
  <si>
    <t>FO-25-1936519</t>
  </si>
  <si>
    <t>FO-25-1954954</t>
  </si>
  <si>
    <t>FO-25-1954984</t>
  </si>
  <si>
    <t>FO-25-1954623</t>
  </si>
  <si>
    <t>FO-25-1952163</t>
  </si>
  <si>
    <t>FO-25-1940721</t>
  </si>
  <si>
    <t>FO-25-1936124</t>
  </si>
  <si>
    <t>FO-25-1934331</t>
  </si>
  <si>
    <t>FO-25-1934093</t>
  </si>
  <si>
    <t>FO-25-1931375</t>
  </si>
  <si>
    <t>FO-25-1934147</t>
  </si>
  <si>
    <t>FO-25-1930218</t>
  </si>
  <si>
    <t>FO-25-1934086</t>
  </si>
  <si>
    <t>FO-25-1935024</t>
  </si>
  <si>
    <t>FO-25-1964310</t>
  </si>
  <si>
    <t>FO-25-1945158</t>
  </si>
  <si>
    <t>FO-25-1959375</t>
  </si>
  <si>
    <t>FO-25-1959642</t>
  </si>
  <si>
    <t>FO-25-1940760</t>
  </si>
  <si>
    <t>FO-25-1947006</t>
  </si>
  <si>
    <t>FO-25-1946621</t>
  </si>
  <si>
    <t>FO-25-1948917</t>
  </si>
  <si>
    <t>FO-25-1948157</t>
  </si>
  <si>
    <t>FO-25-1948898</t>
  </si>
  <si>
    <t>FO-25-1950175</t>
  </si>
  <si>
    <t>FO-25-1966552</t>
  </si>
  <si>
    <t>FO-25-1968056</t>
  </si>
  <si>
    <t>FO-25-1950750</t>
  </si>
  <si>
    <t>FO-25-1955181</t>
  </si>
  <si>
    <t>FO-25-1968057</t>
  </si>
  <si>
    <t>FO-25-1959370</t>
  </si>
  <si>
    <t>FO-25-1950173</t>
  </si>
  <si>
    <t>FO-25-1966547</t>
  </si>
  <si>
    <t>FO-25-1960202</t>
  </si>
  <si>
    <t>FO-25-1963226</t>
  </si>
  <si>
    <t>FO-25-1962148</t>
  </si>
  <si>
    <t>FO-25-1962155</t>
  </si>
  <si>
    <t>FO-25-1963235</t>
  </si>
  <si>
    <t>FO-25-1968220</t>
  </si>
  <si>
    <t>FO-25-1966258</t>
  </si>
  <si>
    <t>FO-25-1966264</t>
  </si>
  <si>
    <t>FO-25-1962142</t>
  </si>
  <si>
    <t>FO-25-1964323</t>
  </si>
  <si>
    <t>FO-25-1966549</t>
  </si>
  <si>
    <t>FO-25-1966554</t>
  </si>
  <si>
    <t>FO-25-1940780</t>
  </si>
  <si>
    <t>FO-25-1935304</t>
  </si>
  <si>
    <t>FO-25-1941373</t>
  </si>
  <si>
    <t>FO-25-1962234</t>
  </si>
  <si>
    <t>FO-25-1940405</t>
  </si>
  <si>
    <t>FO-25-1940402</t>
  </si>
  <si>
    <t>FO-25-1940979</t>
  </si>
  <si>
    <t>FO-25-1947189</t>
  </si>
  <si>
    <t>FO-25-1965744</t>
  </si>
  <si>
    <t>FO-25-1965746</t>
  </si>
  <si>
    <t>FO-25-1962194</t>
  </si>
  <si>
    <t>FO-25-1962201</t>
  </si>
  <si>
    <t>FO-25-1960564</t>
  </si>
  <si>
    <t>FO-25-1956091</t>
  </si>
  <si>
    <t>FO-25-1964889</t>
  </si>
  <si>
    <t>FO-25-1947679</t>
  </si>
  <si>
    <t>FO-25-1955762</t>
  </si>
  <si>
    <t>FO-25-1964314</t>
  </si>
  <si>
    <t>FO-25-1966563</t>
  </si>
  <si>
    <t>FO-25-1972176</t>
  </si>
  <si>
    <t>FO-25-1949706</t>
  </si>
  <si>
    <t>FO-25-1954982</t>
  </si>
  <si>
    <t>FO-25-1936269</t>
  </si>
  <si>
    <t>FO-25-1969676</t>
  </si>
  <si>
    <t>FO-25-1970846</t>
  </si>
  <si>
    <t>FO-25-1938001</t>
  </si>
  <si>
    <t>FO-25-1954956</t>
  </si>
  <si>
    <t>FO-25-1949703</t>
  </si>
  <si>
    <t>FO-25-1957662</t>
  </si>
  <si>
    <t>FO-25-1960296</t>
  </si>
  <si>
    <t>FO-25-1961174 | FO-25-1970931</t>
  </si>
  <si>
    <t>FO-25-1969902</t>
  </si>
  <si>
    <t>FO-25-1948375</t>
  </si>
  <si>
    <t>FO-25-1964650</t>
  </si>
  <si>
    <t>FO-25-1940978</t>
  </si>
  <si>
    <t>FO-25-1950835</t>
  </si>
  <si>
    <t>FO-25-1960693</t>
  </si>
  <si>
    <t>FO-25-1936263</t>
  </si>
  <si>
    <t>FO-25-1969886</t>
  </si>
  <si>
    <t>FO-25-1955528</t>
  </si>
  <si>
    <t>FO-25-1964886</t>
  </si>
  <si>
    <t>FO-25-1950816</t>
  </si>
  <si>
    <t>FO-25-1961303</t>
  </si>
  <si>
    <t>FO-25-1955633</t>
  </si>
  <si>
    <t>FO-25-1957632</t>
  </si>
  <si>
    <t>FO-25-1960986</t>
  </si>
  <si>
    <t>FO-25-1962288</t>
  </si>
  <si>
    <t>FO-25-1962166</t>
  </si>
  <si>
    <t>FO-25-1959259</t>
  </si>
  <si>
    <t>FO-25-1950752</t>
  </si>
  <si>
    <t>FO-25-1966106</t>
  </si>
  <si>
    <t>FO-25-1968098</t>
  </si>
  <si>
    <t>FO-25-1961013</t>
  </si>
  <si>
    <t>FO-25-1965740</t>
  </si>
  <si>
    <t>FO-25-1959657</t>
  </si>
  <si>
    <t>FO-25-1959369</t>
  </si>
  <si>
    <t>FO-25-1972164</t>
  </si>
  <si>
    <t>FO-25-1934822</t>
  </si>
  <si>
    <t>FO-25-1947406</t>
  </si>
  <si>
    <t>FO-25-1941014</t>
  </si>
  <si>
    <t>FO-25-1965314</t>
  </si>
  <si>
    <t>FO-25-1949924</t>
  </si>
  <si>
    <t>FO-25-1949460</t>
  </si>
  <si>
    <t>FO-25-1965016</t>
  </si>
  <si>
    <t>FO-25-1950775</t>
  </si>
  <si>
    <t>FO-25-1968042</t>
  </si>
  <si>
    <t>FO-25-1950831</t>
  </si>
  <si>
    <t>FO-25-1959378</t>
  </si>
  <si>
    <t>FO-25-1950774</t>
  </si>
  <si>
    <t>FO-25-1950818</t>
  </si>
  <si>
    <t>FO-25-1961022</t>
  </si>
  <si>
    <t>FO-25-1962171 | FO-25-1970945</t>
  </si>
  <si>
    <t>FO-25-1937964</t>
  </si>
  <si>
    <t>FO-25-1960289 | FO-25-1970925</t>
  </si>
  <si>
    <t>FO-25-1956302</t>
  </si>
  <si>
    <t>FO-25-1970868</t>
  </si>
  <si>
    <t>FO-25-1960185</t>
  </si>
  <si>
    <t>FO-25-1970589</t>
  </si>
  <si>
    <t>FO-25-1956603</t>
  </si>
  <si>
    <t>FO-25-1959669 | FO-25-1970906</t>
  </si>
  <si>
    <t>FO-25-1948909</t>
  </si>
  <si>
    <t>FO-25-1950821</t>
  </si>
  <si>
    <t>FO-25-1959646</t>
  </si>
  <si>
    <t>FO-25-1959986</t>
  </si>
  <si>
    <t>FO-25-1955114</t>
  </si>
  <si>
    <t>FO-25-1969891</t>
  </si>
  <si>
    <t>FO-25-1969657</t>
  </si>
  <si>
    <t>FO-25-1968299</t>
  </si>
  <si>
    <t>FO-25-1970194</t>
  </si>
  <si>
    <t>FO-25-1964320</t>
  </si>
  <si>
    <t>FO-25-1968221 | FO-25-1970938</t>
  </si>
  <si>
    <t>FO-25-1968041</t>
  </si>
  <si>
    <t>FO-25-1969878</t>
  </si>
  <si>
    <t>FO-25-1931148</t>
  </si>
  <si>
    <t>FO-25-1968058</t>
  </si>
  <si>
    <t>FO-25-1970196</t>
  </si>
  <si>
    <t>FO-25-1970192</t>
  </si>
  <si>
    <t>FO-25-1975272</t>
  </si>
  <si>
    <t>FO-25-1957898</t>
  </si>
  <si>
    <t>FO-25-1951640</t>
  </si>
  <si>
    <t>FO-25-1973775</t>
  </si>
  <si>
    <t>FO-25-1972162</t>
  </si>
  <si>
    <t>FO-25-1959978</t>
  </si>
  <si>
    <t>FO-25-1970203</t>
  </si>
  <si>
    <t>FO-25-1948919</t>
  </si>
  <si>
    <t>FO-25-1947018</t>
  </si>
  <si>
    <t>FO-25-1945626</t>
  </si>
  <si>
    <t>FO-25-1951645</t>
  </si>
  <si>
    <t>FO-25-1951642</t>
  </si>
  <si>
    <t>FO-25-1949702</t>
  </si>
  <si>
    <t>FO-25-1948893</t>
  </si>
  <si>
    <t>FO-25-1948903</t>
  </si>
  <si>
    <t>FO-25-1975271</t>
  </si>
  <si>
    <t>FO-25-1947604</t>
  </si>
  <si>
    <t>FO-25-1948154</t>
  </si>
  <si>
    <t>FO-25-1950114</t>
  </si>
  <si>
    <t>FO-25-1941011</t>
  </si>
  <si>
    <t>FO-25-1974998</t>
  </si>
  <si>
    <t>FO-25-1964895</t>
  </si>
  <si>
    <t>FO-25-1954867</t>
  </si>
  <si>
    <t>FO-25-1961167</t>
  </si>
  <si>
    <t>FO-25-1965549</t>
  </si>
  <si>
    <t>FO-25-1960201</t>
  </si>
  <si>
    <t>FO-25-1931968</t>
  </si>
  <si>
    <t>FO-25-1969655</t>
  </si>
  <si>
    <t>FO-25-1936532</t>
  </si>
  <si>
    <t>FO-25-1966104</t>
  </si>
  <si>
    <t>FO-25-1961304</t>
  </si>
  <si>
    <t>FO-25-1955530</t>
  </si>
  <si>
    <t>FO-25-1955620</t>
  </si>
  <si>
    <t>FO-25-1955965</t>
  </si>
  <si>
    <t>FO-25-1956571</t>
  </si>
  <si>
    <t>FO-25-1964653</t>
  </si>
  <si>
    <t>FO-25-1961417</t>
  </si>
  <si>
    <t>FO-25-1959251</t>
  </si>
  <si>
    <t>FO-25-1965759</t>
  </si>
  <si>
    <t>FO-25-1966107</t>
  </si>
  <si>
    <t>FO-25-1962197</t>
  </si>
  <si>
    <t>FO-25-1954989</t>
  </si>
  <si>
    <t>FO-25-1966560</t>
  </si>
  <si>
    <t>FO-25-1976232</t>
  </si>
  <si>
    <t>FO-25-1970871</t>
  </si>
  <si>
    <t>FO-25-1973613</t>
  </si>
  <si>
    <t>FO-25-1964315</t>
  </si>
  <si>
    <t>FO-25-1976431</t>
  </si>
  <si>
    <t>FO-25-1977581</t>
  </si>
  <si>
    <t>FO-25-1956546</t>
  </si>
  <si>
    <t>FO-25-1979464</t>
  </si>
  <si>
    <t>FO-25-1979460</t>
  </si>
  <si>
    <t>FO-25-1947606 | FO-25-1970344</t>
  </si>
  <si>
    <t>FO-25-1965832</t>
  </si>
  <si>
    <t>FO-25-1972991</t>
  </si>
  <si>
    <t>FO-25-1976155</t>
  </si>
  <si>
    <t>FO-25-1956349</t>
  </si>
  <si>
    <t>FO-25-1977615</t>
  </si>
  <si>
    <t>FO-25-1950833</t>
  </si>
  <si>
    <t>FO-25-1973768</t>
  </si>
  <si>
    <t>FO-25-1955536</t>
  </si>
  <si>
    <t>FO-25-1957640</t>
  </si>
  <si>
    <t>FO-25-1954869</t>
  </si>
  <si>
    <t>FO-25-1956403</t>
  </si>
  <si>
    <t>FO-25-1962138</t>
  </si>
  <si>
    <t>FO-25-1977222</t>
  </si>
  <si>
    <t>FO-25-1969207</t>
  </si>
  <si>
    <t>FO-25-1975003</t>
  </si>
  <si>
    <t>FO-25-1969653</t>
  </si>
  <si>
    <t>FO-25-1964311</t>
  </si>
  <si>
    <t>FO-25-1976397</t>
  </si>
  <si>
    <t>FO-25-1973610</t>
  </si>
  <si>
    <t>FO-25-1950810</t>
  </si>
  <si>
    <t>FO-25-1968262</t>
  </si>
  <si>
    <t>FO-25-1954988</t>
  </si>
  <si>
    <t>FO-25-1940977</t>
  </si>
  <si>
    <t>FO-25-1968263</t>
  </si>
  <si>
    <t>FO-25-1969645</t>
  </si>
  <si>
    <t>FO-25-1975001</t>
  </si>
  <si>
    <t>FO-25-1975079</t>
  </si>
  <si>
    <t>FO-25-1980843</t>
  </si>
  <si>
    <t>FO-25-1972171</t>
  </si>
  <si>
    <t>FO-25-1970859</t>
  </si>
  <si>
    <t>FO-25-1978421</t>
  </si>
  <si>
    <t>FO-25-1974091</t>
  </si>
  <si>
    <t>FO-25-1976158</t>
  </si>
  <si>
    <t>FO-25-1974082</t>
  </si>
  <si>
    <t>FO-25-1962158</t>
  </si>
  <si>
    <t>FO-25-1975537</t>
  </si>
  <si>
    <t>FO-25-1963228</t>
  </si>
  <si>
    <t>FO-25-1968055</t>
  </si>
  <si>
    <t>FO-25-1968061</t>
  </si>
  <si>
    <t>FO-25-1974527</t>
  </si>
  <si>
    <t>FO-25-1962173</t>
  </si>
  <si>
    <t>FO-25-1968062</t>
  </si>
  <si>
    <t>FO-25-1970193</t>
  </si>
  <si>
    <t>FO-25-1980841</t>
  </si>
  <si>
    <t>FO-25-1968045</t>
  </si>
  <si>
    <t>FO-25-1947410</t>
  </si>
  <si>
    <t>FO-25-1947077</t>
  </si>
  <si>
    <t>FO-25-1899459</t>
  </si>
  <si>
    <t>FO-25-1956564</t>
  </si>
  <si>
    <t>FO-25-1955539</t>
  </si>
  <si>
    <t>FO-25-1957641</t>
  </si>
  <si>
    <t>FO-25-1960565</t>
  </si>
  <si>
    <t>FO-25-1959252</t>
  </si>
  <si>
    <t>FO-25-1969065</t>
  </si>
  <si>
    <t>FO-25-1975439</t>
  </si>
  <si>
    <t>FO-25-1973369</t>
  </si>
  <si>
    <t>FO-25-1973357</t>
  </si>
  <si>
    <t>FO-25-1970541</t>
  </si>
  <si>
    <t>FO-25-1968060</t>
  </si>
  <si>
    <t>FO-25-1969899</t>
  </si>
  <si>
    <t>FO-25-1972177</t>
  </si>
  <si>
    <t>FO-25-1956604</t>
  </si>
  <si>
    <t>FO-25-1975595</t>
  </si>
  <si>
    <t>FO-25-1947680</t>
  </si>
  <si>
    <t>FO-25-1969889</t>
  </si>
  <si>
    <t>FO-25-1966255</t>
  </si>
  <si>
    <t>FO-25-1981434</t>
  </si>
  <si>
    <t>FO-25-1956341</t>
  </si>
  <si>
    <t>FO-25-1965318</t>
  </si>
  <si>
    <t>FO-25-1961186</t>
  </si>
  <si>
    <t>FO-25-1981075</t>
  </si>
  <si>
    <t>FO-25-1971189</t>
  </si>
  <si>
    <t>FO-25-1955421</t>
  </si>
  <si>
    <t>FO-25-1977614</t>
  </si>
  <si>
    <t>FO-25-1956559</t>
  </si>
  <si>
    <t>FO-25-1982311</t>
  </si>
  <si>
    <t>FO-25-1960196</t>
  </si>
  <si>
    <t>FO-25-1972174</t>
  </si>
  <si>
    <t>FO-25-1982063</t>
  </si>
  <si>
    <t>FO-25-1955425</t>
  </si>
  <si>
    <t>FO-25-1982027</t>
  </si>
  <si>
    <t>FO-25-1955764</t>
  </si>
  <si>
    <t>FO-25-1931726</t>
  </si>
  <si>
    <t>FO-25-1957635</t>
  </si>
  <si>
    <t>FO-25-1961418</t>
  </si>
  <si>
    <t>FO-25-1962286</t>
  </si>
  <si>
    <t>FO-25-1968079</t>
  </si>
  <si>
    <t>FO-25-1962202</t>
  </si>
  <si>
    <t>FO-25-1965953</t>
  </si>
  <si>
    <t>FO-25-1969062</t>
  </si>
  <si>
    <t>FO-25-1969552</t>
  </si>
  <si>
    <t>FO-25-1973539</t>
  </si>
  <si>
    <t>FO-25-1973365</t>
  </si>
  <si>
    <t>FO-25-1973115</t>
  </si>
  <si>
    <t>FO-25-1970668</t>
  </si>
  <si>
    <t>FO-25-1975605</t>
  </si>
  <si>
    <t>FO-25-1981119</t>
  </si>
  <si>
    <t>FO-25-1979463</t>
  </si>
  <si>
    <t>FO-25-1955763</t>
  </si>
  <si>
    <t>FO-25-1955423</t>
  </si>
  <si>
    <t>FO-25-1979465</t>
  </si>
  <si>
    <t>FO-25-1935995</t>
  </si>
  <si>
    <t>FO-25-1984313</t>
  </si>
  <si>
    <t>FO-25-1974476</t>
  </si>
  <si>
    <t>FO-25-1975087</t>
  </si>
  <si>
    <t>FO-25-1968038</t>
  </si>
  <si>
    <t>FO-25-1979976</t>
  </si>
  <si>
    <t>FO-25-1979969</t>
  </si>
  <si>
    <t>FO-25-1961176</t>
  </si>
  <si>
    <t>FO-25-1983824</t>
  </si>
  <si>
    <t>FO-25-1964655</t>
  </si>
  <si>
    <t>FO-25-1973691</t>
  </si>
  <si>
    <t>FO-25-1983130</t>
  </si>
  <si>
    <t>FO-25-1981897</t>
  </si>
  <si>
    <t>FO-25-1981122</t>
  </si>
  <si>
    <t>FO-25-1957646</t>
  </si>
  <si>
    <t>FO-25-1926762 | FO-25-1943716</t>
  </si>
  <si>
    <t>FO-25-1968102</t>
  </si>
  <si>
    <t>FO-25-1982561</t>
  </si>
  <si>
    <t>FO-25-1965015</t>
  </si>
  <si>
    <t>FO-25-1982064</t>
  </si>
  <si>
    <t>FO-25-1976433</t>
  </si>
  <si>
    <t>FO-25-1982018</t>
  </si>
  <si>
    <t>FO-25-1981900</t>
  </si>
  <si>
    <t>FO-25-1968298</t>
  </si>
  <si>
    <t>FO-25-1979462</t>
  </si>
  <si>
    <t>FO-25-1979960</t>
  </si>
  <si>
    <t>FO-25-1987170</t>
  </si>
  <si>
    <t>FO-25-1958340</t>
  </si>
  <si>
    <t>FO-25-1987172</t>
  </si>
  <si>
    <t>FO-25-1982304</t>
  </si>
  <si>
    <t>FO-25-1962174</t>
  </si>
  <si>
    <t>FO-25-1934530</t>
  </si>
  <si>
    <t>FO-25-1965950</t>
  </si>
  <si>
    <t>FO-25-1983590</t>
  </si>
  <si>
    <t>FO-25-1987023</t>
  </si>
  <si>
    <t>FO-25-1981121</t>
  </si>
  <si>
    <t>FO-25-1950822</t>
  </si>
  <si>
    <t>FO-25-1950809</t>
  </si>
  <si>
    <t>FO-25-1987156</t>
  </si>
  <si>
    <t>FO-25-1965315</t>
  </si>
  <si>
    <t>FO-25-1965951</t>
  </si>
  <si>
    <t>FO-25-1969555</t>
  </si>
  <si>
    <t>FO-25-1970661</t>
  </si>
  <si>
    <t>FO-25-1973582</t>
  </si>
  <si>
    <t>FO-25-1971190</t>
  </si>
  <si>
    <t>FO-25-1965322</t>
  </si>
  <si>
    <t>FO-25-1986046</t>
  </si>
  <si>
    <t>FO-25-1956435</t>
  </si>
  <si>
    <t>FO-25-1961016</t>
  </si>
  <si>
    <t>FO-25-1960568</t>
  </si>
  <si>
    <t>FO-25-1986034</t>
  </si>
  <si>
    <t>FO-25-1981430</t>
  </si>
  <si>
    <t>FO-25-1901230</t>
  </si>
  <si>
    <t>FO-25-1948293</t>
  </si>
  <si>
    <t>FO-25-1982568</t>
  </si>
  <si>
    <t>FO-25-1956093</t>
  </si>
  <si>
    <t>FO-25-1973119</t>
  </si>
  <si>
    <t>FO-25-1970543</t>
  </si>
  <si>
    <t>FO-25-1968238</t>
  </si>
  <si>
    <t>FO-25-1975438</t>
  </si>
  <si>
    <t>FO-25-1974756</t>
  </si>
  <si>
    <t>FO-25-1970633</t>
  </si>
  <si>
    <t>FO-25-1981810</t>
  </si>
  <si>
    <t>FO-25-1954870</t>
  </si>
  <si>
    <t>FO-25-1970588</t>
  </si>
  <si>
    <t>FO-25-1955761</t>
  </si>
  <si>
    <t>FO-25-1961182</t>
  </si>
  <si>
    <t>FO-25-1974754</t>
  </si>
  <si>
    <t>FO-25-1970670</t>
  </si>
  <si>
    <t>FO-25-1980948</t>
  </si>
  <si>
    <t>FO-25-1982183</t>
  </si>
  <si>
    <t>FO-25-1935999</t>
  </si>
  <si>
    <t>FO-25-1961525</t>
  </si>
  <si>
    <t>FO-25-1961017</t>
  </si>
  <si>
    <t>FO-25-1962200</t>
  </si>
  <si>
    <t>FO-25-1966105</t>
  </si>
  <si>
    <t>FO-25-1992369</t>
  </si>
  <si>
    <t>FO-25-1987165</t>
  </si>
  <si>
    <t>FO-25-1987906</t>
  </si>
  <si>
    <t>FO-25-1986059</t>
  </si>
  <si>
    <t>FO-25-1986057</t>
  </si>
  <si>
    <t>FO-25-1988546</t>
  </si>
  <si>
    <t>FO-25-1966110</t>
  </si>
  <si>
    <t>FO-25-1986074</t>
  </si>
  <si>
    <t>FO-25-1992367</t>
  </si>
  <si>
    <t>FO-25-1968050</t>
  </si>
  <si>
    <t>FO-25-1969658</t>
  </si>
  <si>
    <t>FO-25-1970850</t>
  </si>
  <si>
    <t>FO-25-1960666</t>
  </si>
  <si>
    <t>FO-25-1948902</t>
  </si>
  <si>
    <t>FO-25-1987403</t>
  </si>
  <si>
    <t>FO-25-1940733</t>
  </si>
  <si>
    <t>FO-25-1987912</t>
  </si>
  <si>
    <t>FO-25-1981881</t>
  </si>
  <si>
    <t>FO-25-1986053</t>
  </si>
  <si>
    <t>FO-25-1982319</t>
  </si>
  <si>
    <t>FO-25-1974062</t>
  </si>
  <si>
    <t>FO-25-1995640</t>
  </si>
  <si>
    <t>FO-25-1969554</t>
  </si>
  <si>
    <t>FO-25-1977125</t>
  </si>
  <si>
    <t>FO-25-1980546</t>
  </si>
  <si>
    <t>FO-25-1965952</t>
  </si>
  <si>
    <t>FO-25-1965749</t>
  </si>
  <si>
    <t>FO-25-1974776</t>
  </si>
  <si>
    <t>FO-25-1988549</t>
  </si>
  <si>
    <t>FO-25-1989833</t>
  </si>
  <si>
    <t>FO-25-1992402</t>
  </si>
  <si>
    <t>FO-25-1982246</t>
  </si>
  <si>
    <t>FO-25-1965850</t>
  </si>
  <si>
    <t>FO-25-1964316</t>
  </si>
  <si>
    <t>FO-25-1956548</t>
  </si>
  <si>
    <t>FO-25-1981884</t>
  </si>
  <si>
    <t>FO-25-1970726</t>
  </si>
  <si>
    <t>FO-25-1959975</t>
  </si>
  <si>
    <t>FO-25-1989840</t>
  </si>
  <si>
    <t>FO-25-1973614</t>
  </si>
  <si>
    <t>FO-25-1982564</t>
  </si>
  <si>
    <t>FO-25-1977653</t>
  </si>
  <si>
    <t>FO-25-1994174</t>
  </si>
  <si>
    <t>FO-25-1994397</t>
  </si>
  <si>
    <t>FO-25-1947394</t>
  </si>
  <si>
    <t>FO-25-1974069</t>
  </si>
  <si>
    <t>FO-25-1965955</t>
  </si>
  <si>
    <t>FO-25-1981493</t>
  </si>
  <si>
    <t>FO-25-1974524</t>
  </si>
  <si>
    <t>FO-25-1981116</t>
  </si>
  <si>
    <t>FO-25-1956547</t>
  </si>
  <si>
    <t>FO-25-1994396</t>
  </si>
  <si>
    <t>FO-25-1962130</t>
  </si>
  <si>
    <t>FO-25-1950834</t>
  </si>
  <si>
    <t>FO-25-1986955</t>
  </si>
  <si>
    <t>FO-25-1986553</t>
  </si>
  <si>
    <t>FO-25-1976519</t>
  </si>
  <si>
    <t>FO-25-1988689</t>
  </si>
  <si>
    <t>FO-25-1988906</t>
  </si>
  <si>
    <t>FO-25-1989150</t>
  </si>
  <si>
    <t>FO-25-1994392</t>
  </si>
  <si>
    <t>FO-25-1994499</t>
  </si>
  <si>
    <t>FO-25-1999807</t>
  </si>
  <si>
    <t>FO-25-1965006</t>
  </si>
  <si>
    <t>FO-25-1988094</t>
  </si>
  <si>
    <t>FO-25-1986037</t>
  </si>
  <si>
    <t>FO-25-1970878</t>
  </si>
  <si>
    <t>FO-25-1994162</t>
  </si>
  <si>
    <t>FO-25-1989831</t>
  </si>
  <si>
    <t>FO-25-1990687</t>
  </si>
  <si>
    <t>FO-25-1995944</t>
  </si>
  <si>
    <t>FO-25-1990691</t>
  </si>
  <si>
    <t>FO-25-1987160</t>
  </si>
  <si>
    <t>FO-25-1992617</t>
  </si>
  <si>
    <t>FO-25-1974774</t>
  </si>
  <si>
    <t>FO-25-1965320</t>
  </si>
  <si>
    <t>FO-25-1965317</t>
  </si>
  <si>
    <t>FO-25-1989383</t>
  </si>
  <si>
    <t>FO-25-1983064</t>
  </si>
  <si>
    <t>FO-25-1994900</t>
  </si>
  <si>
    <t>FO-25-1981486</t>
  </si>
  <si>
    <t>FO-25-1984005</t>
  </si>
  <si>
    <t>FO-25-1974529</t>
  </si>
  <si>
    <t>FO-25-1995968</t>
  </si>
  <si>
    <t>FO-25-1998184</t>
  </si>
  <si>
    <t>FO-25-1983066</t>
  </si>
  <si>
    <t>FO-25-1959367</t>
  </si>
  <si>
    <t>FO-25-1995957</t>
  </si>
  <si>
    <t>FO-25-1961184</t>
  </si>
  <si>
    <t>FO-25-1961175</t>
  </si>
  <si>
    <t>FO-25-1961171</t>
  </si>
  <si>
    <t>FO-25-1962146</t>
  </si>
  <si>
    <t>FO-25-1962157</t>
  </si>
  <si>
    <t>FO-25-2000521</t>
  </si>
  <si>
    <t>FO-25-1995953</t>
  </si>
  <si>
    <t>FO-25-1966743</t>
  </si>
  <si>
    <t>FO-25-1968059</t>
  </si>
  <si>
    <t>FO-25-1968040</t>
  </si>
  <si>
    <t>FO-25-1973010</t>
  </si>
  <si>
    <t>FO-25-1982562</t>
  </si>
  <si>
    <t>FO-25-1989376</t>
  </si>
  <si>
    <t>FO-25-1996871</t>
  </si>
  <si>
    <t>FO-25-1992403</t>
  </si>
  <si>
    <t>FO-25-1958427</t>
  </si>
  <si>
    <t>FO-25-1960318</t>
  </si>
  <si>
    <t>FO-25-1965948</t>
  </si>
  <si>
    <t>FO-25-2000510</t>
  </si>
  <si>
    <t>FO-25-2000939</t>
  </si>
  <si>
    <t>FO-25-1968261</t>
  </si>
  <si>
    <t>FO-25-2000522</t>
  </si>
  <si>
    <t>FO-25-1996543</t>
  </si>
  <si>
    <t>FO-25-1860391</t>
  </si>
  <si>
    <t>FO-25-1956101</t>
  </si>
  <si>
    <t>FO-25-1940973</t>
  </si>
  <si>
    <t>FO-25-1956558</t>
  </si>
  <si>
    <t>FO-25-1970659</t>
  </si>
  <si>
    <t>FO-25-1970613</t>
  </si>
  <si>
    <t>FO-25-1982893</t>
  </si>
  <si>
    <t>FO-25-1981182</t>
  </si>
  <si>
    <t>FO-25-1965005</t>
  </si>
  <si>
    <t>FO-25-1982425</t>
  </si>
  <si>
    <t>FO-25-2000962</t>
  </si>
  <si>
    <t>FO-25-1928667</t>
  </si>
  <si>
    <t>FO-25-2000093</t>
  </si>
  <si>
    <t>FO-25-1996727</t>
  </si>
  <si>
    <t>FO-25-1996725</t>
  </si>
  <si>
    <t>FO-25-1996690</t>
  </si>
  <si>
    <t>FO-25-1996689</t>
  </si>
  <si>
    <t>FO-25-1996684</t>
  </si>
  <si>
    <t>FO-25-2000525</t>
  </si>
  <si>
    <t>FO-25-2000524</t>
  </si>
  <si>
    <t>FO-25-1995955</t>
  </si>
  <si>
    <t>FO-25-2000092</t>
  </si>
  <si>
    <t>FO-25-2000561</t>
  </si>
  <si>
    <t>FO-25-1994497</t>
  </si>
  <si>
    <t>FO-25-1947723</t>
  </si>
  <si>
    <t>FO-25-1965761</t>
  </si>
  <si>
    <t>FO-25-1979754</t>
  </si>
  <si>
    <t>FO-25-1981276</t>
  </si>
  <si>
    <t>FO-25-1986952</t>
  </si>
  <si>
    <t>FO-25-1980647</t>
  </si>
  <si>
    <t>FO-25-1983688</t>
  </si>
  <si>
    <t>FO-25-1988093</t>
  </si>
  <si>
    <t>FO-25-1996556</t>
  </si>
  <si>
    <t>FO-25-2000946</t>
  </si>
  <si>
    <t>FO-25-2000710</t>
  </si>
  <si>
    <t>FO-25-1968218</t>
  </si>
  <si>
    <t>FO-25-1994500</t>
  </si>
  <si>
    <t>FO-25-1981925</t>
  </si>
  <si>
    <t>FO-25-2000953</t>
  </si>
  <si>
    <t>FO-25-1974758</t>
  </si>
  <si>
    <t>FO-25-1986050</t>
  </si>
  <si>
    <t>FO-25-1996729</t>
  </si>
  <si>
    <t>FO-25-2000957</t>
  </si>
  <si>
    <t>FO-25-1932670</t>
  </si>
  <si>
    <t>FO-25-1984073</t>
  </si>
  <si>
    <t>FO-25-1981882</t>
  </si>
  <si>
    <t>FO-25-1994756</t>
  </si>
  <si>
    <t>FO-25-1998183</t>
  </si>
  <si>
    <t>FO-25-1960194</t>
  </si>
  <si>
    <t>FO-25-1963239</t>
  </si>
  <si>
    <t>FO-25-1965853</t>
  </si>
  <si>
    <t>FO-25-1968065</t>
  </si>
  <si>
    <t>FO-25-1982306</t>
  </si>
  <si>
    <t>FO-25-1994496</t>
  </si>
  <si>
    <t>FO-25-2000104</t>
  </si>
  <si>
    <t>FO-25-2000108</t>
  </si>
  <si>
    <t>FO-25-1981280</t>
  </si>
  <si>
    <t>FO-25-1994168</t>
  </si>
  <si>
    <t>FO-25-1994395</t>
  </si>
  <si>
    <t>FO-25-1872336</t>
  </si>
  <si>
    <t>FO-25-1995427</t>
  </si>
  <si>
    <t>FO-25-2000711</t>
  </si>
  <si>
    <t>FO-25-1901296</t>
  </si>
  <si>
    <t>FO-25-1925733</t>
  </si>
  <si>
    <t>FO-25-1994400</t>
  </si>
  <si>
    <t>FO-25-1996560</t>
  </si>
  <si>
    <t>FO-25-1998191</t>
  </si>
  <si>
    <t>FO-25-2007013</t>
  </si>
  <si>
    <t>FO-25-2007717</t>
  </si>
  <si>
    <t>FO-25-1965821</t>
  </si>
  <si>
    <t>FO-25-2007734</t>
  </si>
  <si>
    <t>FO-25-2000517</t>
  </si>
  <si>
    <t>FO-25-1987924</t>
  </si>
  <si>
    <t>FO-25-2007970</t>
  </si>
  <si>
    <t>FO-25-1973376</t>
  </si>
  <si>
    <t>FO-25-1970646</t>
  </si>
  <si>
    <t>FO-25-1970612</t>
  </si>
  <si>
    <t>FO-25-2007983</t>
  </si>
  <si>
    <t>FO-25-2000716</t>
  </si>
  <si>
    <t>FO-25-1980344</t>
  </si>
  <si>
    <t>FO-25-1979753</t>
  </si>
  <si>
    <t>FO-25-2007014</t>
  </si>
  <si>
    <t>FO-25-2007489</t>
  </si>
  <si>
    <t>FO-25-2007017</t>
  </si>
  <si>
    <t>FO-25-2007736</t>
  </si>
  <si>
    <t>FO-25-2000886</t>
  </si>
  <si>
    <t>FO-25-1982307</t>
  </si>
  <si>
    <t>FO-25-1931730</t>
  </si>
  <si>
    <t>FO-25-1975501</t>
  </si>
  <si>
    <t>FO-25-1981807</t>
  </si>
  <si>
    <t>FO-25-1982892</t>
  </si>
  <si>
    <t>FO-25-2002942</t>
  </si>
  <si>
    <t>FO-25-2002936</t>
  </si>
  <si>
    <t>FO-25-1995625</t>
  </si>
  <si>
    <t>FO-25-2010134</t>
  </si>
  <si>
    <t>FO-25-2010390</t>
  </si>
  <si>
    <t>FO-25-2000531</t>
  </si>
  <si>
    <t>FO-25-1998488</t>
  </si>
  <si>
    <t>FO-25-1996780</t>
  </si>
  <si>
    <t>FO-25-1987925</t>
  </si>
  <si>
    <t>FO-25-1963121</t>
  </si>
  <si>
    <t>FO-25-1968229</t>
  </si>
  <si>
    <t>FO-25-1969068</t>
  </si>
  <si>
    <t>FO-25-1973372</t>
  </si>
  <si>
    <t>FO-25-1974759</t>
  </si>
  <si>
    <t>FO-25-1982775</t>
  </si>
  <si>
    <t>FO-25-1982350</t>
  </si>
  <si>
    <t>FO-25-1985762</t>
  </si>
  <si>
    <t>FO-25-1983849</t>
  </si>
  <si>
    <t>FO-25-1987762</t>
  </si>
  <si>
    <t>FO-25-1986557</t>
  </si>
  <si>
    <t>FO-25-1988356</t>
  </si>
  <si>
    <t>FO-25-1987832</t>
  </si>
  <si>
    <t>FO-25-1990630</t>
  </si>
  <si>
    <t>FO-25-1991330</t>
  </si>
  <si>
    <t>FO-25-1994754</t>
  </si>
  <si>
    <t>FO-25-1992607</t>
  </si>
  <si>
    <t>FO-25-1998538</t>
  </si>
  <si>
    <t>FO-25-1996140</t>
  </si>
  <si>
    <t>FO-25-1996233</t>
  </si>
  <si>
    <t>FO-25-2001582</t>
  </si>
  <si>
    <t>FO-25-2001554</t>
  </si>
  <si>
    <t>FO-25-2000940</t>
  </si>
  <si>
    <t>FO-25-2001690</t>
  </si>
  <si>
    <t>FO-25-1973363</t>
  </si>
  <si>
    <t>FO-25-1989844</t>
  </si>
  <si>
    <t>FO-25-1996687</t>
  </si>
  <si>
    <t>FO-25-1981281</t>
  </si>
  <si>
    <t>FO-25-2011767</t>
  </si>
  <si>
    <t>FO-25-2011770</t>
  </si>
  <si>
    <t>FO-25-2001248</t>
  </si>
  <si>
    <t>FO-25-1994391</t>
  </si>
  <si>
    <t>FO-25-2011773</t>
  </si>
  <si>
    <t>FO-25-2000705</t>
  </si>
  <si>
    <t>FO-25-2007486</t>
  </si>
  <si>
    <t>FO-25-2009424</t>
  </si>
  <si>
    <t>FO-25-2011771</t>
  </si>
  <si>
    <t>FO-25-2002920</t>
  </si>
  <si>
    <t>FO-25-2011775</t>
  </si>
  <si>
    <t>FO-25-2012094</t>
  </si>
  <si>
    <t>FO-25-2002930</t>
  </si>
  <si>
    <t>FO-25-2000714</t>
  </si>
  <si>
    <t>FO-25-1936533</t>
  </si>
  <si>
    <t>FO-25-1986040</t>
  </si>
  <si>
    <t>FO-25-2009559</t>
  </si>
  <si>
    <t>FO-25-2010308</t>
  </si>
  <si>
    <t>FO-25-1992281</t>
  </si>
  <si>
    <t>FO-25-1986580</t>
  </si>
  <si>
    <t>FO-25-1840082</t>
  </si>
  <si>
    <t>FO-25-1860389</t>
  </si>
  <si>
    <t>FO-25-2010755</t>
  </si>
  <si>
    <t>FO-25-2000955</t>
  </si>
  <si>
    <t>FO-25-2000095</t>
  </si>
  <si>
    <t>FO-25-2007482</t>
  </si>
  <si>
    <t>FO-25-2009433</t>
  </si>
  <si>
    <t>FO-25-1909307</t>
  </si>
  <si>
    <t>FO-25-2001556</t>
  </si>
  <si>
    <t>FO-25-1997748</t>
  </si>
  <si>
    <t>FO-25-2001330</t>
  </si>
  <si>
    <t>FO-25-1996626</t>
  </si>
  <si>
    <t>FO-25-1989179</t>
  </si>
  <si>
    <t>FO-25-2010310</t>
  </si>
  <si>
    <t>FO-25-2007490</t>
  </si>
  <si>
    <t>FO-25-2009422</t>
  </si>
  <si>
    <t>FO-25-2011774</t>
  </si>
  <si>
    <t>FO-25-1983313</t>
  </si>
  <si>
    <t>FO-25-1994916</t>
  </si>
  <si>
    <t>FO-25-1994508</t>
  </si>
  <si>
    <t>FO-25-2008922</t>
  </si>
  <si>
    <t>FO-25-2013283</t>
  </si>
  <si>
    <t>FO-25-2010312</t>
  </si>
  <si>
    <t>FO-25-1846153</t>
  </si>
  <si>
    <t>FO-25-1979750</t>
  </si>
  <si>
    <t>FO-25-2015692</t>
  </si>
  <si>
    <t>FO-25-1873975</t>
  </si>
  <si>
    <t>FO-25-2010763</t>
  </si>
  <si>
    <t>FO-25-2011776</t>
  </si>
  <si>
    <t>FO-25-1995630</t>
  </si>
  <si>
    <t>FO-25-1982560</t>
  </si>
  <si>
    <t>FO-25-1992535 | FO-25-1994999</t>
  </si>
  <si>
    <t>FO-25-2008918</t>
  </si>
  <si>
    <t>FO-25-1987910</t>
  </si>
  <si>
    <t>FO-25-1955637</t>
  </si>
  <si>
    <t>FO-25-2009430</t>
  </si>
  <si>
    <t>FO-25-2007341</t>
  </si>
  <si>
    <t>FO-25-2001720</t>
  </si>
  <si>
    <t>FO-25-2001693</t>
  </si>
  <si>
    <t>FO-25-2001674</t>
  </si>
  <si>
    <t>FO-25-1998572</t>
  </si>
  <si>
    <t>FO-25-1995688</t>
  </si>
  <si>
    <t>FO-25-1994118</t>
  </si>
  <si>
    <t>FO-25-1990631</t>
  </si>
  <si>
    <t>FO-25-1987830</t>
  </si>
  <si>
    <t>FO-25-1986576</t>
  </si>
  <si>
    <t>FO-25-1985754</t>
  </si>
  <si>
    <t>FO-25-1983212</t>
  </si>
  <si>
    <t>FO-25-1973360</t>
  </si>
  <si>
    <t>FO-25-1971191</t>
  </si>
  <si>
    <t>FO-25-2017225</t>
  </si>
  <si>
    <t>FO-25-1969448</t>
  </si>
  <si>
    <t>FO-25-1968264</t>
  </si>
  <si>
    <t>FO-25-2016761</t>
  </si>
  <si>
    <t>FO-25-1961631</t>
  </si>
  <si>
    <t>FO-25-2017722</t>
  </si>
  <si>
    <t>FO-25-2022261</t>
  </si>
  <si>
    <t>FO-25-1996553</t>
  </si>
  <si>
    <t>FO-25-1988540</t>
  </si>
  <si>
    <t>FO-25-1986064</t>
  </si>
  <si>
    <t>FO-25-1986066</t>
  </si>
  <si>
    <t>FO-25-1976395</t>
  </si>
  <si>
    <t>FO-25-1975523</t>
  </si>
  <si>
    <t>FO-25-1970865</t>
  </si>
  <si>
    <t>FO-25-1968211</t>
  </si>
  <si>
    <t>FO-25-1957894</t>
  </si>
  <si>
    <t>FO-25-1984305</t>
  </si>
  <si>
    <t>FO-25-2014787</t>
  </si>
  <si>
    <t>FO-25-2014561</t>
  </si>
  <si>
    <t>FO-25-2015184</t>
  </si>
  <si>
    <t>FO-25-2015660</t>
  </si>
  <si>
    <t>FO-25-1907558</t>
  </si>
  <si>
    <t>FO-25-1960668</t>
  </si>
  <si>
    <t>FO-25-2010311</t>
  </si>
  <si>
    <t>FO-25-2011752</t>
  </si>
  <si>
    <t>FO-25-2014797</t>
  </si>
  <si>
    <t>FO-25-1950118</t>
  </si>
  <si>
    <t>FO-25-1987025</t>
  </si>
  <si>
    <t>FO-25-1992351</t>
  </si>
  <si>
    <t>FO-25-2015177</t>
  </si>
  <si>
    <t>FO-25-2017720</t>
  </si>
  <si>
    <t>FO-25-1884170</t>
  </si>
  <si>
    <t>FO-25-1918227 | FO-25-2013531</t>
  </si>
  <si>
    <t>FO-25-2022878</t>
  </si>
  <si>
    <t>FO-25-2022521</t>
  </si>
  <si>
    <t>FO-25-2014803</t>
  </si>
  <si>
    <t>FO-25-2017699</t>
  </si>
  <si>
    <t>FO-25-2017217</t>
  </si>
  <si>
    <t>FO-25-1987701</t>
  </si>
  <si>
    <t>FO-25-2023202</t>
  </si>
  <si>
    <t>FO-25-2023194</t>
  </si>
  <si>
    <t>FO-25-1970617</t>
  </si>
  <si>
    <t>FO-25-1956094</t>
  </si>
  <si>
    <t>FO-25-1969066</t>
  </si>
  <si>
    <t>FO-25-1996821</t>
  </si>
  <si>
    <t>FO-25-1998542</t>
  </si>
  <si>
    <t>FO-25-1998537</t>
  </si>
  <si>
    <t>FO-25-2007629</t>
  </si>
  <si>
    <t>FO-25-2007172</t>
  </si>
  <si>
    <t>FO-25-2012102</t>
  </si>
  <si>
    <t>FO-25-2014693</t>
  </si>
  <si>
    <t>FO-25-2014555</t>
  </si>
  <si>
    <t>FO-25-1987954</t>
  </si>
  <si>
    <t>FO-25-1985757</t>
  </si>
  <si>
    <t>FO-25-2015659</t>
  </si>
  <si>
    <t>FO-25-1987828</t>
  </si>
  <si>
    <t>FO-25-1986038</t>
  </si>
  <si>
    <t>FO-25-1986044</t>
  </si>
  <si>
    <t>FO-25-2017232</t>
  </si>
  <si>
    <t>FO-25-2022531</t>
  </si>
  <si>
    <t>FO-25-1989685</t>
  </si>
  <si>
    <t>FO-25-1987161</t>
  </si>
  <si>
    <t>FO-25-1988543</t>
  </si>
  <si>
    <t>FO-25-1918223</t>
  </si>
  <si>
    <t>FO-25-1955537</t>
  </si>
  <si>
    <t>FO-25-1991329</t>
  </si>
  <si>
    <t>FO-25-1957638</t>
  </si>
  <si>
    <t>FO-25-1966108</t>
  </si>
  <si>
    <t>FO-25-1974068</t>
  </si>
  <si>
    <t>FO-25-1970660</t>
  </si>
  <si>
    <t>FO-25-1977500</t>
  </si>
  <si>
    <t>FO-25-1987699</t>
  </si>
  <si>
    <t>FO-25-1992185</t>
  </si>
  <si>
    <t>FO-25-1992565</t>
  </si>
  <si>
    <t>FO-25-1992372</t>
  </si>
  <si>
    <t>FO-25-2010861</t>
  </si>
  <si>
    <t>FO-25-2007755</t>
  </si>
  <si>
    <t>FO-25-2007671</t>
  </si>
  <si>
    <t>FO-25-1998495</t>
  </si>
  <si>
    <t>FO-25-1996624</t>
  </si>
  <si>
    <t>FO-25-1876861</t>
  </si>
  <si>
    <t>FO-25-2021949</t>
  </si>
  <si>
    <t>FO-25-2023198</t>
  </si>
  <si>
    <t>FO-25-2021464</t>
  </si>
  <si>
    <t>FO-25-2025136</t>
  </si>
  <si>
    <t>FO-25-2021474</t>
  </si>
  <si>
    <t>FO-25-2015105</t>
  </si>
  <si>
    <t>FO-25-2013373</t>
  </si>
  <si>
    <t>FO-25-2008932</t>
  </si>
  <si>
    <t>FO-25-2012103</t>
  </si>
  <si>
    <t>FO-25-2010477</t>
  </si>
  <si>
    <t>FO-25-1998291</t>
  </si>
  <si>
    <t>FO-25-2025877</t>
  </si>
  <si>
    <t>FO-25-2023199</t>
  </si>
  <si>
    <t>FO-25-2025132</t>
  </si>
  <si>
    <t>FO-25-1994752</t>
  </si>
  <si>
    <t>FO-25-2009426</t>
  </si>
  <si>
    <t>FO-25-2025531</t>
  </si>
  <si>
    <t>FO-25-1994753</t>
  </si>
  <si>
    <t>FO-25-1998186</t>
  </si>
  <si>
    <t>FO-25-2021963</t>
  </si>
  <si>
    <t>FO-25-2015186</t>
  </si>
  <si>
    <t>FO-25-2022887</t>
  </si>
  <si>
    <t>FO-25-2025515</t>
  </si>
  <si>
    <t>FO-25-2017213</t>
  </si>
  <si>
    <t>FO-25-2023200</t>
  </si>
  <si>
    <t>FO-25-2008925</t>
  </si>
  <si>
    <t>FO-25-2014788</t>
  </si>
  <si>
    <t>FO-25-2022523</t>
  </si>
  <si>
    <t>FO-25-2017234</t>
  </si>
  <si>
    <t>FO-25-1994503</t>
  </si>
  <si>
    <t>FO-25-2025567</t>
  </si>
  <si>
    <t>FO-25-2023411</t>
  </si>
  <si>
    <t>FO-25-2017712</t>
  </si>
  <si>
    <t>FO-25-2011768</t>
  </si>
  <si>
    <t>FO-25-2023203</t>
  </si>
  <si>
    <t>FO-25-2021957</t>
  </si>
  <si>
    <t>FO-25-2017668</t>
  </si>
  <si>
    <t>FO-25-1983067</t>
  </si>
  <si>
    <t>FO-25-1998190</t>
  </si>
  <si>
    <t>FO-25-2025520</t>
  </si>
  <si>
    <t>FO-25-2023183</t>
  </si>
  <si>
    <t>FO-25-2021497</t>
  </si>
  <si>
    <t>FO-25-2010575</t>
  </si>
  <si>
    <t>FO-25-2022884</t>
  </si>
  <si>
    <t>FO-25-2025140</t>
  </si>
  <si>
    <t>FO-25-2022944</t>
  </si>
  <si>
    <t>FO-25-2012137</t>
  </si>
  <si>
    <t>FO-25-2021481</t>
  </si>
  <si>
    <t>FO-25-2015668</t>
  </si>
  <si>
    <t>FO-25-2026262</t>
  </si>
  <si>
    <t>FO-25-1997750</t>
  </si>
  <si>
    <t>FO-25-2010241</t>
  </si>
  <si>
    <t>FO-25-1974427</t>
  </si>
  <si>
    <t>FO-25-1994117</t>
  </si>
  <si>
    <t>FO-25-1998535</t>
  </si>
  <si>
    <t>FO-25-1996731</t>
  </si>
  <si>
    <t>FO-25-1994177</t>
  </si>
  <si>
    <t>FO-25-1987955</t>
  </si>
  <si>
    <t>FO-25-1996559</t>
  </si>
  <si>
    <t>FO-25-1996763</t>
  </si>
  <si>
    <t>FO-25-2008919</t>
  </si>
  <si>
    <t>FO-25-2025867</t>
  </si>
  <si>
    <t>FO-25-1979480</t>
  </si>
  <si>
    <t>FO-25-1980422</t>
  </si>
  <si>
    <t>FO-25-1981812</t>
  </si>
  <si>
    <t>FO-25-1987797</t>
  </si>
  <si>
    <t>FO-25-2007435</t>
  </si>
  <si>
    <t>FO-25-1988145</t>
  </si>
  <si>
    <t>FO-25-2010243</t>
  </si>
  <si>
    <t>FO-25-2010579</t>
  </si>
  <si>
    <t>FO-25-2010242</t>
  </si>
  <si>
    <t>FO-25-2017055</t>
  </si>
  <si>
    <t>FO-25-2014550</t>
  </si>
  <si>
    <t>FO-25-2021960</t>
  </si>
  <si>
    <t>FO-25-2011769</t>
  </si>
  <si>
    <t>FO-25-2015196</t>
  </si>
  <si>
    <t>FO-25-2009556</t>
  </si>
  <si>
    <t>FO-25-1965825</t>
  </si>
  <si>
    <t>FO-25-1970847</t>
  </si>
  <si>
    <t>FO-25-1974098</t>
  </si>
  <si>
    <t>FO-25-1984317</t>
  </si>
  <si>
    <t>FO-25-1998188</t>
  </si>
  <si>
    <t>FO-25-2027682</t>
  </si>
  <si>
    <t>FO-25-2023186</t>
  </si>
  <si>
    <t>FO-25-2025873</t>
  </si>
  <si>
    <t>FO-25-2021961</t>
  </si>
  <si>
    <t>FO-25-2025134</t>
  </si>
  <si>
    <t>FO-25-2015199</t>
  </si>
  <si>
    <t>FO-25-2014552</t>
  </si>
  <si>
    <t>FO-25-2017703</t>
  </si>
  <si>
    <t>FO-25-2011772</t>
  </si>
  <si>
    <t>FO-25-2021954</t>
  </si>
  <si>
    <t>FO-25-1998463</t>
  </si>
  <si>
    <t>FO-25-2010774</t>
  </si>
  <si>
    <t>FO-25-2015658</t>
  </si>
  <si>
    <t>FO-25-1999969</t>
  </si>
  <si>
    <t>FO-25-2026866</t>
  </si>
  <si>
    <t>FO-25-2028623</t>
  </si>
  <si>
    <t>FO-25-2008914</t>
  </si>
  <si>
    <t>FO-25-2037528</t>
  </si>
  <si>
    <t>FO-25-2037531</t>
  </si>
  <si>
    <t>FO-25-2012097</t>
  </si>
  <si>
    <t>FO-25-2010860</t>
  </si>
  <si>
    <t>FO-25-2025569</t>
  </si>
  <si>
    <t>FO-25-2023204</t>
  </si>
  <si>
    <t>FO-25-1995637</t>
  </si>
  <si>
    <t>FO-25-2026960</t>
  </si>
  <si>
    <t>FO-25-1967429 | FO-25-1986794</t>
  </si>
  <si>
    <t>FO-25-1962287</t>
  </si>
  <si>
    <t>FO-25-1988686</t>
  </si>
  <si>
    <t>FO-25-1994750</t>
  </si>
  <si>
    <t>FO-25-1995838</t>
  </si>
  <si>
    <t>FO-25-2010248</t>
  </si>
  <si>
    <t>FO-25-2007338</t>
  </si>
  <si>
    <t>FO-25-2009271</t>
  </si>
  <si>
    <t>FO-25-2017058</t>
  </si>
  <si>
    <t>FO-25-2022253</t>
  </si>
  <si>
    <t>FO-25-2024671</t>
  </si>
  <si>
    <t>FO-25-2024665</t>
  </si>
  <si>
    <t>FO-25-2024670</t>
  </si>
  <si>
    <t>FO-25-2024666</t>
  </si>
  <si>
    <t>FO-25-2024660</t>
  </si>
  <si>
    <t>FO-25-2021977</t>
  </si>
  <si>
    <t>FO-25-2022663</t>
  </si>
  <si>
    <t>FO-25-2025517</t>
  </si>
  <si>
    <t>FO-25-2024608</t>
  </si>
  <si>
    <t>FO-25-2026685</t>
  </si>
  <si>
    <t>FO-25-2026289</t>
  </si>
  <si>
    <t>FO-25-2028629</t>
  </si>
  <si>
    <t>FO-25-2017716</t>
  </si>
  <si>
    <t>FO-25-2037157</t>
  </si>
  <si>
    <t>FO-25-2037724</t>
  </si>
  <si>
    <t>FO-25-2013396</t>
  </si>
  <si>
    <t>FO-25-2038573</t>
  </si>
  <si>
    <t>FO-25-2025121</t>
  </si>
  <si>
    <t>FO-25-2028615</t>
  </si>
  <si>
    <t>FO-25-2037529</t>
  </si>
  <si>
    <t>FO-25-2037719</t>
  </si>
  <si>
    <t>FO-25-2037849</t>
  </si>
  <si>
    <t>FO-25-2038579</t>
  </si>
  <si>
    <t>FO-25-2026663</t>
  </si>
  <si>
    <t>FO-25-2037532</t>
  </si>
  <si>
    <t>FO-25-1970756</t>
  </si>
  <si>
    <t>FO-25-1925888</t>
  </si>
  <si>
    <t>FO-25-2037158</t>
  </si>
  <si>
    <t>FO-25-2022517</t>
  </si>
  <si>
    <t>FO-25-2038798</t>
  </si>
  <si>
    <t>FO-25-2037856</t>
  </si>
  <si>
    <t>FO-25-2027559</t>
  </si>
  <si>
    <t>FO-25-2026715</t>
  </si>
  <si>
    <t>FO-25-2024116</t>
  </si>
  <si>
    <t>FO-25-2025574</t>
  </si>
  <si>
    <t>FO-25-2021941</t>
  </si>
  <si>
    <t>FO-25-2007673</t>
  </si>
  <si>
    <t>FO-25-2037725</t>
  </si>
  <si>
    <t>FO-25-2009549</t>
  </si>
  <si>
    <t>FO-25-2007016</t>
  </si>
  <si>
    <t>FO-25-1996561</t>
  </si>
  <si>
    <t>FO-25-1995948</t>
  </si>
  <si>
    <t>FO-25-1983063</t>
  </si>
  <si>
    <t>FO-25-1982020</t>
  </si>
  <si>
    <t>FO-25-1981974</t>
  </si>
  <si>
    <t>FO-25-1979973</t>
  </si>
  <si>
    <t>FO-25-1977223</t>
  </si>
  <si>
    <t>FO-25-2037156</t>
  </si>
  <si>
    <t>FO-25-2030313</t>
  </si>
  <si>
    <t>FO-25-2027557</t>
  </si>
  <si>
    <t>FO-25-2037722</t>
  </si>
  <si>
    <t>FO-25-2017376</t>
  </si>
  <si>
    <t>FO-25-1958437</t>
  </si>
  <si>
    <t>FO-25-2025138</t>
  </si>
  <si>
    <t>FO-25-1940975</t>
  </si>
  <si>
    <t>FO-25-2017370</t>
  </si>
  <si>
    <t>FO-25-2001007</t>
  </si>
  <si>
    <t>FO-25-2010617</t>
  </si>
  <si>
    <t>FO-25-2000520</t>
  </si>
  <si>
    <t>FO-25-2007465</t>
  </si>
  <si>
    <t>FO-25-2007979</t>
  </si>
  <si>
    <t>FO-25-2007972</t>
  </si>
  <si>
    <t>FO-25-2000712</t>
  </si>
  <si>
    <t>FO-25-2021956</t>
  </si>
  <si>
    <t>FO-25-2017664</t>
  </si>
  <si>
    <t>FO-25-2038374</t>
  </si>
  <si>
    <t>FO-25-2040768</t>
  </si>
  <si>
    <t>FO-25-2042456</t>
  </si>
  <si>
    <t>FO-25-2017040</t>
  </si>
  <si>
    <t>FO-25-2028613</t>
  </si>
  <si>
    <t>FO-25-2017371</t>
  </si>
  <si>
    <t>FO-25-2017369</t>
  </si>
  <si>
    <t>FO-25-2022490</t>
  </si>
  <si>
    <t>FO-25-2021521</t>
  </si>
  <si>
    <t>FO-25-2024655</t>
  </si>
  <si>
    <t>FO-25-2025244</t>
  </si>
  <si>
    <t>FO-25-2026295</t>
  </si>
  <si>
    <t>FO-25-2029842</t>
  </si>
  <si>
    <t>FO-25-2023197</t>
  </si>
  <si>
    <t>FO-25-2022496</t>
  </si>
  <si>
    <t>FO-25-2022643</t>
  </si>
  <si>
    <t>FO-25-2029891</t>
  </si>
  <si>
    <t>FO-25-2037159</t>
  </si>
  <si>
    <t>FO-25-2025871</t>
  </si>
  <si>
    <t>FO-25-2025516</t>
  </si>
  <si>
    <t>FO-25-2021953</t>
  </si>
  <si>
    <t>FO-25-2009554</t>
  </si>
  <si>
    <t>FO-25-2042455</t>
  </si>
  <si>
    <t>FO-25-2041238</t>
  </si>
  <si>
    <t>FO-25-2042463</t>
  </si>
  <si>
    <t>FO-25-2040507</t>
  </si>
  <si>
    <t>FO-25-2046597</t>
  </si>
  <si>
    <t>FO-25-2014791</t>
  </si>
  <si>
    <t>FO-25-2016732</t>
  </si>
  <si>
    <t>FO-25-2011754</t>
  </si>
  <si>
    <t>FO-25-2011749</t>
  </si>
  <si>
    <t>FO-25-2029897</t>
  </si>
  <si>
    <t>FO-25-2025572</t>
  </si>
  <si>
    <t>FO-25-2025583</t>
  </si>
  <si>
    <t>FO-25-2037854</t>
  </si>
  <si>
    <t>FO-25-1959993</t>
  </si>
  <si>
    <t>FO-25-1965857</t>
  </si>
  <si>
    <t>FO-25-1998187</t>
  </si>
  <si>
    <t>FO-25-2002955</t>
  </si>
  <si>
    <t>FO-25-2022508</t>
  </si>
  <si>
    <t>FO-25-2023403</t>
  </si>
  <si>
    <t>FO-25-2028614</t>
  </si>
  <si>
    <t>FO-25-2009270</t>
  </si>
  <si>
    <t>FO-25-2045103</t>
  </si>
  <si>
    <t>FO-25-2038578</t>
  </si>
  <si>
    <t>FO-25-2028621</t>
  </si>
  <si>
    <t>FO-25-2029907</t>
  </si>
  <si>
    <t>FO-25-2028700</t>
  </si>
  <si>
    <t>FO-25-2027775</t>
  </si>
  <si>
    <t>FO-25-2017373</t>
  </si>
  <si>
    <t>FO-25-2014805</t>
  </si>
  <si>
    <t>FO-25-2050842</t>
  </si>
  <si>
    <t>FO-25-2021966</t>
  </si>
  <si>
    <t>FO-25-2015587</t>
  </si>
  <si>
    <t>FO-25-2041230</t>
  </si>
  <si>
    <t>FO-25-2022874</t>
  </si>
  <si>
    <t>FO-25-2037152</t>
  </si>
  <si>
    <t>FO-25-2000707</t>
  </si>
  <si>
    <t>FO-25-2000508</t>
  </si>
  <si>
    <t>FO-25-2007696</t>
  </si>
  <si>
    <t>FO-25-2008921</t>
  </si>
  <si>
    <t>FO-25-2010314</t>
  </si>
  <si>
    <t>FO-25-2045130</t>
  </si>
  <si>
    <t>FO-25-2023404</t>
  </si>
  <si>
    <t>FO-25-2050510</t>
  </si>
  <si>
    <t>FO-25-2017666</t>
  </si>
  <si>
    <t>FO-25-2038372</t>
  </si>
  <si>
    <t>FO-25-2051519</t>
  </si>
  <si>
    <t>FO-25-2024668</t>
  </si>
  <si>
    <t>FO-25-2021940</t>
  </si>
  <si>
    <t>FO-25-2023219</t>
  </si>
  <si>
    <t>FO-25-2050520</t>
  </si>
  <si>
    <t>FO-25-2042462</t>
  </si>
  <si>
    <t>FO-25-2040504</t>
  </si>
  <si>
    <t>FO-25-2045460</t>
  </si>
  <si>
    <t>FO-25-2040236</t>
  </si>
  <si>
    <t>FO-25-2045143</t>
  </si>
  <si>
    <t>FO-25-2040492</t>
  </si>
  <si>
    <t>FO-25-2037850</t>
  </si>
  <si>
    <t>FO-25-2045967</t>
  </si>
  <si>
    <t>FO-25-2041249</t>
  </si>
  <si>
    <t>FO-25-2044394</t>
  </si>
  <si>
    <t>FO-25-2048110</t>
  </si>
  <si>
    <t>FO-25-2045453</t>
  </si>
  <si>
    <t>FO-25-2046789</t>
  </si>
  <si>
    <t>FO-25-2047194</t>
  </si>
  <si>
    <t>FO-25-2045107</t>
  </si>
  <si>
    <t>FO-25-2050528</t>
  </si>
  <si>
    <t>FO-25-2048112</t>
  </si>
  <si>
    <t>FO-25-2040233</t>
  </si>
  <si>
    <t>FO-25-2024539</t>
  </si>
  <si>
    <t>FO-25-2037447</t>
  </si>
  <si>
    <t>FO-25-2024610</t>
  </si>
  <si>
    <t>FO-25-2040248</t>
  </si>
  <si>
    <t>FO-25-2046180</t>
  </si>
  <si>
    <t>FO-25-2040495</t>
  </si>
  <si>
    <t>FO-25-2012104</t>
  </si>
  <si>
    <t>FO-25-2021979</t>
  </si>
  <si>
    <t>FO-25-2021947</t>
  </si>
  <si>
    <t>FO-25-2024658</t>
  </si>
  <si>
    <t>FO-25-2024652</t>
  </si>
  <si>
    <t>FO-25-2025014</t>
  </si>
  <si>
    <t>FO-25-2025024</t>
  </si>
  <si>
    <t>FO-25-2030281</t>
  </si>
  <si>
    <t>FO-25-2038571</t>
  </si>
  <si>
    <t>FO-25-2042507</t>
  </si>
  <si>
    <t>FO-25-2040952</t>
  </si>
  <si>
    <t>FO-25-2040048</t>
  </si>
  <si>
    <t>FO-25-2025926</t>
  </si>
  <si>
    <t>FO-25-2040052</t>
  </si>
  <si>
    <t>FO-25-2017163</t>
  </si>
  <si>
    <t>FO-25-2015200</t>
  </si>
  <si>
    <t>FO-25-2022879</t>
  </si>
  <si>
    <t>FO-25-2022870</t>
  </si>
  <si>
    <t>FO-25-2040717</t>
  </si>
  <si>
    <t>FO-25-2044397</t>
  </si>
  <si>
    <t>FO-25-2043199</t>
  </si>
  <si>
    <t>FO-25-2042709</t>
  </si>
  <si>
    <t>FO-25-2042457</t>
  </si>
  <si>
    <t>FO-25-2040515</t>
  </si>
  <si>
    <t>FO-25-2046169</t>
  </si>
  <si>
    <t>FO-25-2045135</t>
  </si>
  <si>
    <t>FO-25-2047192</t>
  </si>
  <si>
    <t>FO-25-2040769</t>
  </si>
  <si>
    <t>FO-25-2042458</t>
  </si>
  <si>
    <t>FO-25-2040511</t>
  </si>
  <si>
    <t>FO-25-1920453 | FO-25-2047139</t>
  </si>
  <si>
    <t>FO-25-2025879</t>
  </si>
  <si>
    <t>FO-25-2038224</t>
  </si>
  <si>
    <t>FO-25-2040502</t>
  </si>
  <si>
    <t>FO-25-2050500</t>
  </si>
  <si>
    <t>FO-25-2050502</t>
  </si>
  <si>
    <t>FO-25-2037865</t>
  </si>
  <si>
    <t>FO-25-2041240</t>
  </si>
  <si>
    <t>FO-25-2042464</t>
  </si>
  <si>
    <t>FO-25-2000964</t>
  </si>
  <si>
    <t>FO-25-2025527</t>
  </si>
  <si>
    <t>FO-25-2038368</t>
  </si>
  <si>
    <t>FO-25-2040486</t>
  </si>
  <si>
    <t>FO-25-2007545</t>
  </si>
  <si>
    <t>FO-25-2017374</t>
  </si>
  <si>
    <t>FO-25-2053082</t>
  </si>
  <si>
    <t>FO-25-2050509</t>
  </si>
  <si>
    <t>FO-25-2053378</t>
  </si>
  <si>
    <t>FO-25-1983851</t>
  </si>
  <si>
    <t>FO-25-1983727</t>
  </si>
  <si>
    <t>FO-25-1988095</t>
  </si>
  <si>
    <t>FO-25-2013321</t>
  </si>
  <si>
    <t>FO-25-2038845</t>
  </si>
  <si>
    <t>FO-25-2012096</t>
  </si>
  <si>
    <t>FO-25-2012095</t>
  </si>
  <si>
    <t>FO-25-2014695</t>
  </si>
  <si>
    <t>FO-25-2028640</t>
  </si>
  <si>
    <t>FO-25-2037518</t>
  </si>
  <si>
    <t>FO-25-2044862</t>
  </si>
  <si>
    <t>FO-25-2040521</t>
  </si>
  <si>
    <t>FO-25-2042511</t>
  </si>
  <si>
    <t>FO-25-2042503</t>
  </si>
  <si>
    <t>FO-25-2025570</t>
  </si>
  <si>
    <t>FO-25-2040715</t>
  </si>
  <si>
    <t>FO-25-2039982</t>
  </si>
  <si>
    <t>FO-25-2044641</t>
  </si>
  <si>
    <t>FO-25-2045900</t>
  </si>
  <si>
    <t>FO-25-2045982</t>
  </si>
  <si>
    <t>FO-25-2046890</t>
  </si>
  <si>
    <t>FO-25-2046192</t>
  </si>
  <si>
    <t>FO-25-2044398</t>
  </si>
  <si>
    <t>FO-25-2045448</t>
  </si>
  <si>
    <t>FO-25-2017222</t>
  </si>
  <si>
    <t>FO-25-2050504</t>
  </si>
  <si>
    <t>FO-25-2053087</t>
  </si>
  <si>
    <t>FO-25-2052793</t>
  </si>
  <si>
    <t>FO-25-2052480</t>
  </si>
  <si>
    <t>FO-25-2050522</t>
  </si>
  <si>
    <t>FO-25-2046179</t>
  </si>
  <si>
    <t>FO-25-2050995</t>
  </si>
  <si>
    <t>FO-25-2050767</t>
  </si>
  <si>
    <t>FO-25-2038223</t>
  </si>
  <si>
    <t>FO-25-2050761</t>
  </si>
  <si>
    <t>FO-25-2042779</t>
  </si>
  <si>
    <t>FO-25-2051948</t>
  </si>
  <si>
    <t>FO-25-2050514</t>
  </si>
  <si>
    <t>FO-25-2046794</t>
  </si>
  <si>
    <t>FO-25-2027558</t>
  </si>
  <si>
    <t>FO-25-2042454</t>
  </si>
  <si>
    <t>FO-25-2040047</t>
  </si>
  <si>
    <t>FO-25-2053068</t>
  </si>
  <si>
    <t>FO-25-2040241</t>
  </si>
  <si>
    <t>FO-25-1974100</t>
  </si>
  <si>
    <t>FO-25-2024673</t>
  </si>
  <si>
    <t>FO-25-2051946</t>
  </si>
  <si>
    <t>FO-25-2051526</t>
  </si>
  <si>
    <t>FO-25-2040783</t>
  </si>
  <si>
    <t>CANCELADO POR LA ENTIDAD-SOPORTE TELEFONICO</t>
  </si>
  <si>
    <t>ANALISTA-OPERADOR LOGISTICO</t>
  </si>
  <si>
    <t>ENVÍO_OPERADOR_LOGÍSTICO | VISITA_TÉCNICA</t>
  </si>
  <si>
    <t>ENVÍO_OPERADOR_LOGÍSTICO</t>
  </si>
  <si>
    <t>ENVÍO | ENVÍO_OPERADOR_LOGÍSTICO</t>
  </si>
  <si>
    <t>ENVÍO | VISITA_TÉCNICA</t>
  </si>
  <si>
    <t>24/11/2025 SE CONFIRMAN DATOS, SE REALIZA ENVIO POR OPERADOR LOGISTICO | 01/12/2025 SE REALIZA ENVIO DE 64 ROLLOS, CON LA GUIA 2248145427 SERVIENTREGA. SE CONFIRMA ENTREGA EXITOSA POR PARTE DE LA TRANSPORTADORA</t>
  </si>
  <si>
    <t>28/11/2025 SE ESCALA A COORDINADOR DE ZONA PARA ENTREGA EN SITIO | 29/11/2025 SE HACE ENTREGA DE 32 ROLLOS WOMPI DE MANERA EXITOSA</t>
  </si>
  <si>
    <t>24/11/2025 SE CONFIRMAN DATOS, SE REALIZA ENVIO POR OPERADOR LOGISTICO | 01/12/2025 SE REALIZA ENVIO DE 16 ROLLOS, CON LA GUIA 2248145431 SERVIENTREGA. SE CONFIRMA ENTREGA EXITOSA POR PARTE DE LA TRANSPORTADORA</t>
  </si>
  <si>
    <t>01/12/2025 SE REALIZA ENVIO DE 8 ROLLOS, CON LA GUIA 2235596845 SERVIENTREGA. SE CONFIRMA ENTREGA EXITOSA POR PARTE DE LA TRANSPORTADORA</t>
  </si>
  <si>
    <t>26/11/2025 SE CONFIRMAN DATOS, SE REALIZA ENVIO POR OPERADOR LOGISTICO | 01/12/2025 SE REALIZA ENVIO DE 32 ROLLOS, CON LA GUIA 2235596844 SERVIENTREGA. SE CONFIRMA ENTREGA EXITOSA POR PARTE DE LA TRANSPORTADORA</t>
  </si>
  <si>
    <t>26/11/2025 SE CONFIRMAN DATOS, SE REALIZA ENVIO POR OPERADOR LOGISTICO | 01/12/2025 SE REALIZA ENVIO DE 40 ROLLOS, CON LA GUIA 2235596859 SERVIENTREGA. SE CONFIRMA ENTREGA EXITOSA POR PARTE DE LA TRANSPORTADORA</t>
  </si>
  <si>
    <t>26/11/2025 SE CONFIRMAN DATOS, SE REALIZA ENVIO POR OPERADOR LOGISTICO | 01/12/2025 SE REALIZA ENVIO DE  ROLLOS, CON LA GUIA 2235596846 SERVIENTREGA. SE CONFIRMA ENTREGA EXITOSA POR PARTE DE LA TRANSPORTADORA</t>
  </si>
  <si>
    <t>26/11/2025 SE CONFIRMAN DATOS, SE REALIZA ENVIO POR OPERADOR LOGISTICO | 01/12/2025 SE REALIZA ENVIO DE 64 ROLLOS, CON LA GUIA 2235596848 SERVIENTREGA. SE CONFIRMA ENTREGA EXITOSA POR PARTE DE LA TRANSPORTADORA</t>
  </si>
  <si>
    <t>27/11/2025 SE CONFIRMAN DATOS, SE REALIZA ENVIO POR OPERADOR LOGISTICO | 01/12/2025 SE REALIZA ENVIO DE 32 ROLLOS, CON LA GUIA 2235596874 SERVIENTREGA. SE CONFIRMA ENTREGA EXITOSA POR PARTE DE LA TRANSPORTADORA</t>
  </si>
  <si>
    <t>27/11/2025 SE CONFIRMAN DATOS, SE REALIZA ENVIO POR OPERADOR LOGISTICO | 01/12/2025 SE REALIZA ENVIO DE 8 ROLLOS, CON LA GUIA 2235596872 SERVIENTREGA. SE CONFIRMA ENTREGA EXITOSA POR PARTE DE LA TRANSPORTADORA</t>
  </si>
  <si>
    <t>27/11/2025 SE CONFIRMAN DATOS, SE REALIZA ENVIO POR OPERADOR LOGISTICO | 01/12/2025 SE REALIZA ENVIO DE 64 ROLLOS, CON LA GUIA 2235596876 SERVIENTREGA. SE CONFIRMA ENTREGA EXITOSA POR PARTE DE LA TRANSPORTADORA</t>
  </si>
  <si>
    <t>01/12/2025 SE REALIZA ENVIO DE 24 ROLLOS, CON LA GUIA 2235596881 SERVIENTREGA. SE CONFIRMA ENTREGA EXITOSA POR PARTE DE LA TRANSPORTADORA</t>
  </si>
  <si>
    <t>27/11/2025 SE CONFIRMAN DATOS, SE REALIZA ENVIO POR OPERADOR LOGISTICO | 01/12/2025 SE REALIZA ENVIO DE 8 ROLLOS, CON LA GUIA 2235596875 SERVIENTREGA. SE CONFIRMA ENTREGA EXITOSA POR PARTE DE LA TRANSPORTADORA</t>
  </si>
  <si>
    <t>01/12/2025 SE REALIZA ENVIO DE 64 ROLLOS, CON LA GUIA 2235596880 SERVIENTREGA. SE CONFIRMA ENTREGA EXITOSA POR PARTE DE LA TRANSPORTADORA</t>
  </si>
  <si>
    <t>26/11/2025 SE ESCALA AL COORDINADOR DE LA ZONA PARA ENTREGA EN SITIO | 01/12/2025 SE REALIZA ENTREGA DE 32 ROLLOS POR EL OPERADOR LOGISTICO VELOCES CON LA GUIA V4001879992</t>
  </si>
  <si>
    <t>26/11/2025 SE ESCALA AL COORDINADOR DE LA ZONA PARA ENTREGA EN SITIO | 01/12/2025 SE REALIZA ENTREGA DE 56 ROLLOS POR EL OPERADOR LOGISTICO VELOCES CON LA GUIA V4001879993</t>
  </si>
  <si>
    <t>26/11/2025 SE ESCALA AL COORDINADOR DE LA ZONA PARA ENTREGA EN SITIO | 01/12/2025 SE REALIZA ENTREGA DE 32 ROLLOS POR EL OPERADOR LOGISTICO VELOCES CON LA GUIA V4001879994</t>
  </si>
  <si>
    <t>26/11/2025 SE ESCALA AL COORDINADOR DE LA ZONA PARA ENTREGA EN SITIO | 01/12/2025 SE REALIZA ENTREGA DE 32 ROLLOS POR EL OPERADOR LOGISTICO VELOCES CON LA GUIA V4001879997</t>
  </si>
  <si>
    <t>26/11/2025 SE ESCALA AL COORDINADOR DE LA ZONA PARA ENTREGA EN SITIO | 01/12/2025 SE REALIZA ENTREGA DE 48 ROLLOS POR EL OPERADOR LOGISTICO VELOCES CON LA GUIA V4001879998</t>
  </si>
  <si>
    <t>21/11/2025 SE REALIZA ENVIO DE ROLLOS CON OPERADOR LOGISTICO | 27/11/2025 SE LE INFORMA EL NUMERO DE GUIA AL USUARIO, PENDIENTE CONFIRMACION | 28/11/2025 EN COMUNICACIÓN CON EL USUARIO NOS CONFIRMA QUE AUN NO HA RECIBIDO LOS ROLLOS | 27/11/2025 SE HACE ENVÍO DE 56 ROLLOS, A LA SEÑORA JANETH LARA BENÍTEZ, POR LA EMPRESA INTERRAPIDISIMO, SE LE INFORMA SOBRE EL NÚMERO DE LA GUÍA.</t>
  </si>
  <si>
    <t>26/11/2025 SE ESCALA AL COORDINADOR DE LA ZONA PARA ENTREGA EN SITIO | 01/12/2025 SE REALIZA ENTREGA DE 8 ROLLOS POR EL OPERADOR LOGISTICO VELOCES CON LA GUIA V4001879999</t>
  </si>
  <si>
    <t>22/11/2025 SE CONFIRMAN DATOS, SE REALIZA ENVIO POR OPERADOR LOGISTICO | 27/11/2025 SE LE INFORMA EL NUMERO DE GUIA AL USUARIO, PENDIENTE CONFIRMACIÓN | 01/12/2025 SE REALIZA ENVIO DE 32 ROLLOS, CON LA GUIA 46778000184 SERVIENTREGA. SE CONFIRMA ENTREGA EXITOSA POR PARTE DE LA TRANSPORTADORA</t>
  </si>
  <si>
    <t>25/11/2025 SE REALIZA ENVIO DE ROLLOS POR  OPERADOR LOGISTICO | 28/11/2025 SE LE INFORMA EL NUMERO DE GUIA AL USUARIO, PENDIENTE CONFIRMACION | 01/12/2025 SE REALIZA ENVIO DE 16 ROLLOS, CON LA GUIA 46778000185 SERVIENTREGA. SE CONFIRMA ENTREGA EXITOSA POR PARTE DE LA TRANSPORTADORA</t>
  </si>
  <si>
    <t>26/11/2025 SE ESCALA AL COORDINADOR DE LA ZONA PARA ENTREGA EN SITIO | 01/12/2025 SE REALIZA ENTREGA DE 64 ROLLOS POR EL OPERADOR LOGISTICO VELOCES CON LA GUIA V4001880000</t>
  </si>
  <si>
    <t>26/11/2025 SE ESCALA AL COORDINADOR DE LA ZONA PARA ENTREGA EN SITIO | 01/12/2025 SE REALIZA ENTREGA DE 64 ROLLOS POR EL OPERADOR LOGISTICO VELOCES CON LA GUIA V4001879991</t>
  </si>
  <si>
    <t>26/11/2025 SE ESCALA AL COORDINADOR DE LA ZONA PARA ENTREGA EN SITIO | 01/12/2025 SE REALIZA ENTREGA DE 16 ROLLOS POR EL OPERADOR LOGISTICO VELOCES CON LA GUIA V4001880001</t>
  </si>
  <si>
    <t>26/11/2025 SE ESCALA AL COORDINADOR DE LA ZONA PARA ENTREGA EN SITIO | 01/12/2025 SE REALIZA ENTREGA DE 16 ROLLOS POR EL OPERADOR LOGISTICO VELOCES CON LA GUIA V4001880004</t>
  </si>
  <si>
    <t>26/11/2025 SE ESCALA AL COORDINADOR DE LA ZONA PARA ENTREGA EN SITIO | 01/12/2025 SE REALIZA ENTREGA DE 56 ROLLOS POR EL OPERADOR LOGISTICO VELOCES CON LA GUIA V4001880006</t>
  </si>
  <si>
    <t>26/11/2025 SE ESCALA AL COORDINADOR DE LA ZONA PARA ENTREGA EN SITIO | 01/12/2025 SE REALIZA ENTREGA DE 64 ROLLOS POR EL OPERADOR LOGISTICO VELOCES CON LA GUIA V4001880007</t>
  </si>
  <si>
    <t>25/11/2025 SE REALIZA ENVIO DE ROLLOS POR  OPERADOR LOGISTICO | 01/12/2025 SE REALIZA ENTREGA DE 40 ROLLOS POR EL OPERADOR LOGISTICO VELOCES CON LA GUIA V4001880009</t>
  </si>
  <si>
    <t>29/11/2025 SE ESCALA A COORDINADOR DE ZONA PARA ENTREGA DE ROLLOS EN SITIO | 01/12/2025 SE ENTREGAN 32 ROLLOS A LUZ MORA</t>
  </si>
  <si>
    <t>25/11/2025 SE REALIZA ENVIO DE ROLLOS POR  OPERADOR LOGISTICO | 01/12/2025 SE REALIZA ENTREGA DE 32 ROLLOS POR EL OPERADOR LOGISTICO VELOCES CON LA GUIA V4001880010</t>
  </si>
  <si>
    <t>25/11/2025 SE REALIZA ENVIO DE ROLLOS POR  OPERADOR LOGISTICO | 01/12/2025 SE REALIZA ENTREGA DE 56 ROLLOS POR EL OPERADOR LOGISTICO VELOCES CON LA GUIA V4001880012</t>
  </si>
  <si>
    <t>25/11/2025 SE ESCALA AL COORDINADOR DE LA ZONA PARA ENTREGA EN SITIO | 01/12/2025 SE REALIZA ENTREGA DE 64 ROLLOS POR EL OPERADOR LOGISTICO VELOCES CON LA GUIA V4001880003</t>
  </si>
  <si>
    <t>30/11/2025 NO | 01/12/2025 SE REALIZA ENTREGA DE 56 UNIDADES DE ROLLOS WOMPI</t>
  </si>
  <si>
    <t>25/11/2025 SE ESCALA AL COORDINADOR DE LA ZONA PARA ENTREGA EN SITIO | 01/12/2025 SE REALIZA ENTREGA DE 56 ROLLOS POR EL OPERADOR LOGISTICO VELOCES CON LA GUIA V4001872996</t>
  </si>
  <si>
    <t>24/11/2025 SE ESCALA AL COORDINADOR DE LA ZONA PARA ENTREGA EN SITIO | 01/12/2025 SE REALIZA ENTREGA DE 32 ROLLOS POR EL OPERADOR LOGISTICO VELOCES CON LA GUIA V4001872981</t>
  </si>
  <si>
    <t>28/11/2025 SE ESCALA AL COORDINADOR DE LA ZONA PARA ENTREGA EN SITIO | 01/12/2025 SE REALIZA ENTREGA DE 48 ROLLOS PARA EL CORRESPONSAL</t>
  </si>
  <si>
    <t>24/11/2025 SE ESCALA AL COORDINADOR DE LA ZONA PARA ENTREGA EN SITIO | 01/12/2025 CC</t>
  </si>
  <si>
    <t>29/11/2025 SE ESCALA A COORDINADOR DE ZONA PARA ENTREGA DE ROLLOS EN SITIO | 01/12/2025 SE REALIZA VISITA TÉCNICA PARA ENTREGA DE 64 ROLLOS PARA DATAFONO, NO SE INTERVIENE TERMINAL Y LA ENTREGA SE REALIZA SIN NOVEDAD.</t>
  </si>
  <si>
    <t>27/11/2025 SE ESCALA AL COORDINADOR DE LA ZONA PARA ENTREGA EN SITIO | 01/12/2025 SE REALIZA ENTREGA DE  48 ROLLOS PARA EL CORRESPONSAL</t>
  </si>
  <si>
    <t>29/11/2025 SE ESCALA A COORDINADOR DE ZONA PARA ENTREGA DE ROLLOS EN SITIO | 01/12/2025 SE ENTREGAN 16 ROLLOS WOMPI CON VISITA OK</t>
  </si>
  <si>
    <t>29/11/2025 SE ESCALA A COORDINADOR DE ZONA PARA ENTREGA DE ROLLOS EN SITIO | 01/12/2025 SE ENTREGAN 24 ROLLOS WOMPI CON VISITA OK</t>
  </si>
  <si>
    <t>29/11/2025 SE ESCALA A COORDINADOR DE ZONA PARA ENTREGA DE ROLLOS EN SITIO | 01/12/2025 SE LLAMA AL CLIENTE MUCHAS VECES PARA VISITA PERO NO CONTESTA SE REALIZA VISITA EN SITIO Y SE ENCUENTRA EL COMERCIO CERRADO POR LO CUAL NO SE PUEDE REALIZAR LA ENTREGA DE LOS ROLLOS...</t>
  </si>
  <si>
    <t>25/11/2025 SE REALIZA ENVIO DE ROLLOS POR  OPERADOR LOGISTICO | 01/12/2025 SE REALIZA ENTREGA DE 16 ROLLOS WOMPI EN SITIO ENTREGA EXITOSA</t>
  </si>
  <si>
    <t>28/11/2025 SE ESCALA AL COORDINADOR DE LA ZONA PARA ENTREGA EN SITIO | 01/12/2025 SE REALIZA LA ENTREGA DE 40 ROLLO</t>
  </si>
  <si>
    <t>30/11/2025 SE ESCALA A COORDINADOR DE ZONA PARA ENTREGA DE ROLLOS EN SITIO | 01/12/2025 SE ENTREGAN 40 ROLLOS A PATRICIA LOZANO</t>
  </si>
  <si>
    <t>29/11/2025 SE ESCALA A COORDINADOR DE ZONA PARA ENTREGA DE ROLLOS EN SITIO | 01/12/2025 SE REALIZA ENTREGA DE 16 ROLLOS CON VISITA.</t>
  </si>
  <si>
    <t>27/11/2025 SE ESCALA AL COORDINADOR DE LA ZONA PARA ENTREGA EN SITIO | 01/12/2025 SE INTENTA CONTACTAR AL NÚMERO 3197797174 NO HAY CONTACTO, TÉCNICO DE DESPLAZA A DIRECCIÓN ENCONTRANDO CERRADO SE INTENTA CONTACTO NUEVAMENTE SIN ÉXITO SE DEJA REGISTRO FOTOGRÁFICO</t>
  </si>
  <si>
    <t>29/11/2025 SE ESCALA A COORDINADOR DE ZONA PARA ENTREGA DE ROLLOS EN SITIO | 01/12/2025 SE HACE PRESENCIA EN COMERCIO SE REALIZA ENTREGA DE 64 ROLLOS</t>
  </si>
  <si>
    <t>28/11/2025 SE ESCALA AL COORDINADOR DE LA ZONA PARA ENTREGA EN SITIO | 01/12/2025 SE VISITA SITIO SE VERIFICA INFORMACIÓN SE REALIZA ENTREGA DE ROLLOS, NO SE MANIPULA EQUIPOS. FIRMA QUIEN RECIBE LOS ROLLOS.</t>
  </si>
  <si>
    <t>29/11/2025 SE ESCALA A COORDINADOR DE ZONA PARA ENTREGA DE ROLLOS EN SITIO | 01/12/2025 SE VISITA COMERCIO SE REALIZÓ ENTREGA DE 24 ROLLOS WOMPI</t>
  </si>
  <si>
    <t>29/11/2025 SE ESCALA A COORDINADOR DE ZONA PARA ENTREGA DE ROLLOS EN SITIO | 01/12/2025 SE LLEGA A COMERCIO SE EVIDENCIA CERRADO SE LLAMA A CONTACTO PERO NO HAY RESPUESTA.</t>
  </si>
  <si>
    <t>29/11/2025 SE ESCALA A COORDINADOR DE ZONA PARA ENTREGA DE ROLLOS EN SITIO | 01/12/2025 SE VISITA COMERCIO SE REALIZÓ ENTREGA DE 48 ROLLO WOMPI</t>
  </si>
  <si>
    <t>29/11/2025 SE ESCALA A COORDINADOR DE ZONA PARA ENTREGA DE ROLLOS EN SITIO | 01/12/2025 SE LLEGA A COMERCIO, SE ENTREGAN ROLLOS, SIN MANIPULACIÓN DEL EQUIPO SIN NOVEDAD</t>
  </si>
  <si>
    <t>27/11/2025 SE ESCALA AL COORDINADOR DE LA ZONA PARA ENTREGA EN SITIO | 01/12/2025 SE ENTREGA 40 ROLLOS CON VISITA</t>
  </si>
  <si>
    <t>29/11/2025 SE ESCALA A COORDINADOR DE ZONA PARA ENTREGA DE ROLLOS EN SITIO | 01/12/2025 DURANTE LA VISITA TECNICA SE REALIZA ENTREGA DE ROLLOS PARA DATÁFONO NO SE MANIPULAN EQUIPOS SIN NOVEDAD EN ENTREGA</t>
  </si>
  <si>
    <t>29/11/2025 SE ESCALA A COORDINADOR DE ZONA PARA ENTREGA DE ROLLOS EN SITIO | 01/12/2025 SE REALIZA ENTREGA DE 32 ROLLOS WOMPI EN EL COMERCIO</t>
  </si>
  <si>
    <t>27/11/2025 SE ESCALA AL COORDINADOR DE LA ZONA PARA ENTREGA EN SITIO | 01/12/2025 SE HACE ENTREGA DE 48 ROLLOS WOMPI DE MANERA EXITOSA</t>
  </si>
  <si>
    <t>29/11/2025 SE ESCALA A COORDINADOR DE ZONA PARA ENTREGA DE ROLLOS EN SITIO | 01/12/2025 SE ENTREGAN 24 ROLLOS WOMPI</t>
  </si>
  <si>
    <t>28/11/2025 SE ESCALA A COORDINADOR DE ZONA PARA ENTREGA EN SITIO | 01/12/2025 DURANTE LA VISITA TECNICA SE REALIZA ENTREGA DE ROLLOS PARA DATÁFONO NO SE MANIPULAN EQUIPOS SIN NOVEDAD EN ENTREGA</t>
  </si>
  <si>
    <t>29/11/2025 SE ESCALA A COORDINADOR DE ZONA PARA ENTREGA DE ROLLOS EN SITIO | 01/12/2025 SE VISITA COMERCIO SE REALIZÓ ENTREGA DE 40 ROLLOS WOMPI, SE ENTREGAN EN CASA SIGUIENTE YA QUE EL COMERCIO ESTA CERRADO SE LLAMA AL CLIENTE HE INDICA EN DEJAR LOS ROLLOS EN CASA AL LADO QUE ES DE UN FAMILIAR</t>
  </si>
  <si>
    <t>29/11/2025 SE ESCALA A COORDINADOR DE ZONA PARA ENTREGA DE ROLLOS EN SITIO | 01/12/2025 SE VISITA COMERCIO Y SE ENTREGAN 24 ROLLOS OK</t>
  </si>
  <si>
    <t>29/11/2025 SE ESCALA A COORDINADOR DE ZONA PARA ENTREGA DE ROLLOS EN SITIO | 01/12/2025 SE LLEGA AL COMERCIO SE ENCONTRAR CERRADO, SE LLAMA AL CLIENTE SE LE EXPLICA QUE LLEVA EN COLOMBIA CUELGA LA LLAMADA Y NO VUELVE A CONTESTAR NO SE PUEDE ENTREGAR LOS ROLLOS</t>
  </si>
  <si>
    <t>27/11/2025 SE ESCALA AL COORDINADOR DE LA ZONA PARA ENTREGA EN SITIO | 01/12/2025 SE REALIZA ENTREGA DE 16 ROLLOS WOMPI EN SITIO ENTREGA EXITOSA</t>
  </si>
  <si>
    <t>28/11/2025 SE ESCALA AL COORDINADOR DE LA ZONA PARA ENTREGA EN SITIO | 01/12/2025 ENTREGA DE 24 ROLLOS NO SE MANIPULAN EQUIPOS</t>
  </si>
  <si>
    <t>29/11/2025 SE ESCALA A COORDINADOR DE ZONA PARA ENTREGA DE ROLLOS EN SITIO | 01/12/2025 SE VISITA SITIO SE VERIFICA INFORMACIÓN SE REALIZA ENTREGA DE ROLLOS, NO SE MANIPULA EQUIPOS. FIRMA QUIEN RECIBE LOS ROLLOS.</t>
  </si>
  <si>
    <t>29/11/2025 SE ESCALA A COORDINADOR DE ZONA PARA ENTREGA DE ROLLOS EN SITIO | 01/12/2025 SE REALIZA ENTREGA ENTREGA DE 24 ROLLOS WOMPI EN EL COMERCIO</t>
  </si>
  <si>
    <t>29/11/2025 SE ESCALA A COORDINADOR DE ZONA PARA ENTREGA DE ROLLOS EN SITIO | 01/12/2025 SE REALIZA ENTREGA DE 32 ROLLOS</t>
  </si>
  <si>
    <t>28/11/2025 SE ESCALA A COORDINADOR DE ZONA PARA ENTREGA EN SITIO | 01/12/2025 ENTREGA DE 24 ROLLOS WOMPI NO SE MANIPULAN EQUIPOS</t>
  </si>
  <si>
    <t>30/11/2025 SE ESCALA A COORDINADOR DE ZONA PARA ENTREGA DE ROLLOS EN SITIO | 01/12/2025 SE REALIZA ENTREGA DE 64 ROLLOS PARA EL CORRESPONSAL</t>
  </si>
  <si>
    <t>29/11/2025 SE ESCALA A COORDINADOR DE ZONA PARA ENTREGA DE ROLLOS EN SITIO | 01/12/2025 SE VISITA COMERCIO SE REALIZÓ ENTREGA DE 16 ROLLOS WOMPI</t>
  </si>
  <si>
    <t>24/11/2025 SE CONFIRMAN DATOS, SE REALIZA ENVIO POR OPERADOR LOGISTICO | 01/12/2025 SE REALIZA ENVIO DE 48 ROLLOS, CON LA GUIA 2235596784 SERVIENTREGA. SE CONFIRMA ENTREGA EXITOSA POR PARTE DE LA TRANSPORTADORA</t>
  </si>
  <si>
    <t>29/11/2025 SE ESCALA A COORDINADOR DE ZONA PARA ENTREGA DE ROLLOS EN SITIO | 01/12/2025 SE ENTREGAN 48 ROLLOS AL CORRESPONSAL BANCARIO</t>
  </si>
  <si>
    <t>29/11/2025 SE ESCALA A COORDINADOR DE ZONA PARA ENTREGA DE ROLLOS EN SITIO | 01/12/2025 SE ENTREGAN 32 ROLLOS AL CORRESPONSAL BANCARIO</t>
  </si>
  <si>
    <t>01/12/2025 SE INGRESA SE ENTREGA 48 ROLLOS WOMPI</t>
  </si>
  <si>
    <t>27/11/2025 SE ESCALA AL COORDINADOR DE LA ZONA PARA ENTREGA EN SITIO | 01/12/2025 SE ENTREGAN 24 ROLLOS WOMPI A ALEXANDER MICAN GALEANO</t>
  </si>
  <si>
    <t>25/11/2025 SE ESCALA AL COORDINADOR DE LA ZONA PARA ENTREGA EN SITIO | 01/12/2025 SE REALIZA ENTREGA DE 24 ROLLOS</t>
  </si>
  <si>
    <t>29/11/2025 SE CONFIRMAN DATOS, SE REALIZA ENVIO POR OPERADOR LOGISTICO | 01/12/2025 SE INGRESA SE ENTREGA 56 ROLLOS WOMPI</t>
  </si>
  <si>
    <t>29/11/2025 SE ESCALA A COORDINADOR DE ZONA PARA ENTREGA DE ROLLOS EN SITIO | 01/12/2025 SE VISITA CB Y SE REALIZA ENTREGA DE 16 ROLLOS DE PAPEL TERMICO PARA DATÁFONO WOMPI</t>
  </si>
  <si>
    <t>27/11/2025 SE ESCALA AL COORDINADOR DE LA ZONA PARA ENTREGA EN SITIO | 01/12/2025 ENTREGA DE 24 ROLLOS WOMPI PARA DATAFONO NO SE MANIPULA TERMINAL</t>
  </si>
  <si>
    <t>29/11/2025 SE ESCALA A COORDINADOR DE ZONA PARA ENTREGA DE ROLLOS EN SITIO | 01/12/2025 SE VISITA CB ENTREGA 64 ROLLOS... CAÍDA DE BANCOLOMBIA.. PRUEBA RECHAZADA</t>
  </si>
  <si>
    <t>01/12/2025 SE REALIZA ENVIO DE 40 ROLLOS, CON LA GUIA 2265100531 SERVIENTREGA. SE CONFIRMA ENTREGA EXITOSA POR PARTE DE LA TRANSPORTADORA</t>
  </si>
  <si>
    <t>25/11/2025 SE CONFIRMAN DATOS, SE REALIZA ENVIO POR OPERADOR LOGISTICO | 01/12/2025 SE REALIZA ENVIO DE 48 ROLLOS, CON LA GUIA 2235596813 SERVIENTREGA. SE CONFIRMA ENTREGA EXITOSA POR PARTE DE LA TRANSPORTADORA</t>
  </si>
  <si>
    <t>27/11/2025 SE CONFIRMAN DATOS, SE REALIZA ENVIO POR OPERADOR LOGISTICO | 01/12/2025 SE REALIZA ENVIO DE 64 ROLLOS, CON LA GUIA 2235596873 SERVIENTREGA. SE CONFIRMA ENTREGA EXITOSA POR PARTE DE LA TRANSPORTADORA</t>
  </si>
  <si>
    <t>01/12/2025 SE ESCALA A COORDINADOR DE ZONA PARA ENTREGA DE ROLLOS EN SITIO | 01/12/2025 SE VISITA COMERCIO SE REALIZA ENTREGA DE 16 ROLLOS DE PAPEL PARA DATÁFONO WOMPI</t>
  </si>
  <si>
    <t>29/11/2025 SE ESCALA A COORDINADOR DE ZONA PARA ENTREGA DE ROLLOS EN SITIO | 01/12/2025 SE VISITA CB Y SE REALIZA ENTREGA DE 32 ROLLOS DE PAPEL TERMICO PARA DATÁFONO WOMPI</t>
  </si>
  <si>
    <t>27/11/2025 SE ESCALA AL COORDINADOR DE LA ZONA PARA ENTREGA EN SITIO | 01/12/2025 SE ENTREGA 32 ROLLOS CON VISITA</t>
  </si>
  <si>
    <t>27/11/2025 SE ESCALA AL COORDINADOR DE LA ZONA PARA ENTREGA EN SITIO | 01/12/2025 SE VISITA COMERCIO, SE ENTREGAN 64 ROLLOS WOMPI, NO SE MANIPULAN DISPOSITIVOS</t>
  </si>
  <si>
    <t>28/11/2025 SE ESCALA A COORDINADOR DE ZONA PARA ENTREGA EN SITIO | 01/12/2025 SE VISITA COMERCIO SE ENTREGAN 48 ROLLOS WOMPI, NO SE MANIPULAN DISPOSITIVOS</t>
  </si>
  <si>
    <t>01/12/2025 SE ESCALA A COORDINADOR DE ZONA PARA ENTREGA DE ROLLOS EN SITIO | 01/12/2025 SE REALIZA ENTREGA DE 64 ROLLOS WOMPI OK</t>
  </si>
  <si>
    <t>29/11/2025 SE ESCALA A COORDINADOR DE ZONA PARA ENTREGA DE ROLLOS EN SITIO | 01/12/2025 SE REALIZA ENTREGA DE 40 ROLLOS WOMPI CON VISITA.</t>
  </si>
  <si>
    <t>30/11/2025 SE ESCALA A COORDINADOR DE ZONA PARA ENTREGA DE ROLLOS EN SITIO | 01/12/2025 ENTREGA EXITOSA DE 16 ROLLOS WOMPI</t>
  </si>
  <si>
    <t>27/11/2025 SE CONFIRMAN DATOS, SE REALIZA ENVIO POR OPERADOR LOGISTICO | 01/12/2025 SE INGRESA SE ENTREGA 40 ROLLOS WOMPI</t>
  </si>
  <si>
    <t>01/12/2025 SE ESCALA A COORDINADOR DE ZONA PARA ENTREGA DE ROLLOS EN SITIO | 01/12/2025 SE REALIZA ENTREGA DE 40 ROLLOS WOMPI OK</t>
  </si>
  <si>
    <t>26/11/2025 SE ESCALA AL COORDINADOR DE LA ZONA PARA ENTREGA EN SITIO | 01/12/2025 SE LLEGA A COMERCIO, SE ENTREGAN ROLLOS, SIN MANIPULACIÓN DEL EQUIPO SIN NOVEDAD</t>
  </si>
  <si>
    <t>27/11/2025 SE CONFIRMAN DATOS, SE REALIZA ENVIO POR OPERADOR LOGISTICO. USUARIO INDICA QUE SOLO LLEGA INTERRAPIDISIMO | 28/11/2025 SE REALIZA ENVÍO DE 16 ROLLOS DE PAPEL TERMICO PARA DATÁFONO POR TRANSPORTADORA INTER RAPIDÍSIMO GUÍA NO 700176449154</t>
  </si>
  <si>
    <t>29/11/2025 SE ESCALA A COORDINADOR DE ZONA PARA ENTREGA DE ROLLOS EN SITIO | 01/12/2025 SE VISITA SITIO, LOCAL SE ENCUENTRA CERRADO, SE LLAMA AL CB SR CRISTIAN QUIEN AUTORIZÓ ENTREGAR ROLLOS EN LOCAL DE AL LADO.</t>
  </si>
  <si>
    <t>30/11/2025 SE ESCALA A COORDINADOR DE ZONA PARA ENTREGA DE ROLLOS EN SITIO | 01/12/2025 SE VISITA COMERCIO SE HACE ENTREGA DE 16 ROLLOS WOMPI EXITOSO.</t>
  </si>
  <si>
    <t>29/11/2025 SE ESCALA A COORDINADOR DE ZONA PARA ENTREGA DE ROLLOS EN SITIO | 01/12/2025 SE VISITA COMERCIO SE REALIZA ENTREGA DE 16 ROLLOS DE PAPEL PARA DATÁFONO WOMPI</t>
  </si>
  <si>
    <t>28/11/2025 SE ESCALA A COORDINADOR DE ZONA PARA ENTREGA EN SITIO | 01/12/2025 SE VISITA COMERCIO SE REALIZA ENTREGA DE 64 ROLLOS DE PAPEL PARA DATÁFONO WOMPI</t>
  </si>
  <si>
    <t>21/11/2025 SE CONFIRMAN DATOS, SE REALIZA ENVIO POR OPERADOR LOGISTICO | 27/11/2025 SE LE INFORMA NUMERO DE GUIA AL USUARIO, PENDIENTE CONFIRMACION | 28/11/2025 EN COMUNICACION CON EL USUARIO NOS CONFIRMA QUE AUN NO HA RECIBIDO LOS ROLLOS | 02/12/2025 SE REALIZA ENVIO DE 16 ROLLOS, CON LA GUIA 2235596764 SERVIENTREGA. SE CONFIRMA ENTREGA EXITOSA POR PARTE DE LA TRANSPORTADORA</t>
  </si>
  <si>
    <t>18/11/2025 SE CONFIRMAN DATOS, SE REALIZA ENVIO POR OPERADOR LOGISTICO | 24/11/2025 SE LE ENVIA LA GUIA AL USUARIO, PENDIENTE CONFIRMACION | 25/11/2025 EN COMUNICACION CON EL CLIENTE NOS CONFIRMA QUE AUN NO LE HAN LLEGADO LOS ROLLOS | 02/12/2025 SE REALIZA ENVIO DE 24 ROLLOS, CON LA GUIA 2265100498 SERVIENTREGA. SE CONFIRMA ENTREGA EXITOSA POR PARTE DE LA TRANSPORTADORA</t>
  </si>
  <si>
    <t>13/11/2025 SE CONFIRMAN DATOS, SE REALIZA ENVIO POR OPERADOR LOGISTICO | 20/11/2025 SE COMUNICA CON EL USUARIO VIA WHATSAPP DONDE INFORMA QUE AUN NO RECIBE LOS ROLLOS | 21/11/2025 SE COMUNICA CON EL USUARIO VIA WHATSAPP DONDE INFORMA QUE AUN NO RECIBE LOS ROLLOS | 02/12/2025 SE REALIZA ENVIO DE 48 ROLLOS, CON LA GUIA 992214768 LOGICUARTAS. SE CONFIRMA ENTREGA EXITOSA POR PARTE DE LA TRANSPORTADORA</t>
  </si>
  <si>
    <t>19/11/2025 SE CONFIRMAN DATOS, SE REALIZA ENVIO POR OPERADOR LOGISTICO | 26/11/2025 SE LE INFORMA NUMERO DE GUIA AL USUARIO, PENDIENTE CONFIRMACION | 02/12/2025 SE REALIZA ENVIO DE 24 ROLLOS, CON LA GUIA 2265100505 SERVIENTREGA. SE CONFIRMA ENTREGA EXITOSA POR PARTE DE LA TRANSPORTADORA</t>
  </si>
  <si>
    <t>25/11/2025 SE CONFIRMAN DATOS, SE REALIZA ENVIO POR OPERADOR LOGISTICO | 02/12/2025 SE REALIZA ENVIO DE 48 ROLLOS, CON LA GUIA 2248145438 SERVIENTREGA. SE CONFIRMA ENTREGA EXITOSA POR PARTE DE LA TRANSPORTADORA</t>
  </si>
  <si>
    <t>25/11/2025 SE CONFIRMAN DATOS, SE REALIZA ENVIO POR OPERADOR LOGISTICO | 02/12/2025 SE REALIZA ENVIO DE 24 ROLLOS, CON LA GUIA 2248145432 SERVIENTREGA. SE CONFIRMA ENTREGA EXITOSA POR PARTE DE LA TRANSPORTADORA</t>
  </si>
  <si>
    <t>27/11/2025 SE CONFIRMAN DATOS, SE REALIZA ENVIO POR OPERADOR LOGISTICO | 02/12/2025 SE REALIZA ENVIO DE 16 ROLLOS, CON LA GUIA 992224598 LOGICUARTAS. SE CONFIRMA ENTREGA EXITOSA POR PARTE DE LA TRANSPORTADORA</t>
  </si>
  <si>
    <t>24/11/2025 SE CONFIRMAN DATOS, SE REALIZA ENVIO POR OPERADOR LOGISTICO | 27/11/2025 SE LE INFORMA EL NUMERO DE GUIA AL USUARIO, PENDIENTE CONFIRMACIÓN | 02/12/2025 SE REALIZA ENVIO DE 48 ROLLOS, CON LA GUIA 2187690965 SERVIENTREGA. SE CONFIRMA ENTREGA EXITOSA POR PARTE DE LA TRANSPORTADORA</t>
  </si>
  <si>
    <t>20/11/2025 SE CONFIRMAN DATOS, SE REALIZA ENVIO POR OPERADOR LOGISTICO | 27/11/2025 SE LE INFORMA EL NUMERO DE GUIA AL USUARIO, PENDIENTE CONFIRMACIÓN | 27/11/2025 EN COMUNICACIÓN CON EL USUARIO NOS CONFIRMA QUE AUN NO HA RECIBIDO LOS ROLLOS | 02/12/2025 SE CONFIRMA ENTREGA EXITOSA POR PARTE DE LA TRANSPORTADORA COORDINADORA CON LA GUIA 46778000191</t>
  </si>
  <si>
    <t>28/11/2025 SE CONFIRMAN DATOS, SE REALIZA ENVIO POR OPERADOR LOGISTICO | 02/12/2025 SE REALIZA ENVIO DE 16 ROLLOS, CON LA GUIA 2187690978 SERVIENTREGA. SE CONFIRMA ENTREGA EXITOSA POR PARTE DE LA TRANSPORTADORA</t>
  </si>
  <si>
    <t>02/12/2025 SE REALIZA ENVIO DE 70 ROLLOS, CON LA GUIA 2235596871 SERVIENTREGA. SE CONFIRMA ENTREGA EXITOSA POR PARTE DE LA TRANSPORTADORA</t>
  </si>
  <si>
    <t>27/11/2025 SE CONFIRMAN DATOS, SE REALIZA ENVIO POR OPERADOR LOGISTICO | 02/12/2025 SE REALIZA ENVIO DE 64 ROLLOS, CON LA GUIA 2235596856 SERVIENTREGA. SE CONFIRMA ENTREGA EXITOSA POR PARTE DE LA TRANSPORTADORA</t>
  </si>
  <si>
    <t>27/11/2025 SE CONFIRMAN DATOS, SE REALIZA ENVIO POR OPERADOR LOGISTICO | 02/12/2025 SE REALIZA ENVIO DE 56 ROLLOS, CON LA GUIA 2235596860 SERVIENTREGA. SE CONFIRMA ENTREGA EXITOSA POR PARTE DE LA TRANSPORTADORA</t>
  </si>
  <si>
    <t>02/12/2025 SE REALIZA ENVIO DE 64 ROLLOS, CON LA GUIA 2248145440 SERVIENTREGA. SE CONFIRMA ENTREGA EXITOSA POR PARTE DE LA TRANSPORTADORA</t>
  </si>
  <si>
    <t>25/11/2025 SE CONFIRMAN DATOS, SE REALIZA ENVIO POR OPERADOR LOGISTICO | 02/12/2025 SE REALIZA ENVIO DE 32 ROLLOS, CON LA GUIA 2235596827 SERVIENTREGA. SE CONFIRMA ENTREGA EXITOSA POR PARTE DE LA TRANSPORTADORA</t>
  </si>
  <si>
    <t>27/11/2025 SE ESCALA AL COORDINADOR DE LA ZONA PARA ENTREGA EN SITIO | 02/12/2025 SE REALIZA ENTREGA DE 64 ROLLOS POR EL OPERADOR LOGISTICO VELOCES CON LA GUIA V4001884428</t>
  </si>
  <si>
    <t>02/12/2025 SE REALIZA ENTREGA DE 64 ROLLOS POR EL OPERADOR LOGISTICO VELOCES CON LA GUIA V4001884420</t>
  </si>
  <si>
    <t>27/11/2025 SE ESCALA AL COORDINADOR DE LA ZONA PARA ENTREGA EN SITIO | 02/12/2025 SE REALIZA ENTREGA DE 24 ROLLOS POR EL OPERADOR LOGISTICO VELOCES CON LA GUIA V4001884427</t>
  </si>
  <si>
    <t>02/12/2025 SE REALIZA ENTREGA DE 64 ROLLOS POR EL OPERADOR LOGISTICO VELOCES CON LA GUIA V4001884419</t>
  </si>
  <si>
    <t>27/11/2025 SE ESCALA AL COORDINADOR DE LA ZONA PARA ENTREGA EN SITIO | 02/12/2025 SE REALIZA ENTREGA DE 64 ROLLOS POR EL OPERADOR LOGISTICO VELOCES CON LA GUIA V4001884413</t>
  </si>
  <si>
    <t>26/11/2025 SE ESCALA AL COORDINADOR DE LA ZONA PARA ENTREGA EN SITIO | 02/12/2025 SE REALIZA ENTREGA DE 16 ROLLOS POR EL OPERADOR LOGISTICO VELOCES CON LA GUIA V4001879995</t>
  </si>
  <si>
    <t>25/11/2025 SE ESCALA AL COORDINADOR DE LA ZONA PARA ENTREGA EN SITIO | 02/12/2025 SE REALIZA ENTREGA DE 16 ROLLOS POR EL OPERADOR LOGISTICO VELOCES CON LA GUIA V4001873001</t>
  </si>
  <si>
    <t>01/12/2025 SE ESCALA A COORDINADOR DE ZONA PARA ENTREGA DE ROLLOS EN SITIO | 02/12/2025 SE ENTREGA 24 ROLLOS OK</t>
  </si>
  <si>
    <t>01/12/2025 SE ESCALA A COORDINADOR DE ZONA PARA ENTREGA DE ROLLOS EN SITIO | 02/12/2025 SE HACE PRESENCIA EN COMERCIO SE REALIZA ENTREGA DE 16 ROLLOS</t>
  </si>
  <si>
    <t>27/11/2025 SE ESCALA AL COORDINADOR DE LA ZONA PARA ENTREGA EN SITIO | 02/12/2025 SE REALIZA ENTREGA DE 32 ROLLOS PARA EL CORRESPONSAL</t>
  </si>
  <si>
    <t>01/12/2025 SE ESCALA A COORDINADOR DE ZONA PARA ENTREGA DE ROLLOS EN SITIO | 02/12/2025 VISITAMOS COMERCIO REALIZAMOS ENTREGA DE 24 ROLLOS.</t>
  </si>
  <si>
    <t>01/12/2025 SE ESCALA A COORDINADOR DE ZONA PARA ENTREGA DE ROLLOS EN SITIO | 02/12/2025 SE REALIZA VISITA AL COMERCIO SE ENTREGAN 64 ROLLOS WOMPI EN EL COMERCIO</t>
  </si>
  <si>
    <t>29/11/2025 SE ESCALA A COORDINADOR DE ZONA PARA ENTREGA DE ROLLOS EN SITIO | 02/12/2025 SE VISITA COMERCIO, SE ENTREGAN 56 ROLLOS WOMPI, NO SE MANIPULAN DISPOSITIVOS</t>
  </si>
  <si>
    <t>27/11/2025 SE CONFIRMAN DATOS, SE REALIZA ENVIO POR OPERADOR LOGISTICO. USUARIO INDICA QUE SOLO LLEGA INTERRAPIDISIMO. USUARIA MANIFIESTA QUE SOLO LLEGA INTERRAPIDISIMO | 29/11/2025 SE ENVIAN 16 ROLLOS WOMPI</t>
  </si>
  <si>
    <t>01/12/2025 SE ESCALA A COORDINADOR DE ZONA PARA ENTREGA DE ROLLOS EN SITIO | 02/12/2025 SE HACE PRESENCIA EN COMERCIO SE REALIZA ENTREGA DE 64 ROLLOS</t>
  </si>
  <si>
    <t>29/11/2025 SE ESCALA A COORDINADOR DE ZONA PARA ENTREGA DE ROLLOS EN SITIO | 02/12/2025 SE ENTREGA 48 ROLLOS SE WOMPI PARA EN CORRESPONSAL</t>
  </si>
  <si>
    <t>01/12/2025 SE ESCALA A COORDINADOR DE ZONA PARA ENTREGA DE ROLLOS EN SITIO | 02/12/2025 BUENOS DÍAS SE VISITA CB Y SE LE HACE ENTREGA DE ROLLOS</t>
  </si>
  <si>
    <t>29/11/2025 SE ESCALA A COORDINADOR DE ZONA PARA ENTREGA DE ROLLOS EN SITIO | 02/12/2025 VISITAMOS COMERCIO REALIZAMOS ENTREGA DE 24 ROLLOS.</t>
  </si>
  <si>
    <t>01/12/2025 SE ESCALA A COORDINADOR DE ZONA PARA ENTREGA DE ROLLOS EN SITIO | 02/12/2025 VISITAMOS COMERCIO REALIZAMOS ENTREGA DE 32 ROLLOS.</t>
  </si>
  <si>
    <t>28/11/2025 SE ESCALA AL COORDINADOR DE LA ZONA PARA ENTREGA EN SITIO | 02/12/2025 SE LLEGA A LA DIRECCIÓN INDICADA Y SE ENTREGAN 24 ROLLOS WOMPI SIN MANIPULAR EQUIPOS</t>
  </si>
  <si>
    <t>01/12/2025 VISITA TÉCNICA | 02/12/2025 SE VISITA COMERCIO, SE ENTREGAN 8 ROLLOS WOMPI, NO SE MANIPULAN DISPOSITIVOS</t>
  </si>
  <si>
    <t>29/11/2025 SE ESCALA A COORDINADOR DE ZONA PARA ENTREGA DE ROLLOS EN SITIO | 02/12/2025 SE VISITA COMERCIO, SE ENTREGAN 16 ROLLOS WOMPI, NO SE MANIPULAN DISPOSITIVOS</t>
  </si>
  <si>
    <t>01/12/2025 SE ESCALA A COORDINADOR DE ZONA PARA ENTREGA DE ROLLOS EN SITIO | 02/12/2025 ENTREGA DE 40 ROLLOS NO SE MANIPULAN EQUIPOS</t>
  </si>
  <si>
    <t>02/12/2025 SE CONFIRMAN DATOS, SE REALIZA ENVIO POR OPERADOR LOGISTICO | 02/12/2025 SE REALIZA ENVIO DE 24 ROLLOS, CON LA GUIA 2235596910 SERVIENTREGA. SE CONFIRMA ENTREGA EXITOSA POR PARTE DE LA TRANSPORTADORA</t>
  </si>
  <si>
    <t>26/11/2025 SE CONFIRMAN DATOS, SE REALIZA ENVIO POR OPERADOR LOGISTICO | 02/12/2025 SE REALIZA ENVIO DE 24 ROLLOS, CON LA GUIA 2248145443 SERVIENTREGA. SE CONFIRMA ENTREGA EXITOSA POR PARTE DE LA TRANSPORTADORA</t>
  </si>
  <si>
    <t>01/12/2025 SE CONFIRMAN DATOS, SE REALIZA ENVIO POR OPERADOR LOGISTICO | 02/12/2025 SE REALIZA ENVIO DE 64 ROLLOS, CON LA GUIA 2235596929 SERVIENTREGA. SE CONFIRMA ENTREGA EXITOSA POR PARTE DE LA TRANSPORTADORA</t>
  </si>
  <si>
    <t>02/12/2025 SE INTENTA COMUNICACIÓN CON EL USUARIO EN VARIAS OCASIONES AL NÚMERO 3104260606 PARA VALIDAR DATOS DE ENVIO PERO NO HAY CONTACTO, SE PROCEDE A CERRAR LA SOLICITUD | 02/12/2025 SE INTENTA COMUNICACIÓN CON EL USUARIO EN VARIAS OCASIONES AL NÚMERO 3104260606 PARA VALIDAR DATOS DE ENVIO PERO NO HAY CONTACTO, SE PROCEDE A CERRAR LA SOLICITUD</t>
  </si>
  <si>
    <t>02/12/2025 EN COMUNICACION AL NÚMERO 3213355300 USARIO NO CONFIRMA DATOS PARA ENVIO DE ROLLOS POR DESCONFIANZA, SE PROCEDE A CERRAR SOLICITUD | 02/12/2025 EN COMUNICACION AL NÚMERO 3213355300 USARIO NO CONFIRMA DATOS PARA ENVIO DE ROLLOS POR DESCONFIANZA, SE PROCEDE A CERRAR SOLICITUD</t>
  </si>
  <si>
    <t>01/12/2025 SE ESCALA A COORDINADOR DE ZONA PARA ENTREGA DE ROLLOS EN SITIO | 02/12/2025 SE REALIZA ENTREGA DE 16 ROLLOS PARA EL CORRESPONSAL</t>
  </si>
  <si>
    <t>25/11/2025 SE CONFIRMAN DATOS, SE REALIZA ENVIO POR OPERADOR LOGISTICO | 02/12/2025 SE LE INFORMA NUMERO DE GUIA A USER,  ROLLOS ENTREGADOS | 02/12/2025 SE REALIZA ENVIO DE 24 ROLLOS, CON LA GUIA 2248145439 SERVIENTREGA. SE CONFIRMA ENTREGA EXITOSA POR PARTE DE LA TRANSPORTADORA</t>
  </si>
  <si>
    <t>28/11/2025 SE ESCALA A COORDINADOR DE ZONA PARA ENTREGA EN SITIO | 02/12/2025 ENTREGA DE 32 ROLLOS WOMPI OK NO SE MANIPULAN EQUIPOS</t>
  </si>
  <si>
    <t>29/11/2025 SE ESCALA A COORDINADOR DE ZONA PARA ENTREGA DE ROLLOS EN SITIO | 02/12/2025 SE ENTREGA ROLLO DE WOMPI 32 PARA EL CORRESPONSAL</t>
  </si>
  <si>
    <t>01/12/2025 SE ESCALA A COORDINADOR DE ZONA PARA ENTREGA DE ROLLOS EN SITIO | 02/12/2025 SE REALIZA ENTREGA DE 64 ROLLOS WOMPI CON VISITA, NO SE INTERVIENE EQUIPOS</t>
  </si>
  <si>
    <t>01/12/2025 SE ESCALA A COORDINADOR DE ZONA PARA ENTREGA DE ROLLOS EN SITIO | 02/12/2025 EN LA VISITA TÉCNICA SE REALIZÓ LA ENTREGA DE 64 ROLLOS DE WOMPI PARA EL CB.</t>
  </si>
  <si>
    <t>01/12/2025 SE ESCALA A COORDINADOR DE ZONA PARA ENTREGA DE ROLLOS EN SITIO | 02/12/2025 EN LA VISITA TÉCNICA SE REALIZÓ LA ENTREGA DE 56 ROLLOS DE WOMPI PARA EL CB,EN LA DIRECCIÓN SUBMINISTRADA Y CON LA PERSONA AUTORIZADA POR EL CLIENTE YA WUE EL CB ESTA CERRADO POR HORARIO DE ALMUERZO.</t>
  </si>
  <si>
    <t>01/12/2025 SE ESCALA A COORDINADOR DE ZONA PARA ENTREGA DE ROLLOS EN SITIO | 02/12/2025 SE REALIZA ENTREGA DE 24 ROLLOS WOMPI CON VISITA, NO SE INTERVIENE EQUIPOS</t>
  </si>
  <si>
    <t>01/12/2025 SE ESCALA A COORDINADOR DE ZONA PARA ENTREGA DE ROLLOS EN SITIO | 02/12/2025 SE VISITA CB Y SE REALIZA ENTREGA DE 32 ROLLOS DE PAPEL TERMICO PARA DATÁFONO WOMPI</t>
  </si>
  <si>
    <t>01/12/2025 SE ESCALA A COORDINADOR DE ZONA PARA ENTREGA DE ROLLOS EN SITIO | 02/12/2025 SE ENTREGA 56 ROLLOS DE WOMPI PARA EL CORRESPONSAL</t>
  </si>
  <si>
    <t>01/12/2025 SE ESCALA A COORDINADOR DE ZONA PARA ENTREGA DE ROLLOS EN SITIO | 02/12/2025 SE REALIZA LA ENTREGA DE 64 ROLLOS WOMPI, NO SE MANIPULAN EQUIPOS</t>
  </si>
  <si>
    <t>28/11/2025 SE ESCALA AL COORDINADOR DE LA ZONA PARA ENTREGA EN SITIO | 02/12/2025 SE REALIZA ENTREGA DE 16 ROLLOS NO SE MANIPULAN TERMINALES</t>
  </si>
  <si>
    <t>29/11/2025 SE ESCALA A COORDINADOR DE ZONA PARA ENTREGA DE ROLLOS EN SITIO | 02/12/2025 SE LLEGA A LA DIRECCIÓN INDICADA Y SE ENTREGAN 48 ROLLOS WOMPI SIN MANIPULAR EQUIPOS</t>
  </si>
  <si>
    <t>24/11/2025 SE CONFIRMAN DATOS, SE REALIZA ENVIO POR OPERADOR LOGISTICO | 02/12/2025 SE CONFIRMA ENTREGA EXITOSA POR PARTE DE LA TRANSPORTADORA COORDINADORA CON LA GUIA 46778000193</t>
  </si>
  <si>
    <t>29/11/2025 SE ESCALA A COORDINADOR DE ZONA PARA ENTREGA DE ROLLOS EN SITIO | 02/12/2025 SE VISITA COMERCIO, SE ENTREGAN 8 ROLLOS WOMPI, NO SE MANIPULAN DISPOSITIVOS</t>
  </si>
  <si>
    <t>29/11/2025 SE ESCALA A COORDINADOR DE ZONA PARA ENTREGA DE ROLLOS EN SITIO | 02/12/2025 SE REALIZA ENTREGA DE 16 ROLLOS WOMPI</t>
  </si>
  <si>
    <t>01/12/2025 SE ESCALA A COORDINADOR DE ZONA PARA ENTREGA DE ROLLOS EN SITIO | 02/12/2025 SE REALIZA ENTREGA DE 8 ROLLOS WOMPI POR SOLICITUD DEL CLIENTE.</t>
  </si>
  <si>
    <t>29/11/2025 SE ESCALA A COORDINADOR DE ZONA PARA ENTREGA DE ROLLOS EN SITIO | 02/12/2025 VISITAMOS COMERCIO REALIZAMOS ENTREGA DE 8 ROLLOS.</t>
  </si>
  <si>
    <t>25/11/2025 SE CONFIRMAN DATOS, SE REALIZA ENVIO POR OPERADOR LOGISTICO | 02/12/2025 SE REALIZA ENVIO DE 24 ROLLOS, CON LA GUIA 2235596840 SERVIENTREGA. SE CONFIRMA ENTREGA EXITOSA POR PARTE DE LA TRANSPORTADORA</t>
  </si>
  <si>
    <t>24/11/2025 SE CONFIRMAN DATOS, SE REALIZA ENVIO POR OPERADOR LOGISTICO | 02/12/2025 SE REALIZA ENVIO DE 32 ROLLOS, CON LA GUIA 2248145437 SERVIENTREGA. SE CONFIRMA ENTREGA EXITOSA POR PARTE DE LA TRANSPORTADORA</t>
  </si>
  <si>
    <t>02/12/2025 SE INGRESA SE ENTREGA 32 ROLLOS WOMPI</t>
  </si>
  <si>
    <t>29/11/2025 SE REALIZA ENVIO DE ROLLOS POR  OPERADOR LOGISTICO | 02/12/2025 SE VISITA CORRESPONSAL Y SE REALIZA ENTREGA DE 16 ROLLOS.  SE ENTREGAN A PROPIETARIA EN LA MANO PERO NO ME ENTREGA COMPROBANTE PORQUE TIENE CORRESPONSAL CERRADO POR DAÑO DEL BANCO.</t>
  </si>
  <si>
    <t>29/11/2025 SE ESCALA A COORDINADOR DE ZONA PARA ENTREGA DE ROLLOS EN SITIO | 02/12/2025 SE ENTREGA 32 ROLLOS WOMPI OK</t>
  </si>
  <si>
    <t>29/11/2025 SE ESCALA A COORDINADOR DE ZONA PARA ENTREGA DE ROLLOS EN SITIO | 02/12/2025 SE REALIZA ENTREGA DE 24 ROLLOS WOMPI OK</t>
  </si>
  <si>
    <t>02/12/2025 SE REALIZA ENVIO DE 56 ROLLOS, CON LA GUIA 2235596927 SERVIENTREGA. SE CONFIRMA ENTREGA EXITOSA POR PARTE DE LA TRANSPORTADORA</t>
  </si>
  <si>
    <t>02/12/2025 SE REALIZA ENVIO DE 32 ROLLOS, CON LA GUIA 2235596885 SERVIENTREGA. SE CONFIRMA ENTREGA EXITOSA POR PARTE DE LA TRANSPORTADORA</t>
  </si>
  <si>
    <t>28/11/2025 SE CONFIRMAN DATOS, SE REALIZA ENVIO POR OPERADOR LOGISTICO | 02/12/2025 SE REALIZA ENVIO DE 32 ROLLOS, CON LA GUIA 2235596897 SERVIENTREGA. SE CONFIRMA ENTREGA EXITOSA POR PARTE DE LA TRANSPORTADORA</t>
  </si>
  <si>
    <t>02/12/2025 SE CONFIRMAN DATOS, SE REALIZA ENVIO POR OPERADOR LOGISTICO | 02/12/2025 SE REALIZA ENVIO DE 64 ROLLOS, CON LA GUIA 2235596912 SERVIENTREGA. SE CONFIRMA ENTREGA EXITOSA POR PARTE DE LA TRANSPORTADORA</t>
  </si>
  <si>
    <t>27/11/2025 SE CONFIRMAN DATOS, SE REALIZA ENVIO POR OPERADOR LOGISTICO. USUARIO INDICA QUE SOLO LLEGA INTERRAPIDISIMO | 02/12/2025 SE REALIZA ENVIO DE 32 ROLLOS, CON LA GUIA 2187690975 SERVIENTREGA. SE CONFIRMA ENTREGA EXITOSA POR PARTE DE LA TRANSPORTADORA</t>
  </si>
  <si>
    <t>01/12/2025 SE CONFIRMAN DATOS, SE REALIZA ENVIO POR OPERADOR LOGISTICO | 02/12/2025 SE REALIZA ENVIO DE 40 ROLLOS, CON LA GUIA 2277307838 SERVIENTREGA. SE CONFIRMA ENTREGA EXITOSA POR PARTE DE LA TRANSPORTADORA</t>
  </si>
  <si>
    <t>02/12/2025 SE REALIZA ENVIO DE 48 ROLLOS, CON LA GUIA 2265100527 SERVIENTREGA. SE CONFIRMA ENTREGA EXITOSA POR PARTE DE LA TRANSPORTADORA</t>
  </si>
  <si>
    <t>01/12/2025 SE REALIZA ENVIO DE ROLLOS POR  OPERADOR LOGISTICO | 02/12/2025 SE REALIZA ENVIO DE 64 ROLLOS, CON LA GUIA 2248145456 SERVIENTREGA. SE CONFIRMA ENTREGA EXITOSA POR PARTE DE LA TRANSPORTADORA</t>
  </si>
  <si>
    <t>27/11/2025 SE CONFIRMAN DATOS, SE REALIZA ENVIO POR OPERADOR LOGISTICO. USUARIO INDICA QUE SOLO LLEGA INTERRAPIDISIMO | 02/12/2025 SE REALIZA ENVIO DE 24 ROLLOS, CON LA GUIA 2235596870 SERVIENTREGA. SE CONFIRMA ENTREGA EXITOSA POR PARTE DE LA TRANSPORTADORA</t>
  </si>
  <si>
    <t>25/11/2025 SE CONFIRMAN DATOS, SE REALIZA ENVIO POR OPERADOR LOGISTICO | 03/12/2025 SE REALIZA ENVIO DE 64 ROLLOS, CON LA GUIA 2277307837 SERVIENTREGA. SE CONFIRMA ENTREGA EXITOSA POR PARTE DE LA TRANSPORTADORA</t>
  </si>
  <si>
    <t>29/11/2025 SE ESCALA A COORDINADOR DE ZONA PARA ENTREGA DE ROLLOS EN SITIO | 02/12/2025 SE REALIZA ENTREGA DE 48 ROLLOS WOMPI OK</t>
  </si>
  <si>
    <t>29/11/2025 SE REALIZA ENVIO DE ROLLOS POR  OPERADOR LOGISTICO | 03/12/2025 SE REALIZA ENVIO DE 24 ROLLOS, CON LA GUIA 2235596919 SERVIENTREGA. SE CONFIRMA ENTREGA EXITOSA POR PARTE DE LA TRANSPORTADORA</t>
  </si>
  <si>
    <t>30/11/2025 SE REALIZA ENVIO DE ROLLOS POR  OPERADOR LOGISTICO | 03/12/2025 SE REALIZA ENVIO DE 16 ROLLOS, CON LA GUIA 2235596934 SERVIENTREGA. SE CONFIRMA ENTREGA EXITOSA POR PARTE DE LA TRANSPORTADORA</t>
  </si>
  <si>
    <t>29/11/2025 SE REALIZA ENVIO DE ROLLOS POR  OPERADOR LOGISTICO | 03/12/2025 SE REALIZA ENVIO DE 16 ROLLOS, CON LA GUIA 2235596918 SERVIENTREGA. SE CONFIRMA ENTREGA EXITOSA POR PARTE DE LA TRANSPORTADORA</t>
  </si>
  <si>
    <t>29/11/2025 SE CONFIRMAN DATOS, SE REALIZA ENVIO POR OPERADOR LOGISTICO | 03/12/2025 SE REALIZA ENVIO DE 24 ROLLOS, CON LA GUIA 2235596917 SERVIENTREGA. SE CONFIRMA ENTREGA EXITOSA POR PARTE DE LA TRANSPORTADORA</t>
  </si>
  <si>
    <t>29/11/2025 SE CONFIRMAN DATOS, SE REALIZA ENVIO POR OPERADOR LOGISTICO | 03/12/2025 SE REALIZA ENVIO DE 32 ROLLOS, CON LA GUIA 2235596914 SERVIENTREGA. SE CONFIRMA ENTREGA EXITOSA POR PARTE DE LA TRANSPORTADORA</t>
  </si>
  <si>
    <t>28/11/2025 SE CONFIRMAN DATOS, SE REALIZA ENVIO POR OPERADOR LOGISTICO | 03/12/2025 SE REALIZA ENVIO DE 8 ROLLOS, CON LA GUIA 2187690981 SERVIENTREGA. SE CONFIRMA ENTREGA EXITOSA POR PARTE DE LA TRANSPORTADORA</t>
  </si>
  <si>
    <t>28/11/2025 SE CONFIRMAN DATOS, SE REALIZA ENVIO POR OPERADOR LOGISTICO | 03/12/2025 SE REALIZA ENVIO DE 56 ROLLOS, CON LA GUIA 2235596898 SERVIENTREGA. SE CONFIRMA ENTREGA EXITOSA POR PARTE DE LA TRANSPORTADORA</t>
  </si>
  <si>
    <t>28/11/2025 SE CONFIRMAN DATOS, SE REALIZA ENVIO POR OPERADOR LOGISTICO | 03/12/2025 SE REALIZA ENVIO DE 16 ROLLOS, CON LA GUIA 2235596908 SERVIENTREGA. SE CONFIRMA ENTREGA EXITOSA POR PARTE DE LA TRANSPORTADORA</t>
  </si>
  <si>
    <t>28/11/2025 SE CONFIRMAN DATOS, SE REALIZA ENVIO POR OPERADOR LOGISTICO | 03/12/2025 SE REALIZA ENVIO DE 24 ROLLOS, CON LA GUIA 2235596890 SERVIENTREGA. SE CONFIRMA ENTREGA EXITOSA POR PARTE DE LA TRANSPORTADORA</t>
  </si>
  <si>
    <t>03/12/2025 SE REALIZA ENVIO DE 16 ROLLOS, CON LA GUIA 2187690977 SERVIENTREGA. SE CONFIRMA ENTREGA EXITOSA POR PARTE DE LA TRANSPORTADORA</t>
  </si>
  <si>
    <t>26/11/2025 SE CONFIRMAN DATOS, SE REALIZA ENVIO POR OPERADOR LOGISTICO | 28/11/2025 SE REALIZA ENVÍO DE 32 ROLLOS DE PAPEL TERMICO PARA DATÁFONO WOMPI POR TRANSPORTADORA INTER RAPIDÍSIMO GUÍA NO 700176457541</t>
  </si>
  <si>
    <t>01/12/2025 SE CONFIRMAN DATOS, SE REALIZA ENVIO POR OPERADOR LOGISTICO | 03/12/2025 SE REALIZA ENVIO DE 64 ROLLOS, CON LA GUIA 2235596855 SERVIENTREGA. SE CONFIRMA ENTREGA EXITOSA POR PARTE DE LA TRANSPORTADORA</t>
  </si>
  <si>
    <t>26/11/2025 SE ESCALA AL COORDINADOR DE LA ZONA PARA ENTREGA EN SITIO | 29/11/2025 SE REALIZA ENVIO DE 56 ROLLOS POR INTERRAPIDISIMO</t>
  </si>
  <si>
    <t>02/12/2025 SE ESCALA A COORDINADOR DE ZONA PARA ENTREGA DE ROLLOS EN SITIO | 03/12/2025 SE ENTREGAN 32 ROLLOS WOMPI A MARTHA TRIVIÑO</t>
  </si>
  <si>
    <t>01/12/2025 SE ESCALA A COORDINADOR DE ZONA PARA ENTREGA DE ROLLOS EN SITIO | 03/12/2025 SE ENTREGAN 16 ROLLOS, SE ENTREGAN EN EL LOCAL DE ENSEGUIDA POR PETICIÓN DEL CLIENTE, YA QUE ESTE NO SE ENCUENTRA EN EL PUNTO.</t>
  </si>
  <si>
    <t>29/11/2025 SE ESCALA A COORDINADOR DE ZONA PARA ENTREGA DE ROLLOS EN SITIO | 03/12/2025 SE ENTREGAN 40 ROLLOS DE WOMPI A FRANCISCO AVENDAÑO</t>
  </si>
  <si>
    <t>29/11/2025 SE ESCALA A COORDINADOR DE ZONA PARA ENTREGA DE ROLLOS EN SITIO | 03/12/2025 SE REALIZA ENTREGA DE  ROLLOS POR EL OPERADOR LOGISTICO VELOCES CON LA GUIA V4001899999</t>
  </si>
  <si>
    <t>29/11/2025 SE ESCALA A COORDINADOR DE ZONA PARA ENTREGA DE ROLLOS EN SITIO | 03/12/2025 SE REALIZA ENTREGA DE 32 ROLLOS POR EL OPERADOR LOGISTICO VELOCES CON LA GUIA V4001900000</t>
  </si>
  <si>
    <t>29/11/2025 SE ESCALA A COORDINADOR DE ZONA PARA ENTREGA DE ROLLOS EN SITIO | 03/12/2025 SE REALIZA ENTREGA DE 64 ROLLOS POR EL OPERADOR LOGISTICO VELOCES CON LA GUIA V4001900001</t>
  </si>
  <si>
    <t>29/11/2025 SE ESCALA A COORDINADOR DE ZONA PARA ENTREGA DE ROLLOS EN SITIO | 03/12/2025 SE REALIZA ENTREGA DE 24 ROLLOS POR EL OPERADOR LOGISTICO VELOCES CON LA GUIA V4001900003</t>
  </si>
  <si>
    <t>29/11/2025 SE ESCALA A COORDINADOR DE ZONA PARA ENTREGA DE ROLLOS EN SITIO | 03/12/2025 SE REALIZA ENTREGA DE 64 ROLLOS POR EL OPERADOR LOGISTICO VELOCES CON LA GUIA V4001900002</t>
  </si>
  <si>
    <t>29/11/2025 SE ESCALA A COORDINADOR DE ZONA PARA ENTREGA DE ROLLOS EN SITIO | 03/12/2025 SE REALIZA ENTREGA DE 24 ROLLOS POR EL OPERADOR LOGISTICO VELOCES CON LA GUIA V4001900004</t>
  </si>
  <si>
    <t>29/11/2025 SE ESCALA A COORDINADOR DE ZONA PARA ENTREGA DE ROLLOS EN SITIO | 03/12/2025 SE REALIZA ENTREGA DE 64 ROLLOS POR EL OPERADOR LOGISTICO VELOCES CON LA GUIA V4001900005</t>
  </si>
  <si>
    <t>28/11/2025 SE ESCALA A COORDINADOR DE ZONA PARA ENTREGA EN SITIO | 03/12/2025 SE REALIZA ENTREGA DE 32 ROLLOS POR EL OPERADOR LOGISTICO VELOCES CON LA GUIA V4001890227</t>
  </si>
  <si>
    <t>28/11/2025 SE ESCALA A COORDINADOR DE ZONA PARA ENTREGA EN SITIO | 03/12/2025 SE REALIZA ENTREGA DE 16 ROLLOS POR EL OPERADOR LOGISTICO VELOCES CON LA GUIA V4001890222</t>
  </si>
  <si>
    <t>02/12/2025 SE ESCALA A COORDINADOR DE ZONA PARA ENTREGA DE ROLLOS EN SITIO | 03/12/2025 ENTREGA DE 32 ROLLOS WOMPI PARA DATAFONO NO SE MANIPULA TERMINAL</t>
  </si>
  <si>
    <t>28/11/2025 SE ESCALA A COORDINADOR DE ZONA PARA ENTREGA EN SITIO | 03/12/2025 SE REALIZA ENTREGA DE 56 ROLLOS POR EL OPERADOR LOGISTICO VELOCES CON LA GUIA V4001890221</t>
  </si>
  <si>
    <t>28/11/2025 SE ESCALA AL COORDINADOR DE LA ZONA PARA ENTREGA EN SITIO | 03/12/2025 SE REALIZA ENTREGA DE 64 ROLLOS POR EL OPERADOR LOGISTICO VELOCES CON LA GUIA V4001890220</t>
  </si>
  <si>
    <t>28/11/2025 SE ESCALA AL COORDINADOR DE LA ZONA PARA ENTREGA EN SITIO | 03/12/2025 SE REALIZA ENTREGA DE 64 ROLLOS POR EL OPERADOR LOGISTICO VELOCES CON LA GUIA V4001890219</t>
  </si>
  <si>
    <t>28/11/2025 SE ESCALA AL COORDINADOR DE LA ZONA PARA ENTREGA EN SITIO | 03/12/2025 SE REALIZA ENTREGA DE 56 ROLLOS POR EL OPERADOR LOGISTICO VELOCES CON LA GUIA V4001890218</t>
  </si>
  <si>
    <t>28/11/2025 SE ESCALA AL COORDINADOR DE LA ZONA PARA ENTREGA EN SITIO | 03/12/2025 SE REALIZA ENTREGA DE 48 ROLLOS POR EL OPERADOR LOGISTICO VELOCES CON LA GUIA V4001890214</t>
  </si>
  <si>
    <t>28/11/2025 SE ESCALA AL COORDINADOR DE LA ZONA PARA ENTREGA EN SITIO | 03/12/2025 SE REALIZA ENTREGA DE 56 ROLLOS POR EL OPERADOR LOGISTICO VELOCES CON LA GUIA V4001890216</t>
  </si>
  <si>
    <t>25/11/2025 SE REALIZA ENVIO DE ROLLOS POR  OPERADOR LOGISTICO | 03/12/2025 SE REALIZA ENTREGA DE 64 ROLLOS POR EL OPERADOR LOGISTICO VELOCES CON LA GUIA V4001880008</t>
  </si>
  <si>
    <t>24/11/2025 SE CONFIRMAN DATOS, SE REALIZA ENVIO POR OPERADOR LOGISTICO | 03/12/2025 3-12 EL ENVIO FUE DEVUELTO POR LA TRANSPORTADORA CON LA GUÍA 2248145429, PERO SE CREA HOY COMO VISITA YA QUE UN TÉCNICO VA PARA LA ZONA</t>
  </si>
  <si>
    <t>28/11/2025 SE ESCALA A COORDINADOR DE ZONA PARA ENTREGA EN SITIO | 03/12/2025 SE ENTREGAN 64 ROLLOS EN EL COMERCIO NO SE MANIPULAN EQUIPOS</t>
  </si>
  <si>
    <t>28/11/2025 SE ESCALA A COORDINADOR DE ZONA PARA ENTREGA EN SITIO | 03/12/2025 SE ENTREGAN 48 ROLLOS WOMPI A JHON MONTILLA</t>
  </si>
  <si>
    <t>29/11/2025 SE ESCALA A COORDINADOR DE ZONA PARA ENTREGA DE ROLLOS EN SITIO | 03/12/2025 SE ENTREGAN 64 ROLLOS EN EL COMERCIO NO SE MANIPULAN EQUIPOS</t>
  </si>
  <si>
    <t>29/11/2025 SE CONFIRMAN DATOS, SE REALIZA ENVIO POR OPERADOR LOGISTICO | 03/12/2025 SE REALIZA ENVIO DE 32 ROLLOS, CON LA GUIA 2235596903 SERVIENTREGA. SE CONFIRMA ENTREGA EXITOSA POR PARTE DE LA TRANSPORTADORA</t>
  </si>
  <si>
    <t>02/12/2025 SE ESCALA A COORDINADOR DE ZONA PARA ENTREGA DE ROLLOS EN SITIO | 03/12/2025 SE REALIZA VISITA AL COMERCIO SE ENTREGAN 48 ROLLOS DE WOMPI</t>
  </si>
  <si>
    <t>27/11/2025 SE CONFIRMAN DATOS, SE REALIZA ENVIO POR OPERADOR LOGISTICO. USUARIO INDICA QUE SOLO LLEGA INTERRAPIDISIMO | 03/12/2025 SE REALIZA ENVIO DE 32 ROLLOS, CON LA GUIA 2265100529 SERVIENTREGA. SE CONFIRMA ENTREGA EXITOSA POR PARTE DE LA TRANSPORTADORA</t>
  </si>
  <si>
    <t>03/12/2025 SE REALIZA ENVIO DE 64 ROLLOS, CON LA GUIA 2265100528 SERVIENTREGA. SE CONFIRMA ENTREGA EXITOSA POR PARTE DE LA TRANSPORTADORA</t>
  </si>
  <si>
    <t>01/12/2025 SE CONFIRMAN DATOS, SE REALIZA ENVIO POR OPERADOR LOGISTICO | 03/12/2025 SE REALIZA ENVIO DE 40 ROLLOS, CON LA GUIA 2235596920 SERVIENTREGA. SE CONFIRMA ENTREGA EXITOSA POR PARTE DE LA TRANSPORTADORA</t>
  </si>
  <si>
    <t>02/12/2025 SE ESCALA A COORDINADOR DE ZONA PARA ENTREGA DE ROLLOS EN SITIO | 03/12/2025 DURANTE LA VISITA TECNICA SE REALIZA ENTREGA DE ROLLOS PARA DATÁFONO NO SE MANIPULAN EQUIPOS SIN NOVEDAD EN ENTREGA</t>
  </si>
  <si>
    <t>01/12/2025 SE ESCALA A COORDINADOR DE ZONA PARA ENTREGA DE ROLLOS EN SITIO | 03/12/2025 SE REALIZA ENTREGA DE 24 ROLLOS WOMPI</t>
  </si>
  <si>
    <t>02/12/2025 SE ESCALA A COORDINADOR DE ZONA PARA ENTREGA DE ROLLOS EN SITIO | 03/12/2025 DURANTE LA VISITA TECNICA PARA REALIZA ENTREGA DE ROLLOS PARA DATÁFONO CORRESPONSAL SE ENCUENTRA CERRADO SE LLAMA AL CELULAR EL CUAL CLIENTE INDICA POR LLAMADA LA ENTREGA DE ROLLOS EN UN DIRECCIÓN ALEDAÑA AL CORRESPONSAL</t>
  </si>
  <si>
    <t>01/12/2025 SE ESCALA A COORDINADOR DE ZONA PARA ENTREGA DE ROLLOS EN SITIO | 03/12/2025 SE REALIZA ENTREGA DE 64 ROLLOS</t>
  </si>
  <si>
    <t>02/12/2025 SE ESCALA A COORDINADOR DE ZONA PARA ENTREGA DE ROLLOS EN SITIO | 03/12/2025 SE VISITA COMERCIO SE REALIZÓ ENTREGA DE 64 ROLLOS WOMPI</t>
  </si>
  <si>
    <t>25/11/2025 SE CONFIRMAN DATOS, SE REALIZA ENVIO POR OPERADOR LOGISTICO | 27/11/2025 S REALIZO EL ENVÍO DE 24 ROLLOS WOMPI POR INTERRAPIDISIMO,SE CONFIRMA CON EL CLIENTE</t>
  </si>
  <si>
    <t>26/11/2025 SE CONFIRMAN DATOS, SE REALIZA ENVIO POR OPERADOR LOGISTICO | 03/12/2025 SE CONFIRMA ENTREGA EXITOSA POR PARTE DE LA TRANSPORTADORA COORDINADORA CON LA GUIA 46778000205</t>
  </si>
  <si>
    <t>02/12/2025 SE ESCALA A COORDINADOR DE ZONA PARA ENTREGA DE ROLLOS EN SITIO | 03/12/2025 SE ENTREGAN 32 ROLLOS AL CORRESPONSAL BANCARIO</t>
  </si>
  <si>
    <t>01/12/2025 SE ESCALA A COORDINADOR DE ZONA PARA ENTREGA DE ROLLOS EN SITIO | 03/12/2025 SE LLEGA AL PUNTO Y SE ENCUENTRA EL CB CERRADO, SE LLAMA AL CLIENTE Y NO CONTESTA, SE ESCRIBE AL WHATSAPP Y NO CONTESTAN.</t>
  </si>
  <si>
    <t>02/12/2025 SE ESCALA A COORDINADOR DE ZONA PARA ENTREGA DE ROLLOS EN SITIO | 03/12/2025 SE DEJAN 24 ROLLOS</t>
  </si>
  <si>
    <t>03/12/2025 3-12 EL ENVIO FUE DEVUELTO POR LA TRANSPORTADORA CON LA GUÍA 2248145429, PERO SE CREA HOY COMO VISITA YA QUE UN TÉCNICO VA PARA LA ZONA | 03/12/2025 SE REALIZA VISITA TÉCNICA PARA ENTREGAR OCHO ROLLOS EN BUEN ESTADO</t>
  </si>
  <si>
    <t>29/11/2025 SE ESCALA A COORDINADOR DE ZONA PARA ENTREGA DE ROLLOS EN SITIO | 03/12/2025 DURANTE LA VISITA TECNICA SE REALIZA ENTREGA DE ROLLOS PARA DATÁFONO NO SE MANIPULAN EQUIPOS SIN NOVEDAD EN ENTREGA</t>
  </si>
  <si>
    <t>01/12/2025 SE ESCALA A COORDINADOR DE ZONA PARA ENTREGA DE ROLLOS EN SITIO | 03/12/2025 SE REALIZA ENTREGA DE 16 ROLLOS WOMPI</t>
  </si>
  <si>
    <t>02/12/2025 SE ESCALA A COORDINADOR DE ZONA PARA ENTREGA DE ROLLOS EN SITIO | 03/12/2025 SE ENTREGA 16 ROLLOS DE WONPI PARA EL CORRESPONSAL</t>
  </si>
  <si>
    <t>02/12/2025 SE ESCALA A COORDINADOR DE ZONA PARA ENTREGA DE ROLLOS EN SITIO | 03/12/2025 SE REALIZA ENTREGA DE 64 ROLLOS WOMPI</t>
  </si>
  <si>
    <t>02/12/2025 SE ESCALA A COORDINADOR DE ZONA PARA ENTREGA DE ROLLOS EN SITIO | 03/12/2025 SE VISITA CB Y SE REALIZA ENTREGA DE 48 ROLLOS DE PAPEL TERMICO PARA DATÁFONO WOMPI</t>
  </si>
  <si>
    <t>02/12/2025 SE ESCALA A COORDINADOR DE ZONA PARA ENTREGA DE ROLLOS EN SITIO | 03/12/2025 SE ENTREGAN 56 ROLLOS AL CORRESPONSAL BANCARIO UNA BATERÍA</t>
  </si>
  <si>
    <t>02/12/2025 SE ESCALA A COORDINADOR DE ZONA PARA ENTREGA DE ROLLOS EN SITIO | 03/12/2025 COMERCIO CERRADO AL MOMENTO DE LA VISITA, SE LLAMA AL NÚMERO DE CONTACTO SIN RESPUESTA</t>
  </si>
  <si>
    <t>03/12/2025 SE REALIZA ENVIO DE 16 ROLLOS, CON LA GUIA 992225495 LOGICUARTAS. SE CONFIRMA ENTREGA EXITOSA POR PARTE DE LA TRANSPORTADORA</t>
  </si>
  <si>
    <t>29/11/2025 SE ESCALA A COORDINADOR DE ZONA PARA ENTREGA DE ROLLOS EN SITIO | 03/12/2025 SE ENTREGA ROLLO DE WOMPI 40 PARA EL CORRESPONSAL</t>
  </si>
  <si>
    <t>26/11/2025 SE CONFIRMAN DATOS, SE REALIZA ENVIO POR OPERADOR LOGISTICO | 03/12/2025 SE LE INFORMA NUMERO DE GUIA A USER, NO LE HAN ENTREGADO ROLLOS | 03/12/2025 SE REALIZA ENVIO DE 8 ROLLOS, CON LA GUIA 2248145444 SERVIENTREGA. SE CONFIRMA ENTREGA EXITOSA POR PARTE DE LA TRANSPORTADORA</t>
  </si>
  <si>
    <t>26/11/2025 SE CONFIRMAN DATOS, SE REALIZA ENVIO POR OPERADOR LOGISTICO | 03/12/2025 SE REALIZA ENVIO DE 32 ROLLOS, CON LA GUIA 2248145442 SERVIENTREGA. SE CONFIRMA ENTREGA EXITOSA POR PARTE DE LA TRANSPORTADORA</t>
  </si>
  <si>
    <t>30/11/2025 SE ESCALA A COORDINADOR DE ZONA PARA ENTREGA DE ROLLOS EN SITIO | 03/12/2025 SE REALIZA LA ENTREGA DE 24 ROLLOS WOMPI SIN NOVEDAD</t>
  </si>
  <si>
    <t>25/11/2025 SE CONFIRMAN DATOS, SE REALIZA ENVIO POR OPERADOR LOGISTICO | 03/12/2025 SE REALIZA ENVIO DE 16 ROLLOS, CON LA GUIA 2235596814 SERVIENTREGA. SE CONFIRMA ENTREGA EXITOSA POR PARTE DE LA TRANSPORTADORA</t>
  </si>
  <si>
    <t>24/11/2025 SE CONFIRMAN DATOS, SE REALIZA ENVIO POR OPERADOR LOGISTICO | 27/11/2025 SE LE ENVIA EL NUMERO DE GUIA AL USUARIO, PENDIENTE CONFIRMACIÓN | 27/11/2025 EN COMUNICACIÓN CON EL USUARIO NOS CONFIRMA QUE AUN NO HA RECIBIDO LOS ROLLOS | 03/12/2025 SE REALIZA ENVIO DE 15 ROLLOS, CON LA GUIA 2235596790 SERVIENTREGA. SE CONFIRMA ENTREGA EXITOSA POR PARTE DE LA TRANSPORTADORA</t>
  </si>
  <si>
    <t>03/12/2025 SE PROCEDE A CERRAR SOLICITUD YA QUE NO HA SIDO POSIBLE CONTACTAR AL USUARIO EN DÍAS Y HORARIOS DIFERENTES | 03/12/2025 SE PROCEDE A CERRAR SOLICITUD YA QUE NO HA SIDO POSIBLE CONTACTAR AL USUARIO EN DÍAS Y HORARIOS DIFERENTES | 03/12/2025 SE PROCEDE A CERRAR SOLICITUD YA QUE NO HA SIDO POSIBLE CONTACTAR AL USUARIO EN DÍAS Y HORARIOS DIFERENTES</t>
  </si>
  <si>
    <t>28/11/2025 SE ESCALA A COORDINADOR DE ZONA PARA ENTREGA EN SITIO | 03/12/2025 SE REALIZA ENTREGA DE 24 ROLLOS POR EL OPERADOR LOGISTICO VELOCES CON LA GUIA V4001890226</t>
  </si>
  <si>
    <t>29/11/2025 SE ESCALA A COORDINADOR DE ZONA PARA ENTREGA DE ROLLOS EN SITIO | 04/12/2025 SE ENTREGAN 16 ROLLOS WOMPI</t>
  </si>
  <si>
    <t>01/12/2025 SE ESCALA A COORDINADOR DE ZONA PARA ENTREGA DE ROLLOS EN SITIO | 03/12/2025 SE REALIZA ENTREGA DE 24 ROLLOS WOMPI POR SOLICITUD DEL CLIENTE.</t>
  </si>
  <si>
    <t>03/12/2025 SE ESCALA A COORDINADOR DE ZONA PARA ENTREGA DE ROLLOS EN SITIO | 04/12/2025 SE REALIZA VISITA AL COMERCIO SE ENTREGAN 16 ROLLOS WOMPI</t>
  </si>
  <si>
    <t>03/12/2025 SE ESCALA A COORDINADOR DE ZONA PARA ENTREGA DE ROLLOS EN SITIO | 04/12/2025 SE REALIZA ENTREGA DE 16 UNIDADES DE ROLLOS WOMPI</t>
  </si>
  <si>
    <t>03/12/2025 SE ESCALA A COORDINADOR DE ZONA PARA ENTREGA DE ROLLOS EN SITIO | 04/12/2025 SE ENTREGA 56 ROLLOS WOMPI SIN NOVEDAD</t>
  </si>
  <si>
    <t>01/12/2025 SE ESCALA A COORDINADOR DE ZONA PARA ENTREGA DE ROLLOS EN SITIO | 04/12/2025 SE ENTREGA 32 ROLLOS WOMPI SIN NOVEDAD</t>
  </si>
  <si>
    <t>01/12/2025 SE ESCALA A COORDINADOR DE ZONA PARA ENTREGA DE ROLLOS EN SITIO | 04/12/2025 SE VISITA COMERCIO CB BANCOLOMBIA WOMPI, SE REALIZA ENTREGA ROLLOS DE PAPELERÍA SOLICITADOS PARA EL DATAFONO WOMPI, NO UPS, NO SE MANIPULAN EQUIPOS.</t>
  </si>
  <si>
    <t>01/12/2025 SE ESCALA A COORDINADOR DE ZONA PARA ENTREGA DE ROLLOS EN SITIO | 04/12/2025 SE ENTREGA 48 ROLLOS SIN NOVEDAD</t>
  </si>
  <si>
    <t>01/12/2025 SE ESCALA A COORDINADOR DE ZONA PARA ENTREGA DE ROLLOS EN SITIO | 04/12/2025 SE VISITA CB. SE REALIZA ENTREGA DE 56 ROLLOS. CLIENTE INDICA QUE EL DATAFONO FUNCIONA CORRECTAMENTE.NO SE MANIPULA DATAFONO</t>
  </si>
  <si>
    <t>28/11/2025 SE ESCALA A COORDINADOR DE ZONA PARA ENTREGA DE ROLLOS EN SITIO | 04/12/2025 SE ENTREGAN 24 ROLLOS WOMPI</t>
  </si>
  <si>
    <t>03/12/2025 SE ESCALA A COORDINADOR DE ZONA PARA ENTREGA DE ROLLOS EN SITIO | 04/12/2025 SE REALIZA ENTREGA DE 24 ROLLOS WOMPI</t>
  </si>
  <si>
    <t>03/12/2025 SE ESCALA A COORDINADOR DE ZONA PARA ENTREGA DE ROLLOS EN SITIO | 04/12/2025 SE VISITA COMERCIO E ENTREGA 64 ROLLOS</t>
  </si>
  <si>
    <t>03/12/2025 SE ESCALA A COORDINADOR DE ZONA PARA ENTREGA DE ROLLOS EN SITIO | 04/12/2025 SE REALIZA VISITA TÉCNICA DEL COMERCIO PARA ENTREGAR 64 ROLLOS DE WOMPI, EN BUEN ESTADO</t>
  </si>
  <si>
    <t>03/12/2025 SE ESCALA A COORDINADOR DE ZONA PARA ENTREGA DE ROLLOS EN SITIO | 04/12/2025 SE REALIZA VISITA AL COMERCIO SE ENTREGAN 32 ROLLOS DE WOMPI</t>
  </si>
  <si>
    <t>03/12/2025 SE ESCALA A COORDINADOR DE ZONA PARA ENTREGA DE ROLLOS EN SITIO | 04/12/2025 SE REALIZA VISITA TÉCNICA PARA ENTREGA DE 40 ROLLOS EN BUEN ESTADO</t>
  </si>
  <si>
    <t>24/11/2025 SE CONFIRMAN DATOS, SE REALIZA ENVIO POR OPERADOR LOGISTICO | 02/12/2025 SE LE INFORMA NUMERO DE GUIA A USER, NO LE HAN ENTREGADO ROLLOS | 04/12/2025 SE REALIZA ENVIO DE 16 ROLLOS, CON LA GUIA 2187690966 SERVIENTREGA. SE CONFIRMA ENTREGA EXITOSA POR PARTE DE LA TRANSPORTADORA</t>
  </si>
  <si>
    <t>24/11/2025 SE CONFIRMAN DATOS, SE REALIZA ENVIO POR OPERADOR LOGISTICO | 02/12/2025 SE LE INFORMA NUMERO DE GUIA A USER, NO LE HAN ENTREGADO ROLLOS | 04/12/2025 SE REALIZA ENVIO DE 8 ROLLOS, CON LA GUIA 2265100521 SERVIENTREGA. SE CONFIRMA ENTREGA EXITOSA POR PARTE DE LA TRANSPORTADORA</t>
  </si>
  <si>
    <t>21/11/2025 SE REALIZA ENVIO DE ROLLOS CON OPERADOR LOGISTICO | 28/11/2025 SE LE NOTIFICA EL NUMERO DE LA GUIA AL USUARIO, PENDIENTE CONFIRMACION | 28/11/2025 EN COMUNICACION CON EL USUARIO NOS CONFIRMA QUE AUN NO LE HAN LLEGADO LOS ROLLOS | 04/12/2025 SE REALIZA ENVIO DE 56 ROLLOS, CON LA GUIA 2265100516 SERVIENTREGA. SE CONFIRMA ENTREGA EXITOSA POR PARTE DE LA TRANSPORTADORA</t>
  </si>
  <si>
    <t>03/12/2025 SE ESCALA A COORDINADOR DE ZONA PARA ENTREGA DE ROLLOS EN SITIO | 04/12/2025 SE VISITA CB. SE HACE ENTREGA DE 64 ROLLOS. CLIENTE INFORMA QUE SU DATAFONO FUNCIONA CORRECTAMENTE. NO SÉ MANIPULA DATAFONO</t>
  </si>
  <si>
    <t>01/12/2025 SE ESCALA A COORDINADOR DE ZONA PARA ENTREGA DE ROLLOS EN SITIO | 04/12/2025 SE VISITA COMERCIO CB BANCOLOMBIA WOMPI, SE ENTREGAN ROLLOS WOMPI SOLICITADOS PARA EL DATAFONO, NO UPS, NO SE MANIPULAN EQUIPOS.</t>
  </si>
  <si>
    <t>29/11/2025 SE ESCALA A COORDINADOR DE ZONA PARA ENTREGA DE ROLLOS EN SITIO | 04/12/2025 SE REALIZA ENTREGA DE 32 ROLLOS WOMPI POR SOLICITUD DEL CLIENTE.</t>
  </si>
  <si>
    <t>03/12/2025 SE ESCALA A COORDINADOR DE ZONA PARA ENTREGA DE ROLLOS EN SITIO | 04/12/2025 SE ENTREGA 32 ROLLOS SIN NOVEDAD</t>
  </si>
  <si>
    <t>30/11/2025 SE CONFIRMAN DATOS, SE REALIZA ENVIO POR OPERADOR LOGISTICO | 04/12/2025 SE REALIZA ENVIO DE 48 ROLLOS, CON LA GUIA 2248145454 SERVIENTREGA. SE CONFIRMA ENTREGA EXITOSA POR PARTE DE LA TRANSPORTADORA</t>
  </si>
  <si>
    <t>03/12/2025 SE ESCALA A COORDINADOR DE ZONA PARA ENTREGA DE ROLLOS EN SITIO | 04/12/2025 SE REALIZA VISITA TÉCNICA PARA ENTREGAR 16 ROLLOS EN BUEN ESTADO</t>
  </si>
  <si>
    <t>30/11/2025 SE CONFIRMAN DATOS, SE REALIZA ENVIO POR OPERADOR LOGISTICO | 04/12/2025 SE REALIZA ENVIO DE 64 ROLLOS, CON LA GUIA 2235596932 SERVIENTREGA. SE CONFIRMA ENTREGA EXITOSA POR PARTE DE LA TRANSPORTADORA</t>
  </si>
  <si>
    <t>30/11/2025 SE REALIZA ENVIO DE ROLLOS POR  OPERADOR LOGISTICO | 04/12/2025 SE REALIZA ENVIO DE 64 ROLLOS, CON LA GUIA 2248145453 SERVIENTREGA. SE CONFIRMA ENTREGA EXITOSA POR PARTE DE LA TRANSPORTADORA</t>
  </si>
  <si>
    <t>30/11/2025 SE REALIZA ENVIO DE ROLLOS POR  OPERADOR LOGISTICO | 04/12/2025 SE REALIZA ENVIO DE 48 ROLLOS, CON LA GUIA 2235596915 SERVIENTREGA. SE CONFIRMA ENTREGA EXITOSA POR PARTE DE LA TRANSPORTADORA</t>
  </si>
  <si>
    <t>29/11/2025 SE REALIZA ENVIO DE ROLLOS POR  OPERADOR LOGISTICO | 04/12/2025 SE REALIZA ENVIO DE 40 ROLLOS, CON LA GUIA 2248145452 SERVIENTREGA. SE CONFIRMA ENTREGA EXITOSA POR PARTE DE LA TRANSPORTADORA</t>
  </si>
  <si>
    <t>28/11/2025 SE CONFIRMAN DATOS, SE REALIZA ENVIO POR OPERADOR LOGISTICO | 04/12/2025 SE REALIZA ENVIO DE 24 ROLLOS, CON LA GUIA 2235596899 SERVIENTREGA. SE CONFIRMA ENTREGA EXITOSA POR PARTE DE LA TRANSPORTADORA</t>
  </si>
  <si>
    <t>29/11/2025 SE CONFIRMAN DATOS, SE REALIZA ENVIO POR OPERADOR LOGISTICO | 04/12/2025 SE REALIZA ENVIO DE 16 ROLLOS, CON LA GUIA 2235596902 SERVIENTREGA. SE CONFIRMA ENTREGA EXITOSA POR PARTE DE LA TRANSPORTADORA</t>
  </si>
  <si>
    <t>28/11/2025 SE CONFIRMAN DATOS, SE REALIZA ENVIO POR OPERADOR LOGISTICO | 04/12/2025 SE REALIZA ENVIO DE 24 ROLLOS, CON LA GUIA 2235596909 SERVIENTREGA. SE CONFIRMA ENTREGA EXITOSA POR PARTE DE LA TRANSPORTADORA</t>
  </si>
  <si>
    <t>27/11/2025 SE CONFIRMAN DATOS, SE REALIZA ENVIO POR OPERADOR LOGISTICO | 04/12/2025 SE REALIZA ENVIO DE 16 ROLLOS, CON LA GUIA 2248145448 SERVIENTREGA. SE CONFIRMA ENTREGA EXITOSA POR PARTE DE LA TRANSPORTADORA</t>
  </si>
  <si>
    <t>27/11/2025 SE CONFIRMAN DATOS, SE REALIZA ENVIO POR OPERADOR LOGISTICO | 04/12/2025 SE REALIZA ENVIO DE 24 ROLLOS, CON LA GUIA 2277307839 SERVIENTREGA. SE CONFIRMA ENTREGA EXITOSA POR PARTE DE LA TRANSPORTADORA</t>
  </si>
  <si>
    <t>03/12/2025 SE ESCALA A COORDINADOR DE ZONA PARA ENTREGA DE ROLLOS EN SITIO | 04/12/2025 SE VISITA COMERCIO SE REALIZA ENTREGA DE 32 ROLLOS DE PAPEL PARA DATÁFONO WOMPI</t>
  </si>
  <si>
    <t>02/12/2025 SE REALIZA ENVIO DE ROLLOS POR  OPERADOR LOGISTICO | 04/12/2025 SE REALIZA ENVIO DE 48 ROLLOS, CON LA GUIA 2248145458 SERVIENTREGA. SE CONFIRMA ENTREGA EXITOSA POR PARTE DE LA TRANSPORTADORA</t>
  </si>
  <si>
    <t>01/12/2025 SE CONFIRMAN DATOS, SE REALIZA ENVIO POR OPERADOR LOGISTICO | 04/12/2025 SE REALIZA ENVIO DE 56 ROLLOS, CON LA GUIA 2235596945 SERVIENTREGA. SE CONFIRMA ENTREGA EXITOSA POR PARTE DE LA TRANSPORTADORA</t>
  </si>
  <si>
    <t>04/12/2025 SE ESCALA A COORDINADOR DE ZONA PARA ENTREGA DE ROLLOS EN SITIO | 04/12/2025 SE VISITA COMERCIO SE REALIZA ENTREGA DE 24 ROLLOS DE PAPEL PARA DATÁFONO WOMPI</t>
  </si>
  <si>
    <t>01/12/2025 SE CONFIRMAN DATOS, SE REALIZA ENVIO POR OPERADOR LOGISTICO | 04/12/2025 SE REALIZA ENVIO DE 16 ROLLOS, CON LA GUIA 2265100537 SERVIENTREGA. SE CONFIRMA ENTREGA EXITOSA POR PARTE DE LA TRANSPORTADORA</t>
  </si>
  <si>
    <t>01/12/2025 SE CONFIRMAN DATOS, SE REALIZA ENVIO POR OPERADOR LOGISTICO</t>
  </si>
  <si>
    <t>01/12/2025 SE CONFIRMAN DATOS, SE REALIZA ENVIO POR OPERADOR LOGISTICO | 04/12/2025 SE REALIZA ENVIO DE 48 ROLLOS, CON LA GUIA 2235596939 SERVIENTREGA. SE CONFIRMA ENTREGA EXITOSA POR PARTE DE LA TRANSPORTADORA</t>
  </si>
  <si>
    <t>01/12/2025 SE CONFIRMAN DATOS, SE REALIZA ENVIO POR OPERADOR LOGISTICO | 04/12/2025 SE REALIZA ENVIO DE 56 ROLLOS, CON LA GUIA 2235596888 SERVIENTREGA. SE CONFIRMA ENTREGA EXITOSA POR PARTE DE LA TRANSPORTADORA</t>
  </si>
  <si>
    <t>01/12/2025 SE CONFIRMAN DATOS, SE REALIZA ENVIO POR OPERADOR LOGISTICO | 04/12/2025 SE REALIZA ENVIO DE 32 ROLLOS, CON LA GUIA 2235596931 SERVIENTREGA. SE CONFIRMA ENTREGA EXITOSA POR PARTE DE LA TRANSPORTADORA</t>
  </si>
  <si>
    <t>03/12/2025 SE ESCALA A COORDINADOR DE ZONA PARA ENTREGA DE ROLLOS EN SITIO | 04/12/2025 SE REALIZA ENTREGA DE 32 ROLLOS WOMPI CON VISITA.</t>
  </si>
  <si>
    <t>03/12/2025 SE ESCALA A COORDINADOR DE ZONA PARA ENTREGA DE ROLLOS EN SITIO | 04/12/2025 SE VISITA COMERCIO SE REALIZÓ ENTREGA DE 16 ROLLOS WOMPI</t>
  </si>
  <si>
    <t>03/12/2025 SE ESCALA A COORDINADOR DE ZONA PARA ENTREGA DE ROLLOS EN SITIO | 04/12/2025 SE VISITA COMERCIO SE REALIZA ENTREGA DE 8 ROLLOS DE PAPEL PARA DATÁFONO WOMPI</t>
  </si>
  <si>
    <t>04/12/2025 SE ESCALA A COORDINADOR DE ZONA PARA ENTREGA DE ROLLOS EN SITIO | 04/12/2025 SE VISITA COMERCIO SE REALIZA ENTREGA DE 32 ROLLOS DE PAPEL PARA DATÁFONO WOMPI</t>
  </si>
  <si>
    <t>03/12/2025 SE ESCALA A COORDINADOR DE ZONA PARA ENTREGA DE ROLLOS EN SITIO | 04/12/2025 SE REALIZA VISITA AL COMERCIO PARA ENTREGAR 24 ROLLOS EN BUEN ESTADO, PERO COMERCIO ESTÁ CERRADO, SE PROCEDE A ENTREGAR EN LA CASA ENSEGUIDA QUE ES DONDE CONOCEN AL COMERCIO</t>
  </si>
  <si>
    <t>26/11/2025 SE ESCALA AL COORDINADOR DE LA ZONA PARA ENTREGA EN SITIO | 04/12/2025 SE VISITA CB. SE HACE ENTREGA DE 48 ROLLOS. CLIENTE INFORMA QUE EL CB FUNCIONA CORRECTAMENTE. NO SÉ MANIPULA DATAFONO</t>
  </si>
  <si>
    <t>04/12/2025 SE ESCALA A COORDINADOR DE ZONA PARA ENTREGA DE ROLLOS EN SITIO | 04/12/2025 SE REALIZA ENTREGA DE 24 ROLLOS WOMPI CON VISITA</t>
  </si>
  <si>
    <t>26/11/2025 SE CONFIRMAN DATOS, SE REALIZA ENVIO POR OPERADOR LOGISTICO | 04/12/2025 SE REALIZA ENVIO DE 24 ROLLOS, CON LA GUIA 2235596850 SERVIENTREGA. SE CONFIRMA ENTREGA EXITOSA POR PARTE DE LA TRANSPORTADORA</t>
  </si>
  <si>
    <t>03/12/2025 SE ESCALA A COORDINADOR DE ZONA PARA ENTREGA DE ROLLOS EN SITIO | 04/12/2025 SE REALIZA ENTREGA DE 64 UNIDADES DE ROLLOS WOMPI</t>
  </si>
  <si>
    <t>02/12/2025 SE ESCALA A COORDINADOR DE ZONA PARA ENTREGA DE ROLLOS EN SITIO | 04/12/2025 SE REALIZÓ LA ENTREGA DE PAPELERÍA SOLICITADA NO SE MANIPULA CB CLIENTE INFORMA QUE SE ENCUENTRA OPERATIVO</t>
  </si>
  <si>
    <t>04/12/2025 SE ESCALA A COORDINADOR DE ZONA PARA ENTREGA DE ROLLOS EN SITIO | 04/12/2025 SE REALIZA ENTREGA DE 24 ROLLOS DE WOMPI CON VISITA, NO SE INTERVIENE EQUIPOS</t>
  </si>
  <si>
    <t>02/12/2025 SE ESCALA A COORDINADOR DE ZONA PARA ENTREGA DE ROLLOS EN SITIO | 04/12/2025 SE VISITA COMERCIO CB BANCOLOMBIA WOMPI, SE ENTREGAN 24 ROLLOS DE PAPELERÍA SOLICITADOS PARA EL DATAFONO, NO UPS, NO SE MANIPULAN EQUIPOS.</t>
  </si>
  <si>
    <t>02/12/2025 SE ESCALA A COORDINADOR DE ZONA PARA ENTREGA DE ROLLOS EN SITIO | 04/12/2025 SE ENTREGAN 56 ROLLOS WOMPI A ANGIE VILLAMIL</t>
  </si>
  <si>
    <t>29/11/2025 SE ESCALA A COORDINADOR DE ZONA PARA ENTREGA DE ROLLOS EN SITIO | 04/12/2025 SE REALIZA ENTREGA DE 32 ROLLOS NO SE MANIPULAN TERMINALES</t>
  </si>
  <si>
    <t>29/11/2025 SE ESCALA A COORDINADOR DE ZONA PARA ENTREGA DE ROLLOS EN SITIO | 04/12/2025 SE VISITA CB. SE HACE ENTREGA DE 16 ROLLOS EN LOCAL VECINO POR SOLICITUD DE LA CLIENTE. NO SÉ TOMA FOTO DE TIRILLA, CB CERRADO</t>
  </si>
  <si>
    <t>30/11/2025 SE ESCALA A COORDINADOR DE ZONA PARA ENTREGA DE ROLLOS EN SITIO | 04/12/2025 SE ENTREGAN 32 ROLLOS WOMPI A LEONARDO ESPEJO</t>
  </si>
  <si>
    <t>04/12/2025 SE ESCALA A COORDINADOR DE ZONA PARA ENTREGA DE ROLLOS EN SITIO | 04/12/2025 SE ENTREGAN 32 ROLLOS, SE DEJA ENSEGUIDA POR PETICIÓN DEL CLIENTE YA QUE NO SE ENCUENTRA EN EL CB</t>
  </si>
  <si>
    <t>30/11/2025 SE ESCALA A COORDINADOR DE ZONA PARA ENTREGA DE ROLLOS EN SITIO | 04/12/2025 SE REALIZA ENTREGA DE 24 ROLLOS WOMPI POR SOLICITUD DEL CLIENTE.</t>
  </si>
  <si>
    <t>02/12/2025 SE ESCALA A COORDINADOR DE ZONA PARA ENTREGA DE ROLLOS EN SITIO | 04/12/2025 SE REALIZA ENTREGA DE 64 ROLLOS WOMPI CON VISITA, NO SE INTERVIENE EQUIPOS</t>
  </si>
  <si>
    <t>02/12/2025 SE ESCALA A COORDINADOR DE ZONA PARA ENTREGA DE ROLLOS EN SITIO | 04/12/2025 SE REALIZA LA ENTREGA DE 24 ROLLOS</t>
  </si>
  <si>
    <t>03/12/2025 SE ESCALA A COORDINADOR DE ZONA PARA ENTREGA DE ROLLOS EN SITIO | 04/12/2025 SE VISITA CB. SE HACE ENTREGA DE 24 ROLLOS. CLIENTE INFORMA QUE EL CB FUNCIONA CORRECTAMENTE. NO SÉ MANIPULA DATAFONO</t>
  </si>
  <si>
    <t>04/12/2025 SE ESCALA A COORDINADOR DE ZONA PARA ENTREGA DE ROLLOS EN SITIO | 04/12/2025 SE REALIZA ENTREGA DE 64 ROLLOS WOMPI OK</t>
  </si>
  <si>
    <t>04/12/2025 SE ESCALA A COORDINADOR DE ZONA PARA ENTREGA DE ROLLOS EN SITIO | 04/12/2025 SE REALIZA ENTREGA DE 64 ROLLOS WOMPI CON VISITA</t>
  </si>
  <si>
    <t>03/12/2025 SE ESCALA A COORDINADOR DE ZONA PARA ENTREGA DE ROLLOS EN SITIO | 04/12/2025 SE VISITA EL CB PARA ENTREGAR 16 ROLLOS, ENTREGA OK</t>
  </si>
  <si>
    <t>24/11/2025 SE CONFIRMAN DATOS, SE REALIZA ENVIO POR OPERADOR LOGISTICO | 04/12/2025 SE REALIZA ENVIO DE 24 ROLLOS, CON LA GUIA 2235596792 SERVIENTREGA. SE CONFIRMA ENTREGA EXITOSA POR PARTE DE LA TRANSPORTADORA</t>
  </si>
  <si>
    <t>02/12/2025 SE ESCALA A COORDINADOR DE ZONA PARA ENTREGA DE ROLLOS EN SITIO | 04/12/2025 SE REALIZA ENTREGA DE 32 ROLLOS NO SE MANIPULAN TERMINALES</t>
  </si>
  <si>
    <t>02/12/2025 SE ESCALA A COORDINADOR DE ZONA PARA ENTREGA DE ROLLOS EN SITIO | 04/12/2025 SE HACE ENTREGA DE 16 ROLLOS WOMPI</t>
  </si>
  <si>
    <t>04/12/2025 SE ESCALA A COORDINADOR DE ZONA PARA ENTREGA DE ROLLOS EN SITIO | 04/12/2025 ENTREGA EXITOSA DE 64 ROLLOS WOMPI. TIRILLA SUMINISTRADA POR EL CLIENTE</t>
  </si>
  <si>
    <t>03/12/2025 SE ESCALA A COORDINADOR DE ZONA PARA ENTREGA DE ROLLOS EN SITIO | 04/12/2025 SE VISITA EL CB PARA ENTREGAR 24 ROLLOS, ENTREGA OK</t>
  </si>
  <si>
    <t>29/11/2025 SE REALIZA ENVIO DE ROLLOS POR  OPERADOR LOGISTICO | 04/12/2025 SE CIERRA CON EXITO PERO EN VENCIMIENTO | 04/12/2025 SE REALIZA ENVIO DE 16 ROLLOS, CON LA GUIA 46778000215 COORDINADORA. SE CONFIRMA ENTREGA EXITOSA POR PARTE DE LA TRANSPORTADORA</t>
  </si>
  <si>
    <t>01/12/2025 SE ESCALA A COORDINADOR DE ZONA PARA ENTREGA DE ROLLOS EN SITIO | 04/12/2025 SE REALIZA VISITA SE PROCEDE A ENTREGAR 56 UNIDADES DE ROLLOS WOMPI AL CLIENTE, CB OPERATIVO</t>
  </si>
  <si>
    <t>28/11/2025 SE CONFIRMAN DATOS, SE REALIZA ENVIO POR OPERADOR LOGISTICO | 05/12/2025 SE REALIZA ENVIO DE 32 ROLLOS, CON LA GUIA 2235596895 SERVIENTREGA. SE CONFIRMA ENTREGA EXITOSA POR PARTE DE LA TRANSPORTADORA</t>
  </si>
  <si>
    <t>30/11/2025 SE CONFIRMAN DATOS, SE REALIZA ENVIO POR OPERADOR LOGISTICO | 05/12/2025 SE REALIZA ENVIO DE 16 ROLLOS, CON LA GUIA 2235596886 SERVIENTREGA. SE CONFIRMA ENTREGA EXITOSA POR PARTE DE LA TRANSPORTADORA</t>
  </si>
  <si>
    <t>29/11/2025 SE CONFIRMAN DATOS, SE REALIZA ENVIO POR OPERADOR LOGISTICO | 05/12/2025 SE REALIZA ENVIO DE 16 ROLLOS, CON LA GUIA 2235596916 SERVIENTREGA. SE CONFIRMA ENTREGA EXITOSA POR PARTE DE LA TRANSPORTADORA</t>
  </si>
  <si>
    <t>29/11/2025 SE CONFIRMAN DATOS, SE REALIZA ENVIO POR OPERADOR LOGISTICO | 05/12/2025 SE REALIZA ENVIO DE 56 ROLLOS, CON LA GUIA 2235596904 SERVIENTREGA. SE CONFIRMA ENTREGA EXITOSA POR PARTE DE LA TRANSPORTADORA</t>
  </si>
  <si>
    <t>02/12/2025 SE CONFIRMAN DATOS, SE REALIZA ENVIO POR OPERADOR LOGISTICO | 05/12/2025 SE REALIZA ENVIO DE 16 ROLLOS, CON LA GUIA 2235596951 SERVIENTREGA. SE CONFIRMA ENTREGA EXITOSA POR PARTE DE LA TRANSPORTADORA</t>
  </si>
  <si>
    <t>02/12/2025 SE CONFIRMAN DATOS, SE REALIZA ENVIO POR OPERADOR LOGISTICO | 05/12/2025 SE REALIZA ENVIO DE 32 ROLLOS, CON LA GUIA 2235596949 SERVIENTREGA. SE CONFIRMA ENTREGA EXITOSA POR PARTE DE LA TRANSPORTADORA</t>
  </si>
  <si>
    <t>04/12/2025 SE REALIZA ENVIO DE ROLLOS POR  OPERADOR LOGISTICO | 05/12/2025 SE REALIZA ENVIO DE 16 ROLLOS, CON LA GUIA 2235596944 SERVIENTREGA. SE CONFIRMA ENTREGA EXITOSA POR PARTE DE LA TRANSPORTADORA</t>
  </si>
  <si>
    <t>01/12/2025 SE CONFIRMAN DATOS, SE REALIZA ENVIO POR OPERADOR LOGISTICO | 05/12/2025 SE REALIZA ENVIO DE 8 ROLLOS, CON LA GUIA 2235596935 SERVIENTREGA. SE CONFIRMA ENTREGA EXITOSA POR PARTE DE LA TRANSPORTADORA</t>
  </si>
  <si>
    <t>01/12/2025 SE REALIZA ENVIO DE ROLLOS POR  OPERADOR LOGISTICO | 05/12/2025 SE REALIZA ENVIO DE 16 ROLLOS, CON LA GUIA 2235596922 SERVIENTREGA. SE CONFIRMA ENTREGA EXITOSA POR PARTE DE LA TRANSPORTADORA</t>
  </si>
  <si>
    <t>04/12/2025 SE REALIZA ENVIO DE ROLLOS POR  OPERADOR LOGISTICO | 05/12/2025 SE REALIZA ENVIO DE 16 ROLLOS, CON LA GUIA 992227387 LOGICUARTAS. SE CONFIRMA ENTREGA EXITOSA POR PARTE DE LA TRANSPORTADORA</t>
  </si>
  <si>
    <t>01/12/2025 SE CONFIRMAN DATOS, SE REALIZA ENVIO POR OPERADOR LOGISTICO | 05/12/2025 SE REALIZA ENVIO DE 16 ROLLOS, CON LA GUIA 2235596926 SERVIENTREGA. SE CONFIRMA ENTREGA EXITOSA POR PARTE DE LA TRANSPORTADORA</t>
  </si>
  <si>
    <t>01/12/2025 SE CONFIRMAN DATOS, SE REALIZA ENVIO POR OPERADOR LOGISTICO | 05/12/2025 SE REALIZA ENVIO DE 16 ROLLOS, CON LA GUIA 2235596925 SERVIENTREGA. SE CONFIRMA ENTREGA EXITOSA POR PARTE DE LA TRANSPORTADORA</t>
  </si>
  <si>
    <t>01/12/2025 SE CONFIRMAN DATOS, SE REALIZA ENVIO POR OPERADOR LOGISTICO | 05/12/2025 SE REALIZA ENVIO DE 8 ROLLOS, CON LA GUIA 2265100535 SERVIENTREGA. SE CONFIRMA ENTREGA EXITOSA POR PARTE DE LA TRANSPORTADORA</t>
  </si>
  <si>
    <t>27/11/2025 SE CONFIRMAN DATOS, SE REALIZA ENVIO POR OPERADOR LOGISTICO | 05/12/2025 SE REALIZA ENVIO DE 16 ROLLOS, CON LA GUIA 2248145449 SERVIENTREGA. SE CONFIRMA ENTREGA EXITOSA POR PARTE DE LA TRANSPORTADORA</t>
  </si>
  <si>
    <t>01/12/2025 SE CONFIRMAN DATOS, SE REALIZA ENVIO POR OPERADOR LOGISTICO | 05/12/2025 SE REALIZA ENVIO DE 48 ROLLOS, CON LA GUIA 2235596849 SERVIENTREGA. SE CONFIRMA ENTREGA EXITOSA POR PARTE DE LA TRANSPORTADORA</t>
  </si>
  <si>
    <t>25/11/2025 SE CONFIRMAN DATOS, SE REALIZA ENVIO POR OPERADOR LOGISTICO | 05/12/2025 SE REALIZA ENVIO DE 16 ROLLOS, CON LA GUIA 2187690967 SERVIENTREGA. SE CONFIRMA ENTREGA EXITOSA POR PARTE DE LA TRANSPORTADORA</t>
  </si>
  <si>
    <t>24/11/2025 SE CONFIRMAN DATOS, SE REALIZA ENVIO POR OPERADOR LOGISTICO | 27/11/2025 SE LE INFORMA NUMERO DE GUIA AL USUARIO, PENDIENTE CONFIRMACION | 27/11/2025 EN COMUNICACION CON EL USUARIO NOS CONFIRMA QUE AUN NO HA RECIBIDO LOS ROLLOS | 05/12/2025 SE REALIZA ENVIO DE 16 ROLLOS, CON LA GUIA 2248145428 SERVIENTREGA. SE CONFIRMA ENTREGA EXITOSA POR PARTE DE LA TRANSPORTADORA</t>
  </si>
  <si>
    <t>21/11/2025 SE CONFIRMAN DATOS, SE REALIZA ENVIO POR OPERADOR LOGISTICO | 28/11/2025 SE LE ENVIA EL NUMERO DE GUIA AL USUARIO, PENDIENTE CONFIRMACION | 28/11/2025 EN COMUNICACION CON EL USUARIO NOS CONFIRMA QUE AUN NO HA RECIBIDO LOS ROLLOS | 05/12/2025 SE REALIZA ENVIO DE 40 ROLLOS, CON LA GUIA 2265100515 SERVIENTREGA. SE CONFIRMA ENTREGA EXITOSA POR PARTE DE LA TRANSPORTADORA</t>
  </si>
  <si>
    <t>04/12/2025 SE ESCALA A COORDINADOR DE ZONA PARA ENTREGA DE ROLLOS EN SITIO | 05/12/2025 SE REALIZA ENTREGA DE 16 UNIDADES DE ROLLOS WOMPI</t>
  </si>
  <si>
    <t>04/12/2025 SE ESCALA A COORDINADOR DE ZONA PARA ENTREGA DE ROLLOS EN SITIO | 05/12/2025 SE VISITA COMERCIO SE HACE ENTREGA DE 24 ROLLOS</t>
  </si>
  <si>
    <t>04/12/2025 SE ESCALA A COORDINADOR DE ZONA PARA ENTREGA DE ROLLOS EN SITIO | 05/12/2025 SE VISITA COMERCIO SE HACE ENTREGA DE 40 ROLLOS WOMPI CIERRE EXITOSO</t>
  </si>
  <si>
    <t>04/12/2025 SE ESCALA A COORDINADOR DE ZONA PARA ENTREGA DE ROLLOS EN SITIO | 05/12/2025 SE REALIZA ENTREGA EN SITIO DE 48 ROLLOS OK SIN NOVEDAD</t>
  </si>
  <si>
    <t>04/12/2025 SE ESCALA A COORDINADOR DE ZONA PARA ENTREGA DE ROLLOS EN SITIO | 05/12/2025 VISITAMOS COMERCIO REALIZAMOS ENTREGA DE 40 ROLLOS</t>
  </si>
  <si>
    <t>03/12/2025 SE ESCALA A COORDINADOR DE ZONA PARA ENTREGA DE ROLLOS EN SITIO | 05/12/2025 SE ENTREGAN 24 ROLLOS WOMPI EXITOSAMENTE</t>
  </si>
  <si>
    <t>03/12/2025 SE ESCALA A COORDINADOR DE ZONA PARA ENTREGA DE ROLLOS EN SITIO | 05/12/2025 SE REALIZA ENTREGA DE 64 ROLLOS</t>
  </si>
  <si>
    <t>05/12/2025 SE PROCEDE A CERRAR LA SOLICITUD YA QUE SE INTENTA COMUNICACIÓN EN DIFERENTES OCASIONES AL NÚMERO 3124029761 PARA CONFIRMAR DATOS DE ENVIO PERO NO SE LOGRA CONTACTO | 05/12/2025 SE PROCEDE A CERRAR LA SOLICITUD YA QUE SE INTENTA COMUNICACIÓN EN DIFERENTES OCASIONES AL NÚMERO 3124029761 PARA CONFIRMAR DATOS DE ENVIO PERO NO SE LOGRA CONTACTO</t>
  </si>
  <si>
    <t>04/12/2025 SE ESCALA A COORDINADOR DE ZONA PARA ENTREGA DE ROLLOS EN SITIO | 05/12/2025 SE REALIZA ENTREGA DE 64 ROLLOS WOMPI POR SOLICITUD DEL CLIENTE.</t>
  </si>
  <si>
    <t>04/12/2025 SE ESCALA A COORDINADOR DE ZONA PARA ENTREGA DE ROLLOS EN SITIO | 05/12/2025 SE REALIZA ENTREGA DE 32 ROLLOS WOMPI OK</t>
  </si>
  <si>
    <t>04/12/2025 SE ESCALA A COORDINADOR DE ZONA PARA ENTREGA DE ROLLOS EN SITIO | 05/12/2025 SE HACE PRESENCIA EN COMERCIO SE REALIZA ENTREGA DE 40 ROLLOS</t>
  </si>
  <si>
    <t>04/12/2025 SE ESCALA A COORDINADOR DE ZONA PARA ENTREGA DE ROLLOS EN SITIO | 05/12/2025 SE REALIZA ENTREGA DE 48 ROLLOS WOMPI POR SOLICITUD DEL CLIENTE.</t>
  </si>
  <si>
    <t>04/12/2025 SE ESCALA A COORDINADOR DE ZONA PARA ENTREGA DE ROLLOS EN SITIO | 05/12/2025 SE REALIZA ENTREGA DE 8 ROLLOS WOMPI OK SE REALIZA ENTREGA EN OTRA DIRECCIÓN POR PETICIÓN DEL CLIENTE QUIEN. NO SÉ ENCONTRABA EN EL COMERCIO</t>
  </si>
  <si>
    <t>02/12/2025 SE CONFIRMAN DATOS, SE REALIZA ENVIO POR OPERADOR LOGISTICO | 05/12/2025 SE REALIZA ENVIO DE 64 ROLLOS, CON LA GUIA 992228610 LOGICUARTAS. SE CONFIRMA ENTREGA EXITOSA POR PARTE DE LA TRANSPORTADORA</t>
  </si>
  <si>
    <t>01/12/2025 SE CONFIRMAN DATOS, SE REALIZA ENVIO POR OPERADOR LOGISTICO | 05/12/2025 SE REALIZA ENVIO DE 64 ROLLOS, CON LA GUIA 992228582 LOGICUARTAS. SE CONFIRMA ENTREGA EXITOSA POR PARTE DE LA TRANSPORTADORA</t>
  </si>
  <si>
    <t>04/12/2025 SE ESCALA A COORDINADOR DE ZONA PARA ENTREGA DE ROLLOS EN SITIO | 05/12/2025 SE VISITA COMERCIO SE HACE ENTREGA DE 48 ROLLOS WOMPI CIERRE EXITOSO</t>
  </si>
  <si>
    <t>04/12/2025 SE ESCALA A COORDINADOR DE ZONA PARA ENTREGA DE ROLLOS EN SITIO | 05/12/2025 SE VISITA CORRESPONSAL Y SE REALIZA ENTREGA DE 64 ROLLOS</t>
  </si>
  <si>
    <t>03/12/2025 SE ESCALA A COORDINADOR DE ZONA PARA ENTREGA DE ROLLOS EN SITIO | 05/12/2025 ENTREGA DE 24 ROLLOS WOMPI EXITOSA.</t>
  </si>
  <si>
    <t>03/12/2025 SE ESCALA A COORDINADOR DE ZONA PARA ENTREGA DE ROLLOS EN SITIO | 05/12/2025 DURANTE LA VISITA TECNICA SE REALIZA ENTREGA DE 64 ROLLOS PARA DATÁFONO NO SE MANIPULAN EQUIPOS SIN NOVEDAD EN ENTREGA</t>
  </si>
  <si>
    <t>04/12/2025 SE ESCALA A COORDINADOR DE ZONA PARA ENTREGA DE ROLLOS EN SITIO | 05/12/2025 SE HACE PRESENCIA EN COMERCIO SE REALIZA ENTREGA DE 48 ROLLOS</t>
  </si>
  <si>
    <t>04/12/2025 SE ESCALA A COORDINADOR DE ZONA PARA ENTREGA DE ROLLOS EN SITIO | 05/12/2025 SE ENTREGAN 56 ROLLOS A ORIANA CARDONA</t>
  </si>
  <si>
    <t>04/12/2025 SE ESCALA A COORDINADOR DE ZONA PARA ENTREGA DE ROLLOS EN SITIO | 05/12/2025 SE REALIZA ENTREGA EN SITIO DE 32 ROLLOS WOMPI</t>
  </si>
  <si>
    <t>30/11/2025 SE ESCALA A COORDINADOR DE ZONA PARA ENTREGA DE ROLLOS EN SITIO | 05/12/2025 SE ENTREGAN 32 ROLLOS EN EL COMERCIO NO SE MANIPULAN EQUIPOS</t>
  </si>
  <si>
    <t>04/12/2025 SE ESCALA A COORDINADOR DE ZONA PARA ENTREGA DE ROLLOS EN SITIO | 05/12/2025 SE ENTREGAN 16 ROLLOS WOMPI</t>
  </si>
  <si>
    <t>03/12/2025 SE ESCALA A COORDINADOR DE ZONA PARA ENTREGA DE ROLLOS EN SITIO | 05/12/2025 SE VISITA COMERCIO SE HACE ENTREGA DE 48 ROLLOS DE WOMPI CIERRE EXITOSO</t>
  </si>
  <si>
    <t>03/12/2025 SE ESCALA A COORDINADOR DE ZONA PARA ENTREGA DE ROLLOS EN SITIO | 05/12/2025 SE LLEGA A COMERCIO, SE ENTREGAN ROLLOS, SIN MANIPULACIÓN DEL EQUIPO SIN NOVEDAD</t>
  </si>
  <si>
    <t>03/12/2025 SE ESCALA A COORDINADOR DE ZONA PARA ENTREGA DE ROLLOS EN SITIO | 05/12/2025 SE ENTREGAN 48 ROLLOS WOMPI</t>
  </si>
  <si>
    <t>04/12/2025 SE ESCALA A COORDINADOR DE ZONA PARA ENTREGA DE ROLLOS EN SITIO | 05/12/2025 SE REALIZA ENTREGA DE 56 ROLLOS EN EL COMERCIO NO SE MANIPULAN EQUIPOS</t>
  </si>
  <si>
    <t>03/12/2025 SE ESCALA A COORDINADOR DE ZONA PARA ENTREGA DE ROLLOS EN SITIO | 05/12/2025 DURANTE LA VISITA TECNICA SE REALIZA ENTREGA DE 40 ROLLOS PARA DATÁFONO NO SE MANIPULAN EQUIPOS SIN NOVEDAD EN ENTREGA</t>
  </si>
  <si>
    <t>04/12/2025 SE ESCALA A COORDINADOR DE ZONA PARA ENTREGA DE ROLLOS EN SITIO | 05/12/2025 SE REALIZA ENTREGA DE 24 ROLLOS WOMPI POR SOLICITUD DEL CLIENTE.</t>
  </si>
  <si>
    <t>04/12/2025 SE ESCALA A COORDINADOR DE ZONA PARA ENTREGA DE ROLLOS EN SITIO | 05/12/2025 ENTREGA DE ROLLOS EJECUTADO OK</t>
  </si>
  <si>
    <t>04/12/2025 SE ESCALA A COORDINADOR DE ZONA PARA ENTREGA DE ROLLOS EN SITIO | 05/12/2025 SE VISITA CORRESPONSAL Y SE ENTREGAN 64 ROLLOS</t>
  </si>
  <si>
    <t>05/12/2025 ENTREGA DE 32 ROLLOS WOMPI PARA DATAFONO NO SE MANIPULA TERMINAL</t>
  </si>
  <si>
    <t>01/12/2025 SE ESCALA A COORDINADOR DE ZONA PARA ENTREGA DE ROLLOS EN SITIO | 05/12/2025 DE ENTREGAN 24 ROLLOS EN EL COMERCIO NO SE MANIPULAN EQUIPOS</t>
  </si>
  <si>
    <t>04/12/2025 SE ESCALA A COORDINADOR DE ZONA PARA ENTREGA DE ROLLOS EN SITIO | 05/12/2025 SE LLEGA A AL DIRECCION INDICADA Y SE ENTREGAN ROLLOS WOMPI SIN MANIPULAR EQUIPOS</t>
  </si>
  <si>
    <t>29/11/2025 SE ESCALA A COORDINADOR DE ZONA PARA ENTREGA DE ROLLOS EN SITIO | 05/12/2025 SE INGRESA SE ENTREGA 16 ROLLOS WOMPI</t>
  </si>
  <si>
    <t>03/12/2025 SE ESCALA A COORDINADOR DE ZONA PARA ENTREGA DE ROLLOS EN SITIO | 05/12/2025 SE VISITA COMERCIO PERO ESTA CERRADO SE LLAMANA A LA PERSONA DE CONTACTO CARMENZA AL NÚMERO  3102366956 INDICA LA PERSONA QUE EL DÍA DE HOY NO ESTÁ EN EL COMERCIO</t>
  </si>
  <si>
    <t>04/12/2025 SE ESCALA A COORDINADOR DE ZONA PARA ENTREGA DE ROLLOS EN SITIO | 05/12/2025 SE ENTREGAN 64 ROLLOS A KATERINE GARZON</t>
  </si>
  <si>
    <t>01/12/2025 SE ESCALA A COORDINADOR DE ZONA PARA ENTREGA DE ROLLOS EN SITIO | 05/12/2025 DURANTE LA VISITA TECNICA SE REALIZA ENTREGA DE 24 ROLLOS PARA DATÁFONO NO SE MANIPULAN EQUIPOS SIN NOVEDAD EN ENTREGA</t>
  </si>
  <si>
    <t>03/12/2025 SE ESCALA A COORDINADOR DE ZONA PARA ENTREGA DE ROLLOS EN SITIO | 05/12/2025 SE VISITA COMERCIO ESTÁ CERRADO SE LLAMA A  LA PERSONA CARMENZA AL NÚMERO DE CONTACTO 3102366956 INDICA QUE NO HAY NADIE PARA RECIBIER LOS ROLLOS DE WONPI</t>
  </si>
  <si>
    <t>04/12/2025 SE ESCALA A COORDINADOR DE ZONA PARA ENTREGA DE ROLLOS EN SITIO | 05/12/2025 SE VISITA CORRESPONSAL Y SE REALIZA ENTREGA DE 48 ROLLOS</t>
  </si>
  <si>
    <t>29/11/2025 SE REALIZA ENVIO DE ROLLOS POR  OPERADOR LOGISTICO | 05/12/2025 SE REALIZA ENVIO DE 40 ROLLOS, CON LA GUIA 2235596921 SERVIENTREGA. SE CONFIRMA ENTREGA EXITOSA POR PARTE DE LA TRANSPORTADORA</t>
  </si>
  <si>
    <t>30/11/2025 SE ESCALA A COORDINADOR DE ZONA PARA ENTREGA DE ROLLOS EN SITIO | 05/12/2025 ENTREGA DE 24 ROLLOS</t>
  </si>
  <si>
    <t>03/12/2025 SE ESCALA A COORDINADOR DE ZONA PARA ENTREGA DE ROLLOS EN SITIO | 05/12/2025 ENTREGA EXITOSA DE 32 ROLLOS WOMPI</t>
  </si>
  <si>
    <t>03/12/2025 SE ESCALA A COORDINADOR DE ZONA PARA ENTREGA DE ROLLOS EN SITIO | 05/12/2025 SE ENTREGA 16 ROLLOS DE WOMPI PARA EL CORRESPONSAL BANCARIO</t>
  </si>
  <si>
    <t>04/12/2025 SE ESCALA A COORDINADOR DE ZONA PARA ENTREGA DE ROLLOS EN SITIO | 05/12/2025 SE ENTREGAN 24 ROLLOS A CAROLINA AGUILAR</t>
  </si>
  <si>
    <t>04/12/2025 SE ESCALA A COORDINADOR DE ZONA PARA ENTREGA DE ROLLOS EN SITIO | 05/12/2025 SE VISITA CORRESPONSAL Y SE REALIZA ENTREGA DE 24 ROLLOS</t>
  </si>
  <si>
    <t>03/12/2025 SE ESCALA A COORDINADOR DE ZONA PARA ENTREGA DE ROLLOS EN SITIO | 05/12/2025 DURANTE LA VISITA TECNICA SE REALIZA ENTREGA DE ROLLOS PARA DATÁFONO NO SE MANIPULAN EQUIPOS SIN NOVEDAD EN ENTREGA</t>
  </si>
  <si>
    <t>30/11/2025 SE CONFIRMAN DATOS, SE REALIZA ENVIO POR OPERADOR LOGISTICO | 01/12/2025 SE REALIZA ENVÍO DE 16 ROLLOS POR TRANSPORTADORA INTERRAPIDISIMO, ENVÍO DE ROLLOS</t>
  </si>
  <si>
    <t>04/12/2025 SE ESCALA A COORDINADOR DE ZONA PARA ENTREGA DE ROLLOS EN SITIO | 05/12/2025 SE VISITA COMERCIO, SE ENTREGAN 16 ROLLOS WOMPI, NO SE MANIPULAN DISPOSITIVOS</t>
  </si>
  <si>
    <t>04/12/2025 SE ESCALA A COORDINADOR DE ZONA PARA ENTREGA DE ROLLOS EN SITIO | 05/12/2025 SE ENTREGAN 16 ROLLOS WOMPI A DORA RIVEROS</t>
  </si>
  <si>
    <t>30/11/2025 SE CONFIRMAN DATOS, SE REALIZA ENVIO POR OPERADOR LOGISTICO | 05/12/2025 SE REALIZA ENVIO DE 32 ROLLOS, CON LA GUIA 2248145455 SERVIENTREGA. SE CONFIRMA ENTREGA EXITOSA POR PARTE DE LA TRANSPORTADORA</t>
  </si>
  <si>
    <t>24/11/2025 SE CONFIRMAN DATOS, SE REALIZA ENVIO POR OPERADOR LOGISTICO | 29/11/2025 SE REALIZA LLAMADA TELEFÓNICA AL NÚMERO ASIGNADO SE HABLÓ CON LA SRA MARÍA MANIFIESTA QUE LE ENVIEMOS POR INTERAPIDSIMO A LA OFICINA DE SARDINATA, SE REALIZA ENVÍO DE 56 ROLLOS TODO OK</t>
  </si>
  <si>
    <t>02/12/2025 SE ESCALA A COORDINADOR DE ZONA PARA ENTREGA DE ROLLOS EN SITIO | 05/12/2025 SE REALIZA ENTREGA DE 48 ROLLOS POR EL OPERADOR LOGISTICO VELOCES CON LA GUIA V4001917572</t>
  </si>
  <si>
    <t>01/12/2025 SE CONFIRMAN DATOS, SE REALIZA ENVIO POR OPERADOR LOGISTICO | 05/12/2025 SE REALIZA ENVIO DE 24 ROLLOS, CON LA GUIA 2235596946 SERVIENTREGA. SE CONFIRMA ENTREGA EXITOSA POR PARTE DE LA TRANSPORTADORA</t>
  </si>
  <si>
    <t>01/12/2025 SE CONFIRMAN DATOS, SE REALIZA ENVIO POR OPERADOR LOGISTICO | 05/12/2025 SE REALIZA ENVIO DE 24 ROLLOS, CON LA GUIA 2235596940 SERVIENTREGA. SE CONFIRMA ENTREGA EXITOSA POR PARTE DE LA TRANSPORTADORA</t>
  </si>
  <si>
    <t>01/12/2025 SE CONFIRMAN DATOS, SE REALIZA ENVIO POR OPERADOR LOGISTICO | 05/12/2025 SE REALIZA ENVIO DE 16 ROLLOS, CON LA GUIA 2235596930 SERVIENTREGA. SE CONFIRMA ENTREGA EXITOSA POR PARTE DE LA TRANSPORTADORA</t>
  </si>
  <si>
    <t>05/12/2025 SE ESCALA A COORDINADOR DE ZONA PARA ENTREGA DE ROLLOS EN SITIO | 05/12/2025 SE HACE PRESENCIA EN COMERCIO SE ENCUENTRA CERRADO SE MARCA EN VARIAS OCASIONES AL NÚMERO RELACIONADO EN LA ORDEN 3118464818 NO SE OBTIENE RESPUESTA</t>
  </si>
  <si>
    <t>05/12/2025 SE ESCALA A COORDINADOR DE ZONA PARA ENTREGA DE ROLLOS EN SITIO | 05/12/2025 SE VISITA COMERCIO SE HACE ENTREGA DE 32 ROLLOS WOMPI CIERRE EXITOSO</t>
  </si>
  <si>
    <t>04/12/2025 SE ESCALA A COORDINADOR DE ZONA PARA ENTREGA DE ROLLOS EN SITIO | 05/12/2025 SE ENTREGAN 32 ROLLOS WOMPI A SEBASTIÁN BAUTISTA</t>
  </si>
  <si>
    <t>03/12/2025 SE ESCALA A COORDINADOR DE ZONA PARA ENTREGA DE ROLLOS EN SITIO | 05/12/2025 SE ENTREGA 16 ROLLOS WOMPI</t>
  </si>
  <si>
    <t>05/12/2025 SE ESCALA A COORDINADOR DE ZONA PARA ENTREGA DE ROLLOS EN SITIO | 05/12/2025 SE REALIZA VISITA SE ENTREGA 32 ROLLOS</t>
  </si>
  <si>
    <t>29/11/2025 SE REALIZA ENVIO DE ROLLOS POR  OPERADOR LOGISTICO | 05/12/2025 SE REALIZA ENVIO DE 64 ROLLOS, CON LA GUIA 2078334609 SERVIENTREGA. SE CONFIRMA ENTREGA EXITOSA POR PARTE DE LA TRANSPORTADORA</t>
  </si>
  <si>
    <t>30/11/2025 SE CONFIRMAN DATOS, SE REALIZA ENVIO POR OPERADOR LOGISTICO | 05/12/2025 SE REALIZA ENVIO DE 24 ROLLOS, CON LA GUIA 2187690982 SERVIENTREGA. SE CONFIRMA ENTREGA EXITOSA POR PARTE DE LA TRANSPORTADORA</t>
  </si>
  <si>
    <t>03/12/2025 SE ESCALA A COORDINADOR DE ZONA PARA ENTREGA DE ROLLOS EN SITIO | 05/12/2025 SE ENTREGAN 24 ROLLOS WOMPI</t>
  </si>
  <si>
    <t>02/12/2025 SE ESCALA A COORDINADOR DE ZONA PARA ENTREGA DE ROLLOS EN SITIO | 05/12/2025 ENTREGA DE 40 ROLLOS NO SE MANIPULAN EQUIPOS SE ENTREGA EN EL LOCAL CONTIGUO YA QUE EL CLIENTE DE ENCUENTRA EN HORA DE ALMUERZO NO RECIBE LA SEÑORA INGRID PORTILLA HERMANA DEL SEÑOR IBAN PORTILLA ENCARGADO DEL CB</t>
  </si>
  <si>
    <t>01/12/2025 SE CONFIRMAN DATOS, SE REALIZA ENVIO POR OPERADOR LOGISTICO | 05/12/2025 SE REALIZA ENVIO DE 32 ROLLOS, CON LA GUIA 2235596928 SERVIENTREGA. SE CONFIRMA ENTREGA EXITOSA POR PARTE DE LA TRANSPORTADORA</t>
  </si>
  <si>
    <t>28/11/2025 SE CONFIRMAN DATOS, SE REALIZA ENVIO POR OPERADOR LOGISTICO | 05/12/2025 SE REALIZA ENVIO DE 40 ROLLOS, CON LA GUIA 2235596894 SERVIENTREGA. SE CONFIRMA ENTREGA EXITOSA POR PARTE DE LA TRANSPORTADORA</t>
  </si>
  <si>
    <t>05/12/2025 SE ESCALA A COORDINADOR DE ZONA PARA ENTREGA DE ROLLOS EN SITIO | 05/12/2025 ENTREGA DE 16 ROLLOS WOMPI CON VISITA EXITOSA</t>
  </si>
  <si>
    <t>29/11/2025 SE ESCALA A COORDINADOR DE ZONA PARA ENTREGA DE ROLLOS EN SITIO | 05/12/2025 SE ENTREGAN 64 ROLLOS WOMPI</t>
  </si>
  <si>
    <t>03/12/2025 SE ESCALA A COORDINADOR DE ZONA PARA ENTREGA DE ROLLOS EN SITIO | 05/12/2025 SE REALIZA ENTREGA DE 48 ROLLOS WOMPI POR SOLICITUD DEL CLIENTE.</t>
  </si>
  <si>
    <t>03/12/2025 SE CONFIRMAN DATOS, SE REALIZA ENVIO POR OPERADOR LOGISTICO | 05/12/2025 SE REALIZA ENVIO DE 24 ROLLOS, CON LA GUIA 46778000226 COORDINADORA. SE CONFIRMA ENTREGA EXITOSA POR PARTE DE LA TRANSPORTADORA</t>
  </si>
  <si>
    <t>22/11/2025 SE CONFIRMAN DATOS, SE REALIZA ENVIO POR OPERADOR LOGISTICO | 28/11/2025 EN COMUNICACION CON EL USUARIO NOS CONFIRMA QUE AUN NO HA RECIBIDO LOS ROLLOS | 05/12/2025 SE REALIZA ENVIO DE 24 ROLLOS, CON LA GUIA 46778000186 COORDINADORA. SE CONFIRMA ENTREGA EXITOSA POR PARTE DE LA TRANSPORTADORA</t>
  </si>
  <si>
    <t>19/11/2025 SE CONFIRMAN DATOS, SE REALIZA ENVIO POR OPERADOR LOGISTICO | 24/11/2025 TRANSPORTADORA TIENE NOVEDAD EN RUTA URBANA POR INFRAESTRUCTURA | 05/12/2025 SE REALIZA ENVIO DE 40 ROLLOS, CON LA GUIA 46778000162 COORDINADORA. SE CONFIRMA ENTREGA EXITOSA POR PARTE DE LA TRANSPORTADORA</t>
  </si>
  <si>
    <t>04/12/2025 SE CONFIRMAN DATOS, SE REALIZA ENVIO POR OPERADOR LOGISTICO</t>
  </si>
  <si>
    <t>04/12/2025 SE CONFIRMAN DATOS, SE REALIZA ENVIO POR OPERADOR LOGISTICO | 06/12/2025 SE REALIZA ENVIO DE 8 ROLLOS, CON LA GUIA 2235596992 SERVIENTREGA. SE CONFIRMA ENTREGA EXITOSA POR PARTE DE LA TRANSPORTADORA</t>
  </si>
  <si>
    <t>04/12/2025 SE CONFIRMAN DATOS, SE REALIZA ENVIO POR OPERADOR LOGISTICO | 06/12/2025 SE REALIZA ENVIO DE 8 ROLLOS, CON LA GUIA 2235596981 SERVIENTREGA. SE CONFIRMA ENTREGA EXITOSA POR PARTE DE LA TRANSPORTADORA</t>
  </si>
  <si>
    <t>02/12/2025 SE CONFIRMAN DATOS, SE REALIZA ENVIO POR OPERADOR LOGISTICO | 06/12/2025 SE REALIZA ENVIO DE 16 ROLLOS, CON LA GUIA 2235596954 SERVIENTREGA. SE CONFIRMA ENTREGA EXITOSA POR PARTE DE LA TRANSPORTADORA</t>
  </si>
  <si>
    <t>29/11/2025 SE ESCALA A COORDINADOR DE ZONA PARA ENTREGA DE ROLLOS EN SITIO | 05/12/2025 SE ENTREGAN 56 ROLLOS WOMPI</t>
  </si>
  <si>
    <t>29/11/2025 SE ESCALA A COORDINADOR DE ZONA PARA ENTREGA DE ROLLOS EN SITIO | 06/12/2025 SE REALIZA ENTREGA DE 48 ROLLOS, NO SE MANIPULAN EQUIPOS</t>
  </si>
  <si>
    <t>29/11/2025 SE ESCALA A COORDINADOR DE ZONA PARA ENTREGA DE ROLLOS EN SITIO | 06/12/2025 SE ENTREGAN 40 ROLLOS DE LA RED WOMPI EXITOSOS</t>
  </si>
  <si>
    <t>04/12/2025 SE ESCALA A COORDINADOR DE ZONA PARA ENTREGA DE ROLLOS EN SITIO | 06/12/2025 SE REALIZA ENTREGA DE 33 ROLLOS WOMPI POR SOLICITUD DEL CLIENTE.</t>
  </si>
  <si>
    <t>02/12/2025 SE CONFIRMAN DATOS, SE REALIZA ENVIO POR OPERADOR LOGISTICO | 06/12/2025 SE REALIZA ENVIO DE 64 ROLLOS, CON LA GUIA 46778000210 COORDINADORA. SE CONFIRMA ENTREGA EXITOSA POR PARTE DE LA TRANSPORTADORA</t>
  </si>
  <si>
    <t>24/11/2025 SE CONFIRMAN DATOS, SE REALIZA ENVIO POR OPERADOR LOGISTICO | 06/12/2025 SE REALIZA ENVIO DE 16 ROLLOS, CON LA GUIA 2235596804 SERVIENTREGA. SE CONFIRMA ENTREGA EXITOSA POR PARTE DE LA TRANSPORTADORA</t>
  </si>
  <si>
    <t>04/12/2025 SE ESCALA A COORDINADOR DE ZONA PARA ENTREGA DE ROLLOS EN SITIO | 06/12/2025 SE ENTREGAN 24 ROLLOS EN EL COMERCIO NO SE MANIPULAN EQUIPOS</t>
  </si>
  <si>
    <t>04/12/2025 SE ESCALA A COORDINADOR DE ZONA PARA ENTREGA DE ROLLOS EN SITIO | 06/12/2025 SE ENTREGAN 40 ROLLOS EN EL COMERCIO NO SE MANIPULAN EQUIPOS</t>
  </si>
  <si>
    <t>04/12/2025 SE ESCALA A COORDINADOR DE ZONA PARA ENTREGA DE ROLLOS EN SITIO | 06/12/2025 SE REALIZA VISITA TÉCNICA, SE ENTREGA 64 ROLLOS PARA DATAFONO, EL CLIENTE RECIBE A SATISFACCIÓN, CB OPERATIVO.</t>
  </si>
  <si>
    <t>04/12/2025 SE ESCALA A COORDINADOR DE ZONA PARA ENTREGA DE ROLLOS EN SITIO | 05/12/2025 SE REALIZA VISITA EN EL LUGAR PARA ENTREGA DE ROLLOS PERO SE ENCUENTRA COMERCIO CERRADO CON UN AVISO QUE DICE QUE EL DÍA DE HOY NO TENDRÍAN ATENCIÓN AL PÚBLICO, SE LLAMA VARIAS VECES AL NÚMERO SUMINISTRADO PERO SUENA APAGADO, POR LO CUAL NO SE PUEDE REALIZAR LA ENTREGA DE ROLLOS</t>
  </si>
  <si>
    <t>03/12/2025 SE ESCALA A COORDINADOR DE ZONA PARA ENTREGA DE ROLLOS EN SITIO | 06/12/2025 SE ENTREGAN 16 ROLLOS DE WOMPI</t>
  </si>
  <si>
    <t>03/12/2025 SE CONFIRMAN DATOS, SE REALIZA ENVIO POR OPERADOR LOGISTICO | 04/12/2025 SE REALIZA ENVÍO DE 16 ROLLOS WOMPI POR FLOTA SE ENTREGA AL CONDUCTOR, SE CONTACTA AL CLIENTE INFORMANDO QUE YA RECIBIÓ LA PAPELERÍA</t>
  </si>
  <si>
    <t>05/12/2025 SE REALIZA ENVIO DE ROLLOS POR  OPERADOR LOGISTICO | 06/12/2025 SE REALIZA ENVIO DE 64 ROLLOS, CON LA GUIA 2235596999 SERVIENTREGA. SE CONFIRMA ENTREGA EXITOSA POR PARTE DE LA TRANSPORTADORA</t>
  </si>
  <si>
    <t>05/12/2025 SE REALIZA ENVIO DE ROLLOS POR  OPERADOR LOGISTICO**SE CONFIRMA ENTREGA EXITOSA POR PARTE DE LA TRANSPORTADORA</t>
  </si>
  <si>
    <t>04/12/2025 SE CONFIRMAN DATOS, SE REALIZA ENVIO POR OPERADOR LOGISTICO | 07/12/2025 SE REALIZA ENVIO DE 40 ROLLOS, CON LA GUIA 2235596984 SERVIENTREGA. SE CONFIRMA ENTREGA EXITOSA POR PARTE DE LA TRANSPORTADORA</t>
  </si>
  <si>
    <t>30/11/2025 SE ESCALA A COORDINADOR DE ZONA PARA ENTREGA DE ROLLOS EN SITIO | 06/12/2025 ENTREGA DE 16 ROLLOS WOMPI PARA DATAFONO NO SE MANIPULA TERMINAL</t>
  </si>
  <si>
    <t>04/12/2025 SE CONFIRMAN DATOS, SE REALIZA ENVIO POR OPERADOR LOGISTICO | 06/12/2025 SE REALIZA ENVIO DE 24 ROLLOS, CON LA GUIA 2235596978 SERVIENTREGA. SE CONFIRMA ENTREGA EXITOSA POR PARTE DE LA TRANSPORTADORA</t>
  </si>
  <si>
    <t>02/12/2025 SE ESCALA A COORDINADOR DE ZONA PARA ENTREGA DE ROLLOS EN SITIO | 06/12/2025 SE VISITA COMERCIO CB BANCOLOMBIA WOMPI, SE ENTREGAN ROLLOS DE PAPELERÍA SOLICITADOS PARA EL DATAFONO, NO UPS, NO SE MANIPULAN EQUIPOS.</t>
  </si>
  <si>
    <t>04/12/2025 SE REALIZA ENVIO DE ROLLOS POR  OPERADOR LOGISTICO | 06/12/2025 SE REALIZA ENVIO DE 48 ROLLOS, CON LA GUIA 2235596976 SERVIENTREGA. SE CONFIRMA ENTREGA EXITOSA POR PARTE DE LA TRANSPORTADORA</t>
  </si>
  <si>
    <t>03/12/2025 SE CONFIRMAN DATOS, SE REALIZA ENVIO POR OPERADOR LOGISTICO | 06/12/2025 SE REALIZA ENVIO DE 56 ROLLOS, CON LA GUIA 2235596969 SERVIENTREGA. SE CONFIRMA ENTREGA EXITOSA POR PARTE DE LA TRANSPORTADORA</t>
  </si>
  <si>
    <t>03/12/2025 SE CONFIRMAN DATOS, SE REALIZA ENVIO POR OPERADOR LOGISTICO | 06/12/2025 SE REALIZA ENVIO DE 24 ROLLOS, CON LA GUIA 2235596967 SERVIENTREGA. SE CONFIRMA ENTREGA EXITOSA POR PARTE DE LA TRANSPORTADORA</t>
  </si>
  <si>
    <t>06/12/2025 SE ENTREGA 8 ROLLOS DE WONPI PARA EL CORRESPONSAL</t>
  </si>
  <si>
    <t>04/12/2025 SE REALIZA ENVIO DE ROLLOS POR  OPERADOR LOGISTICO | 06/12/2025 SE REALIZA ENVIO DE 64 ROLLOS, CON LA GUIA 2235596965 SERVIENTREGA. SE CONFIRMA ENTREGA EXITOSA POR PARTE DE LA TRANSPORTADORA</t>
  </si>
  <si>
    <t>03/12/2025 SE CONFIRMAN DATOS, SE REALIZA ENVIO POR OPERADOR LOGISTICO | 06/12/2025 SE REALIZA ENVIO DE 16 ROLLOS, CON LA GUIA 2235596962 SERVIENTREGA. SE CONFIRMA ENTREGA EXITOSA POR PARTE DE LA TRANSPORTADORA</t>
  </si>
  <si>
    <t>01/12/2025 SE ESCALA A COORDINADOR DE ZONA PARA ENTREGA DE ROLLOS EN SITIO | 06/12/2025 SE ENTREGAN 64 ROLLOS DE LA RED WOMPI EXITOSOS</t>
  </si>
  <si>
    <t>02/12/2025 SE CONFIRMAN DATOS, SE REALIZA ENVIO POR OPERADOR LOGISTICO | 06/12/2025 SE REALIZA ENVIO DE 16 ROLLOS, CON LA GUIA 2277307844 SERVIENTREGA. SE CONFIRMA ENTREGA EXITOSA POR PARTE DE LA TRANSPORTADORA</t>
  </si>
  <si>
    <t>02/12/2025 SE CONFIRMAN DATOS, SE REALIZA ENVIO POR OPERADOR LOGISTICO | 06/12/2025 SE REALIZA ENVIO DE 16 ROLLOS, CON LA GUIA 2235596950 SERVIENTREGA. SE CONFIRMA ENTREGA EXITOSA POR PARTE DE LA TRANSPORTADORA</t>
  </si>
  <si>
    <t>04/12/2025 SE ESCALA A COORDINADOR DE ZONA PARA ENTREGA DE ROLLOS EN SITIO | 06/12/2025 SE REALIZA ENTREGA DE 16 ROLLOS</t>
  </si>
  <si>
    <t>01/12/2025 SE CONFIRMAN DATOS, SE REALIZA ENVIO POR OPERADOR LOGISTICO | 06/12/2025 SE REALIZA ENVIO DE 40 ROLLOS, CON LA GUIA 2235596948 SERVIENTREGA. SE CONFIRMA ENTREGA EXITOSA POR PARTE DE LA TRANSPORTADORA</t>
  </si>
  <si>
    <t>03/12/2025 SE ESCALA A COORDINADOR DE ZONA PARA ENTREGA DE ROLLOS EN SITIO | 06/12/2025 SE ENTREGAN 16 ROLLOS DE LA RED WOMPI EXITOSOS</t>
  </si>
  <si>
    <t>01/12/2025 SE CONFIRMAN DATOS, SE REALIZA ENVIO POR OPERADOR LOGISTICO | 06/12/2025 SE REALIZA ENVIO DE 56 ROLLOS, CON LA GUIA 2235596942 SERVIENTREGA. SE CONFIRMA ENTREGA EXITOSA POR PARTE DE LA TRANSPORTADORA</t>
  </si>
  <si>
    <t>04/12/2025 SE ESCALA A COORDINADOR DE ZONA PARA ENTREGA DE ROLLOS EN SITIO | 06/12/2025 SE VISITA COMERCIO, SE ENTREGAN 16 ROLLOS WOMPI, NO SE MANIPULAN DISPOSITIVOS</t>
  </si>
  <si>
    <t>03/12/2025 SE ESCALA A COORDINADOR DE ZONA PARA ENTREGA DE ROLLOS EN SITIO | 06/12/2025 SE REALIZA ENTREGA DE 48 ROLLOS WOMPI POR SOLICITUD DEL CLIENTE.</t>
  </si>
  <si>
    <t>01/12/2025 SE ESCALA A COORDINADOR DE ZONA PARA ENTREGA DE ROLLOS EN SITIO | 06/12/2025 SE ENTREGAN 16 ROLLOS DE LA RED WOMPI EXITOSOS</t>
  </si>
  <si>
    <t>04/12/2025 SE ESCALA A COORDINADOR DE ZONA PARA ENTREGA DE ROLLOS EN SITIO | 06/12/2025 SE REALIZA VISITA, SE ENTREGAN 8 ROLLOS, DATAFONO NO SE ENCUENTRA EN LA DIRECCIÓN DE ENTREGA</t>
  </si>
  <si>
    <t>01/12/2025 SE ESCALA A COORDINADOR DE ZONA PARA ENTREGA DE ROLLOS EN SITIO | 06/12/2025 ENTREGA DE 16 ROLLOS WOMPI PARA DATAFONO NO SE MANIPULA TERMINAL</t>
  </si>
  <si>
    <t>04/12/2025 SE ESCALA A COORDINADOR DE ZONA PARA ENTREGA DE ROLLOS EN SITIO | 06/12/2025 SE REALIZA VISITA TÉCNICA, SE ENTREGA 24 ROLLOS PARA DATAFONO, EL CLIENTE RECIBE A SATISFACCIÓN, CB OPERATIVO.</t>
  </si>
  <si>
    <t>05/12/2025 SE ESCALA A COORDINADOR DE ZONA PARA ENTREGA DE ROLLOS EN SITIO | 06/12/2025 ENTREGA DE 32 ROLLOS EXITOSA CON VISITA</t>
  </si>
  <si>
    <t>02/12/2025 SE REALIZA ENVIO DE ROLLOS POR  OPERADOR LOGISTICO | 03/12/2025 SE REALIZA ENVÍO DE 64 ROLLOS DE ACUERDO A DATOS SUMINISTRADOS POR CLIENTE***SE CONFIRMA ENTREGA EXITOSA POR PARTE DE LA TRANSPORTADORA</t>
  </si>
  <si>
    <t>04/12/2025 SE REALIZA ENVIO DE ROLLOS POR  OPERADOR LOGISTICO**SE CONFIRMA ENTREGA EXITOSA POR PARTE DE LA TRANSPORTADORA</t>
  </si>
  <si>
    <t>04/12/2025 SE CONFIRMAN DATOS, SE REALIZA ENVIO POR OPERADOR LOGISTICO | 06/12/2025 SE REALIZA ENVIO DE 32 ROLLOS, CON LA GUIA 46778000243 COORDINADORA. SE CONFIRMA ENTREGA EXITOSA POR PARTE DE LA TRANSPORTADORA</t>
  </si>
  <si>
    <t>04/12/2025 SE REALIZA ENVIO DE ROLLOS POR  OPERADOR LOGISTICO | 06/12/2025 SE REALIZA ENVIO DE 16 ROLLOS, CON LA GUIA 46778000238 COORDINADORA. SE CONFIRMA ENTREGA EXITOSA POR PARTE DE LA TRANSPORTADORA</t>
  </si>
  <si>
    <t>01/12/2025 SE CONFIRMAN DATOS, SE REALIZA ENVIO POR OPERADOR LOGISTICO | 06/12/2025 SE REALIZA ENVIO DE 8 ROLLOS, CON LA GUIA 46778000220 COORDINADORA. SE CONFIRMA ENTREGA EXITOSA POR PARTE DE LA TRANSPORTADORA</t>
  </si>
  <si>
    <t>25/11/2025 SE CONFIRMAN DATOS, SE REALIZA ENVIO POR OPERADOR LOGISTICO | 02/12/2025 SE LE INFORMA NUMERO DE GUIA A USER, NO LE HAN ENTREGADO ROLLOS**SE CONFIRMA ENTREGA EXITOSA POR PARTE DE LA TRANSPORTADORA</t>
  </si>
  <si>
    <t>29/11/2025 SE ESCALA A COORDINADOR DE ZONA PARA ENTREGA DE ROLLOS EN SITIO | 06/12/2025 ENTREGA DE ROLLOS EJECUTADO OK</t>
  </si>
  <si>
    <t>02/12/2025 SE ESCALA A COORDINADOR DE ZONA PARA ENTREGA DE ROLLOS EN SITIO | 06/12/2025 SE REALIZA ENTREGA DE 16 ROLLOS WOMPI EN SITIO ENTREGA EXITOSA</t>
  </si>
  <si>
    <t>02/12/2025 SE ESCALA A COORDINADOR DE ZONA PARA ENTREGA DE ROLLOS EN SITIO | 06/12/2025 SE REALIZA VISITA TÉCNICA, SE ENTREGA 40 ROLLOS PARA DATAFONO, EL CLIENTE RECIBE A SATISFACCIÓN, CB OPERATIVO.</t>
  </si>
  <si>
    <t>02/12/2025 SE ESCALA A COORDINADOR DE ZONA PARA ENTREGA DE ROLLOS EN SITIO | 05/12/2025 SE LLEGA A LA DIRECCIÓN INDICADA Y SE ENTREGAN 24 ROLLOS WOMPI SIN MANIPULAR EQUIPOS</t>
  </si>
  <si>
    <t>02/12/2025 SE REALIZA ENVIO DE ROLLOS POR  OPERADOR LOGISTICO | 03/12/2025 SE VISITA COMERCIO SE REALIZÓ ENTREGA DE 40 ROLLOS WOMPI</t>
  </si>
  <si>
    <t>05/12/2025 SE ESCALA A COORDINADOR DE ZONA PARA ENTREGA DE ROLLOS EN SITIO | 06/12/2025 SE ENTREGAN 48 ROLLOS WOMPI</t>
  </si>
  <si>
    <t>05/12/2025 SE ESCALA A COORDINADOR DE ZONA PARA ENTREGA DE ROLLOS EN SITIO | 06/12/2025 SE REALIZA ENTREGA DE 56 ROLLOS WOMPI</t>
  </si>
  <si>
    <t>05/12/2025 SE ESCALA A COORDINADOR DE ZONA PARA ENTREGA DE ROLLOS EN SITIO | 06/12/2025 SE REALIZA VISITA AL PUNTO SE ENTREGAN 24 ROLLOS PAPEL WOMPI</t>
  </si>
  <si>
    <t>05/12/2025 SE ESCALA A COORDINADOR DE ZONA PARA ENTREGA DE ROLLOS EN SITIO | 06/12/2025 VISITAMOS COMERCIO REALIZAMOS ENTREGA DE 48 ROLLOS.</t>
  </si>
  <si>
    <t>05/12/2025 SE ESCALA A COORDINADOR DE ZONA PARA ENTREGA DE ROLLOS EN SITIO | 06/12/2025 SE REALIZA ENTREGA DE 16 UNIDADES DE ROLLOS WOMPI</t>
  </si>
  <si>
    <t>05/12/2025 SE ESCALA A COORDINADOR DE ZONA PARA ENTREGA DE ROLLOS EN SITIO | 06/12/2025 SE ENTREGAN 24 ROLLOS DE LA RED WOMPI EXITOSOS</t>
  </si>
  <si>
    <t>05/12/2025 SE ESCALA A COORDINADOR DE ZONA PARA ENTREGA DE ROLLOS EN SITIO | 06/12/2025 SE REALIZA ENTREGA DE 64 ROLLOS</t>
  </si>
  <si>
    <t>05/12/2025 SE ESCALA A COORDINADOR DE ZONA PARA ENTREGA DE ROLLOS EN SITIO | 06/12/2025 SE VISITA CB. SE REALIZA ENTREGA DE 32 ROLLOS. CLIENTE INFORMA QUE EL DATAFONO FUNCIONA CORRECTAMENTE. NO SÉ MANIPULA DATAFONO</t>
  </si>
  <si>
    <t>05/12/2025 SE ESCALA A COORDINADOR DE ZONA PARA ENTREGA DE ROLLOS EN SITIO | 06/12/2025 SE REALIZA VISITA TÉCNICA, SE ENTREGA 16 ROLLOS PARA DATAFONO, EL CLIENTE RECIBE A SATISFACCIÓN, CB OPERATIVO.**SE CONFIRMA ENTREGA EXITOSA POR PARTE DE LA TRANSPORTADORA</t>
  </si>
  <si>
    <t>05/12/2025 SE ESCALA A COORDINADOR DE ZONA PARA ENTREGA DE ROLLOS EN SITIO | 06/12/2025 SE REALIZA ENTREGA 16 ROLLOS AL COMERCIO</t>
  </si>
  <si>
    <t>05/12/2025 SE ESCALA A COORDINADOR DE ZONA PARA ENTREGA DE ROLLOS EN SITIO | 06/12/2025 SE REALIZA ENTREGA DE 32 ROLLOS AL COMERCIO</t>
  </si>
  <si>
    <t>05/12/2025 SE ESCALA A COORDINADOR DE ZONA PARA ENTREGA DE ROLLOS EN SITIO | 06/12/2025 SE REALIZA ENTREGA DE 48 ROLLOS PARA EL COMERCIO</t>
  </si>
  <si>
    <t>05/12/2025 SE ESCALA A COORDINADOR DE ZONA PARA ENTREGA DE ROLLOS EN SITIO | 06/12/2025 SE REALIZA ENTREGA DE 64 ROLLOS WOMPI</t>
  </si>
  <si>
    <t>05/12/2025 SE ESCALA A COORDINADOR DE ZONA PARA ENTREGA DE ROLLOS EN SITIO | 06/12/2025 SE REALIZA VISITA SE ENCUENTRA COMERCIO CERRADO CLIENTE RECIBE EN ROLLOS EN DIRECCIÓN DIFERENTE</t>
  </si>
  <si>
    <t>05/12/2025 SE ESCALA A COORDINADOR DE ZONA PARA ENTREGA DE ROLLOS EN SITIO | 06/12/2025 SE REALIZA ENTRE DE 24 ROLLOS AL COMERCIO</t>
  </si>
  <si>
    <t>05/12/2025 SE ESCALA A COORDINADOR DE ZONA PARA ENTREGA DE ROLLOS EN SITIO | 06/12/2025 SE REALIZA ENTREGA DE 48 ROLLOS WOMPI</t>
  </si>
  <si>
    <t>04/12/2025 SE ESCALA A COORDINADOR DE ZONA PARA ENTREGA DE ROLLOS EN SITIO | 06/12/2025 SE REALIZA ENTREGA DE 32 ROLLOS WOMPI</t>
  </si>
  <si>
    <t>04/12/2025 SE ESCALA A COORDINADOR DE ZONA PARA ENTREGA DE ROLLOS EN SITIO | 06/12/2025 SE ENTREGAN 48 ROLLOS WOMPI</t>
  </si>
  <si>
    <t>04/12/2025 SE ESCALA A COORDINADOR DE ZONA PARA ENTREGA DE ROLLOS EN SITIO | 06/12/2025 SE REALIZA VISITA, SE ENTREGAN 56 ROLLOS, DATAFONO NO SE ENCUENTRA EN LA DIRECCIÓN DE ENTREGA</t>
  </si>
  <si>
    <t>27/11/2025 SE CONFIRMAN DATOS, SE REALIZA ENVIO POR OPERADOR LOGISTICO | 07/12/2025 SE REALIZA ENVIO DE 64 ROLLOS, CON LA GUIA 2248145450 SERVIENTREGA. SE CONFIRMA ENTREGA EXITOSA POR PARTE DE LA TRANSPORTADORA</t>
  </si>
  <si>
    <t>24/11/2025 SE CONFIRMAN DATOS, SE REALIZA ENVIO POR OPERADOR LOGISTICO | 07/12/2025 SE REALIZA ENVIO DE 24 ROLLOS, CON LA GUIA 2265100519 SERVIENTREGA. SE CONFIRMA ENTREGA EXITOSA POR PARTE DE LA TRANSPORTADORA</t>
  </si>
  <si>
    <t>05/12/2025 SE CONFIRMAN DATOS, SE REALIZA ENVIO POR OPERADOR LOGISTICO | 07/12/2025 SE REALIZA ENVIO DE 8 ROLLOS, CON LA GUIA 2235597006 SERVIENTREGA. SE CONFIRMA ENTREGA EXITOSA POR PARTE DE LA TRANSPORTADORA</t>
  </si>
  <si>
    <t>05/12/2025 SE REALIZA ENVIO DE ROLLOS POR  OPERADOR LOGISTICO | 07/12/2025 SE REALIZA ENVIO DE 64 ROLLOS, CON LA GUIA 2235597000 SERVIENTREGA. SE CONFIRMA ENTREGA EXITOSA POR PARTE DE LA TRANSPORTADORA</t>
  </si>
  <si>
    <t>04/12/2025 SE CONFIRMAN DATOS, SE REALIZA ENVIO POR OPERADOR LOGISTICO | 07/12/2025 SE REALIZA ENVIO DE 64 ROLLOS, CON LA GUIA 2235596991 SERVIENTREGA. SE CONFIRMA ENTREGA EXITOSA POR PARTE DE LA TRANSPORTADORA</t>
  </si>
  <si>
    <t>04/12/2025 SE CONFIRMAN DATOS, SE REALIZA ENVIO POR OPERADOR LOGISTICO | 07/12/2025 SE REALIZA ENVIO DE 24 ROLLOS, CON LA GUIA 2235597005 SERVIENTREGA. SE CONFIRMA ENTREGA EXITOSA POR PARTE DE LA TRANSPORTADORA</t>
  </si>
  <si>
    <t>04/12/2025 SE CONFIRMAN DATOS, SE REALIZA ENVIO POR OPERADOR LOGISTICO | 07/12/2025 SE REALIZA ENVIO DE 8 ROLLOS, CON LA GUIA 2235596986 SERVIENTREGA. SE CONFIRMA ENTREGA EXITOSA POR PARTE DE LA TRANSPORTADORA</t>
  </si>
  <si>
    <t>04/12/2025 SE CONFIRMAN DATOS, SE REALIZA ENVIO POR OPERADOR LOGISTICO | 07/12/2025 SE REALIZA ENVIO DE 40 ROLLOS, CON LA GUIA 2235596985 SERVIENTREGA. SE CONFIRMA ENTREGA EXITOSA POR PARTE DE LA TRANSPORTADORA</t>
  </si>
  <si>
    <t>04/12/2025 SE REALIZA ENVIO DE ROLLOS POR  OPERADOR LOGISTICO | 07/12/2025 SE REALIZA ENVIO DE 40 ROLLOS, CON LA GUIA 2235596977 SERVIENTREGA. SE CONFIRMA ENTREGA EXITOSA POR PARTE DE LA TRANSPORTADORA</t>
  </si>
  <si>
    <t>04/12/2025 SE REALIZA ENVIO DE ROLLOS POR  OPERADOR LOGISTICO | 07/12/2025 SE REALIZA ENVIO DE 64 ROLLOS, CON LA GUIA 2248145462 SERVIENTREGA. SE CONFIRMA ENTREGA EXITOSA POR PARTE DE LA TRANSPORTADORA</t>
  </si>
  <si>
    <t>03/12/2025 SE ESCALA A COORDINADOR DE ZONA PARA ENTREGA DE ROLLOS EN SITIO | 07/12/2025 SE REALIZA ENVIO DE  ROLLOS, CON LA GUIA 2235596974 SERVIENTREGA. SE CONFIRMA ENTREGA EXITOSA POR PARTE DE LA TRANSPORTADORA</t>
  </si>
  <si>
    <t>30/11/2025 SE REALIZA ENVIO DE ROLLOS POR  OPERADOR LOGISTICO | 09/12/2025 SE REALIZA ENVIO DE 16 ROLLOS, CON LA GUIA 2235596913 SERVIENTREGA. SE CONFIRMA ENTREGA EXITOSA POR PARTE DE LA TRANSPORTADORA</t>
  </si>
  <si>
    <t>04/12/2025 SE ESCALA A COORDINADOR DE ZONA PARA ENTREGA DE ROLLOS EN SITIO | 09/12/2025 SE REALIZA ENTRÉGA 40 ROLLOS, LA TITULAR INFORMA QUE EL CORREO SE ENCUENTRA BLOQUEADA POR ESO NO LO COMPARTE</t>
  </si>
  <si>
    <t>01/12/2025 SE ESCALA A COORDINADOR DE ZONA PARA ENTREGA DE ROLLOS EN SITIO | 09/12/2025 SE VISITA COMERCIO Y SE HACE ENTREGA DE 24 ROLLOS A LA SEÑORA ROSMIRA GUZMÁN.</t>
  </si>
  <si>
    <t>SE REALIZA ENVIO DE 64 ROLLOS, CON LA GUIA  . SE CONFIRMA ENTREGA EXITOSA POR PARTE DE LA TRANSPORTADORA</t>
  </si>
  <si>
    <t>04/12/2025 SE CONFIRMAN DATOS, SE REALIZA ENVIO POR OPERADOR LOGISTICO | 09/12/2025 SE REALIZA ENVIO DE 32 ROLLOS, CON LA GUIA 46778000244 COORDINADORA. SE CONFIRMA ENTREGA EXITOSA POR PARTE DE LA TRANSPORTADORA</t>
  </si>
  <si>
    <t>04/12/2025 SE CONFIRMAN DATOS, SE REALIZA ENVIO POR OPERADOR LOGISTICO | 09/12/2025 SE REALIZA ENVIO DE 64 ROLLOS, CON LA GUIA 46778000235 COORDINADORA. SE CONFIRMA ENTREGA EXITOSA POR PARTE DE LA TRANSPORTADORA</t>
  </si>
  <si>
    <t>25/11/2025 SE CONFIRMAN DATOS, SE REALIZA ENVIO POR OPERADOR LOGISTICO**SE CONFIRMA ENTREGA EXITOSA POR PARTE DE LA TRANSPORTADORA</t>
  </si>
  <si>
    <t>09/12/2025 SE PROCEDE A CERRAR LA SOLICITUD YA QUE SE INTENTA COMUNICACIÓN EN DIFERENTES OCASIONES AL NÚMERO 3118941262  PARA CONFIRMAR DATOS DE ENVIO PERO NO SE LOGRA CONTACTO | 09/12/2025 SE PROCEDE A CERRAR LA SOLICITUD YA QUE SE INTENTA COMUNICACIÓN EN DIFERENTES OCASIONES AL NÚMERO 3118941262  PARA CONFIRMAR DATOS DE ENVIO PERO NO SE LOGRA CONTACTO</t>
  </si>
  <si>
    <t>09/12/2025 SE PROCEDE A CERRAR LA SOLICITUD YA QUE SE INTENTA COMUNICACIÓN EN DIFERENTES OCASIONES AL NÚMERO 3183975795  PARA CONFIRMAR DATOS DE ENVIO PERO NO SE LOGRA CONTACTO | 09/12/2025 SE PROCEDE A CERRAR LA SOLICITUD YA QUE SE INTENTA COMUNICACIÓN EN DIFERENTES OCASIONES AL NÚMERO 3183975795  PARA CONFIRMAR DATOS DE ENVIO PERO NO SE LOGRA CONTACTO</t>
  </si>
  <si>
    <t>04/12/2025 SE CONFIRMAN DATOS, SE REALIZA ENVIO POR OPERADOR LOGISTICO | 09/12/2025 SE REALIZA ENVIO DE 24 ROLLOS, CON LA GUIA 2235596987 SERVIENTREGA. SE CONFIRMA ENTREGA EXITOSA POR PARTE DE LA TRANSPORTADORA</t>
  </si>
  <si>
    <t>09/12/2025 SE PROCEDE A CERRAR LA SOLICITUD YA QUE SE INTENTA COMUNICACIÓN EN DIFERENTES OCASIONES AL NÚMERO 3126425027  PARA CONFIRMAR DATOS DE ENVIO PERO NO SE LOGRA CONTACTO | 09/12/2025 SE PROCEDE A CERRAR LA SOLICITUD YA QUE SE INTENTA COMUNICACIÓN EN DIFERENTES OCASIONES AL NÚMERO 3126425027  PARA CONFIRMAR DATOS DE ENVIO PERO NO SE LOGRA CONTACTO</t>
  </si>
  <si>
    <t>04/12/2025 SE REALIZA ENVIO DE ROLLOS POR  OPERADOR LOGISTICO | 09/12/2025 SE REALIZA ENVIO DE 64 ROLLOS, CON LA GUIA 992230780 LOGICUARTAS. SE CONFIRMA ENTREGA EXITOSA POR PARTE DE LA TRANSPORTADORA</t>
  </si>
  <si>
    <t>04/12/2025 SE ESCALA A COORDINADOR DE ZONA PARA ENTREGA DE ROLLOS EN SITIO | 09/12/2025 VISITAMOS COMERCIO REALIZAMOS ENTREGA DE 32 ROLLOS.</t>
  </si>
  <si>
    <t>05/12/2025 SE ESCALA A COORDINADOR DE ZONA PARA ENTREGA DE ROLLOS EN SITIO | 09/12/2025 SE REALIZA ENTREGA DE 24 ROLLOS TÉRMICOS WOMPIS SIN NOVEDAD.</t>
  </si>
  <si>
    <t>01/12/2025 SE ESCALA A COORDINADOR DE ZONA PARA ENTREGA DE ROLLOS EN SITIO | 09/12/2025 SE REALIZA VISITA SE ENTREGA 64 ROLLOS</t>
  </si>
  <si>
    <t>21/11/2025 SE CONFIRMAN DATOS, SE REALIZA ENVIO POR OPERADOR LOGISTICO | 27/11/2025 SE LE INFORMA EL NUMERO DE GUIA AL USUARIO, PENDIENTE CONFIRMACIÓN | 27/11/2025 EN COMUNICACIÓN CON EL USUARIO NOS CONFIRMA QUE AUN NO HA RECIBIDO LOS ROLLOS | 09/12/2025 SE REALIZA ENVIO DE 8 ROLLOS, CON LA GUIA 2235596765 SERVIENTREGA. SE CONFIRMA ENTREGA EXITOSA POR PARTE DE LA TRANSPORTADORA</t>
  </si>
  <si>
    <t>28/11/2025 SE CONFIRMAN DATOS, SE REALIZA ENVIO POR OPERADOR LOGISTICO | 09/12/2025 SE REALIZA ENVIO DE 8 ROLLOS, CON LA GUIA 2235596893 SERVIENTREGA. SE CONFIRMA ENTREGA EXITOSA POR PARTE DE LA TRANSPORTADORA</t>
  </si>
  <si>
    <t>28/11/2025 SE CONFIRMAN DATOS, SE REALIZA ENVIO POR OPERADOR LOGISTICO | 09/12/2025 SE REALIZA ENVIO DE 24 ROLLOS, CON LA GUIA 2235596905 SERVIENTREGA. SE CONFIRMA ENTREGA EXITOSA POR PARTE DE LA TRANSPORTADORA</t>
  </si>
  <si>
    <t>04/12/2025 SE ESCALA A COORDINADOR DE ZONA PARA ENTREGA DE ROLLOS EN SITIO | 09/12/2025 SE VISITA COMERCIO CB BANCOLOMBIA WOMPI, SE ENTREGAN 24 ROLLOS DE PAPELERÍA PARA EL DATAFONO SOLICITADOS, NO UPS, NO SE MANIPULAN EQUIPOS.</t>
  </si>
  <si>
    <t>06/12/2025 SE ESCALA A COORDINADOR DE ZONA PARA ENTREGA DE ROLLOS EN SITIO | 09/12/2025 SE VISITA COMERCIO SE ENTREGA ROLLOS EN SITIO</t>
  </si>
  <si>
    <t>02/12/2025 SE CONFIRMAN DATOS, SE REALIZA ENVIO POR OPERADOR LOGISTICO | 09/12/2025 SE REALIZA ENVIO DE 16 ROLLOS, CON LA GUIA 2265100539 SERVIENTREGA. SE CONFIRMA ENTREGA EXITOSA POR PARTE DE LA TRANSPORTADORA</t>
  </si>
  <si>
    <t>03/12/2025 SE CONFIRMAN DATOS, SE REALIZA ENVIO POR OPERADOR LOGISTICO | 09/12/2025 SE REALIZA ENVIO DE 48 ROLLOS, CON LA GUIA 2235596968 SERVIENTREGA. SE CONFIRMA ENTREGA EXITOSA POR PARTE DE LA TRANSPORTADORA</t>
  </si>
  <si>
    <t>02/12/2025 SE CONFIRMAN DATOS, SE REALIZA ENVIO POR OPERADOR LOGISTICO | 09/12/2025 SE REALIZA ENVIO DE 32 ROLLOS, CON LA GUIA 2277307843 SERVIENTREGA. SE CONFIRMA ENTREGA EXITOSA POR PARTE DE LA TRANSPORTADORA</t>
  </si>
  <si>
    <t>06/12/2025 SE ESCALA A COORDINADOR DE ZONA PARA ENTREGA DE ROLLOS EN SITIO | 09/12/2025 SE VISITA COMERCIO SE ENTREGA 64 ROLLOS EN SITIO</t>
  </si>
  <si>
    <t>06/12/2025 SE ESCALA A COORDINADOR DE ZONA PARA ENTREGA DE ROLLOS EN SITIO | 09/12/2025 SE REALIZA ENTREGA DE 16 ROLLOS WOMPI NO SE MANIPULA DATAFONO</t>
  </si>
  <si>
    <t>02/12/2025 SE ESCALA A COORDINADOR DE ZONA PARA ENTREGA DE ROLLOS EN SITIO | 09/12/2025 SE REALIZA VISITA SE ENTREGA 64 ROLLOS</t>
  </si>
  <si>
    <t>05/12/2025 SE ESCALA A COORDINADOR DE ZONA PARA ENTREGA DE ROLLOS EN SITIO | 09/12/2025 DURANTE LA VISITA TECNICA SE REALIZA ENTREGA DE 16 ROLLOS PARA DATÁFONO NO SE MANIPULAN EQUIPOS SIN NOVEDAD EN ENTREGA</t>
  </si>
  <si>
    <t>04/12/2025 SE ESCALA A COORDINADOR DE ZONA PARA ENTREGA DE ROLLOS EN SITIO | 09/12/2025 SE REALIZA VISITA SE ENTREGA 56 ROLLOS</t>
  </si>
  <si>
    <t>01/12/2025 SE ESCALA A COORDINADOR DE ZONA PARA ENTREGA DE ROLLOS EN SITIO | 10/12/2025 SE REALIZA ENTREGA DE 64 ROLLOS POR EL OPERADOR LOGISTICO VELOCES CON LA GUIA V4001905104</t>
  </si>
  <si>
    <t>04/12/2025 SE ESCALA A COORDINADOR DE ZONA PARA ENTREGA DE ROLLOS EN SITIO | 09/12/2025 ENTREGA DE 24 ROLLOS NO SE MANIPULAN EQUIPOS</t>
  </si>
  <si>
    <t>05/12/2025 SE ESCALA A COORDINADOR DE ZONA PARA ENTREGA DE ROLLOS EN SITIO | 09/12/2025 SE REALIZA ENTREGA DE 64 UNIDADES DE ROLLOS WOMPI</t>
  </si>
  <si>
    <t>03/12/2025 SE ESCALA A COORDINADOR DE ZONA PARA ENTREGA DE ROLLOS EN SITIO | 09/12/2025 SE REALIZA VISITA SE ENTREGA 32 ROLLOS</t>
  </si>
  <si>
    <t>05/12/2025 SE ESCALA A COORDINADOR DE ZONA PARA ENTREGA DE ROLLOS EN SITIO | 09/12/2025 DURANTE LA VISITA TECNICA SE REALIZA ENTREGA DE 32 ROLLOS PARA DATÁFONO NO SE MANIPULAN EQUIPOS SIN NOVEDAD EN ENTREGA</t>
  </si>
  <si>
    <t>05/12/2025 SE ESCALA A COORDINADOR DE ZONA PARA ENTREGA DE ROLLOS EN SITIO | 09/12/2025 SE ENTREGAN 24 ROLLOS.</t>
  </si>
  <si>
    <t>05/12/2025 SE ESCALA A COORDINADOR DE ZONA PARA ENTREGA DE ROLLOS EN SITIO | 09/12/2025 DURANTE LA VISITA TECNICA SE REALIZA ENTREGA DE 64 ROLLOS PARA DATÁFONO NO SE MANIPULAN EQUIPOS SIN NOVEDAD EN ENTREGA</t>
  </si>
  <si>
    <t>05/12/2025 SE ESCALA A COORDINADOR DE ZONA PARA ENTREGA DE ROLLOS EN SITIO | 09/12/2025 SE ENTREGAN 64 ROLLOS A DIANA GIL</t>
  </si>
  <si>
    <t>03/12/2025 SE ESCALA A COORDINADOR DE ZONA PARA ENTREGA DE ROLLOS EN SITIO | 09/12/2025 ENTREGA DE 24 ROLLOS NO SE MANIPULAN EQUIPOS</t>
  </si>
  <si>
    <t>03/12/2025 SE ESCALA A COORDINADOR DE ZONA PARA ENTREGA DE ROLLOS EN SITIO | 09/12/2025 SE REALIZA ENTREGA DE 16 ROLLOS WOMPI POR SOLICITUD DEL CLIENTE.</t>
  </si>
  <si>
    <t>04/12/2025 SE ESCALA A COORDINADOR DE ZONA PARA ENTREGA DE ROLLOS EN SITIO | 09/12/2025 SE REALIZA ENTREGA DE 40 ROLLOS TERMICOS SIN NOVEDAD</t>
  </si>
  <si>
    <t>05/12/2025 SE ESCALA A COORDINADOR DE ZONA PARA ENTREGA DE ROLLOS EN SITIO | 09/12/2025 DURANTE LA VISITA TECNICA SE REALIZA ENTREGA DE 24 ROLLOS PARA DATÁFONO NO SE MANIPULAN EQUIPOS SIN NOVEDAD EN ENTREGA</t>
  </si>
  <si>
    <t>05/12/2025 SE ESCALA A COORDINADOR DE ZONA PARA ENTREGA DE ROLLOS EN SITIO | 09/12/2025 SE REALIZA ENTREGA DE 24 ROLLOS EN SITIO</t>
  </si>
  <si>
    <t>05/12/2025 SE ESCALA A COORDINADOR DE ZONA PARA ENTREGA DE ROLLOS EN SITIO | 09/12/2025 DURANTE LA VISITA TECNICA SE REALIZA ENTREGA DE 48 ROLLOS PARA DATÁFONO NO SE MANIPULAN EQUIPOS SIN NOVEDAD EN ENTREGA</t>
  </si>
  <si>
    <t>09/12/2025 SE ESCALA A COORDINADOR DE ZONA PARA ENTREGA DE ROLLOS EN SITIO | 09/12/2025 SE REALIZA ENTREGA DE 32 UNIDADES DE ROLLOS WOMPI</t>
  </si>
  <si>
    <t>06/12/2025 SE ESCALA A COORDINADOR DE ZONA PARA ENTREGA DE ROLLOS EN SITIO | 09/12/2025 SE VISITA CB Y SE REALIZA ENTREGA 56 ROLLOS DE PAPEL TERMICO PARA DATÁFONO WOMPI</t>
  </si>
  <si>
    <t>01/12/2025 SE ESCALA A COORDINADOR DE ZONA PARA ENTREGA DE ROLLOS EN SITIO | 09/12/2025 SE REALIZA ENTREGA DE 32 ROLLOS POR EL OPERADOR LOGISTICO VELOCES CON LA GUIA V4001905099</t>
  </si>
  <si>
    <t>25/11/2025 SE REALIZA ENVIO DE ROLLOS POR  OPERADOR LOGISTICO | 09/12/2025 SE REALIZA ENTREGA DE 64 ROLLOS POR EL OPERADOR LOGISTICO VELOCES CON LA GUIA V4001873002</t>
  </si>
  <si>
    <t>03/12/2025 SE ESCALA A COORDINADOR DE ZONA PARA ENTREGA DE ROLLOS EN SITIO | 09/12/2025 SE REALIZA ENTREGA DE 32 ROLLOS POR EL OPERADOR LOGISTICO VELOCES CON LA GUIA V4001924344</t>
  </si>
  <si>
    <t>03/12/2025 SE ESCALA A COORDINADOR DE ZONA PARA ENTREGA DE ROLLOS EN SITIO | 09/12/2025 SE REALIZA ENTREGA DE 64 ROLLOS POR EL OPERADOR LOGISTICO VELOCES CON LA GUIA V4001924347</t>
  </si>
  <si>
    <t>03/12/2025 SE ESCALA A COORDINADOR DE ZONA PARA ENTREGA DE ROLLOS EN SITIO | 09/12/2025 SE REALIZA ENTREGA DE 16 ROLLOS POR EL OPERADOR LOGISTICO VELOCES CON LA GUIA V4001924346</t>
  </si>
  <si>
    <t>03/12/2025 SE ESCALA A COORDINADOR DE ZONA PARA ENTREGA DE ROLLOS EN SITIO | 09/12/2025 SE REALIZA ENTREGA DE 64 ROLLOS POR EL OPERADOR LOGISTICO VELOCES CON LA GUIA V4001924348</t>
  </si>
  <si>
    <t>03/12/2025 SE ESCALA A COORDINADOR DE ZONA PARA ENTREGA DE ROLLOS EN SITIO | 09/12/2025 SE REALIZA ENTREGA DE 16 ROLLOS POR EL OPERADOR LOGISTICO VELOCES CON LA GUIA V4001924352</t>
  </si>
  <si>
    <t>03/12/2025 SE ESCALA A COORDINADOR DE ZONA PARA ENTREGA DE ROLLOS EN SITIO | 09/12/2025 SE REALIZA ENTREGA DE 48 ROLLOS POR EL OPERADOR LOGISTICO VELOCES CON LA GUIA V4001924341</t>
  </si>
  <si>
    <t>03/12/2025 SE ESCALA A COORDINADOR DE ZONA PARA ENTREGA DE ROLLOS EN SITIO | 09/12/2025 SE REALIZA ENTREGA DE 24 ROLLOS POR EL OPERADOR LOGISTICO VELOCES CON LA GUIA V4001924353</t>
  </si>
  <si>
    <t>03/12/2025 SE ESCALA A COORDINADOR DE ZONA PARA ENTREGA DE ROLLOS EN SITIO | 09/12/2025 SE REALIZA ENTREGA DE 64 ROLLOS POR EL OPERADOR LOGISTICO VELOCES CON LA GUIA V4001924354</t>
  </si>
  <si>
    <t>03/12/2025 SE ESCALA A COORDINADOR DE ZONA PARA ENTREGA DE ROLLOS EN SITIO | 09/12/2025 SE REALIZA ENTREGA DE 32 ROLLOS POR EL OPERADOR LOGISTICO VELOCES CON LA GUIA V4001924355</t>
  </si>
  <si>
    <t>02/12/2025 SE ESCALA A COORDINADOR DE ZONA PARA ENTREGA DE ROLLOS EN SITIO | 09/12/2025 SE REALIZA ENTREGA DE 48 ROLLOS POR EL OPERADOR LOGISTICO VELOCES CON LA GUIA V4001917568</t>
  </si>
  <si>
    <t>02/12/2025 SE ESCALA A COORDINADOR DE ZONA PARA ENTREGA DE ROLLOS EN SITIO | 09/12/2025 SE REALIZA ENTREGA DE 16 ROLLOS POR EL OPERADOR LOGISTICO VELOCES CON LA GUIA V4001917570</t>
  </si>
  <si>
    <t>04/12/2025 SE CONFIRMAN DATOS, SE REALIZA ENVIO POR OPERADOR LOGISTICO | 09/12/2025 SE REALIZA ENVIO DE 8 ROLLOS, CON LA GUIA 2248145472 SERVIENTREGA. SE CONFIRMA ENTREGA EXITOSA POR PARTE DE LA TRANSPORTADORA</t>
  </si>
  <si>
    <t>02/12/2025 SE ESCALA A COORDINADOR DE ZONA PARA ENTREGA DE ROLLOS EN SITIO | 09/12/2025 SE REALIZA ENTREGA DE 64 ROLLOS POR EL OPERADOR LOGISTICO VELOCES CON LA GUIA V4001917573</t>
  </si>
  <si>
    <t>02/12/2025 SE ESCALA A COORDINADOR DE ZONA PARA ENTREGA DE ROLLOS EN SITIO | 09/12/2025 SE REALIZA ENTREGA DE 48 ROLLOS POR EL OPERADOR LOGISTICO VELOCES CON LA GUIA V4001917575</t>
  </si>
  <si>
    <t>02/12/2025 SE ESCALA A COORDINADOR DE ZONA PARA ENTREGA DE ROLLOS EN SITIO | 09/12/2025 SE REALIZA ENTREGA DE 40 ROLLOS POR EL OPERADOR LOGISTICO VELOCES CON LA GUIA V4001917564</t>
  </si>
  <si>
    <t>02/12/2025 SE ESCALA A COORDINADOR DE ZONA PARA ENTREGA DE ROLLOS EN SITIO | 09/12/2025 SE REALIZA ENTREGA DE 8 ROLLOS POR EL OPERADOR LOGISTICO VELOCES CON LA GUIA V4001917574</t>
  </si>
  <si>
    <t>01/12/2025 SE ESCALA A COORDINADOR DE ZONA PARA ENTREGA DE ROLLOS EN SITIO | 09/12/2025 SE REALIZA ENTREGA DE 32 ROLLOS POR EL OPERADOR LOGISTICO VELOCES CON LA GUIA V4001917580</t>
  </si>
  <si>
    <t>01/12/2025 SE ESCALA A COORDINADOR DE ZONA PARA ENTREGA DE ROLLOS EN SITIO | 09/12/2025 SE REALIZA ENTREGA DE 56 ROLLOS POR EL OPERADOR LOGISTICO VELOCES CON LA GUIA V4001917583</t>
  </si>
  <si>
    <t>01/12/2025 SE ESCALA A COORDINADOR DE ZONA PARA ENTREGA DE ROLLOS EN SITIO | 09/12/2025 SE REALIZA ENTREGA DE 24 ROLLOS POR EL OPERADOR LOGISTICO VELOCES CON LA GUIA V4001905097</t>
  </si>
  <si>
    <t>05/12/2025 SE ESCALA A COORDINADOR DE ZONA PARA ENTREGA DE ROLLOS EN SITIO | 09/12/2025 ENTREGA DE 24 ROLLOS NO SE MANIPULAN EQUIPOS</t>
  </si>
  <si>
    <t>01/12/2025 SE ESCALA A COORDINADOR DE ZONA PARA ENTREGA DE ROLLOS EN SITIO | 09/12/2025 SE REALIZA ENVIO DE 64 ROLLOS, CON LA GUIA 2265100536 SERVIENTREGA. SE CONFIRMA ENTREGA EXITOSA POR PARTE DE LA TRANSPORTADORA</t>
  </si>
  <si>
    <t>05/12/2025 SE ESCALA A COORDINADOR DE ZONA PARA ENTREGA DE ROLLOS EN SITIO | 09/12/2025 SE REALIZA ENTREGA DE 32 ROLLOS WOMPI CON VISITA, NO SE INTERVIENE EQUIPOS</t>
  </si>
  <si>
    <t>05/12/2025 SE ESCALA A COORDINADOR DE ZONA PARA ENTREGA DE ROLLOS EN SITIO | 09/12/2025 ENTREGA DE 56 ROLLOS NO SE MANIPULAN EQUIPOS</t>
  </si>
  <si>
    <t>04/12/2025 SE ESCALA A COORDINADOR DE ZONA PARA ENTREGA DE ROLLOS EN SITIO | 09/12/2025 ENTREGA DE 56 ROLLOS NO SE MANIPULAN EQUIPOS</t>
  </si>
  <si>
    <t>05/12/2025 SE ESCALA A COORDINADOR DE ZONA PARA ENTREGA DE ROLLOS EN SITIO | 09/12/2025 SE HACE ENTREGA DE 8 ROLLOS WOMPI DE MANERA EXITOSA</t>
  </si>
  <si>
    <t>04/12/2025 SE ESCALA A COORDINADOR DE ZONA PARA ENTREGA DE ROLLOS EN SITIO | 09/12/2025 ENTREGA DE 16 ROLLOS NO SE MANIPULAN EQUIPOS</t>
  </si>
  <si>
    <t>05/12/2025 SE ESCALA A COORDINADOR DE ZONA PARA ENTREGA DE ROLLOS EN SITIO | 09/12/2025 SE REALIZA ENTREGA DE 16 ROLLOS TÉRMICOS WOMPI EN EL CB SIN NOVEDAD.</t>
  </si>
  <si>
    <t>06/12/2025 SE ESCALA A COORDINADOR DE ZONA PARA ENTREGA DE ROLLOS EN SITIO | 09/12/2025 SE REALIZA ENTREGA DE 32 ROLLOS PARA DATÁFONO A SATISFACCIÓN DEL CLIENTE, SE ENTREGA EN DIRECCIÓN DIFERENTE YA QUE EL USUARIO NO SE ENCUENTRA EN EL SITIO ABRE DESPUÉS DE LAS 3:30 DE LA TARDE, SE HACE GESTIÓN TELEFÓNICA Y SE ACUERDA UN PUNTO PARA RECIBIR LOS ROLLOS</t>
  </si>
  <si>
    <t>06/12/2025 SE ESCALA A COORDINADOR DE ZONA PARA ENTREGA DE ROLLOS EN SITIO | 09/12/2025 SE VISITA CB Y SE REALIZA ENTREGA DE 16 ROLLOS DE PAPEL TERMICO PARA DATÁFONO WOMPI</t>
  </si>
  <si>
    <t>05/12/2025 SE ESCALA A COORDINADOR DE ZONA PARA ENTREGA DE ROLLOS EN SITIO | 09/12/2025 SE LLEGA A ALA DIRECCIÓN INDICADA Y SE ENTREGAN 24 ROLLOS WOMPI SIN MANIPULAR EQUIPOS</t>
  </si>
  <si>
    <t>05/12/2025 SE ESCALA A COORDINADOR DE ZONA PARA ENTREGA DE ROLLOS EN SITIO | 09/12/2025 SE HACE ENTREGA DE 56 ROLLOS WOMPI DE MANERA EXITOSA</t>
  </si>
  <si>
    <t>03/12/2025 SE ESCALA A COORDINADOR DE ZONA PARA ENTREGA DE ROLLOS EN SITIO | 09/12/2025 SE ENTREGAN 32 ROLLOS WOMPI A LORENA ROBAYO</t>
  </si>
  <si>
    <t>05/12/2025 SE ESCALA A COORDINADOR DE ZONA PARA ENTREGA DE ROLLOS EN SITIO | 09/12/2025 SE ENTREGAN 16 ROLLOS EN EL COMERCIO NO SE MANIPULAN EQUIPOS</t>
  </si>
  <si>
    <t>04/12/2025 SE ESCALA A COORDINADOR DE ZONA PARA ENTREGA DE ROLLOS EN SITIO | 09/12/2025 SE REALIZA ENTREGA DE 32 ROLLOS PARA DATÁFONO A SATISFACCIÓN DEL CLIENTE, SE ENTREGA EN DIRECCIÓN DIFERENTE YA QUE EL LOCAL SE ENCUENTRA CERRADO SE HACE GESTIÓN TELEFÓNICA Y SE ENTREGA EN LA CASA DE LA SEÑORA QUE VIVE A LA VUELTA DEL LOCAL</t>
  </si>
  <si>
    <t>09/12/2025 SE ESCALA A COORDINADOR DE ZONA PARA ENTREGA DE ROLLOS EN SITIO | 09/12/2025 SE VISITA COMERCIO SE ENTREGA 24 ROLLOS EN SITIO , CLIENTE NO PUEDE ENTREGAR BAUCHER DEBIENDO SE ENCUENTRA SIN ENERGÍA Y NO TIENE BAUCHER ANTERIORES</t>
  </si>
  <si>
    <t>04/12/2025 SE CONFIRMAN DATOS, SE REALIZA ENVIO POR OPERADOR LOGISTICO | 09/12/2025 SE REALIZA ENVIO DE 16 ROLLOS, CON LA GUIA 2278614654 SERVIENTREGA. SE CONFIRMA ENTREGA EXITOSA POR PARTE DE LA TRANSPORTADORA</t>
  </si>
  <si>
    <t>04/12/2025 SE REALIZA ENVIO DE ROLLOS POR  OPERADOR LOGISTICO | 09/12/2025 SE REALIZA ENVIO DE 24 ROLLOS, CON LA GUIA 46778000233 COORDINADORA. SE CONFIRMA ENTREGA EXITOSA POR PARTE DE LA TRANSPORTADORA</t>
  </si>
  <si>
    <t>06/12/2025 SE ESCALA A COORDINADOR DE ZONA PARA ENTREGA DE ROLLOS EN SITIO | 09/12/2025 SE ENTREGAN 64 ROLLOS EN EL COMERCIO NO SE MANIPULAN EQUIPOS</t>
  </si>
  <si>
    <t>03/12/2025 SE REALIZA ENVIO DE ROLLOS POR  OPERADOR LOGISTICO | 09/12/2025 SE REALIZA ENVIO DE 32 ROLLOS, CON LA GUIA 992229647 LOGICUARTAS. SE CONFIRMA ENTREGA EXITOSA POR PARTE DE LA TRANSPORTADORA</t>
  </si>
  <si>
    <t>03/12/2025 SE ESCALA A COORDINADOR DE ZONA PARA ENTREGA DE ROLLOS EN SITIO | 09/12/2025 ENTREGA DE 32 ROLLOS NO SE MANIPULAN EQUIPOS</t>
  </si>
  <si>
    <t>09/12/2025 SE ESCALA A COORDINADOR DE ZONA PARA ENTREGA DE ROLLOS EN SITIO | 09/12/2025 SE VISITA COMERCIO SE ENTREGA 32 ROLLOS EN SITIO</t>
  </si>
  <si>
    <t>20/11/2025 SE ESCALA AL COORDINADOR DE LA ZONA PARA ENTREGA EN SITIO | 09/12/2025 SE REALIZA ENTREGA DE 40 ROLLOS POR EL OPERADOR LOGISTICO VELOCES CON LA GUIA V4001852154</t>
  </si>
  <si>
    <t>25/11/2025 SE ESCALA AL COORDINADOR DE LA ZONA PARA ENTREGA EN SITIO | 09/12/2025 SE REALIZA ENTREGA DE 40 ROLLOS POR EL OPERADOR LOGISTICO VELOCES CON LA GUIA V4001872999</t>
  </si>
  <si>
    <t>04/12/2025 SE ESCALA A COORDINADOR DE ZONA PARA ENTREGA DE ROLLOS EN SITIO | 09/12/2025 SE REALIZA ENTREGA DE 64 ROLLOS POR EL OPERADOR LOGISTICO VELOCES CON LA GUIA V4001929583</t>
  </si>
  <si>
    <t>04/12/2025 SE ESCALA A COORDINADOR DE ZONA PARA ENTREGA DE ROLLOS EN SITIO | 09/12/2025 SE REALIZA ENTREGA DE 32 ROLLOS POR EL OPERADOR LOGISTICO VELOCES CON LA GUIA V4001929581</t>
  </si>
  <si>
    <t>02/12/2025 SE CONFIRMAN DATOS, SE REALIZA ENVIO POR OPERADOR LOGISTICO | 09/12/2025 SE REALIZA ENVIO DE 24 ROLLOS, CON LA GUIA 2187690987 SERVIENTREGA. SE CONFIRMA ENTREGA EXITOSA POR PARTE DE LA TRANSPORTADORA</t>
  </si>
  <si>
    <t>04/12/2025 SE ESCALA A COORDINADOR DE ZONA PARA ENTREGA DE ROLLOS EN SITIO | 09/12/2025 SE REALIZA ENTREGA DE 64 ROLLOS POR EL OPERADOR LOGISTICO VELOCES CON LA GUIA V4001929577</t>
  </si>
  <si>
    <t>04/12/2025 SE REALIZA ENVIO DE ROLLOS POR  OPERADOR LOGISTICO | 09/12/2025 SE REALIZA ENVIO DE 64 ROLLOS, CON LA GUIA 2265100538 SERVIENTREGA. SE CONFIRMA ENTREGA EXITOSA POR PARTE DE LA TRANSPORTADORA</t>
  </si>
  <si>
    <t>04/12/2025 SE ESCALA A COORDINADOR DE ZONA PARA ENTREGA DE ROLLOS EN SITIO | 09/12/2025 SE REALIZA ENTREGA DE 16 ROLLOS POR EL OPERADOR LOGISTICO VELOCES CON LA GUIA V4001929596</t>
  </si>
  <si>
    <t>04/12/2025 SE ESCALA A COORDINADOR DE ZONA PARA ENTREGA DE ROLLOS EN SITIO | 09/12/2025 SE REALIZA ENTREGA DE 32 ROLLOS POR EL OPERADOR LOGISTICO VELOCES CON LA GUIA V4001929604</t>
  </si>
  <si>
    <t>05/12/2025 SE ESCALA A COORDINADOR DE ZONA PARA ENTREGA DE ROLLOS EN SITIO | 09/12/2025 SE REALIZA VISITA TÉCNICA PARA ENTREGAR 24 ROLLOS EN BUEN ESTADO</t>
  </si>
  <si>
    <t>05/12/2025 SE ESCALA A COORDINADOR DE ZONA PARA ENTREGA DE ROLLOS EN SITIO | 09/12/2025 SE ENTREGAN 56 ROLLOS WOMPI</t>
  </si>
  <si>
    <t>03/12/2025 SE CONFIRMAN DATOS, SE REALIZA ENVIO POR OPERADOR LOGISTICO | 09/12/2025 SE REALIZA ENVIO DE 24 ROLLOS, CON LA GUIA 2187690988 SERVIENTREGA. SE CONFIRMA ENTREGA EXITOSA POR PARTE DE LA TRANSPORTADORA</t>
  </si>
  <si>
    <t>29/11/2025 SE ESCALA A COORDINADOR DE ZONA PARA ENTREGA DE ROLLOS EN SITIO | 09/12/2025 SE REALIZA ENTREGA DE 48 ROLLOS WOMPI</t>
  </si>
  <si>
    <t>03/12/2025 SE ESCALA A COORDINADOR DE ZONA PARA ENTREGA DE ROLLOS EN SITIO | 09/12/2025 SE ENTREGAN 8 ROLLOS WOMPI</t>
  </si>
  <si>
    <t>02/12/2025 SE REALIZA ENVIO DE ROLLOS POR  OPERADOR LOGISTICO | 04/12/2025 SE ENVÍAN 24 ROLLOS A OFICINA INTER RAPIDISIMO LA LAGUNA SILOS.</t>
  </si>
  <si>
    <t>05/12/2025 SE ESCALA A COORDINADOR DE ZONA PARA ENTREGA DE ROLLOS EN SITIO | 09/12/2025 SE ENTREGAN 24 ROLLOS WOMPI</t>
  </si>
  <si>
    <t>04/12/2025 SE ESCALA A COORDINADOR DE ZONA PARA ENTREGA DE ROLLOS EN SITIO | 09/12/2025 SE VISITA COMERCIO, SE ENTREGAN 64 ROLLOS OK</t>
  </si>
  <si>
    <t>05/12/2025 SE ESCALA A COORDINADOR DE ZONA PARA ENTREGA DE ROLLOS EN SITIO | 09/12/2025 SE REALIZA VISITA SE PROCEDE A ENTREGAR 64 UNIDADES DE ROLLOS WOMPI AL CLIENTE,ROLLOS OK</t>
  </si>
  <si>
    <t>30/11/2025 SE REALIZA ENVIO DE ROLLOS POR  OPERADOR LOGISTICO | 10/12/2025 SE REALIZA ENVIO DE 48 ROLLOS, CON LA GUIA 2235596933 SERVIENTREGA. SE CONFIRMA ENTREGA EXITOSA POR PARTE DE LA TRANSPORTADORA</t>
  </si>
  <si>
    <t>02/12/2025 SE CONFIRMAN DATOS, SE REALIZA ENVIO POR OPERADOR LOGISTICO | 10/12/2025 SE REALIZA ENVIO DE 64 ROLLOS, CON LA GUIA 2235596911 SERVIENTREGA. SE CONFIRMA ENTREGA EXITOSA POR PARTE DE LA TRANSPORTADORA</t>
  </si>
  <si>
    <t>05/12/2025 SE REALIZA ENVIO DE ROLLOS POR  OPERADOR LOGISTICO | 10/12/2025 SE REALIZA ENVIO DE 32 ROLLOS, CON LA GUIA 2235596997 SERVIENTREGA. SE CONFIRMA ENTREGA EXITOSA POR PARTE DE LA TRANSPORTADORA</t>
  </si>
  <si>
    <t>05/12/2025 SE REALIZA ENVIO DE ROLLOS POR  OPERADOR LOGISTICO | 10/12/2025 SE REALIZA ENVIO DE 64 ROLLOS, CON LA GUIA 2235596996 SERVIENTREGA. SE CONFIRMA ENTREGA EXITOSA POR PARTE DE LA TRANSPORTADORA</t>
  </si>
  <si>
    <t>04/12/2025 SE CONFIRMAN DATOS, SE REALIZA ENVIO POR OPERADOR LOGISTICO | 10/12/2025 SE REALIZA ENVIO DE 16 ROLLOS, CON LA GUIA 2235597002 SERVIENTREGA. SE CONFIRMA ENTREGA EXITOSA POR PARTE DE LA TRANSPORTADORA</t>
  </si>
  <si>
    <t>09/12/2025 SE ESCALA A COORDINADOR DE ZONA PARA ENTREGA DE ROLLOS EN SITIO | 10/12/2025 SE ENTREGAN 64 ROLLOS WOMPI</t>
  </si>
  <si>
    <t>22/11/2025 SE ESCALA AL COORDINADOR DE LA ZONA PARA ENTREGA EN SITIO</t>
  </si>
  <si>
    <t>03/12/2025 SE ESCALA A COORDINADOR DE ZONA PARA ENTREGA DE ROLLOS EN SITIO | 10/12/2025 ENTREGA DE 24 ROLLOS EJECUTADO OK</t>
  </si>
  <si>
    <t>09/12/2025 SE ESCALA A COORDINADOR DE ZONA PARA ENTREGA DE ROLLOS EN SITIO | 10/12/2025 SE VISITA COMERCIO, SE ENTREGAN 48 ROLLOS OK</t>
  </si>
  <si>
    <t>09/12/2025 SE ESCALA A COORDINADOR DE ZONA PARA ENTREGA DE ROLLOS EN SITIO | 10/12/2025 SE REALIZA ENTREGA DE 24 UNIDADES DE ROLLOS WOMPI</t>
  </si>
  <si>
    <t>28/11/2025 SE CONFIRMAN DATOS, SE REALIZA ENVIO POR OPERADOR LOGISTICO | 10/12/2025 SE REALIZA ENVIO DE 16 ROLLOS, CON LA GUIA 46778000222 COORDINADORA. SE CONFIRMA ENTREGA EXITOSA POR PARTE DE LA TRANSPORTADORA</t>
  </si>
  <si>
    <t>04/12/2025 SE REALIZA ENVIO DE ROLLOS POR  OPERADOR LOGISTICO | 10/12/2025 SE REALIZA ENVIO DE 70 ROLLOS, CON LA GUIA 46778000212 COORDINADORA. SE CONFIRMA ENTREGA EXITOSA POR PARTE DE LA TRANSPORTADORA</t>
  </si>
  <si>
    <t>04/12/2025 SE ESCALA A COORDINADOR DE ZONA PARA ENTREGA DE ROLLOS EN SITIO | 10/12/2025 SE REALIZA ENTREGA DE 40 ROLLOS POR EL OPERADOR LOGISTICO VELOCES CON LA GUIA V4001929590</t>
  </si>
  <si>
    <t>09/12/2025 SE ESCALA A COORDINADOR DE ZONA PARA ENTREGA DE ROLLOS EN SITIO | 10/12/2025 SE REALIZA ENTREGA DE 24 ROLLOS AL COMERCIO NO SE MANIPULAN EQUIPOS NOS RETIRAMOS SIN CAUSAR DAÑOS NI PEDIDAS EN EL CLIENTE</t>
  </si>
  <si>
    <t>01/12/2025 SE ESCALA A COORDINADOR DE ZONA PARA ENTREGA DE ROLLOS EN SITIO | 10/12/2025 SE REALIZA ENTREGA DE 48 ROLLOS POR EL OPERADOR LOGISTICO VELOCES CON LA GUIA V4001905105</t>
  </si>
  <si>
    <t>01/12/2025 SE ESCALA A COORDINADOR DE ZONA PARA ENTREGA DE ROLLOS EN SITIO | 10/12/2025 SE REALIZA ENTREGA DE 24 ROLLOS POR EL OPERADOR LOGISTICO VELOCES CON LA GUIA V4001905106</t>
  </si>
  <si>
    <t>01/12/2025 SE ESCALA A COORDINADOR DE ZONA PARA ENTREGA DE ROLLOS EN SITIO | 10/12/2025 SE REALIZA ENTREGA DE 16 ROLLOS POR EL OPERADOR LOGISTICO VELOCES CON LA GUIA V4001905113</t>
  </si>
  <si>
    <t>04/12/2025 SE ESCALA A COORDINADOR DE ZONA PARA ENTREGA DE ROLLOS EN SITIO | 10/12/2025 SE REALIZA ENTREGA DE 64 ROLLOS POR EL OPERADOR LOGISTICO VELOCES CON LA GUIA V4001905111</t>
  </si>
  <si>
    <t>04/12/2025 SE ESCALA A COORDINADOR DE ZONA PARA ENTREGA DE ROLLOS EN SITIO | 10/12/2025 SE REALIZA ENTREGA DE 56 ROLLOS POR EL OPERADOR LOGISTICO VELOCES CON LA GUIA V4001905115</t>
  </si>
  <si>
    <t>10/12/2025 SE REALIZA ENTREGA DE 40 ROLLOS WOMPI EN EL CB SIN NOVEDAD.</t>
  </si>
  <si>
    <t>09/12/2025 SE ESCALA A COORDINADOR DE ZONA PARA ENTREGA DE ROLLOS EN SITIO | 10/12/2025 SE REALIZA LA ENTREGA DE 40 ROLLOS</t>
  </si>
  <si>
    <t>02/12/2025 SE CONFIRMAN DATOS, SE REALIZA ENVIO POR OPERADOR LOGISTICO | 10/12/2025 SE REALIZA ENVIO DE 48 ROLLOS, CON LA GUIA  . SE CONFIRMA ENTREGA EXITOSA POR PARTE DE LA TRANSPORTADORA</t>
  </si>
  <si>
    <t>05/12/2025 SE ESCALA A COORDINADOR DE ZONA PARA ENTREGA DE ROLLOS EN SITIO | 10/12/2025 SE REALIZA ENTREGA DE 16 ROLLOS AL COMERCIO NO SE MANIPULAN EQUIPOS NOS RETIRAMOS SIN CAUSAR DAÑOS NI PERDIDAS EN EL CLIENTE</t>
  </si>
  <si>
    <t>05/12/2025 SE ESCALA A COORDINADOR DE ZONA PARA ENTREGA DE ROLLOS EN SITIO | 10/12/2025 SE VISITA COMERCIO, SE ENTREGAN 56 ROLLOS OK</t>
  </si>
  <si>
    <t>02/12/2025 SE ESCALA A COORDINADOR DE ZONA PARA ENTREGA DE ROLLOS EN SITIO | 10/12/2025 SE REALIZA ENTREGA DE  ROLLOS POR EL OPERADOR LOGISTICO VELOCES CON LA GUIA V4001917566</t>
  </si>
  <si>
    <t>09/12/2025 SE ESCALA A COORDINADOR DE ZONA PARA ENTREGA DE ROLLOS EN SITIO | 10/12/2025 SE VISITA CB Y SE REALIZA ENTREGA DE 48 ROLLOS DE PAPEL TERMICO PARA DATÁFONO WOMPI</t>
  </si>
  <si>
    <t>05/12/2025 SE ESCALA A COORDINADOR DE ZONA PARA ENTREGA DE ROLLOS EN SITIO | 10/12/2025 SE REALIZA VISITA TÉCNICA PARA ENTREGAR 48 ROLLOS EN BUEN ESTADO</t>
  </si>
  <si>
    <t>05/12/2025 SE ESCALA A COORDINADOR DE ZONA PARA ENTREGA DE ROLLOS EN SITIO | 10/12/2025 SE ENTREGAN 24 ROLLOS WOMPI</t>
  </si>
  <si>
    <t>04/12/2025 SE ESCALA A COORDINADOR DE ZONA PARA ENTREGA DE ROLLOS EN SITIO | 10/12/2025 ENTREGA DE 48 ROLLOS EJECUTADO OK</t>
  </si>
  <si>
    <t>06/12/2025 SE ESCALA A COORDINADOR DE ZONA PARA ENTREGA DE ROLLOS EN SITIO | 10/12/2025 SE REALIZA LA ENTREGA DE 24 ROLLOS</t>
  </si>
  <si>
    <t>09/12/2025 SE ESCALA A COORDINADOR DE ZONA PARA ENTREGA DE ROLLOS EN SITIO | 10/12/2025 VISITAMOS COMERCIO REALIZAMOS ENTREGA DE 32 ROLLOS.</t>
  </si>
  <si>
    <t>10/12/2025 SE REALIZA ENTREGA DE 32 ROLLOS AL COMERCIO NO SE MANIPULAN EQUIPOS NOS RETIRAMOS SIN CAUSAR DAÑOS NI PEDIDAS EN EL CLIENTE</t>
  </si>
  <si>
    <t>09/12/2025 SE ESCALA A COORDINADOR DE ZONA PARA ENTREGA DE ROLLOS EN SITIO | 10/12/2025 SE REALIZA LA ENTREGA DE 24 ROLLOS</t>
  </si>
  <si>
    <t>09/12/2025 SE ESCALA A COORDINADOR DE ZONA PARA ENTREGA DE ROLLOS EN SITIO | 10/12/2025 SE REALIZA VISITA TÉCNICA PARA ENTREGAR 64 ROLLOS EN BUEN ESTADO</t>
  </si>
  <si>
    <t>06/12/2025 SE ESCALA A COORDINADOR DE ZONA PARA ENTREGA DE ROLLOS EN SITIO | 10/12/2025 SE HACE ENTREGA DE 24 ROLLOS WOMPI DE MANERA EXITOSA</t>
  </si>
  <si>
    <t>09/12/2025 SE ESCALA A COORDINADOR DE ZONA PARA ENTREGA DE ROLLOS EN SITIO | 10/12/2025 SE VISITA CB Y SE REALIZA ENTREGA DE 24 ROLLOS DE PAPEL TERMICO PARA DATÁFONO WOMPI</t>
  </si>
  <si>
    <t>09/12/2025 SE ESCALA A COORDINADOR DE ZONA PARA ENTREGA DE ROLLOS EN SITIO | 10/12/2025 SE VISITA CB Y SE REALIZA ENTREGA DE 64 ROLLOS DE PAPEL TERMICO PARA DATÁFONO WOMPI</t>
  </si>
  <si>
    <t>09/12/2025 SE ESCALA A COORDINADOR DE ZONA PARA ENTREGA DE ROLLOS EN SITIO | 10/12/2025 SE REALIZA VISITA TÉCNICA PARA ENTREGAR 32 ROLLOS EN BUEN ESTADO</t>
  </si>
  <si>
    <t>10/12/2025 SE REALIZA VISITA TÉCNICA PARA ENTREGAR 24 ROLLOS EN BUEN ESTADO</t>
  </si>
  <si>
    <t>09/12/2025 SE ESCALA A COORDINADOR DE ZONA PARA ENTREGA DE ROLLOS EN SITIO | 10/12/2025 EN LA VISITA TÉCNICA SE REALIZÓ LA ENTREGA DE 16 ROLLOS DE WOMPI PARA EL CB.</t>
  </si>
  <si>
    <t>09/12/2025 SE ESCALA A COORDINADOR DE ZONA PARA ENTREGA DE ROLLOS EN SITIO | 10/12/2025 SE VISITA CB Y SE REALIZA ENTREGA DE 64 ROLLOS DE PAPEL TERMICO PARA DATÁFONO</t>
  </si>
  <si>
    <t>04/12/2025 SE ESCALA A COORDINADOR DE ZONA PARA ENTREGA DE ROLLOS EN SITIO | 10/12/2025 SE REALIZA ENTREGA DE 40 ROLLOS AL COMERCIO NO SE MANIPULAN EQUIPOS NOS RETIRAMOS SIN CAUSAR DAÑOS NI PEDIDAS EN EL CLIENTE</t>
  </si>
  <si>
    <t>06/12/2025 SE ESCALA A COORDINADOR DE ZONA PARA ENTREGA DE ROLLOS EN SITIO | 10/12/2025 SE REALIZA ENTREGA DE 24 ROLLOS</t>
  </si>
  <si>
    <t>04/12/2025 SE CONFIRMAN DATOS, SE REALIZA ENVIO POR OPERADOR LOGISTICO | 10/12/2025 SE REALIZA ENVIO DE 8 ROLLOS, CON LA GUIA 46778000239 COORDINADORA. SE CONFIRMA ENTREGA EXITOSA POR PARTE DE LA TRANSPORTADORA</t>
  </si>
  <si>
    <t>05/12/2025 SE ESCALA A COORDINADOR DE ZONA PARA ENTREGA DE ROLLOS EN SITIO | 10/12/2025 SE VISITA COMERCIO Y SE HACE ENTREGA DE 64 ROLLOS AL SEÑOR DIEGO HERNÁNDEZ.</t>
  </si>
  <si>
    <t>09/12/2025 SE REALIZA ENVIO DE ROLLOS POR  OPERADOR LOGISTICO | 09/12/2025 SE COMUNICA CON EL SEÑOR FREDDY CORREA AL NUNERO 3132826065 EL CUAL SE LE INFORMA DEL ENVIO DE 48 ROLLOS WOMPI CB OPERATIVO</t>
  </si>
  <si>
    <t>04/12/2025 SE CONFIRMAN DATOS, SE REALIZA ENVIO POR OPERADOR LOGISTICO | 05/12/2025 ENVÍO DE 32 ROLLOA EXITOSOS POR INTERRAPIDICIMO</t>
  </si>
  <si>
    <t>28/11/2025 SE CONFIRMAN DATOS, SE REALIZA ENVIO POR OPERADOR LOGISTICO | 10/12/2025 SE REALIZA ENVIO DE 24 ROLLOS, CON LA GUIA 2235596907 SERVIENTREGA. SE CONFIRMA ENTREGA EXITOSA POR PARTE DE LA TRANSPORTADORA</t>
  </si>
  <si>
    <t>06/12/2025 SE CONFIRMAN DATOS, SE REALIZA ENVIO POR OPERADOR LOGISTICO | 10/12/2025 SE REALIZA ENVIO DE 32 ROLLOS, CON LA GUIA 2235597010 SERVIENTREGA. SE CONFIRMA ENTREGA EXITOSA POR PARTE DE LA TRANSPORTADORA</t>
  </si>
  <si>
    <t>05/12/2025 SE CONFIRMAN DATOS, SE REALIZA ENVIO POR OPERADOR LOGISTICO | 10/12/2025 SE REALIZA ENVIO DE 64 ROLLOS, CON LA GUIA 2235597008 SERVIENTREGA. SE CONFIRMA ENTREGA EXITOSA POR PARTE DE LA TRANSPORTADORA</t>
  </si>
  <si>
    <t>05/12/2025 SE REALIZA ENVIO DE ROLLOS POR  OPERADOR LOGISTICO | 10/12/2025 SE REALIZA ENVIO DE 64 ROLLOS, CON LA GUIA 2235597001 SERVIENTREGA. SE CONFIRMA ENTREGA EXITOSA POR PARTE DE LA TRANSPORTADORA</t>
  </si>
  <si>
    <t>01/12/2025 SE CONFIRMAN DATOS, SE REALIZA ENVIO POR OPERADOR LOGISTICO | 10/12/2025 SE REALIZA ENTREGA DE 48 ROLLOS TERMICOS WOMPI</t>
  </si>
  <si>
    <t>04/12/2025 SE REALIZA ENVIO DE ROLLOS POR  OPERADOR LOGISTICO | 10/12/2025 SE REALIZA ENVIO DE 48 ROLLOS, CON LA GUIA 2248145464 SERVIENTREGA. SE CONFIRMA ENTREGA EXITOSA POR PARTE DE LA TRANSPORTADORA</t>
  </si>
  <si>
    <t>02/12/2025 SE ESCALA A COORDINADOR DE ZONA PARA ENTREGA DE ROLLOS EN SITIO | 10/12/2025 SE LLEGA AL SITIO SE ENCUENTRA CB CERRADO SE LLAMA AL CELULAR NO SE TIENE RESPUESTA</t>
  </si>
  <si>
    <t>05/12/2025 SE ESCALA A COORDINADOR DE ZONA PARA ENTREGA DE ROLLOS EN SITIO | 10/12/2025 SE VISITA COMERCIO Y SE HACE ENTREGA DE 32 ROLLOS A LA SEÑORA MARÍA FERNANDA VASQUEZ.</t>
  </si>
  <si>
    <t>09/12/2025 SE ESCALA A COORDINADOR DE ZONA PARA ENTREGA DE ROLLOS EN SITIO | 10/12/2025 SE VISITA CB Y SE REALIZA ENTREGA DE 56 ROLLOS DE PAPEL TERMICO PARA DATÁFONO WOMPI</t>
  </si>
  <si>
    <t>09/12/2025 SE ESCALA A COORDINADOR DE ZONA PARA ENTREGA DE ROLLOS EN SITIO | 10/12/2025 SE VISITA CORRESPONSAL Y SE REALIZA ENTREGA DE 8 ROLLOS</t>
  </si>
  <si>
    <t>10/12/2025 SE PROCEDE A CERRAR ESTE CASO YA QUE NO FUE POSIBLE LA COMUNICACION CON EL COMERCIO, SE LE DEJA UN MENSAJE POR WHTSAPP DONDE SE LE INFIRMA QUE SI REQUIERE ROLLOS DEBE COMUNICARSE E NUEVO A LA LINEA PARA GENERAR OTRO RADICADO | 10/12/2025 SE PROCEDE A CERRAR ESTE CASO YA QUE NO FUE POSIBLE LA COMUNICACION CON EL COMERCIO, SE LE DEJA UN MENSAJE POR WHTSAPP DONDE SE LE INFIRMA QUE SI REQUIERE ROLLOS DEBE COMUNICARSE E NUEVO A LA LINEA PARA GENERAR OTRO RADICADO</t>
  </si>
  <si>
    <t>10/12/2025 COMERCIO CERRADO SIN CONTACTO TELEFÓNICO 3208362001</t>
  </si>
  <si>
    <t>28/11/2025 SE CONFIRMAN DATOS, SE REALIZA ENVIO POR OPERADOR LOGISTICO | 10/12/2025 SIN GUIA , SE LE CONSULTA A BODEGA | 10/12/2025 GUIA 2248145451 | 10/12/2025 SE REALIZA ENVIO DE 48 ROLLOS, CON LA GUIA 2248145451 SERVIENTREGA. SE CONFIRMA ENTREGA EXITOSA POR PARTE DE LA TRANSPORTADORA</t>
  </si>
  <si>
    <t>29/11/2025 SE ESCALA A COORDINADOR DE ZONA PARA ENTREGA DE ROLLOS EN SITIO | 10/12/2025 SE ENTREGAN 24 ROLLOS WOMPI</t>
  </si>
  <si>
    <t>04/12/2025 SE REALIZA ENVIO DE ROLLOS POR  OPERADOR LOGISTICO | 10/12/2025 SE REALIZA ENVIO DE 32 ROLLOS, CON LA GUIA 2248145461 SERVIENTREGA. SE CONFIRMA ENTREGA EXITOSA POR PARTE DE LA TRANSPORTADORA</t>
  </si>
  <si>
    <t>04/12/2025 SE REALIZA ENVIO DE ROLLOS POR  OPERADOR LOGISTICO | 10/12/2025 SE REALIZA ENVIO DE 16 ROLLOS, CON LA GUIA 2265100543 SERVIENTREGA. SE CONFIRMA ENTREGA EXITOSA POR PARTE DE LA TRANSPORTADORA</t>
  </si>
  <si>
    <t>03/12/2025 SE CONFIRMAN DATOS, SE REALIZA ENVIO POR OPERADOR LOGISTICO | 10/12/2025 SE REALIZA ENVIO DE 24 ROLLOS, CON LA GUIA 2235596964 SERVIENTREGA. SE CONFIRMA ENTREGA EXITOSA POR PARTE DE LA TRANSPORTADORA</t>
  </si>
  <si>
    <t>06/12/2025 SE ESCALA A COORDINADOR DE ZONA PARA ENTREGA DE ROLLOS EN SITIO | 10/12/2025 SE VISITA COMERCIO Y SE HACE ENTREGA DE 32 ROLLOS AL SEÑOR NEDER GONZÁLEZ.</t>
  </si>
  <si>
    <t>10/12/2025 SE ESCALA A COORDINADOR DE ZONA PARA ENTREGA DE ROLLOS EN SITIO | 10/12/2025 SE VISITA COMERCIO SE ENTREGA 48 ROLLOS EN SITIO</t>
  </si>
  <si>
    <t>04/12/2025 SE REALIZA ENVIO DE ROLLOS POR  OPERADOR LOGISTICO | 10/12/2025 SE REALIZA ENVIO DE 64 ROLLOS, CON LA GUIA 2248145466 SERVIENTREGA. SE CONFIRMA ENTREGA EXITOSA POR PARTE DE LA TRANSPORTADORA</t>
  </si>
  <si>
    <t>04/12/2025 SE REALIZA ENVIO DE ROLLOS POR  OPERADOR LOGISTICO | 10/12/2025 SE REALIZA ENVIO DE 56 ROLLOS, CON LA GUIA 2248145451 SERVIENTREGA. SE CONFIRMA ENTREGA EXITOSA POR PARTE DE LA TRANSPORTADORA</t>
  </si>
  <si>
    <t>06/12/2025 SE ESCALA A COORDINADOR DE ZONA PARA ENTREGA DE ROLLOS EN SITIO | 10/12/2025 SE VISITA COMERCIO Y SE HACE ENTREGA DE 64 ROLLOS AL SEÑOR DIEGO DELGADO OCHOA.</t>
  </si>
  <si>
    <t>03/12/2025 SE ESCALA A COORDINADOR DE ZONA PARA ENTREGA DE ROLLOS EN SITIO | 11/12/2025 SE REALIZA ENTREGA DE 48 ROLLOS POR EL OPERADOR LOGISTICO VELOCES CON LA GUIA V4001924356</t>
  </si>
  <si>
    <t>10/12/2025 SE ESCALA A COORDINADOR DE ZONA PARA ENTREGA DE ROLLOS EN SITIO | 10/12/2025 SE VISITA COMERCIO SE ENTREGA 32 ROLLOS EN SITIO</t>
  </si>
  <si>
    <t>06/12/2025 SE ESCALA A COORDINADOR DE ZONA PARA ENTREGA DE ROLLOS EN SITIO | 11/12/2025 SE VISITA COMERCIO CB BANCOLOMBIA WOMPI, SE ENTREGAN 32 ROLLOS DE PAPELERÍA PARA EL DATAFONO SOLICITADOS, NO UPS, NO SE MANIPULAN EQUIPOS.</t>
  </si>
  <si>
    <t>06/12/2025 SE ESCALA A COORDINADOR DE ZONA PARA ENTREGA DE ROLLOS EN SITIO | 10/12/2025 SE ENTREGAN 8 ROLLOS WOMPI, EN LOCAL DE AL LADO POR SOLICITUD DE CLIENTE JESSICA ANDREA BOHORQUEZ YA QUE NO SE ENCUENTRA EN EL MOMENTO EN EL CB</t>
  </si>
  <si>
    <t>06/12/2025 SE ESCALA A COORDINADOR DE ZONA PARA ENTREGA DE ROLLOS EN SITIO | 10/12/2025 SE ENTREGAN 32 ROLLOS WOMPI</t>
  </si>
  <si>
    <t>06/12/2025 SE ESCALA A COORDINADOR DE ZONA PARA ENTREGA DE ROLLOS EN SITIO | 10/12/2025 SE ENTREGAN 64 ROLLOS WOMPI</t>
  </si>
  <si>
    <t>06/12/2025 SE ESCALA A COORDINADOR DE ZONA PARA ENTREGA DE ROLLOS EN SITIO | 10/12/2025 SE VISITA COMERCIO CB BANCOLOMBIA, WOMPI, SE ENTREGAN 40 ROLLOS DE PAPELERÍA PARA EL DATAFONO SOLICITADOS, NO UPS, NO SE MANIPULAN EQUIPOS.</t>
  </si>
  <si>
    <t>06/12/2025 SE ESCALA A COORDINADOR DE ZONA PARA ENTREGA DE ROLLOS EN SITIO | 11/12/2025 SE REALIZA ENTREGA DE 64 ROLLOS POR EL OPERADOR LOGISTICO VELOCES CON LA GUIA V4001950062</t>
  </si>
  <si>
    <t>04/12/2025 SE ESCALA A COORDINADOR DE ZONA PARA ENTREGA DE ROLLOS EN SITIO | 11/12/2025 SE REALIZA ENTREGA DE 32 ROLLOS POR EL OPERADOR LOGISTICO VELOCES CON LA GUIA V4001929579</t>
  </si>
  <si>
    <t>04/12/2025 SE ESCALA A COORDINADOR DE ZONA PARA ENTREGA DE ROLLOS EN SITIO | 11/12/2025 SE REALIZA ENTREGA DE 56 ROLLOS POR EL OPERADOR LOGISTICO VELOCES CON LA GUIA V4001929578</t>
  </si>
  <si>
    <t>04/12/2025 SE ESCALA A COORDINADOR DE ZONA PARA ENTREGA DE ROLLOS EN SITIO | 11/12/2025 SE REALIZA ENTREGA DE 16 ROLLOS POR EL OPERADOR LOGISTICO VELOCES CON LA GUIA V4001929601</t>
  </si>
  <si>
    <t>03/12/2025 SE ESCALA A COORDINADOR DE ZONA PARA ENTREGA DE ROLLOS EN SITIO | 11/12/2025 SE REALIZA ENTREGA DE 24 ROLLOS POR EL OPERADOR LOGISTICO VELOCES CON LA GUIA V4001924343</t>
  </si>
  <si>
    <t>04/12/2025 SE REALIZA ENVIO DE ROLLOS POR  OPERADOR LOGISTICO | 11/12/2025 SE REALIZA ENVIO DE 64 ROLLOS, CON LA GUIA 2248145463 SERVIENTREGA. SE CONFIRMA ENTREGA EXITOSA POR PARTE DE LA TRANSPORTADORA</t>
  </si>
  <si>
    <t>05/12/2025 SE CONFIRMAN DATOS, SE REALIZA ENVIO POR OPERADOR LOGISTICO | 11/12/2025 SE REALIZA ENVIO DE 16 ROLLOS, CON LA GUIA 46778000245 COORDINADORA. SE CONFIRMA ENTREGA EXITOSA POR PARTE DE LA TRANSPORTADORA</t>
  </si>
  <si>
    <t>04/12/2025 SE CONFIRMAN DATOS, SE REALIZA ENVIO POR OPERADOR LOGISTICO | 11/12/2025 SE REALIZA ENVIO DE 48 ROLLOS, CON LA GUIA 46778000242 COORDINADORA. SE CONFIRMA ENTREGA EXITOSA POR PARTE DE LA TRANSPORTADORA</t>
  </si>
  <si>
    <t>04/12/2025 SE CONFIRMAN DATOS, SE REALIZA ENVIO POR OPERADOR LOGISTICO | 11/12/2025 SE REALIZA ENVIO DE 32 ROLLOS, CON LA GUIA 46778000237 COORDINADORA. SE CONFIRMA ENTREGA EXITOSA POR PARTE DE LA TRANSPORTADORA</t>
  </si>
  <si>
    <t>04/12/2025 SE CONFIRMAN DATOS, SE REALIZA ENVIO POR OPERADOR LOGISTICO | 11/12/2025 SE REALIZA ENVIO DE 32 ROLLOS, CON LA GUIA 46778000234 COORDINADORA. SE CONFIRMA ENTREGA EXITOSA POR PARTE DE LA TRANSPORTADORA</t>
  </si>
  <si>
    <t>10/12/2025 SE ESCALA A COORDINADOR DE ZONA PARA ENTREGA DE ROLLOS EN SITIO | 11/12/2025 SE ENTREGA 48 ROLLOS SIN NOVEDAD</t>
  </si>
  <si>
    <t>10/12/2025 SE ESCALA A COORDINADOR DE ZONA PARA ENTREGA DE ROLLOS EN SITIO | 11/12/2025 SE REALIZA ENTREGA DE 16 UNIDADES DE ROLLOS WOMPI</t>
  </si>
  <si>
    <t>10/12/2025 SE ESCALA A COORDINADOR DE ZONA PARA ENTREGA DE ROLLOS EN SITIO | 11/12/2025 SE REALIZA ENTREGA DE 48 ROLLOS WOMPI POR SOLICITUD DEL CLIENTE.</t>
  </si>
  <si>
    <t>10/12/2025 SE ESCALA A COORDINADOR DE ZONA PARA ENTREGA DE ROLLOS EN SITIO | 11/12/2025 SE ENTREGAN 16 ROLLOS.</t>
  </si>
  <si>
    <t>10/12/2025 SE ESCALA A COORDINADOR DE ZONA PARA ENTREGA DE ROLLOS EN SITIO | 11/12/2025 SE REALIZA ENTREGA DE 16 ROLLOS CON VISITA NO SE MANIPULA TERMINAL</t>
  </si>
  <si>
    <t>09/12/2025 SE ESCALA A COORDINADOR DE ZONA PARA ENTREGA DE ROLLOS EN SITIO | 11/12/2025 SE ENTREGAN 32 ROLLOS A DIANA CORTES</t>
  </si>
  <si>
    <t>09/12/2025 SE ESCALA A COORDINADOR DE ZONA PARA ENTREGA DE ROLLOS EN SITIO | 11/12/2025 SE ENTREGA 16 ROLLOS SIN NOVEDAD</t>
  </si>
  <si>
    <t>10/12/2025 SE ESCALA A COORDINADOR DE ZONA PARA ENTREGA DE ROLLOS EN SITIO | 11/12/2025 SE REALIZA ENTREGA 64 ROLLOS CON VISITA NO SE MANIPULA TERMINAL</t>
  </si>
  <si>
    <t>09/12/2025 SE ESCALA A COORDINADOR DE ZONA PARA ENTREGA DE ROLLOS EN SITIO | 11/12/2025 SE REALIZA ENTREGA DE 64 ROLLOS WOMPI CON VISITA, NO SE INTERVIENE EQUIPOS</t>
  </si>
  <si>
    <t>09/12/2025 SE ESCALA A COORDINADOR DE ZONA PARA ENTREGA DE ROLLOS EN SITIO | 11/12/2025 SE ENTREGA 64 ROLLOS SIN NOVEDAD</t>
  </si>
  <si>
    <t>06/12/2025 SE ESCALA A COORDINADOR DE ZONA PARA ENTREGA DE ROLLOS EN SITIO | 11/12/2025 SE ENTREGAN 24 ROLLOS WOMPI A FELIPE MAYORGA</t>
  </si>
  <si>
    <t>10/12/2025 SE ESCALA A COORDINADOR DE ZONA PARA ENTREGA DE ROLLOS EN SITIO | 11/12/2025 SE REALIZA LA ENTREGA DE 24 ROLLOS WOMPI</t>
  </si>
  <si>
    <t>10/12/2025 SE ESCALA A COORDINADOR DE ZONA PARA ENTREGA DE ROLLOS EN SITIO | 11/12/2025 SE REALIZA ENTREGA DE 64 UNIDADES DE ROLLOS WOMPI</t>
  </si>
  <si>
    <t>11/12/2025 SE ESCALA A COORDINADOR DE ZONA PARA ENTREGA DE ROLLOS EN SITIO | 11/12/2025 SE REALIZA ENTREGA DE 48 ROLLOS CON VISITA NO SE MANIPULÓ TÉRMINAL</t>
  </si>
  <si>
    <t>10/12/2025 SE ESCALA A COORDINADOR DE ZONA PARA ENTREGA DE ROLLOS EN SITIO | 11/12/2025 SE REALIZA ENTREGA DE 64 ROLLOS WOMPI POR SOLICITUD DEL CLIENTE.</t>
  </si>
  <si>
    <t>10/12/2025 SE ESCALA A COORDINADOR DE ZONA PARA ENTREGA DE ROLLOS EN SITIO | 11/12/2025 SE ENTREGA 32 ROLLOS SIN NOVEDAD</t>
  </si>
  <si>
    <t>10/12/2025 SE ESCALA A COORDINADOR DE ZONA PARA ENTREGA DE ROLLOS EN SITIO | 11/12/2025 SE VISITA CORRESPONSAL Y SE REALIZA ENTREGA DE 16 ROLLOS</t>
  </si>
  <si>
    <t>09/12/2025 SE CONFIRMAN DATOS, SE REALIZA ENVIO POR OPERADOR LOGISTICO | 11/12/2025 SE REALIZA ENVIO DE 64 ROLLOS, CON LA GUIA 2235597024 SERVIENTREGA. SE CONFIRMA ENTREGA EXITOSA POR PARTE DE LA TRANSPORTADORA</t>
  </si>
  <si>
    <t>09/12/2025 SE CONFIRMAN DATOS, SE REALIZA ENVIO POR OPERADOR LOGISTICO | 11/12/2025 SE REALIZA ENVIO DE 24 ROLLOS, CON LA GUIA 2235597022 SERVIENTREGA. SE CONFIRMA ENTREGA EXITOSA POR PARTE DE LA TRANSPORTADORA</t>
  </si>
  <si>
    <t>09/12/2025 SE CONFIRMAN DATOS, SE REALIZA ENVIO POR OPERADOR LOGISTICO | 11/12/2025 SE REALIZA ENVIO DE 8 ROLLOS, CON LA GUIA 2235597023 SERVIENTREGA. SE CONFIRMA ENTREGA EXITOSA POR PARTE DE LA TRANSPORTADORA</t>
  </si>
  <si>
    <t>11/12/2025 SE REALIZA ENVIO DE 64 ROLLOS, CON LA GUIA 2235597016 SERVIENTREGA. SE CONFIRMA ENTREGA EXITOSA POR PARTE DE LA TRANSPORTADORA</t>
  </si>
  <si>
    <t>11/12/2025 SE REALIZA ENVIO DE 48 ROLLOS, CON LA GUIA 2235597017 SERVIENTREGA. SE CONFIRMA ENTREGA EXITOSA POR PARTE DE LA TRANSPORTADORA</t>
  </si>
  <si>
    <t>05/12/2025 SE REALIZA ENVIO DE ROLLOS POR  OPERADOR LOGISTICO | 11/12/2025 SE REALIZA ENVIO DE 32 ROLLOS, CON LA GUIA 2235596998 SERVIENTREGA. SE CONFIRMA ENTREGA EXITOSA POR PARTE DE LA TRANSPORTADORA</t>
  </si>
  <si>
    <t>05/12/2025 SE REALIZA ENVIO DE ROLLOS POR  OPERADOR LOGISTICO | 11/12/2025 SE REALIZA ENVIO DE 64 ROLLOS, CON LA GUIA 2235596995 SERVIENTREGA. SE CONFIRMA ENTREGA EXITOSA POR PARTE DE LA TRANSPORTADORA</t>
  </si>
  <si>
    <t>04/12/2025 SE CONFIRMAN DATOS, SE REALIZA ENVIO POR OPERADOR LOGISTICO | 11/12/2025 SE REALIZA ENVIO DE 48 ROLLOS, CON LA GUIA 2235597004 SERVIENTREGA. SE CONFIRMA ENTREGA EXITOSA POR PARTE DE LA TRANSPORTADORA</t>
  </si>
  <si>
    <t>04/12/2025 SE CONFIRMAN DATOS, SE REALIZA ENVIO POR OPERADOR LOGISTICO | 11/12/2025 SE REALIZA ENVIO DE 48 ROLLOS, CON LA GUIA 2265100547 SERVIENTREGA. SE CONFIRMA ENTREGA EXITOSA POR PARTE DE LA TRANSPORTADORA</t>
  </si>
  <si>
    <t>04/12/2025 SE REALIZA ENVIO DE ROLLOS POR  OPERADOR LOGISTICO | 11/12/2025 SE REALIZA ENVIO DE 64 ROLLOS, CON LA GUIA 2265100545 SERVIENTREGA. SE CONFIRMA ENTREGA EXITOSA POR PARTE DE LA TRANSPORTADORA</t>
  </si>
  <si>
    <t>04/12/2025 SE REALIZA ENVIO DE ROLLOS POR  OPERADOR LOGISTICO | 11/12/2025 SE REALIZA ENVIO DE 40 ROLLOS, CON LA GUIA 2187690989 SERVIENTREGA. SE CONFIRMA ENTREGA EXITOSA POR PARTE DE LA TRANSPORTADORA</t>
  </si>
  <si>
    <t>10/12/2025 SE ESCALA A COORDINADOR DE ZONA PARA ENTREGA DE ROLLOS EN SITIO | 11/12/2025 SE REALIZA ENTREGA DE 64 ROLLOS WOMPI</t>
  </si>
  <si>
    <t>10/12/2025 SE ESCALA A COORDINADOR DE ZONA PARA ENTREGA DE ROLLOS EN SITIO | 11/12/2025 EN LA VISITA TÉCNICA SE REALIZÓ LA ENTREGA DE 64 ROLLOS DE WOMPI PARA EL CB.</t>
  </si>
  <si>
    <t>11/12/2025 SE REALIZA ENTREGA DE 32 ROLLOS WOMPI EN EL COMERCIO</t>
  </si>
  <si>
    <t>09/12/2025 SE ESCALA A COORDINADOR DE ZONA PARA ENTREGA DE ROLLOS EN SITIO | 11/12/2025 SE ENTREGA 48 ROLLOS SIN NOVEDAD</t>
  </si>
  <si>
    <t>11/12/2025 SE ESCALA A COORDINADOR DE ZONA PARA ENTREGA DE ROLLOS EN SITIO | 11/12/2025 ENTREGA DE 40 ROLLOS PARA DATAFONO</t>
  </si>
  <si>
    <t>05/12/2025 SE ESCALA A COORDINADOR DE ZONA PARA ENTREGA DE ROLLOS EN SITIO | 11/12/2025 DURANTE LA VISITA TECNICA SE REALIZA ENTREGA DE ROLLOS PARA DATÁFONO NO SE MANIPULAN EQUIPOS SIN NOVEDAD EN ENTREGA</t>
  </si>
  <si>
    <t>09/12/2025 SE ESCALA A COORDINADOR DE ZONA PARA ENTREGA DE ROLLOS EN SITIO | 11/12/2025 SE ENTREGA 8 ROLLOS SIN NOVEDAD</t>
  </si>
  <si>
    <t>05/12/2025 SE ESCALA A COORDINADOR DE ZONA PARA ENTREGA DE ROLLOS EN SITIO | 11/12/2025 SE ENTREGAN 56 ROLLOS WOMPI A DANILO MARIN</t>
  </si>
  <si>
    <t>09/12/2025 SE ESCALA A COORDINADOR DE ZONA PARA ENTREGA DE ROLLOS EN SITIO | 11/12/2025 DURANTE LA VISITA TECNICA SE REALIZA ENTREGA DE 32 ROLLOS PARA DATÁFONO NO SE MANIPULAN EQUIPOS SIN NOVEDAD EN ENTREGA</t>
  </si>
  <si>
    <t>10/12/2025 SE ESCALA A COORDINADOR DE ZONA PARA ENTREGA DE ROLLOS EN SITIO | 11/12/2025 SE VISITA SITIO SE VERIFICA INFORMACIÓN SE REALIZA ENTREGA DE 64 ROLLOS, NO SE MANIPULA EQUIPOS. FIRMA QUIEN RECIBE LOS ROLLOS.</t>
  </si>
  <si>
    <t>04/12/2025 SE ESCALA A COORDINADOR DE ZONA PARA ENTREGA DE ROLLOS EN SITIO | 11/12/2025 SE REALIZÓ ENTREGA DE 24 ROLLOS PARA CB BANCOLOMBIA, NO SÉ MANIPULÓ EQUIPOS.</t>
  </si>
  <si>
    <t>13/11/2025 SE CONFIRMAN DATOS, SE REALIZA ENVIO POR OPERADOR LOGISTICO | 11/12/2025 SE REALIZA ENVIO DE ROLLOS CON GUIA 46778000136, ES DEVUELTA CON GUIA 39725288154 CON LA SIGUIENTE NOVEDAD: NOVEDAD: EN DIRECCIÓN DE ENTREGA NO CONOCEN DESTINATARIO</t>
  </si>
  <si>
    <t>06/12/2025 SE ESCALA A COORDINADOR DE ZONA PARA ENTREGA DE ROLLOS EN SITIO | 11/12/2025 SE REALIZA ENTREGA DE 16 ROLLOS POR EL OPERADOR LOGISTICO VELOCES CON LA GUIA V4001950071</t>
  </si>
  <si>
    <t>05/12/2025 SE ESCALA A COORDINADOR DE ZONA PARA ENTREGA DE ROLLOS EN SITIO | 11/12/2025 SE REALIZA ENTREGA DE 64 ROLLOS POR EL OPERADOR LOGISTICO VELOCES CON LA GUIA V4001936203</t>
  </si>
  <si>
    <t>05/12/2025 SE ESCALA A COORDINADOR DE ZONA PARA ENTREGA DE ROLLOS EN SITIO | 11/12/2025 SE REALIZA ENTREGA DE 32 ROLLOS POR EL OPERADOR LOGISTICO VELOCES CON LA GUIA V4001936216</t>
  </si>
  <si>
    <t>03/12/2025 SE ESCALA A COORDINADOR DE ZONA PARA ENTREGA DE ROLLOS EN SITIO | 11/12/2025 SE REALIZA ENTREGA DE 64 ROLLOS POR EL OPERADOR LOGISTICO VELOCES CON LA GUIA V4001924351</t>
  </si>
  <si>
    <t>06/12/2025 SE CONFIRMAN DATOS, SE REALIZA ENVIO POR OPERADOR LOGISTICO | 11/12/2025 SE REALIZA ENVIO DE 32 ROLLOS, CON LA GUIA 2235597014 SERVIENTREGA. SE CONFIRMA ENTREGA EXITOSA POR PARTE DE LA TRANSPORTADORA</t>
  </si>
  <si>
    <t>06/12/2025 SE CONFIRMAN DATOS, SE REALIZA ENVIO POR OPERADOR LOGISTICO | 11/12/2025 SE REALIZA ENVIO DE 64 ROLLOS, CON LA GUIA 2248145477 SERVIENTREGA. SE CONFIRMA ENTREGA EXITOSA POR PARTE DE LA TRANSPORTADORA</t>
  </si>
  <si>
    <t>05/12/2025 SE CONFIRMAN DATOS, SE REALIZA ENVIO POR OPERADOR LOGISTICO | 11/12/2025 SE REALIZA ENVIO DE 48 ROLLOS, CON LA GUIA 2235597007 SERVIENTREGA. SE CONFIRMA ENTREGA EXITOSA POR PARTE DE LA TRANSPORTADORA</t>
  </si>
  <si>
    <t>04/12/2025 SE CONFIRMAN DATOS, SE REALIZA ENVIO POR OPERADOR LOGISTICO | 11/12/2025 SE REALIZA ENVIO DE 40 ROLLOS, CON LA GUIA 2235596980 SERVIENTREGA. SE CONFIRMA ENTREGA EXITOSA POR PARTE DE LA TRANSPORTADORA</t>
  </si>
  <si>
    <t>05/12/2025 SE ESCALA A COORDINADOR DE ZONA PARA ENTREGA DE ROLLOS EN SITIO | 11/12/2025 SE ENTREGA 48 ROLLOS WOMPI A PATRICIA SANDOVAL</t>
  </si>
  <si>
    <t>10/12/2025 SE ESCALA A COORDINADOR DE ZONA PARA ENTREGA DE ROLLOS EN SITIO | 11/12/2025 SE VISITA COMERCIO, SE ENTREGAN 64 ROLLOS WOMPI, NO SE MANIPULAN DISPOSITIVOS</t>
  </si>
  <si>
    <t>09/12/2025 SE ESCALA A COORDINADOR DE ZONA PARA ENTREGA DE ROLLOS EN SITIO | 11/12/2025 SE ENTREGAN 24 ROLLOS DE LA RED WOMPI EXITOSOS</t>
  </si>
  <si>
    <t>11/12/2025 SE REALIZA ENTRÉGA DE 8 ROLLOS WOMPI, DEBIDO A QUE EL SEÑOR NO ESTÁ SACANDO TIRILLA Y EN EL EQUIPO NO APARECEN TRANSACCIONES HECHAS NO SE TOMA FOTO A LA TIRILLA</t>
  </si>
  <si>
    <t>04/12/2025 SE ESCALA A COORDINADOR DE ZONA PARA ENTREGA DE ROLLOS EN SITIO | 06/12/2025 SE REALIZA ENTREGA DE 16 ROLLOS WOMPI EN SITIO ENTREGA EXITOSA</t>
  </si>
  <si>
    <t>09/12/2025 SE ESCALA A COORDINADOR DE ZONA PARA ENTREGA DE ROLLOS EN SITIO | 11/12/2025 SE VISITA CB Y SE REALIZA ENTREGA DE 24 ROLLOS DE PAPEL TERMICO PARA DATÁFONO WOMPI</t>
  </si>
  <si>
    <t>04/12/2025 SE CONFIRMAN DATOS, SE REALIZA ENVIO POR OPERADOR LOGISTICO | 11/12/2025 SE REALIZA ENVIO DE 16 ROLLOS, CON LA GUIA 2235596988 SERVIENTREGA. SE CONFIRMA ENTREGA EXITOSA POR PARTE DE LA TRANSPORTADORA</t>
  </si>
  <si>
    <t>06/12/2025 SE ESCALA A COORDINADOR DE ZONA PARA ENTREGA DE ROLLOS EN SITIO | 11/12/2025 DURANTE LA VISITA TECNICA SE REALIZA ENTREGA DE ROLLOS PARA DATÁFONO NO SE MANIPULAN EQUIPOS SIN NOVEDAD EN ENTREGA</t>
  </si>
  <si>
    <t>09/12/2025 SE ESCALA A COORDINADOR DE ZONA PARA ENTREGA DE ROLLOS EN SITIO | 11/12/2025 SE VISITA COMERCIO , SE ENTREGAN 32 ROLLOS WOMPI, NO SE MANIPULAN DISPOSITIVOS</t>
  </si>
  <si>
    <t>09/12/2025 SE ESCALA A COORDINADOR DE ZONA PARA ENTREGA DE ROLLOS EN SITIO | 11/12/2025 SE ENTREGA 16 ROLLOS WOMPI A MIGUEL RIVERA</t>
  </si>
  <si>
    <t>10/12/2025 SE ESCALA A COORDINADOR DE ZONA PARA ENTREGA DE ROLLOS EN SITIO | 11/12/2025 DURANTE LA VISITA TECNICA PARA REALIZA ENTREGA DE ROLLOS PARA DATÁFONO CORRESPONSAL SE ENCUENTRA CERRADO SE LLAMA AL CELULAR EL CUAL CLIENTE INDICA POR LLAMADA LA ENTREGA DE ROLLOS EN UN DIRECCIÓN ALEDAÑA AL CORRESPONSAL</t>
  </si>
  <si>
    <t>05/12/2025 SE ESCALA A COORDINADOR DE ZONA PARA ENTREGA DE ROLLOS EN SITIO | 10/12/2025 SE INGRESA SE ENTREGA 16 ROLLOS WOMPI</t>
  </si>
  <si>
    <t>09/12/2025 SE ESCALA A COORDINADOR DE ZONA PARA ENTREGA DE ROLLOS EN SITIO | 11/12/2025 SE LLEGA A LA DIRECCIÓN INDICADA Y SE ENTREGAN 40 ROLLOS WOMPI SIN MANIPULAR EQUIPOS</t>
  </si>
  <si>
    <t>10/12/2025 SE ESCALA A COORDINADOR DE ZONA PARA ENTREGA DE ROLLOS EN SITIO | 11/12/2025 SE REALIZA ENTREGA DE 16 ROLLOS WOMPI EN EL COMERCIO</t>
  </si>
  <si>
    <t>10/12/2025 SE ESCALA A COORDINADOR DE ZONA PARA ENTREGA DE ROLLOS EN SITIO | 11/12/2025 SE VISITA COMERCIO Y SE ENTREGAN 64 ROLLOS OK.</t>
  </si>
  <si>
    <t>11/12/2025 SE LE INFORMA NUMERO DE GUIA A USER, PENDIENTE CONFIRMACION | 11/12/2025 SE REALIZA ENVIO DE 16 ROLLOS, CON LA GUIA 2078334598 SERVIENTREGA. SE CONFIRMA ENTREGA EXITOSA POR PARTE DE LA TRANSPORTADORA</t>
  </si>
  <si>
    <t>04/12/2025 SE CONFIRMAN DATOS, SE REALIZA ENVIO POR OPERADOR LOGISTICO | 11/12/2025 SE REALIZA ENVIO DE 56 ROLLOS, CON LA GUIA 2248145470 SERVIENTREGA. SE CONFIRMA ENTREGA EXITOSA POR PARTE DE LA TRANSPORTADORA</t>
  </si>
  <si>
    <t>09/12/2025 SE CONFIRMAN DATOS, SE REALIZA ENVIO POR OPERADOR LOGISTICO | 11/12/2025 SE REALIZA ENVIO DE 48 ROLLOS, CON LA GUIA 2235597029 SERVIENTREGA. SE CONFIRMA ENTREGA EXITOSA POR PARTE DE LA TRANSPORTADORA</t>
  </si>
  <si>
    <t>05/12/2025 SE CONFIRMAN DATOS, SE REALIZA ENVIO POR OPERADOR LOGISTICO | 11/12/2025 SE REALIZA ENVIO DE 32 ROLLOS, CON LA GUIA 2187690995 SERVIENTREGA. SE CONFIRMA ENTREGA EXITOSA POR PARTE DE LA TRANSPORTADORA</t>
  </si>
  <si>
    <t>09/12/2025 SE CONFIRMAN DATOS, SE REALIZA ENVIO POR OPERADOR LOGISTICO | 11/12/2025 SE REALIZA ENVIO DE 32 ROLLOS, CON LA GUIA 2235597027 SERVIENTREGA. SE CONFIRMA ENTREGA EXITOSA POR PARTE DE LA TRANSPORTADORA</t>
  </si>
  <si>
    <t>10/12/2025 SE ESCALA A COORDINADOR DE ZONA PARA ENTREGA DE ROLLOS EN SITIO | 11/12/2025 SE REALIZA ENTREGA DE 8 ROLLOS WOMPI EN EL COMERCIO</t>
  </si>
  <si>
    <t>09/12/2025 SE REALIZA ENVIO DE ROLLOS POR  OPERADOR LOGISTICO | 11/12/2025 SE REALIZA ENVIO DE 64 ROLLOS, CON LA GUIA 2235597030 SERVIENTREGA. SE CONFIRMA ENTREGA EXITOSA POR PARTE DE LA TRANSPORTADORA</t>
  </si>
  <si>
    <t>05/12/2025 SE REALIZA ENVIO DE ROLLOS POR  OPERADOR LOGISTICO | 11/12/2025 SE REALIZA ENVIO DE 24 ROLLOS, CON LA GUIA 2278614655 SERVIENTREGA. SE CONFIRMA ENTREGA EXITOSA POR PARTE DE LA TRANSPORTADORA</t>
  </si>
  <si>
    <t>06/12/2025 SE ESCALA A COORDINADOR DE ZONA PARA ENTREGA DE ROLLOS EN SITIO | 11/12/2025 SE REALIZA ENTREGA DE 16 ROLLOS POR EL OPERADOR LOGISTICO VELOCES CON LA GUIA V4001950069</t>
  </si>
  <si>
    <t>05/12/2025 SE ESCALA A COORDINADOR DE ZONA PARA ENTREGA DE ROLLOS EN SITIO | 11/12/2025 SE REALIZA ENTREGA DE 32 ROLLOS POR EL OPERADOR LOGISTICO VELOCES CON LA GUIA V4001936205</t>
  </si>
  <si>
    <t>05/12/2025 SE ESCALA A COORDINADOR DE ZONA PARA ENTREGA DE ROLLOS EN SITIO | 11/12/2025 SE REALIZA ENTREGA DE 64 ROLLOS POR EL OPERADOR LOGISTICO VELOCES CON LA GUIA V4001936204</t>
  </si>
  <si>
    <t>05/12/2025 SE ESCALA A COORDINADOR DE ZONA PARA ENTREGA DE ROLLOS EN SITIO | 11/12/2025 SE REALIZA ENTREGA DE 32 ROLLOS POR EL OPERADOR LOGISTICO VELOCES CON LA GUIA V4001936208</t>
  </si>
  <si>
    <t>05/12/2025 SE ESCALA A COORDINADOR DE ZONA PARA ENTREGA DE ROLLOS EN SITIO | 11/12/2025 SE REALIZA ENTREGA DE 64 ROLLOS POR EL OPERADOR LOGISTICO VELOCES CON LA GUIA V4001936210</t>
  </si>
  <si>
    <t>05/12/2025 SE ESCALA A COORDINADOR DE ZONA PARA ENTREGA DE ROLLOS EN SITIO | 11/12/2025 SE REALIZA ENTREGA DE 64 ROLLOS POR EL OPERADOR LOGISTICO VELOCES CON LA GUIA V4001936211</t>
  </si>
  <si>
    <t>05/12/2025 SE ESCALA A COORDINADOR DE ZONA PARA ENTREGA DE ROLLOS EN SITIO | 11/12/2025 SE REALIZA ENTREGA DE 64 ROLLOS POR EL OPERADOR LOGISTICO VELOCES CON LA GUIA V4001936222</t>
  </si>
  <si>
    <t>04/12/2025 SE ESCALA A COORDINADOR DE ZONA PARA ENTREGA DE ROLLOS EN SITIO | 11/12/2025 SE REALIZA ENTREGA DE 32 ROLLOS POR EL OPERADOR LOGISTICO VELOCES CON LA GUIA V4001929602</t>
  </si>
  <si>
    <t>05/12/2025 SE ESCALA A COORDINADOR DE ZONA PARA ENTREGA DE ROLLOS EN SITIO | 11/12/2025 SE REALIZA ENTREGA DE 64 ROLLOS POR EL OPERADOR LOGISTICO VELOCES CON LA GUIA V4001936227</t>
  </si>
  <si>
    <t>11/12/2025 SE REALIZA ENVIO DE 16 ROLLOS, CON LA GUIA 2248145487 SERVIENTREGA. SE CONFIRMA ENTREGA EXITOSA POR PARTE DE LA TRANSPORTADORA</t>
  </si>
  <si>
    <t>10/12/2025 SE INGRESA SE ENTREGA 40 ROLLOS WOMPI</t>
  </si>
  <si>
    <t>10/12/2025 SE ESCALA A COORDINADOR DE ZONA PARA ENTREGA DE ROLLOS EN SITIO | 11/12/2025 SE HACE ENTREGA ROLLOS DE WOMPI COMERCIO INDICA QUE NECESITA ROLLOS DE REDEBAN YA QUE LA MIGRACIÓN AÚN NO A PODIDO SER REALIZADA POR FALLA DE CREDENCIALES EL GESTOR QUE REALIZÓ LA MIGRACIÓN REAGENDO LA VISITA POR PROBLEMAS DE CREDENCIALES</t>
  </si>
  <si>
    <t>10/12/2025 SE ESCALA A COORDINADOR DE ZONA PARA ENTREGA DE ROLLOS EN SITIO | 11/12/2025 SE VISITA CB Y SE REALIZA ENTREGA DE 24 ROLLOS DE PAPEL TERMICO PARA DATÁFONO WOMPI</t>
  </si>
  <si>
    <t>10/12/2025 SE ENTREGAN 24 ROLLOS WOMPI</t>
  </si>
  <si>
    <t>10/12/2025 SE ESCALA A COORDINADOR DE ZONA PARA ENTREGA DE ROLLOS EN SITIO | 11/12/2025 SE HACE ENTREGA DE 16 ROLLOS WOMPI</t>
  </si>
  <si>
    <t>11/12/2025 DURANTE LA VISITA TECNICA SE REALIZA ENTREGA DE ROLLOS PARA DATÁFONO NO SE MANIPULAN EQUIPOS SIN NOVEDAD EN ENTREGA</t>
  </si>
  <si>
    <t>06/12/2025 SE ESCALA A COORDINADOR DE ZONA PARA ENTREGA DE ROLLOS EN SITIO | 11/12/2025 SE ENTREGAN 48 ROLLOS</t>
  </si>
  <si>
    <t>11/12/2025 SE ESCALA A COORDINADOR DE ZONA PARA ENTREGA DE ROLLOS EN SITIO | 11/12/2025 ENTREGA DE 64 ROLLOS PARA DATAFONO</t>
  </si>
  <si>
    <t>11/12/2025 SE ESCALA A COORDINADOR DE ZONA PARA ENTREGA DE ROLLOS EN SITIO | 11/12/2025 SE VISITA COMERCIO SE ENTREGA ROLLOS EN SITIO</t>
  </si>
  <si>
    <t>10/12/2025 SE ESCALA A COORDINADOR DE ZONA PARA ENTREGA DE ROLLOS EN SITIO | 11/12/2025 ENTREGA DE 64 ROLLOS WOMPI PARA DATAFONO NO SE MANIPULA TERMINAL</t>
  </si>
  <si>
    <t>10/12/2025 SE ESCALA A COORDINADOR DE ZONA PARA ENTREGA DE ROLLOS EN SITIO | 11/12/2025 COMERCIO SE ENCUENTRA CERRADO SE COMUNICA CON LA PERSONA Y NO AHÍ RESPUESTA SE VA A CORREO DE VOZ</t>
  </si>
  <si>
    <t>10/12/2025 SE ESCALA A COORDINADOR DE ZONA PARA ENTREGA DE ROLLOS EN SITIO | 12/12/2025 SE ENTREGAN 40 ROLLOS A ELIZABET  OCAMPO</t>
  </si>
  <si>
    <t>04/12/2025 SE REALIZA ENVIO DE ROLLOS POR  OPERADOR LOGISTICO | 06/12/2025 SE VISITA COMERCIO SE REALIZÓ ENTREGA DE 24 ROLLOS WOMPI</t>
  </si>
  <si>
    <t>02/12/2025 SE CONFIRMAN DATOS, SE REALIZA ENVIO POR OPERADOR LOGISTICO | 11/12/2025 SE REALIZA ENVIO DE 32 ROLLOS, CON LA GUIA 2265100541 SERVIENTREGA. SE CONFIRMA ENTREGA EXITOSA POR PARTE DE LA TRANSPORTADORA</t>
  </si>
  <si>
    <t>11/12/2025 SE REALIZA ENVIO DE 40 ROLLOS, CON LA GUIA 2187690979 SERVIENTREGA. SE CONFIRMA ENTREGA EXITOSA POR PARTE DE LA TRANSPORTADORA</t>
  </si>
  <si>
    <t>11/12/2025 SE REALIZA ENVIO DE 16 ROLLOS, CON LA GUIA 2248145447 SERVIENTREGA. SE CONFIRMA ENTREGA EXITOSA POR PARTE DE LA TRANSPORTADORA</t>
  </si>
  <si>
    <t>04/12/2025 SE CONFIRMAN DATOS, SE REALIZA ENVIO POR OPERADOR LOGISTICO | 11/12/2025 SE REALIZA ENVIO DE 8 ROLLOS, CON LA GUIA 2235596982 SERVIENTREGA. SE CONFIRMA ENTREGA EXITOSA POR PARTE DE LA TRANSPORTADORA</t>
  </si>
  <si>
    <t>04/12/2025 SE REALIZA ENVIO DE ROLLOS POR  OPERADOR LOGISTICO | 11/12/2025 SE REALIZA ENVIO DE 24 ROLLOS, CON LA GUIA 2265100544 SERVIENTREGA. SE CONFIRMA ENTREGA EXITOSA POR PARTE DE LA TRANSPORTADORA</t>
  </si>
  <si>
    <t>05/12/2025 SE REALIZA ENVIO DE ROLLOS POR  OPERADOR LOGISTICO | 11/12/2025 SE REALIZA ENVIO DE 24 ROLLOS, CON LA GUIA 2078334622 SERVIENTREGA. SE CONFIRMA ENTREGA EXITOSA POR PARTE DE LA TRANSPORTADORA</t>
  </si>
  <si>
    <t>06/12/2025 SE CONFIRMAN DATOS, SE REALIZA ENVIO POR OPERADOR LOGISTICO | 11/12/2025 SE REALIZA ENVIO DE 16 ROLLOS, CON LA GUIA 2248145476 SERVIENTREGA. SE CONFIRMA ENTREGA EXITOSA POR PARTE DE LA TRANSPORTADORA</t>
  </si>
  <si>
    <t>05/12/2025 SE ESCALA A COORDINADOR DE ZONA PARA ENTREGA DE ROLLOS EN SITIO | 11/12/2025 SE ENTREGAN 64 ROLLOS WOMPI</t>
  </si>
  <si>
    <t>05/12/2025 SE ESCALA A COORDINADOR DE ZONA PARA ENTREGA DE ROLLOS EN SITIO | 11/12/2025 SE ENTREGAN 48 ROLLOS WOMPI</t>
  </si>
  <si>
    <t>05/12/2025 SE ESCALA A COORDINADOR DE ZONA PARA ENTREGA DE ROLLOS EN SITIO | 11/12/2025 SE ENTREGAN 16 ROLLOS WOMPI</t>
  </si>
  <si>
    <t>09/12/2025 SE REALIZA ENVIO DE ROLLOS POR  OPERADOR LOGISTICO | 10/12/2025 SE VISITA COMERCIO SE REALIZÓ ENTREGA DE 64 ROLLOS WOMPI</t>
  </si>
  <si>
    <t>10/12/2025 SE INGRESA SE ENTREGA 16 ROLLOS WOMPI</t>
  </si>
  <si>
    <t>04/12/2025 SE REALIZA ENVIO DE ROLLOS POR  OPERADOR LOGISTICO | 12/12/2025 SE REALIZA ENVIO DE 24 ROLLOS, CON LA GUIA 2277307846 SERVIENTREGA. SE CONFIRMA ENTREGA EXITOSA POR PARTE DE LA TRANSPORTADORA</t>
  </si>
  <si>
    <t>10/12/2025 SE ESCALA A COORDINADOR DE ZONA PARA ENTREGA DE ROLLOS EN SITIO | 11/12/2025 SE LLEGA A LA DIRECCIÓN INDICADA Y SE ENTREGAN 40 ROLLOS SIN MANIPULAR EQUIPOS</t>
  </si>
  <si>
    <t>10/12/2025 SE ESCALA A COORDINADOR DE ZONA PARA ENTREGA DE ROLLOS EN SITIO | 11/12/2025 SE VISITA COMERCIO SE HACE ENTREGA DE 16 ROLLOS WOMPI CIERRE EXITOSO</t>
  </si>
  <si>
    <t>10/12/2025 SE ESCALA A COORDINADOR DE ZONA PARA ENTREGA DE ROLLOS EN SITIO | 11/12/2025 SE LLEGA A LA DIRECCIÓN INDICADA Y SE ENTREGAN 32 ROLLOS WOMPI SIN MANIPULAR EQUIPOS</t>
  </si>
  <si>
    <t>10/12/2025 SE ESCALA A COORDINADOR DE ZONA PARA ENTREGA DE ROLLOS EN SITIO | 11/12/2025 SE VISITA COMERCIO SE HACE ENTREGA DE 48 ROLLOS WOMPI CERCA AL LUGAR INDICADO YA QUE EL USUARIO ESTABA OCUPADO Y ATENDIÓ EN LA UBICACIÓN MARCADA CIERRE EXITOSO</t>
  </si>
  <si>
    <t>09/12/2025 SE REALIZA ENTREGA DE 32 ROLLOS WOMPI EN DIRECCIÓN SUMINISTRADA POR CLIENTE EN SYTEX, SE ENTREGAN LOS ROLLOS A LA SEÑORA OLGA</t>
  </si>
  <si>
    <t>10/12/2025 SE ESCALA A COORDINADOR DE ZONA PARA ENTREGA DE ROLLOS EN SITIO | 12/12/2025 SE REALIZA VISITA, SE ENTREGAN 56 ROLLOS, DATAFONO NO SE ENCUENTRA EN LA DIRECCIÓN DE ENTREGA.</t>
  </si>
  <si>
    <t>09/12/2025 SE CONFIRMAN DATOS, SE REALIZA ENVIO POR OPERADOR LOGISTICO | 12/12/2025 SE ENTREGAN 32 ROLLOS WOMPI</t>
  </si>
  <si>
    <t>10/12/2025 SE ESCALA A COORDINADOR DE ZONA PARA ENTREGA DE ROLLOS EN SITIO | 11/12/2025 SE VISITA COMERCIO, SE ENTREGAN 24 ROLLOS WOMPI, NO SE MANIPULAN DISPOSITIVOS</t>
  </si>
  <si>
    <t>10/12/2025 SE ESCALA A COORDINADOR DE ZONA PARA ENTREGA DE ROLLOS EN SITIO | 11/12/2025 SE VISITA DIRECCIÓN INDICADA POR EL CLIENTE Y SE ENTREGAN 16 ROLLOS OK</t>
  </si>
  <si>
    <t>04/12/2025 SE CONFIRMAN DATOS, SE REALIZA ENVIO POR OPERADOR LOGISTICO | 12/12/2025 SE REALIZA ENVIO DE 8 ROLLOS, CON LA GUIA 2265100548 SERVIENTREGA. SE CONFIRMA ENTREGA EXITOSA POR PARTE DE LA TRANSPORTADORA</t>
  </si>
  <si>
    <t>12/12/2025 SE VISITA COMERCIO CB BANCOLOMBIA WOMPI, SE ENTREGAN ROLLOS DE PAPELERÍA SOLICITADOS PARA EL DATAFONO, NO UPS, NO SE MANIPULAN EQUIPOS.</t>
  </si>
  <si>
    <t>06/12/2025 SE ESCALA A COORDINADOR DE ZONA PARA ENTREGA DE ROLLOS EN SITIO | 12/12/2025 SE REALIZA ENTREGA DE 64 ROLLOS POR EL OPERADOR LOGISTICO VELOCES CON LA GUIA V4001950072</t>
  </si>
  <si>
    <t>06/12/2025 SE ESCALA A COORDINADOR DE ZONA PARA ENTREGA DE ROLLOS EN SITIO | 12/12/2025 SE REALIZA ENTREGA DE 32 ROLLOS POR EL OPERADOR LOGISTICO VELOCES CON LA GUIA V4001950066</t>
  </si>
  <si>
    <t>06/12/2025 SE ESCALA A COORDINADOR DE ZONA PARA ENTREGA DE ROLLOS EN SITIO | 12/12/2025 SE REALIZA ENTREGA DE 64 ROLLOS POR EL OPERADOR LOGISTICO VELOCES CON LA GUIA V4001950070</t>
  </si>
  <si>
    <t>05/12/2025 SE ESCALA A COORDINADOR DE ZONA PARA ENTREGA DE ROLLOS EN SITIO | 12/12/2025 SE REALIZA ENTREGA DE 48 ROLLOS POR EL OPERADOR LOGISTICO VELOCES CON LA GUIA V4001936209</t>
  </si>
  <si>
    <t>03/12/2025 SE ESCALA A COORDINADOR DE ZONA PARA ENTREGA DE ROLLOS EN SITIO | 12/12/2025 SE REALIZA ENTREGA DE 16 ROLLOS POR EL OPERADOR LOGISTICO VELOCES CON LA GUIA V4001924342</t>
  </si>
  <si>
    <t>05/12/2025 SE ESCALA A COORDINADOR DE ZONA PARA ENTREGA DE ROLLOS EN SITIO | 12/12/2025 SE REALIZA ENTREGA DE 24 ROLLOS POR EL OPERADOR LOGISTICO VELOCES CON LA GUIA V4001936219</t>
  </si>
  <si>
    <t>11/12/2025 SE ESCALA A COORDINADOR DE ZONA PARA ENTREGA DE ROLLOS EN SITIO | 12/12/2025 SE VISITA COMERCIO SE HACE ENTREGA DE 56 ROLLOS WOMPI CIERRE EXITOSO</t>
  </si>
  <si>
    <t>05/12/2025 SE ESCALA A COORDINADOR DE ZONA PARA ENTREGA DE ROLLOS EN SITIO | 12/12/2025 SE REALIZA ENTREGA DE 56 ROLLOS POR EL OPERADOR LOGISTICO VELOCES CON LA GUIA V4001936202</t>
  </si>
  <si>
    <t>05/12/2025 SE ESCALA A COORDINADOR DE ZONA PARA ENTREGA DE ROLLOS EN SITIO | 12/12/2025 SE REALIZA ENTREGA DE 32 ROLLOS POR EL OPERADOR LOGISTICO VELOCES CON LA GUIA V4001936214</t>
  </si>
  <si>
    <t>05/12/2025 SE ESCALA A COORDINADOR DE ZONA PARA ENTREGA DE ROLLOS EN SITIO | 12/12/2025 SE REALIZA ENTREGA DE 64 ROLLOS POR EL OPERADOR LOGISTICO VELOCES CON LA GUIA V4001936221</t>
  </si>
  <si>
    <t>05/12/2025 SE ESCALA A COORDINADOR DE ZONA PARA ENTREGA DE ROLLOS EN SITIO | 12/12/2025 SE REALIZA ENTREGA DE 64 ROLLOS POR EL OPERADOR LOGISTICO VELOCES CON LA GUIA V4001936220</t>
  </si>
  <si>
    <t>05/12/2025 SE ESCALA A COORDINADOR DE ZONA PARA ENTREGA DE ROLLOS EN SITIO | 12/12/2025 SE REALIZA ENTREGA DE 64 ROLLOS POR EL OPERADOR LOGISTICO VELOCES CON LA GUIA V4001936226</t>
  </si>
  <si>
    <t>05/12/2025 SE ESCALA A COORDINADOR DE ZONA PARA ENTREGA DE ROLLOS EN SITIO | 12/12/2025 SE REALIZA ENTREGA DE 32 ROLLOS POR EL OPERADOR LOGISTICO VELOCES CON LA GUIA V4001936229</t>
  </si>
  <si>
    <t>10/12/2025 SE ESCALA A COORDINADOR DE ZONA PARA ENTREGA DE ROLLOS EN SITIO | 12/12/2025 SE REALIZA VISITA SE ENTREGAN ROLLOS AL FRENTE DEL COMERCIO POR PETICIÓN DEL USUARIO NO SE ADJUNTA TIRILLA YA QUE USUARIO NO CUENTA CON COMERCIO ABIERTO Y POR ESO PIDE DEJAR LOS ROLLOS AL FRENTE</t>
  </si>
  <si>
    <t>11/12/2025 SE ESCALA A COORDINADOR DE ZONA PARA ENTREGA DE ROLLOS EN SITIO | 12/12/2025 SE ENTREGAN 24 ROLLOS AL CORRESPONSAL BANCARIO</t>
  </si>
  <si>
    <t>11/12/2025 SE ESCALA A COORDINADOR DE ZONA PARA ENTREGA DE ROLLOS EN SITIO | 12/12/2025 SE REALIZA ENTREGA DE 16 ROLLOS WOMPI EN EL COMERCIO</t>
  </si>
  <si>
    <t>10/12/2025 SE ESCALA A COORDINADOR DE ZONA PARA ENTREGA DE ROLLOS EN SITIO | 12/12/2025 SE VISITA COMERCIO CB BANCOLOMBIA WOMPI, SE ENTREGAN ROLLOS DE PAPELERÍA PARA EL DATAFONO SOLICITADOS POR EL CLIENTE, NO UPS, NO SE MANIPULAN EQUIPOS.</t>
  </si>
  <si>
    <t>10/12/2025 SE ESCALA A COORDINADOR DE ZONA PARA ENTREGA DE ROLLOS EN SITIO | 12/12/2025 SE ENTREGAN 48 ROLLOS AL CORRESPONSAL</t>
  </si>
  <si>
    <t>04/12/2025 SE CONFIRMAN DATOS, SE REALIZA ENVIO POR OPERADOR LOGISTICO | 12/12/2025 SE REALIZA ENVIO DE 64 ROLLOS, CON LA GUIA 992231725 LOGICUARTAS. SE CONFIRMA ENTREGA EXITOSA POR PARTE DE LA TRANSPORTADORA</t>
  </si>
  <si>
    <t>03/12/2025 SE ESCALA A COORDINADOR DE ZONA PARA ENTREGA DE ROLLOS EN SITIO | 12/12/2025 SE REALIZA ENTREGA DE 48 ROLLOS A CORRESPONSAL WOMPI</t>
  </si>
  <si>
    <t>06/12/2025 SE ESCALA A COORDINADOR DE ZONA PARA ENTREGA DE ROLLOS EN SITIO | 12/12/2025 SE ENTREGAN 64 ROLLOS EN EL COMERCIO NO SE MANIPULAN EQUIPOS</t>
  </si>
  <si>
    <t>09/12/2025 SE ESCALA A COORDINADOR DE ZONA PARA ENTREGA DE ROLLOS EN SITIO | 12/12/2025 SE REALIZA VISITA SE ENTREGA 32 ROLLOS</t>
  </si>
  <si>
    <t>09/12/2025 SE ESCALA A COORDINADOR DE ZONA PARA ENTREGA DE ROLLOS EN SITIO | 12/12/2025 SE ENTREGAN 64 ROLLOS EN EL COMERCIO NO SE MANIPULAN EQUIPOS</t>
  </si>
  <si>
    <t>09/12/2025 SE ESCALA A COORDINADOR DE ZONA PARA ENTREGA DE ROLLOS EN SITIO | 12/12/2025 SE REALIZA ENTREGA DE 16 ROLLOS EN SITIO</t>
  </si>
  <si>
    <t>10/12/2025 SE ESCALA A COORDINADOR DE ZONA PARA ENTREGA DE ROLLOS EN SITIO | 12/12/2025 SE ENTREGAN 56 ROLLOS EN EL COMERCIO NO SE MANIPULAN EQUIPOS</t>
  </si>
  <si>
    <t>11/12/2025 SE ESCALA A COORDINADOR DE ZONA PARA ENTREGA DE ROLLOS EN SITIO | 12/12/2025 SE REALIZA ENTREGA DE 64 ROLLOS WOMPI EN EL COMERCIO</t>
  </si>
  <si>
    <t>11/12/2025 SE ESCALA A COORDINADOR DE ZONA PARA ENTREGA DE ROLLOS EN SITIO | 12/12/2025 SE REALIZA EN ENTREGA EN SITIO DE 24 ROLLOS WOMPI OK SIN NOVEDAD</t>
  </si>
  <si>
    <t>11/12/2025 SE ESCALA A COORDINADOR DE ZONA PARA ENTREGA DE ROLLOS EN SITIO | 12/12/2025 SE REALIZA ENTREGA DE 16 ROLLOS AL COMERCIO</t>
  </si>
  <si>
    <t>03/12/2025 SE ESCALA A COORDINADOR DE ZONA PARA ENTREGA DE ROLLOS EN SITIO | 12/12/2025 SE REALIZA ENTREGA DE 24 ROLLOS A CORRESPONSAL WOMPI</t>
  </si>
  <si>
    <t>11/12/2025 SE ESCALA A COORDINADOR DE ZONA PARA ENTREGA DE ROLLOS EN SITIO | 12/12/2025 SE REALIZA ENTREGA DE 32 ROLLOS</t>
  </si>
  <si>
    <t>11/12/2025 SE ESCALA A COORDINADOR DE ZONA PARA ENTREGA DE ROLLOS EN SITIO | 12/12/2025 SE REALIZA ENTREGA DE 64 ROLLOS AL COMERCIO</t>
  </si>
  <si>
    <t>11/12/2025 SE ESCALA A COORDINADOR DE ZONA PARA ENTREGA DE ROLLOS EN SITIO | 12/12/2025 SE REALIZA ENTREGA DE 32 ROLLOS WOMPI EN EL COMERCIO</t>
  </si>
  <si>
    <t>11/12/2025 SE ESCALA A COORDINADOR DE ZONA PARA ENTREGA DE ROLLOS EN SITIO | 12/12/2025 SE REALIZA ENTREGA EN SITIO DE 48 ROLLOS WOMPI</t>
  </si>
  <si>
    <t>11/12/2025 SE ESCALA A COORDINADOR DE ZONA PARA ENTREGA DE ROLLOS EN SITIO | 12/12/2025 SE REALIZA VISITA SE ENTREGA 24 ROLLOS</t>
  </si>
  <si>
    <t>11/12/2025 SE ESCALA A COORDINADOR DE ZONA PARA ENTREGA DE ROLLOS EN SITIO | 12/12/2025 SE VISITA COMERCIO SE ENTREGA 64 ROLLOS EN SITIO</t>
  </si>
  <si>
    <t>04/12/2025 SE ESCALA A COORDINADOR DE ZONA PARA ENTREGA DE ROLLOS EN SITIO | 12/12/2025 SE REALIZA ENTREGA DE 32 ROLLOS A CORRESPONSAL WOMPI</t>
  </si>
  <si>
    <t>05/12/2025 SE ESCALA A COORDINADOR DE ZONA PARA ENTREGA DE ROLLOS EN SITIO | 12/12/2025 SE ENTREGAN 56 ROLLOS EN EL COMERCIO NO SE MANIPULAN EQUIPOS</t>
  </si>
  <si>
    <t>05/12/2025 SE ESCALA A COORDINADOR DE ZONA PARA ENTREGA DE ROLLOS EN SITIO | 12/12/2025 SE VISITA SITIO DEBIDO A QUE NO FUE POSIBLE COMUNICARSE CON EL CLIENTE AL NÚMERO 3124885846, EL COMERCIO SE ENCUENTRA CERRADO Y NO ES POSIBLE REALIZAR ACTIVIDAD.</t>
  </si>
  <si>
    <t>09/12/2025 SE ESCALA A COORDINADOR DE ZONA PARA ENTREGA DE ROLLOS EN SITIO | 12/12/2025 SE VISITA COMERCIO CB BANCOLOMBIA WOMPI, SE ENTREGAN 32 ROLLOS DE PAPELERÍA PARA EL DATAFONO SOLICITADOS POR EL CLIENTE, NO UPS, NO SE MANIPULAN EQUIPOS</t>
  </si>
  <si>
    <t>05/12/2025 SE ESCALA A COORDINADOR DE ZONA PARA ENTREGA DE ROLLOS EN SITIO | 12/12/2025 SE REALIZA ENTREGA DE 64 ROLLOS WOMPI POR SOLICITUD DEL CLIENTE.</t>
  </si>
  <si>
    <t>05/12/2025 SE ESCALA A COORDINADOR DE ZONA PARA ENTREGA DE ROLLOS EN SITIO | 12/12/2025 SE REALIZA ENTREGA DE 40 ROLLOS WOMPI POR SOLICITUD DEL CLIENTE.</t>
  </si>
  <si>
    <t>11/12/2025 SE ESCALA A COORDINADOR DE ZONA PARA ENTREGA DE ROLLOS EN SITIO | 12/12/2025 SE ENTREGAN 24 ROLLOS.</t>
  </si>
  <si>
    <t>11/12/2025 SE ESCALA A COORDINADOR DE ZONA PARA ENTREGA DE ROLLOS EN SITIO | 12/12/2025 SE REALIZA LA ENTREGA DE 32 ROLLOS WOMPI</t>
  </si>
  <si>
    <t>03/12/2025 SE ESCALA A COORDINADOR DE ZONA PARA ENTREGA DE ROLLOS EN SITIO | 12/12/2025 SE REALIZA ENTREGA DE 40 ROLLOS A CORRESPONSAL WOMPI</t>
  </si>
  <si>
    <t>05/12/2025 SE ESCALA A COORDINADOR DE ZONA PARA ENTREGA DE ROLLOS EN SITIO | 12/12/2025 SE ENTREGAN 24 ROLLOS WOMPI, CON EXITO EN LA DIRECCION, OK</t>
  </si>
  <si>
    <t>12/12/2025 SE REALIZA ENVIO DE 64 ROLLOS, CON LA GUIA 46778000219 COORDINADORA. SE CONFIRMA ENTREGA EXITOSA POR PARTE DE LA TRANSPORTADORA</t>
  </si>
  <si>
    <t>09/12/2025 SE ESCALA A COORDINADOR DE ZONA PARA ENTREGA DE ROLLOS EN SITIO | 12/12/2025 SE REALIZA ENTREGA DE 32 ROLLOS PARA EL CORRESPONSAL</t>
  </si>
  <si>
    <t>04/12/2025 SE ESCALA A COORDINADOR DE ZONA PARA ENTREGA DE ROLLOS EN SITIO | 12/12/2025 NOS COMUNICAMOS CON LA SEÑORA MARINA AL NÚMERO 3125890924 QUIEN INDICA QUE HOY NO PUEDE RECIBIR YA QUE EL COMERCIO VA A ESTAR CERRADO</t>
  </si>
  <si>
    <t>05/12/2025 SE ESCALA A COORDINADOR DE ZONA PARA ENTREGA DE ROLLOS EN SITIO | 12/12/2025 SE REALIZA ENTREGA DE 48 ROLLOS WOMPI POR SOLICITUD DEL CLIENTE.</t>
  </si>
  <si>
    <t>12/12/2025 SE VISITA COMERCIO SE REALIZA ENTREGA DE 16 ROLLOS DE PAPEL PARA DATÁFONO WOMPI</t>
  </si>
  <si>
    <t>12/12/2025 SE VISITA COMERCIO CB BANCOLOMBIA WOMPI, SE ENTREGAN ROLLOS DE PAPELERÍA PARA EL DATAFONO SOLICITADOS POR EL CLIENTE, NO UPS, NO SE MANIPULAN EQUIPOS</t>
  </si>
  <si>
    <t>12/12/2025 SE VISITA COMERCIO CB BANCOLOMBIA WOMPI, SE ENTREGAN 64 ROLLOS DE PAPELERÍA PARA EL DATAFONO SOLICITADOS POR EL CLIENTE, NO UPS, NO SE MANIPULAN EQUIPOS</t>
  </si>
  <si>
    <t>05/12/2025 SE ESCALA A COORDINADOR DE ZONA PARA ENTREGA DE ROLLOS EN SITIO | 12/12/2025 SE REALIZÓ ENTREGA DE 56 ROLLOS PARA CB BANCOLOMBIA, NO SÉ MANIPULÓ EQUIPOS.</t>
  </si>
  <si>
    <t>09/12/2025 SE CONFIRMAN DATOS, SE REALIZA ENVIO POR OPERADOR LOGISTICO | 12/12/2025 SE REALIZA ENVIO DE 64 ROLLOS, CON LA GUIA 992234247 LOGICUARTAS. SE CONFIRMA ENTREGA EXITOSA POR PARTE DE LA TRANSPORTADORA</t>
  </si>
  <si>
    <t>06/12/2025 SE CONFIRMAN DATOS, SE REALIZA ENVIO POR OPERADOR LOGISTICO | 12/12/2025 SE REALIZA ENVIO DE 8 ROLLOS, CON LA GUIA 46778000248 COORDINADORA. SE CONFIRMA ENTREGA EXITOSA POR PARTE DE LA TRANSPORTADORA</t>
  </si>
  <si>
    <t>01/12/2025 SE CONFIRMAN DATOS, SE REALIZA ENVIO POR OPERADOR LOGISTICO | 12/12/2025 SE REALIZA ENVIO DE 32 ROLLOS, CON LA GUIA 46778000217 COORDINADORA. SE CONFIRMA ENTREGA EXITOSA POR PARTE DE LA TRANSPORTADORA</t>
  </si>
  <si>
    <t>12/12/2025 SE REALIZA ENVIO DE 48 ROLLOS, CON LA GUIA 2235596800 SERVIENTREGA. SE CONFIRMA ENTREGA EXITOSA POR PARTE DE LA TRANSPORTADORA</t>
  </si>
  <si>
    <t>10/12/2025 SE REALIZA ENVIO DE ROLLOS POR  OPERADOR LOGISTICO | 12/12/2025 SE REALIZA ENVIO DE 64 ROLLOS, CON LA GUIA 2235597697 SERVIENTREGA. SE CONFIRMA ENTREGA EXITOSA POR PARTE DE LA TRANSPORTADORA</t>
  </si>
  <si>
    <t>12/12/2025 SE REALIZA ENVIO DE 64 ROLLOS, CON LA GUIA 2235597021 SERVIENTREGA. SE CONFIRMA ENTREGA EXITOSA POR PARTE DE LA TRANSPORTADORA</t>
  </si>
  <si>
    <t>09/12/2025 SE REALIZA ENVIO DE ROLLOS POR  OPERADOR LOGISTICO | 12/12/2025 SE REALIZA ENVIO DE 32 ROLLOS, CON LA GUIA 2187690996 SERVIENTREGA. SE CONFIRMA ENTREGA EXITOSA POR PARTE DE LA TRANSPORTADORA</t>
  </si>
  <si>
    <t>05/12/2025 SE CONFIRMAN DATOS, SE REALIZA ENVIO POR OPERADOR LOGISTICO | 12/12/2025 SE REALIZA ENVIO DE 32 ROLLOS, CON LA GUIA 2235597003 SERVIENTREGA. SE CONFIRMA ENTREGA EXITOSA POR PARTE DE LA TRANSPORTADORA</t>
  </si>
  <si>
    <t>05/12/2025 SE REALIZA ENVIO DE ROLLOS POR  OPERADOR LOGISTICO | 12/12/2025 SE REALIZA ENVIO DE 32 ROLLOS, CON LA GUIA 2078334621 SERVIENTREGA. SE CONFIRMA ENTREGA EXITOSA POR PARTE DE LA TRANSPORTADORA</t>
  </si>
  <si>
    <t>01/12/2025 SE REALIZA ENVIO DE ROLLOS POR  OPERADOR LOGISTICO | 12/12/2025 SE REALIZA ENVIO DE 16 ROLLOS, CON LA GUIA 2235596924 SERVIENTREGA. SE CONFIRMA ENTREGA EXITOSA POR PARTE DE LA TRANSPORTADORA</t>
  </si>
  <si>
    <t>04/12/2025 SE CONFIRMAN DATOS, SE REALIZA ENVIO POR OPERADOR LOGISTICO | 12/12/2025 SE REALIZA ENVIO DE 16 ROLLOS, CON LA GUIA 2248145467 SERVIENTREGA. SE CONFIRMA ENTREGA EXITOSA POR PARTE DE LA TRANSPORTADORA</t>
  </si>
  <si>
    <t>05/12/2025 SE CONFIRMAN DATOS, SE REALIZA ENVIO POR OPERADOR LOGISTICO | 12/12/2025 DIRECCION ERRADA - DEVUELTO A REMITENTE: NO SE ESTABLECE COMUNICACION CON EL DESTINATARIO PARA LA CONFIRMACION DE LOS DATOS DEL ENVIO SE PROCEDE A LA DEVOLUCION AL REMITENTE</t>
  </si>
  <si>
    <t>11/12/2025 SE ESCALA A COORDINADOR DE ZONA PARA ENTREGA DE ROLLOS EN SITIO | 12/12/2025 SE REALIZA ENTREGA DE 32 ROLLOS TÉRMICOS WOMPI EN EL CB.</t>
  </si>
  <si>
    <t>10/12/2025 SE ESCALA A COORDINADOR DE ZONA PARA ENTREGA DE ROLLOS EN SITIO | 12/12/2025 SE REALIZA VISITA SE ENTREGA 32 ROLLOS</t>
  </si>
  <si>
    <t>10/12/2025 SE ESCALA A COORDINADOR DE ZONA PARA ENTREGA DE ROLLOS EN SITIO | 12/12/2025 SE REALIZA VISITA SE PROCEDE A ENTREGAR 8 UNIDADES DE ROLLOS AL CLIENTE</t>
  </si>
  <si>
    <t>04/12/2025 SE ESCALA A COORDINADOR DE ZONA PARA ENTREGA DE ROLLOS EN SITIO | 12/12/2025 SE REALIZA LA ENTREGA DE 56 ROLLOS DE LA RED WOMPI, NO SE MANIPULA EQUIPOS</t>
  </si>
  <si>
    <t>04/12/2025 SE ESCALA A COORDINADOR DE ZONA PARA ENTREGA DE ROLLOS EN SITIO | 12/12/2025 SE REALIZA ENTREGA DE 56 ROLLOS DE LA RED WOMPI</t>
  </si>
  <si>
    <t>04/12/2025 SE ESCALA A COORDINADOR DE ZONA PARA ENTREGA DE ROLLOS EN SITIO | 12/12/2025 SE REALIZA LA ENTREGA DE 32 ROLLOS PARA LA RED WOMPI, NO SE MANIPULA EQUIPOS</t>
  </si>
  <si>
    <t>12/12/2025 SE REALIZA ENTREGA DE 48 ROLLOS</t>
  </si>
  <si>
    <t>11/12/2025 SE ESCALA A COORDINADOR DE ZONA PARA ENTREGA DE ROLLOS EN SITIO | 12/12/2025 SE VISITA COMERCIO Y SE HACE ENTREGA DE 64 ROLLOS A LA SEÑORA YULIS ZAPATA ROMERO.</t>
  </si>
  <si>
    <t>05/12/2025 SE REALIZA ENVIO DE ROLLOS POR  OPERADOR LOGISTICO | 11/12/2025 SE ENVIÓ 32 ROLLOS SIN NOVEDAD, SE ENVÍA FOTO DE LA GUÍA AL CLIENTE PARA SEGUIMIENTO Y RECLAMACIÓN</t>
  </si>
  <si>
    <t>12/12/2025 SE VISITA COMERCIO Y SE HACE ENTREGA DE 40 ROLLOS A LA SEÑORA MARLENY GARCÍA.</t>
  </si>
  <si>
    <t>09/12/2025 SE REALIZA ENVIO DE ROLLOS POR  OPERADOR LOGISTICO | 10/12/2025 SE REALIZA ENVÍO DE ROLLOS WOMPI A OFICINA PRINCIPAL INTER RAPIDÍSIMO CHINAUTA</t>
  </si>
  <si>
    <t>05/12/2025 SE ESCALA A COORDINADOR DE ZONA PARA ENTREGA DE ROLLOS EN SITIO | 12/12/2025 SE REALIZA ENTREGA DE 56 ROLLOS WOMPI POR SOLICITUD DEL CLIENTE.</t>
  </si>
  <si>
    <t>11/12/2025 SE ESCALA A COORDINADOR DE ZONA PARA ENTREGA DE ROLLOS EN SITIO | 12/12/2025 SE VISITA COMERCIO Y SE HACE ENTREGA DE 16 ROLLOS A LA SEÑORA LETY DEL CARMEN BENÍTEZ.</t>
  </si>
  <si>
    <t>11/12/2025 SE ESCALA A COORDINADOR DE ZONA PARA ENTREGA DE ROLLOS EN SITIO | 12/12/2025 SE REALIZA ENTREGA DE 56 ROLLOS TÉRMICOS WOMPI EN EL CB SIN NOVEDAD.</t>
  </si>
  <si>
    <t>10/12/2025 SE ESCALA A COORDINADOR DE ZONA PARA ENTREGA DE ROLLOS EN SITIO | 12/12/2025 SE ENTREGAN 56 ROLLOS WOMPI DE MANERA EXITOSA EN EL CORRESPONSAL, OK</t>
  </si>
  <si>
    <t>11/12/2025 SE ESCALA A COORDINADOR DE ZONA PARA ENTREGA DE ROLLOS EN SITIO | 12/12/2025 SE INGRESA SE ENTREGAN 64 ROLLOS WOMPI</t>
  </si>
  <si>
    <t>10/12/2025 SE ESCALA A COORDINADOR DE ZONA PARA ENTREGA DE ROLLOS EN SITIO | 12/12/2025 SE ENTREGAN 64 ROLLOS A ALEJANDRA LOPEZ</t>
  </si>
  <si>
    <t>11/12/2025 SE ESCALA A COORDINADOR DE ZONA PARA ENTREGA DE ROLLOS EN SITIO | 12/12/2025 SE REALIZA ENTREGA EN SITIO DE 16 ROLLOS ROLLOS WOMPI</t>
  </si>
  <si>
    <t>10/12/2025 SE ESCALA A COORDINADOR DE ZONA PARA ENTREGA DE ROLLOS EN SITIO | 12/12/2025 SE REALIZA ENTREGA DE 24 ROLLOS POR EL OPERADOR LOGISTICO VELOCES CON LA GUIA V4001963690</t>
  </si>
  <si>
    <t>10/12/2025 SE ESCALA A COORDINADOR DE ZONA PARA ENTREGA DE ROLLOS EN SITIO | 12/12/2025 SE REALIZA ENTREGA DE 16 ROLLOS POR EL OPERADOR LOGISTICO VELOCES CON LA GUIA V4001963714</t>
  </si>
  <si>
    <t>11/12/2025 SE ESCALA A COORDINADOR DE ZONA PARA ENTREGA DE ROLLOS EN SITIO | 12/12/2025 SE REALIZA ENTREGA DE 48 ROLLOS WOMPI POR SOLICITUD DEL CLIENTE.</t>
  </si>
  <si>
    <t>05/12/2025 SE ESCALA A COORDINADOR DE ZONA PARA ENTREGA DE ROLLOS EN SITIO | 12/12/2025 SE REALIZA LA ENTREGA DE 32 ROLLOS DE LA RED WOMPI</t>
  </si>
  <si>
    <t>11/12/2025 SE ESCALA A COORDINADOR DE ZONA PARA ENTREGA DE ROLLOS EN SITIO | 12/12/2025 SE REALIZA ENTREGA 24 ROLLOS AL COMERCIO</t>
  </si>
  <si>
    <t>11/12/2025 SE ESCALA A COORDINADOR DE ZONA PARA ENTREGA DE ROLLOS EN SITIO | 12/12/2025 SE ENTREGA 16 ROLLOS WOMPI A LUCILA AVILA</t>
  </si>
  <si>
    <t>06/12/2025 SE ESCALA A COORDINADOR DE ZONA PARA ENTREGA DE ROLLOS EN SITIO | 12/12/2025 SE REALIZÓ ENTREGA DE 24 ROLLOS PARA CB BANCOLOMBIA, NO SÉ MANIPULÓ EQUIPOS.</t>
  </si>
  <si>
    <t>12/12/2025 NO | 12/12/2025 SE INGRESA SE ENTREGA 8 ROLLOS WOMPI</t>
  </si>
  <si>
    <t>11/12/2025 SE REALIZA ENVIO DE ROLLOS POR  OPERADOR LOGISTICO | 12/12/2025 SE REALIZA ENVIO DE 64 ROLLOS, CON LA GUIA 2235597717 SERVIENTREGA. SE CONFIRMA ENTREGA EXITOSA POR PARTE DE LA TRANSPORTADORA</t>
  </si>
  <si>
    <t>10/12/2025 SE CONFIRMAN DATOS, SE REALIZA ENVIO POR OPERADOR LOGISTICO | 12/12/2025 SE REALIZA ENVIO DE 16 ROLLOS, CON LA GUIA 2187691145 SERVIENTREGA. SE CONFIRMA ENTREGA EXITOSA POR PARTE DE LA TRANSPORTADORA</t>
  </si>
  <si>
    <t>12/12/2025 SE REALIZA ENVIO DE 64 ROLLOS, CON LA GUIA 2235597716 SERVIENTREGA. SE CONFIRMA ENTREGA EXITOSA POR PARTE DE LA TRANSPORTADORA</t>
  </si>
  <si>
    <t>10/12/2025 SE CONFIRMAN DATOS, SE REALIZA ENVIO POR OPERADOR LOGISTICO | 12/12/2025 SE REALIZA ENVIO DE 16 ROLLOS, CON LA GUIA 2235597589 SERVIENTREGA. SE CONFIRMA ENTREGA EXITOSA POR PARTE DE LA TRANSPORTADORA</t>
  </si>
  <si>
    <t>10/12/2025 SE REALIZA ENVIO DE ROLLOS POR  OPERADOR LOGISTICO | 12/12/2025 SE REALIZA ENVIO DE 16 ROLLOS, CON LA GUIA 2235597701 SERVIENTREGA. SE CONFIRMA ENTREGA EXITOSA POR PARTE DE LA TRANSPORTADORA</t>
  </si>
  <si>
    <t>09/12/2025 SE CONFIRMAN DATOS, SE REALIZA ENVIO POR OPERADOR LOGISTICO | 12/12/2025 SE REALIZA ENVIO DE 48 ROLLOS, CON LA GUIA 2187690999 SERVIENTREGA. SE CONFIRMA ENTREGA EXITOSA POR PARTE DE LA TRANSPORTADORA</t>
  </si>
  <si>
    <t>09/12/2025 SE CONFIRMAN DATOS, SE REALIZA ENVIO POR OPERADOR LOGISTICO | 12/12/2025 SE VISITA COMERCIO SE REALIZÓ ENTREGA DE 40 ROLLOS WOMPI</t>
  </si>
  <si>
    <t>09/12/2025 SE CONFIRMAN DATOS, SE REALIZA ENVIO POR OPERADOR LOGISTICO | 12/12/2025 SE REALIZA ENVIO DE 32 ROLLOS, CON LA GUIA 2187690998 SERVIENTREGA. SE CONFIRMA ENTREGA EXITOSA POR PARTE DE LA TRANSPORTADORA</t>
  </si>
  <si>
    <t>09/12/2025 SE ESCALA A COORDINADOR DE ZONA PARA ENTREGA DE ROLLOS EN SITIO | 12/12/2025 SE REALIZÓ ENTREGA DE 32 ROLLOS PARA CB BANCOLOMBIA, NO SÉ MANIPULÓ EQUIPOS.</t>
  </si>
  <si>
    <t>09/12/2025 SE ESCALA A COORDINADOR DE ZONA PARA ENTREGA DE ROLLOS EN SITIO | 12/12/2025 SE ENTREGAN 56 ROLLOS</t>
  </si>
  <si>
    <t>04/12/2025 SE CONFIRMAN DATOS, SE REALIZA ENVIO POR OPERADOR LOGISTICO | 12/12/2025 SE LE INFORMA NUMERO DE GUIA A USER, AUN NO RECIBE | 13/12/2025 SE REALIZA ENVIO DE 32 ROLLOS, CON LA GUIA 2235596983 SERVIENTREGA. SE CONFIRMA ENTREGA EXITOSA POR PARTE DE LA TRANSPORTADORA</t>
  </si>
  <si>
    <t>12/12/2025 SE ESCALA A COORDINADOR DE ZONA PARA ENTREGA DE ROLLOS EN SITIO | 13/12/2025 SE VISITA COMERCIO CB BANCOLOMBIA WOMPI, SE ENTREGAN ROLLOS DE PAPELERÍA PARA EL DATAFONO SOLICITADOS POR EL CLIENTE, NO UPS, NO SE MANIPULAN EQUIPOS.</t>
  </si>
  <si>
    <t>09/12/2025 SE REALIZA ENVIO DE ROLLOS POR  OPERADOR LOGISTICO | 13/12/2025 SE REALIZA ENVIO DE 40 ROLLOS, CON LA GUIA 2187690997 SERVIENTREGA. SE CONFIRMA ENTREGA EXITOSA POR PARTE DE LA TRANSPORTADORA</t>
  </si>
  <si>
    <t>06/12/2025 SE CONFIRMAN DATOS, SE REALIZA ENVIO POR OPERADOR LOGISTICO | 13/12/2025 SE REALIZA ENVIO DE 16 ROLLOS, CON LA GUIA 2235597011 SERVIENTREGA. SE CONFIRMA ENTREGA EXITOSA POR PARTE DE LA TRANSPORTADORA</t>
  </si>
  <si>
    <t>09/12/2025 SE REALIZA ENVIO DE ROLLOS POR  OPERADOR LOGISTICO | 13/12/2025 SE REALIZA ENVIO DE 32 ROLLOS, CON LA GUIA 2235597031 SERVIENTREGA. SE CONFIRMA ENTREGA EXITOSA POR PARTE DE LA TRANSPORTADORA</t>
  </si>
  <si>
    <t>12/12/2025 SE ESCALA A COORDINADOR DE ZONA PARA ENTREGA DE ROLLOS EN SITIO | 13/12/2025 SE VISITA COMERCUO SE REALIZA LA ENTREGA DE 16 ROLLOS WOMPI CB OPERATIVO</t>
  </si>
  <si>
    <t>09/12/2025 SE REALIZA ENVIO DE ROLLOS POR  OPERADOR LOGISTICO | 13/12/2025 SE REALIZA ENVIO DE 40 ROLLOS, CON LA GUIA 2235597032 SERVIENTREGA. SE CONFIRMA ENTREGA EXITOSA POR PARTE DE LA TRANSPORTADORA</t>
  </si>
  <si>
    <t>10/12/2025 SE REALIZA ENVIO DE ROLLOS POR  OPERADOR LOGISTICO | 13/12/2025 SE REALIZA ENVIO DE 24 ROLLOS, CON LA GUIA 2235597700 SERVIENTREGA. SE CONFIRMA ENTREGA EXITOSA POR PARTE DE LA TRANSPORTADORA</t>
  </si>
  <si>
    <t>10/12/2025 SE CONFIRMAN DATOS, SE REALIZA ENVIO POR OPERADOR LOGISTICO | 13/12/2025 SE REALIZA ENVIO DE 24 ROLLOS, CON LA GUIA 2235597708 SERVIENTREGA. SE CONFIRMA ENTREGA EXITOSA POR PARTE DE LA TRANSPORTADORA</t>
  </si>
  <si>
    <t>13/12/2025 SE REALIZA ENVIO DE 64 ROLLOS, CON LA GUIA 2235597643 SERVIENTREGA. SE CONFIRMA ENTREGA EXITOSA POR PARTE DE LA TRANSPORTADORA</t>
  </si>
  <si>
    <t>10/12/2025 SE REALIZA ENVIO DE ROLLOS POR  OPERADOR LOGISTICO | 13/12/2025 SE REALIZA ENVIO DE 16 ROLLOS, CON LA GUIA 2235597695 SERVIENTREGA. SE CONFIRMA ENTREGA EXITOSA POR PARTE DE LA TRANSPORTADORA</t>
  </si>
  <si>
    <t>10/12/2025 SE REALIZA ENVIO DE ROLLOS POR  OPERADOR LOGISTICO | 13/12/2025 SE REALIZA ENVIO DE 64 ROLLOS, CON LA GUIA 2235597644 SERVIENTREGA. SE CONFIRMA ENTREGA EXITOSA POR PARTE DE LA TRANSPORTADORA</t>
  </si>
  <si>
    <t>12/12/2025 SE ESCALA A COORDINADOR DE ZONA PARA ENTREGA DE ROLLOS EN SITIO | 13/12/2025 SE REALIZA VISITA, AL LLEGAR EL COMERCIO SE ENCUENTRA CERRADO, EN LLAMADA CON EL CLIENTE INDICA QUE POR FAVOR SE LE ENTREGUEN LOS ROLLOS EN EL COMERCIO DE AL FRENTE.</t>
  </si>
  <si>
    <t>12/12/2025 SE ESCALA A COORDINADOR DE ZONA PARA ENTREGA DE ROLLOS EN SITIO | 13/12/2025 SE REALIZA ENTREGA DE 64 UNIDADES DE ROLLOS WOMPI</t>
  </si>
  <si>
    <t>12/12/2025 SE ESCALA A COORDINADOR DE ZONA PARA ENTREGA DE ROLLOS EN SITIO | 13/12/2025 SE REALIZA VISITA PARA ENTREGAR 64 ROLLOS WOMPI, NO SE MANIPULA DATAFONO ENTREGA OK</t>
  </si>
  <si>
    <t>12/12/2025 SE ESCALA A COORDINADOR DE ZONA PARA ENTREGA DE ROLLOS EN SITIO | 13/12/2025 SE REALIZA ENTREGA EN SITIO DE 32 ROLLOS WOMPI EN DIRECCIÓN SOLICITA POR TITULAR CC VILLA JULIA</t>
  </si>
  <si>
    <t>12/12/2025 SE ESCALA A COORDINADOR DE ZONA PARA ENTREGA DE ROLLOS EN SITIO | 13/12/2025 SE REALIZA ENTREGA EN SITIO DE 24 ROLLOS WOMPI EN DIRECCIÓN SOLICITA POR TITULAR CC VILLA JULIA</t>
  </si>
  <si>
    <t>12/12/2025 SE ESCALA A COORDINADOR DE ZONA PARA ENTREGA DE ROLLOS EN SITIO | 13/12/2025 SE REALIZA ENTREGA DE 64 ROLLOS WOMPI</t>
  </si>
  <si>
    <t>06/12/2025 SE CONFIRMAN DATOS, SE REALIZA ENVIO POR OPERADOR LOGISTICO | 11/12/2025 SE ENVÍAN 24 ROLLOS WOMPI POR INTERRAPIDISIMO</t>
  </si>
  <si>
    <t>09/12/2025 SE REALIZA ENVIO DE ROLLOS POR  OPERADOR LOGISTICO | 11/12/2025 SE REALIZA ENVÍO DE 64 ROLLOS</t>
  </si>
  <si>
    <t>11/12/2025 SE ESCALA A COORDINADOR DE ZONA PARA ENTREGA DE ROLLOS EN SITIO | 12/12/2025 SE REALIZA VISITA, SE REALIZA ENTREGA DE 16 ROLLOS, DATAFONO NO SE ENCUENTRA EN LA DIRECCIÓN DE ENTREGA</t>
  </si>
  <si>
    <t>05/12/2025 SE ESCALA A COORDINADOR DE ZONA PARA ENTREGA DE ROLLOS EN SITIO | 13/12/2025 SE REALIZÓ ENTREGA DE 48 ROLLOS PARA CB BANCOLOMBIA, NO SÉ MANIPULÓ EQUIPOS.</t>
  </si>
  <si>
    <t>06/12/2025 SE ESCALA A COORDINADOR DE ZONA PARA ENTREGA DE ROLLOS EN SITIO | 13/12/2025 SE REALIZÓ ENTREGA DE 24 ROLLOS PARA CB BANCOLOMBIA, NO SÉ MANIPULÓ EQUIPOS.</t>
  </si>
  <si>
    <t>05/12/2025 SE ESCALA A COORDINADOR DE ZONA PARA ENTREGA DE ROLLOS EN SITIO | 13/12/2025 SE REALIZA ENTREGA DE 40 ROLLOS WOMPI POR SOLICITUD DEL CLIENTE.</t>
  </si>
  <si>
    <t>05/12/2025 SE ESCALA A COORDINADOR DE ZONA PARA ENTREGA DE ROLLOS EN SITIO | 13/12/2025 SE REALIZÓ ENTREGA DE 16 ROLLOS PARA CB BANCOLOMBIA, NO SÉ MANIPULÓ EQUIPOS.</t>
  </si>
  <si>
    <t>11/12/2025 SE ESCALA A COORDINADOR DE ZONA PARA ENTREGA DE ROLLOS EN SITIO | 13/12/2025 SE REALIZA ENTREGA DE 32 ROLLOS POR EL OPERADOR LOGISTICO VELOCES CON LA GUIA V4001963702</t>
  </si>
  <si>
    <t>11/12/2025 SE ESCALA A COORDINADOR DE ZONA PARA ENTREGA DE ROLLOS EN SITIO | 13/12/2025 SE REALIZA ENTREGA DE 56 ROLLOS POR EL OPERADOR LOGISTICO VELOCES CON LA GUIA V4001963703</t>
  </si>
  <si>
    <t>13/12/2025 SE DEJAN 56 ROLLOS</t>
  </si>
  <si>
    <t>10/12/2025 SE ESCALA A COORDINADOR DE ZONA PARA ENTREGA DE ROLLOS EN SITIO | 13/12/2025 SE REALIZA ENTREGA DE 16 ROLLOS POR EL OPERADOR LOGISTICO VELOCES CON LA GUIA V4001963698</t>
  </si>
  <si>
    <t>10/12/2025 SE ESCALA A COORDINADOR DE ZONA PARA ENTREGA DE ROLLOS EN SITIO | 13/12/2025 SE REALIZA ENTREGA DE 56 ROLLOS POR EL OPERADOR LOGISTICO VELOCES CON LA GUIA V4001963694</t>
  </si>
  <si>
    <t>05/12/2025 SE ESCALA A COORDINADOR DE ZONA PARA ENTREGA DE ROLLOS EN SITIO | 13/12/2025 SE REALIZA ENTREGA DE 64 ROLLOS WOMPI POR SOLICITUD DEL CLIENTE.</t>
  </si>
  <si>
    <t>05/12/2025 SE ESCALA A COORDINADOR DE ZONA PARA ENTREGA DE ROLLOS EN SITIO | 13/12/2025 SE REALIZÓ ENTREGA DE 56 ROLLOS PARA CB BANCOLOMBIA, NO SÉ MANIPULÓ EQUIPOS.</t>
  </si>
  <si>
    <t>10/12/2025 SE ESCALA A COORDINADOR DE ZONA PARA ENTREGA DE ROLLOS EN SITIO | 13/12/2025 SE REALIZA ENTREGA DE 64 ROLLOS POR EL OPERADOR LOGISTICO VELOCES CON LA GUIA V4001963695</t>
  </si>
  <si>
    <t>10/12/2025 SE ESCALA A COORDINADOR DE ZONA PARA ENTREGA DE ROLLOS EN SITIO | 13/12/2025 SE REALIZA ENTREGA DE 16 ROLLOS POR EL OPERADOR LOGISTICO VELOCES CON LA GUIA V4001963689</t>
  </si>
  <si>
    <t>10/12/2025 SE ESCALA A COORDINADOR DE ZONA PARA ENTREGA DE ROLLOS EN SITIO | 13/12/2025 SE REALIZA ENTREGA DE 64 ROLLOS POR EL OPERADOR LOGISTICO VELOCES CON LA GUIA V4001963708</t>
  </si>
  <si>
    <t>13/12/2025 SE REALIZA ENTREGA DE 40 ROLLOS POR EL OPERADOR LOGISTICO VELOCES CON LA GUIA V4001963705</t>
  </si>
  <si>
    <t>06/12/2025 SE ESCALA A COORDINADOR DE ZONA PARA ENTREGA DE ROLLOS EN SITIO | 13/12/2025 SE REALIZA ENTREGA DE 32 ROLLOS POR EL OPERADOR LOGISTICO VELOCES CON LA GUIA V4001950064</t>
  </si>
  <si>
    <t>05/12/2025 SE ESCALA A COORDINADOR DE ZONA PARA ENTREGA DE ROLLOS EN SITIO | 13/12/2025 SE REALIZA ENTREGA DE 64 ROLLOS POR EL OPERADOR LOGISTICO VELOCES CON LA GUIA V4001936213</t>
  </si>
  <si>
    <t>05/12/2025 SE ESCALA A COORDINADOR DE ZONA PARA ENTREGA DE ROLLOS EN SITIO | 13/12/2025 SE REALIZA ENTREGA DE 32 ROLLOS POR EL OPERADOR LOGISTICO VELOCES CON LA GUIA V4001936228</t>
  </si>
  <si>
    <t>04/12/2025 SE ESCALA A COORDINADOR DE ZONA PARA ENTREGA DE ROLLOS EN SITIO | 13/12/2025 SE REALIZA ENTREGA DE 32 ROLLOS POR EL OPERADOR LOGISTICO VELOCES CON LA GUIA V4001929585</t>
  </si>
  <si>
    <t>05/12/2025 SE ESCALA A COORDINADOR DE ZONA PARA ENTREGA DE ROLLOS EN SITIO | 14/12/2025 SE REALIZA ENTREGA DE 16 ROLLOS WOMPI POR SOLICITUD DEL CLIENTE.</t>
  </si>
  <si>
    <t>04/12/2025 SE ESCALA A COORDINADOR DE ZONA PARA ENTREGA DE ROLLOS EN SITIO | 13/12/2025 SE REALIZA ENTREGA DE 64 ROLLOS POR EL OPERADOR LOGISTICO VELOCES CON LA GUIA V4001929594</t>
  </si>
  <si>
    <t>05/12/2025 SE ESCALA A COORDINADOR DE ZONA PARA ENTREGA DE ROLLOS EN SITIO | 12/12/2025 SE REALIZA ENTREGA DE 24 ROLLOS WOMPI POR SOLICITUD DEL CLIENTE.</t>
  </si>
  <si>
    <t>12/12/2025 SE ESCALA A COORDINADOR DE ZONA PARA ENTREGA DE ROLLOS EN SITIO | 13/12/2025 SE VISITA COMERCIO CB BANCOLOMBIA WOMPI, SE ENTREGAN ROLLOS DE PAPELERÍA PARA EL DATAFONO SOLICITADOS POR EL CLIENTE, NO UPS, NO SE MANIPULAN EQUIPOS</t>
  </si>
  <si>
    <t>09/12/2025 SE ESCALA A COORDINADOR DE ZONA PARA ENTREGA DE ROLLOS EN SITIO | 12/12/2025 SE REALIZÓ ENTREGA DE 64 ROLLOS PARA CB BANCOLOMBIA, NO SÉ MANIPULÓ EQUIPOS.</t>
  </si>
  <si>
    <t>11/12/2025 SE ESCALA A COORDINADOR DE ZONA PARA ENTREGA DE ROLLOS EN SITIO | 13/12/2025 SE LLEGA A COMERCIO, SE ENTREGAN ROLLOS, SIN MANIPULACIÓN DEL EQUIPO SIN NOVEDAD</t>
  </si>
  <si>
    <t>11/12/2025 SE ESCALA A COORDINADOR DE ZONA PARA ENTREGA DE ROLLOS EN SITIO | 13/12/2025 SE REALIZA ENTREGA DE 24 ROLLOS WOMPI CON VISITA, NO SE INTERVIENE EQUIPOS</t>
  </si>
  <si>
    <t>06/12/2025 SE ESCALA A COORDINADOR DE ZONA PARA ENTREGA DE ROLLOS EN SITIO | 13/12/2025 SE ENTREGAN 32 ROLLOS</t>
  </si>
  <si>
    <t>09/12/2025 SE ESCALA A COORDINADOR DE ZONA PARA ENTREGA DE ROLLOS EN SITIO | 13/12/2025 SE REALIZA VISITA SE PROCEDE A ENTREGAR 48 UNIDADES DE ROLLOS DE WOMPI AL CLIENTE</t>
  </si>
  <si>
    <t>09/12/2025 SE ESCALA A COORDINADOR DE ZONA PARA ENTREGA DE ROLLOS EN SITIO | 13/12/2025 SE REALIZÓ ENTREGA DE 64 ROLLOS PARA CB BANCOLOMBIA, NO SÉ MANIPULÓ EQUIPOS.</t>
  </si>
  <si>
    <t>09/12/2025 SE ESCALA A COORDINADOR DE ZONA PARA ENTREGA DE ROLLOS EN SITIO | 13/12/2025 SE REALIZA VISITA PARA ENTREGAR 24 ROLLOS WOMPI, NO SE MANIPULA DATAFONO ENTREGA OK</t>
  </si>
  <si>
    <t>09/12/2025 SE ESCALA A COORDINADOR DE ZONA PARA ENTREGA DE ROLLOS EN SITIO | 12/12/2025 SE VISITA COMERCIO CB BANCOLOMBIA WOMPI, SE ENTREGAN 16 ROLLOS DE PAPELERÍA PARA EL DATAFONO SOLICITADOS POR EL CLIENTE, NO UPS, NO SE MANIPULAN EQUIPOS</t>
  </si>
  <si>
    <t>09/12/2025 SE ESCALA A COORDINADOR DE ZONA PARA ENTREGA DE ROLLOS EN SITIO | 13/12/2025 SE REALIZA VISITA PARA ENTREGAR 64 ROLLOS WOMPI, NO SE MANIPULA DATAFONO ENTREGA OK</t>
  </si>
  <si>
    <t>12/12/2025 SE ESCALA A COORDINADOR DE ZONA PARA ENTREGA DE ROLLOS EN SITIO | 13/12/2025 SE VISITA EL CB PARA ENTREGAR 48 ROLLOS, ENTREGA OK</t>
  </si>
  <si>
    <t>12/12/2025 SE ESCALA A COORDINADOR DE ZONA PARA ENTREGA DE ROLLOS EN SITIO | 13/12/2025 SE VISITA COMERCIO SE HACE ENTREGA DE 64 ROLLOS WOMPI CIERRE EXITOSO</t>
  </si>
  <si>
    <t>09/12/2025 SE ESCALA A COORDINADOR DE ZONA PARA ENTREGA DE ROLLOS EN SITIO | 13/12/2025 SE ENTREGAN 20 ROLLOS AL CORRESPONSAL BANCARIO</t>
  </si>
  <si>
    <t>10/12/2025 SE ESCALA A COORDINADOR DE ZONA PARA ENTREGA DE ROLLOS EN SITIO | 13/12/2025 SE REALIZA ENTREGA DE 24 ROLLOS WOMPI OK</t>
  </si>
  <si>
    <t>12/12/2025 SE ESCALA A COORDINADOR DE ZONA PARA ENTREGA DE ROLLOS EN SITIO | 13/12/2025 BUENOS SE VISITA CB Y SE LE HACE ENTREGA DE ROLLOS</t>
  </si>
  <si>
    <t>11/12/2025 SE ESCALA A COORDINADOR DE ZONA PARA ENTREGA DE ROLLOS EN SITIO | 13/12/2025 SE HACE ENTREGA DE 40 ROLLOS WOMPI DE MANERA EXITOSA</t>
  </si>
  <si>
    <t>09/12/2025 SE ESCALA A COORDINADOR DE ZONA PARA ENTREGA DE ROLLOS EN SITIO | 13/12/2025 SE REALIZA VISITA PARA ENTREGAR 32 ROLLOS WOMPI, NO SE MANIPULA DATAFONO ENTREGA OK</t>
  </si>
  <si>
    <t>11/12/2025 SE ESCALA A COORDINADOR DE ZONA PARA ENTREGA DE ROLLOS EN SITIO | 13/12/2025 SE REALIZA VISITA SE PROCEDE A ENTREGAR 48 ROLLOS WOMPI</t>
  </si>
  <si>
    <t>12/12/2025 SE ESCALA A COORDINADOR DE ZONA PARA ENTREGA DE ROLLOS EN SITIO | 13/12/2025 SE LLEGA AL CB PERO SE ENCUENTRA CERRADO, SE REALIZA COMUNICACIÓN CON USUARIA Y PIDE QUE LOS ROLLOS SEAN ENTREGADOS EN LA CASA DE AL LADO, ENTREGA OK</t>
  </si>
  <si>
    <t>11/12/2025 SE ESCALA A COORDINADOR DE ZONA PARA ENTREGA DE ROLLOS EN SITIO | 13/12/2025 ENTREGA DE ROLLOS EJECUTADO OK</t>
  </si>
  <si>
    <t>11/12/2025 SE ESCALA A COORDINADOR DE ZONA PARA ENTREGA DE ROLLOS EN SITIO | 13/12/2025 SE REALIZA ENTREGA DE 16 ROLLOS WOMPI CON VISITA, NO SE INTERVIENE EQUIPOS</t>
  </si>
  <si>
    <t>12/12/2025 SE ESCALA A COORDINADOR DE ZONA PARA ENTREGA DE ROLLOS EN SITIO | 13/12/2025 SE REALIZA ENTREGA DE 16 ROLLOS WOMPI OK</t>
  </si>
  <si>
    <t>12/12/2025 SE ESCALA A COORDINADOR DE ZONA PARA ENTREGA DE ROLLOS EN SITIO | 13/12/2025 SE HACE ENTREGA DE 32 ROLLOS WOMPI DE MANERA EXITOSA</t>
  </si>
  <si>
    <t>12/12/2025 SE ESCALA A COORDINADOR DE ZONA PARA ENTREGA DE ROLLOS EN SITIO | 13/12/2025 SE REALIZA ENTREGA DE 16 ROLLOS WOMPI CON VISITA, NO SE INTERVIENE EQUIPOS</t>
  </si>
  <si>
    <t>11/12/2025 SE ESCALA A COORDINADOR DE ZONA PARA ENTREGA DE ROLLOS EN SITIO | 13/12/2025 SE REALIZA ENTREGA EN SITIO DE 16 ROLLOS REDEBAN , RECIBE PAPELERÍA LUIS ORLANDO SOSA</t>
  </si>
  <si>
    <t>12/12/2025 SE ESCALA A COORDINADOR DE ZONA PARA ENTREGA DE ROLLOS EN SITIO | 13/12/2025 SE HACE ENTREGA DE 64 ROLLOS WOMPI DE MANERA EXITOSA</t>
  </si>
  <si>
    <t>12/12/2025 SE ESCALA A COORDINADOR DE ZONA PARA ENTREGA DE ROLLOS EN SITIO | 13/12/2025 EN LA VISITA TÉCNICA SE REALIZÓ LA ENTREGA DE 24 ROLLOS DE WOMPI PARA EL CB.</t>
  </si>
  <si>
    <t>12/12/2025 SE ESCALA A COORDINADOR DE ZONA PARA ENTREGA DE ROLLOS EN SITIO | 13/12/2025 SE LLEGA A COMERCIO, PARA ENTREGA DE ROLLOS ENCONTRANDO CERRADO, SE LLAMA AL CONTACTO NÚMERO 3197797663 NO SE LOGRA CONTACTARLO. SE DEJA EVIDENCIA FOTOGRÁFICA</t>
  </si>
  <si>
    <t>06/12/2025 SE ESCALA A COORDINADOR DE ZONA PARA ENTREGA DE ROLLOS EN SITIO | 13/12/2025 SE ENTREGAN 16 ROLLOS</t>
  </si>
  <si>
    <t>14/12/2025 SE REALIZA ENTREGA DE 64 ROLLOS POR EL OPERADOR LOGISTICO VELOCES CON LA GUIA V4001950073</t>
  </si>
  <si>
    <t>11/12/2025 SE REALIZA ENVIO DE ROLLOS POR  OPERADOR LOGISTICO | 14/12/2025 SE REALIZA ENVIO DE 16 ROLLOS, CON LA GUIA 2235597730 SERVIENTREGA. SE CONFIRMA ENTREGA EXITOSA POR PARTE DE LA TRANSPORTADORA</t>
  </si>
  <si>
    <t>06/12/2025 SE CONFIRMAN DATOS, SE REALIZA ENVIO POR OPERADOR LOGISTICO | 14/12/2025 SE REALIZA ENVIO DE 16 ROLLOS, CON LA GUIA 992234003 LOGICUARTAS. SE CONFIRMA ENTREGA EXITOSA POR PARTE DE LA TRANSPORTADORA</t>
  </si>
  <si>
    <t>06/12/2025 SE CONFIRMAN DATOS, SE REALIZA ENVIO POR OPERADOR LOGISTICO | 14/12/2025 SE REALIZA ENVIO DE 8 ROLLOS, CON LA GUIA 2248145478 SERVIENTREGA. SE CONFIRMA ENTREGA EXITOSA POR PARTE DE LA TRANSPORTADORA</t>
  </si>
  <si>
    <t>14/12/2025 SE REALIZA ENVIO DE 16 ROLLOS, CON LA GUIA 992234013 LOGICUARTAS. SE CONFIRMA ENTREGA EXITOSA POR PARTE DE LA TRANSPORTADORA</t>
  </si>
  <si>
    <t>09/12/2025 SE CONFIRMAN DATOS, SE REALIZA ENVIO POR OPERADOR LOGISTICO | 14/12/2025 SE REALIZA ENVIO DE 8 ROLLOS, CON LA GUIA 2235597018 SERVIENTREGA. SE CONFIRMA ENTREGA EXITOSA POR PARTE DE LA TRANSPORTADORA</t>
  </si>
  <si>
    <t>12/12/2025 SE REALIZA ENVIO DE ROLLOS POR  OPERADOR LOGISTICO | 14/12/2025 SE REALIZA ENVIO DE 64 ROLLOS, CON LA GUIA 2235597743 SERVIENTREGA. SE CONFIRMA ENTREGA EXITOSA POR PARTE DE LA TRANSPORTADORA</t>
  </si>
  <si>
    <t>12/12/2025 SE REALIZA ENVIO DE ROLLOS POR  OPERADOR LOGISTICO | 14/12/2025 SE REALIZA ENVIO DE 64 ROLLOS, CON LA GUIA 2235597744 SERVIENTREGA. SE CONFIRMA ENTREGA EXITOSA POR PARTE DE LA TRANSPORTADORA</t>
  </si>
  <si>
    <t>11/12/2025 SE REALIZA ENVIO DE ROLLOS POR  OPERADOR LOGISTICO | 14/12/2025 SE REALIZA ENVIO DE 16 ROLLOS, CON LA GUIA 2235597728 SERVIENTREGA. SE CONFIRMA ENTREGA EXITOSA POR PARTE DE LA TRANSPORTADORA</t>
  </si>
  <si>
    <t>11/12/2025 SE REALIZA ENVIO DE ROLLOS POR  OPERADOR LOGISTICO | 14/12/2025 SE REALIZA ENVIO DE 64 ROLLOS, CON LA GUIA 2235597729 SERVIENTREGA. SE CONFIRMA ENTREGA EXITOSA POR PARTE DE LA TRANSPORTADORA</t>
  </si>
  <si>
    <t>11/12/2025 SE CONFIRMAN DATOS, SE REALIZA ENVIO POR OPERADOR LOGISTICO | 14/12/2025 SE REALIZA ENVIO DE 24 ROLLOS, CON LA GUIA 2235597721 SERVIENTREGA. SE CONFIRMA ENTREGA EXITOSA POR PARTE DE LA TRANSPORTADORA</t>
  </si>
  <si>
    <t>14/12/2025 SE REALIZA ENVIO DE 16 ROLLOS, CON LA GUIA 2248145547 SERVIENTREGA. SE CONFIRMA ENTREGA EXITOSA POR PARTE DE LA TRANSPORTADORA</t>
  </si>
  <si>
    <t>12/12/2025 SE CONFIRMAN DATOS, SE REALIZA ENVIO POR OPERADOR LOGISTICO | 14/12/2025 SE REALIZA ENVIO DE 8 ROLLOS, CON LA GUIA 2235597735 SERVIENTREGA. SE CONFIRMA ENTREGA EXITOSA POR PARTE DE LA TRANSPORTADORA</t>
  </si>
  <si>
    <t>09/12/2025 SE REALIZA ENVIO DE ROLLOS POR  OPERADOR LOGISTICO | 14/12/2025 SE REALIZA ENVIO DE 64 ROLLOS, CON LA GUIA 2248145480 SERVIENTREGA. SE CONFIRMA ENTREGA EXITOSA POR PARTE DE LA TRANSPORTADORA</t>
  </si>
  <si>
    <t>11/12/2025 SE ENVÍAN 16 ROLLOS WOMPI POR INTERRAPIDISIMO</t>
  </si>
  <si>
    <t>12/12/2025 SE ESCALA A COORDINADOR DE ZONA PARA ENTREGA DE ROLLOS EN SITIO | 15/12/2025 SE REALIZA VISITA, SE ENTREGAN 16 ROLLOS, DATAFONO NO SE ENCUENTRA EN LA DIRECCIÓN DE ENTREGA</t>
  </si>
  <si>
    <t>12/12/2025 SE ESCALA A COORDINADOR DE ZONA PARA ENTREGA DE ROLLOS EN SITIO | 15/12/2025 SE ENTREGAN 64 ROLLOS AL CORRESPONSAL BANCARIO WOMPI</t>
  </si>
  <si>
    <t>14/12/2025 SE ESCALA A COORDINADOR DE ZONA PARA ENTREGA DE ROLLOS EN SITIO | 15/12/2025 SE ENTREGAN 40 ROLLOS A ZULAY BOTERO</t>
  </si>
  <si>
    <t>09/12/2025 SE ESCALA A COORDINADOR DE ZONA PARA ENTREGA DE ROLLOS EN SITIO | 15/12/2025 SE LLEGA A COMERCIO, SE ENTREGAN ROLLOS, SIN MANIPULACIÓN DEL EQUIPO SIN NOVEDAD</t>
  </si>
  <si>
    <t>10/12/2025 SE ESCALA A COORDINADOR DE ZONA PARA ENTREGA DE ROLLOS EN SITIO | 15/12/2025 SE LLEGA A COMERCIO, PARA ENTREGA DE ROLLOS ENCONTRANDO CERRADO, SE LLAMA AL CONTACTO NÚMERO 3115647886 NO SE LOGRA CONTACTARLO. SE DEJA EVIDENCIA FOTOGRÁFICA</t>
  </si>
  <si>
    <t>05/12/2025 SE REALIZA ENVIO DE ROLLOS POR  OPERADOR LOGISTICO | 15/12/2025 SE REALIZA ENVIO DE 32 ROLLOS, CON LA GUIA 46778000252 COORDINADORA. SE CONFIRMA ENTREGA EXITOSA POR PARTE DE LA TRANSPORTADORA</t>
  </si>
  <si>
    <t>13/12/2025 SE ESCALA A COORDINADOR DE ZONA PARA ENTREGA DE ROLLOS EN SITIO | 15/12/2025 VISITAMOS COMERCIO PERO ESTA CERRADO REALIZAMOS LLAMADA LA SRA DAHINA NOS PIDE EL FAVOR QUE ENTREGUEMOS LOS ROLLOS ENSEGUIDA YA QUE ELLA LLEGA TARDE HOY, REALIZAMOS ENTREGA DE 16 ROLLOS.</t>
  </si>
  <si>
    <t>13/12/2025 SE ESCALA A COORDINADOR DE ZONA PARA ENTREGA DE ROLLOS EN SITIO | 15/12/2025 SE ENTREGAN 64 ROLLOS A FERNANDO OROZCO</t>
  </si>
  <si>
    <t>05/12/2025 SE ESCALA A COORDINADOR DE ZONA PARA ENTREGA DE ROLLOS EN SITIO | 15/12/2025 SE REALIZA ENTREGA DE 56 ROLLOS POR EL OPERADOR LOGISTICO VELOCES CON LA GUIA V4001936206</t>
  </si>
  <si>
    <t>10/12/2025 SE ESCALA A COORDINADOR DE ZONA PARA ENTREGA DE ROLLOS EN SITIO | 15/12/2025 SE REALIZA ENTREGA DE 32 ROLLOS</t>
  </si>
  <si>
    <t>09/12/2025 SE ESCALA A COORDINADOR DE ZONA PARA ENTREGA DE ROLLOS EN SITIO | 15/12/2025 SE REALIZA ENTREGA DE 24 ROLLOS WOMPI, SE ENCUENTRA COMERCIO CERRADO PERO TITULAR INDICA QUE SE ENTREGUEN ROLLOS A COMERCIO VECINO</t>
  </si>
  <si>
    <t>11/12/2025 SE ESCALA A COORDINADOR DE ZONA PARA ENTREGA DE ROLLOS EN SITIO | 15/12/2025 SE LLEGA A COMERCIO, SE ENTREGAN 24 ROLLOS, SIN MANIPULACIÓN DEL EQUIPO SIN NOVEDAD</t>
  </si>
  <si>
    <t>11/12/2025 SE ESCALA A COORDINADOR DE ZONA PARA ENTREGA DE ROLLOS EN SITIO | 15/12/2025 SE ENTREGAN 32 ROLLOS AL CORRESPONSAL BANCARIO</t>
  </si>
  <si>
    <t>15/12/2025 SE LLEGA ALA DIRECCIÓN INDICADA Y SE ENTREGAN 64 ROLLOS WOMPI SIN MANIPULAR EQUIPOS</t>
  </si>
  <si>
    <t>13/12/2025 SE ESCALA A COORDINADOR DE ZONA PARA ENTREGA DE ROLLOS EN SITIO | 15/12/2025 SE VISITA COMERCIO Y SE ENTREGAN 16 ROLLOS OK</t>
  </si>
  <si>
    <t>09/12/2025 SE CONFIRMAN DATOS, SE REALIZA ENVIO POR OPERADOR LOGISTICO | 15/12/2025 SE LLEGA A COMERCIO SE ENCUENTRA CERRADO, SE LLAMA A CONTACTO NO HAY  RESPUESTA.</t>
  </si>
  <si>
    <t>12/12/2025 SE CONFIRMAN DATOS, SE REALIZA ENVIO POR OPERADOR LOGISTICO | 15/12/2025 SE VISITA COMERCIO SE REALIZÓ ENTREGA DE 24 ROLLO WOMPI</t>
  </si>
  <si>
    <t>15/12/2025 SE REALIZA ENVIO DE 32 ROLLOS, CON LA GUIA 2235597015 SERVIENTREGA. SE CONFIRMA ENTREGA EXITOSA POR PARTE DE LA TRANSPORTADORA</t>
  </si>
  <si>
    <t>09/12/2025 SE REALIZA ENVIO DE ROLLOS POR  OPERADOR LOGISTICO | 15/12/2025 SE REALIZA ENVIO DE 32 ROLLOS, CON LA GUIA 2265100555 SERVIENTREGA. SE CONFIRMA ENTREGA EXITOSA POR PARTE DE LA TRANSPORTADORA</t>
  </si>
  <si>
    <t>11/12/2025 SE CONFIRMAN DATOS, SE REALIZA ENVIO POR OPERADOR LOGISTICO | 15/12/2025 SE REALIZA ENVIO DE 8 ROLLOS, CON LA GUIA 2214831703 SERVIENTREGA. SE CONFIRMA ENTREGA EXITOSA POR PARTE DE LA TRANSPORTADORA</t>
  </si>
  <si>
    <t>05/12/2025 SE REALIZA ENVIO DE ROLLOS POR  OPERADOR LOGISTICO | 15/12/2025 SE INTENTA COMUNICACION CON EL USUARIO AL NUMERO 3154858163 PARA VALIDAR SI YA RECIBIÓ LOS ROLLOS PERO NO SE LOGRA CONTACTO | 15/12/2025 SE REALIZA ENVIO DE 24 ROLLOS, CON LA GUIA 2187690994 SERVIENTREGA. SE CONFIRMA ENTREGA EXITOSA POR PARTE DEL USUARIO</t>
  </si>
  <si>
    <t>13/12/2025 SE ESCALA A COORDINADOR DE ZONA PARA ENTREGA DE ROLLOS EN SITIO | 15/12/2025 SE ENTREGAN 8 ROLLOS A LUZ DARY CAMPO</t>
  </si>
  <si>
    <t>10/12/2025 SE CONFIRMAN DATOS, SE REALIZA ENVIO POR OPERADOR LOGISTICO | 15/12/2025 SE REALIZA ENVIO DE 24 ROLLOS, CON LA GUIA 2235597705 SERVIENTREGA. SE CONFIRMA ENTREGA EXITOSA POR PARTE DE LA TRANSPORTADORA</t>
  </si>
  <si>
    <t>12/12/2025 SE CONFIRMAN DATOS, SE REALIZA ENVIO POR OPERADOR LOGISTICO | 15/12/2025 SE REALIZA ENVIO DE 48 ROLLOS, CON LA GUIA 2235597734 SERVIENTREGA. SE CONFIRMA ENTREGA EXITOSA POR PARTE DE LA TRANSPORTADORA</t>
  </si>
  <si>
    <t>09/12/2025 SE ESCALA A COORDINADOR DE ZONA PARA ENTREGA DE ROLLOS EN SITIO | 15/12/2025 SE VISITA COMERCIO SE REALIZÓ ENTREGA DE 64 ROLLOS WOMPI</t>
  </si>
  <si>
    <t>11/12/2025 SE CONFIRMAN DATOS, SE REALIZA ENVIO POR OPERADOR LOGISTICO | 15/12/2025 SE REALIZA ENVIO DE 24 ROLLOS, CON LA GUIA 2214831741 SERVIENTREGA. SE CONFIRMA ENTREGA EXITOSA POR PARTE DE LA TRANSPORTADORA</t>
  </si>
  <si>
    <t>15/12/2025 ENTREGA DE 64 ROLLOS NO SE MANIPULAN EQUIPOS</t>
  </si>
  <si>
    <t>11/12/2025 SE CONFIRMAN DATOS, SE REALIZA ENVIO POR OPERADOR LOGISTICO | 15/12/2025 SE REALIZA ENVIO DE 24 ROLLOS, CON LA GUIA 2235597711 SERVIENTREGA. SE CONFIRMA ENTREGA EXITOSA POR PARTE DE LA TRANSPORTADORA</t>
  </si>
  <si>
    <t>11/12/2025 SE CONFIRMAN DATOS, SE REALIZA ENVIO POR OPERADOR LOGISTICO | 15/12/2025 SE REALIZA ENVIO DE 16 ROLLOS, CON LA GUIA 2248145550 SERVIENTREGA. SE CONFIRMA ENTREGA EXITOSA POR PARTE DE LA TRANSPORTADORA</t>
  </si>
  <si>
    <t>11/12/2025 SE CONFIRMAN DATOS, SE REALIZA ENVIO POR OPERADOR LOGISTICO | 15/12/2025 SE REALIZA ENVIO DE 24 ROLLOS, CON LA GUIA 2235597732 SERVIENTREGA. SE CONFIRMA ENTREGA EXITOSA POR PARTE DE LA TRANSPORTADORA</t>
  </si>
  <si>
    <t>11/12/2025 SE ESCALA A COORDINADOR DE ZONA PARA ENTREGA DE ROLLOS EN SITIO | 15/12/2025 SE REALIZA ENTREGA DE 16 ROLLOS WOMPI OK</t>
  </si>
  <si>
    <t>11/12/2025 SE REALIZA ENVIO DE ROLLOS POR  OPERADOR LOGISTICO | 15/12/2025 SE REALIZA ENVIO DE 48 ROLLOS, CON LA GUIA 2248145551 SERVIENTREGA. SE CONFIRMA ENTREGA EXITOSA POR PARTE DE LA TRANSPORTADORA</t>
  </si>
  <si>
    <t>09/12/2025 SE ESCALA A COORDINADOR DE ZONA PARA ENTREGA DE ROLLOS EN SITIO | 15/12/2025 SE VISITA COMERCIO CB BANCOLOMBIA WOMPI, SE ENTREGAN 40 ROLLOS DE PAPELERÍA PARA EL DATAFONO SOLICITADOS POR EL CLIENTE, NO UPS, NO SE MANIPULAN EQUIPOS</t>
  </si>
  <si>
    <t>12/12/2025 SE CONFIRMAN DATOS, SE REALIZA ENVIO POR OPERADOR LOGISTICO | 15/12/2025 SE REALIZA ENVIO DE 24 ROLLOS, CON LA GUIA 2235597748 SERVIENTREGA. SE CONFIRMA ENTREGA EXITOSA POR PARTE DE LA TRANSPORTADORA</t>
  </si>
  <si>
    <t>12/12/2025 SE ESCALA A COORDINADOR DE ZONA PARA ENTREGA DE ROLLOS EN SITIO | 15/12/2025 SE ENTREGAN 8 ROLLOS A JUAN CAMILO ESCOBAR</t>
  </si>
  <si>
    <t>11/12/2025 SE REALIZA ENVIO DE ROLLOS POR  OPERADOR LOGISTICO | 15/12/2025 SE REALIZA ENVIO DE 24 ROLLOS, CON LA GUIA 2235597723 SERVIENTREGA. SE CONFIRMA ENTREGA EXITOSA POR PARTE DE LA TRANSPORTADORA</t>
  </si>
  <si>
    <t>12/12/2025 SE REALIZA ENVIO DE ROLLOS POR  OPERADOR LOGISTICO | 15/12/2025 SE REALIZA ENVIO DE 32 ROLLOS, CON LA GUIA 2235597742 SERVIENTREGA. SE CONFIRMA ENTREGA EXITOSA POR PARTE DE LA TRANSPORTADORA</t>
  </si>
  <si>
    <t>11/12/2025 SE ESCALA A COORDINADOR DE ZONA PARA ENTREGA DE ROLLOS EN SITIO | 15/12/2025 SE ENTREGA 40 ROLLOS DE WONPI PARA EL CORRESPONSAL</t>
  </si>
  <si>
    <t>11/12/2025 SE ESCALA A COORDINADOR DE ZONA PARA ENTREGA DE ROLLOS EN SITIO | 15/12/2025 SE ENTREGA 16 ROLLOS ROMPÍ PARA EL CORRESPONSAL BANCARIO</t>
  </si>
  <si>
    <t>14/12/2025 SE ESCALA A COORDINADOR DE ZONA PARA ENTREGA DE ROLLOS EN SITIO | 15/12/2025 SE REALIZA VISITA AL COMERCIO SE ENTREGAN 16 ROLLOS DE WOMPI</t>
  </si>
  <si>
    <t>05/12/2025 SE REALIZA ENVIO DE ROLLOS POR  OPERADOR LOGISTICO | 15/12/2025 SE REALIZA ENVIO DE 24 ROLLOS, CON LA GUIA 2187690992 SERVIENTREGA. SE CONFIRMA ENTREGA EXITOSA POR PARTE DE LA TRANSPORTADORA</t>
  </si>
  <si>
    <t>09/12/2025 SE REALIZA ENVIO DE ROLLOS POR  OPERADOR LOGISTICO | 15/12/2025 SE REALIZA ENVIO DE 64 ROLLOS, CON LA GUIA 46778000253 COORDINADORA. SE CONFIRMA ENTREGA EXITOSA POR PARTE DE LA TRANSPORTADORA</t>
  </si>
  <si>
    <t>06/12/2025 SE CONFIRMAN DATOS, SE REALIZA ENVIO POR OPERADOR LOGISTICO | 15/12/2025 SE REALIZA ENVIO DE 56 ROLLOS, CON LA GUIA 46778000256 COORDINADORA. SE CONFIRMA ENTREGA EXITOSA POR PARTE DE LA TRANSPORTADORA</t>
  </si>
  <si>
    <t>12/12/2025 SE ESCALA A COORDINADOR DE ZONA PARA ENTREGA DE ROLLOS EN SITIO | 15/12/2025 SE REALIZA ENTREGA DE 16 ROLLOS WOMPI EN EL PUNTO SIN NOVEDAD</t>
  </si>
  <si>
    <t>09/12/2025 SE ESCALA A COORDINADOR DE ZONA PARA ENTREGA DE ROLLOS EN SITIO | 15/12/2025 ENTREGA DE 32 ROLLOS WOMPI OK</t>
  </si>
  <si>
    <t>09/12/2025 SE ESCALA A COORDINADOR DE ZONA PARA ENTREGA DE ROLLOS EN SITIO | 15/12/2025 SE LLEGA A COMERCIO, SE ENTREGAN 24 ROLLOS, SIN MANIPULACIÓN DEL EQUIPO SIN NOVEDAD</t>
  </si>
  <si>
    <t>12/12/2025 SE ESCALA A COORDINADOR DE ZONA PARA ENTREGA DE ROLLOS EN SITIO | 15/12/2025 SE VISITA COMERCIO, ENTEGAN 16 ROLLOS OK</t>
  </si>
  <si>
    <t>09/12/2025 SE ESCALA A COORDINADOR DE ZONA PARA ENTREGA DE ROLLOS EN SITIO | 15/12/2025 SE DEJA 8 ROLLOS SE WONPI PARA EL CORRESPONSAL BANCARIO</t>
  </si>
  <si>
    <t>12/12/2025 SE ESCALA A COORDINADOR DE ZONA PARA ENTREGA DE ROLLOS EN SITIO | 15/12/2025 SE VISITA COMERCIO SE REALIZA LA ENTREGA DE 32 ROLLOS WOMPI CB OPERATIVO</t>
  </si>
  <si>
    <t>09/12/2025 SE REALIZA ENVIO DE ROLLOS POR  OPERADOR LOGISTICO | 15/12/2025 SE REALIZA ENVIO DE 64 ROLLOS, CON LA GUIA 992235138 LOGICUARTAS. SE CONFIRMA ENTREGA EXITOSA POR PARTE DE LA TRANSPORTADORA</t>
  </si>
  <si>
    <t>11/12/2025 SE ESCALA A COORDINADOR DE ZONA PARA ENTREGA DE ROLLOS EN SITIO | 15/12/2025 SE ENTREGA 48 ROLLOS WOMPI PARA EL CORRESPONSAL</t>
  </si>
  <si>
    <t>09/12/2025 SE ESCALA A COORDINADOR DE ZONA PARA ENTREGA DE ROLLOS EN SITIO | 15/12/2025 SE VISITA CB ENTREGA 32 ROLLOS</t>
  </si>
  <si>
    <t>09/12/2025 SE REALIZA ENVIO DE ROLLOS POR  OPERADOR LOGISTICO | 15/12/2025 SE REALIZA ENVIO DE 64 ROLLOS, CON LA GUIA 992235139 LOGICUARTAS. SE CONFIRMA ENTREGA EXITOSA POR PARTE DE LA TRANSPORTADORA</t>
  </si>
  <si>
    <t>11/12/2025 SE REALIZA ENVIO DE ROLLOS POR  OPERADOR LOGISTICO | 15/12/2025 SE REALIZA ENVIO DE 64 ROLLOS, CON LA GUIA 992237603 LOGICUARTAS. SE CONFIRMA ENTREGA EXITOSA POR PARTE DE LA TRANSPORTADORA</t>
  </si>
  <si>
    <t>15/12/2025 SE LLEGA A LA DIRECCIÓN INDICADA Y SE ENTREGAN 16 ROLLOS WOMPI SIN MANIPULAR EQUIPOS</t>
  </si>
  <si>
    <t>05/12/2025 SE ESCALA A COORDINADOR DE ZONA PARA ENTREGA DE ROLLOS EN SITIO | 15/12/2025 SE REALIZA ENTREGA DE 64 ROLLOS WOMPI EN SITIO, NO SE AGREGA TIRILLA, YA QUE EL CLIENTE NO SE ACUERDA DE CLAVE DEL DATAFONO Y NO TIENE TIRILLAS PARA MOSTRAR</t>
  </si>
  <si>
    <t>10/12/2025 SE ESCALA A COORDINADOR DE ZONA PARA ENTREGA DE ROLLOS EN SITIO | 15/12/2025 SE LLEGA A COMERCIO, SE ENTREGAN ROLLOS, SIN MANIPULACIÓN DEL EQUIPO SIN NOVEDAD</t>
  </si>
  <si>
    <t>13/12/2025 SE ESCALA A COORDINADOR DE ZONA PARA ENTREGA DE ROLLOS EN SITIO | 15/12/2025 SE VISITA COMERCIO SE ENTREGAN 32 ROLLOS OK</t>
  </si>
  <si>
    <t>11/12/2025 SE ESCALA A COORDINADOR DE ZONA PARA ENTREGA DE ROLLOS EN SITIO | 15/12/2025 ENTREGA DE 56 ROLLOS NO SE MANIPULAN EQUIPOS</t>
  </si>
  <si>
    <t>13/12/2025 SE ESCALA A COORDINADOR DE ZONA PARA ENTREGA DE ROLLOS EN SITIO | 15/12/2025 SE VISITA COMERCIO SE REALIZÓ ENTREGA DE 32 ROLLOS WOMPI</t>
  </si>
  <si>
    <t>10/12/2025 SE ESCALA A COORDINADOR DE ZONA PARA ENTREGA DE ROLLOS EN SITIO | 15/12/2025 SE VISITA COMERCIO SE REALIZÓ ENTREGA DE 8 ROLLOS WOMPI</t>
  </si>
  <si>
    <t>15/12/2025 SE LLEGA A LA DIRECCIÓN INDICADA Y SE ENTREGAN 32 ROLLOS WOMPI</t>
  </si>
  <si>
    <t>09/12/2025 SE ESCALA A COORDINADOR DE ZONA PARA ENTREGA DE ROLLOS EN SITIO | 15/12/2025 SE LLEGA A COMERCIO, PARA ENTREGA DE ROLLOS ENCONTRANDO CERRADO, SE LLAMA AL CONTACTO NÚMERO 3202720616 NO SE LOGRA CONTACTARLO. SE DEJA EVIDENCIA FOTOGRÁFICA</t>
  </si>
  <si>
    <t>09/12/2025 SE REALIZA ENVIO DE ROLLOS POR  OPERADOR LOGISTICO | 15/12/2025 DURANTE LA VISITA TECNICA SE REALIZA ENTREGA DE ROLLOS PARA DATÁFONO NO SE MANIPULAN EQUIPOS SIN NOVEDAD EN ENTREGA</t>
  </si>
  <si>
    <t>11/12/2025 SE ESCALA A COORDINADOR DE ZONA PARA ENTREGA DE ROLLOS EN SITIO | 15/12/2025 SE REALIZA ENTREGA DE 48 ROLLOS WOMPI EN EL PUNTO SIN NOVEDAD</t>
  </si>
  <si>
    <t>11/12/2025 SE ESCALA A COORDINADOR DE ZONA PARA ENTREGA DE ROLLOS EN SITIO | 15/12/2025 SE REALIZA ENTREGA DE 64 ROLLOS WOMPI EN EL PUNTO SIN NOVEDAD</t>
  </si>
  <si>
    <t>15/12/2025 SE REALIZA ENVIO DE 48 ROLLOS, CON LA GUIA 2235597588 SERVIENTREGA. SE CONFIRMA ENTREGA EXITOSA POR PARTE DE LA TRANSPORTADORA</t>
  </si>
  <si>
    <t>13/12/2025 SE ESCALA A COORDINADOR DE ZONA PARA ENTREGA DE ROLLOS EN SITIO | 15/12/2025 SE REALIZA ENTREGA DE 40 ROLLOS WOMPI</t>
  </si>
  <si>
    <t>13/12/2025 SE ESCALA A COORDINADOR DE ZONA PARA ENTREGA DE ROLLOS EN SITIO | 15/12/2025 SE REALIZA ENTREGA DE 64 ROLLOS WOMPI OK</t>
  </si>
  <si>
    <t>12/12/2025 SE ESCALA A COORDINADOR DE ZONA PARA ENTREGA DE ROLLOS EN SITIO | 15/12/2025 SE HACE ENTREGA DE 40 ROLLOS WOMPI DE MANERA EXITOSA</t>
  </si>
  <si>
    <t>13/12/2025 SE ESCALA A COORDINADOR DE ZONA PARA ENTREGA DE ROLLOS EN SITIO | 15/12/2025 SE ENTREGAN 64 ROLLOS WOMPI</t>
  </si>
  <si>
    <t>12/12/2025 SE ESCALA A COORDINADOR DE ZONA PARA ENTREGA DE ROLLOS EN SITIO | 15/12/2025 SE ENTREGA 24 ROLLOS SE WONPI PARA EL CORRESPONSAL BANCARIO</t>
  </si>
  <si>
    <t>15/12/2025 SE VISITA COMERCIO, SE ENTREGAN 24 ROLLOS WOMPI, NO SE MANIPULAN DISPOSITIVOS</t>
  </si>
  <si>
    <t>12/12/2025 SE ESCALA A COORDINADOR DE ZONA PARA ENTREGA DE ROLLOS EN SITIO | 15/12/2025 SE HACE ENTREGA DE 32 ROLLOS WOMPI DE MANERA EXITOSA</t>
  </si>
  <si>
    <t>13/12/2025 SE ESCALA A COORDINADOR DE ZONA PARA ENTREGA DE ROLLOS EN SITIO | 15/12/2025 SE REALIZA ENTREGA DE 24 ROLLOS WOMPI</t>
  </si>
  <si>
    <t>04/12/2025 SE ESCALA A COORDINADOR DE ZONA PARA ENTREGA DE ROLLOS EN SITIO | 15/12/2025 SE REALIZA ENTREGA DE 32 ROLLOS POR EL OPERADOR LOGISTICO VELOCES CON LA GUIA V4001936231</t>
  </si>
  <si>
    <t>12/12/2025 SE ESCALA A COORDINADOR DE ZONA PARA ENTREGA DE ROLLOS EN SITIO | 15/12/2025 SE LLEGA A LA DIRECCIÓN INDICADA Y SE ENTREGAN 8 ROLLOS WOMPI NSIN MANIPULAR EQUIPOS</t>
  </si>
  <si>
    <t>13/12/2025 SE ESCALA A COORDINADOR DE ZONA PARA ENTREGA DE ROLLOS EN SITIO | 15/12/2025 SE REALIZÓ LA ENTREGA DE 48 ROLLOS DE  PAPELERÍA SOLICITADA NO SE MANIPULA CB CLIENTE INFORMA QUE SE ENCUENTRA OPERATIVO</t>
  </si>
  <si>
    <t>13/12/2025 SE ESCALA A COORDINADOR DE ZONA PARA ENTREGA DE ROLLOS EN SITIO | 15/12/2025 SE REALIZA VISITA SE PROCEDE A ENTREGAR 64 ROLLOS WOMPI BANCOLOMBIA</t>
  </si>
  <si>
    <t>15/12/2025 SE ESCALA A COORDINADOR DE ZONA PARA ENTREGA DE ROLLOS EN SITIO | 15/12/2025 SE REALIZA ENTREGA DE 8 ROLLOS WOMPI OK</t>
  </si>
  <si>
    <t>11/12/2025 SE ESCALA A COORDINADOR DE ZONA PARA ENTREGA DE ROLLOS EN SITIO | 15/12/2025 SE VISITA CB ENTREGA 24 ROLLOS</t>
  </si>
  <si>
    <t>10/12/2025 SE ESCALA A COORDINADOR DE ZONA PARA ENTREGA DE ROLLOS EN SITIO | 15/12/2025 SE VISITA COMERCIO CB BANCOLOMBIA WOMPI, SE ENTREGAN ROLLOS DE PAPELERÍA PARA EL DATAFONO SOLICITADOS POR EL CLIENTE, NO UPS, NO SE MANIPULAN EQUIPOS</t>
  </si>
  <si>
    <t>15/12/2025 SE ESCALA A COORDINADOR DE ZONA PARA ENTREGA DE ROLLOS EN SITIO | 15/12/2025 SE VISITA CB Y SE REALIZA ENTREGA DE 32 ROLLOS DE PAPEL TERMICO PARA DATÁFONO WOMPI</t>
  </si>
  <si>
    <t>14/12/2025 SE ESCALA A COORDINADOR DE ZONA PARA ENTREGA DE ROLLOS EN SITIO | 15/12/2025 SE REALIZA VISITA SE PROCEDE A ENTREGAR 32 ROLLOS WOMPI BANCOLOMBIA</t>
  </si>
  <si>
    <t>11/12/2025 SE ESCALA A COORDINADOR DE ZONA PARA ENTREGA DE ROLLOS EN SITIO | 15/12/2025 SE REALIZA ENTREGA EN SITIO DE 16 ROLLOS WOMPIN, RECIBE PAPELERÍA LA SEÑORA JOSE HERNANDEZ</t>
  </si>
  <si>
    <t>09/12/2025 SE ESCALA A COORDINADOR DE ZONA PARA ENTREGA DE ROLLOS EN SITIO | 15/12/2025 SE REALIZA ENTREGA DE 64 ROLLOS POR EL OPERADOR LOGISTICO VELOCES CON LA GUIA V4001957572</t>
  </si>
  <si>
    <t>09/12/2025 SE ESCALA A COORDINADOR DE ZONA PARA ENTREGA DE ROLLOS EN SITIO | 15/12/2025 SE REALIZA ENTREGA DE 64 ROLLOS POR EL OPERADOR LOGISTICO VELOCES CON LA GUIA V4001957595</t>
  </si>
  <si>
    <t>09/12/2025 SE ESCALA A COORDINADOR DE ZONA PARA ENTREGA DE ROLLOS EN SITIO | 15/12/2025 SE REALIZA ENTREGA DE 48 ROLLOS POR EL OPERADOR LOGISTICO VELOCES CON LA GUIA V4001957592</t>
  </si>
  <si>
    <t>10/12/2025 SE ESCALA A COORDINADOR DE ZONA PARA ENTREGA DE ROLLOS EN SITIO | 15/12/2025 SE REALIZA ENTREGA DE 24 ROLLOS POR EL OPERADOR LOGISTICO VELOCES CON LA GUIA V4001957588</t>
  </si>
  <si>
    <t>10/12/2025 SE ESCALA A COORDINADOR DE ZONA PARA ENTREGA DE ROLLOS EN SITIO | 15/12/2025 SE REALIZA ENTREGA DE 16 ROLLOS POR EL OPERADOR LOGISTICO VELOCES CON LA GUIA V4001957587</t>
  </si>
  <si>
    <t>09/12/2025 SE ESCALA A COORDINADOR DE ZONA PARA ENTREGA DE ROLLOS EN SITIO | 15/12/2025 SE REALIZA ENTREGA DE 32 ROLLOS POR EL OPERADOR LOGISTICO VELOCES CON LA GUIA V4001957580</t>
  </si>
  <si>
    <t>09/12/2025 SE ESCALA A COORDINADOR DE ZONA PARA ENTREGA DE ROLLOS EN SITIO | 15/12/2025 SE REALIZA ENTREGA DE 32 ROLLOS POR EL OPERADOR LOGISTICO VELOCES CON LA GUIA V4001957606</t>
  </si>
  <si>
    <t>09/12/2025 SE ESCALA A COORDINADOR DE ZONA PARA ENTREGA DE ROLLOS EN SITIO | 15/12/2025 SE REALIZA ENTREGA DE 64 ROLLOS POR EL OPERADOR LOGISTICO VELOCES CON LA GUIA V4001957571</t>
  </si>
  <si>
    <t>09/12/2025 SE ESCALA A COORDINADOR DE ZONA PARA ENTREGA DE ROLLOS EN SITIO | 15/12/2025 SE REALIZA ENTREGA DE 64 ROLLOS POR EL OPERADOR LOGISTICO VELOCES CON LA GUIA V4001957602</t>
  </si>
  <si>
    <t>09/12/2025 SE ESCALA A COORDINADOR DE ZONA PARA ENTREGA DE ROLLOS EN SITIO | 15/12/2025 SE REALIZA ENTREGA DE 24 ROLLOS POR EL OPERADOR LOGISTICO VELOCES CON LA GUIA V4001957603</t>
  </si>
  <si>
    <t>09/12/2025 SE CONFIRMAN DATOS, SE REALIZA ENVIO POR OPERADOR LOGISTICO | 15/12/2025 SE REALIZA ENVIO DE 24 ROLLOS, CON LA GUIA 2235597025 SERVIENTREGA. SE CONFIRMA ENTREGA EXITOSA POR PARTE DE LA TRANSPORTADORA</t>
  </si>
  <si>
    <t>06/12/2025 SE CONFIRMAN DATOS, SE REALIZA ENVIO POR OPERADOR LOGISTICO | 15/12/2025 SE REALIZA ENVIO DE 16 ROLLOS, CON LA GUIA 46778000250 COORDINADORA. SE CONFIRMA ENTREGA EXITOSA POR PARTE DE LA TRANSPORTADORA</t>
  </si>
  <si>
    <t>15/12/2025 SE ESCALA A COORDINADOR DE ZONA PARA ENTREGA DE ROLLOS EN SITIO | 15/12/2025 SE REALIZA ENTREGA DE 48 ROLLOS WOMPI OK</t>
  </si>
  <si>
    <t>12/12/2025 SE CONFIRMAN DATOS, SE REALIZA ENVIO POR OPERADOR LOGISTICO | 16/12/2025 SE REALIZA ENVIO DE 24 ROLLOS, CON LA GUIA 2235597736 SERVIENTREGA. SE CONFIRMA ENTREGA EXITOSA POR PARTE DE LA TRANSPORTADORA</t>
  </si>
  <si>
    <t>10/12/2025 SE CONFIRMAN DATOS, SE REALIZA ENVIO POR OPERADOR LOGISTICO | 16/12/2025 SE REALIZA ENVIO DE 24 ROLLOS, CON LA GUIA 2235597702 SERVIENTREGA. SE CONFIRMA ENTREGA EXITOSA POR PARTE DE LA TRANSPORTADORA</t>
  </si>
  <si>
    <t>11/12/2025 SE ESCALA A COORDINADOR DE ZONA PARA ENTREGA DE ROLLOS EN SITIO | 16/12/2025 SE REALIZA ENTREGA DE 24 UNIDADES DE ROLLOS WOMPI</t>
  </si>
  <si>
    <t>16/12/2025 SE REALIZA ENVIO DE 16 ROLLOS, CON LA GUIA 2278614760 SERVIENTREGA. SE CONFIRMA ENTREGA EXITOSA POR PARTE DEL USUARIO</t>
  </si>
  <si>
    <t>11/12/2025 SE ESCALA A COORDINADOR DE ZONA PARA ENTREGA DE ROLLOS EN SITIO | 16/12/2025 SE ENTREGAN 32 ROLLOS WOMPI</t>
  </si>
  <si>
    <t>04/12/2025 SE CONFIRMAN DATOS, SE REALIZA ENVIO POR OPERADOR LOGISTICO | 12/12/2025 SE LE INFORMA NUMERO DE GUIA A USER, PENDIENTE CONFIRMACION | 16/12/2025 SE REALIZA ENVIO DE 40 ROLLOS, CON LA GUIA 2265100550 SERVIENTREGA. SE CONFIRMA ENTREGA EXITOSA POR PARTE DE LA TRANSPORTADORA</t>
  </si>
  <si>
    <t>13/12/2025 SE ESCALA A COORDINADOR DE ZONA PARA ENTREGA DE ROLLOS EN SITIO | 16/12/2025 SE ENTREGAN 64 ROLLOS WOMPI</t>
  </si>
  <si>
    <t>05/12/2025 SE CONFIRMAN DATOS, SE REALIZA ENVIO POR OPERADOR LOGISTICO | 16/12/2025 SE REALIZA ENVIO DE 16 ROLLOS, CON LA GUIA 2248145479 SERVIENTREGA. SE CONFIRMA ENTREGA EXITOSA POR PARTE DE LA TRANSPORTADORA</t>
  </si>
  <si>
    <t>12/12/2025 SE CONFIRMAN DATOS, SE REALIZA ENVIO POR OPERADOR LOGISTICO | 16/12/2025 SE REALIZA ENVIO DE 24 ROLLOS, CON LA GUIA 2235597747 SERVIENTREGA. SE CONFIRMA ENTREGA EXITOSA POR PARTE DE LA TRANSPORTADORA</t>
  </si>
  <si>
    <t>11/12/2025 SE CONFIRMAN DATOS, SE REALIZA ENVIO POR OPERADOR LOGISTICO | 16/12/2025 SE REALIZA ENVIO DE 40 ROLLOS, CON LA GUIA 2214831742 SERVIENTREGA. SE CONFIRMA ENTREGA EXITOSA POR PARTE DE LA TRANSPORTADORA</t>
  </si>
  <si>
    <t>10/12/2025 SE CONFIRMAN DATOS, SE REALIZA ENVIO POR OPERADOR LOGISTICO | 16/12/2025 SE REALIZA ENVIO DE 48 ROLLOS, CON LA GUIA 2235597707 SERVIENTREGA. SE CONFIRMA ENTREGA EXITOSA POR PARTE DE LA TRANSPORTADORA</t>
  </si>
  <si>
    <t>10/12/2025 SE REALIZA ENVIO DE ROLLOS POR  OPERADOR LOGISTICO | 16/12/2025 SE REALIZA ENVIO DE 8 ROLLOS, CON LA GUIA 2235597699 SERVIENTREGA. SE CONFIRMA ENTREGA EXITOSA POR PARTE DE LA TRANSPORTADORA</t>
  </si>
  <si>
    <t>16/12/2025 SE REALIZA ENVIO DE 16 ROLLOS, CON LA GUIA 2235597590 SERVIENTREGA. SE CONFIRMA ENTREGA EXITOSA POR PARTE DE LA TRANSPORTADORA</t>
  </si>
  <si>
    <t>10/12/2025 SE REALIZA ENVIO DE ROLLOS POR  OPERADOR LOGISTICO | 16/12/2025 SE REALIZA ENVIO DE 32 ROLLOS, CON LA GUIA 2235597694 SERVIENTREGA. SE CONFIRMA ENTREGA EXITOSA POR PARTE DE LA TRANSPORTADORA</t>
  </si>
  <si>
    <t>12/12/2025 SE CONFIRMAN DATOS, SE REALIZA ENVIO POR OPERADOR LOGISTICO | 16/12/2025 SE REALIZA ENVIO DE 48 ROLLOS, CON LA GUIA 2235597733 SERVIENTREGA. SE CONFIRMA ENTREGA EXITOSA POR PARTE DE LA TRANSPORTADORA</t>
  </si>
  <si>
    <t>11/12/2025 SE ESCALA A COORDINADOR DE ZONA PARA ENTREGA DE ROLLOS EN SITIO | 16/12/2025 SE REALIZA ENVIO DE 64 ROLLOS, CON LA GUIA 2235597725 SERVIENTREGA. SE CONFIRMA ENTREGA EXITOSA POR PARTE DE LA TRANSPORTADORA</t>
  </si>
  <si>
    <t>11/12/2025 SE REALIZA ENVIO DE ROLLOS POR  OPERADOR LOGISTICO | 16/12/2025 SE REALIZA ENVIO DE 64 ROLLOS, CON LA GUIA 2248145570 SERVIENTREGA. SE CONFIRMA ENTREGA EXITOSA POR PARTE DE LA TRANSPORTADORA</t>
  </si>
  <si>
    <t>12/12/2025 SE CONFIRMAN DATOS, SE REALIZA ENVIO POR OPERADOR LOGISTICO | 16/12/2025 SE REALIZA ENVIO DE 8 ROLLOS, CON LA GUIA 2278614761 SERVIENTREGA. SE CONFIRMA ENTREGA EXITOSA POR PARTE DEL USUARIO</t>
  </si>
  <si>
    <t>12/12/2025 SE CONFIRMAN DATOS, SE REALIZA ENVIO POR OPERADOR LOGISTICO | 16/12/2025 SE REALIZA ENVIO DE 16 ROLLOS, CON LA GUIA 2214831746 SERVIENTREGA. SE CONFIRMA ENTREGA EXITOSA POR PARTE DE LA TRANSPORTADORA</t>
  </si>
  <si>
    <t>11/12/2025 SE REALIZA ENVIO DE ROLLOS POR  OPERADOR LOGISTICO | 16/12/2025 SE REALIZA ENVIO DE 64 ROLLOS, CON LA GUIA 2248145569 SERVIENTREGA. SE CONFIRMA ENTREGA EXITOSA POR PARTE DE LA TRANSPORTADORA</t>
  </si>
  <si>
    <t>10/12/2025 SE ESCALA A COORDINADOR DE ZONA PARA ENTREGA DE ROLLOS EN SITIO | 16/12/2025 SE REALIZA ENTREGA DE 32 ROLLOS EN EL COMERCIO NO SE MANIPULAN EQUIPOS</t>
  </si>
  <si>
    <t>12/12/2025 SE ESCALA A COORDINADOR DE ZONA PARA ENTREGA DE ROLLOS EN SITIO | 16/12/2025 SE ENTREGAN 24 ROLLOS AL CORRESPONSAL BANCARIO</t>
  </si>
  <si>
    <t>15/12/2025 SE ESCALA A COORDINADOR DE ZONA PARA ENTREGA DE ROLLOS EN SITIO | 16/12/2025 SE VISITA COMERCIO SE REALIZÓ ENTREGA DE 24 ROLLOS WOMPI</t>
  </si>
  <si>
    <t>13/12/2025 SE ESCALA A COORDINADOR DE ZONA PARA ENTREGA DE ROLLOS EN SITIO | 16/12/2025 ENTREGA DE ROLLOS EJECUTADO OK</t>
  </si>
  <si>
    <t>15/12/2025 SE ESCALA A COORDINADOR DE ZONA PARA ENTREGA DE ROLLOS EN SITIO | 16/12/2025 SE REALIZÓ VISITA AL COMERCIO Y SE HIZO ENTREGA DE 32 ROLLOS WOMPI TODO OK</t>
  </si>
  <si>
    <t>12/12/2025 SE ESCALA A COORDINADOR DE ZONA PARA ENTREGA DE ROLLOS EN SITIO | 16/12/2025 SE ENTREGAN 32 ROLLOS EN EL COMERCIO NO SE MANIPULAN EQUIPOS</t>
  </si>
  <si>
    <t>15/12/2025 SE ESCALA A COORDINADOR DE ZONA PARA ENTREGA DE ROLLOS EN SITIO | 16/12/2025 SE VISITA COMERCIO SE HACE ENTREGA DE 40 ROLLOS</t>
  </si>
  <si>
    <t>15/12/2025 SE ESCALA A COORDINADOR DE ZONA PARA ENTREGA DE ROLLOS EN SITIO | 16/12/2025 SE REALIZA LA ENTREGA DE 16 ROLLOS</t>
  </si>
  <si>
    <t>10/12/2025 SE ESCALA A COORDINADOR DE ZONA PARA ENTREGA DE ROLLOS EN SITIO | 16/12/2025 SE ENTREGAN 40 ROLLOS EN EL COMERCIO NO SE MANIPULAN EQUIPOS</t>
  </si>
  <si>
    <t>16/12/2025 SE ESCALA A COORDINADOR DE ZONA PARA ENTREGA DE ROLLOS EN SITIO | 16/12/2025 SE REALIZA ENTREGA DE 24 ROLLOS WOMPI OK</t>
  </si>
  <si>
    <t>16/12/2025 SE ESCALA A COORDINADOR DE ZONA PARA ENTREGA DE ROLLOS EN SITIO | 16/12/2025 SE REALIZA ENTREGA DE 24 ROLLOS WOMPI</t>
  </si>
  <si>
    <t>09/12/2025 SE ESCALA A COORDINADOR DE ZONA PARA ENTREGA DE ROLLOS EN SITIO | 16/12/2025 DURANTE LA VISITA TÉCNICA SE REALIZÓ LA ENTREGA DE 64 ROLLOS WOMPI AL USUARIO. EL RECEPTOR EFECTUÓ LA VERIFICACIÓN FÍSICA Y EL CONTEO COMPLETO DEL MATERIAL, CONFIRMANDO QUE LA CANTIDAD Y EL ESTADO DE LOS ROLLOS CORRESPONDÍAN A LO ESPERADO. EL PROCESO SE DESARROLLÓ DE MANERA ORDENADA Y SIN NOVEDADES, CONCLUYENDO CON UNA RECEPCIÓN EXITOSA Y CONFORME.</t>
  </si>
  <si>
    <t>12/12/2025 SE ESCALA A COORDINADOR DE ZONA PARA ENTREGA DE ROLLOS EN SITIO | 16/12/2025 SE REALIZA LA ENTREGA DE 32 ROLLOS WOMPI</t>
  </si>
  <si>
    <t>15/12/2025 SE ESCALA A COORDINADOR DE ZONA PARA ENTREGA DE ROLLOS EN SITIO | 16/12/2025 SE REALIZA ENTREGA DE 64 ROLLOS PARA EL CORRESPONSAL</t>
  </si>
  <si>
    <t>15/12/2025 SE ESCALA A COORDINADOR DE ZONA PARA ENTREGA DE ROLLOS EN SITIO | 16/12/2025 SE ENTREGAN 64 ROLLOS A CLEILA GUERRERO SARRIÁ</t>
  </si>
  <si>
    <t>10/12/2025 SE REALIZA ENVIO DE ROLLOS POR  OPERADOR LOGISTICO | 16/12/2025 SE REALIZA ENVIO DE 24 ROLLOS, CON LA GUIA 2235597696 SERVIENTREGA. SE CONFIRMA ENTREGA EXITOSA POR PARTE DEL USUARIO</t>
  </si>
  <si>
    <t>15/12/2025 SE ESCALA A COORDINADOR DE ZONA PARA ENTREGA DE ROLLOS EN SITIO | 16/12/2025 SE REALIZA LA ENTREGA DE 32 ROLLOS</t>
  </si>
  <si>
    <t>09/12/2025 SE REALIZA ENVIO DE ROLLOS POR  OPERADOR LOGISTICO | 16/12/2025 SE REALIZA ENVIO DE 64 ROLLOS, CON LA GUIA 46778000261 COORDINADORA. SE CONFIRMA ENTREGA EXITOSA POR PARTE DE LA TRANSPORTADORA</t>
  </si>
  <si>
    <t>15/12/2025 SE ESCALA A COORDINADOR DE ZONA PARA ENTREGA DE ROLLOS EN SITIO | 16/12/2025 SE REALIZA ENTREGA DE 24 ROLLOS PARA DATÁFONO A SATISFACCIÓN DEL CLIENTE</t>
  </si>
  <si>
    <t>10/12/2025 SE CONFIRMAN DATOS, SE REALIZA ENVIO POR OPERADOR LOGISTICO | 16/12/2025 SE REALIZA ENVIO DE 16 ROLLOS, CON LA GUIA 46778000284 COORDIANADORA. SE CONFIRMA ENTREGA EXITOSA POR PARTE DE LA TRANSPORTADORA</t>
  </si>
  <si>
    <t>11/12/2025 SE CONFIRMAN DATOS, SE REALIZA ENVIO POR OPERADOR LOGISTICO | 16/12/2025 SE REALIZA ENVIO DE 48 ROLLOS, CON LA GUIA 46778000287 COORDINADORA. SE CONFIRMA ENTREGA EXITOSA POR PARTE DE LA TRANSPORTADORA</t>
  </si>
  <si>
    <t>10/12/2025 SE CONFIRMAN DATOS, SE REALIZA ENVIO POR OPERADOR LOGISTICO | 16/12/2025 SE REALIZA ENVIO DE 64 ROLLOS, CON LA GUIA 46778000283 COORDINADORA. SE CONFIRMA ENTREGA EXITOSA POR PARTE DE LA TRANSPORTADORA</t>
  </si>
  <si>
    <t>10/12/2025 SE CONFIRMAN DATOS, SE REALIZA ENVIO POR OPERADOR LOGISTICO | 15/12/2025 SE INTENTA COMUNICACION CON EL USUARIO AL NUMERO 3104260606 PARA VALIDAR SI YA RECIBIO LOS ROLLOS PERO NO HAY CONTACTO | 16/12/2025 SE REALIZA ENVIO DE 64 ROLLOS, CON LA GUIA 2248145541 SERVIENTREGA. SE CONFIRMA ENTREGA EXITOSA POR PARTE DEL USUARIO</t>
  </si>
  <si>
    <t>11/12/2025 SE ESCALA A COORDINADOR DE ZONA PARA ENTREGA DE ROLLOS EN SITIO | 16/12/2025 SE REALIZA ENTREGA DE 16 ROLLOS PARA DATÁFONO A SATISFACCIÓN DEL CLIENTE</t>
  </si>
  <si>
    <t>15/12/2025 SE ESCALA A COORDINADOR DE ZONA PARA ENTREGA DE ROLLOS EN SITIO | 16/12/2025 SE REALIZA ENTREGA DE 16 ROLLOS WOMPI</t>
  </si>
  <si>
    <t>16/12/2025 SE ENTREGAN 16 ROLLOS A DEYBY VALDERRAMA</t>
  </si>
  <si>
    <t>15/12/2025 SE ESCALA A COORDINADOR DE ZONA PARA ENTREGA DE ROLLOS EN SITIO | 16/12/2025 SE REALIZA ENTREGA DE 24 ROLLOS WOMPI</t>
  </si>
  <si>
    <t>13/12/2025 SE ESCALA A COORDINADOR DE ZONA PARA ENTREGA DE ROLLOS EN SITIO | 16/12/2025 BUENAS TARDES SE VISITA CB Y SE LE HACE ENTREGA DE 56 ROLLOS</t>
  </si>
  <si>
    <t>12/12/2025 SE ESCALA A COORDINADOR DE ZONA PARA ENTREGA DE ROLLOS EN SITIO | 16/12/2025 SE REALIZA ENTREGA DE 32 ROLLO PARA DATÁFONO A SATISFACCIÓN DEL CLIENTE</t>
  </si>
  <si>
    <t>15/12/2025 SE ESCALA A COORDINADOR DE ZONA PARA ENTREGA DE ROLLOS EN SITIO | 16/12/2025 SE ENTREGAN 56 ROLLOS DE LA RED WOMPI EXITOSOS</t>
  </si>
  <si>
    <t>15/12/2025 SE ESCALA A COORDINADOR DE ZONA PARA ENTREGA DE ROLLOS EN SITIO | 16/12/2025 SE REALIZA ENTREGA DE 64 ROLLOS POR EL OPERADOR LOGISTICO VELOCES CON LA GUIA V4001984728</t>
  </si>
  <si>
    <t>09/12/2025 SE REALIZA ENVIO DE ROLLOS POR  OPERADOR LOGISTICO | 11/12/2025 SE ENVÍAN 40 ROLLOS WOMPI  POR INTERRAPIDISIMO</t>
  </si>
  <si>
    <t>12/12/2025 SE CONFIRMAN DATOS, SE REALIZA ENVIO POR OPERADOR LOGISTICO. USUARIO INDICA QUE SOLO LLEGA INTERRAPIDISIMO | 15/12/2025 SE REALIZÓ EL ENVÍO DE PAPELERÍA SOLICITADA SE ENTREGA COPIA DE GUÍA AL CLIENTE PARA QUE RECLAME EN OFICINA.</t>
  </si>
  <si>
    <t>10/12/2025 SE ESCALA A COORDINADOR DE ZONA PARA ENTREGA DE ROLLOS EN SITIO | 16/12/2025 SE REALIZA ENTREGA DE 32 ROLLOS POR EL OPERADOR LOGISTICO VELOCES CON LA GUIA V4001963691</t>
  </si>
  <si>
    <t>06/12/2025 SE CONFIRMAN DATOS, SE REALIZA ENVIO POR OPERADOR LOGISTICO | 16/12/2025 SE REALIZA ENVIO DE 64 ROLLOS, CON LA GUIA 992234009 . SE CONFIRMA ENTREGA EXITOSA POR PARTE DE LA TRANSPORTADORA</t>
  </si>
  <si>
    <t>12/12/2025 SE ESCALA A COORDINADOR DE ZONA PARA ENTREGA DE ROLLOS EN SITIO | 16/12/2025 SE INGRESA SE ENTREGAN 64 ROLLOS WOMPI</t>
  </si>
  <si>
    <t>13/12/2025 SE ESCALA A COORDINADOR DE ZONA PARA ENTREGA DE ROLLOS EN SITIO | 16/12/2025 SE INGRESA SE ENTREGA 32 ROLLOS WOMPI</t>
  </si>
  <si>
    <t>15/12/2025 SE ESCALA A COORDINADOR DE ZONA PARA ENTREGA DE ROLLOS EN SITIO | 16/12/2025 SE REALIZA ENTRÉGA DE 24 ROLLOS WOMPI</t>
  </si>
  <si>
    <t>15/12/2025 SE ESCALA A COORDINADOR DE ZONA PARA ENTREGA DE ROLLOS EN SITIO | 16/12/2025 SE REALIZA ENTREGA DE 8 ROLLOS EN SITIO</t>
  </si>
  <si>
    <t>16/12/2025 SE ESCALA A COORDINADOR DE ZONA PARA ENTREGA DE ROLLOS EN SITIO | 16/12/2025 SE REALIZA ENTREGA DE 24 UNIDADES DE ROLLOS WOMPI</t>
  </si>
  <si>
    <t>14/12/2025 SE ESCALA A COORDINADOR DE ZONA PARA ENTREGA DE ROLLOS EN SITIO | 16/12/2025 SE ENTREGA 8 ROLLOS DE WONPI PARA EL CORRESPONSAL BANCARIO</t>
  </si>
  <si>
    <t>13/12/2025 SE ESCALA A COORDINADOR DE ZONA PARA ENTREGA DE ROLLOS EN SITIO | 16/12/2025 BUENAS TARDES SE VISITA CB Y SE LE HACE ENTREGA DE 64 ROLLOS</t>
  </si>
  <si>
    <t>15/12/2025 SE ESCALA A COORDINADOR DE ZONA PARA ENTREGA DE ROLLOS EN SITIO | 16/12/2025 SE RELAIZA ENTREGA DE 40 ROLLOS EN SITIO</t>
  </si>
  <si>
    <t>16/12/2025 SE REALIZA ENTREGA DE 16 ROLLOS WOMPI EN EL PUNTO SIN NOVEDAD</t>
  </si>
  <si>
    <t>15/12/2025 SE ESCALA A COORDINADOR DE ZONA PARA ENTREGA DE ROLLOS EN SITIO | 16/12/2025 SE ENTREGAN 24 ROLLOS DE LA RED WOMPI EXITOSOS</t>
  </si>
  <si>
    <t>16/12/2025 SE REALIZA ENTREGA DE 16 ROLLOS WOMPI</t>
  </si>
  <si>
    <t>11/12/2025 SE ESCALA A COORDINADOR DE ZONA PARA ENTREGA DE ROLLOS EN SITIO | 16/12/2025 SE HACE ENTREGA DE 64 ROLLOS DE REDEBAN</t>
  </si>
  <si>
    <t>15/12/2025 SE ESCALA A COORDINADOR DE ZONA PARA ENTREGA DE ROLLOS EN SITIO | 16/12/2025 SE ENTREGA 24 ROLLOS SE WONPI PARA EL CORRESPONSAL</t>
  </si>
  <si>
    <t>12/12/2025 SE ESCALA A COORDINADOR DE ZONA PARA ENTREGA DE ROLLOS EN SITIO | 16/12/2025 SE VISITA SITIO SE VERIFICA INFORMACIÓN SE REALIZA ENTREGA DE 64 ROLLOS, NO SE MANIPULA EQUIPOS. FIRMA QUIEN RECIBE LOS ROLLOS.</t>
  </si>
  <si>
    <t>12/12/2025 SE ESCALA A COORDINADOR DE ZONA PARA ENTREGA DE ROLLOS EN SITIO | 16/12/2025 SE REALIZA ENTREGA DE 24 ROLLOS PARA DATÁFONO A SATISFACCIÓN DEL CLIENTE</t>
  </si>
  <si>
    <t>12/12/2025 SE ESCALA A COORDINADOR DE ZONA PARA ENTREGA DE ROLLOS EN SITIO | 16/12/2025 SE LLEGA A LA DIRECCIÓN INDICADA Y SE ENTREGAN 64 ROLLOS WOMPI SIN MANIPULAR EQUIPOS</t>
  </si>
  <si>
    <t>15/12/2025 SE ESCALA A COORDINADOR DE ZONA PARA ENTREGA DE ROLLOS EN SITIO | 16/12/2025 SE REALIZA LA ENTREGA DE 64 ROLLOS DE LA RED WOMPI</t>
  </si>
  <si>
    <t>11/12/2025 SE ESCALA A COORDINADOR DE ZONA PARA ENTREGA DE ROLLOS EN SITIO | 16/12/2025 SE VISITA SITIO SE VERIFICA INFORMACIÓN SE REALIZA ENTREGA DE 24 ROLLOS, NO SE MANIPULA EQUIPOS. FIRMA QUIEN RECIBE LOS ROLLOS.</t>
  </si>
  <si>
    <t>12/12/2025 SE ESCALA A COORDINADOR DE ZONA PARA ENTREGA DE ROLLOS EN SITIO | 16/12/2025 SE HACE ENTREGA DE 40 ROLLOS WOMPI DE MANERA EXITOSA</t>
  </si>
  <si>
    <t>13/12/2025 SE ESCALA A COORDINADOR DE ZONA PARA ENTREGA DE ROLLOS EN SITIO | 16/12/2025 SE REALIZA LA ENTREGA DE 64 ROLLOS DE LA RED WOMPI. NO SE MANIPULA EQUIPOS</t>
  </si>
  <si>
    <t>16/12/2025 SE ESCALA A COORDINADOR DE ZONA PARA ENTREGA DE ROLLOS EN SITIO | 16/12/2025 SE REALIZA VISITA AL COMERCIO SE ENTREGAN 16 ROLLOS DE WOMPI</t>
  </si>
  <si>
    <t>12/12/2025 SE ESCALA A COORDINADOR DE ZONA PARA ENTREGA DE ROLLOS EN SITIO | 16/12/2025 SE LLEGA ALA DIRECCIÓN INDICADA Y SE ENTREGAN 8 ROLLOS WOMPI</t>
  </si>
  <si>
    <t>09/12/2025 SE REALIZA ENVIO DE ROLLOS POR  OPERADOR LOGISTICO | 16/12/2025 SE REALIZA ENVIO DE 40 ROLLOS, CON LA GUIA 2235597019 SERVIENTREGA. SE CONFIRMA ENTREGA EXITOSA POR PARTE DE LA TRANSPORTADORA</t>
  </si>
  <si>
    <t>16/12/2025 SE REALIZA ENVIO DE 68 ROLLOS, CON LA GUIA 2265100553 SERVIENTREGA. SE CONFIRMA ENTREGA EXITOSA POR PARTE DEL USUARIO</t>
  </si>
  <si>
    <t>27/11/2025 SE CONFIRMAN DATOS, SE REALIZA ENVIO POR OPERADOR LOGISTICO | 16/12/2025 SE REALIZA ENVIO DE 32 ROLLOS, CON LA GUIA 2265100530 SERVIENTREGA. SE CONFIRMA ENTREGA EXITOSA POR PARTE DE LA TRANSPORTADORA</t>
  </si>
  <si>
    <t>10/12/2025 SE CONFIRMAN DATOS, SE REALIZA ENVIO POR OPERADOR LOGISTICO | 16/12/2025 SE INTENTA COMUNICACION CON EL USUARIO AL NUMERO 3166874266 PARA VALIDAR SI YA RECIBIO LOS ROLLOS PERO NO HAY CONTACTO | 16/12/2025 SE REALIZA ENVIO DE 16 ROLLOS, CON LA GUIA 2187691146 SERVIENTREGA. SE CONFIRMA ENTREGA EXITOSA POR PARTE DE LA TRANSPORTADORA</t>
  </si>
  <si>
    <t>10/12/2025 SE CONFIRMAN DATOS, SE REALIZA ENVIO POR OPERADOR LOGISTICO | 16/12/2025 SE REALIZA ENVIO DE 32 ROLLOS, CON LA GUIA 2278614756 SERVIENTREGA. SE CONFIRMA ENTREGA EXITOSA POR PARTE DEL USUARIO</t>
  </si>
  <si>
    <t>11/12/2025 SE CONFIRMAN DATOS, SE REALIZA ENVIO POR OPERADOR LOGISTICO | 16/12/2025 SE REALIZA ENVIO DE 24 ROLLOS, CON LA GUIA 2235597712 SERVIENTREGA. SE CONFIRMA ENTREGA EXITOSA POR PARTE DE LA TRANSPORTADORA</t>
  </si>
  <si>
    <t>11/12/2025 SE CONFIRMAN DATOS, SE REALIZA ENVIO POR OPERADOR LOGISTICO | 16/12/2025 SE REALIZA ENVIO DE 32 ROLLOS, CON LA GUIA 2235597722 SERVIENTREGA. SE CONFIRMA ENTREGA EXITOSA POR PARTE DE LA TRANSPORTADORA</t>
  </si>
  <si>
    <t>11/12/2025 SE REALIZA ENVIO DE ROLLOS POR  OPERADOR LOGISTICO | 16/12/2025 SE REALIZA ENVIO DE 24 ROLLOS, CON LA GUIA 2187691147 SERVIENTREGA. SE CONFIRMA ENTREGA EXITOSA POR PARTE DE LA TRANSPORTADORA</t>
  </si>
  <si>
    <t>13/12/2025 SE CONFIRMAN DATOS, SE REALIZA ENVIO POR OPERADOR LOGISTICO | 16/12/2025 SE REALIZA ENVIO DE 16 ROLLOS, CON LA GUIA 2235597880 SERVIENTREGA. SE CONFIRMA ENTREGA EXITOSA POR PARTE DE LA TRANSPORTADORA</t>
  </si>
  <si>
    <t>16/12/2025 SE REALIZA ENVIO DE 24 ROLLOS, CON LA GUIA 2235597892 SERVIENTREGA. SE CONFIRMA ENTREGA EXITOSA POR PARTE DE LA TRANSPORTADORA</t>
  </si>
  <si>
    <t>15/12/2025 SE REALIZA ENVIO DE ROLLOS POR  OPERADOR LOGISTICO | 16/12/2025 SE REALIZA ENVIO DE 64 ROLLOS, CON LA GUIA 2235597876 SERVIENTREGA. SE CONFIRMA ENTREGA EXITOSA POR PARTE DE LA TRANSPORTADORA</t>
  </si>
  <si>
    <t>15/12/2025 SE REALIZA ENVIO DE ROLLOS POR  OPERADOR LOGISTICO | 16/12/2025 SE REALIZA ENVIO DE 64 ROLLOS, CON LA GUIA 2235597872 SERVIENTREGA. SE CONFIRMA ENTREGA EXITOSA POR PARTE DE LA TRANSPORTADORA</t>
  </si>
  <si>
    <t>13/12/2025 SE CONFIRMAN DATOS, SE REALIZA ENVIO POR OPERADOR LOGISTICO | 16/12/2025 SE REALIZA ENVIO DE 24 ROLLOS, CON LA GUIA 2235597885 SERVIENTREGA. SE CONFIRMA ENTREGA EXITOSA POR PARTE DE LA TRANSPORTADORA</t>
  </si>
  <si>
    <t>12/12/2025 SE ESCALA A COORDINADOR DE ZONA PARA ENTREGA DE ROLLOS EN SITIO | 16/12/2025 DURANTE LA VISITA TECNICA SE REALIZA ENTREGA DE 56 ROLLOS PARA DATÁFONO NO SE MANIPULAN EQUIPOS SIN NOVEDAD EN ENTREGA</t>
  </si>
  <si>
    <t>13/12/2025 SE ESCALA A COORDINADOR DE ZONA PARA ENTREGA DE ROLLOS EN SITIO | 16/12/2025 SE REALIZA LA ENTREGA DE 48 ROLLOS DE LA RED WOMPI, NO SE MANIPULA EQUIPOS</t>
  </si>
  <si>
    <t>14/12/2025 SE ESCALA A COORDINADOR DE ZONA PARA ENTREGA DE ROLLOS EN SITIO | 16/12/2025 SE HACE ENTREGA 64 ROLLOS WOMPI</t>
  </si>
  <si>
    <t>10/12/2025 SE ESCALA A COORDINADOR DE ZONA PARA ENTREGA DE ROLLOS EN SITIO | 16/12/2025 SE REALIZA ENTREGA DE 32 ROLLOS WOMPI</t>
  </si>
  <si>
    <t>15/12/2025 SE CONFIRMAN DATOS, SE REALIZA ENVIO POR OPERADOR LOGISTICO, EL CLIENTE CONFIRMA QUE SOLO LLEGA INTERRAPIDISIMO | 16/12/2025 SE INTENTA COMUNICACION CON EL USUARIO AL NUMERO 3176814893 PARA VALIDAR SI YA RECIBIO LOS ROLLOS PERO NO HAY CONTACTO | 15/12/2025 SE CONTACTA CLIENTE SE LE INDICA QUE SE ENVIARON ROLLOS POR INTERRAPIDISIMO AL MUNICIPIO DE TONA</t>
  </si>
  <si>
    <t>09/12/2025 SE REALIZA ENVIO DE ROLLOS POR  OPERADOR LOGISTICO | 16/12/2025 SE REALIZA ENVIO DE 32 ROLLOS, CON LA GUIA 992234067 LOGICUARTAS. SE CONFIRMA ENTREGA EXITOSA POR PARTE DE LA TRANSPORTADORA</t>
  </si>
  <si>
    <t>13/12/2025 SE ESCALA A COORDINADOR DE ZONA PARA ENTREGA DE ROLLOS EN SITIO | 16/12/2025 SE REALIZA LA ENTREGA DE 56 ROLLOS PARA LA RED WOMPI, NO SE MANIPULAN EQUIPOS</t>
  </si>
  <si>
    <t>12/12/2025 SE ESCALA A COORDINADOR DE ZONA PARA ENTREGA DE ROLLOS EN SITIO | 16/12/2025 SE ENTREGAN 48 ROLLOA WOMPI</t>
  </si>
  <si>
    <t>16/12/2025 SE ESCALA A COORDINADOR DE ZONA PARA ENTREGA DE ROLLOS EN SITIO | 16/12/2025 ENTREGA DE 64 ROLLOS PARA DATÁFONO</t>
  </si>
  <si>
    <t>10/12/2025 SE ESCALA A COORDINADOR DE ZONA PARA ENTREGA DE ROLLOS EN SITIO | 16/12/2025 COORDINADOR INFORMA QUE LOS ROLLOS SE ENTREGARAN MAÑANA 17/12 | 16/12/2025 SE ENTREGA 16 ROLLOS SIN NOVEDAD</t>
  </si>
  <si>
    <t>12/12/2025 SE ESCALA A COORDINADOR DE ZONA PARA ENTREGA DE ROLLOS EN SITIO | 16/12/2025 SE ENTREGAN 56 ROLLOS WOMPI</t>
  </si>
  <si>
    <t>11/12/2025 SE ESCALA A COORDINADOR DE ZONA PARA ENTREGA DE ROLLOS EN SITIO | 16/12/2025 SE REALIZA LA ENTREGA DE 24 ROLLOS WOMPI</t>
  </si>
  <si>
    <t>16/12/2025 SE ESCALA A COORDINADOR DE ZONA PARA ENTREGA DE ROLLOS EN SITIO | 16/12/2025 SE REALIZA VISITA A COMERCIO Y SE ENTREGAN 24 ROLLOS, NO SE MANIPULA EQUIPOS.</t>
  </si>
  <si>
    <t>13/12/2025 SE REALIZA ENVIO DE ROLLOS POR  OPERADOR LOGISTICO | 16/12/2025 SE ENTREGA 48 ROLLOS SIN NOVEDAD</t>
  </si>
  <si>
    <t>10/12/2025 SE ESCALA A COORDINADOR DE ZONA PARA ENTREGA DE ROLLOS EN SITIO | 16/12/2025 SE REALIZA ENTREGA DE 64 ROLLOS WOMPI POR SOLICITUD DEL CLIENTE.</t>
  </si>
  <si>
    <t>15/12/2025 SE ESCALA A COORDINADOR DE ZONA PARA ENTREGA DE ROLLOS EN SITIO | 16/12/2025 DE LLEGA A LA DIRECCIÓN INDICADA Y SE ENCUENTRA CB CERRADO SE INTENTA ESTABLECER COMUNICACIÓN AL #3102366956 PERO NO ES POSIBLE SE ESPERA 15 MINUTOS CB CONTINUA CERRADO. NO SE ENTREGAN ROLLOS</t>
  </si>
  <si>
    <t>10/12/2025 SE CONFIRMAN DATOS, SE REALIZA ENVIO POR OPERADOR LOGISTICO | 16/12/2025 SE INTENTA COMUNICACION CON EL USUARIO PARA VALIDAR SI YA RECIBIO LOS ROLLOS PERO NO HAY CONTACTO | 16/12/2025 SE REALIZA ENVIO DE 56 ROLLOS, CON LA GUIA 2235597709 SERVIENTREGA. SE CONFIRMA ENTREGA EXITOSA POR PARTE DEL USUARIO</t>
  </si>
  <si>
    <t>16/12/2025 SE ESCALA A COORDINADOR DE ZONA PARA ENTREGA DE ROLLOS EN SITIO | 16/12/2025 SE REALIZA ENTREGA DE 48 ROLLOS WOMPI EN EL PUNTO SIN NOVEDAD</t>
  </si>
  <si>
    <t>11/12/2025 SE ESCALA A COORDINADOR DE ZONA PARA ENTREGA DE ROLLOS EN SITIO | 16/12/2025 SE HACE ENTREGA DE 32 ROLLOS WOMPI</t>
  </si>
  <si>
    <t>14/12/2025 SE ESCALA A COORDINADOR DE ZONA PARA ENTREGA DE ROLLOS EN SITIO | 16/12/2025 SE ENTREGAN 16 ROLLOS WOMPI</t>
  </si>
  <si>
    <t>16/12/2025 SE ESCALA A COORDINADOR DE ZONA PARA ENTREGA DE ROLLOS EN SITIO | 16/12/2025 SE REALIZA ENTREGA DE 16 ROLLOS A CORRESPONSAL WOMPI</t>
  </si>
  <si>
    <t>10/12/2025 SE ESCALA A COORDINADOR DE ZONA PARA ENTREGA DE ROLLOS EN SITIO | 17/12/2025 SE ENTREGA 16 ROLLOS OK EN LA DIRECCIÓN SUMINISTRADA POR EL USUARIO</t>
  </si>
  <si>
    <t>16/12/2025 SE ESCALA A COORDINADOR DE ZONA PARA ENTREGA DE ROLLOS EN SITIO</t>
  </si>
  <si>
    <t>17/12/2025 SE REALIZA ENVIO DE 24 ROLLOS, CON LA GUIA 46778000289 COORDINADORA. SE CONFIRMA ENTREGA EXITOSA POR PARTE DE LA TRANSPORTADORA</t>
  </si>
  <si>
    <t>04/12/2025 SE CONFIRMAN DATOS, SE REALIZA ENVIO POR OPERADOR LOGISTICO | 17/12/2025 SE REALIZA ENVIO DE 32 ROLLOS, CON LA GUIA 2265100549 SERVIENTREGA. SE CONFIRMA ENTREGA EXITOSA POR PARTE DE LA TRANSPORTADORA</t>
  </si>
  <si>
    <t>11/12/2025 SE CONFIRMAN DATOS, SE REALIZA ENVIO POR OPERADOR LOGISTICO | 17/12/2025 SE REALIZA ENVIO DE 24 ROLLOS, CON LA GUIA 2248145544 SERVIENTREGA. SE CONFIRMA ENTREGA EXITOSA POR PARTE DE LA TRANSPORTADORA</t>
  </si>
  <si>
    <t>11/12/2025 SE ESCALA A COORDINADOR DE ZONA PARA ENTREGA DE ROLLOS EN SITIO | 17/12/2025 SE REALIZA ENVIO DE 40 ROLLOS, CON LA GUIA 2235597726 SERVIENTREGA. SE CONFIRMA ENTREGA EXITOSA POR PARTE DE LA TRANSPORTADORA</t>
  </si>
  <si>
    <t>11/12/2025 SE CONFIRMAN DATOS, SE REALIZA ENVIO POR OPERADOR LOGISTICO | 17/12/2025 SE REALIZA ENVIO DE 24 ROLLOS, CON LA GUIA 2235597731 SERVIENTREGA. SE CONFIRMA ENTREGA EXITOSA POR PARTE DE LA TRANSPORTADORA</t>
  </si>
  <si>
    <t>12/12/2025 SE CONFIRMAN DATOS, SE REALIZA ENVIO POR OPERADOR LOGISTICO | 17/12/2025 SE REALIZA ENVIO DE 30 ROLLOS, CON LA GUIA 2235597749 SERVIENTREGA. SE CONFIRMA ENTREGA EXITOSA POR PARTE DE LA TRANSPORTADORA</t>
  </si>
  <si>
    <t>11/12/2025 SE REALIZA ENVIO DE ROLLOS POR  OPERADOR LOGISTICO | 17/12/2025 SE REALIZA ENVIO DE 64 ROLLOS, CON LA GUIA 2214831743 SERVIENTREGA. SE CONFIRMA ENTREGA EXITOSA POR PARTE DE LA TRANSPORTADORA</t>
  </si>
  <si>
    <t>12/12/2025 SE REALIZA ENVIO DE ROLLOS POR  OPERADOR LOGISTICO | 17/12/2025 SE REALIZA ENVIO DE 16 ROLLOS, CON LA GUIA 2278614762 SERVIENTREGA. SE CONFIRMA ENTREGA EXITOSA POR PARTE DE LA TRANSPORTADORA</t>
  </si>
  <si>
    <t>13/12/2025 SE CONFIRMAN DATOS, SE REALIZA ENVIO POR OPERADOR LOGISTICO | 17/12/2025 SE REALIZA ENVIO DE 16 ROLLOS, CON LA GUIA 2235597879 SERVIENTREGA. SE CONFIRMA ENTREGA EXITOSA POR PARTE DE LA TRANSPORTADORA</t>
  </si>
  <si>
    <t>13/12/2025 SE CONFIRMAN DATOS, SE REALIZA ENVIO POR OPERADOR LOGISTICO | 17/12/2025 SE REALIZA ENVIO DE 32 ROLLOS, CON LA GUIA 2235597882 SERVIENTREGA. SE CONFIRMA ENTREGA EXITOSA POR PARTE DE LA TRANSPORTADORA</t>
  </si>
  <si>
    <t>15/12/2025 SE REALIZA ENVIO DE ROLLOS POR  OPERADOR LOGISTICO | 17/12/2025 SE REALIZA ENVIO DE 16 ROLLOS, CON LA GUIA 2235597878 SERVIENTREGA. SE CONFIRMA ENTREGA EXITOSA POR PARTE DE LA TRANSPORTADORA</t>
  </si>
  <si>
    <t>15/12/2025 SE REALIZA ENVIO DE ROLLOS POR  OPERADOR LOGISTICO | 17/12/2025 SE REALIZA ENVIO DE 16 ROLLOS, CON LA GUIA 2235597874 SERVIENTREGA. SE CONFIRMA ENTREGA EXITOSA POR PARTE DE LA TRANSPORTADORA</t>
  </si>
  <si>
    <t>15/12/2025 SE REALIZA ENVIO DE ROLLOS POR  OPERADOR LOGISTICO | 17/12/2025 SE REALIZA ENVIO DE 32 ROLLOS, CON LA GUIA 2235597868 SERVIENTREGA. SE CONFIRMA ENTREGA EXITOSA POR PARTE DE LA TRANSPORTADORA</t>
  </si>
  <si>
    <t>13/12/2025 SE REALIZA ENVIO DE ROLLOS POR  OPERADOR LOGISTICO | 17/12/2025 SE REALIZA ENVIO DE 32 ROLLOS, CON LA GUIA 2235597866 SERVIENTREGA. SE CONFIRMA ENTREGA EXITOSA POR PARTE DE LA TRANSPORTADORA</t>
  </si>
  <si>
    <t>15/12/2025 SE REALIZA ENVIO DE ROLLOS POR  OPERADOR LOGISTICO | 17/12/2025 SE REALIZA ENVIO DE 64 ROLLOS, CON LA GUIA 2235597893 SERVIENTREGA. SE CONFIRMA ENTREGA EXITOSA POR PARTE DE LA TRANSPORTADORA</t>
  </si>
  <si>
    <t>16/12/2025 SE ESCALA A COORDINADOR DE ZONA PARA ENTREGA DE ROLLOS EN SITIO. | 17/12/2025 SE REALIZA ENTREGA DE 32 UNIDADES DE ROLLOS WOMPI</t>
  </si>
  <si>
    <t>16/12/2025 SE ESCALA A COORDINADOR DE ZONA PARA ENTREGA DE ROLLOS EN SITIO | 17/12/2025 SE REALIZA VISITA SE ENTREGA 48 ROLLOS</t>
  </si>
  <si>
    <t>17/12/2025 SE REALIZA ENVIO DE 64 ROLLOS, CON LA GUIA 46778000288 COORDINADORA. SE CONFIRMA ENTREGA EXITOSA POR PARTE DE LA TRANSPORTADORA</t>
  </si>
  <si>
    <t>10/12/2025 SE ESCALA A COORDINADOR DE ZONA PARA ENTREGA DE ROLLOS EN SITIO | 17/12/2025 SE VISITA COMERCIO CB BANCOLOMBIA WOMPI, SE ENTREGAN 56 ROLLOS DE PAPELERÍA PARA EL DATAFONO SOLICITADOS POR EL CLIENTE, NO UPS, NO SE MANIPULAN EQUIPOS.</t>
  </si>
  <si>
    <t>16/12/2025 SE ESCALA A COORDINADOR DE ZONA PARA ENTREGA DE ROLLOS EN SITIO | 17/12/2025 SE ENTREGAN 8 ROLLOS WOMPI A ALEJANDRA RINCÓN</t>
  </si>
  <si>
    <t>05/12/2025 SE CONFIRMAN DATOS, SE REALIZA ENVIO POR OPERADOR LOGISTICO | 17/12/2025 SE REALIZA ENVIO DE 56 ROLLOS, CON LA GUIA 46778000254 COORDINADORA. SE CONFIRMA ENTREGA EXITOSA POR PARTE DE LA TRANSPORTADORA</t>
  </si>
  <si>
    <t>17/12/2025 SE ENTREGA 64 ROLLOS DE WONPI PARA EL CORRESPONSAL BANCARIO</t>
  </si>
  <si>
    <t>15/12/2025 SE CONFIRMAN DATOS, SE REALIZA ENVIO POR OPERADOR LOGISTICO | 17/12/2025 SE REALIZA ENVIO DE 16 ROLLOS, CON LA GUIA 2235597888 SERVIENTREGA. SE CONFIRMA ENTREGA EXITOSA POR PARTE DE LA TRANSPORTADORA</t>
  </si>
  <si>
    <t>15/12/2025 SE REALIZA ENVIO DE ROLLOS POR  OPERADOR LOGISTICO | 17/12/2025 SE REALIZA ENVIO DE 64 ROLLOS, CON LA GUIA 2235597891 SERVIENTREGA. SE CONFIRMA ENTREGA EXITOSA POR PARTE DE LA TRANSPORTADORA</t>
  </si>
  <si>
    <t>12/12/2025 SE ESCALA A COORDINADOR DE ZONA PARA ENTREGA DE ROLLOS EN SITIO | 17/12/2025 SE VISITA SITIO SE VERIFICA INFORMACIÓN SE REALIZA ENTREGA DE 16 ROLLOS, NO SE MANIPULA EQUIPOS. FIRMA QUIEN RECIBE LOS ROLLOS.</t>
  </si>
  <si>
    <t>16/12/2025 SE ESCALA A COORDINADOR DE ZONA PARA ENTREGA DE ROLLOS EN SITIO | 17/12/2025 SE VISITA COMERCIO SE REALIZA ENTREGA DE 16 ROLLOS DE PAPEL PARA DATÁFONO REDEBAN</t>
  </si>
  <si>
    <t>16/12/2025 SE ESCALA A COORDINADOR DE ZONA PARA ENTREGA DE ROLLOS EN SITIO | 17/12/2025 SE REALIZA ENTREGA DE 64 ROLLOS WOMPI.</t>
  </si>
  <si>
    <t>11/12/2025 SE ESCALA A COORDINADOR DE ZONA PARA ENTREGA DE ROLLOS EN SITIO | 17/12/2025 SE VISITA SITIO SE VERIFICA INFORMACIÓN SE REALIZA ENTREGA DE 64 ROLLOS, NO SE MANIPULA EQUIPOS. FIRMA QUIEN RECIBE LOS ROLLOS.</t>
  </si>
  <si>
    <t>16/12/2025 SE ESCALA A COORDINADOR DE ZONA PARA ENTREGA DE ROLLOS EN SITIO | 17/12/2025 SE VISITA SITIO SE VERIFICA INFORMACIÓN SE REALIZA ENTREGA DE 32 ROLLOS, NO SE MANIPULA EQUIPOS. FIRMA QUIEN RECIBE LOS ROLLOS.</t>
  </si>
  <si>
    <t>12/12/2025 SE CONFIRMAN DATOS, SE REALIZA ENVIO POR OPERADOR LOGISTICO | 17/12/2025 SE REALIZA ENVIO DE 64 ROLLOS, CON LA GUIA 2278614759 SERVIENTREGA. SE CONFIRMA ENTREGA EXITOSA POR PARTE DEL  USUARIO</t>
  </si>
  <si>
    <t>15/12/2025 SE ESCALA A COORDINADOR DE ZONA PARA ENTREGA DE ROLLOS EN SITIO | 17/12/2025 SE REALIZÓ LA ENTREGA DE PAPELERÍA SOLICITADA NO SE MANIPULA CB CLIENTE INFORMA QUE SE ENCUENTRA OPERATIVO</t>
  </si>
  <si>
    <t>16/12/2025 SE ESCALA A COORDINADOR DE ZONA PARA ENTREGA DE ROLLOS EN SITIO | 17/12/2025 SE VISITA COMERCIO SE REALIZA ENTREGA DE 24 ROLLOS DE PAPEL PARA DATÁFONO REDEBAN</t>
  </si>
  <si>
    <t>16/12/2025 SE ESCALA A COORDINADOR DE ZONA PARA ENTREGA DE ROLLOS EN SITIO | 17/12/2025 ENTREGA DE 24 ROLLOS NO SE MANIPULAN EQUIPOS</t>
  </si>
  <si>
    <t>16/12/2025 SE ESCALA A COORDINADOR DE ZONA PARA ENTREGA DE ROLLOS EN SITIO. | 17/12/2025 SE ENTREGA 16 ROLLOS WOMPI A MAGALY AYALA</t>
  </si>
  <si>
    <t>11/12/2025 SE REALIZA ENVIO DE ROLLOS POR  OPERADOR LOGISTICO | 17/12/2025 SE REALIZA ENVIO DE 56 ROLLOS, CON LA GUIA 46778000285 SERVIENTREGA. SE CONFIRMA ENTREGA EXITOSA POR PARTE DE LA TRANSPORTADORA</t>
  </si>
  <si>
    <t>17/12/2025 SE ENCUENTRA COMERCIO CERRADO, ME COMUNICO CON LA SEÑORA JOHANA INDICANDO QUE LOS ENTREGUÉ LOS 24 ROLLOS EN LA TIENDA  TRES ESQUINAS DE AL LADO DEL CB AUTORIZADO POR LA SEÑORA JOHANA</t>
  </si>
  <si>
    <t>12/12/2025 SE ESCALA A COORDINADOR DE ZONA PARA ENTREGA DE ROLLOS EN SITIO | 17/12/2025 SE LLEGA A LA DIRECCIÓN INDICADA Y SE ENTREGAN 40 ROLLOS WOMPI SIN MANIPULAR EQUIPOS</t>
  </si>
  <si>
    <t>16/12/2025 SE ESCALA A COORDINADOR DE ZONA PARA ENTREGA DE ROLLOS EN SITIO | 17/12/2025 SE VISITA COMERCIO CB BANCOLOMBIA WOMPI, SE ENTREGAN ROLLOS DE PAPELERÍA PARA EL DATAFONO SOLICITADOS POR EL CLIENTE, NO UPS, NO SE MANIPULAN EQUIPOS</t>
  </si>
  <si>
    <t>12/12/2025 SE ESCALA A COORDINADOR DE ZONA PARA ENTREGA DE ROLLOS EN SITIO | 17/12/2025 SE VISITA COMERCIO CB BANCOLOMBIA WOMPI, SE ENTREGAN48 ROLLOS DE PAPELERÍA PARA EL DATAFONO SOLICITADOS POR EL CLIENTE, NO UPS, NO SE MANIPULAN EQUIPOS</t>
  </si>
  <si>
    <t>16/12/2025 SE ESCALA A COORDINADOR DE ZONA PARA ENTREGA DE ROLLOS EN SITIO | 17/12/2025 ENTREGA DE 40 ROLLOS WOMPI PARA DATAFONO NO SE MANIPULA TERMINAL</t>
  </si>
  <si>
    <t>15/12/2025 SE ESCALA A COORDINADOR DE ZONA PARA ENTREGA DE ROLLOS EN SITIO | 17/12/2025 SE ENTREGAN 64 ROLLOS AL CORRESPONSAL BANCARIO</t>
  </si>
  <si>
    <t>16/12/2025 SE ESCALA A COORDINADOR DE ZONA PARA ENTREGA DE ROLLOS EN SITIO | 17/12/2025 SE VISITA CORRESPONSAL Y SE REALIZA ENTREGA DE 24 ROLLOS</t>
  </si>
  <si>
    <t>16/12/2025 SE ESCALA A COORDINADOR DE ZONA PARA ENTREGA DE ROLLOS EN SITIO | 17/12/2025 SE REALIZA ENTREGA DE 24 ROLLOS NO SE MANIPULAN TERMINALES</t>
  </si>
  <si>
    <t>12/12/2025 SE ESCALA A COORDINADOR DE ZONA PARA ENTREGA DE ROLLOS EN SITIO | 17/12/2025 SE VISITA COMERCIO, SE ENTREGAN 40 ROLLOS WOMPI, NO SE MANIPULAN DISPOSITIVOS</t>
  </si>
  <si>
    <t>16/12/2025 SE ESCALA A COORDINADOR DE ZONA PARA ENTREGA DE ROLLOS EN SITIO | 17/12/2025 COMERCIO SE ENCUENTRA CERRADO SE LLAMA EL CLIENTE E INDICA QUE SE LOS DEJEMOS AL LADO EN LA SALSAMENTARIA LOS ROLLOS LOS RECIBE LA SEÑORA KATHERINE CLIENTE NO FIRMA</t>
  </si>
  <si>
    <t>16/12/2025 SE ESCALA A COORDINADOR DE ZONA PARA ENTREGA DE ROLLOS EN SITIO | 17/12/2025 SE VISITA COMERCIO SE REALIZA ENTREGA DE 64 ROLLOS DE PAPEL PARA DATÁFONO WOMPI</t>
  </si>
  <si>
    <t>17/12/2025 SE ESCALA A COORDINADOR DE ZONA PARA ENTREGA DE ROLLOS EN SITIO | 17/12/2025 SE REALIZA VISITA TÉCNICA PARA ENTREGA DE 48 ROLLOS PARA DATÁFONO WOMPI, LA ENTREGA SE REALIZA SIN NOVEDAD.
NOTA: SE SOLICITA UN RECIBO AL CLIENTE PARA TOMAR FOTO DE EVIDENCIA.</t>
  </si>
  <si>
    <t>11/12/2025 SE CONFIRMAN DATOS, SE REALIZA ENVIO POR OPERADOR LOGISTICO | 16/12/2025 EN COMUNICACION CON EL USUARIO AL NUMERO 3134053020 INDICA QUE LES AVISARON QUE LLEGAN EL SABADO, AUN NO LOS RECIBE | 17/12/2025 SE REALIZA ENVIO DE 8 ROLLOS, CON LA GUIA 2235597713 SERVIENTREGA. SE CONFIRMA ENTREGA EXITOSA POR PARTE DEL  USUARIO</t>
  </si>
  <si>
    <t>17/12/2025 SE ESCALA A COORDINADOR DE ZONA PARA ENTREGA DE ROLLOS EN SITIO | 17/12/2025 SE HACE PRESENCIA EN COMERCIO SE REALIZA ENTREGA DE 48 ROLLOS</t>
  </si>
  <si>
    <t>16/12/2025 SE ESCALA A COORDINADOR DE ZONA PARA ENTREGA DE ROLLOS EN SITIO | 17/12/2025 SE VISITA CORRESPONSAL EN DOS OCASIONES. 12 :15 PM Y 2:20 PM EN AMBAS SE ENCONTRÓ CERRADO. SE COMUNICA POR WHATSAPP Y NO CONTESTA. SE CIERRA VISITA Y SE LE INDICA POR WHATS QUE DEBE SOLICITAR ROLLOS NUEVAMENTE.</t>
  </si>
  <si>
    <t>11/12/2025 SE ESCALA A COORDINADOR DE ZONA PARA ENTREGA DE ROLLOS EN SITIO | 17/12/2025 SE ENTREGAN 8 ROLLOS WOMPI</t>
  </si>
  <si>
    <t>05/12/2025 SE CONFIRMAN DATOS, SE REALIZA ENVIO POR OPERADOR LOGISTICO | 17/12/2025 SE REALIZA ENVIO DE 48 ROLLOS, CON LA GUIA 46778000251 COORDINADORA. SE CONFIRMA ENTREGA EXITOSA POR PARTE DE LA TRANSPORTADORA</t>
  </si>
  <si>
    <t>12/12/2025 SE REALIZA ENVIO DE ROLLOS POR  OPERADOR LOGISTICO | 17/12/2025 SE REALIZA ENVIO DE 56 ROLLOS, CON LA GUIA 46778000379 COORDINADORA. SE CONFIRMA ENTREGA EXITOSA POR PARTE DE LA TRANSPORTADORA</t>
  </si>
  <si>
    <t>16/12/2025 SE ESCALA A COORDINADOR DE ZONA PARA ENTREGA DE ROLLOS EN SITIO | 17/12/2025 SE ENTREGAN 48 ROLLOS WOMPI A DIANA MARIÑO</t>
  </si>
  <si>
    <t>17/12/2025 SE ESCALA A COORDINADOR DE ZONA PARA ENTREGA DE ROLLOS EN SITIO | 17/12/2025 SE REALIZA ENTREGA DE 8 ROLLOS</t>
  </si>
  <si>
    <t>16/12/2025 SE ESCALA A COORDINADOR DE ZONA PARA ENTREGA DE ROLLOS EN SITIO. | 17/12/2025 SE REALIZA ENTREGA DE 16  ROLLOS NO SE MANIPULAN TERMINALES</t>
  </si>
  <si>
    <t>09/12/2025 SE REALIZA ENVIO DE ROLLOS POR  OPERADOR LOGISTICO | 16/12/2025 EN COMUNICACION CON EL USUARIO AL NUMERO 3104492619 NOS INDICA QUE AUN NO HA RECIBIDO LOS ROLLOS | 17/12/2025 SE REALIZA ENVIO DE 16 ROLLOS, CON LA GUIA 2265100554 SERVIENTREGA. SE CONFIRMA ENTREGA EXITOSA POR PARTE DE LA TRANSPORTADORA</t>
  </si>
  <si>
    <t>09/12/2025 SE REALIZA ENVIO DE ROLLOS POR  OPERADOR LOGISTICO | 17/12/2025 SE REALIZA ENVIO DE 40 ROLLOS, CON LA GUIA 2248145482 SERVIENTREGA. SE CONFIRMA ENTREGA EXITOSA POR PARTE DE LA TRANSPORTADORA</t>
  </si>
  <si>
    <t>17/12/2025 SE ESCALA A COORDINADOR DE ZONA PARA ENTREGA DE ROLLOS EN SITIO | 17/12/2025 SE VISITA EL CB PARA ENTREGAR 64 ROLLOS, ENTREGA OK</t>
  </si>
  <si>
    <t>12/12/2025 SE ESCALA A COORDINADOR DE ZONA PARA ENTREGA DE ROLLOS EN SITIO | 17/12/2025 SE VISITA SITIO SE VERIFICA INFORMACIÓN SE REALIZA ENTREGA DE 24 ROLLOS, NO SE MANIPULA EQUIPOS. FIRMA QUIEN RECIBE LOS ROLLOS.</t>
  </si>
  <si>
    <t>12/12/2025 SE REALIZA ENVIO DE ROLLOS POR  OPERADOR LOGISTICO | 17/12/2025 SE REALIZA ENVIO DE 8 ROLLOS, CON LA GUIA 2214831745 SERVIENTREGA. SE CONFIRMA ENTREGA EXITOSA POR PARTE DE LA TRANSPORTADORA</t>
  </si>
  <si>
    <t>13/12/2025 SE CONFIRMAN DATOS, SE REALIZA ENVIO POR OPERADOR LOGISTICO | 17/12/2025 SE REALIZA ENVIO DE 32 ROLLOS, CON LA GUIA 2235597884 SERVIENTREGA. SE CONFIRMA ENTREGA EXITOSA POR PARTE DE LA TRANSPORTADORA</t>
  </si>
  <si>
    <t>13/12/2025 SE CONFIRMAN DATOS, SE REALIZA ENVIO POR OPERADOR LOGISTICO | 17/12/2025 SE REALIZA ENVIO DE 24 ROLLOS, CON LA GUIA 2235597869 SERVIENTREGA. SE CONFIRMA ENTREGA EXITOSA POR PARTE DE LA TRANSPORTADORA</t>
  </si>
  <si>
    <t>15/12/2025 SE REALIZA ENVIO DE ROLLOS POR  OPERADOR LOGISTICO | 17/12/2025 SE REALIZA ENVIO DE 48 ROLLOS, CON LA GUIA 2235597886 SERVIENTREGA. SE CONFIRMA ENTREGA EXITOSA POR PARTE DE LA TRANSPORTADORA</t>
  </si>
  <si>
    <t>13/12/2025 SE REALIZA ENVIO DE ROLLOS POR  OPERADOR LOGISTICO | 17/12/2025 SE REALIZA ENVIO DE 8 ROLLOS, CON LA GUIA 2235597867 SERVIENTREGA. SE CONFIRMA ENTREGA EXITOSA POR PARTE DE LA TRANSPORTADORA</t>
  </si>
  <si>
    <t>12/12/2025 SE ESCALA A COORDINADOR DE ZONA PARA ENTREGA DE ROLLOS EN SITIO | 17/12/2025 SE ENTREGAN 16 ROLLOS WOMPI</t>
  </si>
  <si>
    <t>17/12/2025 SE ESCALA A COORDINADOR DE ZONA PARA ENTREGA DE ROLLOS EN SITIO | 17/12/2025 SE VISITA COMERCIO SE HACE ENTREGA DE 64 ROLLOS</t>
  </si>
  <si>
    <t>10/12/2025 SE ESCALA A COORDINADOR DE ZONA PARA ENTREGA DE ROLLOS EN SITIO | 17/12/2025 SE ENTREGAN 24 ROLLOS WOMPI</t>
  </si>
  <si>
    <t>11/12/2025 SE REALIZA ENVIO DE ROLLOS POR  OPERADOR LOGISTICO | 16/12/2025 SE REALIZA ENVÍO DE 48 ROLLOS A CORRESPONSAL WOMPI</t>
  </si>
  <si>
    <t>11/12/2025 SE CONFIRMAN DATOS, SE REALIZA ENVIO POR OPERADOR LOGISTICO | 17/12/2025 EN COMUNICACION CON EL USUARIO AL NUMERO 3135689952 INDICA QUE AUN NO LE HAN LLEGADO LOS ROLLOS | 17/12/2025 SE REALIZA ENVIO DE 32 ROLLOS, CON LA GUIA 2278614758 SERVIENTREGA. SE CONFIRMA ENTREGA EXITOSA POR PARTE DEL USUARIO</t>
  </si>
  <si>
    <t>17/12/2025 SE ESCALA A COORDINADOR DE ZONA PARA ENTREGA DE ROLLOS EN SITIO | 17/12/2025 SE HACE PRESENCIA EN COMERCIO SE REALIZA ENTREGA DE 24 ROLLOS</t>
  </si>
  <si>
    <t>16/12/2025 SE ESCALA A COORDINADOR DE ZONA PARA ENTREGA DE ROLLOS EN SITIO | 17/12/2025 SE E REALIZA ENTREGA EN SITIO DE 16 ROLLOS WOMPI ,RECIBE PAPELERÍA ROSALBA ESPINOSA</t>
  </si>
  <si>
    <t>04/12/2025 SE REALIZA ENVIO DE ROLLOS POR  OPERADOR LOGISTICO | 18/12/2025 SE REALIZA ENVIO DE 40 ROLLOS, CON LA GUIA 2235596878 SERVIENTREGA. SE CONFIRMA ENTREGA EXITOSA POR PARTE DE LA TRANSPORTADORA</t>
  </si>
  <si>
    <t>09/12/2025 SE CONFIRMAN DATOS, SE REALIZA ENVIO POR OPERADOR LOGISTICO | 18/12/2025 SE REALIZA ENVIO DE 32 ROLLOS, CON LA GUIA 2248145481 SERVIENTREGA. SE CONFIRMA ENTREGA EXITOSA POR PARTE DE LA TRANSPORTADORA</t>
  </si>
  <si>
    <t>16/12/2025 SE ESCALA A COORDINADOR DE ZONA PARA ENTREGA DE ROLLOS EN SITIO | 17/12/2025 SE REALIZA LA ENTREGA DE 64 ROLLOS WOMPI</t>
  </si>
  <si>
    <t>16/12/2025 SE INTENTA COMUNICACION CON EL USUARIO PARA VALIDAR SI YA RECIBIO LOS ROLLOS PERO NO HAY CONTACTO | 18/12/2025 SE REALIZA ENVIO DE 16 ROLLOS, CON LA GUIA 2248145546 SERVIENTREGA. SE CONFIRMA ENTREGA EXITOSA POR PARTE DE LA TRANSPORTADORA</t>
  </si>
  <si>
    <t>15/12/2025 SE REALIZA ENVIO DE ROLLOS POR  OPERADOR LOGISTICO | 18/12/2025 SE REALIZA ENVIO DE 16 ROLLOS, CON LA GUIA 2235597870 SERVIENTREGA. SE CONFIRMA ENTREGA EXITOSA POR PARTE DE LA TRANSPORTADORA</t>
  </si>
  <si>
    <t>13/12/2025 SE CONFIRMAN DATOS, SE REALIZA ENVIO POR OPERADOR LOGISTICO | 18/12/2025 SE REALIZA ENVIO DE 8 ROLLOS, CON LA GUIA 2235597877 SERVIENTREGA. SE CONFIRMA ENTREGA EXITOSA POR PARTE DE LA TRANSPORTADORA</t>
  </si>
  <si>
    <t>12/12/2025 SE REALIZA ENVIO DE ROLLOS POR  OPERADOR LOGISTICO | 18/12/2025 SE REALIZA ENVIO DE 16 ROLLOS, CON LA GUIA 2235597750 SERVIENTREGA. SE CONFIRMA ENTREGA EXITOSA POR PARTE DE LA TRANSPORTADORA</t>
  </si>
  <si>
    <t>18/12/2025 SE REALIZA ENVIO DE 48 ROLLOS, CON LA GUIA 2278614819 SERVIENTREGA. SE CONFIRMA ENTREGA EXITOSA POR PARTE DE LA TRANSPORTADORA</t>
  </si>
  <si>
    <t>15/12/2025 SE REALIZA ENVIO DE ROLLOS POR  OPERADOR LOGISTICO | 18/12/2025 SE REALIZA ENVIO DE 56 ROLLOS, CON LA GUIA 2235597890 SERVIENTREGA. SE CONFIRMA ENTREGA EXITOSA POR PARTE DE LA TRANSPORTADORA</t>
  </si>
  <si>
    <t>13/12/2025 SE REALIZA ENVIO DE ROLLOS POR  OPERADOR LOGISTICO | 18/12/2025 SE REALIZA ENVIO DE 16 ROLLOS, CON LA GUIA 2248145572 SERVIENTREGA. SE CONFIRMA ENTREGA EXITOSA POR PARTE DE LA TRANSPORTADORA</t>
  </si>
  <si>
    <t>16/12/2025 SE REALIZA ENVIO DE ROLLOS POR  OPERADOR LOGISTICO | 18/12/2025 SE REALIZA ENVIO DE 56 ROLLOS, CON LA GUIA 2235597940 SERVIENTREGA. SE CONFIRMA ENTREGA EXITOSA POR PARTE DE LA TRANSPORTADORA</t>
  </si>
  <si>
    <t>10/12/2025 SE CONFIRMAN DATOS, SE REALIZA ENVIO POR OPERADOR LOGISTICO | 16/12/2025 SE INTENTA COMUNICACION CON EL USUARIO PARA VALDIAR SI YA RECIBIO LOS ROLLOS PERO NO HAY CONTACTO | 18/12/2025 SE REALIZA ENVIO DE 24 ROLLOS, CON LA GUIA 2235597703 SERVIENTREGA. SE CONFIRMA ENTREGA EXITOSA POR PARTE DE LA TRANSPORTADORA</t>
  </si>
  <si>
    <t>13/12/2025 SE CONFIRMAN DATOS, SE REALIZA ENVIO POR OPERADOR LOGISTICO | 16/12/2025 SE INTENTA COMUNICACION CON EL USUARIO AL NUMERO 3134325190 PARA VALIDAR SI YA RECIBIO LOS ROLLOS PERO NO HAY CONTACTO | 16/12/2025 EN COMUNICACION CON EL USUARIO AL NUMERO 3134325190 NOS INDICA QUE AUN NO HA RECIBIDO LOS ROLLOS | 18/12/2025 SE REALIZA ENVIO DE 24 ROLLOS, CON LA GUIA 2235597875 SERVIENTREGA. SE CONFIRMA ENTREGA EXITOSA POR PARTE DE LA TRANSPORTADORA</t>
  </si>
  <si>
    <t>17/12/2025 EN COMUNICACION CON EL USUARIO AL NUMERO 3143050492 INDICA QUE AUN NO HA RECIBIDO LOS ROLLOS | 18/12/2025 SE REALIZA ENVIO DE 16 ROLLOS, CON LA GUIA 2235597715 SERVIENTREGA. SE CONFIRMA ENTREGA EXITOSA POR PARTE DEL USUARIO</t>
  </si>
  <si>
    <t>11/12/2025 SE ESCALA A COORDINADOR DE ZONA PARA ENTREGA DE ROLLOS EN SITIO | 17/12/2025 SE ENTREGAN 64 ROLLOS WOMPI</t>
  </si>
  <si>
    <t>15/12/2025 SE REALIZA ENVIO DE ROLLOS POR  OPERADOR LOGISTICO | 18/12/2025 SE REALIZA ENVIO DE 24 ROLLOS, CON LA GUIA 2235597889 SERVIENTREGA. SE CONFIRMA ENTREGA EXITOSA POR PARTE DE LA TRANSPORTADORA</t>
  </si>
  <si>
    <t>13/12/2025 SE REALIZA ENVIO DE ROLLOS POR  OPERADOR LOGISTICO | 18/12/2025 SE REALIZA ENVIO DE 56 ROLLOS, CON LA GUIA 2235597865 SERVIENTREGA. SE CONFIRMA ENTREGA EXITOSA POR PARTE DE LA TRANSPORTADORA</t>
  </si>
  <si>
    <t>18/12/2025 SE REALIZA ENVIO DE 64 ROLLOS, CON LA GUIA 992241061 LOGICUARTAS. SE CONFIRMA ENTREGA EXITOSA POR PARTE DE LA TRANSPORTADORA</t>
  </si>
  <si>
    <t>16/12/2025 SE REALIZA ENVIO DE ROLLOS POR  OPERADOR LOGISTICO | 18/12/2025 SE REALIZA ENVIO DE 64 ROLLOS, CON LA GUIA 992241099 LOGICUARTAS. SE CONFIRMA ENTREGA EXITOSA POR PARTE DE LA TRANSPORTADORA</t>
  </si>
  <si>
    <t>05/12/2025 SE CONFIRMAN DATOS, SE REALIZA ENVIO POR OPERADOR LOGISTICO | 18/12/2025 SE REALIZA ENVIO DE 64 ROLLOS, CON LA GUIA 46778000255 COORDINADORA. SE CONFIRMA ENTREGA EXITOSA POR PARTE DE LA TRANSPORTADORA</t>
  </si>
  <si>
    <t>11/12/2025 SE REALIZA ENVIO DE ROLLOS POR  OPERADOR LOGISTICO | 18/12/2025 SE INTENTA COMUNICACION CON EL USUARIO PARA VALIDAR SI YA RECIBIO LOS ROLLOS PERO NO HAY CONTACTO | 18/12/2025 SE REALIZA ENVIO DE 64 ROLLOS, CON LA GUIA 2248145549 SERVIENTREGA. SE CONFIRMA ENTREGA EXITOSA POR PARTE DEL USUARIO</t>
  </si>
  <si>
    <t>11/12/2025 SE REALIZA ENVIO DE ROLLOS POR  OPERADOR LOGISTICO | 18/12/2025 SE REALIZA ENVIO DE 48 ROLLOS, CON LA GUIA 2235597724 SERVIENTREGA. SE CONFIRMA ENTREGA EXITOSA POR PARTE DEL USUARIO</t>
  </si>
  <si>
    <t>11/12/2025 SE REALIZA ENVIO DE ROLLOS POR  OPERADOR LOGISTICO | 17/12/2025 SE REALIZA ENTREGA DE 24 ROLLOS AL SR NELSON GONZÁLEZ</t>
  </si>
  <si>
    <t>12/12/2025 SE CONFIRMAN DATOS, SE REALIZA ENVIO POR OPERADOR LOGISTICO | 18/12/2025 SE REALIZA ENVIO DE 8 ROLLOS, CON LA GUIA 2235597894 SERVIENTREGA. SE CONFIRMA ENTREGA EXITOSA POR PARTE DE LA TRANSPORTADORA</t>
  </si>
  <si>
    <t>17/12/2025 SE ESCALA A COORDINADOR DE ZONA PARA ENTREGA DE ROLLOS EN SITIO | 18/12/2025 SE REALIZA VISITA AL CB POR SOLICITUD DE ROLLOS, SE ENTREGAN LOS 40 ROLLOS SIN NOVEDAD</t>
  </si>
  <si>
    <t>17/12/2025 SE ESCALA A COORDINADOR DE ZONA PARA ENTREGA DE ROLLOS EN SITIO | 18/12/2025 SE REALIZA ENTREGA DE 16 ROLLOS WOMPI POR SOLICITUD DEL CLIENTE.</t>
  </si>
  <si>
    <t>17/12/2025 SE ESCALA A COORDINADOR DE ZONA PARA ENTREGA DE ROLLOS EN SITIO | 18/12/2025 SE REALIZA ENTREGA DE 24 ROLLOS PARA EL CORRESPONSAL</t>
  </si>
  <si>
    <t>17/12/2025 SE ESCALA A COORDINADOR DE ZONA PARA ENTREGA DE ROLLOS EN SITIO | 18/12/2025 SE ENTREGAN 16 ROLLOS AL CORRESPONSAL BANCARIO</t>
  </si>
  <si>
    <t>17/12/2025 SE ESCALA A COORDINADOR DE ZONA PARA ENTREGA DE ROLLOS EN SITIO | 18/12/2025 SE REALIZA VISITA, SE ENTREGAN 24 ROLLOS, DATAFONO NO SE ENCUENTRA EN LA DIRECCIÓN DE ENTREGA</t>
  </si>
  <si>
    <t>17/12/2025 SE ESCALA A COORDINADOR DE ZONA PARA ENTREGA DE ROLLOS EN SITIO | 18/12/2025 SE DEJAN 24 ROLLOS</t>
  </si>
  <si>
    <t>12/12/2025 SE CONFIRMAN DATOS, SE REALIZA ENVIO POR OPERADOR LOGISTICO | 18/12/2025 SE INTENTA COMUNICSCION CON EL USUARIO PARA VALIDAR SI YA RECIBIO LOS ROLLOS PERO NO HAY CONTACTO | 18/12/2025 SE REALIZA ENVIO DE 16 ROLLOS, CON LA GUIA 2265100586 SERVIENTREGA. SE CONFIRMA ENTREGA EXITOSA POR PARTE DEL USUARIO</t>
  </si>
  <si>
    <t>17/12/2025 SE ESCALA A COORDINADOR DE ZONA PARA ENTREGA DE ROLLOS EN SITIO | 18/12/2025 SE ENTREGAN 64 ROLLOS AL CORRESPONSAL BANCARIO</t>
  </si>
  <si>
    <t>12/12/2025 SE ESCALA A COORDINADOR DE ZONA PARA ENTREGA DE ROLLOS EN SITIO | 18/12/2025 SE ENTREGAN 8 ROLLOS WOMPI</t>
  </si>
  <si>
    <t>13/12/2025 SE ESCALA A COORDINADOR DE ZONA PARA ENTREGA DE ROLLOS EN SITIO | 18/12/2025 SE ENTREGAN 16 ROLLOS WOMPI</t>
  </si>
  <si>
    <t>13/12/2025 SE ESCALA A COORDINADOR DE ZONA PARA ENTREGA DE ROLLOS EN SITIO | 18/12/2025 SE REALIZA ENTREGA DE 40 ROLLOS DE LA RED WOMPI, NO SE MANIPULA EQUIPOS 
NOTA: NO SE ANEXA TIRILLA DE PRUEBA, ENCARGADO DE COMERCIO NO SE ENCUENTRA POR TAL RAZON QUIEN RECIBE LOS ROLLOS NO TIENE CONOCIMIENTO DEL DATAFONO Y NO ESTA AUTORIZADO A TOCARLO POR  TAL RAZON NO SE ADJUNTA LA FOTO DE LA TIRILLA</t>
  </si>
  <si>
    <t>11/12/2025 SE CONFIRMAN DATOS, SE REALIZA ENVIO POR OPERADOR LOGISTICO | 17/12/2025 EN COMUNICACION CON EL USUARIO AL NUMERO 3212008853 NOS INDICA QUE AUN NO HA RECIBIDO LOS ROLLOS, QUE LE HABIAN INDICADO QUE ESTABAN POR CALI PERO DE PRONTO PR EL PARO NO HAN LLEGADO | 18/12/2025 SE REALIZA ENVIO DE 24 ROLLOS, CON LA GUIA 46778000378 COORDINADORA. SE CONFIRMA ENTREGA EXITOSA POR PARTE DEL USUARIO</t>
  </si>
  <si>
    <t>09/12/2025 SE ESCALA A COORDINADOR DE ZONA PARA ENTREGA DE ROLLOS EN SITIO | 18/12/2025 SE REALIZA ENTREGA DE 8 ROLLOS POR EL OPERADOR LOGISTICO VELOCES CON LA GUIA V4001957581</t>
  </si>
  <si>
    <t>17/12/2025 SE ESCALA A COORDINADOR DE ZONA PARA ENTREGA DE ROLLOS EN SITIO | 18/12/2025 SE HACE PRESENCIA EN COMERCIO SE REALIZA ENTREGA DE 16 ROLLOS</t>
  </si>
  <si>
    <t>06/12/2025 SE ESCALA A COORDINADOR DE ZONA PARA ENTREGA DE ROLLOS EN SITIO | 18/12/2025 SE REALIZA ENTREGA DE 64 ROLLOS WOMPI POR SOLICITUD DEL CLIENTE.</t>
  </si>
  <si>
    <t>17/12/2025 SE ESCALA A COORDINADOR DE ZONA PARA ENTREGA DE ROLLOS EN SITIO | 18/12/2025 SE REALIZA VISITA, SE ENTREGAN 48 ROLLOS, DATAFONO NO SE ENCUENTRA EN LA DIRECCIÓN DE ENTREGA</t>
  </si>
  <si>
    <t>16/12/2025 SE ESCALA A COORDINADOR DE ZONA PARA ENTREGA DE ROLLOS EN SITIO | 18/12/2025 SE VISITA COMERCIO SE REALIZÓ ENTREGA DE 24 ROLLOS WOMPI</t>
  </si>
  <si>
    <t>17/12/2025 SE ESCALA A COORDINADOR DE ZONA PARA ENTREGA DE ROLLOS EN SITIO | 18/12/2025 SE DEJAN 64 ROLLOS</t>
  </si>
  <si>
    <t>16/12/2025 SE ESCALA A COORDINADOR DE ZONA PARA ENTREGA DE ROLLOS EN SITIO | 18/12/2025 SE VISITA COMERCIO Y SE ENTREGAN 64 ROLLOS OK</t>
  </si>
  <si>
    <t>15/12/2025 SE CONFIRMAN DATOS, SE REALIZA ENVIO POR OPERADOR LOGISTICO | 18/12/2025 SE REALIZA ENVIO DE 16 ROLLOS, CON LA GUIA 2235597939 SERVIENTREGA. SE CONFIRMA ENTREGA EXITOSA POR PARTE DE LA TRANSPORTADORA</t>
  </si>
  <si>
    <t>18/12/2025 SE ESCALA A COORDINADOR DE ZONA PARA ENTREGA DE ROLLOS EN SITIO | 18/12/2025 SE VISITA CB Y SE REALIZA ENTREGA DE 64 ROLLOS DE PAPEL TERMICO PARA DATÁFONO WOMPI</t>
  </si>
  <si>
    <t>13/12/2025 SE CONFIRMAN DATOS, SE REALIZA ENVIO POR OPERADOR LOGISTICO | 18/12/2025 SE REALIZA ENVIO DE 48 ROLLOS, CON LA GUIA 2235597883 SERVIENTREGA. SE CONFIRMA ENTREGA EXITOSA POR PARTE DE LA TRANSPORTADORA</t>
  </si>
  <si>
    <t>15/12/2025 SE REALIZA ENVIO DE ROLLOS POR  OPERADOR LOGISTICO | 18/12/2025 SE REALIZA ENVIO DE 48 ROLLOS, CON LA GUIA 2235597935 SERVIENTREGA. SE CONFIRMA ENTREGA EXITOSA POR PARTE DE LA TRANSPORTADORA</t>
  </si>
  <si>
    <t>18/12/2025 SE REALIZA ENVIO DE 32 ROLLOS, CON LA GUIA 2235597937 SERVIENTREGA. SE CONFIRMA ENTREGA EXITOSA POR PARTE DE LA TRANSPORTADORA</t>
  </si>
  <si>
    <t>12/12/2025 SE REALIZA ENVIO DE ROLLOS POR  OPERADOR LOGISTICO | 18/12/2025 SE REALIZA ENVIO DE 16 ROLLOS, CON LA GUIA 2235597745 SERVIENTREGA. SE CONFIRMA ENTREGA EXITOSA POR PARTE DE LA TRANSPORTADORA</t>
  </si>
  <si>
    <t>12/12/2025 SE REALIZA ENVIO DE ROLLOS POR  OPERADOR LOGISTICO | 18/12/2025 SE REALIZA ENVIO DE 48 ROLLOS, CON LA GUIA 2214831744 SERVIENTREGA. SE CONFIRMA ENTREGA EXITOSA POR PARTE DE LA TRANSPORTADORA</t>
  </si>
  <si>
    <t>15/12/2025 SE REALIZA ENVIO DE ROLLOS POR FLOTA | 17/12/2025 SE REALIZÓ EL ENVÍO DE PAPELERÍA SOLICITADA NO SE ENVÍA POR TRANSPORTE INTERMUNICIPAL YA QUE NO ENTREGAR FACTURACIÓN O TIQUETE DE ENVÍO, SE ENTRAGA COPIA DE GUÍA AL CLIENTE PARA QUE RECLAME EN OFICINA.</t>
  </si>
  <si>
    <t>17/12/2025 SE ESCALA A COORDINADOR DE ZONA PARA ENTREGA DE ROLLOS EN SITIO | 18/12/2025 SE HACE ENTREGA DE 24 ROLLOS WOMPI DE MANERA EXITOSA</t>
  </si>
  <si>
    <t>17/12/2025 SE ESCALA A COORDINADOR DE ZONA PARA ENTREGA DE ROLLOS EN SITIO | 18/12/2025 SE VISITA COMERCIO Y SE ENTREGAN 56 ROLLOS OK</t>
  </si>
  <si>
    <t>17/12/2025 SE ESCALA A COORDINADOR DE ZONA PARA ENTREGA DE ROLLOS EN SITIO | 18/12/2025 SE ENTREGA64  ROLLOS SE WONPI PARA EL CORRESPONSAL DE BANCOLOMBIA</t>
  </si>
  <si>
    <t>16/12/2025 SE ESCALA A COORDINADOR DE ZONA PARA ENTREGA DE ROLLOS EN SITIO | 18/12/2025 SE VISITA COMERCIO Y SE ENTREGAN 16 ROLLOS OK</t>
  </si>
  <si>
    <t>12/12/2025 SE ESCALA A COORDINADOR DE ZONA PARA ENTREGA DE ROLLOS EN SITIO | 18/12/2025 SE REALIZA ENTREGA DE 16 ROLLOS POR EL OPERADOR LOGISTICO VELOCES CON LA GUIA V4001981936</t>
  </si>
  <si>
    <t>12/12/2025 SE ESCALA A COORDINADOR DE ZONA PARA ENTREGA DE ROLLOS EN SITIO | 18/12/2025 SE REALIZA ENTREGA DE 64 ROLLOS POR EL OPERADOR LOGISTICO VELOCES CON LA GUIA V4001972093</t>
  </si>
  <si>
    <t>10/12/2025 SE REALIZA ENVIO DE ROLLOS POR  OPERADOR LOGISTICO | 18/12/2025 SE REALIZA ENVIO DE 64 ROLLOS, CON LA GUIA 46778000286 COORDINADORA. SE CONFIRMA ENTREGA EXITOSA POR PARTE DE LA TRANSPORTADORA</t>
  </si>
  <si>
    <t>16/12/2025 SE CONFIRMAN DATOS, SE REALIZA ENVIO POR OPERADOR LOGISTICO | 18/12/2025 SE REALIZA ENVIO DE 48 ROLLOS, CON LA GUIA 46778000521 COORDINADORA. SE CONFIRMA ENTREGA EXITOSA POR PARTE DE LA TRANSPORTADORA</t>
  </si>
  <si>
    <t>13/12/2025 SE CONFIRMAN DATOS, SE REALIZA ENVIO POR OPERADOR LOGISTICO. USUARIO INDICA QUE SOLO LLEGA INTERRAPIDISIMO | 16/12/2025 SE REALIZA ENVÍO DE ROLLOS A LA OFICINA DE INTERAPIDSIMO DE OCAÑA LA CANTIDAD DE 64 ROLLOS TODO OK</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</si>
  <si>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18/12/2025 SE REALIZA ENTREGA DE 16 ROLLOS POR EL OPERADOR LOGISTICO VELOCES CON LA GUIA V4001972098</t>
  </si>
  <si>
    <t>17/12/2025 SE ESCALA A COORDINADOR DE ZONA PARA ENTREGA DE ROLLOS EN SITIO | 18/12/2025 SE HACE ENTREGA DE 56 ROLLOS WOMPI DE MANERA EXITOSA</t>
  </si>
  <si>
    <t>15/12/2025 SE ESCALA A COORDINADOR DE ZONA PARA ENTREGA DE ROLLOS EN SITIO | 18/12/2025 SE ENTREGA 64 ROLLOS WOMPI A MARÍA ALEJANDRA CUBIDES</t>
  </si>
  <si>
    <t>16/12/2025 SE ESCALA A COORDINADOR DE ZONA PARA ENTREGA DE ROLLOS EN SITIO | 18/12/2025 VISITAMOS COMERCIO REALIZAMOS ENTREGA DE 8 ROLLOS.</t>
  </si>
  <si>
    <t>15/12/2025 SE ESCALA A COORDINADOR DE ZONA PARA ENTREGA DE ROLLOS EN SITIO | 18/12/2025 VISITAMOS COMERCIO REALIZAMOS ENTREGA DE 64 ROLLOS</t>
  </si>
  <si>
    <t>18/12/2025 SE ESCALA A COORDINADOR DE ZONA PARA ENTREGA DE ROLLOS EN SITIO | 18/12/2025 SE REALIZÓ ENTREGA DE 32 ROLLOS PARA CB BANCOLOMBIA, NO SÉ MANIPULÓ EQUIPOS.</t>
  </si>
  <si>
    <t>09/12/2025 SE REALIZA ENVIO DE ROLLOS POR  OPERADOR LOGISTICO | 12/12/2025 SE REALIZA EL ENVÍO DE 32 ROLLOS WOMPI POR TRANSPORTADORA SIN NOVEDAD</t>
  </si>
  <si>
    <t>15/12/2025 SE CONFIRMAN DATOS, SE REALIZA ENVIO POR OPERADOR LOGISTICO | 18/12/2025 SE INTENTA COMUNICACION CON EL USUARIO PARA VALIDAR SI YA RECIBIO LOS ROLLOS PERO NO HAY CONTACTO | 18/12/2025 SE REALIZA ENVIO DE 48 ROLLOS, CON LA GUIA 2235597887 SERVIENTREGA. SE CONFIRMA ENTREGA EXITOSA POR PARTE DE LA TRANSPORTADORA</t>
  </si>
  <si>
    <t>12/12/2025 SE REALIZA ENVIO DE ROLLOS POR  OPERADOR LOGISTICO | 18/12/2025 SE REALIZA ENVIO DE 8 ROLLOS, CON LA GUIA 2235597746 SERVIENTREGA. SE CONFIRMA ENTREGA EXITOSA POR PARTE DE LA TRANSPORTADORA</t>
  </si>
  <si>
    <t>16/12/2025 SE ESCALA A COORDINADOR DE ZONA PARA ENTREGA DE ROLLOS EN SITIO | 18/12/2025 SE ENTREGAN 24 ROLLOS EXITOSO</t>
  </si>
  <si>
    <t>15/12/2025 SE ESCALA A COORDINADOR DE ZONA PARA ENTREGA DE ROLLOS EN SITIO | 18/12/2025 VISITAMOS COMERCIO REALIZAMOS ENTREGA DE ROLLOS 56 ROLLOS</t>
  </si>
  <si>
    <t>16/12/2025 SE ESCALA A COORDINADOR DE ZONA PARA ENTREGA DE ROLLOS EN SITIO. | 18/12/2025 SE REALIZA ENTREGA DE 64 ROLLOS TÉRMICOS WOMPI</t>
  </si>
  <si>
    <t>10/12/2025 SE REALIZA ENVIO DE ROLLOS POR  OPERADOR LOGISTICO | 18/12/2025 SE INTENTA COMUNICACION CON EL USUARIO PARA INDICARLE QUE LOS ROLLOS YA E ENCUENTRAN EN LA OFICINA PRINCIPAL Y QUE PUEDE PASAR A RECOGERLOS PERO NO HAY CONTACTO | 18/12/2025 TÚ ENVÍO FUE ENTREGADO-CONFIFRMA TRANSPORTADORA | 16/12/2025 SE REALIZA ENVIO DE 64 ROLLOS A SALAMINA CALDAS</t>
  </si>
  <si>
    <t>18/12/2025 SE ESCALA A COORDINADOR DE ZONA PARA ENTREGA DE ROLLOS EN SITIO | 18/12/2025 SE REALIZÓ ENTREGA DE 48 ROLLOS PARA CB BANCOLOMBIA, NO SÉ MANIPULÓ EQUIPOS.</t>
  </si>
  <si>
    <t>11/12/2025 SE ESCALA A COORDINADOR DE ZONA PARA ENTREGA DE ROLLOS EN SITIO | 18/12/2025 SE ENTREGAN 40 ROLLOS WOMPI</t>
  </si>
  <si>
    <t>09/12/2025 SE REALIZA ENVIO DE ROLLOS POR  OPERADOR LOGISTICO | 15/12/2025 SE INTENTA COMUNICACION CON EL USUARIO AL NUMERO 3153218741 PARA VALIDAR SI YA RECIBIO LOS ROLLOS PERO NO HAY CONTACTO | 18/12/2025 SE REALIZA ENVIO DE 16 ROLLOS, CON LA GUIA 2248145484 SERVIENTREGA. SE CONFIRMA ENTREGA EXITOSA POR PARTE DE LA TRANSPORTADORA</t>
  </si>
  <si>
    <t>17/12/2025 SE CONFIRMAN DATOS, SE REALIZA ENVIO POR OPERADOR LOGISTICO | 18/12/2025 SE REALIZA ENVIO DE 16 ROLLOS, CON LA GUIA 2235598059 SERVIENTREGA. SE CONFIRMA ENTREGA EXITOSA POR PARTE DE LA TRANSPORTADORA</t>
  </si>
  <si>
    <t>17/12/2025 SE CONFIRMAN DATOS, SE REALIZA ENVIO POR OPERADOR LOGISTICO | 18/12/2025 SE REALIZA ENVIO DE 48 ROLLOS, CON LA GUIA 2278614874 SERVIENTREGA. SE CONFIRMA ENTREGA EXITOSA POR PARTE DE LA TRANSPORTADORA</t>
  </si>
  <si>
    <t>15/12/2025 SE ESCALA A COORDINADOR DE ZONA PARA ENTREGA DE ROLLOS EN SITIO | 18/12/2025 SE REALIZA ENVIO DE 56 ROLLOS, CON LA GUIA 2235597934 SERVIENTREGA. SE CONFIRMA ENTREGA EXITOSA POR PARTE DE LA TRANSPORTADORA</t>
  </si>
  <si>
    <t>17/12/2025 SE REALIZA ENVIO DE ROLLOS POR  OPERADOR LOGISTICO | 18/12/2025 SE REALIZA ENVIO DE 32 ROLLOS, CON LA GUIA 2235598063 SERVIENTREGA. SE CONFIRMA ENTREGA EXITOSA POR PARTE DE LA TRANSPORTADORA</t>
  </si>
  <si>
    <t>17/12/2025 SE REALIZA ENVIO DE ROLLOS POR  OPERADOR LOGISTICO | 18/12/2025 SE REALIZA ENVIO DE 24 ROLLOS, CON LA GUIA 2235598064 SERVIENTREGA. SE CONFIRMA ENTREGA EXITOSA POR PARTE DE LA TRANSPORTADORA</t>
  </si>
  <si>
    <t>17/12/2025 SE REALIZA ENVIO DE ROLLOS POR  OPERADOR LOGISTICO | 18/12/2025 SE REALIZA ENVIO DE 24 ROLLOS, CON LA GUIA 2235598065 SERVIENTREGA. SE CONFIRMA ENTREGA EXITOSA POR PARTE DE LA TRANSPORTADORA</t>
  </si>
  <si>
    <t>18/12/2025 SE ESCALA A COORDINADOR DE ZONA PARA ENTREGA DE ROLLOS EN SITIO | 18/12/2025 SE REALIZA LA ENTREGA DE 32 ROLLOS WOMPI</t>
  </si>
  <si>
    <t>18/12/2025 SE ESCALA A COORDINADOR DE ZONA PARA ENTREGA DE ROLLOS EN SITIO | 18/12/2025 SE VISITA CB Y SE REALIZA ENTREGA DE 8 ROLLOS DE PAPEL TERMICO PARA DATÁFONO WOMPI SÍ SEÑOR</t>
  </si>
  <si>
    <t>19/12/2025 SE INTENTO COMUNICACION CON EL USUARIO, NO SE LOGRA CONTACTO. SE PROCEDE A CANCELAR LA SOLICITUD PORQUE SE LLAMAN DIAS Y HORARIOS DIFERENTES Y NO SE OBTIENE RESPUESTA | 19/12/2025 SE INTENTO COMUNICACION CON EL USUARIO, NO SE LOGRA CONTACTO. SE PROCEDE A CANCELAR LA SOLICITUD PORQUE SE LLAMAN DIAS Y HORARIOS DIFERENTES Y NO SE OBTIENE RESPUESTA | 19/12/2025 SE INTENTO COMUNICACION CON EL USUARIO, NO SE LOGRA CONTACTO. SE PROCEDE A CANCELAR LA SOLICITUD PORQUE SE LLAMAN DIAS Y HORARIOS DIFERENTES Y NO SE OBTIENE RESPUESTA</t>
  </si>
  <si>
    <t>12/12/2025 SE ESCALA A COORDINADOR DE ZONA PARA ENTREGA DE ROLLOS EN SITIO | 18/12/2025 SE REALIZA ENTREGA DE 48 ROLLOS WOMPI POR SOLICITUD DEL CLIENTE.</t>
  </si>
  <si>
    <t>17/12/2025 SE ESCALA A COORDINADOR DE ZONA PARA ENTREGA DE ROLLOS EN SITIO | 18/12/2025 SE INGRESA SE ENTREGA 40 ROLLOS WOMPI</t>
  </si>
  <si>
    <t>17/12/2025 SE ESCALA A COORDINADOR DE ZONA PARA ENTREGA DE ROLLOS EN SITIO | 19/12/2025 SÍ VISITA COMERCIO PARA REALIZAR ENTREGA DE ARROYOS PARA LLEGAR AL PUNTO 50 CERRADO SE INTENTA COMUNICACIÓN TELEFÓNICA SIN ÉXITO3177287104</t>
  </si>
  <si>
    <t>13/12/2025 SE ESCALA A COORDINADOR DE ZONA PARA ENTREGA DE ROLLOS EN SITIO | 18/12/2025 SE REALIZA ENTREGA DE 24 ROLLOS WOMPI POR SOLICITUD DEL CLIENTE.</t>
  </si>
  <si>
    <t>18/12/2025 SE ESCALA A COORDINADOR DE ZONA PARA ENTREGA DE ROLLOS EN SITIO | 18/12/2025 SE HACE PRESENCIA EN COMERCIO SE REALIZA ENTREGA DE 64 ROLLOS</t>
  </si>
  <si>
    <t>17/12/2025 SE ESCALA A COORDINADOR DE ZONA PARA ENTREGA DE ROLLOS EN SITIO | 18/12/2025 SE HACE ENTREGA DE 64 ROLLOS WOMPI DE MANERA EXITOSA</t>
  </si>
  <si>
    <t>17/12/2025 SE ESCALA A COORDINADOR DE ZONA PARA ENTREGA DE ROLLOS EN SITIO | 18/12/2025 SE REALIZA VISITA AL COMERCIO Y SE HIZO ENTREGA DE 8 ROLLOS WOMPI TODO OK</t>
  </si>
  <si>
    <t>18/12/2025 SE ESCALA A COORDINADOR DE ZONA PARA ENTREGA DE ROLLOS EN SITIO | 18/12/2025 SE ENTREGAN. 24 ROLLOS</t>
  </si>
  <si>
    <t>17/12/2025 SE ESCALA A COORDINADOR DE ZONA PARA ENTREGA DE ROLLOS EN SITIO | 18/12/2025 SE ENTREGA 16 ROLLOS DE WONPI PARA EL CORRESPONSAL BANCARIO</t>
  </si>
  <si>
    <t>17/12/2025 SE ESCALA A COORDINADOR DE ZONA PARA ENTREGA DE ROLLOS EN SITIO | 18/12/2025 DIRECCIÓN ILOCALIZABLE</t>
  </si>
  <si>
    <t>17/12/2025 SE ESCALA A COORDINADOR DE ZONA PARA ENTREGA DE ROLLOS EN SITIO | 18/12/2025 SE ENTREGAN 8 ROLLOS WOMPI</t>
  </si>
  <si>
    <t>15/12/2025 SE ESCALA A COORDINADOR DE ZONA PARA ENTREGA DE ROLLOS EN SITIO | 18/12/2025 SE VISITA COMERCIO SE REALIZÓ ENTREGA DE 56 ROLLOS WOMPI</t>
  </si>
  <si>
    <t>12/12/2025 SE ESCALA A COORDINADOR DE ZONA PARA ENTREGA DE ROLLOS EN SITIO | 19/12/2025 SE REALIZA ENTREGA DE 48 ROLLOS POR EL OPERADOR LOGISTICO VELOCES CON LA GUIA V4001981938</t>
  </si>
  <si>
    <t>12/12/2025 SE ESCALA A COORDINADOR DE ZONA PARA ENTREGA DE ROLLOS EN SITIO | 19/12/2025 SE REALIZA ENTREGA DE 48 ROLLOS POR EL OPERADOR LOGISTICO VELOCES CON LA GUIA V4001981940</t>
  </si>
  <si>
    <t>17/12/2025 SE ESCALA A COORDINADOR DE ZONA PARA ENTREGA DE ROLLOS EN SITIO | 19/12/2025 SE ENTREGA 56 ROLLOS CON VISITA</t>
  </si>
  <si>
    <t>16/12/2025 SE ESCALA A COORDINADOR DE ZONA PARA ENTREGA DE ROLLOS EN SITIO | 19/12/2025 SE ENTREGA 32 ROLLOS CON VISITA</t>
  </si>
  <si>
    <t>18/12/2025 SE ESCALA A COORDINADOR DE ZONA PARA ENTREGA DE ROLLOS EN SITIO | 19/12/2025 ME REALIZAN EL CARGUE DEL INCIDENTE EL DIA DE AYER A LAS 8:00 DE LA NOCHE , EL CUAL A ESA HORA YA NO HAY SOPORTE DE LA RED SE REALIZA COMUNICACIÓN EL DIA DE HOY ME ENCUENTRO EN LLAMADA TELEFÓNICA CON LA CLIENTE LA SEÑORA YENNY ALEXANDRA BERMEJO REALIZANDO VALIDACIONES DE LA FALLA DEL EQUIPO , INDICA QUE NO OUEDE INGRESAR CON EL USUARIO , SE REALIZO BORRADO DE CACHE Y SE ESTA REALIZANDO ACTUALIZACIÓN DE LA APLICACION,  SE INTENTA EL INGRESO Y ES FALLIDO A LA ESPERA DE QUE EL USUARIO ENVIE LA FOTOGRAFÍA DEL SERIAL DEL EQUIPO Y PANTALLAZO DEL ERRO PARA SU RESPECTIVO ESCALAMIENTO CON LA RED , SE REALIZA GESTIÓN TELEFÓNICA YA QUE EL COMERCIO AUN ESTA CERRADO POR HORARIO DE TRABAJO | 19/12/2025 SE  REALIZA ENTREGA EN SITIO DE 24 ROLLOS WOMPI RECIBE PAPELERÍA LA SEÑORA ALEXANDRA BERMEJO</t>
  </si>
  <si>
    <t>16/12/2025 SE ESCALA A COORDINADOR DE ZONA PARA ENTREGA DE ROLLOS EN SITIO | 19/12/2025 SE ENTREGA 64 ROLLOS CON VISITA</t>
  </si>
  <si>
    <t>16/12/2025 SE ESCALA A COORDINADOR DE ZONA PARA ENTREGA DE ROLLOS EN SITIO | 19/12/2025 SE VISITA COMERCIO SE HACE ENTREGA DE 32 ROLLOS</t>
  </si>
  <si>
    <t>15/12/2025 SE ESCALA A COORDINADOR DE ZONA PARA ENTREGA DE ROLLOS EN SITIO | 19/12/2025 SE ENTREGA 64 ROLLOS CON VISITA</t>
  </si>
  <si>
    <t>18/12/2025 SE ESCALA A COORDINADOR DE ZONA PARA ENTREGA DE ROLLOS EN SITIO | 19/12/2025 SE ENTRRGAN 64 ROLLOS A JOHANNA MARTINES</t>
  </si>
  <si>
    <t>18/12/2025 SE ESCALA A COORDINADOR DE ZONA PARA ENTREGA DE ROLLOS EN SITIO | 19/12/2025 SE REALIZA ENTREGA DE 16 ROLLOS WOMPI OK</t>
  </si>
  <si>
    <t>16/12/2025 SE ESCALA A COORDINADOR DE ZONA PARA ENTREGA DE ROLLOS EN SITIO | 19/12/2025 SE ENTREGA 8 ROLLOS CON VISITA</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</si>
  <si>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48 ROLLOS POR EL OPERADOR LOGISTICO VELOCES CON LA GUIA V4001972100</t>
  </si>
  <si>
    <t>18/12/2025 SE ESCALA A COORDINADOR DE ZONA PARA ENTREGA DE ROLLOS EN SITIO | 19/12/2025 SE REALIZA ENTREGA DE ROLLOS WOMPI NO SE MANIPULA DATAFONO</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</si>
  <si>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32 ROLLOS POR EL OPERADOR LOGISTICO VELOCES CON LA GUIA V4001972085</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</si>
  <si>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40 ROLLOS POR EL OPERADOR LOGISTICO VELOCES CON LA GUIA V4001972084</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</si>
  <si>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32 ROLLOS POR EL OPERADOR LOGISTICO VELOCES CON LA GUIA V4001972083</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</si>
  <si>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64 ROLLOS POR EL OPERADOR LOGISTICO VELOCES CON LA GUIA V4001972078</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</si>
  <si>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16 ROLLOS POR EL OPERADOR LOGISTICO VELOCES CON LA GUIA V4001972088</t>
  </si>
  <si>
    <t>19/12/2025 SE ESCALA A COORDINADOR DE ZONA PARA ENTREGA DE ROLLOS EN SITIO | 19/12/2025 SE VISITA CB. SE REALIZA ENTREGA DE 56 ROLLOS. CLIENTE INFORMA QUE EL DATAFONO FUNCIONA CORRECTAMENTE. NO SÉ MANIPULA DATAFONO</t>
  </si>
  <si>
    <t>18/12/2025 SE ESCALA A COORDINADOR DE ZONA PARA ENTREGA DE ROLLOS EN SITIO | 19/12/2025 SE HACE PRESENCIA EN COMERCIO SE REALIZA ENTREGA DE 32 ROLLOS</t>
  </si>
  <si>
    <t>19/12/2025 SE INTENTA COMUNICACION CON EL USUARIO PARA VALIDAR SI YA RECIBIO LOS ROLLOS PERO NO HAY CONTACTO | 19/12/2025 SE REALIZA ENVIO DE 16 ROLLOS, CON LA GUIA 2265100587 SERVIENTREGA. SE CONFIRMA ENTREGA EXITOSA POR PARTE DEL USUARIO</t>
  </si>
  <si>
    <t>12/12/2025 SE ESCALA A COORDINADOR DE ZONA PARA ENTREGA DE ROLLOS EN SITIO | 19/12/2025 SE REALIZA ENTREGA DE 40 ROLLOS POR EL OPERADOR LOGISTICO VELOCES CON LA GUIA V4001981928</t>
  </si>
  <si>
    <t>12/12/2025 SE ESCALA A COORDINADOR DE ZONA PARA ENTREGA DE ROLLOS EN SITIO | 19/12/2025 SE REALIZA ENTREGA DE 40 ROLLOS POR EL OPERADOR LOGISTICO VELOCES CON LA GUIA V4001981930</t>
  </si>
  <si>
    <t>15/12/2025 SE ESCALA A COORDINADOR DE ZONA PARA ENTREGA DE ROLLOS EN SITIO | 19/12/2025 SE REALIZA ENTREGA DE 64 ROLLOS POR EL OPERADOR LOGISTICO VELOCES CON LA GUIA V4001984727</t>
  </si>
  <si>
    <t>16/12/2025 SE ESCALA A COORDINADOR DE ZONA PARA ENTREGA DE ROLLOS EN SITIO | 19/12/2025 SE REALIZA ENTREGA DE 24 ROLLOS POR EL OPERADOR LOGISTICO VELOCES CON LA GUIA V4002001577</t>
  </si>
  <si>
    <t>17/12/2025 SE ESCALA A COORDINADOR DE ZONA PARA ENTREGA DE ROLLOS EN SITIO | 19/12/2025 SE REALIZA ENTREGA DE 64 ROLLOS TÉRMICOS DE WOMPI EN EL CB SIN NOVEDAD.</t>
  </si>
  <si>
    <t>18/12/2025 SE ESCALA A COORDINADOR DE ZONA PARA ENTREGA DE ROLLOS EN SITIO | 19/12/2025 ENTREGA DE 16 ROLLOS WOMPI PARA DATAFONO NO SE MANIPULA TERMINAL</t>
  </si>
  <si>
    <t>17/12/2025 SE ESCALA A COORDINADOR DE ZONA PARA ENTREGA DE ROLLOS EN SITIO | 19/12/2025 SE ENTREGAN 64 ROLLOS A IRMA TOTENA</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</si>
  <si>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64 ROLLOS POR EL OPERADOR LOGISTICO VELOCES CON LA GUIA V4001972101</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</si>
  <si>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64 ROLLOS POR EL OPERADOR LOGISTICO VELOCES CON LA GUIA V4001972082</t>
  </si>
  <si>
    <t>12/12/2025 SE REALIZA ENVIO DE ROLLOS POR  OPERADOR LOGISTICO | 19/12/2025 SE REALIZA ENVIO DE 24 ROLLOS, CON LA GUIA 2235597741 SERVIENTREGA. SE CONFIRMA ENTREGA EXITOSA POR PARTE DE LA TRANSPORTADORA</t>
  </si>
  <si>
    <t>19/12/2025 SE ESCALA A COORDINADOR DE ZONA PARA ENTREGA DE ROLLOS EN SITIO | 19/12/2025 SE VISITA COMERCIO SE REALIZA ENTREGA DE 64 ROLLOS DE PAPEL PARA DATÁFONO WOMPI</t>
  </si>
  <si>
    <t>19/12/2025 SE ESCALA A COORDINADOR DE ZONA PARA ENTREGA DE ROLLOS EN SITIO | 19/12/2025 SE REALIZA ENTREGA DE 24 UNIDADES DE ROLLOS WOMPI</t>
  </si>
  <si>
    <t>12/12/2025 SE CONFIRMAN DATOS, SE REALIZA ENVIO POR OPERADOR LOGISTICO | 19/12/2025 SE REALIZA ENVIO DE 24 ROLLOS, CON LA GUIA 992239720  . SE CONFIRMA ENTREGA EXITOSA POR PARTE DE LA TRANSPORTADORA</t>
  </si>
  <si>
    <t>19/12/2025 SE ESCALA A COORDINADOR DE ZONA PARA ENTREGA DE ROLLOS EN SITIO | 19/12/2025 SE VISITA CB. SE REALIZA ENTREGA DE 64 ROLLOS. CLIENTE INFORMA QUE EL CB FUNCIONA CORRECTAMENTE. NO SÉ MANIPULA DATAFONO</t>
  </si>
  <si>
    <t>18/12/2025 SE ESCALA A COORDINADOR DE ZONA PARA ENTREGA DE ROLLOS EN SITIO | 19/12/2025 SE VISITA CB Y SE REALIZA ENTREGA DE 16 ROLLOS DE PAPEL TERMICO PARA DATÁFONO WOMPI</t>
  </si>
  <si>
    <t>21/11/2025 SE CONFIRMAN DATOS, SE REALIZA ENVIO POR OPERADOR LOGISTICO | 28/11/2025 EN COMUNICACION CON EL USUARIO NOS CONFIRMA QUE AUN NO HA RECIBIDO LOS ROLLOS | 11/12/2025 SE LE INFORMA NUMERO DE GUIA A USER, PENDIENTE CONFIRMACION | 19/12/2025 SE REALIZA ENVIO DE 56 ROLLOS, CON LA GUIA 2235596768 SERVIENTREGA. SE CONFIRMA ENTREGA EXITOSA POR PARTE DE LA TRANSPORTADORA</t>
  </si>
  <si>
    <t>10/12/2025 SE REALIZA ENVIO DE ROLLOS POR  OPERADOR LOGISTICO | 16/12/2025 SE INTENTA COMUNICACION CON EL USUARIO AL NUMERO 3205568752 PARA VALIDAR SI YA RECIBIO LOS ROLLOS PERO NO HAY CONTACTO | 16/12/2025 EN COMUNICACION CON EL USUARIO AL NUMERO 3205568752 NOS INDICA QUE AUN NO HA RECIBIDO LOS ROLLOS | 19/12/2025 SE REALIZA ENVIO DE 24 ROLLOS, CON LA GUIA 2248145545 SERVIENTREGA. SE CONFIRMA ENTREGA EXITOSA POR PARTE DE LA TRANSPORTADORA</t>
  </si>
  <si>
    <t>06/12/2025 SE CONFIRMAN DATOS, SE REALIZA ENVIO POR OPERADOR LOGISTICO | 15/12/2025 SE INTENTA COMUNICACION CON EL USUARIO AL NUMERO  3167441986 PARA VALIDAR SI YA RECIBIO LOS ROLLOS PERO NO HAY CONTACTO | 19/12/2025 SE REALIZA ENVIO DE 48 ROLLOS, CON LA GUIA 2235597013 SERVIENTREGA. SE CONFIRMA ENTREGA EXITOSA POR PARTE DE LA TRANSPORTADORA</t>
  </si>
  <si>
    <t>10/12/2025 SE CONFIRMAN DATOS, SE REALIZA ENVIO POR OPERADOR LOGISTICO | 17/12/2025 EN COMUNICACION CON EL USUARIO AL NUMERO 320 6455720 NOS INDICA QUE AUN NO HA RECIBIDO LOS ROLLOS | 19/12/2025 SE REALIZA ENVIO DE 24 ROLLOS, CON LA GUIA 2248145540 SERVIENTREGA. SE CONFIRMA ENTREGA EXITOSA POR PARTE DE LA TRANSPORTADORA</t>
  </si>
  <si>
    <t>13/12/2025 SE CONFIRMAN DATOS, SE REALIZA ENVIO POR OPERADOR LOGISTICO | 19/12/2025 SE REALIZA ENVIO DE 16 ROLLOS, CON LA GUIA 2235597871 SERVIENTREGA. SE CONFIRMA ENTREGA EXITOSA POR PARTE DE LA TRANSPORTADORA</t>
  </si>
  <si>
    <t>13/12/2025 SE REALIZA ENVIO DE ROLLOS POR  OPERADOR LOGISTICO | 19/12/2025 SE REALIZA ENVIO DE 48 ROLLOS, CON LA GUIA 2235597873 SERVIENTREGA. SE CONFIRMA ENTREGA EXITOSA POR PARTE DE LA TRANSPORTADORA</t>
  </si>
  <si>
    <t>16/12/2025 SE CONFIRMAN DATOS, SE REALIZA ENVIO POR OPERADOR LOGISTICO | 19/12/2025 SE REALIZA ENVIO DE 8 ROLLOS, CON LA GUIA 2235598050 SERVIENTREGA. SE CONFIRMA ENTREGA EXITOSA POR PARTE DE LA TRANSPORTADORA</t>
  </si>
  <si>
    <t>16/12/2025 SE REALIZA ENVIO DE ROLLOS POR  OPERADOR LOGISTICO | 19/12/2025 SE REALIZA ENVIO DE 16 ROLLOS, CON LA GUIA 2235597938 SERVIENTREGA. SE CONFIRMA ENTREGA EXITOSA POR PARTE DE LA TRANSPORTADORA</t>
  </si>
  <si>
    <t>12/12/2025 SE ESCALA A COORDINADOR DE ZONA PARA ENTREGA DE ROLLOS EN SITIO | 19/12/2025 SE ENTREGAN 40 ROLLOS.</t>
  </si>
  <si>
    <t>16/12/2025 SE REALIZA ENVIO DE ROLLOS POR  OPERADOR LOGISTICO | 19/12/2025 SE REALIZA ENVIO DE 16 ROLLOS, CON LA GUIA 2235598049 SERVIENTREGA. SE CONFIRMA ENTREGA EXITOSA POR PARTE DE LA TRANSPORTADORA</t>
  </si>
  <si>
    <t>19/12/2025 SE ESCALA A COORDINADOR DE ZONA PARA ENTREGA DE ROLLOS EN SITIO | 19/12/2025 SE REALIZA ENTREGA DE 64 UNIDADES DE ROLLOS WOMPI</t>
  </si>
  <si>
    <t>04/12/2025 SE ESCALA A COORDINADOR DE ZONA PARA ENTREGA DE ROLLOS EN SITIO | 19/12/2025 SE ENTREGARON 64 ROLLOS</t>
  </si>
  <si>
    <t>19/12/2025 SE ESCALA A COORDINADOR DE ZONA PARA ENTREGA DE ROLLOS EN SITIO | 19/12/2025 SE ENTREGA 32 ROLLOS DE WONPI PARA EL CORRESPONSAL BANCARIO</t>
  </si>
  <si>
    <t>18/12/2025 SE ESCALA A COORDINADOR DE ZONA PARA ENTREGA DE ROLLOS EN SITIO | 19/12/2025 SE REALIZA ENTREGA DE 32 ROLLOS WOMPI EN EL PUNTO SIN NOVEDAD</t>
  </si>
  <si>
    <t>18/12/2025 SE ESCALA A COORDINADOR DE ZONA PARA ENTREGA DE ROLLOS EN SITIO | 19/12/2025 SE VISITA CB Y SE REALIZA ENTREGA DE 32 ROLLOS DE PAPEL TERMICO PARA DATÁFONO</t>
  </si>
  <si>
    <t>18/12/2025 SE ESCALA A COORDINADOR DE ZONA PARA ENTREGA DE ROLLOS EN SITIO | 19/12/2025 SE REALIZA ENTREGA DE 24 ROLLOS</t>
  </si>
  <si>
    <t>18/12/2025 SE ESCALA A COORDINADOR DE ZONA PARA ENTREGA DE ROLLOS EN SITIO | 19/12/2025 SE REALIZA ENTREGA DE 16 ROLLOS WOMPI PARA DATAFONO NO SE MANIPULA TERMINAL DE ENTREGAN CON GUARD EN PORTERÍA NO PERMITEN ACCESO CLIENTE AUTORIZA LA ENTREGA EN LLAMADA TELEFÓNICA TO 17 AP 101</t>
  </si>
  <si>
    <t>18/12/2025 SE ESCALA A COORDINADOR DE ZONA PARA ENTREGA DE ROLLOS EN SITIO | 19/12/2025 ENTREGA DE 32 ROLLOS WOMPI PARA DATAFONO NO SE MANIPULA TERMINAL EL CB SE ENCUENTRA CERRADO SE DEJAN EN LA PAPELERIA POR SOLICITUD DEL CLIENTE</t>
  </si>
  <si>
    <t>19/12/2025 SE ESCALA A COORDINADOR DE ZONA PARA ENTREGA DE ROLLOS EN SITIO | 19/12/2025 SE REALIZA ENTREGA DE 24 ROLLOS NO SE MANIPULAN TERMINALES</t>
  </si>
  <si>
    <t>19/12/2025 SE ESCALA A COORDINADOR DE ZONA PARA ENTREGA DE ROLLOS EN SITIO | 19/12/2025 SE HACE ENTREGA DE 16 ROLLOS WOMPI DE MANERA EXITOSA</t>
  </si>
  <si>
    <t>18/12/2025 SE ESCALA A COORDINADOR DE ZONA PARA ENTREGA DE ROLLOS EN SITIO | 19/12/2025 SE ENTREGA 32ROOLOS DE WONPI PARA EL CORRESPONSAL BANCARIO</t>
  </si>
  <si>
    <t>19/12/2025 SE ESCALA A COORDINADOR DE ZONA PARA ENTREGA DE ROLLOS EN SITIO | 19/12/2025 SE VISITA CB Y SE REALIZA ENTREGA DE 64 ROLLOS DE PAPEL TERMICO PARA DATÁFONO WOMPI</t>
  </si>
  <si>
    <t>19/12/2025 SE ESCALA A COORDINADOR DE ZONA PARA ENTREGA DE ROLLOS EN SITIO | 19/12/2025 SE ENTREGAN 40 ROLLOS WOMPI</t>
  </si>
  <si>
    <t>18/12/2025 SE ESCALA A COORDINADOR DE ZONA PARA ENTREGA DE ROLLOS EN SITIO | 19/12/2025 ENTREGA DE 24 ROLLOS WOMPI NO SE MANIPULAN EQUIPOS</t>
  </si>
  <si>
    <t>19/12/2025 SE REALIZA ENVIO DE 16 ROLLOS, CON LA GUIA 46778000257 COORDINADORA. SE CONFIRMA ENTREGA EXITOSA POR PARTE DE LA TRANSPORTADORA</t>
  </si>
  <si>
    <t>12/12/2025 SE CONFIRMAN DATOS, SE REALIZA ENVIO POR OPERADOR LOGISTICO | 19/12/2025 SE REALIZA ENVIO DE 24 ROLLOS, CON LA GUIA 46778000442 COORDINADORA. SE CONFIRMA ENTREGA EXITOSA POR PARTE DE LA TRANSPORTADORA</t>
  </si>
  <si>
    <t>16/12/2025 SE REALIZA ENVIO DE ROLLOS POR  OPERADOR LOGISTICO | 19/12/2025 SE REALIZA ENVIO DE 64 ROLLOS, CON LA GUIA 992240942 LOGICUARTAS. SE CONFIRMA ENTREGA EXITOSA POR PARTE DE LA TRANSPORTADORA</t>
  </si>
  <si>
    <t>16/12/2025 SE REALIZA ENVIO DE ROLLOS POR  OPERADOR LOGISTICO | 19/12/2025 SE REALIZA ENVIO DE 64 ROLLOS, CON LA GUIA 992241059 LOGICUARTAS. SE CONFIRMA ENTREGA EXITOSA POR PARTE DE LA TRANSPORTADORA</t>
  </si>
  <si>
    <t>17/12/2025 SE CONFIRMAN DATOS, SE REALIZA ENVIO POR OPERADOR LOGISTICO | 19/12/2025 SE REALIZA ENVIO DE 32 ROLLOS, CON LA GUIA 992242168 LOGICUARTAS. SE CONFIRMA ENTREGA EXITOSA POR PARTE DE LA TRANSPORTADORA</t>
  </si>
  <si>
    <t>16/12/2025 SE REALIZA ENVIO DE ROLLOS POR  OPERADOR LOGISTICO | 19/12/2025 SE REALIZA ENVIO DE 64 ROLLOS, CON LA GUIA 992241057 LOGICUARTAS. SE CONFIRMA ENTREGA EXITOSA POR PARTE DE LA TRANSPORTADORA</t>
  </si>
  <si>
    <t>16/12/2025 SE REALIZA ENVIO DE ROLLOS POR  OPERADOR LOGISTICO | 19/12/2025 SE REALIZA ENVIO DE 24 ROLLOS, CON LA GUIA 992242024 LOGICUARTAS. SE CONFIRMA ENTREGA EXITOSA POR PARTE DE LA TRANSPORTADORA</t>
  </si>
  <si>
    <t>17/12/2025 SE CONFIRMAN DATOS, SE REALIZA ENVIO POR OPERADOR LOGISTICO | 19/12/2025 SE REALIZA ENVIO DE 40 ROLLOS, CON LA GUIA 992242169 LOGICUARTAS. SE CONFIRMA ENTREGA EXITOSA POR PARTE DE LA TRANSPORTADORA</t>
  </si>
  <si>
    <t>18/12/2025 SE ESCALA A COORDINADOR DE ZONA PARA ENTREGA DE ROLLOS EN SITIO | 19/12/2025 SE REALIZA ENTREGA 32 ROLLOS EN DIRECCION INDICADA POR EL CLIENTE, CLIENTE NO ENTREGA TIRILLA YA QUE NO ESTA</t>
  </si>
  <si>
    <t>19/12/2025 SE ESCALA A COORDINADOR DE ZONA PARA ENTREGA DE ROLLOS EN SITIO | 19/12/2025 SE REALIZA ENTREGA DE 56 ROLLOS WOMPI</t>
  </si>
  <si>
    <t>19/12/2025 SE ESCALA A COORDINADOR DE ZONA PARA ENTREGA DE ROLLOS EN SITIO | 19/12/2025 SE ENTREGA 56 ROLLOS DE WONPI PARA EL CORRESPONSAL</t>
  </si>
  <si>
    <t>12/12/2025 SE ESCALA A COORDINADOR DE ZONA PARA ENTREGA DE ROLLOS EN SITIO | 19/12/2025 SE ENTREGA 64 ROLLOS CON VISITA</t>
  </si>
  <si>
    <t>18/12/2025 SE ESCALA A COORDINADOR DE ZONA PARA ENTREGA DE ROLLOS EN SITIO | 19/12/2025 ENTREGA DE 16 ROLLOS NO SE MANIPULAN EQUIPOS</t>
  </si>
  <si>
    <t>16/12/2025 SE CONFIRMAN DATOS, SE REALIZA ENVIO POR OPERADOR LOGISTICO | 19/12/2025 SE REALIZA ENVIO DE 8 ROLLOS, CON LA GUIA 2265100600 SERVIENTREGA. SE CONFIRMA ENTREGA EXITOSA POR PARTE DE LA TRANSPORTADORA</t>
  </si>
  <si>
    <t>19/12/2025 SE ESCALA A COORDINADOR DE ZONA PARA ENTREGA DE ROLLOS EN SITIO | 19/12/2025 SE REALIZA ENTREGA DEN 40 ROLLOS WOMPI</t>
  </si>
  <si>
    <t>15/12/2025 SE REALIZA ENVIO DE ROLLOS POR  OPERADOR LOGISTICO | 19/12/2025 SE REALIZA ENVIO DE 32 ROLLOS, CON LA GUIA 46778000460 COORDINADORA. SE CONFIRMA ENTREGA EXITOSA POR PARTE DE LA TRANSPORTADORA</t>
  </si>
  <si>
    <t>17/12/2025 SE ESCALA A COORDINADOR DE ZONA PARA ENTREGA DE ROLLOS EN SITIO | 19/12/2025 SE REALIZA ENTREGA DE 64 ROLLOS WOMPI OK</t>
  </si>
  <si>
    <t>18/12/2025 SE ESCALA A COORDINADOR DE ZONA PARA ENTREGA DE ROLLOS EN SITIO | 19/12/2025 SE ENTREGA 56 ROLLOS CON VISITA</t>
  </si>
  <si>
    <t>19/12/2025 SE ESCALA A COORDINADOR DE ZONA PARA ENTREGA DE ROLLOS EN SITIO | 19/12/2025 SE HACE ENTREGA DE 56 ROLLOS WOMPI DE MANERA EXITOSA</t>
  </si>
  <si>
    <t>12/12/2025 SE LE INFORMA NUMERO DE GUIA A USER, PENDIENTE CONFIRMACION | 19/12/2025 SE REALIZA ENVIO DE 8 ROLLOS, CON LA GUIA 2265100551 SERVIENTREGA. SE CONFIRMA ENTREGA EXITOSA POR PARTE DE LA TRANSPORTADORA</t>
  </si>
  <si>
    <t>16/12/2025 SE CONFIRMAN DATOS, SE REALIZA ENVIO POR OPERADOR LOGISTICO | 19/12/2025 SE REALIZA ENVIO DE 16 ROLLOS, CON LA GUIA 2235598053 SERVIENTREGA. SE CONFIRMA ENTREGA EXITOSA POR PARTE DE LA TRANSPORTADORA</t>
  </si>
  <si>
    <t>16/12/2025 SE CONFIRMAN DATOS, SE REALIZA ENVIO POR OPERADOR LOGISTICO | 19/12/2025 SE REALIZA ENVIO DE 24 ROLLOS, CON LA GUIA 2235597941 SERVIENTREGA. SE CONFIRMA ENTREGA EXITOSA POR PARTE DE LA TRANSPORTADORA</t>
  </si>
  <si>
    <t>18/12/2025 SE REALIZA ENVIO DE ROLLOS POR  OPERADOR LOGISTICO | 19/12/2025 SE REALIZA ENVIO DE 64 ROLLOS, CON LA GUIA 2235598074 SERVIENTREGA. SE CONFIRMA ENTREGA EXITOSA POR PARTE DE LA TRANSPORTADORA</t>
  </si>
  <si>
    <t>18/12/2025 SE ESCALA A COORDINADOR DE ZONA PARA ENTREGA DE ROLLOS EN SITIO | 19/12/2025 DURANTE LA VISITA TECNICA SE REALIZA ENTREGA DE 56 ROLLOS PARA DATÁFONO NO SE MANIPULAN EQUIPOS SIN NOVEDAD EN ENTREGA</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</si>
  <si>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16 ROLLOS POR EL OPERADOR LOGISTICO VELOCES CON LA GUIA V4001972096</t>
  </si>
  <si>
    <t>12/12/2025 SE ESCALA A COORDINADOR DE ZONA PARA ENTREGA DE ROLLOS EN SITIO | 19/12/2025 SE REALIZA ENTREGA DE 32 ROLLOS POR EL OPERADOR LOGISTICO VELOCES CON LA GUIA V4001972092</t>
  </si>
  <si>
    <t>12/12/2025 SE ESCALA A COORDINADOR DE ZONA PARA ENTREGA DE ROLLOS EN SITIO | 19/12/2025 SE REALIZA ENTREGA DE 64 ROLLOS POR EL OPERADOR LOGISTICO VELOCES CON LA GUIA V4001981925</t>
  </si>
  <si>
    <t>12/12/2025 SE ESCALA A COORDINADOR DE ZONA PARA ENTREGA DE ROLLOS EN SITIO | 19/12/2025 SE REALIZA ENTREGA DE 8 ROLLOS POR EL OPERADOR LOGISTICO VELOCES CON LA GUIA V4001981927</t>
  </si>
  <si>
    <t>16/12/2025 SE ESCALA A COORDINADOR DE ZONA PARA ENTREGA DE ROLLOS EN SITIO | 19/12/2025 SE REALIZA ENTREGA DE 40 ROLLOS POR EL OPERADOR LOGISTICO VELOCES CON LA GUIA V4002001571</t>
  </si>
  <si>
    <t>18/12/2025 SE ESCALA A COORDINADOR DE ZONA PARA ENTREGA DE ROLLOS EN SITIO | 19/12/2025 SE VISITA COMERCIO SE REALIZA ENTREGA DE 16 ROLLOS DE PAPEL PARA DATÁFONO WOMPI</t>
  </si>
  <si>
    <t>19/12/2025 SE ESCALA A COORDINADOR DE ZONA PARA ENTREGA DE ROLLOS EN SITIO | 19/12/2025 SE REALIZA ENTREGA DE 16 ROLLOS A CORRESPONSAL WOMPI</t>
  </si>
  <si>
    <t>16/12/2025 SE ESCALA A COORDINADOR DE ZONA PARA ENTREGA DE ROLLOS EN SITIO | 19/12/2025 SE ENTREGA 16 ROLLOS SIN NOVEDAD</t>
  </si>
  <si>
    <t>18/12/2025 SE ESCALA A COORDINADOR DE ZONA PARA ENTREGA DE ROLLOS EN SITIO | 19/12/2025 SE ENTREGA 16 ROLLOS CON VISITA</t>
  </si>
  <si>
    <t>18/12/2025 SE ESCALA A COORDINADOR DE ZONA PARA ENTREGA DE ROLLOS EN SITIO | 19/12/2025 SE REALIZA ENTREGA DE 24 ROLLOS NO SE MANIPULAN TERMINALES LES</t>
  </si>
  <si>
    <t>24/11/2025 SE CONFIRMAN DATOS, SE REALIZA ENVIO POR OPERADOR LOGISTICO | 02/12/2025 SE LE INFORMA NUMERO DE GUIA A USER, NO LE HAN ENTREGADO ROLLOS | 20/12/2025 SE REALIZA ENVIO DE 32 ROLLOS, CON LA GUIA 2265100520 SERVIENTREGA. SE CONFIRMA ENTREGA EXITOSA POR PARTE DE LA TRANSPORTADORA</t>
  </si>
  <si>
    <t>18/12/2025 SE ESCALA A COORDINADOR DE ZONA PARA ENTREGA DE ROLLOS EN SITIO | 19/12/2025 SE VISITA COMERCIO SE REALIZÓ ENTREGA DE 64 ROLLOS WOMPI</t>
  </si>
  <si>
    <t>19/12/2025 SE ESCALA A COORDINADOR DE ZONA PARA ENTREGA DE ROLLOS EN SITIO | 19/12/2025 SE HACE ENTREGA DE 24 ROLLOS WOMPI</t>
  </si>
  <si>
    <t>04/12/2025 SE REALIZA ENVIO DE ROLLOS POR  OPERADOR LOGISTICO | 20/12/2025 SE REALIZA ENVIO DE 24 ROLLOS, CON LA GUIA 2235596879 SERVIENTREGA. SE CONFIRMA ENTREGA EXITOSA POR PARTE DE LA TRANSPORTADORA</t>
  </si>
  <si>
    <t>03/12/2025 SE ESCALA A COORDINADOR DE ZONA PARA ENTREGA DE ROLLOS EN SITIO | 11/12/2025 SE LLAMA AL USUARIO PARA CONFIRMAR ETREGA, NO CONTESTA . TO TIENE WSP PARA COMPARTIR GUIA | 20/12/2025 SE REALIZA ENVIO DE  ROLLOS, CON LA GUIA 2235596972 SERVIENTREGA. SE CONFIRMA ENTREGA EXITOSA POR PARTE DE LA TRANSPORTADORA</t>
  </si>
  <si>
    <t>18/12/2025 SE ESCALA A COORDINADOR DE ZONA PARA ENTREGA DE ROLLOS EN SITIO | 20/12/2025 SE REALIZA ENTREGA DE 16 ROLLOS OK</t>
  </si>
  <si>
    <t>18/12/2025 SE ESCALA A COORDINADOR DE ZONA PARA ENTREGA DE ROLLOS EN SITIO | 20/12/2025 ENTREGA DE ROLLOS EJECUTADO OK</t>
  </si>
  <si>
    <t>19/12/2025 SE ESCALA A COORDINADOR DE ZONA PARA ENTREGA DE ROLLOS EN SITIO | 20/12/2025 SE ENTREGAN 16 ROLLOS DE LA RED WOMPI EXITOSOS</t>
  </si>
  <si>
    <t>19/12/2025 SE ESCALA A COORDINADOR DE ZONA PARA ENTREGA DE ROLLOS EN SITIO | 20/12/2025 SE LLEGA A COMERCIO, SE ENTREGAN ROLLOS, SIN MANIPULACIÓN DEL EQUIPO SIN NOVEDAD</t>
  </si>
  <si>
    <t>12/12/2025 SE ESCALA A COORDINADOR DE ZONA PARA ENTREGA DE ROLLOS EN SITIO | 20/12/2025 SE ENTREGAN 32 ROLLOS OK</t>
  </si>
  <si>
    <t>19/12/2025 SE ESCALA A COORDINADOR DE ZONA PARA ENTREGA DE ROLLOS EN SITIO | 20/12/2025 SE VISITA COMERCIO CB BANCOLOMBIA WOMPI, SE ENTREGAN ROLLOS DE PAPELERÍA PARA EL DATAFONO SOLICITADOS POR EL CLIENTE, NO UPS, NO SE MANIPULAN EQUIPOS</t>
  </si>
  <si>
    <t>17/12/2025 SE ESCALA A COORDINADOR DE ZONA PARA ENTREGA DE ROLLOS EN SITIO | 20/12/2025 SE ENTREGA 16 ROLLOS WOMPI</t>
  </si>
  <si>
    <t>19/12/2025 SE ESCALA A COORDINADOR DE ZONA PARA ENTREGA DE ROLLOS EN SITIO | 20/12/2025 SE VISITA COMERCIO SE HACE ENTREGA DE 16 ROLLOS WOMPI CIERRE EXITOSO</t>
  </si>
  <si>
    <t>15/12/2025 SE REALIZA ENVIO DE ROLLOS POR  OPERADOR LOGISTICO | 20/12/2025 SE REALIZA ENVIO DE 56 ROLLOS, CON LA GUIA 2248145574 SERVIENTREGA. SE CONFIRMA ENTREGA EXITOSA POR PARTE DE LA TRANSPORTADORA</t>
  </si>
  <si>
    <t>13/12/2025 SE REALIZA ENVIO DE ROLLOS POR  OPERADOR LOGISTICO | 20/12/2025 SE REALIZA ENVIO DE 40 ROLLOS, CON LA GUIA 2278614817 SERVIENTREGA. SE CONFIRMA ENTREGA EXITOSA POR PARTE DEL USUARIO</t>
  </si>
  <si>
    <t>13/12/2025 SE REALIZA ENVIO DE ROLLOS POR  OPERADOR LOGISTICO | 20/12/2025 SE REALIZA ENVIO DE 24 ROLLOS, CON LA GUIA 2214831753 SERVIENTREGA. SE CONFIRMA ENTREGA EXITOSA POR PARTE DE LA TRANSPORTADORA</t>
  </si>
  <si>
    <t>19/12/2025 SE ESCALA A COORDINADOR DE ZONA PARA ENTREGA DE ROLLOS EN SITIO | 20/12/2025 SE REALIZA VISITA TÉCNICA PARA ENTREGA DE 16 ROLLOS WOMPI, NO SE INTERVIENE TERMINAL Y LA ENTREGA SE REALIZA SIN NOVEDAD.</t>
  </si>
  <si>
    <t>19/12/2025 SE ESCALA A COORDINADOR DE ZONA PARA ENTREGA DE ROLLOS EN SITIO | 20/12/2025 SE VISITA COMERCIO SE HACE ENTREGA DE 56 ROLLOS WOMPI CIERRE EXITOSO</t>
  </si>
  <si>
    <t>16/12/2025 SE CONFIRMAN DATOS, SE REALIZA ENVIO POR OPERADOR LOGISTICO | 20/12/2025 EN COMUNICACIÓN CON EL USUARIO NOS CONFIRMA QUE AUN NO HA RECIBIDO LOS ROLLOS | 20/12/2025 SE REALIZA ENVIO DE 16 ROLLOS, CON LA GUIA 2248145591 SERVIENTREGA. SE CONFIRMA ENTREGA EXITOSA POR PARTE DEL USUARIO</t>
  </si>
  <si>
    <t>16/12/2025 SE REALIZA ENVIO DE ROLLOS POR  OPERADOR LOGISTICO | 20/12/2025 SE REALIZA ENVIO DE 56 ROLLOS, CON LA GUIA 2248145590 SERVIENTREGA. SE CONFIRMA ENTREGA EXITOSA POR PARTE DE LA TRANSPORTADORA</t>
  </si>
  <si>
    <t>19/12/2025 SE ESCALA A COORDINADOR DE ZONA PARA ENTREGA DE ROLLOS EN SITIO | 20/12/2025 SE REALIZA ENTREGA DE 24 ROLLOS WOMPI OK</t>
  </si>
  <si>
    <t>19/12/2025 SE ESCALA A COORDINADOR DE ZONA PARA ENTREGA DE ROLLOS EN SITIO | 20/12/2025 SE VISITA CB Y SE REALIZA ENTREGA DE 16 ROLLOS DE PAPEL TERMICO PARA DATÁFONO WOMPI</t>
  </si>
  <si>
    <t>19/12/2025 SE ESCALA A COORDINADOR DE ZONA PARA ENTREGA DE ROLLOS EN SITIO | 20/12/2025 COMERCIO SE ENCUENTRA CERRADO</t>
  </si>
  <si>
    <t>19/12/2025 SE ESCALA A COORDINADOR DE ZONA PARA ENTREGA DE ROLLOS EN SITIO</t>
  </si>
  <si>
    <t>19/12/2025 SE REALIZA ENVIO DE ROLLOS POR  OPERADOR LOGISTICO | 20/12/2025 SE VISITA COMERCIO SE REALIZÓ ENTREGA DE 32 ROLLOS WOMPI</t>
  </si>
  <si>
    <t>15/12/2025 SE REALIZA ENVIO DE ROLLOS POR  OPERADOR LOGISTICO</t>
  </si>
  <si>
    <t>16/12/2025 SE REALIZA ENVIO DE ROLLOS POR  OPERADOR LOGISTICO</t>
  </si>
  <si>
    <t>16/12/2025 SE CONFIRMAN DATOS, SE REALIZA ENVIO POR OPERADOR LOGISTICO</t>
  </si>
  <si>
    <t>19/12/2025 SE ESCALA A COORDINADOR DE ZONA PARA ENTREGA DE ROLLOS EN SITIO | 20/12/2025 DURANTE LA VISITA TECNICA SE REALIZA ENTREGA DE ROLLOS PARA DATÁFONO NO SE MANIPULAN EQUIPOS SIN NOVEDAD EN ENTREGA</t>
  </si>
  <si>
    <t>18/12/2025 SE ESCALA A COORDINADOR DE ZONA PARA ENTREGA DE ROLLOS EN SITIO</t>
  </si>
  <si>
    <t>19/12/2025 SE ESCALA A COORDINADOR DE ZONA PARA ENTREGA DE ROLLOS EN SITIO | 20/12/2025 SE ENTREGA 32 ROLLOS WOMPI</t>
  </si>
  <si>
    <t>20/12/2025 SE ENTREGAN 40 ROLLOS WOMPI</t>
  </si>
  <si>
    <t>17/12/2025 SE ESCALA A COORDINADOR DE ZONA PARA ENTREGA DE ROLLOS EN SITIO | 21/12/2025 SE REALIZA ENTREGA EN SITIO DE 8 ROLLOS WOMPI  RECIBE PAPELERÍA LA SEÑORA ANA PIRATOBA</t>
  </si>
  <si>
    <t>12/12/2025 SE CONFIRMAN DATOS, SE REALIZA ENVIO POR OPERADOR LOGISTICO | 18/12/2025 SE INTENTA CMUNICACION CON EL USUARIO PARA VALIDAR SI YA RECIBIO LOS ROLLOS PERO NO HAY CONTACTO | 18/12/2025 EN COMUNCACION CON EL USUARIO AL NUMERO 3005145872 NOS INDICA QUE AUN NO HA RECIBIDO LOS ROLLOS | 21/12/2025 SE REALIZA ENVIO DE 40 ROLLOS, CON LA GUIA 2265100585 SERVIENTREGA. SE CONFIRMA ENTREGA EXITOSA POR PARTE DE LA TRANSPORTADORA</t>
  </si>
  <si>
    <t>12/12/2025 SE REALIZA ENVIO DE ROLLOS POR  OPERADOR LOGISTICO | 21/12/2025 SE REALIZA ENVIO DE 16 ROLLOS, CON LA GUIA 46778000459 COORDINADORA. SE CONFIRMA ENTREGA EXITOSA POR PARTE DE LA TRANSPORTADORA</t>
  </si>
  <si>
    <t>13/12/2025 SE CONFIRMAN DATOS, SE REALIZA ENVIO POR OPERADOR LOGISTICO | 21/12/2025 SE REALIZA ENVIO DE 32 ROLLOS, CON LA GUIA 2235597881 SERVIENTREGA. SE CONFIRMA ENTREGA EXITOSA POR PARTE DE LA TRANSPORTADORA</t>
  </si>
  <si>
    <t>15/12/2025 SE REALIZA ENVIO DE ROLLOS POR  OPERADOR LOGISTICO | 21/12/2025 SE REALIZA ENVIO DE 64 ROLLOS, CON LA GUIA 2078334634 SERVIENTREGA. SE CONFIRMA ENTREGA EXITOSA POR PARTE DE LA TRANSPORTADORA</t>
  </si>
  <si>
    <t>15/12/2025 SE REALIZA ENVIO DE ROLLOS POR  OPERADOR LOGISTICO | 21/12/2025 SE REALIZA ENVIO DE 16 ROLLOS, CON LA GUIA 46778000558 COORDINADORA. SE CONFIRMA ENTREGA EXITOSA POR PARTE DE LA TRANSPORTADORA</t>
  </si>
  <si>
    <t>16/12/2025 SE REALIZA ENVIO DE ROLLOS POR  OPERADOR LOGISTICO | 21/12/2025 SE REALIZA ENVIO DE 64 ROLLOS, CON LA GUIA 2248145597 SERVIENTREGA. SE CONFIRMA ENTREGA EXITOSA POR PARTE DE LA TRANSPORTADORA</t>
  </si>
  <si>
    <t>16/12/2025 SE REALIZA ENVIO DE ROLLOS POR  OPERADOR LOGISTICO | 21/12/2025 SE REALIZA ENVIO DE 40 ROLLOS, CON LA GUIA 2248145599 SERVIENTREGA. SE CONFIRMA ENTREGA EXITOSA POR PARTE DE LA TRANSPORTADORA</t>
  </si>
  <si>
    <t>21/12/2025 SE REALIZA ENVIO DE 56 ROLLOS, CON LA GUIA 2235598056 SERVIENTREGA. SE CONFIRMA ENTREGA EXITOSA POR PARTE DE LA TRANSPORTADORA</t>
  </si>
  <si>
    <t>21/12/2025 SE REALIZA ENVIO DE 24 ROLLOS, CON LA GUIA 2235598051 SERVIENTREGA. SE CONFIRMA ENTREGA EXITOSA POR PARTE DE LA TRANSPORTADORA</t>
  </si>
  <si>
    <t>17/12/2025 SE CONFIRMAN DATOS, SE REALIZA ENVIO POR OPERADOR LOGISTICO | 21/12/2025 SE REALIZA ENVIO DE 8 ROLLOS, CON LA GUIA 2235598060 SERVIENTREGA. SE CONFIRMA ENTREGA EXITOSA POR PARTE DE LA TRANSPORTADORA</t>
  </si>
  <si>
    <t>17/12/2025 SE CONFIRMAN DATOS, SE REALIZA ENVIO POR OPERADOR LOGISTICO | 21/12/2025 SE REALIZA ENVIO DE 32 ROLLOS, CON LA GUIA 2235598057 SERVIENTREGA. SE CONFIRMA ENTREGA EXITOSA POR PARTE DE LA TRANSPORTADORA</t>
  </si>
  <si>
    <t>17/12/2025 SE REALIZA ENVIO DE ROLLOS POR  OPERADOR LOGISTICO | 21/12/2025 SE REALIZA ENVIO DE 32 ROLLOS, CON LA GUIA 2248145603 SERVIENTREGA. SE CONFIRMA ENTREGA EXITOSA POR PARTE DE LA TRANSPORTADORA</t>
  </si>
  <si>
    <t>17/12/2025 SE CONFIRMAN DATOS, SE REALIZA ENVIO POR OPERADOR LOGISTICO | 21/12/2025 SE REALIZA ENVIO DE 16 ROLLOS, CON LA GUIA 2235598062 SERVIENTREGA. SE CONFIRMA ENTREGA EXITOSA POR PARTE DE LA TRANSPORTADORA</t>
  </si>
  <si>
    <t>17/12/2025 SE REALIZA ENVIO DE ROLLOS POR  OPERADOR LOGISTICO | 21/12/2025 SE REALIZA ENVIO DE 48 ROLLOS, CON LA GUIA 2265100603 SERVIENTREGA. SE CONFIRMA ENTREGA EXITOSA POR PARTE DE LA TRANSPORTADORA</t>
  </si>
  <si>
    <t>17/12/2025 SE REALIZA ENVIO DE ROLLOS POR  OPERADOR LOGISTICO | 21/12/2025 SE REALIZA ENVIO DE 64 ROLLOS, CON LA GUIA 2235598069 SERVIENTREGA. SE CONFIRMA ENTREGA EXITOSA POR PARTE DE LA TRANSPORTADORA</t>
  </si>
  <si>
    <t>18/12/2025 SE REALIZA ENVIO DE ROLLOS POR  OPERADOR LOGISTICO | 21/12/2025 SE REALIZA ENVIO DE 32 ROLLOS, CON LA GUIA 2235598073 SERVIENTREGA. SE CONFIRMA ENTREGA EXITOSA POR PARTE DE LA TRANSPORTADORA</t>
  </si>
  <si>
    <t>17/12/2025 SE REALIZA ENVIO DE ROLLOS POR  OPERADOR LOGISTICO | 21/12/2025 SE REALIZA ENVIO DE 16 ROLLOS, CON LA GUIA 2235598070 SERVIENTREGA. SE CONFIRMA ENTREGA EXITOSA POR PARTE DE LA TRANSPORTADORA</t>
  </si>
  <si>
    <t>18/12/2025 SE CONFIRMAN DATOS, SE REALIZA ENVIO POR OPERADOR LOGISTICO | 21/12/2025 SE REALIZA ENVIO DE 16 ROLLOS, CON LA GUIA 2235598080 SERVIENTREGA. SE CONFIRMA ENTREGA EXITOSA POR PARTE DEL USUARIO</t>
  </si>
  <si>
    <t>18/12/2025 SE REALIZA ENVIO DE ROLLOS POR  OPERADOR LOGISTICO | 21/12/2025 SE REALIZA ENVIO DE 32 ROLLOS, CON LA GUIA 2278614880 SERVIENTREGA. SE CONFIRMA ENTREGA EXITOSA POR PARTE DE LA TRANSPORTADORA</t>
  </si>
  <si>
    <t>18/12/2025 SE REALIZA ENVIO DE ROLLOS POR  OPERADOR LOGISTICO | 21/12/2025 SE REALIZA ENVIO DE 24 ROLLOS, CON LA GUIA 2235598076 SERVIENTREGA. SE CONFIRMA ENTREGA EXITOSA POR PARTE DE LA TRANSPORTADORA</t>
  </si>
  <si>
    <t>19/12/2025 SE REALIZA ENVIO DE ROLLOS POR  OPERADOR LOGISTICO | 21/12/2025 SE REALIZA ENVIO DE 16 ROLLOS, CON LA GUIA 2235598234 SERVIENTREGA. SE CONFIRMA ENTREGA EXITOSA POR PARTE DE LA TRANSPORTADORA</t>
  </si>
  <si>
    <t>19/12/2025 SE REALIZA ENVIO DE ROLLOS POR  OPERADOR LOGISTICO | 21/12/2025 SE REALIZA ENVIO DE 32 ROLLOS, CON LA GUIA 2235598233 SERVIENTREGA. SE CONFIRMA ENTREGA EXITOSA POR PARTE DE LA TRANSPORTADORA</t>
  </si>
  <si>
    <t>19/12/2025 SE REALIZA ENVIO DE ROLLOS POR  OPERADOR LOGISTICO | 21/12/2025 SE REALIZA ENVIO DE 24 ROLLOS, CON LA GUIA 2235598230 SERVIENTREGA. SE CONFIRMA ENTREGA EXITOSA POR PARTE DE LA TRANSPORTADORA</t>
  </si>
  <si>
    <t>19/12/2025 SE CONFIRMAN DATOS, SE REALIZA ENVIO POR OPERADOR LOGISTICO | 21/12/2025 SE REALIZA ENVIO DE 32 ROLLOS, CON LA GUIA 2248145614 SERVIENTREGA. SE CONFIRMA ENTREGA EXITOSA POR PARTE DE LA TRANSPORTADORA</t>
  </si>
  <si>
    <t>15/12/2025 SE REALIZA ENVIO DE ROLLOS POR  OPERADOR LOGISTICO | 20/12/2025 EN COMUNICACIÓN CON EL USUARIO NOS CONFIRMA QUE AUN NO HA RECIBIDO LOS ROLLOS | 21/12/2025 SE REALIZA ENVIO DE 64 ROLLOS, CON LA GUIA 2078334633 JERICO. SE CONFIRMA ENTREGA EXITOSA POR PARTE DEL USUARIO</t>
  </si>
  <si>
    <t>17/12/2025 SE ESCALA A COORDINADOR DE ZONA PARA ENTREGA DE ROLLOS EN SITIO | 22/12/2025 SE ENTREGAN 48 ROLLOS EN EL COMERCIO NO SE MANIPULAN EQUIPOS</t>
  </si>
  <si>
    <t>18/12/2025 SE ESCALA A COORDINADOR DE ZONA PARA ENTREGA DE ROLLOS EN SITIO | 22/12/2025 SE ENTREGAN 8 ROLLOS EN DIRECCIÓN SOLICITADA POR USUARIO A 2 COMERCIOS DE EL DE ELLA YA QUE NO SE ENCUENTRA ABIERTO EN EL MOMENTO PERO COMERCIO VECINO LE HACE EL FAVOR DE RECIBIRLOS Y PASARSELOS, NO SE MANIPULAN EQUIPOS USUARIO INDICA QUE LE ENVIARON MUY POCOS Y PARA PROXIMAS ENTREGAS ENVIAR MAS</t>
  </si>
  <si>
    <t>16/12/2025 SE CONFIRMAN DATOS, SE REALIZA ENVIO POR OPERADOR LOGISTICO | 20/12/2025 SE LE INFORMA EL NUMERO DE GUIA AL USUARIO, PENDIENTE CONFIRMACIÓN | 22/12/2025 SE REALIZA ENVIO DE 24 ROLLOS, CON LA GUIA 2278614822 SERVIENTREGA. SE CONFIRMA ENTREGA EXITOSA POR PARTE DEL USUARIO</t>
  </si>
  <si>
    <t>21/12/2025 SE ESCALA A COORDINADOR DE ZONA PARA ENTREGA DE ROLLOS EN SITIO | 22/12/2025 SE ENTREGAN 64 ROLLOS EN EL COMERCIO NO SE MANIPULAN EQUIPOS</t>
  </si>
  <si>
    <t>21/12/2025 SE ESCALA A COORDINADOR DE ZONA PARA ENTREGA DE ROLLOS EN SITIO | 22/12/2025 SE ENTREGAN 64 ROLLOS A MARIO GARZÓN</t>
  </si>
  <si>
    <t>19/12/2025 SE ESCALA A COORDINADOR DE ZONA PARA ENTREGA DE ROLLOS EN SITIO | 22/12/2025 SE ENTREGAN 32 ROLLOS</t>
  </si>
  <si>
    <t>18/12/2025 SE ESCALA A COORDINADOR DE ZONA PARA ENTREGA DE ROLLOS EN SITIO | 22/12/2025 SE ENTREGAN 56 ROLLOS EN EL COMERCIO NO SE MANIPULAN EQUIPOS</t>
  </si>
  <si>
    <t>21/12/2025 SE ESCALA A COORDINADOR DE ZONA PARA ENTREGA DE ROLLOS EN SITIO | 22/12/2025 SE ENTREGAN 64 ROLLOS A STIVEN ALBERTO QUICENO</t>
  </si>
  <si>
    <t>19/12/2025 SE ESCALA A COORDINADOR DE ZONA PARA ENTREGA DE ROLLOS EN SITIO | 22/12/2025 ENTREGA DE 24 ROLLOS EJECUTADO OK</t>
  </si>
  <si>
    <t>19/12/2025 SE ESCALA A COORDINADOR DE ZONA PARA ENTREGA DE ROLLOS EN SITIO | 22/12/2025 SE ENTREGAN 64 ROLLOS EN EL COMERCIO NO SE MANIPULAN EQUIPOS</t>
  </si>
  <si>
    <t>20/12/2025 SE ESCALA A COORDINADOR DE ZONA PARA ENTREGA DE ROLLOS EN SITIO | 22/12/2025 SE REALIZA ENTREGA DE 40 ROLLOS WOMPI</t>
  </si>
  <si>
    <t>21/12/2025 SE ESCALA A COORDINADOR DE ZONA PARA ENTREGA DE ROLLOS EN SITIO | 22/12/2025 SE VISITA CB Y SE REALIZA ENTREGA DE 64 ROLLOS DE PAPEL TERMICO PARA DATÁFONO WOMPI</t>
  </si>
  <si>
    <t>19/12/2025 SE ESCALA A COORDINADOR DE ZONA PARA ENTREGA DE ROLLOS EN SITIO | 22/12/2025 SE ENTREGAN 24 ROLLOS A LUIS FERNANDO GOMEZ</t>
  </si>
  <si>
    <t>21/12/2025 SE ESCALA A COORDINADOR DE ZONA PARA ENTREGA DE ROLLOS EN SITIO | 22/12/2025 SE VISITA COMERCIO SE HACE ENTREGA DE 24 ROLLOS</t>
  </si>
  <si>
    <t>21/12/2025 SE ESCALA A COORDINADOR DE ZONA PARA ENTREGA DE ROLLOS EN SITIO | 22/12/2025 SE REALIZA ENTREGA DE 16 ROLLOS WOMPI</t>
  </si>
  <si>
    <t>19/12/2025 SE ESCALA A COORDINADOR DE ZONA PARA ENTREGA DE ROLLOS EN SITIO | 22/12/2025 SE VISITA COMERCIO, SE ENTREGAN 16 ROLLOS OK</t>
  </si>
  <si>
    <t>19/12/2025 SE ESCALA A COORDINADOR DE ZONA PARA ENTREGA DE ROLLOS EN SITIO | 22/12/2025 SE REALIZA ENTREGA DE 16 ROLLOS DE WOMPI, NO SE INTERVIENE EQUIPOS</t>
  </si>
  <si>
    <t>05/12/2025 SE CONFIRMAN DATOS, SE REALIZA ENVIO POR OPERADOR LOGISTICO | 22/12/2025 SE REALIZA ENVIO DE 24 ROLLOS, CON LA GUIA 46778000246 COORDINADORA. SE CONFIRMA ENTREGA EXITOSA POR PARTE DE LA TRANSPORTADORA</t>
  </si>
  <si>
    <t>17/12/2025 SE ESCALA A COORDINADOR DE ZONA PARA ENTREGA DE ROLLOS EN SITIO | 22/12/2025 ENTREGA DE 16 ROLLOS</t>
  </si>
  <si>
    <t>20/12/2025 SE ESCALA A COORDINADOR DE ZONA PARA ENTREGA DE ROLLOS EN SITIO | 22/12/2025 SE REALIZÓ LA ENTREGA DE PAPELERÍA SOLICITADA NO SE MANIPULA CB CLIENTE INFORMA QUE SE ENCUENTRA OPERATIVO</t>
  </si>
  <si>
    <t>20/12/2025 SE ESCALA A COORDINADOR DE ZONA PARA ENTREGA DE ROLLOS EN SITIO | 22/12/2025 SE VISITA COMERCIO SE HACE ENTREGA DE 24 ROLLOS WOMPI CIERRE EXITOSO</t>
  </si>
  <si>
    <t>17/12/2025 SE REALIZA ENVIO DE ROLLOS POR  OPERADOR LOGISTICO | 22/12/2025 SE REALIZA ENVIO DE 24 ROLLOS, CON LA GUIA 46778000565 COORDINADORA. SE CONFIRMA ENTREGA EXITOSA POR PARTE DE LA TRANSPORTADORA</t>
  </si>
  <si>
    <t>17/12/2025 SE CONFIRMAN DATOS, SE REALIZA ENVIO POR OPERADOR LOGISTICO | 22/12/2025 SE REALIZA ENVIO DE 24 ROLLOS, CON LA GUIA 46778000561 COORDINADORA. SE CONFIRMA ENTREGA EXITOSA POR PARTE DEL USUARIO</t>
  </si>
  <si>
    <t>18/11/2025 SE CONFIRMAN DATOS, SE REALIZA ENVIO POR OPERADOR LOGISTICO | 24/11/2025 SE LE ENVIA LA GUIA AL USUARIO, PENDIENTE CONFIRMACION | 24/11/2025 EN COMUNICACION CON EL USUARIO NOS CONFIRMA QUE AUN NO LE HAN LLEGADO LOS ROLLOS | 11/12/2025 SE LE INFORMA GUIA AL USER Y SE LE CONSULTA SI YA RECIBIO | 22/12/2025 SE REALIZA ENVIO DE 32 ROLLOS, CON LA GUIA 2235597720 SERVIENTREGA. SE CONFIRMA ENTREGA EXITOSA POR PARTE DE LA TRANSPORTADORA</t>
  </si>
  <si>
    <t>21/11/2025 SE CONFIRMAN DATOS, SE REALIZA ENVIO POR OPERADOR LOGISTICO | 28/11/2025 EN COMUNICACION CON EL USUARIO NOS CONFIRMA QUE AUN NO HA RECIBIDO LOS ROLLOS | 11/12/2025 SE LE INFORMA NUMERO DE GUIA A USER, PENDIENTE CONFIRMACION | 11/12/2025 SE ESCALA CON SERVIENTREGA YA QUE USUARIO INFORMA QUE AUN NO RECIBE | 12/12/2025 SE CREA NUEVO MO Y SE SOLICITA A BODEGA VOLVER A ENVIAR MO-M1-25-477187 | 22/12/2025 SE REALIZA ENVIO DE 64 ROLLOS, CON LA GUIA 2235597752 SERVIENTREGA. SE CONFIRMA ENTREGA EXITOSA POR PARTE DE LA TRANSPORTADORA</t>
  </si>
  <si>
    <t>19/12/2025 SE ESCALA A COORDINADOR DE ZONA PARA ENTREGA DE ROLLOS EN SITIO | 22/12/2025 SE HACE ENTREGA DE 32 ROLLOS WOMPI</t>
  </si>
  <si>
    <t>19/12/2025 SE ESCALA A COORDINADOR DE ZONA PARA ENTREGA DE ROLLOS EN SITIO | 22/12/2025 SE VISITA COMERCIO CB BANCOLOMBIA WOMPI, SE ENTREGAN 24 ROLLOS DE PAPELERÍA PARA EL DATAFONO SOLICITADOS POR EL CLIENTE, NO UPS, NO SE MANIPULAN EQUIPOS</t>
  </si>
  <si>
    <t>19/12/2025 SE ESCALA A COORDINADOR DE ZONA PARA ENTREGA DE ROLLOS EN SITIO | 22/12/2025 SE REALIZA ENTREGA DE 24 ROLLOS WOMPI POR SOLICITUD DEL CLIENTE.</t>
  </si>
  <si>
    <t>20/12/2025 SE ESCALA A COORDINADOR DE ZONA PARA ENTREGA DE ROLLOS EN SITIO | 22/12/2025 SE VISITA CORRESPONSAL Y SE REALIZA ENTREGA DE 48 ROLLOS</t>
  </si>
  <si>
    <t>30/11/2025 SE CONFIRMAN DATOS, SE REALIZA ENVIO POR OPERADOR LOGISTICO | 15/12/2025 2265100534: ATENDIENDO A LA SOLICITUD SE VALIDA LA GUÍA Y SE GENERA PROCESO INTERNO DEBIDO A QUE EL ENVIÓ NO PRESENTA MOVIMIENTO DESDE EL DÍA 04/12/2025, BAJO EL RADICADO 88056602, PARA QUE SEA ACTUALIZADA LA INFORMACIÓN SOBRE EL MISMO, ADICIONAL ENVIAMOS UN ESCALAMIENTO A LA REGIONAL A CARGO PARA PRONTA GESTIÓN. | 22/12/2025 SE REALIZA ENVIO DE 16 ROLLOS, CON LA GUIA 2265100534 SERVIENTREGA. SE CONFIRMA ENTREGA EXITOSA POR PARTE DE LA TRANSPORTADORA</t>
  </si>
  <si>
    <t>19/12/2025 SE REALIZA ENVIO DE ROLLOS POR  OPERADOR LOGISTICO | 22/12/2025 SE REALIZA ENVIO DE 32 ROLLOS, CON LA GUIA 992244539 LOGICUARTAS. SE CONFIRMA ENTREGA EXITOSA POR PARTE DE LA TRANSPORTADORA</t>
  </si>
  <si>
    <t>18/12/2025 SE CONFIRMAN DATOS, SE REALIZA ENVIO POR OPERADOR LOGISTICO | 22/12/2025 SE REALIZA ENVIO DE 56 ROLLOS, CON LA GUIA 2235598229 SERVIENTREGA. SE CONFIRMA ENTREGA EXITOSA POR PARTE DE LA TRANSPORTADORA</t>
  </si>
  <si>
    <t>19/12/2025 SE CONFIRMAN DATOS, SE REALIZA ENVIO POR OPERADOR LOGISTICO | 22/12/2025 SE REALIZA ENVIO DE 48 ROLLOS, CON LA GUIA 2235598232 SERVIENTREGA. SE CONFIRMA ENTREGA EXITOSA POR PARTE DE LA TRANSPORTADORA</t>
  </si>
  <si>
    <t>18/12/2025 SE CONFIRMAN DATOS, SE REALIZA ENVIO POR OPERADOR LOGISTICO | 22/12/2025 SE REALIZA ENVIO DE 24 ROLLOS, CON LA GUIA 2235598227 SERVIENTREGA. SE CONFIRMA ENTREGA EXITOSA POR PARTE DE LA TRANSPORTADORA</t>
  </si>
  <si>
    <t>17/12/2025 SE CONFIRMAN DATOS, SE REALIZA ENVIO POR OPERADOR LOGISTICO. USUARIO INDICA QUE SOLO LLEGA INTERRAPIDISIMO | 18/12/2025 SE REALIZÓ EL ENVÍO DE PAPELERÍA SOLICITADA SE ENTREGA COPIA DE GUÍA AL CLIENTE PARA QUE RECLAME EN OFICINA</t>
  </si>
  <si>
    <t>20/12/2025 SE ESCALA A COORDINADOR DE ZONA PARA ENTREGA DE ROLLOS EN SITIO | 22/12/2025 SE VISITA CB ENTREGA 32 ROLLOS</t>
  </si>
  <si>
    <t>19/12/2025 SE ESCALA A COORDINADOR DE ZONA PARA ENTREGA DE ROLLOS EN SITIO | 22/12/2025 SE ENTREGA 32 ROLLOS SIN NOVEDAD</t>
  </si>
  <si>
    <t>20/12/2025 SE ESCALA A COORDINADOR DE ZONA PARA ENTREGA DE ROLLOS EN SITIO | 22/12/2025 EN LA VISITA TÉCNICA SE REALIZÓ LA ENTREGA DE 56 ROLLOS DE WOMPI PARA EL CB.</t>
  </si>
  <si>
    <t>21/12/2025 SE ESCALA A COORDINADOR DE ZONA PARA ENTREGA DE ROLLOS EN SITIO | 22/12/2025 EN LA VISITA TÉCNICA SE REALIZÓ LA ENTREGA DE 64: ROLLOS DE WOMPI PARA EL CB.</t>
  </si>
  <si>
    <t>16/12/2025 SE ESCALA A COORDINADOR DE ZONA PARA ENTREGA DE ROLLOS EN SITIO | 22/12/2025 SE REALIZA ENTREGA DE 40 ROLLOS PARA DATÁFONO A SATISFACCIÓN DEL CLIENTE</t>
  </si>
  <si>
    <t>18/12/2025 SE ESCALA A COORDINADOR DE ZONA PARA ENTREGA DE ROLLOS EN SITIO | 22/12/2025 SE ENTREGA 32 ROLLOS SIN NOVEDAD</t>
  </si>
  <si>
    <t>18/12/2025 SE ESCALA A COORDINADOR DE ZONA PARA ENTREGA DE ROLLOS EN SITIO | 22/12/2025 SE REALIZA VISITA TÉCNICA DEL COMERCIO PARA ENTREGAR 24 ROLLOS EN BUEN ESTADO</t>
  </si>
  <si>
    <t>20/12/2025 SE ESCALA A COORDINADOR DE ZONA PARA ENTREGA DE ROLLOS EN SITIO | 22/12/2025 SE REALIZA VISITA TÉCNICA PARA ENTREGAR 32 ROLLOS EN BUEN ESTADO</t>
  </si>
  <si>
    <t>22/12/2025 SE ESCALA A COORDINADOR DE ZONA PARA ENTREGA DE ROLLOS EN SITIO | 22/12/2025 SE REALIZA VISITA, SE ENTREGAN 56 ROLLOS, DATAFONO NO SE ENCUENTRA EN LA DIRECCIÓN DE ENTREGA</t>
  </si>
  <si>
    <t>19/11/2025 SE CONFIRMAN DATOS, SE REALIZA ENVIO POR OPERADOR LOGISTICO | 25/11/2025 EN COMUNICACION CON EL USUARIO NOS CONFIRMA QUE AUN NO HA RECIBIDO LOS ROLLOS | 11/12/2025 SE LE INFORMO GUIA AL USUARIO Y SE LE INDICA VALIDAR EN OFICINA YA QUE LOS ROLLOS FUERON SOLICITADOS A LA OFICINA PRINCIPAL EN SAN VICENTE | 22/12/2025 EN COMUNICACIÓN CON EL SEÑOR WILLIAM MURILLO BERNAL AL NÚMERO 3209387427 CONFIRMA QUE YA RECIBIÓ LOS ROLLOS.</t>
  </si>
  <si>
    <t>16/12/2025 SE REALIZA ENVIO DE ROLLOS POR  OPERADOR LOGISTICO | 22/12/2025 SE REALIZA ENVIO DE 24 ROLLOS, CON LA GUIA 2278614820 SERVIENTREGA. SE CONFIRMA ENTREGA EXITOSA POR PARTE DE LA TRANSPORTADORA</t>
  </si>
  <si>
    <t>22/12/2025 SE REALIZA ENVIO DE ROLLOS POR  OPERADOR LOGISTICO | 29/12/2025 SE REALIZA ENVIO DE 16 ROLLOS, CON LA GUIA 2235598297 SERVIENTREGA. SE CONFIRMA ENTREGA EXITOSA POR PARTE DE LA TRANSPORTADORA</t>
  </si>
  <si>
    <t>25/11/2025 SE REALIZA ENVIO DE ROLLOS POR  OPERADOR LOGISTICO | 22/12/2025 EN COMUNICACIÓN CON LA SEÑORA KATHERINE MARÍN AL NÚMERO 3227443291 CONFIRMA QUE YA RECIBIÓ LOS ROLLOS.</t>
  </si>
  <si>
    <t>20/12/2025 SE ESCALA A COORDINADOR DE ZONA PARA ENTREGA DE ROLLOS EN SITIO | 22/12/2025 SE REALIZA VISITA TÉCNICA PARA ENTREGAR 16 ROLLOS EN BUEN ESTADO</t>
  </si>
  <si>
    <t>21/12/2025 SE ESCALA A COORDINADOR DE ZONA PARA ENTREGA DE ROLLOS EN SITIO | 22/12/2025 SE REALIZA VISITA, SE ENTREGAN 24 ROLLOS, DATAFONO NO SE ENCUENTRA EN LA DIRECCIÓN DE ENTREGA</t>
  </si>
  <si>
    <t>18/12/2025 SE ESCALA A COORDINADOR DE ZONA PARA ENTREGA DE ROLLOS EN SITIO | 22/12/2025 SE REALIZA VISITA TÉCNICA PARA ENTREGAR 64 ROLLOS EN BUEN ESTADO</t>
  </si>
  <si>
    <t>16/12/2025 SE ESCALA A COORDINADOR DE ZONA PARA ENTREGA DE ROLLOS EN SITIO | 22/12/2025 SE RECOMIENDA A VELOCES LA ENTREGA DE ESTE CASO | 23/12/2025 SE REALIZA ENTREGA DE 64 ROLLOS POR EL OPERADOR LOGISTICO VELOCES CON LA GUIA V4002001572</t>
  </si>
  <si>
    <t>18/12/2025 SE CONFIRMAN DATOS, SE REALIZA ENVIO POR OPERADOR LOGISTICO. EN CONFIRMACIÓN CON EL USUARIO NOS DICE QUE SOLO LLEGA INTERRAPIDISIMO | 23/12/2025 SE REALIZA ENVIO DE 24 ROLLOS, CON LA GUIA 700179364367 INTERRAPIDISIMO. SE CONFIRMA ENTREGA EXITOSA POR PARTE DE LA TRANSPORTADORA
** ENVIO EN OFICINA SE LE ESCRIBE AL CB PARA QUE RECLAME LO ANTES POSIBLE | 20/12/2025 SE ENVIA POR INTERRAPIDISIMO 24 ROLLOS WOMPI</t>
  </si>
  <si>
    <t>20/12/2025 SE ESCALA A COORDINADOR DE ZONA PARA ENTREGA DE ROLLOS EN SITIO | 23/12/2025 SE REALIZA ENTREGA DE ROLLOS</t>
  </si>
  <si>
    <t>17/12/2025 SE ESCALA A COORDINADOR DE ZONA PARA ENTREGA DE ROLLOS EN SITIO | 23/12/2025 SE ENTREGA 8 ROLLOS SIN NOVEDAD</t>
  </si>
  <si>
    <t>23/12/2025 SE ENTREGAN ROLLOS WOMPI EXITOSAMENTE</t>
  </si>
  <si>
    <t>20/12/2025 SE ESCALA A COORDINADOR DE ZONA PARA ENTREGA DE ROLLOS EN SITIO | 23/12/2025 SE VISITA COMERCIO EN UNA DIRECCIÓN DIFERENTE JM EN LOS PATIOS, SE HACE ENTREGA DE 48 ROLLOS WOMPI CIERRE EXITOSO</t>
  </si>
  <si>
    <t>19/12/2025 SE REALIZA ENVIO DE ROLLOS POR  OPERADOR LOGISTICO | 23/12/2025 SE REALIZA ENVIO DE 32 ROLLOS, CON LA GUIA 2282137875 SERVIENTREGA. SE CONFIRMA ENTREGA EXITOSA POR PARTE DE LA TRANSPORTADORA</t>
  </si>
  <si>
    <t>19/12/2025 SE CONFIRMAN DATOS, SE REALIZA ENVIO POR OPERADOR LOGISTICO | 23/12/2025 SE REALIZA ENVIO DE 64 ROLLOS, CON LA GUIA 2235598237 SERVIENTREGA. SE CONFIRMA ENTREGA EXITOSA POR PARTE DE LA TRANSPORTADORA</t>
  </si>
  <si>
    <t>19/12/2025 SE CONFIRMAN DATOS, SE REALIZA ENVIO POR OPERADOR LOGISTICO | 23/12/2025 SE REALIZA ENVIO DE 24 ROLLOS, CON LA GUIA 2235598236 SERVIENTREGA. SE CONFIRMA ENTREGA EXITOSA POR PARTE DE LA TRANSPORTADORA</t>
  </si>
  <si>
    <t>19/12/2025 SE CONFIRMAN DATOS, SE REALIZA ENVIO POR OPERADOR LOGISTICO | 23/12/2025 SE REALIZA ENVIO DE 32 ROLLOS, CON LA GUIA 2235598235 SERVIENTREGA. SE CONFIRMA ENTREGA EXITOSA POR PARTE DE LA TRANSPORTADORA</t>
  </si>
  <si>
    <t>18/12/2025 SE REALIZA ENVIO DE ROLLOS POR  OPERADOR LOGISTICO | 23/12/2025 SE REALIZA ENVIO DE 64 ROLLOS, CON LA GUIA 2248145609 SERVIENTREGA. SE CONFIRMA ENTREGA EXITOSA POR PARTE DE LA TRANSPORTADORA</t>
  </si>
  <si>
    <t>18/12/2025 SE REALIZA ENVIO DE ROLLOS POR  OPERADOR LOGISTICO | 23/12/2025 SE REALIZA ENVIO DE 16 ROLLOS, CON LA GUIA 2278614879 SERVIENTREGA. SE CONFIRMA ENTREGA EXITOSA POR PARTE DE LA TRANSPORTADORA</t>
  </si>
  <si>
    <t>17/12/2025 SE REALIZA ENVIO DE ROLLOS POR  OPERADOR LOGISTICO | 23/12/2025 SE REALIZA ENVIO DE 40 ROLLOS, CON LA GUIA 2235598072 SERVIENTREGA. SE CONFIRMA ENTREGA EXITOSA POR PARTE DE LA TRANSPORTADORA</t>
  </si>
  <si>
    <t>17/12/2025 SE REALIZA ENVIO DE ROLLOS POR  OPERADOR LOGISTICO | 23/12/2025 SE REALIZA ENVIO DE 64 ROLLOS, CON LA GUIA 2088989343 SERVIENTREGA. SE CONFIRMA ENTREGA EXITOSA POR PARTE DE LA TRANSPORTADORA</t>
  </si>
  <si>
    <t>17/12/2025 SE CONFIRMAN DATOS, SE REALIZA ENVIO POR OPERADOR LOGISTICO | 23/12/2025 SE REALIZA ENVIO DE 24 ROLLOS, CON LA GUIA 2265100601 SERVIENTREGA. SE CONFIRMA ENTREGA EXITOSA POR PARTE DE LA TRANSPORTADORA</t>
  </si>
  <si>
    <t>17/12/2025 SE CONFIRMAN DATOS, SE REALIZA ENVIO POR OPERADOR LOGISTICO | 23/12/2025 SE REALIZA ENVIO DE 16 ROLLOS, CON LA GUIA 2235598058 SERVIENTREGA. SE CONFIRMA ENTREGA EXITOSA POR PARTE DE LA TRANSPORTADORA</t>
  </si>
  <si>
    <t>17/12/2025 SE REALIZA ENVIO DE ROLLOS POR  OPERADOR LOGISTICO | 23/12/2025 SE REALIZA ENVIO DE 48 ROLLOS, CON LA GUIA 2248145598 SERVIENTREGA. SE CONFIRMA ENTREGA EXITOSA POR PARTE DE LA TRANSPORTADORA</t>
  </si>
  <si>
    <t>16/12/2025 SE REALIZA ENVIO DE ROLLOS POR  OPERADOR LOGISTICO | 23/12/2025 SE REALIZA ENVIO DE 24 ROLLOS, CON LA GUIA 2088989342 SERVIENTREGA. SE CONFIRMA ENTREGA EXITOSA POR PARTE DE LA TRANSPORTADORA</t>
  </si>
  <si>
    <t>15/12/2025 SE REALIZA ENVIO DE ROLLOS POR  OPERADOR LOGISTICO | 20/12/2025 EN COMUNICACIÓN CON EL USUARIO NOS CONFIRMA QUE AUN NO HA RECIBIDO LOS ROLLOS | 23/12/2025 SE REALIZA ENVIO DE 32 ROLLOS, CON LA GUIA 2088989329 SERVIENTREGA. SE CONFIRMA ENTREGA EXITOSA POR PARTE DE LA TRANSPORTADORA</t>
  </si>
  <si>
    <t>13/12/2025 SE REALIZA ENVIO DE ROLLOS POR  OPERADOR LOGISTICO | 20/12/2025 EN COMUNICACIÓN CON EL USUARIO NOS CONFIRMA QUE AUN NO LE HAN LLEGADO LOS ROLLOS | 23/12/2025 SE REALIZA ENVIO DE 24 ROLLOS, CON LA GUIA 2278614818 SERVIENTREGA. SE CONFIRMA ENTREGA EXITOSA POR PARTE DE LA TRANSPORTADORA</t>
  </si>
  <si>
    <t>22/12/2025 SE ESCALA A COORDINADOR DE ZONA PARA ENTREGA DE ROLLOS EN SITIO | 23/12/2025 VISITAMOS COMERCIO REALIZAMOS ENTREGA DE 16 ROLLOS.</t>
  </si>
  <si>
    <t>13/12/2025 SE REALIZA ENVIO DE ROLLOS POR  OPERADOR LOGISTICO | 19/12/2025 SE INTENTA COMUNICACION CON EL USUARIO PARA VALIDAR SI YA RECIBIO LOS ROLLOS PERO NO HAY CONTACTO | 23/12/2025 SE REALIZA ENVIO DE 64 ROLLOS, CON LA GUIA 2214831752 SERVIENTREGA. SE CONFIRMA ENTREGA EXITOSA POR PARTE DE LA TRANSPORTADORA</t>
  </si>
  <si>
    <t>12/12/2025 SE CONFIRMAN DATOS, SE REALIZA ENVIO POR OPERADOR LOGISTICO | 19/12/2025 EN COMUNICACION CON EL USUARIO AL NUMERO 3161048991 NOS INDICA QUE AUN NO HA RECIBIDO LOS ROLLOS | 23/12/2025 SE REALIZA ENVIO DE 8 ROLLOS, CON LA GUIA 2235597751 SERVIENTREGA. SE CONFIRMA ENTREGA EXITOSA POR PARTE DE LA TRANSPORTADORA</t>
  </si>
  <si>
    <t>22/12/2025 SE ESCALA A COORDINADOR DE ZONA PARA ENTREGA DE ROLLOS EN SITIO | 23/12/2025 SE REALIZA ENTREGA DE 16 ROLLOS NO SE MANIPULAN EQUIPOS</t>
  </si>
  <si>
    <t>11/12/2025 SE CONFIRMAN DATOS, SE REALIZA ENVIO POR OPERADOR LOGISTICO | 23/12/2025 SE REALIZA ENVIO DE 24 ROLLOS, CON LA GUIA 2088989334 SERVIENTREGA. SE CONFIRMA ENTREGA EXITOSA POR PARTE DE LA TRANSPORTADORA</t>
  </si>
  <si>
    <t>22/12/2025 SE ESCALA A COORDINADOR DE ZONA PARA ENTREGA DE ROLLOS EN SITIO | 23/12/2025 SE VISITA COMERCIO SE HACE ENTREGA DE 16 ROLLOS</t>
  </si>
  <si>
    <t>23/12/2025 SE INTENTO COMUNICACION CON EL USUARIO, NO SE LOGRA CONTACTO. SE PROCEDE A CANCELAR LA SOLICITUD PORQUE SE LLAMAN DIAS Y HORARIOS DIFERENTES Y NO SE OBTIENE RESPUESTA | 23/12/2025 SE INTENTO COMUNICACION CON EL USUARIO, NO SE LOGRA CONTACTO. SE PROCEDE A CANCELAR LA SOLICITUD PORQUE SE LLAMAN DIAS Y HORARIOS DIFERENTES Y NO SE OBTIENE RESPUESTA | 23/12/2025 SE INTENTO COMUNICACION CON EL USUARIO, NO SE LOGRA CONTACTO. SE PROCEDE A CANCELAR LA SOLICITUD PORQUE SE LLAMAN DIAS Y HORARIOS DIFERENTES Y NO SE OBTIENE RESPUESTA</t>
  </si>
  <si>
    <t>18/12/2025 SE ESCALA A COORDINADOR DE ZONA PARA ENTREGA DE ROLLOS EN SITIO | 23/12/2025 SE REALIZA ENTREGA DE 48 ROLLOS POR EL OPERADOR LOGISTICO VELOCES CON LA GUIA V4002012884</t>
  </si>
  <si>
    <t>17/12/2025 SE ESCALA A COORDINADOR DE ZONA PARA ENTREGA DE ROLLOS EN SITIO | 23/12/2025 SE REALIZA ENTREGA DE 16 ROLLOS POR EL OPERADOR LOGISTICO VELOCES CON LA GUIA V4002007705</t>
  </si>
  <si>
    <t>17/12/2025 SE ESCALA A COORDINADOR DE ZONA PARA ENTREGA DE ROLLOS EN SITIO | 23/12/2025 SE REALIZA ENTREGA DE 32 ROLLOS POR EL OPERADOR LOGISTICO VELOCES CON LA GUIA V4002007710</t>
  </si>
  <si>
    <t>17/12/2025 SE ESCALA A COORDINADOR DE ZONA PARA ENTREGA DE ROLLOS EN SITIO | 23/12/2025 SE REALIZA ENTREGA DE 32 ROLLOS POR EL OPERADOR LOGISTICO VELOCES CON LA GUIA V4002007709</t>
  </si>
  <si>
    <t>15/12/2025 SE ESCALA A COORDINADOR DE ZONA PARA ENTREGA DE ROLLOS EN SITIO | 23/12/2025 SE REALIZA ENTREGA DE 64 ROLLOS POR EL OPERADOR LOGISTICO VELOCES CON LA GUIA V4001994290</t>
  </si>
  <si>
    <t>15/12/2025 SE ESCALA A COORDINADOR DE ZONA PARA ENTREGA DE ROLLOS EN SITIO | 23/12/2025 SE REALIZA ENTREGA DE 64 ROLLOS POR EL OPERADOR LOGISTICO VELOCES CON LA GUIA V4001994285</t>
  </si>
  <si>
    <t>13/12/2025 SE ESCALA A COORDINADOR DE ZONA PARA ENTREGA DE ROLLOS EN SITIO | 23/12/2025 SE REALIZA ENTREGA DE 64 ROLLOS POR EL OPERADOR LOGISTICO VELOCES CON LA GUIA V4001984718</t>
  </si>
  <si>
    <t>23/12/2025 SE REALIZA ENTREGA DE 32 ROLLOS POR EL OPERADOR LOGISTICO VELOCES CON LA GUIA V4001981926</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</si>
  <si>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23/12/2025 SE REALIZA ENTREGA DE 32 ROLLOS POR EL OPERADOR LOGISTICO VELOCES CON LA GUIA V4001972103</t>
  </si>
  <si>
    <t>16/12/2025 SE REALIZA ENVIO DE ROLLOS POR  OPERADOR LOGISTICO | 23/12/2025 SE REALIZA ENVIO DE 64 ROLLOS, CON LA GUIA 2235598054 SERVIENTREGA. SE CONFIRMA ENTREGA EXITOSA POR PARTE DE LA TRANSPORTADORA</t>
  </si>
  <si>
    <t>22/12/2025 SE ESCALA A COORDINADOR DE ZONA PARA ENTREGA DE ROLLOS EN SITIO | 23/12/2025 SE REALIZA ENTREFA DE 48 ROLLOS TÉRMICOS DE WOMPI SIN NOVEDAD EN EL CB.</t>
  </si>
  <si>
    <t>22/12/2025 SE ESCALA A COORDINADOR DE ZONA PARA ENTREGA DE ROLLOS EN SITIO | 23/12/2025 SE REALIZA ENTREGA EN SITIO DE 32 ROLLOS WOMPI</t>
  </si>
  <si>
    <t>22/12/2025 SE ESCALA A COORDINADOR DE ZONA PARA ENTREGA DE ROLLOS EN SITIO | 23/12/2025 EN LA VISITA TÉCNICA REALIZADA AL COMERCIO SE LLEGA AL SITIO SE INFORMA EL MOTIVO DE LA VISITA SE ENTREGAN 48 ROLLOS TÉRMICOS AL CLIENTE.</t>
  </si>
  <si>
    <t>22/12/2025 SE ESCALA A COORDINADOR DE ZONA PARA ENTREGA DE ROLLOS EN SITIO | 23/12/2025 SE VISITA COMERCIO SE HACE ENTREGA DE 8 ROLLOS WOMPI CIERRE EXITOSO</t>
  </si>
  <si>
    <t>29/11/2025 SE REALIZA ENVIO DE ROLLOS POR  OPERADOR LOGISTICO | 23/12/2025 SE REALIZA ENVIO DE 8 ROLLOS, CON LA GUIA 2235596923 SERVIENTREGA. SE CONFIRMA ENTREGA EXITOSA POR PARTE DE LA TRANSPORTADORA/ 23/12 EN COMUNICACIÓN CON LA 3132045117 USUARIA AL NÚMERO CONFIRMA QUE YA RECIBIÓ LOS ROLLOS AL NÚMERO</t>
  </si>
  <si>
    <t>11/12/2025 SE CONFIRMAN DATOS, SE REALIZA ENVIO POR OPERADOR LOGISTICO | 17/12/2025 SE INTENTA COMUNICACION CON EL USUARIO PARA VALIDAR SI YA RECIBIO LOS ROLLOS PERO NO HAY CONTACTO | 23/12/2025 SE REALIZA ENVIO DE 16 ROLLOS, CON LA GUIA 46778000481 COORDINADORA. SE CONFIRMA ENTREGA EXITOSA POR PARTE DE LA TRANSPORTADORA</t>
  </si>
  <si>
    <t>20/12/2025 SE ESCALA A COORDINADOR DE ZONA PARA ENTREGA DE ROLLOS EN SITIO | 23/12/2025 SE ENTREGAN 40 ROLLOS WOMPI</t>
  </si>
  <si>
    <t>21/12/2025 SE ESCALA A COORDINADOR DE ZONA PARA ENTREGA DE ROLLOS EN SITIO | 23/12/2025 SE REALIZA ENTREGA DE ROLLOS</t>
  </si>
  <si>
    <t>22/12/2025 SE ESCALA A COORDINADOR DE ZONA PARA ENTREGA DE ROLLOS EN SITIO | 23/12/2025 SE REALIZA ENTREGA EN SITIO DE 24 ROLLOS WOMPI</t>
  </si>
  <si>
    <t>09/12/2025 SE CONFIRMAN DATOS, SE REALIZA ENVIO POR OPERADOR LOGISTICO | 23/12/2025 SE REALIZA ENVIO DE 24 ROLLOS, CON LA GUIA 46778000259 COORDINADORA. SE CONFIRMA ENTREGA EXITOSA POR PARTE DEL USUARIO</t>
  </si>
  <si>
    <t>17/12/2025 SE ESCALA A COORDINADOR DE ZONA PARA ENTREGA DE ROLLOS EN SITIO | 23/12/2025 SE ENTREGAN 40 ROLLOS WOMPI</t>
  </si>
  <si>
    <t>17/12/2025 SE CONFIRMAN DATOS, SE REALIZA ENVIO POR OPERADOR LOGISTICO | 23/12/2025 SE LE ENVIA EL NUMERO DE GUIA AL USUARIO, PENDIENTE CONFIRMACIÓN | 23/12/2025 SE REALIZA ENVIO DE 16 ROLLOS, CON LA GUIA 46778000572 COORDINADORA. SE CONFIRMA ENTREGA EXITOSA POR PARTE DE LA TRANSPORTADORA</t>
  </si>
  <si>
    <t>22/12/2025 SE ESCALA A COORDINADOR DE ZONA PARA ENTREGA DE ROLLOS EN SITIO | 23/12/2025 SE HACE ENTREGA DE 48 ROLLOS WOMPI DE MANERA EXITOSA</t>
  </si>
  <si>
    <t>22/12/2025 SE ESCALA A COORDINADOR DE ZONA PARA ENTREGA DE ROLLOS EN SITIO | 23/12/2025 SE LLEGA A COMERCIO, SE ENTREGAN ROLLOS, SIN MANIPULACIÓN DEL EQUIPO SIN NOVEDAD</t>
  </si>
  <si>
    <t>26/11/2025 SE CONFIRMAN DATOS, SE REALIZA ENVIO POR OPERADOR LOGISTICO | 23/12/2025 SE REALIZA ENVIO DE 24 ROLLOS CON GUIA 2235596843 SERVIENTREGA/ SE CONFIRMA ENTREGA EXITOSA POR PARTE DEL USUARIO EN COMUNICACIÓN CON LA SEÑORA MARITZA BERDUGO VARGAS  AL NÚMERO 3122641609 CONFIRMA QUE YA RECIBIÓ LOS ROLLOS.</t>
  </si>
  <si>
    <t>23/12/2025 SE ENTREGAN 32 ROLLOS WOMPI CON VISITA OK</t>
  </si>
  <si>
    <t>23/12/2025 SE ESCALA A COORDINADOR DE ZONA PARA ENTREGA DE ROLLOS EN SITIO | 23/12/2025 SE REALIZA ENTREGA DE 64 ROLLOS WOMPI</t>
  </si>
  <si>
    <t>23/12/2025 SE ESCALA A COORDINADOR DE ZONA PARA ENTREGA DE ROLLOS EN SITIO | 23/12/2025 SE REALIZA ENTREGA DE 32 ROLLOS WOMPI</t>
  </si>
  <si>
    <t>22/12/2025 SE ESCALA A COORDINADOR DE ZONA PARA ENTREGA DE ROLLOS EN SITIO | 23/12/2025 SE ENTREGAN 16 ROLLOS</t>
  </si>
  <si>
    <t>22/12/2025 SE ESCALA A COORDINADOR DE ZONA PARA ENTREGA DE ROLLOS EN SITIO | 23/12/2025 SE HACE ENTREGA DE 24 ROLLOS WOMPI DE MANERA EXITOSA</t>
  </si>
  <si>
    <t>22/12/2025 SE ESCALA A COORDINADOR DE ZONA PARA ENTREGA DE ROLLOS EN SITIO | 23/12/2025 SE ENTREGAN 40 ROLLOS CON. VISITA OK.</t>
  </si>
  <si>
    <t>17/12/2025 SE REALIZA ENVIO DE ROLLOS POR  OPERADOR LOGISTICO | 23/12/2025 SE LE ENVIA EL NUMERO DE GUIA AL USUARIO, PENDIENTE CONFIRMACIÓN | 23/12/2025 SE REALIZA ENVIO DE 64 ROLLOS, CON LA GUIA 2278614875 SERVIENTREGA. SE CONFIRMA ENTREGA EXITOSA POR PARTE DE LA TRANSPORTADORA</t>
  </si>
  <si>
    <t>23/12/2025 SE ESCALA A COORDINADOR DE ZONA PARA ENTREGA DE ROLLOS EN SITIO | 23/12/2025 SE VISITA SITIO SE VERIFICA INFORMACIÓN SE REALIZA ENTREGA DE 32 ROLLOS, NO SE MANIPULA EQUIPOS. FIRMA QUIEN RECIBE LOS ROLLOS.</t>
  </si>
  <si>
    <t>23/12/2025 SE ESCALA A COORDINADOR DE ZONA PARA ENTREGA DE ROLLOS EN SITIO | 23/12/2025 SE REALIZA ENTREGA DE 24 ROLLOS A CORRESPONSAL WOMPI</t>
  </si>
  <si>
    <t>13/12/2025 SE CONFIRMAN DATOS, SE REALIZA ENVIO POR OPERADOR LOGISTICO | 16/12/2025 SE INTENTA COMUNICACION CON EL USUARIO PARA VALIDAR SI YA RECIBIO LOS ROLLOS PERO NO HAY CONTACTO | 23/12/2025 SE REALIZA ENVIO DE 16 ROLLOS, CON LA GUIA 2248145571 SERVIENTREGA. SE CONFIRMA ENTREGA EXITOSA POR PARTE DE LA TRANSPORTADORA</t>
  </si>
  <si>
    <t>16/12/2025 SE INTENTA COMUNICACION CON EL USUARIO PARA VALIDAR SI YA RECIBIO LOS ROLLOS PERO NO HAY CONTACTO | 23/12/2025 SE REALIZA ENVIO DE 64 ROLLOS, CON LA GUIA 2278614757 SERVIENTREGA. SE CONFIRMA ENTREGA EXITOSA POR PARTE DEL USUARIO</t>
  </si>
  <si>
    <t>13/12/2025 SE CONFIRMAN DATOS, SE REALIZA ENVIO POR OPERADOR LOGISTICO | 19/12/2025 EN COMUNICACION CON EL USUARIO AL NUMERO 322 3267725 NOS INDICA QUE AUN NO HA RECIBIDO LOS ROLLOS | 23/12/2025 SE REALIZA ENVIO DE 16 ROLLOS, CON LA GUIA 2214831751 SERVIENTREGA. SE CONFIRMA ENTREGA EXITOSA POR PARTE DE LA TRANSPORTADORA</t>
  </si>
  <si>
    <t>23/12/2025 SE REALIZA ENVIO DE 40 ROLLOS, CON LA GUIA 2278614882 SERVIENTREGA. SE CONFIRMA ENTREGA EXITOSA POR PARTE DE LA TRANSPORTADORA</t>
  </si>
  <si>
    <t>18/12/2025 SE CONFIRMAN DATOS, SE REALIZA ENVIO POR OPERADOR LOGISTICO | 23/12/2025 SE REALIZA ENVIO DE 16 ROLLOS, CON LA GUIA 2248145610 SERVIENTREGA. SE CONFIRMA ENTREGA EXITOSA POR PARTE DE LA TRANSPORTADORA</t>
  </si>
  <si>
    <t>18/12/2025 SE CONFIRMAN DATOS, SE REALIZA ENVIO POR OPERADOR LOGISTICO | 23/12/2025 SE REALIZA ENVIO DE 16 ROLLOS, CON LA GUIA 2235598079 SERVIENTREGA. SE CONFIRMA ENTREGA EXITOSA POR PARTE DE LA TRANSPORTADORA</t>
  </si>
  <si>
    <t>19/12/2025 SE REALIZA ENVIO DE ROLLOS POR  OPERADOR LOGISTICO | 23/12/2025 SE REALIZA ENVIO DE 56 ROLLOS, CON LA GUIA 2235598243 SERVIENTREGA. SE CONFIRMA ENTREGA EXITOSA POR PARTE DE LA TRANSPORTADORA</t>
  </si>
  <si>
    <t>19/12/2025 SE CONFIRMAN DATOS, SE REALIZA ENVIO POR OPERADOR LOGISTICO | 23/12/2025 SE REALIZA ENVIO DE 64 ROLLOS, CON LA GUIA 2235598240 SERVIENTREGA. SE CONFIRMA ENTREGA EXITOSA POR PARTE DE LA TRANSPORTADORA</t>
  </si>
  <si>
    <t>21/12/2025 SE REALIZA ENVIO DE ROLLOS POR  OPERADOR LOGISTICO | 23/12/2025 SE REALIZA ENVIO DE 48 ROLLOS, CON LA GUIA 2235598250 SERVIENTREGA. SE CONFIRMA ENTREGA EXITOSA POR PARTE DE LA TRANSPORTADORA</t>
  </si>
  <si>
    <t>23/12/2025 SE REALIZA ENVIO DE 24 ROLLOS, CON LA GUIA 2235598254 SERVIENTREGA. SE CONFIRMA ENTREGA EXITOSA POR PARTE DE LA TRANSPORTADORA</t>
  </si>
  <si>
    <t>22/12/2025 SE ESCALA A COORDINADOR DE ZONA PARA ENTREGA DE ROLLOS EN SITIO | 23/12/2025 SE REALIZA ENTREGA DE 64 ROLLOS A CORRESPONSAL WOMPI</t>
  </si>
  <si>
    <t>17/12/2025 SE REALIZA ENVIO DE ROLLOS POR  OPERADOR LOGISTICO | 23/12/2025 SE REALIZA ENVIO DE 8 ROLLOS, CON LA GUIA 2282137828 SERVIENTREGA. SE CONFIRMA ENTREGA EXITOSA POR PARTE DE LA TRANSPORTADORA</t>
  </si>
  <si>
    <t>17/12/2025 SE REALIZA ENVIO DE ROLLOS POR  OPERADOR LOGISTICO | 23/12/2025 SE LE COMUNICA EL NUMERO DE GUIA AL USUARIO, PENDIENTE CONFIRMACIÓN | 23/12/2025 SE REALIZA ENVIO DE 32 ROLLOS, CON LA GUIA 2235598055 SERVIENTREGA. SE CONFIRMA ENTREGA EXITOSA POR PARTE DE LA TRANSPORTADORA</t>
  </si>
  <si>
    <t>22/12/2025 SE ESCALA A COORDINADOR DE ZONA PARA ENTREGA DE ROLLOS EN SITIO | 23/12/2025 SE REALIZA ENTREGA DE 32 ROLLOS.WOMPI ,NO SE MANIPULAN EQUIPOS</t>
  </si>
  <si>
    <t>17/12/2025 SE CONFIRMAN DATOS, SE REALIZA ENVIO POR OPERADOR LOGISTICO | 23/12/2025 SE LE INFORMA EL NUMERO DE GUIA AL USUARIO, PENDIENTE CONFIRMACIÓN | 23/12/2025 SE REALIZA ENVIO DE 48 ROLLOS, CON LA GUIA 2235598061 SERVIENTREGA. SE CONFIRMA ENTREGA EXITOSA POR PARTE DE LA TRANSPORTADORA</t>
  </si>
  <si>
    <t>17/12/2025 SE ESCALA A COORDINADOR DE ZONA PARA ENTREGA DE ROLLOS EN SITIO | 23/12/2025 SE CONSULTA GUIA CON LA TRANSPORTADORA VELOCES | 24/12/2025 SE REALIZA ENTREGA DE 16 ROLLOS POR EL OPERADOR LOGISTICO VELOCES CON LA GUIA V4002007714</t>
  </si>
  <si>
    <t>17/12/2025 SE ESCALA A COORDINADOR DE ZONA PARA ENTREGA DE ROLLOS EN SITIO | 23/12/2025 SE CONSULTA GUIA CON TRANSPORTADORA VELOCES | 24/12/2025 SE REALIZA ENTREGA DE 32 ROLLOS POR EL OPERADOR LOGISTICO VELOCES CON LA GUIA V4002007712</t>
  </si>
  <si>
    <t>22/12/2025 SE ESCALA A COORDINADOR DE ZONA PARA ENTREGA DE ROLLOS EN SITIO | 23/12/2025 SE REALIZA VISITA, SE ENTREGAN 32 ROLLOS, DATAFONO NO SE ENCUENTRA EN LA DIRECCIÓN DE ENTREGA</t>
  </si>
  <si>
    <t>23/12/2025 SE ESCALA A COORDINADOR DE ZONA PARA ENTREGA DE ROLLOS EN SITIO | 23/12/2025 SE REALIZA VISITA, SE ENTREGAN 24 ROLLOS, DATAFONO NO SE ENCUENTRA EN LA DIRECCIÓN DE ENTREGA</t>
  </si>
  <si>
    <t>17/12/2025 SE CONFIRMAN DATOS, SE REALIZA ENVIO POR OPERADOR LOGISTICO. USUARIO INDICA QUE SOLO LLEGA INTERRAPIDISIMO | 23/12/2025 SE LE INFORMA EL NUMERO DE GUIA AL USUARIO, PENDIENTE CONFIRMACIÓN | 24/12/2025 SE REALIZA ENVIO DE 64 ROLLOS, CON LA GUIA 46778000566 COORDINADORA. SE CONFIRMA ENTREGA EXITOSA POR PARTE DE LA TRANSPORTADORA</t>
  </si>
  <si>
    <t>17/12/2025 SE ESCALA A COORDINADOR DE ZONA PARA ENTREGA DE ROLLOS EN SITIO | 24/12/2025 SE REALIZA ENTREGA DE 64 ROLLOS POR EL OPERADOR LOGISTICO VELOCES CON LA GUIA V4002007706</t>
  </si>
  <si>
    <t>17/12/2025 SE ESCALA A COORDINADOR DE ZONA PARA ENTREGA DE ROLLOS EN SITIO | 24/12/2025 SE REALIZA ENTREGA DE 64 ROLLOS POR EL OPERADOR LOGISTICO VELOCES CON LA GUIA V4002007704</t>
  </si>
  <si>
    <t>02/12/2025 SE CONFIRMAN DATOS, SE REALIZA ENVIO POR OPERADOR LOGISTICO | 10/12/2025 EN COMUNICACIÓN CON EL USUARIO NOS CONFIRMA QUE AUN NO LE HAN LLEGADO LOS ROLLOS | 24/12/2025 SE REALIZA ENVIO DE 8 ROLLOS, CON LA GUIA 2235596953 SERVIENTREGA. SE CONFIRMA ENTREGA EXITOSA POR PARTE DE LA TRANSPORTADORA</t>
  </si>
  <si>
    <t>10/12/2025 SE CONFIRMAN DATOS, SE REALIZA ENVIO POR OPERADOR LOGISTICO | 24/12/2025 SE REALIZA ENVIO DE 8 ROLLOS, CON LA GUIA 2088989332 SERVIENTREGA. SE CONFIRMA ENTREGA EXITOSA POR PARTE DE LA TRANSPORTADORA</t>
  </si>
  <si>
    <t>17/12/2025 SE REALIZA ENVIO DE ROLLOS POR  OPERADOR LOGISTICO | 24/12/2025 EN COMUNICACIÓN CON LA SEÑORA CLARA GOMEZ AL NÚMERO 3124066813 INFORMA QUE AÚN NO RECIBE LOS ROLLOS | 24/12/2025 SE REALIZA ENVIO DE 32 ROLLOS, CON LA GUIA 2235598068 SERVIENTREGA. SE CONFIRMA ENTREGA EXITOSA POR PARTE DE LA TRANSPORTADORA</t>
  </si>
  <si>
    <t>11/12/2025 SE CONFIRMAN DATOS, SE REALIZA ENVIO POR OPERADOR LOGISTICO | 17/12/2025 EN COMUNICACION CON EL USUARIO AL NUMERO 3224973580 NOS INDICA QUE AUN NO HA RECIBIDO LOS ROLLOS | 24/12/2025 SE REALIZA ENVIO DE 8 ROLLOS, CON LA GUIA 2248145543 SERVIENTREGA. SE CONFIRMA ENTREGA EXITOSA POR PARTE DE LA TRANSPORTADORA</t>
  </si>
  <si>
    <t>12/12/2025 SE CONFIRMAN DATOS, SE REALIZA ENVIO POR OPERADOR LOGISTICO | 24/12/2025 SE REALIZA ENVIO DE 16 ROLLOS, CON LA GUIA 2088989335 SERVIENTREGA. SE CONFIRMA ENTREGA EXITOSA POR PARTE DE LA TRANSPORTADORA</t>
  </si>
  <si>
    <t>15/12/2025 SE CONFIRMAN DATOS, SE REALIZA ENVIO POR OPERADOR LOGISTICO | 24/12/2025 SE REALIZA ENVIO DE 24 ROLLOS, CON LA GUIA 2214831754 SERVIENTREGA. SE CONFIRMA ENTREGA EXITOSA POR PARTE DE LA TRANSPORTADORA</t>
  </si>
  <si>
    <t>13/12/2025 SE CONFIRMAN DATOS, SE REALIZA ENVIO POR OPERADOR LOGISTICO | 19/12/2025 SE CREA NUEVO MO PARA VOLVER A ENVIAR YA QUE FUERON DEVUELTOS, SE LE INFORMA A LOGISTICA ENVIAR POR COORDINADORA PERO SI NO SE PUEDE VOLVER A ENVIAR CON SERVIENTREGA | 24/12/2025 SE REALIZA ENVIO DE 24 ROLLOS, CON LA GUIA 2248145615 SERVIENTREGA. SE CONFIRMA ENTREGA EXITOSA POR PARTE DE LA TRANSPORTADORA</t>
  </si>
  <si>
    <t>15/12/2025 SE CONFIRMAN DATOS, SE REALIZA ENVIO POR OPERADOR LOGISTICO | 20/12/2025 EN COMUNICACIÓN CON EL USUARIO NOS CONFIRMA QUE AUN NO HA RECIBIDO LOS ROLLOS | 24/12/2025 SE REALIZA ENVIO DE 32 ROLLOS, CON LA GUIA 2235597936 SERVIENTREGA. SE CONFIRMA ENTREGA EXITOSA POR PARTE DE LA TRANSPORTADORA</t>
  </si>
  <si>
    <t>17/12/2025 SE REALIZA ENVIO DE ROLLOS POR  OPERADOR LOGISTICO | 23/12/2025 SE LE INFORMA EL NUMERO DE GUIA AL USUARIO, PENDIENTE CONFIRMACIÓN | 24/12/2025 SE REALIZA ENVIO DE 40 ROLLOS, CON LA GUIA 2282137827 SERVIENTREGA. SE CONFIRMA ENTREGA EXITOSA POR PARTE DE LA TRANSPORTADORA</t>
  </si>
  <si>
    <t>17/12/2025 SE CONFIRMAN DATOS, SE REALIZA ENVIO POR OPERADOR LOGISTICO | 24/12/2025 SE REALIZA ENVIO DE 24 ROLLOS, CON LA GUIA 2248145605 SERVIENTREGA. SE CONFIRMA ENTREGA EXITOSA POR PARTE DE LA TRANSPORTADORA</t>
  </si>
  <si>
    <t>17/12/2025 SE REALIZA ENVIO DE ROLLOS POR  OPERADOR LOGISTICO | 24/12/2025 SE REALIZA ENVIO DE 24 ROLLOS, CON LA GUIA 2265100604 SERVIENTREGA. SE CONFIRMA ENTREGA EXITOSA POR PARTE DE LA TRANSPORTADORA</t>
  </si>
  <si>
    <t>17/12/2025 SE ESCALA A COORDINADOR DE ZONA PARA ENTREGA DE ROLLOS EN SITIO | 24/12/2025 SE REALIZA ENTREGA DE 40 ROLLOS POR EL OPERADOR LOGISTICO VELOCES CON LA GUIA V4002007697</t>
  </si>
  <si>
    <t>20/12/2025 SE REALIZA ENVIO DE ROLLOS POR  OPERADOR LOGISTICO | 24/12/2025 SE REALIZA ENVIO DE 56 ROLLOS, CON LA GUIA 992246312 LOGICUARTAS. SE CONFIRMA ENTREGA EXITOSA POR PARTE DEL USUARIO</t>
  </si>
  <si>
    <t>24/12/2025 SE REALIZA ENVIO DE 32 ROLLOS, CON LA GUIA 992246309 LOGICUARTAS. SE CONFIRMA ENTREGA EXITOSA POR PARTE DE LA TRANSPORTADORA</t>
  </si>
  <si>
    <t>19/12/2025 SE CONFIRMAN DATOS, SE REALIZA ENVIO POR OPERADOR LOGISTICO | 24/12/2025 SE REALIZA ENVIO DE 32 ROLLOS, CON LA GUIA 992246308 LOGICUARTAS. SE CONFIRMA ENTREGA EXITOSA POR PARTE DE LA TRANSPORTADORA</t>
  </si>
  <si>
    <t>18/12/2025 SE CONFIRMAN DATOS, SE REALIZA ENVIO POR OPERADOR LOGISTICO | 24/12/2025 SE REALIZA ENVIO DE 8 ROLLOS, CON LA GUIA 992244469 LOGICUARTAS. SE CONFIRMA ENTREGA EXITOSA POR PARTE DE LA TRANSPORTADORA</t>
  </si>
  <si>
    <t>18/12/2025 SE CONFIRMAN DATOS, SE REALIZA ENVIO POR OPERADOR LOGISTICO | 24/12/2025 EN COMUNICACIÓN CON EL SEÑOR EVER AL NÚMERO 3113509562 INFORMA QUE AÚN NO HA RECIBIDO LOS ROLLOS | 24/12/2025 SE REALIZA ENVIO DE 16 ROLLOS, CON LA GUIA 2248145611 SERVIENTREGA. SE CONFIRMA ENTREGA EXITOSA POR PARTE DE LA TRANSPORTADORA</t>
  </si>
  <si>
    <t>25/11/2025 SE CONFIRMAN DATOS, SE REALIZA ENVIO POR OPERADOR LOGISTICO | 11/12/2025 SE LE INFORMA NUMERO DE GUIA A USER, PENDIENTE CONFIRMACION | 24/12/2025 SE REALIZA ENVIO DE 64 ROLLOS, CON LA GUIA 39725377186 COORDINADORA. SE CONFIRMA ENTREGA EXITOSA POR PARTE DEL USUARIO</t>
  </si>
  <si>
    <t>23/12/2025 SE ESCALA A COORDINADOR DE ZONA PARA ENTREGA DE ROLLOS EN SITIO | 24/12/2025 SE ENTREGAN 16 ROLLOS EN EL COMERCIO NO SE MANIPULAN EQUIPOS</t>
  </si>
  <si>
    <t>23/12/2025 SE ESCALA A COORDINADOR DE ZONA PARA ENTREGA DE ROLLOS EN SITIO | 24/12/2025 SE REALIZA ENTREGA DE 56 ROLLOS EN EL COMERCIO NO SE MANIPULAN EQUIPOS</t>
  </si>
  <si>
    <t>23/12/2025 SE ESCALA A COORDINADOR DE ZONA PARA ENTREGA DE ROLLOS EN SITIO | 24/12/2025 EN LA VISITA TÉCNICA REALIZADA AL COMERCIO SE LLEGA AL SITIO SE INFORMA EL MOTIVO DE LA VISITA SE ENTREGAN 32 ROLLOS TÉRMICOS AL CLIENTE.</t>
  </si>
  <si>
    <t>23/12/2025 SE ESCALA A COORDINADOR DE ZONA PARA ENTREGA DE ROLLOS EN SITIO | 24/12/2025 SE REALIZA ENTREGA DE 32 ROLLOS TÉRMICOS WOMPI</t>
  </si>
  <si>
    <t>23/12/2025 SE ESCALA A COORDINADOR DE ZONA PARA ENTREGA DE ROLLOS EN SITIO | 24/12/2025 SE VISITA EL CB PARA ENTREGAR 16  ROLLOS, ENTREGA OK</t>
  </si>
  <si>
    <t>22/12/2025 SE REALIZA ENVIO DE ROLLOS POR  OPERADOR LOGISTICO | 24/12/2025 SE REALIZA ENVIO DE 64 ROLLOS, CON LA GUIA 2235598256 SERVIENTREGA. SE CONFIRMA ENTREGA EXITOSA POR PARTE DE LA TRANSPORTADORA</t>
  </si>
  <si>
    <t>22/12/2025 SE REALIZA ENVIO DE ROLLOS POR  OPERADOR LOGISTICO | 24/12/2025 SE REALIZA ENVIO DE 24 ROLLOS, CON LA GUIA 39725377186 SERVIENTREGA. SE CONFIRMA ENTREGA EXITOSA POR PARTE DEL USUARIO</t>
  </si>
  <si>
    <t>20/12/2025 SE ESCALA A COORDINADOR DE ZONA PARA ENTREGA DE ROLLOS EN SITIO | 24/12/2025 ENTREGA DE 24 ROLLOS EJECUTADO OK</t>
  </si>
  <si>
    <t>21/12/2025 SE REALIZA ENVIO DE ROLLOS POR  OPERADOR LOGISTICO | 24/12/2025 SE REALIZA ENVIO DE 16 ROLLOS, CON LA GUIA 2235598251 SERVIENTREGA. SE CONFIRMA ENTREGA EXITOSA POR PARTE DE LA TRANSPORTADORA</t>
  </si>
  <si>
    <t>20/12/2025 SE REALIZA ENVIO DE ROLLOS POR  OPERADOR LOGISTICO | 24/12/2025 SE REALIZA ENVIO DE 8 ROLLOS, CON LA GUIA 2235598246 SERVIENTREGA. SE CONFIRMA ENTREGA EXITOSA POR PARTE DE LA TRANSPORTADORA</t>
  </si>
  <si>
    <t>24/12/2025 SE REALIZA ENVIO DE 16 ROLLOS, CON LA GUIA 2282137872 SERVIENTREGA. SE CONFIRMA ENTREGA EXITOSA POR PARTE DE LA TRANSPORTADORA</t>
  </si>
  <si>
    <t>24/12/2025 SE ESCALA A COORDINADOR DE ZONA PARA ENTREGA DE ROLLOS EN SITIO | 24/12/2025 SE REALIZA ENTREGA DE 24 ROLLOS WOMPI OK</t>
  </si>
  <si>
    <t>23/12/2025 SE ESCALA A COORDINADOR DE ZONA PARA ENTREGA DE ROLLOS EN SITIO | 24/12/2025 SE ENTREGAN 16 ROLLOS EN LA SEDE</t>
  </si>
  <si>
    <t>23/12/2025 SE ESCALA A COORDINADOR DE ZONA PARA ENTREGA DE ROLLOS EN SITIO | 24/12/2025 SE RELAIZA ENTREGA DE 32 ROLLOS EN SITIO</t>
  </si>
  <si>
    <t>18/12/2025 SE REALIZA ENVIO DE ROLLOS POR  OPERADOR LOGISTICO | 24/12/2025 SE REALIZA ENVIO DE 16 ROLLOS, CON LA GUIA 2282137831 SERVIENTREGA. SE CONFIRMA ENTREGA EXITOSA POR PARTE DE LA TRANSPORTADORA</t>
  </si>
  <si>
    <t>20/12/2025 SE ESCALA A COORDINADOR DE ZONA PARA ENTREGA DE ROLLOS EN SITIO | 24/12/2025 SE VISITA COMERCIO SE ENTREGAN 64 ROLLOS WOMPI, NO SE MANIPULAN DISPOSITIVOS</t>
  </si>
  <si>
    <t>23/12/2025 SE ESCALA A COORDINADOR DE ZONA PARA ENTREGA DE ROLLOS EN SITIO | 24/12/2025 EN LA VISITA TÉCNICA REALIZADA AL COMERCIO SE LLEGA AL SITIO SE INFORMA EL MOTIVO DE LA VISITA SE ENTREGAN 24 ROLLOS TÉRMICOS AL CLIENTE.</t>
  </si>
  <si>
    <t>18/12/2025 SE REALIZA ENVIO DE ROLLOS POR  OPERADOR LOGISTICO | 24/12/2025 EN COMUNICACIÓN CON LA USUARIA AL NÚMERO 3144096147 INFORMA QUE AÚN NO LE HAN LLEGADO | 24/12/2025 SE REALIZA ENVIO DE 16 ROLLOS, CON LA GUIA 2282137832 SERVIENTREGA. SE CONFIRMA ENTREGA EXITOSA POR PARTE DE LA TRANSPORTADORA</t>
  </si>
  <si>
    <t>18/12/2025 SE ESCALA A COORDINADOR DE ZONA PARA ENTREGA DE ROLLOS EN SITIO | 24/12/2025 SE REALIZA ENTREGA DE 40 ROLLOS POR EL OPERADOR LOGISTICO VELOCES CON LA GUIA V4002012878</t>
  </si>
  <si>
    <t>23/12/2025 SE ESCALA A COORDINADOR DE ZONA PARA ENTREGA DE ROLLOS EN SITIO | 24/12/2025 SE REALIZA ENTREGA DE 16 ROLLOS</t>
  </si>
  <si>
    <t>22/12/2025 SE ESCALA A COORDINADOR DE ZONA PARA ENTREGA DE ROLLOS EN SITIO | 24/12/2025 SE HACE ENTREGA DE 24 ROLLOS WOMPI DE MANERA EXITOSA</t>
  </si>
  <si>
    <t>23/12/2025 SE ESCALA A COORDINADOR DE ZONA PARA ENTREGA DE ROLLOS EN SITIO | 24/12/2025 SE REALIZA ENTREGA DE 64 ROLLOS CON VISITA NO SE MANIPULA TERMINAL</t>
  </si>
  <si>
    <t>23/12/2025 SE ESCALA A COORDINADOR DE ZONA PARA ENTREGA DE ROLLOS EN SITIO | 24/12/2025 EN LA VISITA TÉCNICA REALIZADA AL COMERCIO SE LLEGA AL SITIO SE INFORMA EL MOTIVO DE LA VISITA SE ENTREGAN 16 ROLLOS TÉRMICOS AL CLIENTE.</t>
  </si>
  <si>
    <t>22/12/2025 SE ESCALA A COORDINADOR DE ZONA PARA ENTREGA DE ROLLOS EN SITIO | 24/12/2025 ENTREGA DE 48 ROLLOS DE WOMPI NO SE MANIPULAN EQUIPOS</t>
  </si>
  <si>
    <t>23/12/2025 SE ESCALA A COORDINADOR DE ZONA PARA ENTREGA DE ROLLOS EN SITIO | 24/12/2025 SE REALIZA ENTREGA DE 16 ROLLOS EN SITIO</t>
  </si>
  <si>
    <t>20/12/2025 SE ESCALA A COORDINADOR DE ZONA PARA ENTREGA DE ROLLOS EN SITIO | 24/12/2025 ENTREGA DE 56 ROLLOS EJECUTADO OK</t>
  </si>
  <si>
    <t>22/12/2025 SE ESCALA A COORDINADOR DE ZONA PARA ENTREGA DE ROLLOS EN SITIO | 24/12/2025 SE VISITA COMERCIO, SE ENTREGAN 16 ROLLOS WOMPI, NO SE MANIPULAN DISPOSITIVOS</t>
  </si>
  <si>
    <t>23/12/2025 SE ESCALA A COORDINADOR DE ZONA PARA ENTREGA DE ROLLOS EN SITIO | 24/12/2025 SE REALIZA ENTREGA DE 48 ROLLOS CON VISITA NO SE MANIPULA TERMINAL</t>
  </si>
  <si>
    <t>22/12/2025 SE ESCALA A COORDINADOR DE ZONA PARA ENTREGA DE ROLLOS EN SITIO | 24/12/2025 DURANTE LA VISITA TECNICA SE REALIZA ENTREGA DE ROLLOS PARA DATÁFONO NO SE MANIPULAN EQUIPOS SIN NOVEDAD EN ENTREGA</t>
  </si>
  <si>
    <t>18/12/2025 SE ESCALA A COORDINADOR DE ZONA PARA ENTREGA DE ROLLOS EN SITIO | 24/12/2025 SE REALIZA ENTREGA DE 40 ROLLOS POR EL OPERADOR LOGISTICO VELOCES CON LA GUIA V4002012892</t>
  </si>
  <si>
    <t>23/12/2025 SE ESCALA A COORDINADOR DE ZONA PARA ENTREGA DE ROLLOS EN SITIO | 24/12/2025 SE HACE PRESENCIA EN COMERCIO SE ENCUENTRA CERRADO DE SE LLAMA A LA SEÑORA ELSA AL NÚMERO 3132089859 SOLICITA QUE SE LE ENTREGUEN EN EL LOCAL DEL LADO</t>
  </si>
  <si>
    <t>23/12/2025 SE ESCALA A COORDINADOR DE ZONA PARA ENTREGA DE ROLLOS EN SITIO | 24/12/2025 SE VISITA COMERCIO CB BANCOLOMBIA WOMPI, SE ENTREGAN ROLLOS DE PAPELERÍA PARA EL DATAFONO SOLICITADOS POR EL CLIENTE, NO UPS, NO SE MANIPULAN EQUIPOS</t>
  </si>
  <si>
    <t>22/12/2025 SE ESCALA A COORDINADOR DE ZONA PARA ENTREGA DE ROLLOS EN SITIO | 24/12/2025 ENTREGA DE 16 ROLLOS WOMPI NO SE MANIPULAN EQUIPOS</t>
  </si>
  <si>
    <t>21/12/2025 SE ESCALA A COORDINADOR DE ZONA PARA ENTREGA DE ROLLOS EN SITIO | 24/12/2025 SE REALIZA VISITA PARA LA ENTREGA DE LOS ROLLOS PERO SE ENCUENTRA CERRADO TEL DE CONTACTO NO RESPONDE 3107528730</t>
  </si>
  <si>
    <t>23/12/2025 SE ESCALA A COORDINADOR DE ZONA PARA ENTREGA DE ROLLOS EN SITIO | 24/12/2025 SE VISITA CORRESPONSAL Y SE ENTREGAN 24 ROLLOS</t>
  </si>
  <si>
    <t>23/12/2025 SE ESCALA A COORDINADOR DE ZONA PARA ENTREGA DE ROLLOS EN SITIO | 24/12/2025 ENTREGA DE 32 ROLLOS NO SE MANIPULAN EQUIPOS</t>
  </si>
  <si>
    <t>22/12/2025 SE ESCALA A COORDINADOR DE ZONA PARA ENTREGA DE ROLLOS EN SITIO | 24/12/2025 SE VISITA COMERCIO SE REALIZÓ ENTREGA DE 64 ROLLOS WOMPI</t>
  </si>
  <si>
    <t>16/12/2025 SE ESCALA A COORDINADOR DE ZONA PARA ENTREGA DE ROLLOS EN SITIO | 22/12/2025 SE RECOMIENDA A VELOCES LA ENTREGA DE ESTE CASO | 24/12/2025 SE REALIZA ENTREGA DE 24 ROLLOS POR EL OPERADOR LOGISTICO VELOCES CON LA GUIA V4002001579</t>
  </si>
  <si>
    <t>18/12/2025 SE ESCALA A COORDINADOR DE ZONA PARA ENTREGA DE ROLLOS EN SITIO | 24/12/2025 SE REALIZA ENTREGA DE 32 ROLLOS POR EL OPERADOR LOGISTICO VELOCES CON LA GUIA V4002012875</t>
  </si>
  <si>
    <t>23/12/2025 SE ESCALA A COORDINADOR DE ZONA PARA ENTREGA DE ROLLOS EN SITIO | 24/12/2025 SE REALIZA ENTREGA DE 32 ROLLOS WOMPI</t>
  </si>
  <si>
    <t>23/12/2025 SE ESCALA A COORDINADOR DE ZONA PARA ENTREGA DE ROLLOS EN SITIO | 24/12/2025 DURANTE LA VISITA TECNICA SE REALIZA ENTREGA DE ROLLOS PARA DATÁFONO NO SE MANIPULAN EQUIPOS SIN NOVEDAD EN ENTREGA</t>
  </si>
  <si>
    <t>23/12/2025 SE ESCALA A COORDINADOR DE ZONA PARA ENTREGA DE ROLLOS EN SITIO | 24/12/2025 SE REALIZA VISITA TÉCNICA PARA ENTREGAR 24 ROLLOS EN BUEN ESTADO</t>
  </si>
  <si>
    <t>20/12/2025 SE ESCALA A COORDINADOR DE ZONA PARA ENTREGA DE ROLLOS EN SITIO | 24/12/2025 SE ENTREGAN 40 ROLLOS WOMPI</t>
  </si>
  <si>
    <t>23/12/2025 SE ESCALA A COORDINADOR DE ZONA PARA ENTREGA DE ROLLOS EN SITIO | 24/12/2025 SE HACE ENTREGA DE 56 ROLLOS DE WOMPI</t>
  </si>
  <si>
    <t>24/12/2025 SE HACE ENTREGA DE 16 ROLLOS WOMPI DE MANERA EXITOSA</t>
  </si>
  <si>
    <t>23/12/2025 SE REALIZA ENVIO DE ROLLOS POR  OPERADOR LOGISTICO | 24/12/2025 SE INGRESA SE ENTREGA 32 ROLLOS WOMPI</t>
  </si>
  <si>
    <t>21/12/2025 SE ESCALA A COORDINADOR DE ZONA PARA ENTREGA DE ROLLOS EN SITIO | 24/12/2025 SE VISITA COMERCIO CB BANCOLOMBIA WOMPI, SE ENTREGAN ROLLOS DE PAPELERÍA PARA EL DATAFONO SOLICITADOS POR EL CLIENTE, NO UPS, NO SE MANIPULAN EQUIPOS</t>
  </si>
  <si>
    <t>23/12/2025 SE ESCALA A COORDINADOR DE ZONA PARA ENTREGA DE ROLLOS EN SITIO | 24/12/2025 SE HACE ENTREGA DE 32 ROLLOS WOMPI</t>
  </si>
  <si>
    <t>22/12/2025 SE ESCALA A COORDINADOR DE ZONA PARA ENTREGA DE ROLLOS EN SITIO | 24/12/2025 SE VISITA COMERCIO, SE ENTREGAN 32 ROLLOS WOMPI, NO SE MANIPULAN DISPOSITIVOS</t>
  </si>
  <si>
    <t>24/12/2025 SE ESCALA A COORDINADOR DE ZONA PARA ENTREGA DE ROLLOS EN SITIO | 24/12/2025 SE REALIZA ENTREGA DE 64 ROLLOS WOMPI OK</t>
  </si>
  <si>
    <t>18/12/2025 SE REALIZA ENVIO DE ROLLOS POR FLOTA | 25/12/2025 SE ENVÍA  32 ROLLOS POR CARRO QUE CLIENTE INDICA</t>
  </si>
  <si>
    <t>20/12/2025 SE CONFIRMAN DATOS, SE REALIZA ENVIO POR OPERADOR LOGISTICO | 25/12/2025 SE REALIZA ENVIO DE 40 ROLLOS, CON LA GUIA 46778000586 COORDINADORA. SE CONFIRMA ENTREGA EXITOSA POR PARTE DE LA TRANSPORTADORA | 25/12/2025 SE REALIZA ENVIO DE 40 ROLLOS, CON LA GUIA 46778000586 COORDINADORA. SE CONFIRMA ENTREGA EXITOSA POR PARTE DE LA TRANSPORTADORA</t>
  </si>
  <si>
    <t>15/12/2025 SE CONFIRMAN DATOS, SE REALIZA ENVIO POR OPERADOR LOGISTICO | 25/12/2025 SE REALIZA ENVIO DE 24 ROLLOS, CON LA GUIA 2088989331 SERVIENTREGA. SE CONFIRMA ENTREGA EXITOSA POR PARTE DE LA TRANSPORTADORA</t>
  </si>
  <si>
    <t>17/12/2025 SE REALIZA ENVIO DE ROLLOS POR  OPERADOR LOGISTICO | 24/12/2025 EN COMUNICACIÓN CON EL USUARIO NOS CONFIRMA QUE AUN NO HA RECIBIDO LOS ROLLOS | 25/12/2025 SE REALIZA ENVIO DE 48 ROLLOS, CON LA GUIA 2078334639 SERVIENTREGA. SE CONFIRMA ENTREGA EXITOSA POR PARTE DE LA TRANSPORTADORA. USUARIO CONFIRMA RECEPCIÓN</t>
  </si>
  <si>
    <t>18/12/2025 SE CONFIRMAN DATOS, SE REALIZA ENVIO POR OPERADOR LOGISTICO | 25/12/2025 SE REALIZA ENVIO DE 24 ROLLOS, CON LA GUIA 2235598078 SERVIENTREGA. SE CONFIRMA ENTREGA EXITOSA POR PARTE DE LA TRANSPORTADORA</t>
  </si>
  <si>
    <t>18/12/2025 SE ESCALA A COORDINADOR DE ZONA PARA ENTREGA DE ROLLOS EN SITIO | 25/12/2025 SE REALIZA ENTREGA DE 64 ROLLOS POR EL OPERADOR LOGISTICO VELOCES CON LA GUIA V4002012881</t>
  </si>
  <si>
    <t>18/12/2025 SE ESCALA A COORDINADOR DE ZONA PARA ENTREGA DE ROLLOS EN SITIO | 25/12/2025 SE REALIZA ENTREGA DE 16 ROLLOS POR EL OPERADOR LOGISTICO VELOCES CON LA GUIA V4002007696</t>
  </si>
  <si>
    <t>17/12/2025 SE REALIZA ENVIO DE ROLLOS POR  OPERADOR LOGISTICO | 26/12/2025 SE PROCEDE A HACER LA DEVOLUCIÓN DEL PAQUETE YA QUE ESTUVO EN OFICINA MUCHO TIEMPO Y EL USUARIO NO RECOGIO | 26/12/2025 SE REALIZA ENVIO DE 48 ROLLOS, CON LA GUIA 2248145602 SERVIENTREGA. SE CONFIRMA ENTREGA EXITOSA POR PARTE DE LA TRANSPORTADORA</t>
  </si>
  <si>
    <t>18/12/2025 SE ESCALA A COORDINADOR DE ZONA PARA ENTREGA DE ROLLOS EN SITIO | 26/12/2025 SE REALIZA ENTREGA DE 8 ROLLOS POR EL OPERADOR LOGISTICO VELOCES CON LA GUIA V4002012883</t>
  </si>
  <si>
    <t>26/12/2025 SE LE INFORMA EL NUMERO DE GUIA AL USUARIO, PENDIENTE CONFIRMACIÓN | 26/12/2025 SE REALIZA ENVIO DE 32 ROLLOS, CON LA GUIA 992244363 LOGICUARTAS. SE CONFIRMA ENTREGA EXITOSA POR PARTE DE LA TRANSPORTADORA</t>
  </si>
  <si>
    <t>20/12/2025 SE ESCALA A COORDINADOR DE ZONA PARA ENTREGA DE ROLLOS EN SITIO | 26/12/2025 SE VISITA COMERCIO, SE ENTREGAN 40 ROLLOS WOMPI, NO SE MANIPULAN DISPOSITIVOS</t>
  </si>
  <si>
    <t>24/12/2025 SE ESCALA A COORDINADOR DE ZONA PARA ENTREGA DE ROLLOS EN SITIO | 26/12/2025 SE REALIZA ENTREGA DE 40 ROLLOS WOMPI</t>
  </si>
  <si>
    <t>24/12/2025 SE INTENTA COMUNICACION CON CB AL NUMERO 3135109620 SIN RESPUESTA, SE LE ESCRIBE AL WSAP PARA CONFIRMAR | 26/12/2025 SE REALIZA ENVIO DE 8 ROLLOS, CON LA GUIA 2265100599 SERVIENTREGA. SE CONFIRMA ENTREGA EXITOSA POR PARTE DE LA TRANSPORTADORA</t>
  </si>
  <si>
    <t>16/12/2025 SE REALIZA ENVIO DE ROLLOS POR  OPERADOR LOGISTICO | 24/12/2025 EN COMUNICACION CON LA SEÑORA JENNY PAOLA INDICA QUE AUN NO LE HAN LLEGADO LOS ROLLOS, ENVIO EN DISTRIBUCION | 22/12/2025 BODEGA INFORMA QUE LAS GUIAS FUERON DESPACHADAS A TIEMPO | 26/12/2025 SE REALIZA ENVIO DE 64 ROLLOS, CON LA GUIA 2088989333 SERVIENTREGA. SE CONFIRMA ENTREGA EXITOSA POR PARTE DEL USUARIO</t>
  </si>
  <si>
    <t>16/12/2025 SE REALIZA ENVIO DE ROLLOS POR  OPERADOR LOGISTICO | 24/12/2025 EN COMUNICACIÓN CON LA SEÑORA SARA AL NÚMERO 3128136585 INFORMA QUE AÚN NO LE HAN LLEGADO LOS ROLLOS | 22/12/2025 EN COMUNICACION CON EL USUARIO NOS CONFRIMA QUE AUN NO HA RECIBIDO LOS ROLLOS | 26/12/2025 SE REALIZA ENVIO DE 56 ROLLOS, CON LA GUIA 2248145595 SERVIENTREGA. SE CONFIRMA ENTREGA EXITOSA POR PARTE DE LA TRANSPORTADORA</t>
  </si>
  <si>
    <t>24/12/2025 EN COMUNICACIÓN CON LA SEÑORA LEIDY AL NÚMERO 3207677424 INFORMA QUE AUN NO LE HAN LLEGADO LOS ROLLOS | 23/12/2025 EN COMUNICACIÓN CON EL USUARIO NOS CONFIRMA QUE AUN NO HA RECIBIDO LOS ROLLOS | 26/12/2025 SE REALIZA ENVIO DE 8 ROLLOS, CON LA GUIA 2088989344 SERVIENTREGA. SE CONFIRMA ENTREGA EXITOSA POR PARTE DE LA TRANSPORTADORA</t>
  </si>
  <si>
    <t>19/12/2025 SE CONFIRMAN DATOS, SE REALIZA ENVIO POR OPERADOR LOGISTICO | 26/12/2025 SE REALIZA ENVIO DE 16 ROLLOS, CON LA GUIA 2265100629 SERVIENTREGA. SE CONFIRMA ENTREGA EXITOSA POR PARTE DE LA TRANSPORTADORA</t>
  </si>
  <si>
    <t>17/12/2025 SE CONFIRMAN DATOS, SE REALIZA ENVIO POR OPERADOR LOGISTICO | 24/12/2025 EN COMUNICACIÓN AL NÚMERO 3209270843 INFORMA QUE AÚN NO RECIBE LOS ROLLOS | 23/12/2025 EN COMUNICACIÓN CON EL USUARIO NOS CONFIRMA  QUE AUN NO HA RECIBIDO LOS ROLLOS | 26/12/2025 SE REALIZA ENVIO DE 16 ROLLOS, CON LA GUIA 2282137829 SERVIENTREGA. SE CONFIRMA ENTREGA EXITOSA POR PARTE DE LA TRANSPORTADORA</t>
  </si>
  <si>
    <t>20/12/2025 SE CONFIRMAN DATOS, SE REALIZA ENVIO POR OPERADOR LOGISTICO | 26/12/2025 SE REALIZA ENVIO DE 40 ROLLOS, CON LA GUIA 2235598245 SERVIENTREGA. SE CONFIRMA ENTREGA EXITOSA POR PARTE DE LA TRANSPORTADORA</t>
  </si>
  <si>
    <t>20/12/2025 SE CONFIRMAN DATOS, SE REALIZA ENVIO POR OPERADOR LOGISTICO | 26/12/2025 SE REALIZA ENVIO DE 16 ROLLOS, CON LA GUIA 2235598247 SERVIENTREGA. SE CONFIRMA ENTREGA EXITOSA POR PARTE DE LA TRANSPORTADORA</t>
  </si>
  <si>
    <t>20/12/2025 SE CONFIRMAN DATOS, SE REALIZA ENVIO POR OPERADOR LOGISTICO | 26/12/2025 SE REALIZA ENVIO DE 48 ROLLOS, CON LA GUIA 2235598244 SERVIENTREGA. SE CONFIRMA ENTREGA EXITOSA POR PARTE DE LA TRANSPORTADORA</t>
  </si>
  <si>
    <t>26/12/2025 SE REALIZA ENVIO DE 40 ROLLOS, CON LA GUIA 2235598302 SERVIENTREGA. SE CONFIRMA ENTREGA EXITOSA POR PARTE DE LA TRANSPORTADORA</t>
  </si>
  <si>
    <t>22/12/2025 SE ESCALA A COORDINADOR DE ZONA PARA ENTREGA DE ROLLOS EN SITIO | 26/12/2025 SE ENTREGA 32 ROLLOS SIN NOVEDAD</t>
  </si>
  <si>
    <t>23/12/2025 SE ESCALA A COORDINADOR DE ZONA PARA ENTREGA DE ROLLOS EN SITIO | 26/12/2025 ENTREGA DE 32 ROLLOS WOMPI PARA DATAFONO NO SE MANIPULA TERMINAL  EQUIPO DE ENCUENTRA APAGADO NO LO HAN A ENCENDER HOY POR LO TANTO NO HAY VOUCHER PARA LA FOTO</t>
  </si>
  <si>
    <t>21/12/2025 SE ESCALA A COORDINADOR DE ZONA PARA ENTREGA DE ROLLOS EN SITIO | 26/12/2025 SE VISITA COMERCIO CB BANCOLOMBIA WOMPI, SE ENTREGAN ROLLOS DE PAPELERÍA PARA EL DATAFONO SOLICITADOS POR EL CLIENTE, NO UPS, NO SE MANIPULAN EQUIPOS</t>
  </si>
  <si>
    <t>22/12/2025 SE ESCALA A COORDINADOR DE ZONA PARA ENTREGA DE ROLLOS EN SITIO | 26/12/2025 SE ENTREGA 8 ROLLOS SIN NOVEDAD</t>
  </si>
  <si>
    <t>20/12/2025 SE ESCALA A COORDINADOR DE ZONA PARA ENTREGA DE ROLLOS EN SITIO | 26/12/2025 SE VISITA COMERCIO, SE ENTREGAN 48 ROLLOS WOMPI, NO SE MANIPULAN DISPOSITIVOS</t>
  </si>
  <si>
    <t>12/12/2025 SE ESCALA A COORDINADOR DE ZONA PARA ENTREGA DE ROLLOS EN SITIO | 26/12/2025 SE REALIZA ENTREGA DE 64 ROLLOS POR EL OPERADOR LOGISTICO VELOCES CON LA GUIA V4001981937</t>
  </si>
  <si>
    <t>13/12/2025 SE ESCALA A COORDINADOR DE ZONA PARA ENTREGA DE ROLLOS EN SITIO | 26/12/2025 SE REALIZA ENTREGA DE 48 ROLLOS POR EL OPERADOR LOGISTICO VELOCES CON LA GUIA V4001984717</t>
  </si>
  <si>
    <t>15/12/2025 SE ESCALA A COORDINADOR DE ZONA PARA ENTREGA DE ROLLOS EN SITIO | 26/12/2025 SE REALIZA ENTREGA DE 32 ROLLOS POR EL OPERADOR LOGISTICO VELOCES CON LA GUIA V4001994296</t>
  </si>
  <si>
    <t>16/12/2025 SE ESCALA A COORDINADOR DE ZONA PARA ENTREGA DE ROLLOS EN SITIO | 22/12/2025 SE RECOMIENDA A VELOCES LA ENTREGA DE ESTE CASO | 26/12/2025 SE REALIZA ENTREGA DE 32 ROLLOS POR EL OPERADOR LOGISTICO VELOCES CON LA GUIA V4002001584</t>
  </si>
  <si>
    <t>18/12/2025 SE ESCALA A COORDINADOR DE ZONA PARA ENTREGA DE ROLLOS EN SITIO | 26/12/2025 SE REALIZA ENTREGA DE 24 ROLLOS POR EL OPERADOR LOGISTICO VELOCES CON LA GUIA V4002012876</t>
  </si>
  <si>
    <t>24/12/2025 SE ESCALA A COORDINADOR DE ZONA PARA ENTREGA DE ROLLOS EN SITIO | 26/12/2025 SE REALIZA VISITA AL COMERCIO Y SE REALIZÓ ENTREGA DE 48 ROLLOS TODO OK</t>
  </si>
  <si>
    <t>23/12/2025 SE ESCALA A COORDINADOR DE ZONA PARA ENTREGA DE ROLLOS EN SITIO | 26/12/2025 SE ENTREGA 16 ROLLOS EN PORTERÍA DE CONJUNTO , CLIENTE MANIFIESTA NO ESTAR EN EL CORRESPONSAL</t>
  </si>
  <si>
    <t>24/12/2025 SE ESCALA A COORDINADOR DE ZONA PARA ENTREGA DE ROLLOS EN SITIO | 26/12/2025 SE REALIZA ENTREGA DE 48 ROLLOS WOMPI</t>
  </si>
  <si>
    <t>23/12/2025 SE ESCALA A COORDINADOR DE ZONA PARA ENTREGA DE ROLLOS EN SITIO | 26/12/2025 SE ENTREGAN 24 ROLLOS WOMPI RECIBE LA SEÑORA CIELO MONTOYA TRABAJADORA</t>
  </si>
  <si>
    <t>23/12/2025 SE ESCALA A COORDINADOR DE ZONA PARA ENTREGA DE ROLLOS EN SITIO | 26/12/2025 SE ENTREGA 24 ROLLOS SIN NOVEDAD</t>
  </si>
  <si>
    <t>22/12/2025 SE ESCALA A COORDINADOR DE ZONA PARA ENTREGA DE ROLLOS EN SITIO | 26/12/2025 SE ENTREGA 16 ROLLOS SIN NOVEDAD</t>
  </si>
  <si>
    <t>22/12/2025 SE ESCALA A COORDINADOR DE ZONA PARA ENTREGA DE ROLLOS EN SITIO | 26/12/2025 SE ENTREGAN 40 ROLLOS WOMPI RECIBE JAIBER BEDOYA</t>
  </si>
  <si>
    <t>21/12/2025 SE ESCALA A COORDINADOR DE ZONA PARA ENTREGA DE ROLLOS EN SITIO | 26/12/2025 SE LLEGA A COMERCIO SE ENCUENTRA CERRADO SE LLAMA NÚMERO DE CONTACTO NO RESPONDE</t>
  </si>
  <si>
    <t>23/12/2025 SE ESCALA A COORDINADOR DE ZONA PARA ENTREGA DE ROLLOS EN SITIO | 26/12/2025 SE DEJAN 64 ROLLOS SE DEJAN CON VECINA DEL AFRENTE COMERCIO SE ENCUENTRA DE VIAJE</t>
  </si>
  <si>
    <t>18/12/2025 SE REALIZA ENVIO DE ROLLOS POR  OPERADOR LOGISTICO | 26/12/2025 SE LE INFORMA EL NUMERO DE GUIA AL USUARIO, PENDIENTE CONFIRMACIÓN | 26/12/2025 SE REALIZA ENVIO DE 32 ROLLOS, CON LA GUIA 2265100625 SERVIENTREGA. SE CONFIRMA ENTREGA EXITOSA POR PARTE DE LA TRANSPORTADORA</t>
  </si>
  <si>
    <t>20/12/2025 SE ESCALA A COORDINADOR DE ZONA PARA ENTREGA DE ROLLOS EN SITIO | 26/12/2025 SE REALIZA ENTREGA DE 32 ROLLOS DE MANERA EFECTIVA.</t>
  </si>
  <si>
    <t>22/12/2025 SE ESCALA A COORDINADOR DE ZONA PARA ENTREGA DE ROLLOS EN SITIO | 26/12/2025 SE DEJAN 24 ROLLOS</t>
  </si>
  <si>
    <t>19/12/2025 SE REALIZA ENVIO DE ROLLOS POR  OPERADOR LOGISTICO | 26/12/2025 SE LE ENVIA EL NUMERO DE GUIA AL USUARIO, PENDIENTE CONFIRMACION | 26/12/2025 SE REALIZA ENVIO DE 40 ROLLOS, CON LA GUIA 2235598081 SERVIENTREGA. SE CONFIRMA ENTREGA EXITOSA POR PARTE DE LA TRANSPORTADORA</t>
  </si>
  <si>
    <t>24/12/2025 SE ESCALA A COORDINADOR DE ZONA PARA ENTREGA DE ROLLOS EN SITIO | 26/12/2025 SE REALIZA VISITA SE PROCEDE EDE A ENTREGAR 32 ROLLOS WOMPI AL CLIENTE CB OK</t>
  </si>
  <si>
    <t>25/12/2025 SE ESCALA A COORDINADOR DE ZONA PARA ENTREGA DE ROLLOS EN SITIO | 26/12/2025 SE REALIZA VISITA SE PROCEDE A ENTREGAR 40 ROLLOS WOMPI AL CLIENTE ,CB OK</t>
  </si>
  <si>
    <t>20/12/2025 SE ESCALA A COORDINADOR DE ZONA PARA ENTREGA DE ROLLOS EN SITIO | 26/12/2025 SE VISITA COMERCIO SE REALIZA ENTREGA DE 64 ROLLOS DE PAPEL PARA DATÁFONO WOMPI</t>
  </si>
  <si>
    <t>26/12/2025 SE ESCALA A COORDINADOR DE ZONA PARA ENTREGA DE ROLLOS EN SITIO | 26/12/2025 SE VISITA COMERCIO SE ENTREGA 16 ROLLOS EN SITIO</t>
  </si>
  <si>
    <t>26/12/2025 SE ESCALA A COORDINADOR DE ZONA PARA ENTREGA DE ROLLOS EN SITIO | 26/12/2025 SE VISITA COMERCIO SE ENTREGA 48 ROLLOS EN SITIO</t>
  </si>
  <si>
    <t>21/12/2025 SE REALIZA ENVIO DE ROLLOS POR  OPERADOR LOGISTICO | 26/12/2025 SE REALIZA ENVIO DE 56 ROLLOS, CON LA GUIA 992246313 LOGICUARTAS. SE CONFIRMA ENTREGA EXITOSA POR PARTE DE LA TRANSPORTADORA</t>
  </si>
  <si>
    <t>20/12/2025 SE REALIZA ENVIO DE ROLLOS POR  OPERADOR LOGISTICO | 26/12/2025 SE REALIZA ENVIO DE 64 ROLLOS, CON LA GUIA 992246311 LOGICUARTAS. SE CONFIRMA ENTREGA EXITOSA POR PARTE DEL USUARIO</t>
  </si>
  <si>
    <t>23/12/2025 SE ESCALA A COORDINADOR DE ZONA PARA ENTREGA DE ROLLOS EN SITIO | 26/12/2025 SE ENTREGA 48 ROLLOS SIN NOVEDAD</t>
  </si>
  <si>
    <t>23/12/2025 SE ESCALA A COORDINADOR DE ZONA PARA ENTREGA DE ROLLOS EN SITIO | 26/12/2025 SE LLEGA A COMERCIO, SE ENTREGAN ROLLOS, SIN MANIPULACIÓN DEL EQUIPO SIN NOVEDAD</t>
  </si>
  <si>
    <t>18/12/2025 SE ESCALA A COORDINADOR DE ZONA PARA ENTREGA DE ROLLOS EN SITIO | 26/12/2025 ROLLOS SE ENTREGARAN EL DÍA DE HOY, INCUMPLIMIENTO PARA ALVARO BENITEZ CARVAJAL | 26/12/2025 SE REALIZA ENTREGA DE 24 ROLLOS EN SITIO</t>
  </si>
  <si>
    <t>24/12/2025 SE ESCALA A COORDINADOR DE ZONA PARA ENTREGA DE ROLLOS EN SITIO | 26/12/2025 SE REALIZA VISITA SE PROCEDE A ENTREGARLE AL CLIENTE 64 ROLLOS WOMPI,CB OPERATIVO</t>
  </si>
  <si>
    <t>19/12/2025 ESTABAN CREADOS COMO ENVIO PERO TUVIERON NOVEDAD, SE CREAN PARA ENTREGA CON VISITA | 27/12/2025 SE REALIZA ENVIO CON LA GUIA INTERRAPIDISIMO 700179341992, SE ENCUENTRA EN OFICINA, SE LE INFORMA AL USUARIO PARA QUE RECLAME LO ANTES POSIBLE | 20/12/2025 SE ENVIARON 8 ROLLOS</t>
  </si>
  <si>
    <t>11/12/2025 SE CONFIRMAN DATOS, SE REALIZA ENVIO POR OPERADOR LOGISTICO | 24/12/2025 SE INTENTA COMUNICACION CON CB AL NUMERO 3214696950 SIN RESPUESTA, SE LE ESCRIBE AL WSAP PARA CONFIRMAR | 18/12/2025 LA RED AUTORIZA SEGUNDO OFRECIMIENTO, SE CREA NUEVO MO PARA ENVIO Y SE ESCALA A LOGISTICA | 27/12/2025 SE REALIZA ENVIO DE 16 ROLLOS, CON LA GUIA 2248145568 SERVIENTREGA. SE CONFIRMA ENTREGA EXITOSA POR PARTE DE LA TRANSPORTADORA</t>
  </si>
  <si>
    <t>17/12/2025 SE REALIZA ENVIO DE ROLLOS POR  OPERADOR LOGISTICO | 24/12/2025 EN COMUNICACIÓN CON LA SEÑORA  MARTHA INES SALCEDO AL NÚMERO 3177003877 INFORMA QUE AÚN NO RECIBE LOS ROLLOS | 27/12/2025 SE REALIZA ENVIO DE 64 ROLLOS, CON LA GUIA 2282137830 SERVIENTREGA. SE CONFIRMA ENTREGA EXITOSA POR PARTE DE LA TRANSPORTADORA</t>
  </si>
  <si>
    <t>18/12/2025 SE REALIZA ENVIO DE ROLLOS POR  OPERADOR LOGISTICO | 26/12/2025 EN COMUNICACIÓN CON EL CLIENTE NOS  CONFIRMA QUE AUN NO HA RECIBIDO LOS ROLLOS | 27/12/2025 SE REALIZA ENVIO DE 64 ROLLOS, CON LA GUIA 2278614878 SERVIENTREGA. SE CONFIRMA ENTREGA EXITOSA POR PARTE DE LA TRANSPORTADORA</t>
  </si>
  <si>
    <t>18/12/2025 SE CONFIRMAN DATOS, SE REALIZA ENVIO POR OPERADOR LOGISTICO | 24/12/2025 EN COMUNICACIÓN CON EL USUARIO NOS CONFIRMA QUE AUN  NO HA RECIBIDO LOS ROLLOS | 27/12/2025 SE REALIZA ENVIO DE 8 ROLLOS, CON LA GUIA 2265100624 SERVIENTREGA. SE CONFIRMA ENTREGA EXITOSA POR PARTE DE LA TRANSPORTADORA</t>
  </si>
  <si>
    <t>20/12/2025 SE CONFIRMAN DATOS, SE REALIZA ENVIO POR OPERADOR LOGISTICO | 27/12/2025 SE REALIZA ENVIO DE 24 ROLLOS, CON LA GUIA 2282137885 SERVIENTREGA. SE CONFIRMA ENTREGA EXITOSA POR PARTE DE LA TRANSPORTADORA</t>
  </si>
  <si>
    <t>19/12/2025 SE REALIZA ENVIO DE ROLLOS POR  OPERADOR LOGISTICO | 27/12/2025 SE REALIZA ENVIO DE 64 ROLLOS, CON LA GUIA 2235598241 SERVIENTREGA. SE CONFIRMA ENTREGA EXITOSA POR PARTE DE LA TRANSPORTADORA</t>
  </si>
  <si>
    <t>20/12/2025 SE CONFIRMAN DATOS, SE REALIZA ENVIO POR OPERADOR LOGISTICO | 27/12/2025 SE REALIZA ENVIO DE 64 ROLLOS, CON LA GUIA 46778000585 COORDINADORA. SE CONFIRMA ENTREGA EXITOSA POR PARTE DE LA TRANSPORTADORA</t>
  </si>
  <si>
    <t>27/12/2025 SE REALIZA ENVIO DE 64 ROLLOS, CON LA GUIA 2235598303 SERVIENTREGA. SE CONFIRMA ENTREGA EXITOSA POR PARTE DE LA TRANSPORTADORA</t>
  </si>
  <si>
    <t>27/12/2025 SE REALIZA ENVIO DE 8 ROLLOS, CON LA GUIA 2235598308 SERVIENTREGA. SE CONFIRMA ENTREGA EXITOSA POR PARTE DE LA TRANSPORTADORA</t>
  </si>
  <si>
    <t>23/12/2025 SE CONFIRMAN DATOS, SE REALIZA ENVIO POR OPERADOR LOGISTICO. USURIO INDICA QUE SOLO LLEGA INTERRAPIDISIMO | 27/12/2025 SE REALIZA ENVIO DE 16 ROLLOS, CON LA GUIA 2235598361 SERVIENTREGA. SE CONFIRMA ENTREGA EXITOSA POR PARTE DE LA TRANSPORTADORA</t>
  </si>
  <si>
    <t>23/12/2025 SE CONFIRMAN DATOS, SE REALIZA ENVIO POR OPERADOR LOGISTICO | 27/12/2025 SE REALIZA ENVIO DE 56 ROLLOS, CON LA GUIA 2235598357 SERVIENTREGA. SE CONFIRMA ENTREGA EXITOSA POR PARTE DE LA TRANSPORTADORA</t>
  </si>
  <si>
    <t>23/12/2025 SE CONFIRMAN DATOS, SE REALIZA ENVIO POR OPERADOR LOGISTICO. USURIO INDICA QUE SOLO LLEGA INTERRAPIDISIMO | 27/12/2025 SE REALIZA ENVIO DE 64 ROLLOS, CON LA GUIA 2235598360 SERVIENTREGA. SE CONFIRMA ENTREGA EXITOSA POR PARTE DE LA TRANSPORTADORA</t>
  </si>
  <si>
    <t>23/12/2025 SE CONFIRMAN DATOS, SE REALIZA ENVIO POR OPERADOR LOGISTICO | 27/12/2025 SE REALIZA ENVIO DE 32 ROLLOS, CON LA GUIA 2235598358 SERVIENTREGA. SE CONFIRMA ENTREGA EXITOSA POR PARTE DE LA TRANSPORTADORA</t>
  </si>
  <si>
    <t>23/12/2025 SE CONFIRMAN DATOS, SE REALIZA ENVIO POR OPERADOR LOGISTICO | 27/12/2025 SE REALIZA ENVIO DE 64 ROLLOS, CON LA GUIA 2235598356 SERVIENTREGA. SE CONFIRMA ENTREGA EXITOSA POR PARTE DE LA TRANSPORTADORA</t>
  </si>
  <si>
    <t>27/12/2025 SE REALIZA ENVIO DE 56 ROLLOS, CON LA GUIA 2235598306 SERVIENTREGA. SE CONFIRMA ENTREGA EXITOSA POR PARTE DE LA TRANSPORTADORA</t>
  </si>
  <si>
    <t>23/12/2025 SE REALIZA ENVIO DE ROLLOS POR  OPERADOR LOGISTICO | 27/12/2025 SE REALIZA ENVIO DE 32 ROLLOS, CON LA GUIA 2235598348 SERVIENTREGA. SE CONFIRMA ENTREGA EXITOSA POR PARTE DE LA TRANSPORTADORA</t>
  </si>
  <si>
    <t>23/12/2025 SE ESCALA A COORDINADOR DE ZONA PARA ENTREGA DE ROLLOS EN SITIO | 27/12/2025 ENTREGA DE ROLLOS EJECUTADO OK</t>
  </si>
  <si>
    <t>23/12/2025 SE CONFIRMAN DATOS, SE REALIZA ENVIO POR OPERADOR LOGISTICO | 27/12/2025 SE REALIZA ENVIO DE 16 ROLLOS, CON LA GUIA 2235598353 SERVIENTREGA. SE CONFIRMA ENTREGA EXITOSA POR PARTE DE LA TRANSPORTADORA</t>
  </si>
  <si>
    <t>24/12/2025 SE REALIZA ENVIO DE ROLLOS POR  OPERADOR LOGISTICO | 27/12/2025 SE REALIZA ENVIO DE 64 ROLLOS, CON LA GUIA 2265100643 SERVIENTREGA. SE CONFIRMA ENTREGA EXITOSA POR PARTE DE LA TRANSPORTADORA</t>
  </si>
  <si>
    <t>24/12/2025 SE REALIZA ENVIO DE ROLLOS POR  OPERADOR LOGISTICO | 27/12/2025 SE REALIZA ENVIO DE 24 ROLLOS, CON LA GUIA 2235598369 SERVIENTREGA. SE CONFIRMA ENTREGA EXITOSA POR PARTE DE LA TRANSPORTADORA</t>
  </si>
  <si>
    <t>25/12/2025 SE ESCALA A COORDINADOR DE ZONA PARA ENTREGA DE ROLLOS EN SITIO | 27/12/2025 SE REALIZA ENTREGA DE 8 ROLLOS WOMPI</t>
  </si>
  <si>
    <t>22/12/2025 SE ESCALA A COORDINADOR DE ZONA PARA ENTREGA DE ROLLOS EN SITIO | 27/12/2025 SE REALIZA ENTREGA DE 24 ROLLOS WOMPI OK</t>
  </si>
  <si>
    <t>26/12/2025 SE ESCALA A COORDINADOR DE ZONA PARA ENTREGA DE ROLLOS EN SITIO | 27/12/2025 SE VISITA COMERCIO SE HACE ENTREGA DE 16 ROLLOS WOMPI. CIERRE EXITOSO</t>
  </si>
  <si>
    <t>26/12/2025 SE ESCALA A COORDINADOR DE ZONA PARA ENTREGA DE ROLLOS EN SITIO | 27/12/2025 SE LLEGA AL PUNTO , SE EVIDENCIA CERRADO , SE LLAMA AL NÚMERO DE LA ORDEN , DÓNDE CONTESTA EL SEÑOR JUAN ALVAREZ COMENTANDO Y PUDIENDO EL FAVOR DE DEJAR LOS ROLLOS ENSEGUIDA DE CORRESPONSAL EN LA PANADERÍA , LA SEÑORITA LUISA CHÁVEZ RECIBE LOS ROLLOS .</t>
  </si>
  <si>
    <t>22/12/2025 SE CONFIRMAN DATOS, SE REALIZA ENVIO POR OPERADOR LOGISTICO | 27/12/2025 SE REALIZA ENVIO DE 48 ROLLOS, CON LA GUIA 992246315 LOGICUARTAS. SE CONFIRMA ENTREGA EXITOSA POR PARTE DE LA TRANSPORTADORA</t>
  </si>
  <si>
    <t>26/02/2025 SE ESCALA A COORDINADOR DE ZONA PARA ENTREGA DE ROLLOS EN SITIO | 27/12/2025 SE VISITA COMERCIO SE ENTREGA ROLLOS EN SITIO</t>
  </si>
  <si>
    <t>23/12/2025 SE ESCALA A COORDINADOR DE ZONA PARA ENTREGA DE ROLLOS EN SITIO | 27/12/2025 SE VISITA COMERCIO, SE ENTREGAN 48 ROLLOS OK</t>
  </si>
  <si>
    <t>25/12/2025 SE ESCALA A COORDINADOR DE ZONA PARA ENTREGA DE ROLLOS EN SITIO | 27/12/2025 SE REALIZA ENTREGA DE 32 ROLLOS EN SITIO</t>
  </si>
  <si>
    <t>26/12/2025 SE ESCALA A COORDINADOR DE ZONA PARA ENTREGA DE ROLLOS EN SITIO | 27/12/2025 SE ENTREGA 16 ROLLOS SIN NOVEDAD</t>
  </si>
  <si>
    <t>26/12/2025 SE ESCALA A COORDINADOR DE ZONA PARA ENTREGA DE ROLLOS EN SITIO | 27/12/2025 SE REALIZA VISITA PARA ENTREGAR 16 ROLLOS WOMPI, NO SE MANIPULA DATAFONO ENTREGA OK</t>
  </si>
  <si>
    <t>26/12/2025 SE ESCALA A COORDINADOR DE ZONA PARA ENTREGA DE ROLLOS EN SITIO | 27/12/2025 SE VISITA COMERCIO, SE ENTREGAN 24 ROLLOS WOMPI, NO SE MANIPULAN DISPOSITIVOS</t>
  </si>
  <si>
    <t>26/02/2025 SE ESCALA A COORDINADOR DE ZONA PARA ENTREGA DE ROLLOS EN SITIO | 27/12/2025 SE REALIZA L ENTREGA DE 16 ROLLOS DE WOMPI A LA ENCARGADA YULIMA ACEVEDO</t>
  </si>
  <si>
    <t>24/12/2025 SE ESCALA A COORDINADOR DE ZONA PARA ENTREGA DE ROLLOS EN SITIO | 27/12/2025 SE VISITA COMERCIO Y SE ENTREGAN 54 ROLLOS OK</t>
  </si>
  <si>
    <t>26/12/2025 SE ESCALA A COORDINADOR DE ZONA PARA ENTREGA DE ROLLOS EN SITIO | 27/12/2025 SE REALIZA ENTREGA DE 16 ROLLOS PARA DATÁFONO A SATISFACCIÓN DEL CLIENTE</t>
  </si>
  <si>
    <t>13/12/2025 SE CONFIRMAN DATOS, SE REALIZA ENVIO POR OPERADOR LOGISTICO | 24/12/2025 SE INTENTA COMUNICACION CON CB AL NUMERO 3138679327 SIN RESPUESTA, SE LE ESCRIBE AL WSAP PARA CONFIRMAR | 27/12/2025 SE REALIZA ENVIO DE 24 ROLLOS, CON LA GUIA 2088989337 SERVIENTREGA. SE REALIZA LA DEVOLUCION A REMITENTE YA QUE NO HUBO QUIEN RECIBIERA, Y EN LA SEGUNDO INTENTO DE ENTREGA INDICAN QUE NO LO CONOCEN</t>
  </si>
  <si>
    <t>04/12/2025 SE REALIZA ENVIO DE ROLLOS POR  OPERADOR LOGISTICO | 24/12/2025 EN COMUNICACION CON EL SEÑOR WALTER INDICA QUE AUN NO LE HAN LLEGADO LOS ROLLOS, ENVIO SE ENCUENTRA EN ZONA DE DISTRIBUCION | 27/12/2025 SE REALIZA ENVIO DE 24 ROLLOS, CON LA GUIA 2277307845 SERVIENTREGA SE REALIZA LA DEVOLUCION A REMITENTE POR DIRECCION ERRADA</t>
  </si>
  <si>
    <t>26/12/2025 SE ESCALA A COORDINADOR DE ZONA PARA ENTREGA DE ROLLOS EN SITIO | 27/12/2025 ENTREGA DE 40 ROLLOS WOMPI PARA DATAFONO NO SE MANIPULA TERMINAL</t>
  </si>
  <si>
    <t>23/12/2025 SE ESCALA A COORDINADOR DE ZONA PARA ENTREGA DE ROLLOS EN SITIO | 27/12/2025 SE VISITA COMERCIO, SE HACE ENTREGA DE 16 ROLLOS WOMPI. CIERRE EXITOSO</t>
  </si>
  <si>
    <t>26/12/2025 SE ESCALA A COORDINADOR DE ZONA PARA ENTREGA DE ROLLOS EN SITIO | 27/12/2025 SE REALIZA ENTREGA DE 16 ROLLOS EN DIRECCIÓN DE CB</t>
  </si>
  <si>
    <t>26/12/2025 SE ESCALA A COORDINADOR DE ZONA PARA ENTREGA DE ROLLOS EN SITIO | 27/12/2025 SE VISITA CB Y SE REALIZA ENTREGA DE 48 ROLLOS DE PAPEL TERMICO PARA DATÁFONO WOMPI</t>
  </si>
  <si>
    <t>24/12/2025 SE CONFIRMAN DATOS, SE REALIZA ENVIO POR OPERADOR LOGISTICO | 27/12/2025 SE REALIZA ENVIO DE 24 ROLLOS, CON LA GUIA 2235598376 SERVIENTREGA. SE CONFIRMA ENTREGA EXITOSA POR PARTE DE LA TRANSPORTADORA</t>
  </si>
  <si>
    <t>24/12/2025 SE REALIZA ENVIO DE ROLLOS POR  OPERADOR LOGISTICO | 27/12/2025 SE REALIZA ENVIO DE 40 ROLLOS, CON LA GUIA 2282137945 SERVIENTREGA. SE CONFIRMA ENTREGA EXITOSA POR PARTE DE LA TRANSPORTADORA</t>
  </si>
  <si>
    <t>23/12/2025 SE REALIZA ENVIO DE ROLLOS POR  OPERADOR LOGISTICO | 27/12/2025 SE REALIZA ENVIO DE 40 ROLLOS, CON LA GUIA 2235598352 SERVIENTREGA. SE CONFIRMA ENTREGA EXITOSA POR PARTE DE LA TRANSPORTADORA</t>
  </si>
  <si>
    <t>23/12/2025 SE ESCALA A COORDINADOR DE ZONA PARA ENTREGA DE ROLLOS EN SITIO | 27/12/2025 SE REALIZA ENTREGA DE 24 ROLLOS</t>
  </si>
  <si>
    <t>23/12/2025 SE REALIZA ENVIO DE ROLLOS POR  OPERADOR LOGISTICO | 27/12/2025 SE REALIZA ENVIO DE 64 ROLLOS, CON LA GUIA 2248145732 SERVIENTREGA. SE CONFIRMA ENTREGA EXITOSA POR PARTE DE LA TRANSPORTADORA</t>
  </si>
  <si>
    <t>19/12/2025 SE CONFIRMAN DATOS, SE REALIZA ENVIO POR OPERADOR LOGISTICO | 27/12/2025 SE REALIZA ENVIO DE 8 ROLLOS, CON LA GUIA 2282137876 SERVIENTREGA. SE CONFIRMA ENTREGA EXITOSA POR PARTE DE LA TRANSPORTADORA</t>
  </si>
  <si>
    <t>26/12/2025 SE ESCALA A COORDINADOR DE ZONA PARA ENTREGA DE ROLLOS EN SITIO | 27/12/2025 SE REALIZA ENTREGA DE 24 ROLLOS</t>
  </si>
  <si>
    <t>20/12/2025 SE ESCALA A COORDINADOR DE ZONA PARA ENTREGA DE ROLLOS EN SITIO | 26/12/2025 SE LE INFORMA A VELOCES DE LOS VENCIMIENTOS DE LA PROXIMA SEMANA, PARA QUE LO TENGAN EN CUENTA | 27/12/2025 SE REALIZA ENTREGA DE 40 ROLLOS POR EL OPERADOR LOGISTICO VELOCES CON LA GUIA V4002024326</t>
  </si>
  <si>
    <t>19/12/2025 SE ESCALA A COORDINADOR DE ZONA PARA ENTREGA DE ROLLOS EN SITIO | 26/12/2025 SE LE INFORMA A VELOCES DE LOS VENCIMIENTOS DE LA PROXIMA SEMANA, PARA QUE LO TENGAN EN CUENTA | 27/12/2025 SE REALIZA ENTREGA DE 64 ROLLOS POR EL OPERADOR LOGISTICO VELOCES CON LA GUIA V4002019384</t>
  </si>
  <si>
    <t>18/12/2025 SE ESCALA A COORDINADOR DE ZONA PARA ENTREGA DE ROLLOS EN SITIO | 26/12/2025 SE CONSULTA A VELOCES POR ESTADO DE GUÍA, INFORMA REVISAR Y RECOMENDAR LA ENTREGA | 27/12/2025 SE REALIZA ENTREGA DE 8 ROLLOS POR EL OPERADOR LOGISTICO VELOCES CON LA GUIA V4002012882</t>
  </si>
  <si>
    <t>18/12/2025 SE ESCALA A COORDINADOR DE ZONA PARA ENTREGA DE ROLLOS EN SITIO | 26/12/2025 SE CONSULTA A VELOCES POR ESTADO DE GUÍA, INFORMA REVISAR Y RECOMENDAR LA ENTREGA | 27/12/2025 SE REALIZA ENTREGA DE 40 ROLLOS POR EL OPERADOR LOGISTICO VELOCES CON LA GUIA V4002012887</t>
  </si>
  <si>
    <t>16/12/2025 SE ESCALA A COORDINADOR DE ZONA PARA ENTREGA DE ROLLOS EN SITIO | 26/12/2025 SE CONSULTA NUEVAMENTE A VELOCES POR EL ESTADO DE LA GUIA, INFORMAN QUE REVISARAN Y SE RECOMENDARÁ LA ENTREGA | 27/12/2025 SE REALIZA ENTREGA DE 16 ROLLOS POR EL OPERADOR LOGISTICO VELOCES CON LA GUIA V4002001578</t>
  </si>
  <si>
    <t>16/12/2025 SE ESCALA A COORDINADOR DE ZONA PARA ENTREGA DE ROLLOS EN SITIO | 26/12/2025 SE CONSULTA NUEVAMENTE A VELOCES POR EL ESTADO DE LA GUIA, INFORMAN QUE REVISARAN Y SE RECOMENDARÁ LA ENTREGA | 27/12/2025 SE REALIZA ENTREGA DE 16 ROLLOS POR EL OPERADOR LOGISTICO VELOCES CON LA GUIA V4002001570</t>
  </si>
  <si>
    <t>16/12/2025 SE ESCALA A COORDINADOR DE ZONA PARA ENTREGA DE ROLLOS EN SITIO | 26/12/2025 SE CONSULTA NUEVAMENTE A VELOCES POR EL ESTADO DE LA GUIA, INFORMAN QUE REVISARAN Y SE RECOMENDARÁ LA ENTREGA | 27/12/2025 SE REALIZA ENTREGA DE 8 ROLLOS POR EL OPERADOR LOGISTICO VELOCES CON LA GUIA V4002001569</t>
  </si>
  <si>
    <t>16/12/2025 SE ESCALA A COORDINADOR DE ZONA PARA ENTREGA DE ROLLOS EN SITIO | 26/12/2025 SE CONSULTA NUEVAMENTE A VELOCES POR EL ESTADO DE LA GUIA, INFORMAN QUE REVISARAN Y SE RECOMENDARÁ LA ENTREGA | 27/12/2025 SE REALIZA ENTREGA DE 24 ROLLOS POR EL OPERADOR LOGISTICO VELOCES CON LA GUIA V4001994286</t>
  </si>
  <si>
    <t>15/12/2025 SE ESCALA A COORDINADOR DE ZONA PARA ENTREGA DE ROLLOS EN SITIO | 26/12/2025 SE CONSULTA NUEVAMENTE A VELOCES POR EL ESTADO DE LA GUIA, INFORMAN QUE REVISARAN Y SE RECOMENDARÁ LA ENTREGA | 27/12/2025 SE REALIZA ENTREGA DE 16 ROLLOS POR EL OPERADOR LOGISTICO VELOCES CON LA GUIA V4001994289</t>
  </si>
  <si>
    <t>26/12/2025 SE ESCALA A COORDINADOR DE ZONA PARA ENTREGA DE ROLLOS EN SITIO | 27/12/2025 SE VISITA CB Y SE REALIZA ENTREGA DE 16 ROLLOS DE PAPEL TERMICO PARA DATÁFONO WOMPI</t>
  </si>
  <si>
    <t>26/12/2025 SE REALIZA ENVIO DE ROLLOS POR  OPERADOR LOGISTICO | 27/12/2025 SE REALIZA ENVIO DE 56 ROLLOS, CON LA GUIA 2235598382 SERVIENTREGA. SE CONFIRMA ENTREGA EXITOSA POR PARTE DE LA TRANSPORTADORA</t>
  </si>
  <si>
    <t>24/12/2025 SE CONFIRMAN DATOS, SE REALIZA ENVIO POR OPERADOR LOGISTICO | 27/12/2025 SE REALIZA ENVIO DE 56 ROLLOS, CON LA GUIA 2235598374 SERVIENTREGA. SE CONFIRMA ENTREGA EXITOSA POR PARTE DE LA TRANSPORTADORA</t>
  </si>
  <si>
    <t>26/12/2025 SE ESCALA A COORDINADOR DE ZONA PARA ENTREGA DE ROLLOS EN SITIO | 27/12/2025 SE VISITA CB Y SE REALIZA ENTREGA DE 24 ROLLOS DE PAPEL TERMICO PARA DATÁFONO WOMPI</t>
  </si>
  <si>
    <t>22/12/2025 SE CONFIRMAN DATOS, SE REALIZA ENVIO POR OPERADOR LOGISTICO. USURIO INDICA QUE SOLO LLEGA INTERRAPIDISIMO | 27/12/2025 SE REALIZA ENVIO DE 56 ROLLOS, CON LA GUIA 992247277 LOGICUARTAS. SE CONFIRMA ENTREGA EXITOSA POR PARTE DE LA TRANSPORTADORA</t>
  </si>
  <si>
    <t>11/12/2025 SE ESCALA A COORDINADOR DE ZONA PARA ENTREGA DE ROLLOS EN SITIO | 27/12/2025 ENVIO ROLLOS CON EL CONDUCTOR, ENTREGA CONFIRMADA CON EL CLIENTE.</t>
  </si>
  <si>
    <t>23/12/2025 SE ESCALA A COORDINADOR DE ZONA PARA ENTREGA DE ROLLOS EN SITIO | 27/12/2025 COMERCIO SE ENCUENTRA CERRADO SE CONTACTA CON EL CLIENTE Y NO AHÍ RESPUESTA CAE A SISTEMA CORREO DE VOZ</t>
  </si>
  <si>
    <t>06/12/2025 SE CONFIRMAN DATOS, SE REALIZA ENVIO POR OPERADOR LOGISTICO | 16/12/2025 SE INTENTA COMUNICACION CON EL USUARIO PARA VALIDAR SI YA RECIBIO LOS ROLLOS PERO NO SE LOGRA CONTACTO | 22/12/2025 19/12/2025 
NO SE LOCALIZA DIRECCIÓN DEL DESTINATARIO | 28/12/2025 SE REALIZA ENVIO DE 32 ROLLOS, CON LA GUIA 46778000247 COORDINADORA. SE CONFIRMA ENTREGA EXITOSA POR PARTE DE LA TRANSPORTADORA</t>
  </si>
  <si>
    <t>22/12/2025 SE CONFIRMAN DATOS, SE REALIZA ENVIO POR OPERADOR LOGISTICO. USURIO INDICA QUE SOLO LLEGA INTERRAPIDISIMO | 28/12/2025 SE REALIZA ENVIO DE 64 ROLLOS, CON LA GUIA 992247278 LOGICUARTAS. SE CONFIRMA ENTREGA EXITOSA POR PARTE DE LA TRANSPORTADORA</t>
  </si>
  <si>
    <t>19/12/2025 SE REALIZA ENVIO DE ROLLOS POR  OPERADOR LOGISTICO | 29/12/2025 SE REALIZA ENVIO DE 24 ROLLOS, CON LA GUIA 2282137873 SERVIENTREGA. SE CONFIRMA ENTREGA EXITOSA POR PARTE DEL USUARIO</t>
  </si>
  <si>
    <t>20/12/2025 SE CONFIRMAN DATOS, SE REALIZA ENVIO POR OPERADOR LOGISTICO | 29/12/2025 SE INTENTA COMUNICACION CON EL USUARIO PARA VALIDAR SI YA RECIBIO LOS ROLLOS PERO NO HAY CONTACTO | 29/12/2025 SE REALIZA ENVIO DE 16 ROLLOS, CON LA GUIA 2282137886 SERVIENTREGA. SE CONFIRMA ENTREGA EXITOSA POR PARTE DEL USUARIO</t>
  </si>
  <si>
    <t>19/12/2025 SE ESCALA A COORDINADOR DE ZONA PARA ENTREGA DE ROLLOS EN SITIO | 26/12/2025 SE LE INFORMA A VELOCES DE LOS VENCIMIENTOS DE LA PROXIMA SEMANA, PARA QUE LO TENGAN EN CUENTA | 29/12/2025 SE REALIZA ENTREGA DE 24 ROLLOS POR EL OPERADOR LOGISTICO VELOCES CON LA GUIA V4002019392</t>
  </si>
  <si>
    <t>19/12/2025 SE ESCALA A COORDINADOR DE ZONA PARA ENTREGA DE ROLLOS EN SITIO | 26/12/2025 SE LE INFORMA A VELOCES DE LOS VENCIMIENTOS DE LA PROXIMA SEMANA, PARA QUE LO TENGAN EN CUENTA | 29/12/2025 SE REALIZA ENTREGA DE 64 ROLLOS POR EL OPERADOR LOGISTICO VELOCES CON LA GUIA V4002019378</t>
  </si>
  <si>
    <t>19/12/2025 SE ESCALA A COORDINADOR DE ZONA PARA ENTREGA DE ROLLOS EN SITIO | 26/12/2025 SE LE INFORMA A VELOCES DE LOS VENCIMIENTOS DE LA PROXIMA SEMANA, PARA QUE LO TENGAN EN CUENTA | 29/12/2025 SE REALIZA ENTREGA DE 32 ROLLOS POR EL OPERADOR LOGISTICO VELOCES CON LA GUIA V4002024318</t>
  </si>
  <si>
    <t>19/12/2025 SE ESCALA A COORDINADOR DE ZONA PARA ENTREGA DE ROLLOS EN SITIO | 26/12/2025 SE LE INFORMA A VELOCES DE LOS VENCIMIENTOS DE LA PROXIMA SEMANA, PARA QUE LO TENGAN EN CUENTA | 29/12/2025 SE REALIZA ENTREGA DE 24 ROLLOS POR EL OPERADOR LOGISTICO VELOCES CON LA GUIA V4002019374</t>
  </si>
  <si>
    <t>19/12/2025 SE ESCALA A COORDINADOR DE ZONA PARA ENTREGA DE ROLLOS EN SITIO | 26/12/2025 SE CONSULTA A VELOCES POR ESTADO DE GUÍA, INFORMA REVISAR Y RECOMENDAR LA ENTREGA | 29/12/2025 SE REALIZA ENTREGA DE 40 ROLLOS POR EL OPERADOR LOGISTICO VELOCES CON LA GUIA V4002019389</t>
  </si>
  <si>
    <t>23/12/2025 SE ESCALA A COORDINADOR DE ZONA PARA ENTREGA DE ROLLOS EN SITIO | 26/12/2025 SE LE INFORMA A VELOCES DE LOS VENCIMIENTOS DE LA PROXIMA SEMANA, PARA QUE LO TENGAN EN CUENTA | 29/12/2025 SE REALIZA ENTREGA DE 64 ROLLOS POR EL OPERADOR LOGISTICO VELOCES CON LA GUIA V4002043420</t>
  </si>
  <si>
    <t>22/12/2025 SE ESCALA A COORDINADOR DE ZONA PARA ENTREGA DE ROLLOS EN SITIO | 29/12/2025 SE INGRESA SE ENTREGA 8 ROLLOS WOMPI</t>
  </si>
  <si>
    <t>26/12/2025 SE ESCALA A COORDINADOR DE ZONA PARA ENTREGA DE ROLLOS EN SITIO | 29/12/2025 ENTREGA DE 48 ROLLOS OK</t>
  </si>
  <si>
    <t>27/12/2025 SE ESCALA A COORDINADOR DE ZONA PARA ENTREGA DE ROLLOS EN SITIO | 29/12/2025 SE ENTREGAN 24 ROLLOS EN EL COMERCIO NO SE MANIPULAN EQUIPOS</t>
  </si>
  <si>
    <t>28/12/2025 SE ESCALA A COORDINADOR DE ZONA PARA ENTREGA DE ROLLOS EN SITIO | 29/12/2025 SE ENTREGAN 24 ROLLOS WOMPI</t>
  </si>
  <si>
    <t>22/12/2025 SE CONFIRMAN DATOS, SE REALIZA ENVIO POR OPERADOR LOGISTICO | 29/12/2025 SE REALIZA ENVIO DE 8 ROLLOS, CON LA GUIA 2235598298 SERVIENTREGA. SE CONFIRMA ENTREGA EXITOSA POR PARTE DE LA TRANSPORTADORA</t>
  </si>
  <si>
    <t>25/12/2025 SE ESCALA A COORDINADOR DE ZONA PARA ENTREGA DE ROLLOS EN SITIO | 29/12/2025 ENTREGA DE 64 ROLLOS WOMPI PARA DATAFONO NO SÉ MANIPULA TERMINAL</t>
  </si>
  <si>
    <t>22/12/2025 SE CONFIRMAN DATOS, SE REALIZA ENVIO POR OPERADOR LOGISTICO. USURIO INDICA QUE SOLO LLEGA INTERRAPIDISIMO | 29/12/2025 SE REALIZA ENVIO DE 16 ROLLOS, CON LA GUIA 2265100634 SERVIENTREGA. SE CONFIRMA ENTREGA EXITOSA POR PARTE DE LA TRANSPORTADORA</t>
  </si>
  <si>
    <t>22/12/2025 SE CONFIRMAN DATOS, SE REALIZA ENVIO POR OPERADOR LOGISTICO. USURIO INDICA QUE SOLO LLEGA INTERRAPIDISIMO | 29/12/2025 SE REALIZA ENVIO DE 64 ROLLOS, CON LA GUIA 2278614905 SERVIENTREGA. SE CONFIRMA ENTREGA EXITOSA POR PARTE DE LA TRANSPORTADORA</t>
  </si>
  <si>
    <t>23/12/2025 SE CONFIRMAN DATOS, SE REALIZA ENVIO POR OPERADOR LOGISTICO | 29/12/2025 SE REALIZA ENVIO DE 24 ROLLOS, CON LA GUIA 2248145731 SERVIENTREGA. SE CONFIRMA ENTREGA EXITOSA POR PARTE DE LA TRANSPORTADORA</t>
  </si>
  <si>
    <t>29/12/2025 SE REALIZA ENVIO DE 8 ROLLOS, CON LA GUIA 2235598304 SERVIENTREGA. SE CONFIRMA ENTREGA EXITOSA POR PARTE DE LA TRANSPORTADORA</t>
  </si>
  <si>
    <t>23/12/2025 SE CONFIRMAN DATOS, SE REALIZA ENVIO POR OPERADOR LOGISTICO | 29/12/2025 SE REALIZA ENVIO DE 16 ROLLOS, CON LA GUIA 2235598354 SERVIENTREGA. SE CONFIRMA ENTREGA EXITOSA POR PARTE DE LA TRANSPORTADORA</t>
  </si>
  <si>
    <t>23/12/2025 SE REALIZA ENVIO DE ROLLOS POR  OPERADOR LOGISTICO | 29/12/2025 SE REALIZA ENVIO DE 32 ROLLOS, CON LA GUIA 2235598364 SERVIENTREGA. SE CONFIRMA ENTREGA EXITOSA POR PARTE DE LA TRANSPORTADORA</t>
  </si>
  <si>
    <t>24/12/2025 SE REALIZA ENVIO DE ROLLOS POR  OPERADOR LOGISTICO | 29/12/2025 SE REALIZA ENVIO DE 64 ROLLOS, CON LA GUIA 2235598370 SERVIENTREGA. SE CONFIRMA ENTREGA EXITOSA POR PARTE DE LA TRANSPORTADORA</t>
  </si>
  <si>
    <t>26/12/2025 SE REALIZA ENVIO DE ROLLOS POR  OPERADOR LOGISTICO | 29/12/2025 SE REALIZA ENVIO DE 64 ROLLOS, CON LA GUIA 2235598379 SERVIENTREGA. SE CONFIRMA ENTREGA EXITOSA POR PARTE DE LA TRANSPORTADORA</t>
  </si>
  <si>
    <t>23/12/2025 SE ESCALA A COORDINADOR DE ZONA PARA ENTREGA DE ROLLOS EN SITIO | 29/12/2025 SE REALIZA ENTREGA DE 64 ROLLOS WOMPI POR SOLICITUD DEL CLIENTE.</t>
  </si>
  <si>
    <t>23/12/2025 SE CONFIRMAN DATOS, SE REALIZA ENVIO POR OPERADOR LOGISTICO | 29/12/2025 SE REALIZA ENVIO DE 32 ROLLOS, CON LA GUIA 992247318 LOGICUARTAS. SE CONFIRMA ENTREGA EXITOSA POR PARTE DE LA TRANSPORTADORA</t>
  </si>
  <si>
    <t>23/12/2025 SE REALIZA ENVIO DE ROLLOS POR  OPERADOR LOGISTICO | 29/12/2025 SE REALIZA ENVIO DE 64 ROLLOS, CON LA GUIA 992247319 LOGICUARTAS. SE CONFIRMA ENTREGA EXITOSA POR PARTE DE LA TRANSPORTADORA</t>
  </si>
  <si>
    <t>26/12/2025 SE REALIZA ENVIO DE ROLLOS POR  OPERADOR LOGISTICO | 29/12/2025 SE REALIZA ENVIO DE 32 ROLLOS, CON LA GUIA 992248830 LOGICUARTAS. SE CONFIRMA ENTREGA EXITOSA POR PARTE DE LA TRANSPORTADORA</t>
  </si>
  <si>
    <t>26/12/2025 SE ESCALA A COORDINADOR DE ZONA PARA ENTREGA DE ROLLOS EN SITIO | 29/12/2025 SE VISITA CB Y SE REALIZA ENTREGA DE 64 ROLLOS DE PAPEL TERMICO PARA DATÁFONO WOMPI</t>
  </si>
  <si>
    <t>24/12/2025 SE ESCALA A COORDINADOR DE ZONA PARA ENTREGA DE ROLLOS EN SITIO | 29/12/2025 SE HACE ENTREGA DE 64 ROLLOS WOMPI</t>
  </si>
  <si>
    <t>23/12/2025 SE ESCALA A COORDINADOR DE ZONA PARA ENTREGA DE ROLLOS EN SITIO | 29/12/2025 SE ENTREGAN 48 ROLLOS A JAIRO GARCIA</t>
  </si>
  <si>
    <t>23/12/2025 SE ESCALA A COORDINADOR DE ZONA PARA ENTREGA DE ROLLOS EN SITIO | 29/12/2025 SE REALIZA ENTREGA DE 16 ROLLOS WOMPI POR SOLICITUD DEL CLIENTE.</t>
  </si>
  <si>
    <t>20/12/2025 SE ESCALA A COORDINADOR DE ZONA PARA ENTREGA DE ROLLOS EN SITIO | 29/12/2025 SE REALIZA ENTREGA DE 16 ROLLOS WOMPI ,NO SE MANIPULAN EQUIPOS</t>
  </si>
  <si>
    <t>28/12/2025 SE ESCALA A COORDINADOR DE ZONA PARA ENTREGA DE ROLLOS EN SITIO | 29/12/2025 SE ENTREGAN 16 ROLLOS WOMPI</t>
  </si>
  <si>
    <t>27/12/2025 SE ESCALA A COORDINADOR DE ZONA PARA ENTREGA DE ROLLOS EN SITIO | 29/12/2025 SE ENTREGAN 32 ROLLOS A LUZ EMITH OCAMPO</t>
  </si>
  <si>
    <t>28/12/2025 SE ESCALA A COORDINADOR DE ZONA PARA ENTREGA DE ROLLOS EN SITIO | 29/12/2025 SE ENTREGAN 64 ROLLOS A ALEJANDRA LOPEZ</t>
  </si>
  <si>
    <t>27/12/2025 SE ESCALA A COORDINADOR DE ZONA PARA ENTREGA DE ROLLOS EN SITIO | 29/12/2025 SE REALIZA ENTREGA DE 64 ROLLOS WOMPI</t>
  </si>
  <si>
    <t>29/12/2025 SE PROCEDE A CERRAR EL CASO YA QUE EL USUARIO NOS CONFIRMA QUE RECIBIÓ UNOS ROLLOS HACE POCO Y NO NECESITA MÁS. USUARIO AUTORIZA CERRAR EL CASO | 29/12/2025 SE PROCEDE A CERRAR EL CASO YA QUE EL USUARIO NOS CONFIRMA QUE RECIBIÓ UNOS ROLLOS HACE POCO Y NO NECESITA MÁS. USUARIO AUTORIZA CERRAR EL CASO | 29/12/2025 SE PROCEDE A CERRAR EL CASO YA QUE EL USUARIO NOS CONFIRMA QUE RECIBIÓ UNOS ROLLOS HACE POCO Y NO NECESITA MÁS. USUARIO AUTORIZA CERRAR EL CASO</t>
  </si>
  <si>
    <t>22/12/2025 SE ESCALA A COORDINADOR DE ZONA PARA ENTREGA DE ROLLOS EN SITIO | 29/12/2025 SE REALIZA ENTREGA DE 8 ROLLOS POR EL OPERADOR LOGISTICO VELOCES CON LA GUIA V4002035686</t>
  </si>
  <si>
    <t>22/12/2025 SE ESCALA A COORDINADOR DE ZONA PARA ENTREGA DE ROLLOS EN SITIO | 29/12/2025 SE REALIZA ENTREGA DE 16 ROLLOS POR EL OPERADOR LOGISTICO VELOCES CON LA GUIA V4002035672</t>
  </si>
  <si>
    <t>21/12/2025 SE ESCALA A COORDINADOR DE ZONA PARA ENTREGA DE ROLLOS EN SITIO | 29/12/2025 SE REALIZA ENTREGA DE 24 ROLLOS POR EL OPERADOR LOGISTICO VELOCES CON LA GUIA V4002027962</t>
  </si>
  <si>
    <t>21/12/2025 SE ESCALA A COORDINADOR DE ZONA PARA ENTREGA DE ROLLOS EN SITIO | 29/12/2025 SE REALIZA ENTREGA DE 16 ROLLOS POR EL OPERADOR LOGISTICO VELOCES CON LA GUIA V4002027961</t>
  </si>
  <si>
    <t>26/12/2025 SE ESCALA A COORDINADOR DE ZONA PARA ENTREGA DE ROLLOS EN SITIO | 29/12/2025 SE REALIZA ENTREGA DE 64 ROLLOS WOMPI CON VISITA, NO SE INTERVIENE EQUIPOS</t>
  </si>
  <si>
    <t>23/12/2025 SE ESCALA A COORDINADOR DE ZONA PARA ENTREGA DE ROLLOS EN SITIO | 29/12/2025 SE LLEGA AL COMERCIO SE ENCUENTRA CERRADO SE COMUNICA CON EL CLIENTE Y NO AHI RESPUESTA CAE A CORREO DE VOZ</t>
  </si>
  <si>
    <t>23/12/2025 SE ESCALA A COORDINADOR DE ZONA PARA ENTREGA DE ROLLOS EN SITIO | 29/12/2025 VISITAMOS COMERCIO REALIZAMOS ENTREGA DE 40 ROLLOS.</t>
  </si>
  <si>
    <t>26/12/2025 SE ESCALA A COORDINADOR DE ZONA PARA ENTREGA DE ROLLOS EN SITIO | 29/12/2025 SE REALIZA ENTREGA DE 56 ROLLOS WOMPI CON VISITA, NO SE INTERVIENE EQUIPOS</t>
  </si>
  <si>
    <t>11/12/2025 SE ESCALA A COORDINADOR DE ZONA PARA ENTREGA DE ROLLOS EN SITIO | 26/12/2025 SE CONSULTA NUEVAMENTE A VELOCES POR EL ESTADO DE LA GUIA, INFORMAN QUE REVISARAN Y SE RECOMENDARÁ LA ENTREGA | 29/12/2025 SE REALIZA ENTREGA DE 56 ROLLOS POR EL OPERADOR LOGISTICO VELOCES CON LA GUIA V4001972097</t>
  </si>
  <si>
    <t>12/12/2025 SE ESCALA A COORDINADOR DE ZONA PARA ENTREGA DE ROLLOS EN SITIO | 26/12/2025 SE CONSULTA NUEVAMENTE A VELOCES POR EL ESTADO DE LA GUIA, INFORMAN QUE REVISARAN Y SE RECOMENDARÁ LA ENTREGA | 29/12/2025 SE REALIZA ENTREGA DE 64 ROLLOS POR EL OPERADOR LOGISTICO VELOCES CON LA GUIA V4001981934</t>
  </si>
  <si>
    <t>18/12/2025 SE ESCALA A COORDINADOR DE ZONA PARA ENTREGA DE ROLLOS EN SITIO | 26/12/2025 SE CONSULTA A VELOCES POR ESTADO DE GUÍA, INFORMA REVISAR Y RECOMENDAR LA ENTREGA | 29/12/2025 SE REALIZA ENTREGA DE 56 ROLLOS POR EL OPERADOR LOGISTICO VELOCES CON LA GUIA V4002012877</t>
  </si>
  <si>
    <t>19/12/2025 SE ESCALA A COORDINADOR DE ZONA PARA ENTREGA DE ROLLOS EN SITIO | 26/12/2025 SE LE INFORMA A VELOCES DE LOS VENCIMIENTOS DE LA PROXIMA SEMANA, PARA QUE LO TENGAN EN CUENTA | 29/12/2025 SE REALIZA ENTREGA DE 24 ROLLOS POR EL OPERADOR LOGISTICO VELOCES CON LA GUIA V4002019373</t>
  </si>
  <si>
    <t>23/12/2025 SE ESCALA A COORDINADOR DE ZONA PARA ENTREGA DE ROLLOS EN SITIO | 26/12/2025 SE LE INFORMA A VELOCES DE LOS VENCIMIENTOS DE LA PROXIMA SEMANA, PARA QUE LO TENGAN EN CUENTA | 29/12/2025 SE REALIZA ENTREGA DE 56 ROLLOS POR EL OPERADOR LOGISTICO VELOCES CON LA GUIA V4002043421</t>
  </si>
  <si>
    <t>23/12/2025 SE ESCALA A COORDINADOR DE ZONA PARA ENTREGA DE ROLLOS EN SITIO | 26/12/2025 SE LE INFORMA A VELOCES DE LOS VENCIMIENTOS DE LA PROXIMA SEMANA, PARA QUE LO TENGAN EN CUENTA | 29/12/2025 SE REALIZA ENTREGA DE 64 ROLLOS POR EL OPERADOR LOGISTICO VELOCES CON LA GUIA V4002043425</t>
  </si>
  <si>
    <t>25/12/2025 SE ESCALA A COORDINADOR DE ZONA PARA ENTREGA DE ROLLOS EN SITIO | 29/12/2025 SE REALIZA ENTREGA DE 40 ROLLOS POR EL OPERADOR LOGISTICO VELOCES CON LA GUIA V4002043431</t>
  </si>
  <si>
    <t>20/12/2025 SE CONFIRMAN DATOS, SE REALIZA ENVIO POR OPERADOR LOGISTICO | 29/12/2025 SE REALIZA ENVIO DE 24 ROLLOS, CON LA GUIA 2265100630 SERVIENTREGA. SE CONFIRMA ENTREGA EXITOSA POR PARTE DE LA TRANSPORTADORA</t>
  </si>
  <si>
    <t>29/12/2025 SE ESCALA A COORDINADOR DE ZONA PARA ENTREGA DE ROLLOS EN SITIO | 29/12/2025 SE REALIZA ENTREGA DE 16 ROLLOS WOMPI, CON VISITA.</t>
  </si>
  <si>
    <t>26/02/2025 SE ESCALA A COORDINADOR DE ZONA PARA ENTREGA DE ROLLOS EN SITIO | 29/12/2025 SE VISITA COMERCIO SE REALIZA ENTREGA DE 56 ROLLOS DE PAPEL PARA DATÁFONO WOMPI</t>
  </si>
  <si>
    <t>25/12/2025 SE ESCALA A COORDINADOR DE ZONA PARA ENTREGA DE ROLLOS EN SITIO | 29/12/2025 SE ENTREGAN 48 ROLLOS OK</t>
  </si>
  <si>
    <t>26/12/2025 SE ESCALA A COORDINADOR DE ZONA PARA ENTREGA DE ROLLOS EN SITIO | 29/12/2025 SE REALIZA ENTREGA DE 24 ROLLOS WOMPI POR SOLICITUD DEL CLIENTE.</t>
  </si>
  <si>
    <t>25/12/2025 SE ESCALA A COORDINADOR DE ZONA PARA ENTREGA DE ROLLOS EN SITIO | 29/12/2025 SE VISITA EL CB PARA ENTREGAR 16 ROLLOS. ENTREGA OK</t>
  </si>
  <si>
    <t>24/12/2025 SE ESCALA A COORDINADOR DE ZONA PARA ENTREGA DE ROLLOS EN SITIO | 29/12/2025 SE VISITA COMERCIO, SE REALIZA ENTREGA DE 24 ROLLOS OK</t>
  </si>
  <si>
    <t>30/12/2025 SE REALIZA ENVIO DE 64 ROLLOS, CON LA GUIA 2088989376 SERVIENTREGA. SE CONFIRMA ENTREGA EXITOSA POR PARTE DE LA TRANSPORTADORA</t>
  </si>
  <si>
    <t>22/12/2025 SE ESCALA A COORDINADOR DE ZONA PARA ENTREGA DE ROLLOS EN SITIO | 30/12/2025 SE REALIZA ENTREGA DE 24 ROLLOS WOMPI POR SOLICITUD DEL CLIENTE.</t>
  </si>
  <si>
    <t>30/12/2025 SE INTENTO COMUNICACION CON EL USUARIO, NO SE LOGRA CONTACTO. SE PROCEDE A CANCELAR LA SOLICITUD PORQUE SE LLAMAN DIAS Y HORARIOS DIFERENTES Y NO SE OBTIENE RESPUESTA | 30/12/2025 SE INTENTO COMUNICACION CON EL USUARIO, NO SE LOGRA CONTACTO. SE PROCEDE A CANCELAR LA SOLICITUD PORQUE SE LLAMAN DIAS Y HORARIOS DIFERENTES Y NO SE OBTIENE RESPUESTA | 30/12/2025 SE INTENTO COMUNICACION CON EL USUARIO, NO SE LOGRA CONTACTO. SE PROCEDE A CANCELAR LA SOLICITUD PORQUE SE LLAMAN DIAS Y HORARIOS DIFERENTES Y NO SE OBTIENE RESPUESTA</t>
  </si>
  <si>
    <t>23/12/2025 SE ESCALA A COORDINADOR DE ZONA PARA ENTREGA DE ROLLOS EN SITIO | 30/12/2025 SE REALIZA ENTREGA DE 24 ROLLOS WOMPI POR SOLICITUD DEL CLIENTE EN DIRECCIÓN DIFERENTE DEBIDO A QUE CERRO SU ESTABLECIMIENTO COMERCIAL PARA COMPENSAR.</t>
  </si>
  <si>
    <t>30/12/2025 SE INTENTA COMUNICACION CON EL USUARIO PARA VALIDAR SI YA RECIBIO LOS ROLLOS PERO NO HAY CONTACTO | 30/12/2025 SE REALIZA ENVIO DE 40 ROLLOS, CON LA GUIA 2265100632 SERVIENTREGA. SE CONFIRMA ENTREGA EXITOSA POR PARTE DEL USUARIO</t>
  </si>
  <si>
    <t>27/12/2025 SE ESCALA A COORDINADOR DE ZONA PARA ENTREGA DE ROLLOS EN SITIO | 30/12/2025 SE REALIZA ENTREGA DE 16 ROLLOS WOMPI</t>
  </si>
  <si>
    <t>23/12/2025 SE ESCALA A COORDINADOR DE ZONA PARA ENTREGA DE ROLLOS EN SITIO | 30/12/2025 SE REALIZA ENTREGA DE 64 ROLLOS WOMPI POR SOLICITUD DEL CLIENTE.</t>
  </si>
  <si>
    <t>26/12/2025 SE ESCALA A COORDINADOR DE ZONA PARA ENTREGA DE ROLLOS EN SITIO | 30/12/2025 SE REALIZA ENTREGA DE DE 24 ROLLOS TÉRMICOS WOMPI EN EL CB SIN NOVEDAD.</t>
  </si>
  <si>
    <t>19/12/2025 SE ESCALA A COORDINADOR DE ZONA PARA ENTREGA DE ROLLOS EN SITIO | 26/12/2025 SE CONSULTA A VELOCES POR ESTADO DE GUÍA, INFORMA REVISAR Y RECOMENDAR LA ENTREGA | 30/12/2025 SE REALIZA ENTREGA DE 40 ROLLOS POR EL OPERADOR LOGISTICO VELOCES CON LA GUIA V4002019390</t>
  </si>
  <si>
    <t>19/12/2025 SE ESCALA A COORDINADOR DE ZONA PARA ENTREGA DE ROLLOS EN SITIO | 26/12/2025 SE LE INFORMA A VELOCES DE LOS VENCIMIENTOS DE LA PROXIMA SEMANA, PARA QUE LO TENGAN EN CUENTA | 30/12/2025 SE REALIZA ENTREGA DE 64 ROLLOS POR EL OPERADOR LOGISTICO VELOCES CON LA GUIA V4002019393</t>
  </si>
  <si>
    <t>19/12/2025 SE ESCALA A COORDINADOR DE ZONA PARA ENTREGA DE ROLLOS EN SITIO | 26/12/2025 SE LE INFORMA A VELOCES DE LOS VENCIMIENTOS DE LA PROXIMA SEMANA, PARA QUE LO TENGAN EN CUENTA | 30/12/2025 SE REALIZA ENTREGA DE 64 ROLLOS POR EL OPERADOR LOGISTICO VELOCES CON LA GUIA V4002019376</t>
  </si>
  <si>
    <t>20/12/2025 SE ESCALA A COORDINADOR DE ZONA PARA ENTREGA DE ROLLOS EN SITIO | 26/12/2025 SE LE INFORMA A VELOCES DE LOS VENCIMIENTOS DE LA PROXIMA SEMANA, PARA QUE LO TENGAN EN CUENTA | 30/12/2025 SE REALIZA ENTREGA DE 40 ROLLOS POR EL OPERADOR LOGISTICO VELOCES CON LA GUIA V4002024319</t>
  </si>
  <si>
    <t>20/12/2025 SE ESCALA A COORDINADOR DE ZONA PARA ENTREGA DE ROLLOS EN SITIO | 30/12/2025 SE REALIZA ENTREGA DE 24 ROLLOS POR EL OPERADOR LOGISTICO VELOCES CON LA GUIA V4002027955</t>
  </si>
  <si>
    <t>29/12/2025 SE ESCALA A COORDINADOR DE ZONA PARA ENTREGA DE ROLLOS EN SITIO | 30/12/2025 SE REALIZA ENTREGA DE 24 ROLLOS WOMPI</t>
  </si>
  <si>
    <t>23/12/2025 SE ESCALA A COORDINADOR DE ZONA PARA ENTREGA DE ROLLOS EN SITIO | 26/12/2025 SE LE INFORMA A VELOCES DE LOS VENCIMIENTOS DE LA PROXIMA SEMANA, PARA QUE LO TENGAN EN CUENTA | 30/12/2025 SE REALIZA ENTREGA DE 64 ROLLOS POR EL OPERADOR LOGISTICO VELOCES CON LA GUIA V4002043426</t>
  </si>
  <si>
    <t>30/12/2025 SE ESCALA A COORDINADOR DE ZONA PARA ENTREGA DE ROLLOS EN SITIO | 30/12/2025 SE ENTREGAN 24 ROLLOS DE LA RED WOMPI EXITOSOS</t>
  </si>
  <si>
    <t>22/12/2025 SE CONFIRMAN DATOS, SE REALIZA ENVIO POR OPERADOR LOGISTICO | 30/12/2025 SE REALIZA ENVIO DE 48 ROLLOS, CON LA GUIA 2248145727 SERVIENTREGA. SE CONFIRMA ENTREGA EXITOSA POR PARTE DE LA TRANSPORTADORA</t>
  </si>
  <si>
    <t>26/12/2025 SE ESCALA A COORDINADOR DE ZONA PARA ENTREGA DE ROLLOS EN SITIO | 30/12/2025 SE LLEGA A COMERCIO, SE ENTREGAN ROLLOS, SIN MANIPULACIÓN DEL EQUIPO SIN NOVEDAD</t>
  </si>
  <si>
    <t>30/12/2025 SE ESCALA A COORDINADOR DE ZONA PARA ENTREGA DE ROLLOS EN SITIO | 30/12/2025 SE ENTREGAN 64 ROLLOS DE LA RED WOMPI EXITOSOS</t>
  </si>
  <si>
    <t>23/12/2025 SE CONFIRMAN DATOS, SE REALIZA ENVIO POR OPERADOR LOGISTICO. USURIO INDICA QUE SOLO LLEGA INTERRAPIDISIMO | 30/12/2025 SE REALIZA ENVIO DE 24 ROLLOS, CON LA GUIA 2248145737 SERVIENTREGA. SE CONFIRMA ENTREGA EXITOSA POR PARTE DE LA TRANSPORTADORA</t>
  </si>
  <si>
    <t>23/12/2025 SE REALIZA ENVIO DE ROLLOS POR  OPERADOR LOGISTICO | 30/12/2025 SE REALIZA ENVIO DE 32 ROLLOS, CON LA GUIA 2282137936 SERVIENTREGA. SE CONFIRMA ENTREGA EXITOSA POR PARTE DE LA TRANSPORTADORA</t>
  </si>
  <si>
    <t>23/12/2025 SE CONFIRMAN DATOS, SE REALIZA ENVIO POR OPERADOR LOGISTICO | 30/12/2025 SE ENVÍAN 16 ROLLOS WOMPI. SE CONFIRMA HOY MARTES 30 CON SEÑORA KELYS QUE YA RECIBIÓ LOS ROLLOS.</t>
  </si>
  <si>
    <t>30/12/2025 SE ESCALA A COORDINADOR DE ZONA PARA ENTREGA DE ROLLOS EN SITIO | 30/12/2025 SE ENTREGAN 24 ROLLOS WOMPI CON VISITA OK</t>
  </si>
  <si>
    <t>28/12/2025 SE ESCALA A COORDINADOR DE ZONA PARA ENTREGA DE ROLLOS EN SITIO | 30/12/2025 SE REALIZÓ LA ENTREGA DE PAPELERÍA SOLICITADA NO SE MANIPULA CB CLIENTE INFORMA QUE SE ENCUENTRA OPERATIVO</t>
  </si>
  <si>
    <t>27/12/2025 SE ESCALA A COORDINADOR DE ZONA PARA ENTREGA DE ROLLOS EN SITIO | 30/12/2025 SE REALIZÓ LA ENTREGA DE PAPELERÍA SOLICITADA NO SE MANIPULA CB CLIENTE INFORMA QUE SE ENCUENTRA OPERATIVO</t>
  </si>
  <si>
    <t>29/12/2025 SE ESCALA A COORDINADOR DE ZONA PARA ENTREGA DE ROLLOS EN SITIO | 30/12/2025 SE REALIZA ENTREGA DE 48 ROLLOS WOMPI CON VISITA.</t>
  </si>
  <si>
    <t>27/12/2025 SE ESCALA A COORDINADOR DE ZONA PARA ENTREGA DE ROLLOS EN SITIO | 30/12/2025 ENTREGA DE 48 ROLLOS WOMPI PARA DATAFONO NO SE MANIPULA TERMINAL</t>
  </si>
  <si>
    <t>29/12/2025 SE ESCALA A COORDINADOR DE ZONA PARA ENTREGA DE ROLLOS EN SITIO | 30/12/2025 ENTREGA DE 40 ROLLOS WOMPI PARA DATAFONO NO SE MANIPULA TERMINAL</t>
  </si>
  <si>
    <t>27/12/2025 SE ESCALA A COORDINADOR DE ZONA PARA ENTREGA DE ROLLOS EN SITIO | 30/12/2025 ENTREGA DE 40 ROLLOS WOMPI PARA DATAFONO NO SE MANIPULA TERMINAL</t>
  </si>
  <si>
    <t>26/12/2025 SE ESCALA A COORDINADOR DE ZONA PARA ENTREGA DE ROLLOS EN SITIO | 30/12/2025 SE REALIZA ENTREGA DE 16 ROLLOD TÉRMICOS WOMPI</t>
  </si>
  <si>
    <t>29/12/2025 SE ESCALA A COORDINADOR DE ZONA PARA ENTREGA DE ROLLOS EN SITIO | 30/12/2025 SE ENTREGAN 16 ROLLOS CON VISITA OK</t>
  </si>
  <si>
    <t>27/12/2025 SE ESCALA A COORDINADOR DE ZONA PARA ENTREGA DE ROLLOS EN SITIO | 30/12/2025 SE LLEGA A COMERCIO, SE ENTREGAN ROLLOS, SIN MANIPULACIÓN DEL EQUIPO SIN NOVEDAD</t>
  </si>
  <si>
    <t>29/12/2025 SE ESCALA A COORDINADOR DE ZONA PARA ENTREGA DE ROLLOS EN SITIO | 30/12/2025 ENTREGA DE 16 ROLLOS WOMPI PARA DATAFONO NO SE MANIPULA TERMINAL</t>
  </si>
  <si>
    <t>29/12/2025 SE ESCALA A COORDINADOR DE ZONA PARA ENTREGA DE ROLLOS EN SITIO | 30/12/2025 SE ENTREGAN 48 ROLLOS EN LA SEDE</t>
  </si>
  <si>
    <t>29/12/2025 SE ESCALA A COORDINADOR DE ZONA PARA ENTREGA DE ROLLOS EN SITIO | 30/12/2025 SE VISITA COMERCIO, SE ENTREGAN 16 ROLLOS WOMPI</t>
  </si>
  <si>
    <t>29/12/2025 SE ESCALA A COORDINADOR DE ZONA PARA ENTREGA DE ROLLOS EN SITIO | 30/12/2025 SE ENTREGAN 32 ROLLOS DE LA RED WOMPI EXITOSOS</t>
  </si>
  <si>
    <t>29/12/2025 SE ESCALA A COORDINADOR DE ZONA PARA ENTREGA DE ROLLOS EN SITIO | 30/12/2025 SE REALIZÓ LA ENTREGA DE PAPELERÍA SOLICITADA NO SE MANIPULA CB CLIENTE INFORMA QUE SE ENCUENTRA OPERATIVO</t>
  </si>
  <si>
    <t>30/12/2025 SE ESCALA A COORDINADOR DE ZONA PARA ENTREGA DE ROLLOS EN SITIO | 30/12/2025 SE REALIZA ENTREGA DE 64 ROLLOS WOMPI CON VISITA.</t>
  </si>
  <si>
    <t>29/12/2025 SE ESCALA A COORDINADOR DE ZONA PARA ENTREGA DE ROLLOS EN SITIO | 30/12/2025 SE REALIZA ENTREGA DE 8 ROLLOS PARA TÉRMICOS WOMPI</t>
  </si>
  <si>
    <t>27/12/2025 SE ESCALA A COORDINADOR DE ZONA PARA ENTREGA DE ROLLOS EN SITIO | 30/12/2025 SE REALIZA ENTREGA DE 16 ROLLOS TÉRMICOS WOMPI</t>
  </si>
  <si>
    <t>23/12/2025 SE ESCALA A COORDINADOR DE ZONA PARA ENTREGA DE ROLLOS EN SITIO | 30/12/2025 SE ENTREGAN 16 ROLLOS WOMPI</t>
  </si>
  <si>
    <t>26/12/2025 SE ESCALA A COORDINADOR DE ZONA PARA ENTREGA DE ROLLOS EN SITIO | 30/12/2025 VISITAMOS COMERCIO REALIZAMOS ENTREGA DE 56 ROLLOS.</t>
  </si>
  <si>
    <t>23/12/2025 SE CONFIRMAN DATOS, SE REALIZA ENVIO POR OPERADOR LOGISTICO | 30/12/2025 SE INTENTA COMUNICACION CON EL USUARIO PARA VALIDAR SI YA RECIBIO LOS ROLLOS PERO NO HAY CONTACTO | 30/12/2025 SE REALIZA ENVIO DE 40 ROLLOS, CON LA GUIA 2282137937 SERVIENTREGA. SE CONFIRMA ENTREGA EXITOSA POR PARTE DEL USUARIO</t>
  </si>
  <si>
    <t>27/12/2025 SE ESCALA A COORDINADOR DE ZONA PARA ENTREGA DE ROLLOS EN SITIO | 29/12/2025 SE HACE ENTREGA DE 64 ROLLOS WOMPI DE MANERA EXITOSA</t>
  </si>
  <si>
    <t>29/12/2025 SE ESCALA A COORDINADOR DE ZONA PARA ENTREGA DE ROLLOS EN SITIO | 29/12/2025 SE REALIZA ENTREGA DE 16 ROLLOS WOMPI OK</t>
  </si>
  <si>
    <t>27/12/2025 SE ESCALA A COORDINADOR DE ZONA PARA ENTREGA DE ROLLOS EN SITIO | 30/12/2025 SE LLEGA A SITIO Y SE ENCUENTRA EL CB CERRSDO, SE REALIZA LLAMADA A EL NÚMERO 3173873285 Y SE ESCRIBE VIA WHATSAPP Y TAMPOCO HAY RESPUESTA POR PARTE DEL CB.
SE REALIZA CIERRE DEL FO SIN ENTREGAR LOS ROLLOS.</t>
  </si>
  <si>
    <t>21/12/2025 SE REALIZA ENVIO DE ROLLOS POR  OPERADOR LOGISTICO | 29/12/2025 SE INTENTA COMUNICACION CON EL USUARIO PARA VALIDAR SI YA RECIBIO LOS ROLLOS PERO NO HAY CONTACTO | 30/12/2025 SE REALIZA ENVIO DE 24 ROLLOS, CON LA GUIA 2278614904 SERVIENTREGA. SE CONFIRMA ENTREGA EXITOSA POR PARTE DE LA TRANSPORTADORA</t>
  </si>
  <si>
    <t>30/12/2025 SE REALIZA ENVIO DE 56 ROLLOS, CON LA GUIA 2235598307 SERVIENTREGA. SE CONFIRMA ENTREGA EXITOSA POR PARTE DE LA TRANSPORTADORA</t>
  </si>
  <si>
    <t>23/12/2025 SE REALIZA ENVIO DE ROLLOS POR  OPERADOR LOGISTICO | 30/12/2025 SE REALIZA ENVIO DE 56 ROLLOS, CON LA GUIA 2235598305 SERVIENTREGA. SE CONFIRMA ENTREGA EXITOSA POR PARTE DE LA TRANSPORTADORA</t>
  </si>
  <si>
    <t>23/12/2025 SE CONFIRMAN DATOS, SE REALIZA ENVIO POR OPERADOR LOGISTICO | 30/12/2025 SE REALIZA ENVIO DE 48 ROLLOS, CON LA GUIA 2235598355 SERVIENTREGA. SE CONFIRMA ENTREGA EXITOSA POR PARTE DE LA TRANSPORTADORA</t>
  </si>
  <si>
    <t>23/12/2025 SE CONFIRMAN DATOS, SE REALIZA ENVIO POR OPERADOR LOGISTICO | 30/12/2025 SE REALIZA ENVIO DE 24 ROLLOS, CON LA GUIA 2282137944 SERVIENTREGA. SE CONFIRMA ENTREGA EXITOSA POR PARTE DE LA TRANSPORTADORA</t>
  </si>
  <si>
    <t>23/12/2025 SE CONFIRMAN DATOS, SE REALIZA ENVIO POR OPERADOR LOGISTICO | 23/12/2025 SE PROCEDE A CERRAR ESTE CASO YA QUE  ESTA SIENDO ATENDIDO CON EL RADICADO 3146667. | 30/12/2025 SE REALIZA ENVIO DE 8 ROLLOS, CON LA GUIA 2235598363 SERVIENTREGA. SE CONFIRMA ENTREGA EXITOSA POR PARTE DE LA TRANSPORTADORA</t>
  </si>
  <si>
    <t>30/12/2025 SE REALIZA ENVIO DE 8 ROLLOS, CON LA GUIA 2278614928 SERVIENTREGA. SE CONFIRMA ENTREGA EXITOSA POR PARTE DE LA TRANSPORTADORA</t>
  </si>
  <si>
    <t>26/12/2025 SE REALIZA ENVIO DE ROLLOS POR  OPERADOR LOGISTICO | 30/12/2025 SE REALIZA ENVIO DE 48 ROLLOS, CON LA GUIA 2235598381 SERVIENTREGA. SE CONFIRMA ENTREGA EXITOSA POR PARTE DE LA TRANSPORTADORA</t>
  </si>
  <si>
    <t>26/12/2025 SE REALIZA ENVIO DE ROLLOS POR  OPERADOR LOGISTICO | 30/12/2025 SE REALIZA ENVIO DE 64 ROLLOS, CON LA GUIA 2235598390 SERVIENTREGA. SE CONFIRMA ENTREGA EXITOSA POR PARTE DE LA TRANSPORTADORA</t>
  </si>
  <si>
    <t>28/12/2025 SE REALIZA ENVIO DE ROLLOS POR  OPERADOR LOGISTICO | 30/12/2025 SE REALIZA ENVIO DE 64 ROLLOS, CON LA GUIA 2235598397 SERVIENTREGA. SE CONFIRMA ENTREGA EXITOSA POR PARTE DE LA TRANSPORTADORA</t>
  </si>
  <si>
    <t>27/12/2025 SE CONFIRMAN DATOS, SE REALIZA ENVIO POR OPERADOR LOGISTICO | 30/12/2025 SE REALIZA ENVIO DE 56 ROLLOS, CON LA GUIA 2235598388 SERVIENTREGA. SE CONFIRMA ENTREGA EXITOSA POR PARTE DE LA TRANSPORTADORA</t>
  </si>
  <si>
    <t>27/12/2025 SE REALIZA ENVIO DE ROLLOS POR  OPERADOR LOGISTICO | 30/12/2025 SE REALIZA ENVIO DE 24 ROLLOS, CON LA GUIA 2235598393 SERVIENTREGA. SE CONFIRMA ENTREGA EXITOSA POR PARTE DE LA TRANSPORTADORA</t>
  </si>
  <si>
    <t>24/12/2025 SE ESCALA A COORDINADOR DE ZONA PARA ENTREGA DE ROLLOS EN SITIO | 30/12/2025 VISITAMOS COMERCIO REALIZAMOS ENTREGA DE 32 ROLLOS.</t>
  </si>
  <si>
    <t>27/12/2025 SE ESCALA A COORDINADOR DE ZONA PARA ENTREGA DE ROLLOS EN SITIO | 30/12/2025 VISITAMOS COMERCIO PERO NO ES POSIBLE ENTREGAR LOS ROLLOS YA QUE EL COMERCIO CUENTA CON EFECTY, SE REALIZA ESCALAMIENTO CON WOMPI SE LE INFORMA AL CLIENTE EL MOTIVO POR EL CUAL NO SE ENTREGAN LOS ROLLOS.</t>
  </si>
  <si>
    <t>22/12/2025 SE REALIZA ENVIO DE ROLLOS POR  OPERADOR LOGISTICO | 30/12/2025 EN COMUNICACION CON EL USUARIO INDICA QUE AUN NO HA RECIBIDO LOS ROLLOS | 30/12/2025 SE REALIZA ENVIO DE 64 ROLLOS, CON LA GUIA 2088989375 SERVIENTREGA. SE CONFIRMA ENTREGA EXITOSA POR PARTE DEL USUARIO</t>
  </si>
  <si>
    <t>22/12/2025 SE ESCALA A COORDINADOR DE ZONA PARA ENTREGA DE ROLLOS EN SITIO | 30/12/2025 SE REALIZA ENTREGA DE 40 ROLLOS POR EL OPERADOR LOGISTICO VELOCES CON LA GUIA V4002035683</t>
  </si>
  <si>
    <t>23/12/2025 SE ESCALA A COORDINADOR DE ZONA PARA ENTREGA DE ROLLOS EN SITIO | 26/12/2025 SE LE INFORMA A VELOCES DE LOS VENCIMIENTOS DE LA PROXIMA SEMANA, PARA QUE LO TENGAN EN CUENTA | 30/12/2025 SE REALIZA ENTREGA DE 40 ROLLOS POR EL OPERADOR LOGISTICO VELOCES CON LA GUIA V4002043424</t>
  </si>
  <si>
    <t>23/12/2025 SE ESCALA A COORDINADOR DE ZONA PARA ENTREGA DE ROLLOS EN SITIO | 26/12/2025 SE LE INFORMA A VELOCES DE LOS VENCIMIENTOS DE LA PROXIMA SEMANA, PARA QUE LO TENGAN EN CUENTA | 30/12/2025 SE REALIZA ENTREGA DE 24 ROLLOS POR EL OPERADOR LOGISTICO VELOCES CON LA GUIA V4002043423</t>
  </si>
  <si>
    <t>27/12/2025 SE CONFIRMAN DATOS, SE REALIZA ENVIO POR OPERADOR LOGISTICO | 30/12/2025 VISITAMOS COMERCIO REALIZAMOS ENTREGA DE 40 ROLLOS</t>
  </si>
  <si>
    <t>29/12/2025 SE ESCALA A COORDINADOR DE ZONA PARA ENTREGA DE ROLLOS EN SITIO | 30/12/2025 SE REALIZA ENTREGA DE 56 ROLLOS POR EL OPERADOR LOGISTICO VELOCES CON LA GUIA V4002055630</t>
  </si>
  <si>
    <t>28/12/2025 SE ESCALA A COORDINADOR DE ZONA PARA ENTREGA DE ROLLOS EN SITIO | 30/12/2025 SE REALIZA ENTREGA DE 56 ROLLOS POR EL OPERADOR LOGISTICO VELOCES CON LA GUIA V4002055632</t>
  </si>
  <si>
    <t>28/12/2025 SE ESCALA A COORDINADOR DE ZONA PARA ENTREGA DE ROLLOS EN SITIO | 30/12/2025 SE REALIZA ENTREGA DE 32 ROLLOS POR EL OPERADOR LOGISTICO VELOCES CON LA GUIA V4002055633</t>
  </si>
  <si>
    <t>28/12/2025 SE ESCALA A COORDINADOR DE ZONA PARA ENTREGA DE ROLLOS EN SITIO | 30/12/2025 SE REALIZÓ ENTREGA DE 56 ROLLOS PARA CB BANCOLOMBIA, NO SÉ MANIPULÓ EQUIPOS.</t>
  </si>
  <si>
    <t>27/12/2025 SE ESCALA A COORDINADOR DE ZONA PARA ENTREGA DE ROLLOS EN SITIO | 30/12/2025 SE REALIZA ENTREGA DE 24 ROLLOS POR EL OPERADOR LOGISTICO VELOCES CON LA GUIA V4002055642</t>
  </si>
  <si>
    <t>29/12/2025 SE ESCALA A COORDINADOR DE ZONA PARA ENTREGA DE ROLLOS EN SITIO | 30/12/2025 SE REALIZA ENTREGA DE 64 ROLLOS DE LA RED WOMPI, NO SE MANIPULA EQUIPOS</t>
  </si>
  <si>
    <t>29/12/2025 SE ESCALA A COORDINADOR DE ZONA PARA ENTREGA DE ROLLOS EN SITIO | 30/12/2025 SE REALIZA ENTREGA LA ENTREGA DE 32 ROLLOS DE LA RED WOMPI NO MANIPULA EQUIPOS</t>
  </si>
  <si>
    <t>29/12/2025 SE ESCALA A COORDINADOR DE ZONA PARA ENTREGA DE ROLLOS EN SITIO | 30/12/2025 SE ENTREGA 64 ROLLOS DE WOMPI PARA EL CORRESPONSAL BANCARIO</t>
  </si>
  <si>
    <t>27/12/2025 SE ESCALA A COORDINADOR DE ZONA PARA ENTREGA DE ROLLOS EN SITIO | 30/12/2025 SE REALIZA VISITA AL COMERCIO Y SE REALIZA ENTREGA DE 16 ROLLOS TODO OK</t>
  </si>
  <si>
    <t>28/12/2025 SE ESCALA A COORDINADOR DE ZONA PARA ENTREGA DE ROLLOS EN SITIO | 30/12/2025 SE REALIZA DESPLAZAMIENTO A DIRECCIÓN PARA ENTREGA DE ROLLOS ENCONTRANDO CERRADO SE INTENTA CONTACTO AL NÚMERO 3002829071 NO CONTESTAN SE DEJA REGISTRO FOTOGRÁFICO</t>
  </si>
  <si>
    <t>27/12/2025 SE ESCALA A COORDINADOR DE ZONA PARA ENTREGA DE ROLLOS EN SITIO | 30/12/2025 SE REALIZA LA ENTREGA DE 32 ROLLOS DE LA RED WOMPI, NO SE MANIPULAN EQUIPOS</t>
  </si>
  <si>
    <t>02/12/2025 SE CONFIRMAN DATOS, SE REALIZA ENVIO POR OPERADOR LOGISTICO | 24/12/2025 SE PREGUNTA A BODEGA YA QUE NO TIENE NINGUN ESTADO LA GUIA ** BODEGA INDICA QUE ENTREGARON LOS ROLLOS A PERSONAL DE SERVIENTREGA SIN NOVEDAD 30/12/2025 SE REALIZA ENTREGA DE 16 ROLLOS WOMPI, DEBIDO A QUE LA TITULAR DEBÍA SALIR NO ALCANZA FIRMAR EL FORMULARIO</t>
  </si>
  <si>
    <t>24/12/2025 SE ESCALA A COORDINADOR DE ZONA PARA ENTREGA DE ROLLOS EN SITIO | 30/12/2025 SE VISITA COMERCIO CB BANCOLOMBIA WOMPI, SE ENTREGAN ROLLOS DE PAPELERÍA PARA EL DATAFONO SOLICITADOS POR EL CLIENTE, NO UPS, NO SE MANIPULAN EQUIPOS.</t>
  </si>
  <si>
    <t>26/12/2025 SE CONFIRMAN DATOS, SE REALIZA ENVIO POR OPERADOR LOGISTICO | 30/12/2025 SE REALIZA ENVIO DE 64 ROLLOS, CON LA GUIA 2235598389 SERVIENTREGA. SE CONFIRMA ENTREGA EXITOSA POR PARTE DEL USUARIO</t>
  </si>
  <si>
    <t>27/12/2025 SE ESCALA A COORDINADOR DE ZONA PARA ENTREGA DE ROLLOS EN SITIO | 30/12/2025 SE ENTREGAN 40 ROLLOS WOMPI CON VISITA OK</t>
  </si>
  <si>
    <t>30/12/2025 SE ESCALA A COORDINADOR DE ZONA PARA ENTREGA DE ROLLOS EN SITIO | 30/12/2025 SE ENTREGAN 16 ROLLOS, LOS RECIBE LA SEÑORA CAROLINA ORTIZ, QUIEN ES LA ENCARGADA DE RECIBIRLOS  Y ESTA EN OTRA DIRECCIÓN,  DONDE SE ENTREGARON OTROS ROLLOS AL MISMO DÍA , Y ES EL CB DE LA MISMA EMPRESA</t>
  </si>
  <si>
    <t>30/12/2025 SE ESCALA A COORDINADOR DE ZONA PARA ENTREGA DE ROLLOS EN SITIO | 30/12/2025 SE ENTREGAN 16 ROLLOS</t>
  </si>
  <si>
    <t>26/12/2025 SE ESCALA A COORDINADOR DE ZONA PARA ENTREGA DE ROLLOS EN SITIO | 30/12/2025 SE VISITA COMERCIO Y SE HACE ENTREGA DE 16 ROLLOS A LA SEÑORA NEREIDA HERNÁNDEZ.</t>
  </si>
  <si>
    <t>27/12/2025 SE ESCALA A COORDINADOR DE ZONA PARA ENTREGA DE ROLLOS EN SITIO | 30/12/2025 SE DEJAN 64 ROLLOS</t>
  </si>
  <si>
    <t>28/12/2025 SE ESCALA A COORDINADOR DE ZONA PARA ENTREGA DE ROLLOS EN SITIO | 31/12/2025 SI LLEGA AL COMERCIO PARA ENTREGAR ROLLOS SE VALÍA CERRADO SE MARCA AL NÚMERO DE CONTACTO 3213781323 EN MÚLTIPLES OCASIONES Y NADIE RESPONDE</t>
  </si>
  <si>
    <t>19/12/2025 SE ESCALA A COORDINADOR DE ZONA PARA ENTREGA DE ROLLOS EN SITIO | 26/12/2025 SE CONSULTA A VELOCES POR ESTADO DE GUÍA, INFORMA REVISAR Y RECOMENDAR LA ENTREGA | 31/12/2025 SE REALIZA ENTREGA DE 16 ROLLOS POR EL OPERADOR LOGISTICO VELOCES CON LA GUIA V4002019387</t>
  </si>
  <si>
    <t>23/12/2025 SE ESCALA A COORDINADOR DE ZONA PARA ENTREGA DE ROLLOS EN SITIO | 26/12/2025 SE LE INFORMA A VELOCES DE LOS VENCIMIENTOS DE LA PROXIMA SEMANA, PARA QUE LO TENGAN EN CUENTA | 31/12/2025 SE REALIZA ENTREGA DE 56 ROLLOS POR EL OPERADOR LOGISTICO VELOCES CON LA GUIA V4002043427</t>
  </si>
  <si>
    <t>26/12/2025 SE ESCALA A COORDINADOR DE ZONA PARA ENTREGA DE ROLLOS EN SITIO | 31/12/2025 SE REALIZA ENTREGA DE 24 ROLLOS POR EL OPERADOR LOGISTICO VELOCES CON LA GUIA V4002053437</t>
  </si>
  <si>
    <t>27/12/2025 SE ESCALA A COORDINADOR DE ZONA PARA ENTREGA DE ROLLOS EN SITIO | 31/12/2025 SE REALIZA ENTREGA DE 40 ROLLOS POR EL OPERADOR LOGISTICO VELOCES CON LA GUIA V4002055643</t>
  </si>
  <si>
    <t>19/12/2025 SE CONFIRMAN DATOS, SE REALIZA ENVIO POR OPERADOR LOGISTICO | 29/12/2025 SE INTENTA COMUNICACION CON EL USUARIO PARA VALIDAR SI YA RECIBIO LOS ROLLOS PERO NO HAY CONTACTO | 30/12/2025 SE INTENTA COMUNICACION CON EL USUARIO PARA VALIDAR SI YA RECIBIO LOS ROLLOS PERO NO HAY CONTACTO
EN COMUNICACION CON EL USUARIO INDICA QUE AUN NO HA RECIBIDO LOS ROLLOS | 31/12/2025 SE REALIZA ENVIO DE 56 ROLLOS, CON LA GUIA 2235598242 SERVIENTREGA. SE CONFIRMA ENTREGA EXITOSA POR PARTE DEL USUARIO</t>
  </si>
  <si>
    <t>22/12/2025 SE CONFIRMAN DATOS, SE REALIZA ENVIO POR OPERADOR LOGISTICO. USURIO INDICA QUE SOLO LLEGA INTERRAPIDISIMO | 30/12/2025 EN COMUNICACION CON EL USUARIO INDICA QUE AUN NO HA RECIBIDO LOS ROLLOS | 31/12/2025 SE REALIZA ENVIO DE 16 ROLLOS, CON LA GUIA 2088989377 SERVIENTREGA. SE CONFIRMA ENTREGA EXITOSA POR PARTE DEL USUARIO</t>
  </si>
  <si>
    <t>30/12/2025 SE ESCALA A COORDINADOR DE ZONA PARA ENTREGA DE ROLLOS EN SITIO | 31/12/2025 VISITAMOS COMERCIO REALIZAMOS ENTREGA DE 24 ROLLOS.</t>
  </si>
  <si>
    <t>30/12/2025 SE ESCALA A COORDINADOR DE ZONA PARA ENTREGA DE ROLLOS EN SITIO | 31/12/2025 SE VISITA COMERCIO SE REALIZA ENTREGA DE 56 ROLLOS DE PAPEL PARA DATÁFONO WOMPI</t>
  </si>
  <si>
    <t>30/12/2025 SE ESCALA A COORDINADOR DE ZONA PARA ENTREGA DE ROLLOS EN SITIO | 31/12/2025 SE REALIZA VISITA AL COMERCIO CB SE HACE ENTREGA DE 32 ROLLOS A LA SRTA MARIA GAVIRIA</t>
  </si>
  <si>
    <t>24/12/2025 SE INTENTA COMUNICACION CON CB AL NUMERO 3134698025 SIN RESPUESTA, SE LE ESCRIBE AL WSAP PARA CONFIRMAR | 22/12/2025 EN COMUNICACIÓN CON EL USUARIO NOS CONFIRMA QUE AUN NO HA RECIBIDO LOS ROLLOS | 31/12/2025 SE REALIZA ENVIO DE 16 ROLLOS, CON LA GUIA 2235598052 SERVIENTREGA. SE CONFIRMA ENTREGA EXITOSA POR PARTE DE LA TRANSPORTADORA</t>
  </si>
  <si>
    <t>16/12/2025 SE CONFIRMAN DATOS, SE REALIZA ENVIO POR OPERADOR LOGISTICO | 24/12/2025 EN COMUNICACIÓN CON LA SEÑORA EDILSA ORTEGA  AL NÚMERO 3145710444 INFORMA QUE AÚN NO LE HAN LLEGADO LOS ROLLOS | 22/12/2025 EN COMUNICACIÓN CON EL USUARIO NOS CONFIRMA QUE AUN NO HA RECIBIDO LOS ROLLOS | 31/12/2025 SE REALIZA ENVIO DE 40 ROLLOS, CON LA GUIA 2248145596 SERVIENTREGA. SE CONFIRMA ENTREGA EXITOSA POR PARTE DE LA TRANSPORTADORA</t>
  </si>
  <si>
    <t>17/12/2025 SE CONFIRMAN DATOS, SE REALIZA ENVIO POR OPERADOR LOGISTICO | 24/12/2025 SE INTENTA COMUNICACIÓN AL NÚMERO 3107171781 PARA VALIDAR SI YA LE LLEGARON LOS ROLLOS PERO NO HAY RESPUESTA. | 23/12/2025 EN COMUNICACIÓN CON EL USUARIO NOS CONFIRMA QUE AUN NO LE HAN LLEGADO LOS ROLLOS | 31/12/2025 SE REALIZA ENVIO DE 40 ROLLOS, CON LA GUIA 2265100628 SERVIENTREGA. SE CONFIRMA ENTREGA EXITOSA POR PARTE DE LA TRANSPORTADORA</t>
  </si>
  <si>
    <t>22/12/2025 SE REALIZA ENVIO DE ROLLOS POR  OPERADOR LOGISTICO | 31/12/2025 SE REALIZA ENVIO DE 32 ROLLOS, CON LA GUIA 2088989374 SERVIENTREGA. SE CONFIRMA ENTREGA EXITOSA POR PARTE DE LA TRANSPORTADORA</t>
  </si>
  <si>
    <t>26/12/2025 SE REALIZA ENVIO DE ROLLOS POR  OPERADOR LOGISTICO | 31/12/2025 SE REALIZA ENVIO DE 40 ROLLOS, CON LA GUIA 46778000675 COORDINADORA. SE CONFIRMA ENTREGA EXITOSA POR PARTE DE LA TRANSPORTADORA</t>
  </si>
  <si>
    <t>21/12/2025 SE REALIZA ENVIO DE ROLLOS POR  OPERADOR LOGISTICO | 29/12/2025 SE INTENTA COMUNICACION CON EL USUARIO PARA VALIDAR SI YA RECIBIO LOS ROLLOS PERO NO HAY CONTACTO | 29/12/2025 EN COMUNICACION CON EL USUARIO INDICA QUE AUN NO HA RECIBIDO LOS ROLLOS | 31/12/2025 SE REALIZA ENVIO DE 48 ROLLOS, CON LA GUIA 2235598249 SERVIENTREGA. SE CONFIRMA ENTREGA EXITOSA POR PARTE DE LA TRANSPORTADORA</t>
  </si>
  <si>
    <t>21/12/2025 SE REALIZA ENVIO DE ROLLOS POR  OPERADOR LOGISTICO | 31/12/2025 SE REALIZA ENVIO DE 56 ROLLOS, CON LA GUIA 2235598248 SERVIENTREGA. SE CONFIRMA ENTREGA EXITOSA POR PARTE DE LA TRANSPORTADORA</t>
  </si>
  <si>
    <t>31/12/2025 SE REALIZA ENVIO DE 56 ROLLOS, CON LA GUIA 2088989378 SERVIENTREGA. SE CONFIRMA ENTREGA EXITOSA POR PARTE DE LA TRANSPORTADORA</t>
  </si>
  <si>
    <t>25/12/2025 SE REALIZA ENVIO DE ROLLOS POR  OPERADOR LOGISTICO | 31/12/2025 SE REALIZA ENVIO DE 24 ROLLOS, CON LA GUIA 2235598378 SERVIENTREGA. SE CONFIRMA ENTREGA EXITOSA POR PARTE DE LA TRANSPORTADORA</t>
  </si>
  <si>
    <t>31/12/2025 SE REALIZA ENVIO DE 48 ROLLOS, CON LA GUIA 2282137950 SERVIENTREGA. SE CONFIRMA ENTREGA EXITOSA POR PARTE DE LA TRANSPORTADORA</t>
  </si>
  <si>
    <t>29/12/2025 SE CONFIRMAN DATOS, SE REALIZA ENVIO POR OPERADOR LOGISTICO | 31/12/2025 SE REALIZA ENVIO DE 8 ROLLOS, CON LA GUIA 2235598405 SERVIENTREGA. SE CONFIRMA ENTREGA EXITOSA POR PARTE DE LA TRANSPORTADORA</t>
  </si>
  <si>
    <t>27/12/2025 SE ESCALA A COORDINADOR DE ZONA PARA ENTREGA DE ROLLOS EN SITIO | 31/12/2025 SE LLEGA AL COMERCIO SE ENCUENTRA CERRADO SE COMUNICA EL NÚMERO 3206548240 E INFORMAN QUE ESTOY EQUIVOCADO QUE NO ES EL NÚMERO DE ESE CORRESPONSAL</t>
  </si>
  <si>
    <t>28/12/2025 SE REALIZA ENVIO DE ROLLOS POR  OPERADOR LOGISTICO | 31/12/2025 SE REALIZA ENVIO DE 56 ROLLOS, CON LA GUIA 2235598398 SERVIENTREGA. SE CONFIRMA ENTREGA EXITOSA POR PARTE DE LA TRANSPORTADORA</t>
  </si>
  <si>
    <t>28/12/2025 SE REALIZA ENVIO DE ROLLOS POR  OPERADOR LOGISTICO | 31/12/2025 SE REALIZA ENVIO DE 56 ROLLOS, CON LA GUIA 2235598385 SERVIENTREGA. SE CONFIRMA ENTREGA EXITOSA POR PARTE DE LA TRANSPORTADORA</t>
  </si>
  <si>
    <t>23/12/2025 SE ESCALA A COORDINADOR DE ZONA PARA ENTREGA DE ROLLOS EN SITIO | 31/12/2025 SE ENTREGAN 64 ROLLOS AL CORRESPONSAL BANCARIO WOMPI</t>
  </si>
  <si>
    <t>27/12/2025 SE CONFIRMAN DATOS, SE REALIZA ENVIO POR OPERADOR LOGISTICO | 31/12/2025 SE REALIZA ENVIO DE 24 ROLLOS, CON LA GUIA 2235598394 SERVIENTREGA. SE CONFIRMA ENTREGA EXITOSA POR PARTE DE LA TRANSPORTADORA</t>
  </si>
  <si>
    <t>27/12/2025 SE REALIZA ENVIO DE ROLLOS POR  OPERADOR LOGISTICO | 31/12/2025 SE REALIZA ENVIO DE 40 ROLLOS, CON LA GUIA 2235598392 SERVIENTREGA. SE CONFIRMA ENTREGA EXITOSA POR PARTE DE LA TRANSPORTADORA</t>
  </si>
  <si>
    <t>29/12/2025 SE REALIZA ENVIO DE ROLLOS POR  OPERADOR LOGISTICO | 31/12/2025 SE REALIZA ENVIO DE 56 ROLLOS, CON LA GUIA 2282137960 SERVIENTREGA. SE CONFIRMA ENTREGA EXITOSA POR PARTE DE LA TRANSPORTADORA</t>
  </si>
  <si>
    <t>29/12/2025 SE CONFIRMAN DATOS, SE REALIZA ENVIO POR OPERADOR LOGISTICO | 31/12/2025 SE REALIZA ENVIO DE 8 ROLLOS, CON LA GUIA 2235598413 SERVIENTREGA. SE CONFIRMA ENTREGA EXITOSA POR PARTE DEL USUARIO</t>
  </si>
  <si>
    <t>31/12/2025 SE REALIZA ENVIO DE 64 ROLLOS, CON LA GUIA 2235598414 SERVIENTREGA. SE CONFIRMA ENTREGA EXITOSA POR PARTE DE LA TRANSPORTADORA</t>
  </si>
  <si>
    <t>29/12/2025 SE ESCALA A COORDINADOR DE ZONA PARA ENTREGA DE ROLLOS EN SITIO | 31/12/2025 SE REALIZA ENTREGA DE 16 ROLLOS EN EL COMERCIO NO SE MANIPULAN EQUIPOS</t>
  </si>
  <si>
    <t>29/12/2025 SE ESCALA A COORDINADOR DE ZONA PARA ENTREGA DE ROLLOS EN SITIO | 31/12/2025 SE REALIZA VISTA AL CB POR SOLICITUD DE ROLLOS, SE ENTREGAN SIN NOVEDAD TODO OK</t>
  </si>
  <si>
    <t>29/12/2025 SE ESCALA A COORDINADOR DE ZONA PARA ENTREGA DE ROLLOS EN SITIO | 31/12/2025 SE REALIZA ENTREGA DE 16 ROLLOS EN DIRECCIÓN</t>
  </si>
  <si>
    <t>29/12/2025 SE ESCALA A COORDINADOR DE ZONA PARA ENTREGA DE ROLLOS EN SITIO | 31/12/2025 SE REALIZA ENTREGA DE 64 ROLLOS POR EL OPERADOR LOGISTICO VELOCES CON LA GUIA V4002061192</t>
  </si>
  <si>
    <t>22/12/2025 SE ESCALA A COORDINADOR DE ZONA PARA ENTREGA DE ROLLOS EN SITIO | 30/12/2025 30-12 SE ESCALA GUIA A VELOCES PARA CONSULTAR ESTADO | 31/12/2025 SE REALIZA ENTREGA DE 32 ROLLOS POR EL OPERADOR LOGISTICO VELOCES CON LA GUIA V4002035676</t>
  </si>
  <si>
    <t>30/12/2025 SE ESCALA A COORDINADOR DE ZONA PARA ENTREGA DE ROLLOS EN SITIO | 31/12/2025 SE REALIZA ENTREGA DE 24 ROLLOS WOMPI</t>
  </si>
  <si>
    <t>30/12/2025 SE ESCALA A COORDINADOR DE ZONA PARA ENTREGA DE ROLLOS EN SITIO | 31/12/2025 SE REALIZA VISTA AL CB POR SOLICITUD DE ROLLOS, SE LLEGA AL LUGAR SE ENTREGAN LOS ROLLOS SIN NOVEDAD</t>
  </si>
  <si>
    <t>30/12/2025 SE ESCALA A COORDINADOR DE ZONA PARA ENTREGA DE ROLLOS EN SITIO | 31/12/2025 SE REALIZA VISITA AL COMERCIO Y SE HIZO ENTREGA DE 24 ROLLOS TODO OK</t>
  </si>
  <si>
    <t>31/12/2025 SE REALIZA ENTREGA DE 16 ROLLOS WOMPI</t>
  </si>
  <si>
    <t>30/12/2025 SE ESCALA A COORDINADOR DE ZONA PARA ENTREGA DE ROLLOS EN SITIO | 31/12/2025 SE REALIZA VISITA TÉCNICA PARA ENTREGA DE 24 ROLLOS PARA DATÁFONO WOMPI. NO SE INTERVIENE TERMINAL Y LA ENTREGA SE REALIZA SIN NOVEDAD.</t>
  </si>
  <si>
    <t>29/12/2025 SE ESCALA A COORDINADOR DE ZONA PARA ENTREGA DE ROLLOS EN SITIO | 31/12/2025 SE VISITA DIRECCIÓN INDICADA POR EL CLIENTE Y SE ENTREGAN 16 ROLLOS OK</t>
  </si>
  <si>
    <t>30/12/2025 SE ESCALA A COORDINADOR DE ZONA PARA ENTREGA DE ROLLOS EN SITIO | 31/12/2025 SE REALIZA VISTA AL CB POR SOLICITUD DE ROLLOS, SE ENTREGAN LOS ROLLOS SIN NOVEDAD TODO OK</t>
  </si>
  <si>
    <t>30/12/2025 SE ESCALA A COORDINADOR DE ZONA PARA ENTREGA DE ROLLOS EN SITIO | 31/12/2025 SE REALIZA VISITA TÉCNICA PARA ENTREGA DE 56 ROLLOS PARA DATÁFONO WOMPI, NO SE INTERVIENE TERMINAL Y LA ENTREGA SE REALIZA SIN NOVEDAD.</t>
  </si>
  <si>
    <t>26/12/2025 SE ESCALA A COORDINADOR DE ZONA PARA ENTREGA DE ROLLOS EN SITIO | 31/12/2025 SE LLEGA AL COMERCIO SE ENCUENTRA CERRADO SE LLAMA AL CELULAR AL CLIENTE NO RESPONDE</t>
  </si>
  <si>
    <t>30/12/2025 SE ESCALA A COORDINADOR DE ZONA PARA ENTREGA DE ROLLOS EN SITIO | 31/12/2025 SE REALIZÓ VISITA AL COMERCIO Y SE REALIZA ENTREGA DE 16 ROLLOS TODO OK</t>
  </si>
  <si>
    <t>28/12/2025 SE ESCALA A COORDINADOR DE ZONA PARA ENTREGA DE ROLLOS EN SITIO | 31/12/2025 SE REALIZA VISITA AL COMERCIO Y SE HIZO ENTREGA DE 16 ROLLOS TODO OK</t>
  </si>
  <si>
    <t>30/12/2025 SE ESCALA A COORDINADOR DE ZONA PARA ENTREGA DE ROLLOS EN SITIO | 31/12/2025 SE REALIZÓ LA ENTREGA DE PAPELERÍA SOLICITADA NO SE MANIPULA CB CLIENTE INFORMA QUE SE ENCUENTRA OPERATIVO</t>
  </si>
  <si>
    <t>30/12/2025 SE ESCALA A COORDINADOR DE ZONA PARA ENTREGA DE ROLLOS EN SITIO | 31/12/2025 SE ENTREGAN 64 ROLLOS A JENNY SUAREZ</t>
  </si>
  <si>
    <t>29/12/2025 SE ESCALA A COORDINADOR DE ZONA PARA ENTREGA DE ROLLOS EN SITIO | 31/12/2025 SE ENTREGA 16 ROLLOS CON VISITA</t>
  </si>
  <si>
    <t>24/12/2025 SE CONFIRMAN DATOS, SE REALIZA ENVIO POR OPERADOR LOGISTICO | 31/12/2025 SE INTENTA COMUNICACION CON EL USUARIO PARA VALIDAR SI YA RECIBIO LOS ROLLOS PERO NO HAY CONTACTO | 31/12/2025 SE REALIZA ENVIO DE 24 ROLLOS, CON LA GUIA 2235598375 SERVIENTREGA. SE CONFIRMA ENTREGA EXITOSA POR PARTE DEL USUARIO</t>
  </si>
  <si>
    <t>28/12/2025 SE ESCALA A COORDINADOR DE ZONA PARA ENTREGA DE ROLLOS EN SITIO | 31/12/2025 SE REALIZA ENTREGA DE 16 ROLLOS CON VISITA.</t>
  </si>
  <si>
    <t>27/12/2025 SE ESCALA A COORDINADOR DE ZONA PARA ENTREGA DE ROLLOS EN SITIO | 31/12/2025 SE ENTREGA 16 ROLLOS WOMPI</t>
  </si>
  <si>
    <t>30/12/2025 SE ESCALA A COORDINADOR DE ZONA PARA ENTREGA DE ROLLOS EN SITIO | 31/12/2025 SE LLEGA A COMERCIO, SE ENTREGAN ROLLOS, SIN MANIPULACIÓN DEL EQUIPO SIN NOVEDAD</t>
  </si>
  <si>
    <t>27/12/2025 SE ESCALA A COORDINADOR DE ZONA PARA ENTREGA DE ROLLOS EN SITIO | 31/12/2025 SE ENTREGA 24 ROLLOS CON VISITA</t>
  </si>
  <si>
    <t>15/12/2025 SE REALIZA ENVIO DE ROLLOS POR  OPERADOR LOGISTICO | 22/12/2025 SE LE COMPARTE EL NUMERO DE GUIA AL USUARIO, PENDIENTE DE RESPUESTA | 31/12/2025 SE REALIZA ENVIO DE 32 ROLLOS, CON LA GUIA 46778000482 COORDINADORA. SE CONFIRMA ENTREGA EXITOSA POR PARTE DE LA TRANSPORTADORA</t>
  </si>
  <si>
    <t>23/12/2025 SE CONFIRMAN DATOS, SE REALIZA ENVIO POR OPERADOR LOGISTICO. USURIO INDICA QUE SOLO LLEGA INTERRAPIDISIMO | 31/12/2025 SE REALIZA ENVIO DE 16 ROLLOS, CON LA GUIA 46778000662 COORDINADORA. SE CONFIRMA ENTREGA EXITOSA POR PARTE DE LA TRANSPORTADORA</t>
  </si>
  <si>
    <t>30/12/2025 SE ESCALA A COORDINADOR DE ZONA PARA ENTREGA DE ROLLOS EN SITIO | 31/12/2025 SE VISITA COMERCIO Y SE HACE ENTREGA DE 48 ROLLOS A LA SEÑORA LEDYS SIERRA.</t>
  </si>
  <si>
    <t>30/12/2025 SE ESCALA A COORDINADOR DE ZONA PARA ENTREGA DE ROLLOS EN SITIO | 31/12/2025 SE VISITA COMERCIO Y SE HACE ENTREGA DE 64 ROLLOS WOMPI.</t>
  </si>
  <si>
    <t>27/12/2025 SE ESCALA A COORDINADOR DE ZONA PARA ENTREGA DE ROLLOS EN SITIO | 31/12/2025 SE VISITA DIRECCION , EL COMERCIO NO ESTA EN FUNCIÓN SE DEJA PAPELERA EN EL LOCAL PRINCIPAL DE LA DIRECCIÓN YA QUE EL CORRESPONSAL ESTA UBICADO DENTRO MISMO LOCAL EN UNA SEGUNDA PLANTA DEL LOCAL. RECIBE PAPELERÍA MARIA LEON ...</t>
  </si>
  <si>
    <t>CARRILLO MORA FRANKY JAVIER</t>
  </si>
  <si>
    <t>BUSTOS MORA DIEGO MANUEL | INFANTE SIERRA MANUEL FERNANDO</t>
  </si>
  <si>
    <t>MISAS MARULANDA ALEXANDER</t>
  </si>
  <si>
    <t>LEAL POVEDA YOHAN SEBASTIAN | MICHELI LOPEZ MIGUEL ANGEL</t>
  </si>
  <si>
    <t>BETANCUR AGUIRRE EDGAR AUGUSTO | RIOS CASTRILLON JUAN SEBASTIAN</t>
  </si>
  <si>
    <t>JARAMILLO PERALTA JUAN DIEGO</t>
  </si>
  <si>
    <t>CONTRERAS ROSSI LITZY YULIETH | MARTINEZ FLOREZ DONIS ALBERTO</t>
  </si>
  <si>
    <t>HENAO JARAMILLO JUAN JOSE</t>
  </si>
  <si>
    <t>GARCIA PASTRANA KEVIN FERNANDO | GONZALEZ FANDIÑO SANTIAGO ERNESTO</t>
  </si>
  <si>
    <t>GARCIA PASTRANA KEVIN FERNANDO | LOZADA ROJAS CHRISTIAN ANDRES</t>
  </si>
  <si>
    <t>ARIAS QUILINDO JULIAN | ORTIZ MARTINEZ STIVEN</t>
  </si>
  <si>
    <t>CASTAÑEDA PALACIO CARLOS FELIPE | ORREGO BEDOYA YASMIN ADRIANA</t>
  </si>
  <si>
    <t>CASTRO HENAO DANIEL ESTEBAN</t>
  </si>
  <si>
    <t>ORREGO BEDOYA YASMIN ADRIANA | ROZO ROZO WILLIAM ASDRUBAL</t>
  </si>
  <si>
    <t>20/11/2025 SE ESCALA PARA VISITA. CONFIRMAR DATOS PARA LA RECOLECCION DE EQUIPOS | 27/11/2025 SE REALIZA CONTACTO TELEFÓNICO CON EL CLIENTE Y NOS ES POSIBLE SE REALIZA VISITA Y COMERCIO SE ENUENTRA CERRADO
27/11/2025 SE REALIZA RETIRO DE EQUIPOS A SOLICITUD DE CLIENTE.</t>
  </si>
  <si>
    <t>BARRIO GETSEMANI CARTAGENA DE INDIAS 4</t>
  </si>
  <si>
    <t>BARRIO LA MERCED NORTE BOGOTA</t>
  </si>
  <si>
    <t>BARRIO ITAGUI ITAGUI 33</t>
  </si>
  <si>
    <t>BARRIO GUAMAL MANIZALES 3</t>
  </si>
  <si>
    <t>BARRIO KENNEDY VALLEDUPAR</t>
  </si>
  <si>
    <t>BARRIO CENTRO PARATEBUENO</t>
  </si>
  <si>
    <t>BARRIO BARRIO NUEVO BELLO</t>
  </si>
  <si>
    <t>BARRIO TIMAYUI 1 SANTA MARTA</t>
  </si>
  <si>
    <t>BARRIO SAN PEDRO II CARTAGENA</t>
  </si>
  <si>
    <t>TA-25-1439546</t>
  </si>
  <si>
    <t>FO-25-1896835</t>
  </si>
  <si>
    <t>FO-25-1884117</t>
  </si>
  <si>
    <t>FO-25-1902329</t>
  </si>
  <si>
    <t>FO-25-1881132</t>
  </si>
  <si>
    <t>FO-25-1882590</t>
  </si>
  <si>
    <t>FO-25-1911772</t>
  </si>
  <si>
    <t>FO-25-1950906</t>
  </si>
  <si>
    <t>FO-25-1937468</t>
  </si>
  <si>
    <t>FO-25-1950901</t>
  </si>
  <si>
    <t>FO-25-1956057</t>
  </si>
  <si>
    <t>FO-25-1955547</t>
  </si>
  <si>
    <t>FO-25-1937464</t>
  </si>
  <si>
    <t>FO-25-1939515</t>
  </si>
  <si>
    <t>FO-25-1931919</t>
  </si>
  <si>
    <t>FO-25-1950907</t>
  </si>
  <si>
    <t>FO-25-1953214</t>
  </si>
  <si>
    <t>FO-25-1950899</t>
  </si>
  <si>
    <t>FO-25-1950898</t>
  </si>
  <si>
    <t>FO-25-1954062</t>
  </si>
  <si>
    <t>FO-25-1954065</t>
  </si>
  <si>
    <t>FO-25-1953212</t>
  </si>
  <si>
    <t>FO-25-1956056</t>
  </si>
  <si>
    <t>FO-25-1965622</t>
  </si>
  <si>
    <t>FO-25-1958756</t>
  </si>
  <si>
    <t>FO-25-1960561</t>
  </si>
  <si>
    <t>FO-25-1960563</t>
  </si>
  <si>
    <t>FO-25-1991208</t>
  </si>
  <si>
    <t>FO-25-1966082</t>
  </si>
  <si>
    <t>FO-25-1988414</t>
  </si>
  <si>
    <t>FO-25-1930198</t>
  </si>
  <si>
    <t>FO-25-1994263</t>
  </si>
  <si>
    <t>FO-25-2001681</t>
  </si>
  <si>
    <t>FO-25-2014344</t>
  </si>
  <si>
    <t>FO-25-2008859</t>
  </si>
  <si>
    <t>FO-25-2015176</t>
  </si>
  <si>
    <t>FO-25-2013278</t>
  </si>
  <si>
    <t>FO-25-2022716</t>
  </si>
  <si>
    <t>FO-25-2026092</t>
  </si>
  <si>
    <t>FO-25-2028231</t>
  </si>
  <si>
    <t>PETICIÓN BANCOLOMBIA</t>
  </si>
  <si>
    <t>27/11/2025 POR FAVOR, COMUNICARSE CON USUARIO PARA CONFIRMAR UBICACION, SOLICITUD Y PROGRAMAR VISITA TECNICA | 01/12/2025 SE REALIZA INSTALACIÓN DE PUBLICIDAD YA QUE LA EXISTENTE SE LA ROBARON.</t>
  </si>
  <si>
    <t>26/11/2025 POR FAVOR, COMUNICARSE CON USUARIO PARA CONFIRMAR UBICACION, SOLICITUD Y PROGRAMAR VISITA TECNICA | 01/12/2025 SE INSTALA</t>
  </si>
  <si>
    <t>28/11/2025 POR FAVOR, COMUNICARSE CON USUARIO PARA CONFIRMAR UBICACION, SOLICITUD Y PROGRAMAR VISITA TECNICA | 01/12/2025 NO SE REALIZA LA INSTALACIÓN DE AVISO YA QUE CB CUENTA CON AVISO EXTERIOR,</t>
  </si>
  <si>
    <t>26/11/2025 POR FAVOR, COMUNICARSE CON USUARIO PARA CONFIRMAR UBICACION, SOLICITUD Y PROGRAMAR VISITA TECNICA | 01/12/2025 SE LLEGA AL CB Y SE IDENTIFICA QUE ESTÁ CERRADO ADICIONAL SE OBSERVA QUE TIENE AVISO EXTERIOR Y ESTÁ EN BUEN ESTADO</t>
  </si>
  <si>
    <t>26/11/2025 POR FAVOR, COMUNICARSE CON USUARIO PARA CONFIRMAR UBICACION, SOLICITUD Y PROGRAMAR VISITA TECNICA | 03/12/2025 ACTIVIDAD PENDIENTE POR CAPACIDAD OPERATIVA, FECHA DE ATENCION JUEVES 4/12 | 04/12/2025 INSTALACIÓN DE AVISO EXTERIOR, ANTERIOR SE CAYÓ  PARTIÓ</t>
  </si>
  <si>
    <t>01/12/2025 POR FAVOR, COMUNICARSE CON USUARIO PARA CONFIRMAR UBICACION, SOLICITUD Y PROGRAMAR VISITA TECNICA | 09/12/2025 SE LLEGA AL PUNTO Y EL COMERCIO SE ENCUENTRA CERRADO,  SE VALIDA EN SITIO PERO EL CB YA CUENTA CON UN AVISO INSTALADO Y EN BUEN ESTADO, SE CANCELA ACTIVIDAD</t>
  </si>
  <si>
    <t>09/12/2005 POR FAVOR, COMUNICARSE CON USUARIO PARA CONFIRMAR UBICACION, SOLICITUD Y PROGRAMAR VISITA TECNICA | 10/12/2025 SE REALIZA INSTALACIÓN DE AUDIENCIA EXTERIOR 1.50 NO SE MANIPULÓ A TERMINAL</t>
  </si>
  <si>
    <t>05/12/2025 POR FAVOR, COMUNICARSE CON USUARIO PARA CONFIRMAR UBICACION, SOLICITUD Y PROGRAMAR VISITA TECNICA | 10/12/2025 SE REALIZA VISITA AL PUNTO SE IMPLEMENTA CON ÉXITO  LA INSTALACIÓN DEL AVISO EXTERIOR</t>
  </si>
  <si>
    <t>09/12/2005 POR FAVOR, COMUNICARSE CON USUARIO PARA CONFIRMAR UBICACION, SOLICITUD Y PROGRAMAR VISITA TECNICA | 10/12/2025 SE INSTALA AVISO EXTERIOR</t>
  </si>
  <si>
    <t>10/12/2025 SE ESCALA ACTIVIDAD PARA GESTION WOMPI | 11/12/2025 SE REALIZA LA INSTALACIÓN DE AVISO EXTERNO AL CB.</t>
  </si>
  <si>
    <t>10/12/2025 SE ESCALA ACTIVIDAD PARA GESTION WOMPI | 11/12/2025 SE REALIZA INSTALACIÓN DE AVISO POR ROBO DE LA ANTERIOR PUBLICIDAD, SE DEJA LA PUBLICIDAD SEGÚN REQUERIMIENTO DEL TITULAR</t>
  </si>
  <si>
    <t>05/12/2025 POR FAVOR, COMUNICARSE CON USUARIO PARA CONFIRMAR UBICACION, SOLICITUD Y PROGRAMAR VISITA TECNICA | 11/12/2025 SE REALIZA VISITA PARA REALIZAR LA INSTALACIÓN DE AVISO EXTERIOR</t>
  </si>
  <si>
    <t>06/12/2025 POR FAVOR, COMUNICARSE CON USUARIO PARA CONFIRMAR UBICACION, SOLICITUD Y PROGRAMAR VISITA TECNICA | 11/12/2025 SE REINSTALA PUBLICIDAD EXTERIOR POR PERDIDA, SE INSTALA A SOLICITUD DE CORRESPONSAL</t>
  </si>
  <si>
    <t>04/12/2025 POR FAVOR, COMUNICARSE CON USUARIO PARA CONFIRMAR UBICACION, SOLICITUD Y PROGRAMAR VISITA TECNICA | 11/12/2025 SE REALIZA ENTREGA E INSTALACIÓN DE AVISO EXTERIOR SIN NOVEDAD</t>
  </si>
  <si>
    <t>09/12/2005 POR FAVOR, COMUNICARSE CON USUARIO PARA CONFIRMAR UBICACION, SOLICITUD Y PROGRAMAR VISITA TECNICA | 11/12/2025 SE LLEGA A LA DIRECCIÓN INDICADA Y SE REALIZA INSTALACIÓN DE AVISO EXTERIOR, YA QUE EL ANTERIOR FUE ROBADO. NO SE MANIPULAN EQUIPOS</t>
  </si>
  <si>
    <t>10/12/2025 SE ESCALA ACTIVIDAD PARA GESTION WOMPI | 12/12/2025 SE LLEGA AL COMERCIO SE EVIDENCIA QUE CUENTA CON PUBLICIDAD EN BUEN ESTADO, SE LE INFORMA QUE SOLO DEBE DE TENER 1 AVISO POR CORRESPONSAL</t>
  </si>
  <si>
    <t>09/12/2005 POR FAVOR, COMUNICARSE CON USUARIO PARA CONFIRMAR UBICACION, SOLICITUD Y PROGRAMAR VISITA TECNICA | 12/12/2025 SE REALIZA VISITA TÉCNICA PARA LA INSTALACIÓN DEL AVISO EXTERIOR EL USUARIO INFORMA QUE EL AVISO ANTERIOR FUE ARROJADO POR EL VIENTO SE VALIDA LA SITUACIÓN Y EFECTIVAMENTE SE CONFIRMA EL RETIRO DEL AVISO ANTERIOR SE PROCEDE A LA INSTALACIÓN DEL NUEVO AVISO EXTERIOR SEGÚN LAS INDICACIONES DEL CLIENTE LA INSTALACIÓN SE EJECUTA DE MANERA CORRECTA Y EXITOSA OK</t>
  </si>
  <si>
    <t>09/12/2005 POR FAVOR, COMUNICARSE CON USUARIO PARA CONFIRMAR UBICACION, SOLICITUD Y PROGRAMAR VISITA TECNICA | 13/12/2025 SE INSTALA AVISO EXTERIOR OK</t>
  </si>
  <si>
    <t>10/12/2025 SE ESCALA ACTIVIDAD PARA GESTION WOMPI | 15/12/2025 SE REALIZA INSTALACIÓN DE AVISO YA QUE SE HABIA CAIDO</t>
  </si>
  <si>
    <t>10/12/2025 SE ESCALA ACTIVIDAD PARA GESTION WOMPI | 15/12/2025 INSTALACIÓN DE AVISO EXTERIOR OK</t>
  </si>
  <si>
    <t>10/12/2025 SE ESCALA ACTIVIDAD PARA GESTION WOMPI | 16/12/2025 SE REALIZA LLAMADA CON USUARIO PERO INDICA NO PODER ATENDER ESTA SEMANA YA QUE TIENE UNOS COMPROMISOS, SE LE INDICA QUE CUANDO PUEDA NUEVAMENTE ESTAR EN EL NEGOCIO SOLICITAR EL AVISO, INDICA QUE NO TIENE INCONVENIENTE</t>
  </si>
  <si>
    <t>10/12/2025 SE ESCALA ACTIVIDAD PARA GESTION WOMPI | 17/12/2025 SE REALIZA INSTALACIÓN DE AVISO EXTERIOR SIN MARCO POR SOLICITUD DEL CLIENTE, INDICA ROBO CONSTANTE DE AVISÓ .</t>
  </si>
  <si>
    <t>12/12/2025 SE ESCALA ACTIVIDAD PARA GESTION WOMPI | 17/12/2025 SE VISITA SITIO SE VERIFICA INFORMACIÓN SE REALIZA INSTALACIÓN DE AVISO EXTERIOR ÚNICAMENTE, NO SE MANIPULA EQUIPOS.</t>
  </si>
  <si>
    <t>11/12/2025 SE ESCALA ACTIVIDAD PARA GESTION WOMPI | 18/12/2025 SE REALIZA INSTALACIÓN DE AVISO EXTERIOR POR DAÑO.</t>
  </si>
  <si>
    <t>11/12/2025 SE ESCALA ACTIVIDAD PARA GESTION WOMPI | 18/12/2025 SE INSTALA AVISO EXTERIOR</t>
  </si>
  <si>
    <t>17/12/2025 SE ESCALA ACTIVIDAD PARA GESTION WOMPI | 18/12/2025 SE INSTALA AVISO EXTERIOR POR PÉRDIDA O ROBO OK SIN NOVEDAD</t>
  </si>
  <si>
    <t>12/12/2025 SE ESCALA ACTIVIDAD PARA GESTION WOMPI | 19/12/2025 BUENOS DÍAS SE VISITA CB Y SE LE HACE INSTALACIÓN DE AVISO EXTERIOR</t>
  </si>
  <si>
    <t>17/12/2025 SE ESCALA ACTIVIDAD PARA GESTION WOMPI | 19/12/2025 SE REALIZA VISITA AL CB POR SOLICITUD DE AVISO EXTERIOR SE REALIZA LA INSTALACIÓN DEL AVISO EN EL PUNTO SIN NOVEDAD</t>
  </si>
  <si>
    <t>04/12/2025 POR FAVOR, COMUNICARSE CON USUARIO PARA CONFIRMAR UBICACION, SOLICITUD Y PROGRAMAR VISITA TECNICA | 12/12/2025 EN ESTE MOMENTO NO SE CUENTA CON AVISOS EXTERIORES EN LA BODEGA CALI PARA INSTALACION. | 20/12/2025 SE REALIZA INSTALACIÓN DE AVISO EXTERIOR SIN NOVEDAD, LA PERSONA EBCARGADA DEL CB NO SE ENCUENTRA PARA TIRILLA DE PRUEBA. MÓDULO CERRADO..</t>
  </si>
  <si>
    <t>18/12/2025 SE ESCALA ACTIVIDAD PARA GESTION WOMPI</t>
  </si>
  <si>
    <t>19/12/2025 SE ESCALA ACTIVIDAD PARA GESTION WOMPI | 22/12/2025 SE INSTALA AVISO EXTERIOR PORQUE EL ANTERIOR SE CAYÓ</t>
  </si>
  <si>
    <t>22/12/2025 SE REALIZA ENTREGA EXITOSA DEL KIT DE VENTA PRESENTA EN FIC 48 (CRA 48 # 18A-14). LA SEÑORITA MANUELA GÓMEZ RECIBE CONFORME EN HORAS DE LA MAÑANA, SEGÚN LO COORDINADO PREVIAMENTE. ACTIVIDAD SE HIZO EN OFICINAS DE WOMPI, NO PERTENECE A UN PUNTO CB CON CODIGO. NO HAY TIRILLA QUE SE PUEDA TOMAR.</t>
  </si>
  <si>
    <t>20/12/2025 SE ESCALA ACTIVIDAD PARA GESTION WOMPI | 22/12/2025 SE REALIZA INSTALACIÓN DE AVISO EXTERIOR SE FIJA EL MARCO A LA BASE CON TORNILLOS Y Y EL ACRÍLICO AL MARCO CON TORNILLOS PARA EVITAR QUE SE ABRA NUEVAMENTE, SE REALIZA LA INSTALACIÓN A SATISFACCIÓN DEL CLIENTE</t>
  </si>
  <si>
    <t>22/12/2025 SE ESCALA ACTIVIDAD PARA GESTION WOMPI | 23/12/2025 SE INSTALA AVISO EXTERIOR POR DAÑO DEL ANTERIOR EL OTRO SE PARTIO Y LO VOTARON SE INSTALA UNO NUEVO TODO OK</t>
  </si>
  <si>
    <t>22/12/2025 SE ESCALA PARA VISITA. LLAMAR ANTES DE VISITAR, CONFIRMAR FALLA Y DATOS | 24/12/2025 SE LLAMA A CLIENTE PARA CONFIRMAR VISITA Y LA SEÑORA MARTHA INDICA QUE NO NECESITA AVISO EXTERIOR, NECESITA ES FLANGER, POR INDICACIONES ESE ITEM YA NO SE ENTREGA</t>
  </si>
  <si>
    <t>23/12/2025 SE ESCALA ACTIVIDAD PARA GESTION WOMPI | 24/12/2025 SE INGRESA SE INSTALA  AVISO ESTERIOR OK</t>
  </si>
  <si>
    <t>26/12/2025 SE REALIZA VISITA AL COMERCIO, SE REALIZA INSTALACION DE AVISO EXTERIOR.</t>
  </si>
  <si>
    <t>24/12/2025 SE ESCALA ACTIVIDAD PARA GESTION WOMPI | 29/12/2025 SE VISITA CB. SE REALIZA INSTALACIÓN DE AVISO EXTERIOR. CLIENTE INFORMA QUE EL DATAFONO FUNCIONA CORRECTAMENTE. NO SÉ MANIPULA DATAFONO</t>
  </si>
  <si>
    <t>BARRIO MORICHES CUMARAL 1</t>
  </si>
  <si>
    <t>BARRIO CENTRO NEIVA 35</t>
  </si>
  <si>
    <t>BARRIO SALITRE BOGOTA 3</t>
  </si>
  <si>
    <t>BARRIO BOYACA ALTO CHIQUINQUIRA 1</t>
  </si>
  <si>
    <t>BARRIO CENTRO CUMARAL 9</t>
  </si>
  <si>
    <t>BARRIO VEREDA LA BALSA CHIA 1</t>
  </si>
  <si>
    <t>BARRIO FUNDADORES VILLANUEVA 3</t>
  </si>
  <si>
    <t>BARRIO RUBI - ROMA BOGOTA</t>
  </si>
  <si>
    <t>BARRIO TURIN PEREIRA 2</t>
  </si>
  <si>
    <t>BARRIO EL LIMONAR NEIVA 1</t>
  </si>
  <si>
    <t>BARRIO CALAZANS V MEDELLIN</t>
  </si>
  <si>
    <t>BARRIO CIUDAD ROMA BOGOTA</t>
  </si>
  <si>
    <t>FO-25-1897996</t>
  </si>
  <si>
    <t>FO-25-1881586</t>
  </si>
  <si>
    <t>FO-25-1881588</t>
  </si>
  <si>
    <t>FO-25-1925227</t>
  </si>
  <si>
    <t>FO-25-1925215</t>
  </si>
  <si>
    <t>FO-25-1925222</t>
  </si>
  <si>
    <t>FO-25-1925230</t>
  </si>
  <si>
    <t>FO-25-1936646</t>
  </si>
  <si>
    <t>FO-25-1925232</t>
  </si>
  <si>
    <t>FO-25-1925219</t>
  </si>
  <si>
    <t>FO-25-1967812</t>
  </si>
  <si>
    <t>FO-25-1967811</t>
  </si>
  <si>
    <t>FO-25-1996641</t>
  </si>
  <si>
    <t>FO-25-1996631</t>
  </si>
  <si>
    <t>FO-25-1996628</t>
  </si>
  <si>
    <t>FO-25-1996633</t>
  </si>
  <si>
    <t>FO-25-1996637</t>
  </si>
  <si>
    <t>FO-25-2022217</t>
  </si>
  <si>
    <t>FO-25-2037836 | FO-25-2022218</t>
  </si>
  <si>
    <t>27/11/2025 POR FAVOR, COMUNICARSE CON USUARIO PARA CONFIRMAR UBICACION, SOLICITUD Y PROGRAMAR VISITA TECNICA | 01/12/2025 SE REALIZA TRASLADO DE CB EN LA NUEVA DIRECCIÓN. SE EJECUTA TELL CALL Y SE DESCARGA VERSIÓN 26.2.11 EXITOSAMENTE Y  SE REALIZAN PRUEBAS EXITOSAS PRUEBAS OK .
CLIENTE INFORMA QUE NO TIENE LA PUBLICIDAD. SE LE PARTIÓ</t>
  </si>
  <si>
    <t>26/11/2025 POR FAVOR, COMUNICARSE CON USUARIO PARA CONFIRMAR UBICACION, SOLICITUD Y PROGRAMAR VISITA TECNICA | 02/12/2025 DE REALIZA TRASLADO, SE REALIZA ACTUALIZACIÓN DE DIRECCIÓN,</t>
  </si>
  <si>
    <t>26/11/2025 POR FAVOR, COMUNICARSE CON USUARIO PARA CONFIRMAR UBICACION, SOLICITUD Y PROGRAMAR VISITA TECNICA | 02/12/2025 SE REALIZA TRASLADO EXITOSO</t>
  </si>
  <si>
    <t>03/12/2025 POR FAVOR, COMUNICARSE CON USUARIO PARA CONFIRMAR UBICACION, SOLICITUD Y PROGRAMAR VISITA TECNICA | 04/12/2025 SE REALIZA TRASLADO OK, DIRECCIÓN OK CÁMARA DE COMERCIO OK PRUEBAS OK SIN NOVEDAD</t>
  </si>
  <si>
    <t>03/12/2025 POR FAVOR, COMUNICARSE CON USUARIO PARA CONFIRMAR UBICACION, SOLICITUD Y PROGRAMAR VISITA TECNICA</t>
  </si>
  <si>
    <t>03/12/2025 POR FAVOR, COMUNICARSE CON USUARIO PARA CONFIRMAR UBICACION, SOLICITUD Y PROGRAMAR VISITA TECNICA | 05/12/2025 SE VISITA EL CB PARA LEGALIZAR TRASLADO DEL CB , SE REALIZA ACTUALIZACIÓN DEL DATÁFONO A VERS 26.2.11 SE REALIZA TRANSACCIONES DE PRUEBA OK CAMBIO DE DIRECCIÓN OK, CB OPERATIVO</t>
  </si>
  <si>
    <t>03/12/2025 POR FAVOR, COMUNICARSE CON USUARIO PARA CONFIRMAR UBICACION, SOLICITUD Y PROGRAMAR VISITA TECNICA | 05/12/2025 ENCONTRANDOME EN ZONA SE VISITA DIRECCIÓN EN FRIO YA QUE LA ORDEN DE TRABAJO NO TIENE NUNERO DE CONTACTO , AL LLEGAR A SITIO SE EVIDENCIA COMERCIO CERRADO SE SOLICITARA CON EL COORDINADOR ENCARGADO DE LA ZONA UN NÚMERO DE CONTACTO PARA PODER VALIDAR VISITA | 06/12/2025 SE REALIZA TRASLADO EXTERNO EXITOSO , DIRECCIÓN ACTUALIZADA CORRESPONDIENTE POR LA RED. DESPUES DE ESCALAR ,</t>
  </si>
  <si>
    <t>05/12/2025 POR FAVOR, COMUNICARSE CON USUARIO PARA CONFIRMAR UBICACION, SOLICITUD Y PROGRAMAR VISITA TECNICA | 09/12/2025 SE REALIZA TRASLADO OK SIN NOVEDAD</t>
  </si>
  <si>
    <t>03/12/2025 POR FAVOR, COMUNICARSE CON USUARIO PARA CONFIRMAR UBICACION, SOLICITUD Y PROGRAMAR VISITA TECNICA | 10/12/2025 SE HACE ACTUALIZACIÓN DE LA DIRECCIÓN CARRERA 10 1A 54 CHÍA SE HACEN PRUEBA DE VERIFICACIÓN Y PRUEBAS OK</t>
  </si>
  <si>
    <t>03/12/2025 POR FAVOR, COMUNICARSE CON USUARIO PARA CONFIRMAR UBICACION, SOLICITUD Y PROGRAMAR VISITA TECNICA | 10/12/2025 SE REALIZA TRASLADO DE CB, SE INGRESAN CREDENCIALES OK, SE VÁLIDA CAMBIO DE DIRECCIÓN OK, SE ACTUALIZA EQUIPO A VERSIÓN 26.2.11, SE REALIZAN PRUEBAS EXITOSAS.</t>
  </si>
  <si>
    <t>12/12/2025 SE REALIZA COMUNICACION CON LA SEÑORA DORIS MATEUS GONZALEZ CON NUMERO DE TELEFONO 3137046710.SE REALIZA CONFIRMACION DE DIRECCION DE CORRESPONSAL ANTIGUA CRA 10# 7-26  ACTUALIZADA  CL 09 10 32 ANTIGUA CRA 10# 7-26.LOS EQUIPOS SE ENCUENTRAN EN LA DIRECCION ACTUALIZADA | 16/12/2025 SE REALIZA TRASLADO CÁMARA Y COMERCIO OK  SE REALIZA DESCARGA VERSIÓN 26.2.14 BORRACHO CACHÉ OK PRUEBAS FALLIDAS CB BLOQUEADO POR ENTIDAD  SE REALIZA COMUNICACIÓN CON LA LÍNEA 018000953343 PARA SOLICITAR PRUEBAS SE ESPERA EN SITIO MÁS DE 20 MINUTOS PRUEBAS FALLIDAS SE LE INFORMA AL TITULAR DEBE ESPERAR QUE BANCO APRUEBE TRASLADO Y ACTIVE CB</t>
  </si>
  <si>
    <t>12/12/2025 SE REALIZA COMUNICACION CON LA SEÑOR FREDY MARQUEZ CAMACHOCON NUMERO DE TELEFONO 3134444258 REALIZA CONFIRMACION DE DIRECCION DE CORRESPONSAL ANTIGUA CRA 10# 7-26  ACTUALIZADA CL 128 B # 89 02 BRR RINCON DE SUBA  ANTIGUA CALLE 128 B # 89-88LOS EQUIPOS SE ENCUENTRAN EN LA DIRECCION ACTUALIZADA</t>
  </si>
  <si>
    <t>19/12/2025 SE LLEGA A LA DIRECCIÓN INDICADA Y SE REALIZA TRASLADO EXTERNO , SE REALIZA PRUEBAS ÉXITOSAS.</t>
  </si>
  <si>
    <t>18/12/2025 SE REALIZAN VARIOS INTENTOS DE COMUNICACION AL NUMERO 3204316309 . LA COMUNICACION NO FUE EXITOSA.POR FAVOR LLAMAR ANTES DE REALIZAR LA GESTION | 19/12/2025 SE REALIZA TRASLADO DE CB A LA NUEVA DIRECCIÓN CL 2 #29 12  CB  REALIZA PRUEBA DE TRANSACCIÓN OK DONDE SALE LA NUEVA DIRECCIÓN , NO SALEN PRUEBAS EXITOSA POR BLOQUEAO</t>
  </si>
  <si>
    <t>18/12/2025 "SE REALIZA COMUNICACION CON LAS SEÑORA ANY  NUMERO DE TELEFONO 3148744694 - 3213119240 CONFIRMACION  DE DIRECCION  DEL CORRESPONSAL ACTUALIZADA MZ 1 CA 3 P 1 BR SAN ANTONIO 1 RISARALDA | 19/12/2025 SE VISITA COMERCIO SE REALIZA TRASLADO CB WOMPI SE DEJA EVIDENCIA CB TIENE BLOQUEO POR ENTIDAD BANCARIA</t>
  </si>
  <si>
    <t>18/12/2025 SE REALIZA COMUNICACION CON LAS SEÑORA XIOMARA NUMERO DE TELEFONO 3115088703 CONFIRMACION  DE DIRECCION  DEL CORRESPONSAL ACTUALIZADA CR 37 18 19 SUR BRR LIMONAR NEIVA HUILA | 23/12/2025 SE LLEGA AL PUNTO, SE REALIZA ACTUALIZACIÓN DATAFONO DE VERSIÓN 26.2.5 A LA VERSIÓN 26.2.14, SE REALIZA PRUEBAS DÓNDE SE EVIDENCIA EN EL BAUCHER EL CAMBIO DE DIRECCIÓN DE LA NUEVA UBICACIÓN PERO SALE RG, SE LLAMA A LA LINEA CB 018000953344 DÓNDE SE PIDE EL FAVOR DE HABILITAR EL CORRESPONSAL DE FORMA TEMPORAL PARA REALIZAR PRUEBAS EFECTIVAS , PASADO LOS 20 MINUTOS SE REALIZA PRUEBAS DÓNDE SALE RECHAZO GENERAL.</t>
  </si>
  <si>
    <t>23/12/2025 SE REALIZA TRASLADO EXTERNO</t>
  </si>
  <si>
    <t>23/12/2025 "SE REALIZA VARIOS INTENTOS DE COMUNICACION CON LA SEÑORA YANET VARGAS RODRIGUEZ AL NUMERO DE TELEFONO 3153363705 | 24/12/2025 SE VISITA COMERCIO CB BANCOLOMBIA WOMPI, SE VÁLIDA QUE EL EQUIPO YA ESTÁ EN LA DIRECCIÓN ACTUAL (CARRERA 92 #147D-30 LOCAL 2), SE REALIZAN PRUEBAS OK Y YA ESTA ACTUALIZADO.</t>
  </si>
  <si>
    <t>23/12/2025 SE ESTABLECE COMUNICACION CON LA SEÑORA MAIDOLETH SANTOS NUMERO DE TELEFONO 3108115844.SE REALIZA VALIDACION DE DIRECCION ACTUALIZADA CLL 56A SUR 79D 03 CUNDINAMARCA BOGOTÁ DONDE QUEDARA EL TRASLADO
28/12/2025 SE REALIZA VALIDACIÓN DE TRASLADO WOMPI CONFIRMANDO DIRECCIÓN EN DATAFONO CLIENTE AÚN SE ENCUENTRA EN TRASTEO DE ELEMENTOS ESTANTERÍAS Y LETREROS, SERVICIO OPERATIVO PRUEBAS OK DE ANEXA VOUCHER Y SE DEJA ACTUALIZACIÓN 26.2.17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</si>
</sst>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quot;$&quot;\ * #,##0.00_-;\-&quot;$&quot;\ * #,##0.00_-;_-&quot;$&quot;\ * &quot;-&quot;??_-;_-@_-"/>
    <numFmt numFmtId="164" formatCode="&quot;$&quot;\ #,##0"/>
    <numFmt numFmtId="165" formatCode="_-&quot;$&quot;\ * #,##0_-;\-&quot;$&quot;\ * #,##0_-;_-&quot;$&quot;\ * &quot;-&quot;??_-;_-@_-"/>
    <numFmt numFmtId="166" formatCode="yyyy\-mm\-dd;@"/>
    <numFmt numFmtId="167" formatCode="dd/mm/yyyy;@"/>
  </numFmts>
  <fonts count="28"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rgb="FF000000"/>
      <name val="Gelion Thin"/>
    </font>
    <font>
      <sz val="11"/>
      <color rgb="FF000000"/>
      <name val="Gelion Thin"/>
    </font>
    <font>
      <b/>
      <i/>
      <sz val="11"/>
      <color rgb="FFFFFFFF"/>
      <name val="Century Gothic"/>
      <family val="2"/>
    </font>
    <font>
      <sz val="10"/>
      <color rgb="FF000000"/>
      <name val="Century Gothic"/>
      <family val="2"/>
    </font>
    <font>
      <sz val="11"/>
      <color rgb="FF000000"/>
      <name val="Calibri"/>
      <family val="2"/>
    </font>
    <font>
      <sz val="11"/>
      <name val="Calibri Light"/>
      <family val="2"/>
      <scheme val="major"/>
    </font>
    <font>
      <b/>
      <sz val="10"/>
      <name val="Gelion Thin"/>
    </font>
    <font>
      <sz val="10"/>
      <name val="Gelion Thin"/>
    </font>
    <font>
      <b/>
      <sz val="11"/>
      <name val="Gelion Thin"/>
    </font>
    <font>
      <sz val="11"/>
      <color theme="1"/>
      <name val="Calibri"/>
      <family val="2"/>
      <scheme val="minor"/>
    </font>
    <font>
      <sz val="11"/>
      <name val="Calibri"/>
      <family val="2"/>
      <scheme val="minor"/>
    </font>
    <font>
      <sz val="12"/>
      <name val="Aptos Narrow"/>
      <family val="2"/>
    </font>
    <font>
      <sz val="11"/>
      <color rgb="FFFF0000"/>
      <name val="Calibri"/>
      <family val="2"/>
      <scheme val="minor"/>
    </font>
    <font>
      <sz val="11"/>
      <color rgb="FFFF0000"/>
      <name val="Calibri Light"/>
      <family val="2"/>
      <scheme val="major"/>
    </font>
    <font>
      <b/>
      <sz val="11"/>
      <color rgb="FFFF0000"/>
      <name val="Calibri"/>
      <family val="2"/>
      <scheme val="minor"/>
    </font>
    <font>
      <sz val="10"/>
      <name val="Calibri"/>
      <family val="2"/>
      <scheme val="minor"/>
    </font>
    <font>
      <sz val="10"/>
      <color theme="1"/>
      <name val="Calibri"/>
      <family val="2"/>
      <scheme val="minor"/>
    </font>
    <font>
      <b/>
      <sz val="11"/>
      <color rgb="FFFF0000"/>
      <name val="Calibri Light"/>
      <family val="2"/>
      <scheme val="major"/>
    </font>
    <font>
      <sz val="10"/>
      <name val="Calibri Light"/>
      <family val="2"/>
      <scheme val="major"/>
    </font>
    <font>
      <sz val="11"/>
      <color rgb="FFC00000"/>
      <name val="Calibri Light"/>
      <family val="2"/>
      <scheme val="major"/>
    </font>
    <font>
      <sz val="12"/>
      <color rgb="FFC00000"/>
      <name val="Aptos Narrow"/>
      <family val="2"/>
    </font>
    <font>
      <sz val="11"/>
      <color rgb="FFC00000"/>
      <name val="Calibri"/>
      <family val="2"/>
      <scheme val="minor"/>
    </font>
    <font>
      <b/>
      <sz val="11"/>
      <color rgb="FFC00000"/>
      <name val="Calibri"/>
      <family val="2"/>
      <scheme val="minor"/>
    </font>
    <font>
      <b/>
      <sz val="10"/>
      <color rgb="FFC00000"/>
      <name val="Calibri Light"/>
      <family val="2"/>
      <scheme val="major"/>
    </font>
    <font>
      <sz val="12"/>
      <name val="Calibri Light"/>
      <family val="2"/>
      <scheme val="major"/>
    </font>
  </fonts>
  <fills count="9">
    <fill>
      <patternFill patternType="none"/>
    </fill>
    <fill>
      <patternFill patternType="gray125"/>
    </fill>
    <fill>
      <patternFill patternType="solid">
        <fgColor rgb="FFD9E1F2"/>
        <bgColor rgb="FFD9E1F2"/>
      </patternFill>
    </fill>
    <fill>
      <patternFill patternType="solid">
        <fgColor rgb="FF305496"/>
        <bgColor rgb="FF000000"/>
      </patternFill>
    </fill>
    <fill>
      <patternFill patternType="solid">
        <fgColor rgb="FF00B0F0"/>
        <bgColor rgb="FF000000"/>
      </patternFill>
    </fill>
    <fill>
      <patternFill patternType="solid">
        <fgColor rgb="FF92D050"/>
        <bgColor rgb="FF000000"/>
      </patternFill>
    </fill>
    <fill>
      <patternFill patternType="solid">
        <fgColor rgb="FFFFFF00"/>
        <bgColor rgb="FF000000"/>
      </patternFill>
    </fill>
    <fill>
      <patternFill patternType="solid">
        <fgColor rgb="FFA6A6A6"/>
        <bgColor rgb="FF000000"/>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right/>
      <top style="thin">
        <color indexed="64"/>
      </top>
      <bottom/>
      <diagonal/>
    </border>
  </borders>
  <cellStyleXfs count="3">
    <xf numFmtId="0" fontId="0" fillId="0" borderId="0"/>
    <xf numFmtId="44" fontId="12" fillId="0" borderId="0" applyFont="0" applyFill="0" applyBorder="0" applyAlignment="0" applyProtection="0"/>
    <xf numFmtId="9" fontId="12" fillId="0" borderId="0" applyFont="0" applyFill="0" applyBorder="0" applyAlignment="0" applyProtection="0"/>
  </cellStyleXfs>
  <cellXfs count="132">
    <xf numFmtId="0" fontId="0" fillId="0" borderId="0" xfId="0"/>
    <xf numFmtId="0" fontId="1" fillId="2" borderId="0" xfId="0" applyFont="1" applyFill="1"/>
    <xf numFmtId="0" fontId="2" fillId="0" borderId="0" xfId="0" applyFont="1"/>
    <xf numFmtId="6" fontId="2" fillId="0" borderId="0" xfId="0" applyNumberFormat="1" applyFont="1" applyAlignment="1">
      <alignment horizontal="right"/>
    </xf>
    <xf numFmtId="0" fontId="3" fillId="0" borderId="2" xfId="0" applyFont="1" applyBorder="1"/>
    <xf numFmtId="0" fontId="3" fillId="0" borderId="3" xfId="0" applyFont="1" applyBorder="1"/>
    <xf numFmtId="0" fontId="4" fillId="0" borderId="4" xfId="0" applyFont="1" applyBorder="1"/>
    <xf numFmtId="0" fontId="4" fillId="0" borderId="5" xfId="0" applyFont="1" applyBorder="1"/>
    <xf numFmtId="0" fontId="5" fillId="3" borderId="2" xfId="0" applyFont="1" applyFill="1" applyBorder="1" applyAlignment="1">
      <alignment wrapText="1"/>
    </xf>
    <xf numFmtId="0" fontId="5" fillId="3" borderId="3" xfId="0" applyFont="1" applyFill="1" applyBorder="1" applyAlignment="1">
      <alignment wrapText="1"/>
    </xf>
    <xf numFmtId="0" fontId="6" fillId="0" borderId="4" xfId="0" applyFont="1" applyBorder="1"/>
    <xf numFmtId="0" fontId="6" fillId="4" borderId="5" xfId="0" applyFont="1" applyFill="1" applyBorder="1"/>
    <xf numFmtId="0" fontId="6" fillId="0" borderId="5" xfId="0" applyFont="1" applyBorder="1"/>
    <xf numFmtId="0" fontId="7" fillId="0" borderId="6" xfId="0" applyFont="1" applyBorder="1"/>
    <xf numFmtId="0" fontId="7" fillId="0" borderId="0" xfId="0" applyFont="1"/>
    <xf numFmtId="0" fontId="6" fillId="5" borderId="5" xfId="0" applyFont="1" applyFill="1" applyBorder="1"/>
    <xf numFmtId="0" fontId="6" fillId="6" borderId="5" xfId="0" applyFont="1" applyFill="1" applyBorder="1"/>
    <xf numFmtId="0" fontId="10" fillId="0" borderId="2" xfId="0" applyFont="1" applyBorder="1"/>
    <xf numFmtId="0" fontId="10" fillId="0" borderId="9" xfId="0" applyFont="1" applyBorder="1"/>
    <xf numFmtId="0" fontId="9" fillId="7" borderId="4" xfId="0" applyFont="1" applyFill="1" applyBorder="1"/>
    <xf numFmtId="0" fontId="9" fillId="7" borderId="1" xfId="0" applyFont="1" applyFill="1" applyBorder="1"/>
    <xf numFmtId="0" fontId="10" fillId="0" borderId="4" xfId="0" applyFont="1" applyBorder="1"/>
    <xf numFmtId="6" fontId="10" fillId="0" borderId="11" xfId="0" applyNumberFormat="1" applyFont="1" applyBorder="1"/>
    <xf numFmtId="6" fontId="9" fillId="0" borderId="11" xfId="0" applyNumberFormat="1" applyFont="1" applyBorder="1"/>
    <xf numFmtId="0" fontId="0" fillId="0" borderId="0" xfId="0" applyAlignment="1">
      <alignment horizontal="center"/>
    </xf>
    <xf numFmtId="0" fontId="8" fillId="0" borderId="1" xfId="0" applyFont="1" applyBorder="1" applyAlignment="1">
      <alignment horizontal="center" vertical="center"/>
    </xf>
    <xf numFmtId="0" fontId="0" fillId="0" borderId="0" xfId="0" pivotButton="1"/>
    <xf numFmtId="164" fontId="0" fillId="0" borderId="0" xfId="0" applyNumberFormat="1"/>
    <xf numFmtId="0" fontId="13" fillId="0" borderId="0" xfId="0" applyFont="1"/>
    <xf numFmtId="0" fontId="11" fillId="4"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3" fillId="0" borderId="0" xfId="0" applyFont="1" applyAlignment="1">
      <alignment horizontal="center" vertical="center"/>
    </xf>
    <xf numFmtId="0" fontId="14" fillId="0" borderId="0" xfId="0" applyFont="1"/>
    <xf numFmtId="0" fontId="8" fillId="4" borderId="2" xfId="0" applyFont="1" applyFill="1" applyBorder="1" applyAlignment="1">
      <alignment horizontal="center" wrapText="1"/>
    </xf>
    <xf numFmtId="0" fontId="13" fillId="0" borderId="0" xfId="0" applyFont="1" applyAlignment="1">
      <alignment horizontal="center"/>
    </xf>
    <xf numFmtId="14" fontId="9" fillId="4" borderId="15" xfId="0" applyNumberFormat="1" applyFont="1" applyFill="1" applyBorder="1" applyAlignment="1">
      <alignment horizontal="center" vertical="center" wrapText="1"/>
    </xf>
    <xf numFmtId="165" fontId="9" fillId="4" borderId="15" xfId="1" applyNumberFormat="1" applyFont="1" applyFill="1" applyBorder="1" applyAlignment="1">
      <alignment horizontal="center" vertical="center" wrapText="1"/>
    </xf>
    <xf numFmtId="165" fontId="8" fillId="0" borderId="1" xfId="1" applyNumberFormat="1" applyFont="1" applyBorder="1" applyAlignment="1">
      <alignment horizontal="center" vertical="center"/>
    </xf>
    <xf numFmtId="165" fontId="8" fillId="4" borderId="2" xfId="1" applyNumberFormat="1" applyFont="1" applyFill="1" applyBorder="1" applyAlignment="1">
      <alignment horizontal="center" wrapText="1"/>
    </xf>
    <xf numFmtId="0" fontId="8" fillId="0" borderId="0" xfId="0" applyFont="1" applyAlignment="1">
      <alignment wrapText="1"/>
    </xf>
    <xf numFmtId="0" fontId="13" fillId="0" borderId="0" xfId="0" applyFont="1" applyAlignment="1">
      <alignment wrapText="1"/>
    </xf>
    <xf numFmtId="0" fontId="10" fillId="0" borderId="16" xfId="0" applyFont="1" applyBorder="1"/>
    <xf numFmtId="6" fontId="10" fillId="0" borderId="17" xfId="0" applyNumberFormat="1" applyFont="1" applyBorder="1"/>
    <xf numFmtId="6" fontId="10" fillId="0" borderId="2" xfId="0" applyNumberFormat="1" applyFont="1" applyBorder="1"/>
    <xf numFmtId="0" fontId="10" fillId="0" borderId="8" xfId="0" applyFont="1" applyBorder="1" applyAlignment="1">
      <alignment horizontal="center"/>
    </xf>
    <xf numFmtId="0" fontId="9" fillId="7" borderId="10" xfId="0" applyFont="1" applyFill="1" applyBorder="1" applyAlignment="1">
      <alignment horizontal="center"/>
    </xf>
    <xf numFmtId="0" fontId="10" fillId="0" borderId="10" xfId="0" applyFont="1" applyBorder="1" applyAlignment="1">
      <alignment horizontal="center"/>
    </xf>
    <xf numFmtId="0" fontId="10" fillId="0" borderId="0" xfId="0" applyFont="1" applyAlignment="1">
      <alignment horizontal="center"/>
    </xf>
    <xf numFmtId="0" fontId="10" fillId="0" borderId="2" xfId="0" applyFont="1" applyBorder="1" applyAlignment="1">
      <alignment horizontal="center"/>
    </xf>
    <xf numFmtId="0" fontId="2" fillId="0" borderId="2" xfId="0" applyFont="1" applyBorder="1" applyAlignment="1">
      <alignment vertical="center" wrapText="1"/>
    </xf>
    <xf numFmtId="6" fontId="2" fillId="5" borderId="2" xfId="0" applyNumberFormat="1" applyFont="1" applyFill="1" applyBorder="1" applyAlignment="1">
      <alignment vertical="center"/>
    </xf>
    <xf numFmtId="0" fontId="2" fillId="0" borderId="0" xfId="0" applyFont="1" applyAlignment="1">
      <alignment vertical="center"/>
    </xf>
    <xf numFmtId="0" fontId="2" fillId="0" borderId="2" xfId="0" applyFont="1" applyBorder="1" applyAlignment="1">
      <alignment horizontal="left" vertical="center" wrapText="1"/>
    </xf>
    <xf numFmtId="0" fontId="0" fillId="0" borderId="2" xfId="0" applyBorder="1"/>
    <xf numFmtId="0" fontId="10" fillId="0" borderId="9" xfId="0" applyFont="1" applyBorder="1" applyAlignment="1">
      <alignment horizontal="center"/>
    </xf>
    <xf numFmtId="0" fontId="10" fillId="0" borderId="18" xfId="0" applyFont="1" applyBorder="1" applyAlignment="1">
      <alignment horizontal="center"/>
    </xf>
    <xf numFmtId="0" fontId="9" fillId="7" borderId="2" xfId="0" applyFont="1" applyFill="1" applyBorder="1" applyAlignment="1">
      <alignment horizontal="center"/>
    </xf>
    <xf numFmtId="165" fontId="10" fillId="0" borderId="2" xfId="1" applyNumberFormat="1" applyFont="1" applyBorder="1" applyAlignment="1">
      <alignment horizontal="center"/>
    </xf>
    <xf numFmtId="165" fontId="9" fillId="7" borderId="2" xfId="1" applyNumberFormat="1" applyFont="1" applyFill="1" applyBorder="1" applyAlignment="1">
      <alignment horizontal="center"/>
    </xf>
    <xf numFmtId="165" fontId="10" fillId="0" borderId="2" xfId="0" applyNumberFormat="1" applyFont="1" applyBorder="1"/>
    <xf numFmtId="9" fontId="8" fillId="0" borderId="1" xfId="2" applyFont="1" applyBorder="1" applyAlignment="1">
      <alignment horizontal="center" vertical="center"/>
    </xf>
    <xf numFmtId="44" fontId="0" fillId="0" borderId="0" xfId="1" applyFont="1"/>
    <xf numFmtId="166" fontId="8" fillId="4" borderId="2" xfId="0" applyNumberFormat="1" applyFont="1" applyFill="1" applyBorder="1" applyAlignment="1">
      <alignment horizontal="center" wrapText="1"/>
    </xf>
    <xf numFmtId="0" fontId="15" fillId="0" borderId="0" xfId="0" applyFont="1"/>
    <xf numFmtId="14" fontId="15" fillId="0" borderId="0" xfId="0" applyNumberFormat="1" applyFont="1"/>
    <xf numFmtId="165" fontId="15" fillId="0" borderId="0" xfId="1" applyNumberFormat="1" applyFont="1"/>
    <xf numFmtId="165" fontId="17" fillId="0" borderId="0" xfId="1" applyNumberFormat="1" applyFont="1"/>
    <xf numFmtId="0" fontId="18" fillId="0" borderId="1" xfId="0" applyFont="1" applyBorder="1" applyAlignment="1">
      <alignment horizontal="left"/>
    </xf>
    <xf numFmtId="0" fontId="18" fillId="0" borderId="1" xfId="0" applyFont="1" applyBorder="1" applyAlignment="1" applyProtection="1">
      <alignment horizontal="left"/>
      <protection locked="0"/>
    </xf>
    <xf numFmtId="0" fontId="19" fillId="0" borderId="1" xfId="0" applyFont="1" applyBorder="1" applyAlignment="1" applyProtection="1">
      <alignment horizontal="left" vertical="center"/>
      <protection locked="0"/>
    </xf>
    <xf numFmtId="0" fontId="19" fillId="0" borderId="1" xfId="0" applyFont="1" applyBorder="1"/>
    <xf numFmtId="167" fontId="18" fillId="0" borderId="1" xfId="0" applyNumberFormat="1" applyFont="1" applyBorder="1" applyAlignment="1" applyProtection="1">
      <alignment horizontal="left" vertical="center"/>
      <protection locked="0"/>
    </xf>
    <xf numFmtId="14" fontId="18" fillId="0" borderId="1" xfId="0" applyNumberFormat="1" applyFont="1" applyBorder="1" applyAlignment="1" applyProtection="1">
      <alignment horizontal="left" vertical="center"/>
      <protection locked="0"/>
    </xf>
    <xf numFmtId="0" fontId="18" fillId="8" borderId="1" xfId="0" applyFont="1" applyFill="1" applyBorder="1" applyAlignment="1">
      <alignment horizontal="left"/>
    </xf>
    <xf numFmtId="14" fontId="19" fillId="0" borderId="1" xfId="0" applyNumberFormat="1" applyFont="1" applyBorder="1" applyAlignment="1" applyProtection="1">
      <alignment horizontal="left" vertical="center"/>
      <protection locked="0"/>
    </xf>
    <xf numFmtId="1" fontId="18" fillId="0" borderId="1" xfId="0" applyNumberFormat="1" applyFont="1" applyBorder="1" applyAlignment="1">
      <alignment horizontal="left"/>
    </xf>
    <xf numFmtId="0" fontId="16" fillId="0" borderId="0" xfId="0" applyFont="1"/>
    <xf numFmtId="14" fontId="16" fillId="0" borderId="0" xfId="0" applyNumberFormat="1" applyFont="1" applyAlignment="1">
      <alignment horizontal="center"/>
    </xf>
    <xf numFmtId="0" fontId="16" fillId="0" borderId="0" xfId="0" applyFont="1" applyAlignment="1">
      <alignment horizontal="center"/>
    </xf>
    <xf numFmtId="165" fontId="16" fillId="0" borderId="0" xfId="1" applyNumberFormat="1" applyFont="1"/>
    <xf numFmtId="165" fontId="20" fillId="0" borderId="0" xfId="1" applyNumberFormat="1" applyFont="1"/>
    <xf numFmtId="0" fontId="8" fillId="0" borderId="0" xfId="0" applyFont="1"/>
    <xf numFmtId="0" fontId="8" fillId="4" borderId="2" xfId="0" applyFont="1" applyFill="1" applyBorder="1" applyAlignment="1">
      <alignment horizontal="center" vertical="center" wrapText="1"/>
    </xf>
    <xf numFmtId="14" fontId="8" fillId="4" borderId="2" xfId="0" applyNumberFormat="1" applyFont="1" applyFill="1" applyBorder="1" applyAlignment="1">
      <alignment horizontal="center" vertical="center" wrapText="1"/>
    </xf>
    <xf numFmtId="165" fontId="8" fillId="4" borderId="2" xfId="1" applyNumberFormat="1" applyFont="1" applyFill="1" applyBorder="1" applyAlignment="1">
      <alignment horizontal="center" vertical="center" wrapText="1"/>
    </xf>
    <xf numFmtId="0" fontId="8" fillId="0" borderId="2" xfId="0" applyFont="1" applyBorder="1" applyAlignment="1">
      <alignment horizontal="center" vertical="center"/>
    </xf>
    <xf numFmtId="0" fontId="21" fillId="0" borderId="2" xfId="0" applyFont="1" applyBorder="1" applyAlignment="1">
      <alignment horizontal="center" vertical="center"/>
    </xf>
    <xf numFmtId="1" fontId="21" fillId="0" borderId="2" xfId="0" applyNumberFormat="1" applyFont="1" applyBorder="1" applyAlignment="1">
      <alignment horizontal="center" vertical="center"/>
    </xf>
    <xf numFmtId="22" fontId="21" fillId="0" borderId="2" xfId="0" applyNumberFormat="1" applyFont="1" applyBorder="1" applyAlignment="1">
      <alignment horizontal="center" vertical="center"/>
    </xf>
    <xf numFmtId="165" fontId="8" fillId="0" borderId="2" xfId="1" applyNumberFormat="1" applyFont="1" applyBorder="1" applyAlignment="1">
      <alignment horizontal="center" vertical="center"/>
    </xf>
    <xf numFmtId="0" fontId="23" fillId="0" borderId="0" xfId="0" applyFont="1"/>
    <xf numFmtId="0" fontId="24" fillId="0" borderId="0" xfId="0" applyFont="1"/>
    <xf numFmtId="11" fontId="23" fillId="0" borderId="0" xfId="0" applyNumberFormat="1" applyFont="1"/>
    <xf numFmtId="0" fontId="22" fillId="0" borderId="0" xfId="0" applyFont="1" applyAlignment="1">
      <alignment horizontal="center"/>
    </xf>
    <xf numFmtId="0" fontId="24" fillId="0" borderId="0" xfId="0" applyFont="1" applyAlignment="1">
      <alignment horizontal="center"/>
    </xf>
    <xf numFmtId="166" fontId="22" fillId="0" borderId="0" xfId="0" applyNumberFormat="1" applyFont="1" applyAlignment="1">
      <alignment horizontal="center"/>
    </xf>
    <xf numFmtId="165" fontId="24" fillId="0" borderId="0" xfId="1" applyNumberFormat="1" applyFont="1" applyBorder="1" applyAlignment="1">
      <alignment horizontal="center"/>
    </xf>
    <xf numFmtId="165" fontId="25" fillId="0" borderId="0" xfId="1" applyNumberFormat="1" applyFont="1" applyBorder="1" applyAlignment="1">
      <alignment horizontal="center"/>
    </xf>
    <xf numFmtId="0" fontId="21" fillId="0" borderId="2" xfId="0" applyFont="1" applyBorder="1" applyAlignment="1">
      <alignment horizontal="left" vertical="center"/>
    </xf>
    <xf numFmtId="0" fontId="21" fillId="0" borderId="2" xfId="0" applyFont="1" applyBorder="1" applyAlignment="1">
      <alignment horizontal="center"/>
    </xf>
    <xf numFmtId="22" fontId="21" fillId="0" borderId="2" xfId="0" applyNumberFormat="1" applyFont="1" applyBorder="1" applyAlignment="1">
      <alignment horizontal="left" vertical="center"/>
    </xf>
    <xf numFmtId="165" fontId="21" fillId="0" borderId="2" xfId="1" applyNumberFormat="1" applyFont="1" applyBorder="1" applyAlignment="1">
      <alignment horizontal="center"/>
    </xf>
    <xf numFmtId="0" fontId="21" fillId="0" borderId="2" xfId="0" applyFont="1" applyBorder="1"/>
    <xf numFmtId="166" fontId="24" fillId="0" borderId="0" xfId="0" applyNumberFormat="1" applyFont="1"/>
    <xf numFmtId="0" fontId="21" fillId="4" borderId="2" xfId="0" applyFont="1" applyFill="1" applyBorder="1" applyAlignment="1">
      <alignment horizontal="center" wrapText="1"/>
    </xf>
    <xf numFmtId="6" fontId="26" fillId="0" borderId="13" xfId="0" applyNumberFormat="1" applyFont="1" applyBorder="1"/>
    <xf numFmtId="166" fontId="21" fillId="4" borderId="2" xfId="0" applyNumberFormat="1" applyFont="1" applyFill="1" applyBorder="1" applyAlignment="1">
      <alignment horizontal="center" wrapText="1"/>
    </xf>
    <xf numFmtId="0" fontId="21" fillId="4" borderId="13" xfId="0" applyFont="1" applyFill="1" applyBorder="1" applyAlignment="1">
      <alignment horizontal="center" wrapText="1"/>
    </xf>
    <xf numFmtId="0" fontId="21" fillId="0" borderId="0" xfId="0" applyFont="1" applyAlignment="1">
      <alignment wrapText="1"/>
    </xf>
    <xf numFmtId="6" fontId="21" fillId="0" borderId="2" xfId="0" applyNumberFormat="1" applyFont="1" applyBorder="1" applyAlignment="1">
      <alignment horizontal="center" vertical="center"/>
    </xf>
    <xf numFmtId="0" fontId="21" fillId="0" borderId="0" xfId="0" applyFont="1"/>
    <xf numFmtId="0" fontId="15" fillId="0" borderId="0" xfId="0" applyFont="1" applyAlignment="1">
      <alignment wrapText="1"/>
    </xf>
    <xf numFmtId="0" fontId="27" fillId="4" borderId="2" xfId="0" applyFont="1" applyFill="1" applyBorder="1" applyAlignment="1">
      <alignment horizontal="center" wrapText="1"/>
    </xf>
    <xf numFmtId="14" fontId="27" fillId="4" borderId="2" xfId="0" applyNumberFormat="1" applyFont="1" applyFill="1" applyBorder="1" applyAlignment="1">
      <alignment horizontal="center" wrapText="1"/>
    </xf>
    <xf numFmtId="165" fontId="27" fillId="4" borderId="2" xfId="1" applyNumberFormat="1" applyFont="1" applyFill="1" applyBorder="1" applyAlignment="1">
      <alignment horizontal="center" wrapText="1"/>
    </xf>
    <xf numFmtId="0" fontId="27" fillId="0" borderId="2" xfId="0" applyFont="1" applyBorder="1"/>
    <xf numFmtId="0" fontId="27" fillId="0" borderId="2" xfId="0" applyFont="1" applyBorder="1" applyAlignment="1">
      <alignment horizontal="center"/>
    </xf>
    <xf numFmtId="22" fontId="27" fillId="0" borderId="2" xfId="0" applyNumberFormat="1" applyFont="1" applyBorder="1"/>
    <xf numFmtId="165" fontId="27" fillId="0" borderId="2" xfId="1" applyNumberFormat="1" applyFont="1" applyBorder="1" applyAlignment="1">
      <alignment horizontal="center" vertical="center"/>
    </xf>
    <xf numFmtId="166" fontId="15" fillId="0" borderId="0" xfId="0" applyNumberFormat="1" applyFont="1"/>
    <xf numFmtId="6" fontId="17" fillId="0" borderId="0" xfId="0" applyNumberFormat="1" applyFont="1"/>
    <xf numFmtId="22" fontId="21" fillId="0" borderId="2" xfId="0" applyNumberFormat="1" applyFont="1" applyBorder="1"/>
    <xf numFmtId="0" fontId="10" fillId="0" borderId="13" xfId="0" applyFont="1" applyBorder="1"/>
    <xf numFmtId="0" fontId="10" fillId="0" borderId="3" xfId="0" applyFont="1" applyBorder="1"/>
    <xf numFmtId="0" fontId="9" fillId="0" borderId="13" xfId="0" applyFont="1" applyBorder="1"/>
    <xf numFmtId="0" fontId="9" fillId="0" borderId="3" xfId="0" applyFont="1" applyBorder="1"/>
    <xf numFmtId="0" fontId="9" fillId="7" borderId="7" xfId="0" applyFont="1" applyFill="1" applyBorder="1" applyAlignment="1">
      <alignment horizontal="center"/>
    </xf>
    <xf numFmtId="0" fontId="9" fillId="7" borderId="0" xfId="0" applyFont="1" applyFill="1" applyAlignment="1">
      <alignment horizontal="center"/>
    </xf>
    <xf numFmtId="0" fontId="9" fillId="0" borderId="12" xfId="0" applyFont="1" applyBorder="1"/>
    <xf numFmtId="0" fontId="9" fillId="0" borderId="10" xfId="0" applyFont="1" applyBorder="1"/>
    <xf numFmtId="0" fontId="0" fillId="0" borderId="0" xfId="0" applyNumberFormat="1"/>
  </cellXfs>
  <cellStyles count="3">
    <cellStyle name="Moneda" xfId="1" builtinId="4"/>
    <cellStyle name="Normal" xfId="0" builtinId="0"/>
    <cellStyle name="Porcentaje" xfId="2" builtinId="5"/>
  </cellStyles>
  <dxfs count="6">
    <dxf>
      <font>
        <color rgb="FF9C0006"/>
      </font>
      <fill>
        <patternFill>
          <bgColor rgb="FFFFC7CE"/>
        </patternFill>
      </fill>
    </dxf>
    <dxf>
      <font>
        <color rgb="FF9C0006"/>
      </font>
      <fill>
        <patternFill>
          <bgColor rgb="FFFFC7CE"/>
        </patternFill>
      </fill>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colors>
    <mruColors>
      <color rgb="FF00CC00"/>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6888194447" createdVersion="8" refreshedVersion="8" minRefreshableVersion="3" recordCount="692" xr:uid="{7A1A7002-02F2-4D04-9D48-AF913884AC17}">
  <cacheSource type="worksheet">
    <worksheetSource ref="A1:AA1048576" sheet="INCIDENTE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Oriente"/>
        <s v="Wompi Noroccidente"/>
        <s v="Wompi Santander"/>
        <s v="Wompi Centro"/>
        <s v="Wompi Suroccidente"/>
        <s v="Wompi Eje Cafetero"/>
        <s v="Wompi Costa"/>
        <m/>
      </sharedItems>
    </cacheField>
    <cacheField name="CÓDIGO DANE" numFmtId="0">
      <sharedItems containsBlank="1" containsMixedTypes="1" containsNumber="1" containsInteger="1" minValue="5001" maxValue="85001"/>
    </cacheField>
    <cacheField name="TA/CODIGO ACTIVIDAD" numFmtId="0">
      <sharedItems containsBlank="1" containsMixedTypes="1" containsNumber="1" containsInteger="1" minValue="2874183" maxValue="3127732"/>
    </cacheField>
    <cacheField name="CODIGO CB" numFmtId="0">
      <sharedItems containsBlank="1" containsMixedTypes="1" containsNumber="1" containsInteger="1" minValue="10314" maxValue="81555"/>
    </cacheField>
    <cacheField name="ACTIVIDAD" numFmtId="0">
      <sharedItems containsBlank="1" count="2">
        <s v="INCIDENTE"/>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05T09:00:00" maxDate="2025-12-31T10:02:00"/>
    </cacheField>
    <cacheField name="FECHA DEL CIERRE DEL TICKET (DD/MM/AAAA)" numFmtId="0">
      <sharedItems containsNonDate="0" containsDate="1" containsString="0" containsBlank="1" minDate="2025-12-01T07:16:00" maxDate="2025-12-31T15:32:00"/>
    </cacheField>
    <cacheField name="SOLICITUD"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OBSERVACION" numFmtId="0">
      <sharedItems containsBlank="1" longText="1"/>
    </cacheField>
    <cacheField name="FORMA DE ATENCIÓN" numFmtId="0">
      <sharedItems containsBlank="1"/>
    </cacheField>
    <cacheField name="INVENTARIO ACTUAL DE ROLLOS" numFmtId="0">
      <sharedItems containsBlank="1" containsMixedTypes="1" containsNumber="1" containsInteger="1" minValue="0" maxValue="64"/>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8"/>
    </cacheField>
    <cacheField name="VALOR DIAS ACTIVIDAD " numFmtId="165">
      <sharedItems containsString="0" containsBlank="1" containsNumber="1" containsInteger="1" minValue="22000" maxValue="452148"/>
    </cacheField>
    <cacheField name="  VALOR TOTAL  " numFmtId="165">
      <sharedItems containsString="0" containsBlank="1" containsNumber="1" containsInteger="1" minValue="22000" maxValue="439435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6889004633" createdVersion="8" refreshedVersion="8" minRefreshableVersion="3" recordCount="2108" xr:uid="{58DF7622-EC00-4075-BC63-5144BD3029D5}">
  <cacheSource type="worksheet">
    <worksheetSource ref="A1:AA1048576" sheet="OC PAPALERÍA"/>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Suroccidente"/>
        <s v="Wompi Costa"/>
        <s v="Wompi Oriente"/>
        <s v="Wompi Santander"/>
        <s v="Wompi Centro"/>
        <s v="Wompi Noroccidente"/>
        <s v="Wompi Eje Cafetero"/>
        <m/>
      </sharedItems>
    </cacheField>
    <cacheField name="CÓDIGO DANE" numFmtId="0">
      <sharedItems containsString="0" containsBlank="1" containsNumber="1" containsInteger="1" minValue="5001" maxValue="86749"/>
    </cacheField>
    <cacheField name="TA/CODIGO ACTIVIDAD" numFmtId="0">
      <sharedItems containsBlank="1" containsMixedTypes="1" containsNumber="1" containsInteger="1" minValue="3011363" maxValue="3190539"/>
    </cacheField>
    <cacheField name="CODIGO CB" numFmtId="0">
      <sharedItems containsString="0" containsBlank="1" containsNumber="1" containsInteger="1" minValue="10016" maxValue="82420"/>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12T16:37:00" maxDate="2025-12-30T14:23:00"/>
    </cacheField>
    <cacheField name="FECHA DEL CIERRE DEL TICKET (DD/MM/AAAA)" numFmtId="0">
      <sharedItems containsNonDate="0" containsDate="1" containsString="0" containsBlank="1" minDate="2025-12-01T07:50:00" maxDate="2025-12-31T13:16:00"/>
    </cacheField>
    <cacheField name="SOLICITUD" numFmtId="0">
      <sharedItems containsBlank="1" count="2">
        <s v="ROLLOS"/>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containsMixedTypes="1" containsNumber="1" containsInteger="1" minValue="0" maxValue="0" longText="1"/>
    </cacheField>
    <cacheField name="FORMA DE ATENCIÓN" numFmtId="0">
      <sharedItems containsBlank="1"/>
    </cacheField>
    <cacheField name="CANTIDAD DE ROLLOS" numFmtId="0">
      <sharedItems containsBlank="1" containsMixedTypes="1" containsNumber="1" containsInteger="1" minValue="0" maxValue="70"/>
    </cacheField>
    <cacheField name="TIPOLOGIA" numFmtId="0">
      <sharedItems containsBlank="1"/>
    </cacheField>
    <cacheField name="TIPO DE TRAYECTO" numFmtId="0">
      <sharedItems containsBlank="1"/>
    </cacheField>
    <cacheField name="NOMBRE DEL TECNICO " numFmtId="0">
      <sharedItems containsBlank="1" containsMixedTypes="1" containsNumber="1" containsInteger="1" minValue="0" maxValue="0"/>
    </cacheField>
    <cacheField name="DIAS DE ACTIVIDAD" numFmtId="0">
      <sharedItems containsString="0" containsBlank="1" containsNumber="1" containsInteger="1" minValue="1" maxValue="1"/>
    </cacheField>
    <cacheField name="VALOR DIAS ACTIVIDAD " numFmtId="165">
      <sharedItems containsString="0" containsBlank="1" containsNumber="1" containsInteger="1" minValue="22000" maxValue="40250"/>
    </cacheField>
    <cacheField name="  VALOR TOTAL  " numFmtId="165">
      <sharedItems containsString="0" containsBlank="1" containsNumber="1" containsInteger="1" minValue="22000" maxValue="7098051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688923611" createdVersion="8" refreshedVersion="8" minRefreshableVersion="3" recordCount="60" xr:uid="{CCE56C9C-A977-4F41-8872-7BC6934B8311}">
  <cacheSource type="worksheet">
    <worksheetSource ref="A1:AA1048576" sheet="OC CIERRE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Suroccidente"/>
        <s v="Wompi Noroccidente"/>
        <s v="Wompi Oriente"/>
        <s v="Wompi Santander"/>
        <s v="Wompi Centro"/>
        <s v="Wompi Costa"/>
        <s v="Wompi Eje Cafetero"/>
        <m/>
      </sharedItems>
    </cacheField>
    <cacheField name="CÓDIGO DANE" numFmtId="0">
      <sharedItems containsString="0" containsBlank="1" containsNumber="1" containsInteger="1" minValue="5001" maxValue="85440"/>
    </cacheField>
    <cacheField name="TA/CODIGO ACTIVIDAD" numFmtId="0">
      <sharedItems containsBlank="1"/>
    </cacheField>
    <cacheField name="CODIGO CB" numFmtId="0">
      <sharedItems containsString="0" containsBlank="1" containsNumber="1" containsInteger="1" minValue="22201" maxValue="81393"/>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23T12:58:00" maxDate="2025-11-28T11:42:00"/>
    </cacheField>
    <cacheField name="FECHA DEL CIERRE DEL TICKET (DD/MM/AAAA)" numFmtId="0">
      <sharedItems containsNonDate="0" containsDate="1" containsString="0" containsBlank="1" minDate="2025-11-02T10:51:00" maxDate="2025-11-29T10:48:00"/>
    </cacheField>
    <cacheField name="SOLICITUD" numFmtId="0">
      <sharedItems containsBlank="1" count="2">
        <s v="CIERRE"/>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1"/>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3"/>
    </cacheField>
    <cacheField name="VALOR DIAS ACTIVIDAD " numFmtId="0">
      <sharedItems containsString="0" containsBlank="1" containsNumber="1" containsInteger="1" minValue="22000" maxValue="707110"/>
    </cacheField>
    <cacheField name="  VALOR TOTAL  " numFmtId="0">
      <sharedItems containsString="0" containsBlank="1" containsNumber="1" containsInteger="1" minValue="44000" maxValue="1348270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6889583333" createdVersion="8" refreshedVersion="8" minRefreshableVersion="3" recordCount="41" xr:uid="{5ACD882D-719E-45EC-A84B-E40E8F47F544}">
  <cacheSource type="worksheet">
    <worksheetSource ref="A1:AA1048576" sheet="OC PUBLICIDAD"/>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Noroccidente"/>
        <s v="Wompi Costa"/>
        <s v="Wompi Centro"/>
        <s v="Wompi Oriente"/>
        <s v="Wompi Suroccidente"/>
        <s v="Wompi Santander"/>
        <s v="Wompi Eje Cafetero"/>
        <m/>
      </sharedItems>
    </cacheField>
    <cacheField name="CÓDIGO DANE" numFmtId="0">
      <sharedItems containsString="0" containsBlank="1" containsNumber="1" containsInteger="1" minValue="5001" maxValue="76001"/>
    </cacheField>
    <cacheField name="TA/CODIGO ACTIVIDAD" numFmtId="0">
      <sharedItems containsBlank="1" containsMixedTypes="1" containsNumber="1" containsInteger="1" minValue="3063338" maxValue="3175794"/>
    </cacheField>
    <cacheField name="CODIGO CB" numFmtId="0">
      <sharedItems containsString="0" containsBlank="1" containsNumber="1" containsInteger="1" minValue="13212" maxValue="81996"/>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6T08:00:00" maxDate="2025-12-24T13:44:00"/>
    </cacheField>
    <cacheField name="FECHA DEL CIERRE DEL TICKET (DD/MM/AAAA)" numFmtId="0">
      <sharedItems containsNonDate="0" containsDate="1" containsString="0" containsBlank="1" minDate="2025-12-01T10:07:00" maxDate="2025-12-29T12:16:00"/>
    </cacheField>
    <cacheField name="SOLICITUD" numFmtId="0">
      <sharedItems containsBlank="1" count="2">
        <s v="PUBLICIDAD"/>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1"/>
    </cacheField>
    <cacheField name="VALOR DIAS ACTIVIDAD " numFmtId="165">
      <sharedItems containsString="0" containsBlank="1" containsNumber="1" containsInteger="1" minValue="22000" maxValue="551974"/>
    </cacheField>
    <cacheField name="  VALOR TOTAL  " numFmtId="165">
      <sharedItems containsString="0" containsBlank="1" containsNumber="1" containsInteger="1" minValue="22000" maxValue="701830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6889814818" createdVersion="8" refreshedVersion="8" minRefreshableVersion="3" recordCount="21" xr:uid="{859242CE-4081-435C-BA61-9CD3D9A749ED}">
  <cacheSource type="worksheet">
    <worksheetSource ref="A1:AA1048576" sheet="OC TRASLADO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Oriente"/>
        <s v="Wompi Centro"/>
        <s v="Wompi Suroccidente"/>
        <s v="Wompi Santander"/>
        <s v="Wompi Costa"/>
        <s v="Wompi Eje Cafetero"/>
        <s v="Wompi Noroccidente"/>
        <m/>
      </sharedItems>
    </cacheField>
    <cacheField name="CÓDIGO DANE" numFmtId="0">
      <sharedItems containsString="0" containsBlank="1" containsNumber="1" containsInteger="1" minValue="5001" maxValue="85440"/>
    </cacheField>
    <cacheField name="TA/CODIGO ACTIVIDAD" numFmtId="0">
      <sharedItems containsString="0" containsBlank="1" containsNumber="1" containsInteger="1" minValue="14404263" maxValue="14574833"/>
    </cacheField>
    <cacheField name="CODIGO CB" numFmtId="0">
      <sharedItems containsString="0" containsBlank="1" containsNumber="1" containsInteger="1" minValue="17638" maxValue="79540"/>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5T12:09:00" maxDate="2025-12-23T09:16:00"/>
    </cacheField>
    <cacheField name="FECHA DEL CIERRE DEL TICKET (DD/MM/AAAA)" numFmtId="0">
      <sharedItems containsNonDate="0" containsDate="1" containsString="0" containsBlank="1" minDate="2025-12-01T11:09:00" maxDate="2025-12-28T11:04:00"/>
    </cacheField>
    <cacheField name="SOLICITUD" numFmtId="0">
      <sharedItems containsBlank="1" count="2">
        <s v="TRASLADO"/>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2"/>
    </cacheField>
    <cacheField name="VALOR DIAS ACTIVIDAD " numFmtId="0">
      <sharedItems containsString="0" containsBlank="1" containsNumber="1" containsInteger="1" minValue="59451" maxValue="462012"/>
    </cacheField>
    <cacheField name="  VALOR TOTAL  " numFmtId="0">
      <sharedItems containsString="0" containsBlank="1" containsNumber="1" containsInteger="1" minValue="59451" maxValue="260917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689027778" createdVersion="8" refreshedVersion="8" minRefreshableVersion="3" recordCount="98" xr:uid="{12DBC171-8ED6-4616-B587-4347E7DF410F}">
  <cacheSource type="worksheet">
    <worksheetSource ref="A1:Z1048576" sheet="APERTURAS"/>
  </cacheSource>
  <cacheFields count="26">
    <cacheField name="CIUDAD SEDE" numFmtId="0">
      <sharedItems containsBlank="1"/>
    </cacheField>
    <cacheField name="CENTRO_COSTO" numFmtId="0">
      <sharedItems containsBlank="1"/>
    </cacheField>
    <cacheField name="DESCRIPCION CENTRO DE COSTOS" numFmtId="0">
      <sharedItems containsBlank="1" count="8">
        <s v="Wompi Costa"/>
        <s v="Wompi Noroccidente"/>
        <s v="Wompi Centro"/>
        <s v="Wompi Santander"/>
        <s v="Wompi Oriente"/>
        <s v="Wompi Eje Cafetero"/>
        <s v="Wompi Suroccidente"/>
        <m/>
      </sharedItems>
    </cacheField>
    <cacheField name="CÓDIGO DANE" numFmtId="0">
      <sharedItems containsString="0" containsBlank="1" containsNumber="1" containsInteger="1" minValue="5001" maxValue="76895"/>
    </cacheField>
    <cacheField name="TA/CODIGO ACTIVIDAD" numFmtId="0">
      <sharedItems containsBlank="1"/>
    </cacheField>
    <cacheField name="CODIGO CB" numFmtId="0">
      <sharedItems containsString="0" containsBlank="1" containsNumber="1" containsInteger="1" minValue="81365" maxValue="82495"/>
    </cacheField>
    <cacheField name="ACTIVIDAD" numFmtId="0">
      <sharedItems containsBlank="1" count="2">
        <s v="APERTURA"/>
        <m/>
      </sharedItems>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0-29T00:00:00" maxDate="2025-12-18T00:00:00"/>
    </cacheField>
    <cacheField name="FECHA ULTIMA ACTUALIZACION" numFmtId="14">
      <sharedItems containsNonDate="0" containsDate="1" containsString="0" containsBlank="1" minDate="2025-12-01T00:00:00" maxDate="2025-12-27T00:00:00"/>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OLOGIA"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4"/>
    </cacheField>
    <cacheField name="VALOR DIAS ACTIVIDAD" numFmtId="165">
      <sharedItems containsString="0" containsBlank="1" containsNumber="1" containsInteger="1" minValue="367716" maxValue="598334"/>
    </cacheField>
    <cacheField name="% FACTURACIÓN" numFmtId="0">
      <sharedItems containsString="0" containsBlank="1" containsNumber="1" containsInteger="1" minValue="1" maxValue="1"/>
    </cacheField>
    <cacheField name="VALOR TOTAL" numFmtId="165">
      <sharedItems containsString="0" containsBlank="1" containsNumber="1" containsInteger="1" minValue="367716" maxValue="4732725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47851724537" createdVersion="8" refreshedVersion="8" minRefreshableVersion="3" recordCount="80" xr:uid="{A45C36A5-FD4C-4F13-AFA4-AAD7B98A12A6}">
  <cacheSource type="worksheet">
    <worksheetSource ref="C3:D83" sheet="TD"/>
  </cacheSource>
  <cacheFields count="2">
    <cacheField name="CENTRO DE COSTOS" numFmtId="0">
      <sharedItems containsBlank="1" count="8">
        <s v="Wompi Centro"/>
        <s v="Wompi Costa"/>
        <s v="Wompi Eje Cafetero"/>
        <s v="Wompi Noroccidente"/>
        <s v="Wompi Oriente"/>
        <s v="Wompi Santander"/>
        <s v="Wompi Suroccidente"/>
        <m/>
      </sharedItems>
    </cacheField>
    <cacheField name="VALOR" numFmtId="0">
      <sharedItems containsString="0" containsBlank="1" containsNumber="1" containsInteger="1" minValue="59451" maxValue="140287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
  <r>
    <s v="NEIVA"/>
    <s v="0036-0006"/>
    <x v="0"/>
    <n v="41001"/>
    <n v="3078685"/>
    <n v="29925"/>
    <x v="0"/>
    <s v="HUILA"/>
    <s v="NEIVA"/>
    <s v="INTERNET BANDA ANCHA SUPERAPIDISIMO"/>
    <s v="WOMPI"/>
    <s v="FO-25-1907576"/>
    <d v="2025-11-30T09:00:00"/>
    <d v="2025-12-01T07:16:00"/>
    <s v="INCIDENTE"/>
    <s v="LECTURA"/>
    <s v="ERROR LECTURA CODIGO DE BARRAS"/>
    <s v="NO LEE CODIGOS DE BARRAS CORTOS"/>
    <s v="29/11/2025 EN COMUNICACIÓN CON EL CLIENTE LA SEÑORA PAOLA AL NÚMERO +57 317 6450707, PIDE QUE POR FAVOR SE LE CONFIGURE PIN PAD Y SE LE HABLITE LA CÁMARA TRASERA DEL EQUIPO. SE LE EXPLICA AL CLIENTE QUE NO ES POSIBLE HABILITAR LA CÁMARA TRASERA YA QUE ESOS EQUIPOS NO CUENTAN CON CÁMARA FÍSICA SI NO SOLAMENTE LA CAMARA FRONTAL , TAMBIÉN SE LE ENDICA AL CLIENTE QUE EL PINPAD TODAVÍA NO HA SIDO HABILITADO POR WOMPI ,PERO APENAS SE HABLITE LE ESTARÁN COMUNICANDO PARA CONFIGURAR . SE CIERRA CASO."/>
    <s v="SOPORTE_TELEFÓNICO"/>
    <s v="64"/>
    <s v="PRINCIPAL"/>
    <s v="TERRESTRE"/>
    <s v="DEVIA REINOSO JUAN CARLOS"/>
    <n v="1"/>
    <n v="22000"/>
    <n v="22000"/>
  </r>
  <r>
    <s v="MEDELLIN"/>
    <s v="0036-0005"/>
    <x v="1"/>
    <n v="5001"/>
    <n v="3078682"/>
    <n v="10550"/>
    <x v="0"/>
    <s v="ANTIOQUIA"/>
    <s v="MEDELLIN"/>
    <s v="BARRIO LA CASTELLANA"/>
    <s v="WOMPI"/>
    <s v="FO-25-1907414"/>
    <d v="2025-11-30T09:00:00"/>
    <d v="2025-12-01T07:19:00"/>
    <s v="INCIDENTE"/>
    <s v="CREDENCIALES DE ACCESO (USUARIO/CONTRASEÑA)"/>
    <s v="INGRESO DE CREDENCIALES ERRADAS"/>
    <s v="EL USUARIO NO RECUERDA LA CONTRASEÑA O EL USUARIO"/>
    <s v="30/11/2025 SE REALIZA CONTACTO CON EL USUARIO HENRY WILSON DURAN, SE VALIDA LA CREDENCIALES Y SE INDICA INGRESAR LOS DATOS CORRECTAMENTE, LOGUEO EXITOSO"/>
    <s v="SOPORTE_TELEFÓNICO"/>
    <s v="24"/>
    <s v="PRINCIPAL"/>
    <s v="TERRESTRE"/>
    <s v="HERNANDEZ CHAVARRIA JUAN CAMILO"/>
    <n v="1"/>
    <n v="22000"/>
    <n v="22000"/>
  </r>
  <r>
    <s v="TUNJA"/>
    <s v="0036-0007"/>
    <x v="2"/>
    <n v="15759"/>
    <n v="3073671"/>
    <n v="60718"/>
    <x v="0"/>
    <s v="BOYACA"/>
    <s v="SOGAMOSO"/>
    <s v="BARRIO CIUDAD VERDE SOGAMOSO"/>
    <s v="WOMPI"/>
    <s v="FO-25-1899872"/>
    <d v="2025-11-28T08:00:00"/>
    <d v="2025-12-01T07:30:00"/>
    <s v="INCIDENTE"/>
    <s v="PANTALLA"/>
    <s v="TÁCTIL"/>
    <s v="NO RESPONDE LA PANTALLA TÁCTIL"/>
    <s v="29/11/2025 SE ESTABLECE COMUNICACIÓN CON EL SEÑOR LUIS FRANCISCO CELIS SARMIENTO AL NÚMERO DE CONTACTO 3103455104 SE LE BRINDA SOPORTE TELEFÓNICO CLIENTE REALIZO BORRADO DE CACHÉ DE LA APLICACIÓN SE REALIZÓ LA ACTUALIZACIÓN CORRESPONDIENTE (TEM CALL) SE REINICIÓ EL DISPOSITIVO SE VERIFICÓ LA CONEXIÓN CON EL MÓDEM Y TAMBIÉN CON LOS DATOS MÓVILES SE REALIZÓ UN SEGUNDO REINICIO PARA ASEGURAR LA CORRECTA CONFIGURACIÓN PRUEBAS EXITOSAS CLIENTE CONFORME."/>
    <s v="SOPORTE_TELEFÓNICO"/>
    <s v="48"/>
    <s v="INTERMEDIA"/>
    <s v="TERRESTRE"/>
    <s v="RODRIGUEZ MURCIA YERSON IVAN"/>
    <n v="1"/>
    <n v="22000"/>
    <n v="22000"/>
  </r>
  <r>
    <s v="BOGOTA"/>
    <s v="0036-0004"/>
    <x v="3"/>
    <n v="11001"/>
    <n v="3077654"/>
    <n v="79538"/>
    <x v="0"/>
    <s v="CUNDINAMARCA"/>
    <s v="BOGOTA"/>
    <s v="BARRIO ALAMOS BOGOTA 11"/>
    <s v="WOMPI"/>
    <s v="FO-25-1904621 | FO-25-1906220"/>
    <d v="2025-11-28T16:17:00"/>
    <d v="2025-12-01T07:40:00"/>
    <s v="INCIDENTE"/>
    <s v="NAVEGACION LENTA"/>
    <s v="USUARIO NO PUEDE NAVEGAR ENTRE PANTALLAS O LA APP NO ABRE SE QUEDA CARGANDO"/>
    <s v="CACHE"/>
    <s v="01/12/2025 SE COMUNICA CON EL COMERCIO LA CLIENTE YULI GRANADOS INDICA QUE YA ES LA QUINTA VEZ QUE LA LLAMAN INDICA QUE TODOS LOS PROCESOS DE BORRAR CACHÉ, CAMBIO DE RED Y ACTUALIZAR REVISAR ACTUALIZACIONES Y QUE CADA VEZ LA FALLA PERSISTE MÁS CLIENTE SOLICITA QUE SE REALICE CAMBIO DE EQUIPO O VISITA TÉCNICA AL PUNTO YA QUE LA FALLA CADA VEZ SIGUE IGUAL Y CADA VEZ SE DEMORA MÁS EN HACER CUALQUIER TRANSACCIÓN O PROCESO CON EL DATÁFONO SI NO ES ASÍ LA CLIENTE SOLICITARÍA EL RETIRO DEL EQUIPO YA QUE LA SOLUCIÓN SIEMPRE SE LA DAN VÍA TELEFÓNICA Y ELLA SOLICITA AL TÉCNICO EN SITIO_x000a__x000a_SE CIERRA ORDEN YA QUE ESTA SIENDO ATENDIDA CON RADICADO 2949701 POR LA MISMA FALLA"/>
    <s v="SOPORTE_TELEFÓNICO"/>
    <s v="24"/>
    <s v="PRINCIPAL"/>
    <s v="TERRESTRE"/>
    <s v="GONZALEZ FANDIÑO SANTIAGO ERNESTO"/>
    <n v="2"/>
    <n v="22000"/>
    <n v="44000"/>
  </r>
  <r>
    <s v="BUCARAMANGA"/>
    <s v="0036-0007"/>
    <x v="2"/>
    <n v="68307"/>
    <n v="3079149"/>
    <n v="49896"/>
    <x v="0"/>
    <s v="SANTANDER"/>
    <s v="GIRON"/>
    <s v="BARRIO EL POBLADO GIRON 1"/>
    <s v="WOMPI"/>
    <s v="FO-25-1911077"/>
    <d v="2025-11-30T09:22:00"/>
    <d v="2025-12-01T09:06:00"/>
    <s v="INCIDENTE"/>
    <s v="EQUIPO"/>
    <s v="DATAFONO NO ENCIENDE"/>
    <s v="DAÑO EN EL EQUIPO"/>
    <s v="01/12/2025 USUARIO REQUIERE REPOSICION DE EQUIPO POR ROBO SE LE INFORMA NUMERO DE PLACA, SE LE INFORMA QUE DEBE REALIZAR EL DENUNCION ANTE LA FISCALIA CUANDO LO TENGA LLAMAR DE NUEVO PARA PROCEDER CON EL PROCEDO DE INSTALACION DE NUEVO DATAFONO SE PROCEDE AL CIERRE DEL CASO"/>
    <s v="SOPORTE_TELEFÓNICO"/>
    <s v="0"/>
    <s v="PRINCIPAL"/>
    <s v="TERRESTRE"/>
    <s v="DIAZ ACOSTA MARIA ISABEL"/>
    <n v="1"/>
    <n v="22000"/>
    <n v="22000"/>
  </r>
  <r>
    <s v="BOGOTA"/>
    <s v="0036-0004"/>
    <x v="3"/>
    <n v="25899"/>
    <n v="3078668"/>
    <n v="72705"/>
    <x v="0"/>
    <s v="CUNDINAMARCA"/>
    <s v="ZIPAQUIRA"/>
    <s v="BARRIO LA PAZ ZIPAQUIRA 4"/>
    <s v="WOMPI"/>
    <s v="FO-25-1907026"/>
    <d v="2025-11-29T12:02:00"/>
    <d v="2025-12-01T10:31:00"/>
    <s v="INCIDENTE"/>
    <s v="CREDENCIALES DE ACCESO (USUARIO/CONTRASEÑA)"/>
    <s v="NO FUNCIONA EL USUARIO O CONTRASEÑA"/>
    <s v="ERROR INICIO DE SESIÓN"/>
    <s v="01/12/2025 SE VISITA COMERCIO CB BANCOLOMBIA WOMPI, SE VALIDA QUE EL EQUIPO NO ACCEDE AL PERFIL DEL CORRESPONSAL, SE REALIZA RESTABLECIMIENTO DE CONTRASEÑA PERO AÚN NO PERMITE EL INGRESÓ, SE REALIZA CONEXIÓN DE RED A LA RED HOTSPOT DEL TÉCNICO (DATOS DEL CELULAR) Y CON ELLOS SI FUNCIONÓ OK, SE LE INDICA AL CLIENTE QUE DEBE DE SOLICITAR VISITA TÉCNICA CON EL OPERADOR DE RED DE ELLOS ( MULTIVISION ) PARA QUE VALIDEN LA FALLA Y CON ELLO DEJAR FUNCIONANDO OK EL SERVICIO DE CB, SE TOMAN EVIDENCIAS DE LA VISITA Y NOS RETIRAMOS."/>
    <s v="VISITA_TÉCNICA"/>
    <s v="0"/>
    <s v="INTERMEDIA"/>
    <s v="TERRESTRE"/>
    <s v="VEGA MANRIQUE JONATAN MAURICIO"/>
    <n v="1"/>
    <n v="172989"/>
    <n v="172989"/>
  </r>
  <r>
    <s v="MEDELLIN"/>
    <s v="0036-0005"/>
    <x v="1"/>
    <n v="5001"/>
    <n v="3079156"/>
    <n v="23658"/>
    <x v="0"/>
    <s v="ANTIOQUIA"/>
    <s v="MEDELLIN"/>
    <s v="BARRIO TRINIDAD MEDELLIN I - ANTIOQUIA"/>
    <s v="WOMPI"/>
    <s v="FO-25-1909066"/>
    <d v="2025-11-30T11:02:00"/>
    <d v="2025-12-01T11:06:00"/>
    <s v="INCIDENTE"/>
    <s v="LECTOR DE TARJETAS"/>
    <s v="NO LEE TARJETAS"/>
    <s v="OBSTRUCCION DEL LECTOR"/>
    <s v="01/12/2025 SE ENQUIETRA TARJETA ATORADA SE SACA SE PRUEBA QUE NO HAYA DAÑADO LECTOR CHIP TODO OK"/>
    <s v="VISITA_TÉCNICA"/>
    <s v="56"/>
    <s v="PRINCIPAL"/>
    <s v="TERRESTRE"/>
    <s v="ALVAREZ ARENAS VICTOR HUGO"/>
    <n v="1"/>
    <n v="51282"/>
    <n v="51282"/>
  </r>
  <r>
    <s v="CALI"/>
    <s v="0036-0003"/>
    <x v="4"/>
    <n v="76001"/>
    <n v="3078988"/>
    <n v="34501"/>
    <x v="0"/>
    <s v="VALLE DEL CAUCA"/>
    <s v="CALI"/>
    <s v="BARRIO FLORALIA CALI"/>
    <s v="WOMPI"/>
    <s v="FO-25-1909068"/>
    <d v="2025-11-30T11:00:00"/>
    <d v="2025-12-01T11:27:00"/>
    <s v="INCIDENTE"/>
    <s v="SOFTWARE"/>
    <s v="APP ELIMINADA"/>
    <s v="APP ELIMINADA POR EL CB"/>
    <s v="01/12/2025 SE REALIZA ESCALAMIENTO CON EL COORDINADOR, WOMPI REALIZA REINSTALACIÓN DE LA APP, SE CONFIRMA CON EL CLIENTE, REALIZA PRUEBAS OK."/>
    <s v="SOPORTE_TELEFÓNICO"/>
    <s v="64"/>
    <s v="PRINCIPAL"/>
    <s v="TERRESTRE"/>
    <s v="MONTERO MUESES GIAN CARLO"/>
    <n v="1"/>
    <n v="22000"/>
    <n v="22000"/>
  </r>
  <r>
    <s v="PEREIRA"/>
    <s v="0036-0002"/>
    <x v="5"/>
    <n v="66001"/>
    <n v="3081186"/>
    <n v="62758"/>
    <x v="0"/>
    <s v="RISARALDA"/>
    <s v="PEREIRA"/>
    <s v="BARRIO SAN NICOLAS PEREIRA 1"/>
    <s v="WOMPI"/>
    <s v="FO-25-1911410"/>
    <d v="2025-12-01T09:18:00"/>
    <d v="2025-12-01T12:08:00"/>
    <s v="INCIDENTE"/>
    <s v="SOFTWARE"/>
    <s v="APP ELIMINADA"/>
    <s v="APP ELIMINADA POR EL CB"/>
    <s v="01/12/2025 SE REALIZA VALIDACION CON EL CLIENTE Y SE BORRO LA APP, SE ESCALA A WOMPI PARA REINSTALACION SE RESINTALA APP Y SE CONFIRMA CON EL CLIENTE EL INGRESO."/>
    <s v="SOPORTE_TELEFÓNICO"/>
    <s v="24"/>
    <s v="PRINCIPAL"/>
    <s v="TERRESTRE"/>
    <s v="HENAO CARDONA DIEGO FERNANDO"/>
    <n v="1"/>
    <n v="22000"/>
    <n v="22000"/>
  </r>
  <r>
    <s v="BOGOTA"/>
    <s v="0036-0004"/>
    <x v="3"/>
    <n v="25772"/>
    <n v="3079120"/>
    <n v="48527"/>
    <x v="0"/>
    <s v="CUNDINAMARCA"/>
    <s v="SUESCA"/>
    <s v="BARRIO SUESCA SUESCA 1"/>
    <s v="WOMPI"/>
    <s v="FO-25-1908656"/>
    <d v="2025-11-30T09:00:00"/>
    <d v="2025-12-01T12:28:00"/>
    <s v="INCIDENTE"/>
    <s v="ERROR DE CIERRE"/>
    <s v="NO PERMITE HACER CIERRE PARCIAL NI TOTAL"/>
    <s v="COMERCIO NO REALIZA CIERRE"/>
    <s v="01/12/2025 SE REALIZA COMUNICACIÓN CON LA SEÑORA ALBA GÓMEZ AL NÚMERO 3133165261 PARA VALIDAR FALLA CLIENTE NO PUEDE VISUALIZAR LAS TRANSACCIONES DEL DÍA ANTERIOR,SE LE EXPLICA COMO REALIZARLO DESDE MOVIMIENTOS APLICANDOOS FILTROS Y YA PUEDE VISUALIZARLAS, DATAFONO OPERATIVO"/>
    <s v="SOPORTE_TELEFÓNICO"/>
    <s v="48"/>
    <s v="INTERMEDIA"/>
    <s v="TERRESTRE"/>
    <s v="GALINDO ROJAS LUIS FELIPE"/>
    <n v="1"/>
    <n v="22000"/>
    <n v="22000"/>
  </r>
  <r>
    <s v="BOGOTA"/>
    <s v="0036-0004"/>
    <x v="3"/>
    <n v="25269"/>
    <n v="3079339"/>
    <n v="79940"/>
    <x v="0"/>
    <s v="CUNDINAMARCA"/>
    <s v="FACATATIVA"/>
    <s v="BARRIO CENTRO FACATATIVA FACATATIVA 3"/>
    <s v="WOMPI"/>
    <s v="FO-25-1909494"/>
    <d v="2025-12-01T08:00:00"/>
    <d v="2025-12-01T12:34:00"/>
    <s v="INCIDENTE"/>
    <s v="NAVEGACION LENTA"/>
    <s v="USUARIO NO PUEDE NAVEGAR ENTRE PANTALLAS O LA APP NO ABRE SE QUEDA CARGANDO"/>
    <s v="CACHE"/>
    <s v="01/12/2025 SE REALIZA COMUNICACIÓN CON EL SEÑOR DIEGO ARÉVALO AL NÚMERO 3143541889 PARA VALIDAR FALLA CLIENTE PRESENTA DEMASIADA INCOMODIDAD CON EL DATAFONO UNO DE ELLOS CON EL TEMA DEL CUADRE DE CAJA QUE NO PUEDE VISUALIZAR AL SIGUIENTE DÍA LAS TRANSACCIONES ,QUE DESDE MOVIMIENTOS NO LE MUESTRA DE LA MISMA FORMA COMO EN CUADRE DIARIO ADICIONAL PRESENTA LENTITUD EN EL EQUIPO SE LE EXPLICA QUE DEBE REALIZAR BORRADO DE MEMORIA CACHÉ Y REINICIO Y EL EQUIPO FUNCIONA ,SE LE INDICA AL CLIENTE QUE EN LA SIGUIENTE ACTUALIZACIÓN CORREGIRÁN LO DEL CIERRE Y CUADRE DE CAJA"/>
    <s v="SOPORTE_TELEFÓNICO"/>
    <s v="16"/>
    <s v="INTERMEDIA"/>
    <s v="TERRESTRE"/>
    <s v="GALINDO ROJAS LUIS FELIPE"/>
    <n v="1"/>
    <n v="22000"/>
    <n v="22000"/>
  </r>
  <r>
    <s v="CUCUTA"/>
    <s v="0036-0007"/>
    <x v="2"/>
    <n v="54001"/>
    <n v="3077617"/>
    <n v="22937"/>
    <x v="0"/>
    <s v="NORTE DE SANTANDER"/>
    <s v="CUCUTA"/>
    <s v="DROGUERIA SU GRAN SALUD"/>
    <s v="WOMPI"/>
    <s v="FO-25-1904541"/>
    <d v="2025-11-28T16:01:00"/>
    <d v="2025-12-01T12:39:00"/>
    <s v="INCIDENTE"/>
    <s v="PANTALLA"/>
    <s v="DISPLAY BLANCO U OSCURO"/>
    <s v="NO RESPONDE LA PANTALLA TÁCTIL"/>
    <s v="01/12/2025 SE REALIZA SOPORTE TELEFONICO VIA WHATSAPP, SE ACTUALIZA VERSION Y SE BORRA CACHE, CLIENTE INFORMA QUE LA FALLA PERSISTE, NO LE DEJA VER CUADRE DE CAJA, PANTALLA SALE EN BLANCO. _x000a_SE LE INFORMA AL CLIENTE QUE EN LA PROXIMA ACTUALIZACION SE SOLUCIONA EL PROBLEMA DE CUADRE DE CAJA _x000a_SERIAL: 254MMD4X1869"/>
    <s v="SOPORTE_TELEFÓNICO"/>
    <s v="64"/>
    <s v="PRINCIPAL"/>
    <s v="TERRESTRE"/>
    <s v="NARANJO AFANADOR RUBEN JESUS"/>
    <n v="1"/>
    <n v="22000"/>
    <n v="22000"/>
  </r>
  <r>
    <s v="MEDELLIN"/>
    <s v="0036-0005"/>
    <x v="1"/>
    <n v="5001"/>
    <n v="3076734"/>
    <n v="16752"/>
    <x v="0"/>
    <s v="ANTIOQUIA"/>
    <s v="MEDELLIN"/>
    <s v="MATERIALES EMO MATURIN    MEDE"/>
    <s v="WOMPI"/>
    <s v="FO-25-1903580"/>
    <d v="2025-11-28T14:11:00"/>
    <d v="2025-12-01T12:53:00"/>
    <s v="INCIDENTE"/>
    <s v="CREDENCIALES DE ACCESO (USUARIO/CONTRASEÑA)"/>
    <s v="INGRESO DE CREDENCIALES ERRADAS"/>
    <s v="EL USUARIO NO RECUERDA LA CONTRASEÑA O EL USUARIO"/>
    <s v="01/12/2025 SE REAIZA CONTACTO CON USUARIO EL CUAL REPORTA FALLAS EN LAS CREDENCIALES, EN PRUEBAS SE EVIDENCIA INCONSISTENCIAS EN EL CORREO, SE REALIZA CONSULTA Y EFECTIVAMENTE CORREO ERRADO, SE VERIFICA NUEVO CORREO CON USUARIO Y SE CAMBIA LA CONTRASEÑA, SE HACE PRUEBS DE LOGUEO Y TODO OK"/>
    <s v="SOPORTE_TELEFÓNICO"/>
    <s v="16"/>
    <s v="PRINCIPAL"/>
    <s v="TERRESTRE"/>
    <s v="HERNANDEZ CHAVARRIA JUAN CAMILO"/>
    <n v="1"/>
    <n v="22000"/>
    <n v="22000"/>
  </r>
  <r>
    <s v="TUNJA"/>
    <s v="0036-0007"/>
    <x v="2"/>
    <n v="15516"/>
    <n v="3054003"/>
    <n v="55853"/>
    <x v="0"/>
    <s v="BOYACA"/>
    <s v="PAIPA"/>
    <s v="BARRIO CENTRO PAIPA 12"/>
    <s v="WOMPI"/>
    <s v="FO-25-1870581"/>
    <d v="2025-11-24T11:34:00"/>
    <d v="2025-12-01T12:58:00"/>
    <s v="INCIDENTE"/>
    <s v="NAVEGACION LENTA"/>
    <s v="USUARIO NO PUEDE NAVEGAR ENTRE PANTALLAS O LA APP NO ABRE SE QUEDA CARGANDO"/>
    <s v="CACHE"/>
    <s v="01/12/2025 SE LOGRA COMUNICACION CON EL SEÑOR OMAR CIERRA AL NUEMERO TELEFONICO 3112279387 A QUIEN SE LE REALIZA INDICACION DE COMO REALIZAR BORRADO DE MEMORIA, ACTUALIZACION, Y REINICIO DEL EQUIPO, EL CLIENTE NOS INDICA QUE EL EQUIPO MEJORO SU RENDIMIENTO CONSIDERABLEMENTE Y QUE PROCEDERA A SEGUIR TRABAJANDO,  SE CIERRA ORDEN YA QUE CLIENTE SE INDICA MEJORIA."/>
    <s v="SOPORTE_TELEFÓNICO"/>
    <s v="0"/>
    <s v="INTERMEDIA"/>
    <s v="TERRESTRE"/>
    <s v="SOLER HOYOS CRISTIAN LEONARDO"/>
    <n v="1"/>
    <n v="22000"/>
    <n v="22000"/>
  </r>
  <r>
    <s v="CALI"/>
    <s v="0036-0003"/>
    <x v="4"/>
    <n v="76001"/>
    <n v="3022981"/>
    <n v="79988"/>
    <x v="0"/>
    <s v="VALLE DEL CAUCA"/>
    <s v="CALI"/>
    <s v="DROGUERIA Y MISCELANEA FENIX"/>
    <s v="WOMPI"/>
    <s v="FO-25-1840974 | FO-25-1832725"/>
    <d v="2025-11-15T11:50:00"/>
    <d v="2025-12-01T13:08:00"/>
    <s v="INCIDENTE"/>
    <s v="CONEXIÓN"/>
    <s v="CONEXIÓN DEFICIENTE WIFI"/>
    <s v="FALLAS EN CANAL DE COMUNICACIÓN DEL CLIENTE (INTERNET)"/>
    <s v="18/11/2025 DATÁFONO FUNCIONANDO CORRECTAMENTE SE DEJA ACTUALIZADO Y QUEDA FUNCIONANDO BIEN CLIENTE INDICA QUE SE QUEDA PEGADO CUANDO HACE MAS DE 20 TRANSFERENCIA Y TOCA REINICIAR CADA QUE PASA ESO SE LE EXPLICA QUE PUEDE SER SE HACEN PRUEBAS Y TODO OK_x000a_01/12/2025 SE LLAMA AL CLIENTE E INDICA QUE EL EQUIPO ESTA FUNCIONANDO CORRECTAMENTE"/>
    <s v="SOPORTE_TELEFÓNICO"/>
    <s v="32"/>
    <s v="PRINCIPAL"/>
    <s v="TERRESTRE"/>
    <s v="CUERO RUIZ JHONNY"/>
    <n v="2"/>
    <n v="22000"/>
    <n v="44000"/>
  </r>
  <r>
    <s v="BUCARAMANGA"/>
    <s v="0036-0007"/>
    <x v="2"/>
    <n v="68307"/>
    <n v="3078680"/>
    <n v="31909"/>
    <x v="0"/>
    <s v="SANTANDER"/>
    <s v="GIRON"/>
    <s v="BARRIO VEREDA ACAPULCO"/>
    <s v="WOMPI"/>
    <s v="FO-25-1907302"/>
    <d v="2025-11-30T09:00:00"/>
    <d v="2025-12-01T14:04:00"/>
    <s v="INCIDENTE"/>
    <s v="SOFTWARE"/>
    <s v="APP ELIMINADA"/>
    <s v="APP ELIMINADA POR EL CB"/>
    <s v="01/12/2025 SE ESTABLECE COMUNICACIÓN CON LA SEÑORA LISEHT AL NÚMERO 3115101019  VIA WHATSAPP SE CONFIRMA QUE EL CLIENTE YA CUENTA NUEVAMENTE CON LA APP SE WOMPI SI ADJUNTA REGISTRO FOTOGRÁFICO Y SE PROCEDE A CERRAR ORDEN"/>
    <s v="SOPORTE_TELEFÓNICO"/>
    <s v="0"/>
    <s v="PRINCIPAL"/>
    <s v="TERRESTRE"/>
    <s v="BARRERA ORTEGA MARLON STWAR"/>
    <n v="1"/>
    <n v="22000"/>
    <n v="22000"/>
  </r>
  <r>
    <s v="BUCARAMANGA"/>
    <s v="0036-0007"/>
    <x v="2"/>
    <n v="68307"/>
    <n v="3078585"/>
    <n v="42654"/>
    <x v="0"/>
    <s v="SANTANDER"/>
    <s v="GIRON"/>
    <s v="BARRIO CIUDADELA VILLAMIL GIRON"/>
    <s v="WOMPI"/>
    <s v="FO-25-1907370"/>
    <d v="2025-11-29T12:26:00"/>
    <d v="2025-12-01T14:08:00"/>
    <s v="INCIDENTE"/>
    <s v="SOFTWARE"/>
    <s v="APP ELIMINADA"/>
    <s v="APP ELIMINADA POR EL CB"/>
    <s v="01/12/2025 SE ESTABLECE COMUNICACIÓN CON LA SEÑOR ALEJANDRO AL NÚMERO 3222418861 VIA WHATSAPP SE VALIDA QUE CUENTA NUEVAMENTE CON LA APP DE WOMPI SE ADJUNTA REGISTRO FOTOGRÁFICO Y SE PROCEDE A CERRAR ORDEN"/>
    <s v="SOPORTE_TELEFÓNICO"/>
    <s v="0"/>
    <s v="PRINCIPAL"/>
    <s v="TERRESTRE"/>
    <s v="BARRERA ORTEGA MARLON STWAR"/>
    <n v="1"/>
    <n v="22000"/>
    <n v="22000"/>
  </r>
  <r>
    <s v="MEDELLIN"/>
    <s v="0036-0005"/>
    <x v="1"/>
    <n v="5607"/>
    <n v="3083210"/>
    <n v="36661"/>
    <x v="0"/>
    <s v="ANTIOQUIA"/>
    <s v="RETIRO"/>
    <s v="BARRIO EL RETIRO RETIRO"/>
    <s v="WOMPI"/>
    <s v="FO-25-1912477"/>
    <d v="2025-12-01T11:00:00"/>
    <d v="2025-12-01T15:35:00"/>
    <s v="INCIDENTE"/>
    <s v="EQUIPO"/>
    <s v="INTENTO DE MANIPULACION"/>
    <s v="MALA MANIPULACIÓN DEL DATAFONO"/>
    <s v="01/12/2025 SE CONTACTA A USUARIO Y SE EVIDENCIA QUE TARJETA SE QUEDO ATORADA, SE INDICA COMO DESATORARLA, LUEGO DE SER LIBERADA SE HACEN PRUEBAS CON TARJETAS EXITOSAS, USUARIO CONFIRMA ESTAR TODO OK"/>
    <s v="SOPORTE_TELEFÓNICO"/>
    <s v="24"/>
    <s v="INTERMEDIA"/>
    <s v="TERRESTRE"/>
    <s v="HERNANDEZ CHAVARRIA JUAN CAMILO"/>
    <n v="1"/>
    <n v="22000"/>
    <n v="22000"/>
  </r>
  <r>
    <s v="BOGOTA"/>
    <s v="0036-0004"/>
    <x v="3"/>
    <n v="25875"/>
    <n v="3082931"/>
    <n v="25070"/>
    <x v="0"/>
    <s v="CUNDINAMARCA"/>
    <s v="VILLETA"/>
    <s v="BARRIO CENTRO - VILLETA"/>
    <s v="WOMPI"/>
    <s v="FO-25-1912124"/>
    <d v="2025-12-01T10:41:00"/>
    <d v="2025-12-01T15:39:00"/>
    <s v="INCIDENTE"/>
    <s v="SOFTWARE"/>
    <s v="APP ELIMINADA"/>
    <s v="APP ELIMINADA POR EL CB"/>
    <s v="01/12/2025 SE REALIZA COMUNICACIÓN CON LA SEÑORA LAURA MORENO AL NÚMERO 3125857866 PARA VALIDAR FALLA ,CLIENTE INDICA QUE ELIMINO POR EQUIVOCACION LA APP WOMPI ,SE REALIZA REPORTE CON WOMPI BAJO EL TICKET (483706) ,SE VALIDA RESPUESTA DE WOMPI CLIENTE CONFIRMANDO QUE YA PUEDE VISUALIZAR LA APP REALIZA UNA PRUEBA Y SE ENCUENTRA DATAFONO YA OPERATIVO"/>
    <s v="SOPORTE_TELEFÓNICO"/>
    <s v="0"/>
    <s v="INTERMEDIA"/>
    <s v="TERRESTRE"/>
    <s v="GALINDO ROJAS LUIS FELIPE"/>
    <n v="1"/>
    <n v="22000"/>
    <n v="22000"/>
  </r>
  <r>
    <s v="BARRANQUILLA"/>
    <s v="0036-0001"/>
    <x v="6"/>
    <n v="8758"/>
    <n v="3082444"/>
    <n v="37570"/>
    <x v="0"/>
    <s v="ATLANTICO"/>
    <s v="SOLEDAD"/>
    <s v="BARRIO VILLA CATANGA SOLEDAD"/>
    <s v="WOMPI"/>
    <s v="FO-25-1911894"/>
    <d v="2025-12-01T10:22:00"/>
    <d v="2025-12-01T15:49:00"/>
    <s v="INCIDENTE"/>
    <s v="CONEXIÓN"/>
    <s v="CONEXIÓN DEFICIENTE WIFI"/>
    <s v="WIFI"/>
    <s v="01/12/2025 EN COMUNICACIÓN CON KAREN MÁRQUEZ AL NÚMERO 3016005125 ME MANIFIESTA QUE YA PUDO INGRESAR A LA APLICACIÓN DE WOMPI YA QUE LE COMPARTIENDO INTERNET DESDE SU TELÉFONO LO. CUAL REALIZA PRUEBAS EXITOSAS"/>
    <s v="SOPORTE_TELEFÓNICO"/>
    <s v="64"/>
    <s v="PRINCIPAL"/>
    <s v="TERRESTRE"/>
    <s v="PEÑALOZA GUTIERREZ RAFAEL GUSTAVO"/>
    <n v="1"/>
    <n v="22000"/>
    <n v="22000"/>
  </r>
  <r>
    <s v="BOGOTA"/>
    <s v="0036-0004"/>
    <x v="3"/>
    <n v="25245"/>
    <n v="3079147"/>
    <n v="32977"/>
    <x v="0"/>
    <s v="CUNDINAMARCA"/>
    <s v="EL COLEGIO"/>
    <s v="BARRIO INSPECCION EL TRIUNFO EL COLEGIO"/>
    <s v="WOMPI"/>
    <s v="FO-25-1908914"/>
    <d v="2025-11-30T09:18:00"/>
    <d v="2025-12-01T15:52:00"/>
    <s v="INCIDENTE"/>
    <s v="PANTALLA"/>
    <s v="TÁCTIL"/>
    <s v="NO RESPONDE LA PANTALLA TÁCTIL"/>
    <s v="01/12/2025 SE REALIZA COMUNICACIÓN CON LA SEÑORA JULIANA MORA AL NÚMERO 3108136113 PARA VALIDAR FALLA ,CLIENTE INDICA QUE AL MOMENTO DE REALIZAR CONSULTA EN MOVIMIENTO NO DEJA APLICAR LOS FILTROS Y VER LAS TRANSACCIONES DE DÍAS ANTERIORES,SE GENERA CASO BAJO EL TICKET 483703 , SE REALIZA VALIDACIÓN CON CLIENTE SOBRE RESPUESTA DE WOMPI ,INDICANDO QUE SE DEBE REALIZAR EL AJUSTE DEL TAMAÑO DE FUENTE DE LA LETRA SE RESTABLECE Y CORRIGE EL ERROR CLIENTE INDICA QUE SE ENCUENTRA OPERATIVO EL DATAFONO"/>
    <s v="SOPORTE_TELEFÓNICO"/>
    <s v="48"/>
    <s v="INTERMEDIA"/>
    <s v="TERRESTRE"/>
    <s v="GALINDO ROJAS LUIS FELIPE"/>
    <n v="1"/>
    <n v="22000"/>
    <n v="22000"/>
  </r>
  <r>
    <s v="MEDELLIN"/>
    <s v="0036-0005"/>
    <x v="1"/>
    <n v="5001"/>
    <n v="3077163"/>
    <n v="26558"/>
    <x v="0"/>
    <s v="ANTIOQUIA"/>
    <s v="MEDELLIN"/>
    <s v="BARRIO SANTA MONICA 3 MEDELLIN"/>
    <s v="WOMPI"/>
    <s v="FO-25-1904061"/>
    <d v="2025-11-28T15:11:00"/>
    <d v="2025-12-01T15:59:00"/>
    <s v="INCIDENTE"/>
    <s v="IMPRESIÓN"/>
    <s v="TAPA DE IMPRESORA DESAJUSTADA"/>
    <s v="MALA MANIPULACIÓN DEL DATAFONO"/>
    <s v="01/12/2025 SE REALIZA CIERRE DE VISITA A SOLICITUD DE USUARIO EN COMUNICACIÓN Y REGISTRO EN HÉLIX  PUESTO QUE SE GENERARON DIFERENTES INTENTOS DE COMUNICACIÓN A LA LÍNEAS REGISTRADA 3016597385 SIN ÉXITO"/>
    <s v="SOPORTE_TELEFÓNICO"/>
    <s v="40"/>
    <s v="PRINCIPAL"/>
    <s v="TERRESTRE"/>
    <s v="HERNANDEZ CHAVARRIA JUAN CAMILO"/>
    <n v="1"/>
    <n v="22000"/>
    <n v="22000"/>
  </r>
  <r>
    <s v="BOGOTA"/>
    <s v="0036-0004"/>
    <x v="3"/>
    <n v="11001"/>
    <n v="3077861"/>
    <n v="69653"/>
    <x v="0"/>
    <s v="CUNDINAMARCA"/>
    <s v="BOGOTA"/>
    <s v="BARRIO CHICALA BOGOTA"/>
    <s v="WOMPI"/>
    <s v="FO-25-1905781"/>
    <d v="2025-11-29T09:00:00"/>
    <d v="2025-12-01T16:03:00"/>
    <s v="INCIDENTE"/>
    <s v="CREDENCIALES DE ACCESO (USUARIO/CONTRASEÑA)"/>
    <s v="INGRESO DE CREDENCIALES ERRADAS"/>
    <s v="EL USUARIO NO RECUERDA LA CONTRASEÑA O EL USUARIO"/>
    <s v="01/12/2025 SE LLEGA A COMERCIO A REALIZAR VISITA Y MANTENIMIENTO DEL DATAFONO. CLIENTE INFORMA QUE EL DATAFONO YA SE ENCUENTRA FUNCIONANDO EN PERFECTAS CONDICIONES. SE REALIZAN PRUEBA DE TRANSACCIONES OK CLIENTE OK"/>
    <s v="VISITA_TÉCNICA"/>
    <s v="24"/>
    <s v="PRINCIPAL"/>
    <s v="TERRESTRE"/>
    <s v="ORTIZ MARTINEZ STIVEN"/>
    <n v="1"/>
    <n v="51282"/>
    <n v="51282"/>
  </r>
  <r>
    <s v="BARRANQUILLA"/>
    <s v="0036-0001"/>
    <x v="6"/>
    <n v="8001"/>
    <n v="3071077"/>
    <n v="57042"/>
    <x v="0"/>
    <s v="ATLANTICO"/>
    <s v="BARRANQUILLA"/>
    <s v="BARRIO ABAJO BARRANQUILLA 2"/>
    <s v="WOMPI"/>
    <s v="FO-25-1910377"/>
    <d v="2025-11-27T10:57:00"/>
    <d v="2025-12-01T16:07:00"/>
    <s v="INCIDENTE"/>
    <s v="CREDENCIALES DE ACCESO (USUARIO/CONTRASEÑA)"/>
    <s v="ESTE USUARIO/CORREO NO SE ENCUENTRA REGISTRADO"/>
    <s v="USUARIO CB"/>
    <s v="01/12/2025 EL USUARIO MIGUEL VERGARA (ENCARGADO) DESEA CAMBIAR EL CORREO REGISTRADO, PARA ELLO EL PROPIETARIO (SU HERMANO) DEL CB DEBE REALIZAR EL CAMBIO DEL CORREO POR MEDIO DE LA LÍNEA 018000953344, SE LE INDICA VOLVER A SOLICITAR LA VISITA TÉCNICA"/>
    <s v="VISITA_TÉCNICA"/>
    <s v="64"/>
    <s v="PRINCIPAL"/>
    <s v="TERRESTRE"/>
    <s v="ORTEGA TORRES JUAN SEBASTIAN"/>
    <n v="1"/>
    <n v="51282"/>
    <n v="51282"/>
  </r>
  <r>
    <s v="CALI"/>
    <s v="0036-0003"/>
    <x v="4"/>
    <n v="76001"/>
    <n v="3080628"/>
    <n v="74059"/>
    <x v="0"/>
    <s v="VALLE DEL CAUCA"/>
    <s v="CALI"/>
    <s v="BARRIO SANTO DOMINGO CALI 3"/>
    <s v="WOMPI"/>
    <s v="FO-25-1911087"/>
    <d v="2025-12-01T08:24:00"/>
    <d v="2025-12-01T16:13:00"/>
    <s v="INCIDENTE"/>
    <s v="CREDENCIALES DE ACCESO (USUARIO/CONTRASEÑA)"/>
    <s v="NO FUNCIONA EL USUARIO O CONTRASEÑA"/>
    <s v="ERROR INICIO DE SESIÓN"/>
    <s v="01/12/2025 SE REALIZA LLAMDA Y CONTACTO AL NUMERO LA PERSONA QUE CONTESTA INDICA QUE NO ESTAN PRESENTANDO NINGUN PROBLEMA ASOCIADO A LOS EQUIPOS, SE INTENTA EXPLICAR EL REPORTE QUE LLEGO PERO INDICA QUE NO Y CUALGAN LA LLAMADA,"/>
    <s v="SOPORTE_TELEFÓNICO"/>
    <s v="32"/>
    <s v="PRINCIPAL"/>
    <s v="TERRESTRE"/>
    <s v="HENAO CARDONA DIEGO FERNANDO"/>
    <n v="1"/>
    <n v="22000"/>
    <n v="22000"/>
  </r>
  <r>
    <s v="NEIVA"/>
    <s v="0036-0006"/>
    <x v="0"/>
    <n v="18205"/>
    <n v="3078691"/>
    <n v="72572"/>
    <x v="0"/>
    <s v="CAQUETA"/>
    <s v="CURILLO"/>
    <s v="CURILLO EL JARDIN"/>
    <s v="WOMPI"/>
    <s v="FO-25-1907717"/>
    <d v="2025-11-30T09:00:00"/>
    <d v="2025-12-01T16:25:00"/>
    <s v="INCIDENTE"/>
    <s v="SOFTWARE"/>
    <s v="APP ELIMINADA"/>
    <s v="APP ELIMINADA POR EL CB"/>
    <s v="01/12/2025 SE REALIZA GESTIÓN TELEFÓNICA CON EL CLIENTE AL NÚMERO 3188106903 Y SE LE INDICA QUE REVISE SI LA APP YA LE APARECÍA EN EL DATÁFONO Y CLIENTE MANIFIESTA QUE SI QUÉ YA LE APARECE EN EL DATÁFONO, SE LE INDICA TENER CUIDADO AL MOMENTO DE REALIZAR EL PROCESO DE BORRADO DE CACHE, SE DEJA INSTALADA LA APP Y OPERATIVA."/>
    <s v="SOPORTE_TELEFÓNICO"/>
    <s v="40"/>
    <s v="LEJANA"/>
    <s v="TERRESTRE"/>
    <s v="BERMUDEZ SANCHEZ JOSE NEYBER"/>
    <n v="1"/>
    <n v="22000"/>
    <n v="22000"/>
  </r>
  <r>
    <s v="NEIVA"/>
    <s v="0036-0006"/>
    <x v="0"/>
    <n v="41001"/>
    <n v="3080619"/>
    <n v="77112"/>
    <x v="0"/>
    <s v="HUILA"/>
    <s v="NEIVA"/>
    <s v="BARRIO ESTADIO URDANETA ARBELAEZ NEIVA 1"/>
    <s v="WOMPI"/>
    <s v="FO-25-1910603"/>
    <d v="2025-12-01T08:18:00"/>
    <d v="2025-12-01T16:32:00"/>
    <s v="INCIDENTE"/>
    <s v="CREDENCIALES DE ACCESO (USUARIO/CONTRASEÑA)"/>
    <s v="NO FUNCIONA LA OPCION DE OLVIDO DE CONTRASEÑA O USUARIO"/>
    <s v="ASOCIACIÓN ERRADA"/>
    <s v="01/12/2025 SE LOGRA ABRIR CORREO DEL CLIENTE PARA VER CODIGO ENVIADO POR WOMPI PARA CAMBIO DE CONTRASEÑA, CB FUNCIONA CORRECTAMENTE"/>
    <s v="VISITA_TÉCNICA"/>
    <s v="16"/>
    <s v="PRINCIPAL"/>
    <s v="TERRESTRE"/>
    <s v="DIAZ VARGAS JONATHAN MIGUEL"/>
    <n v="1"/>
    <n v="51282"/>
    <n v="51282"/>
  </r>
  <r>
    <s v="VILLAVICENCIO"/>
    <s v="0036-0006"/>
    <x v="0"/>
    <n v="50001"/>
    <n v="3077858"/>
    <n v="67924"/>
    <x v="0"/>
    <s v="META"/>
    <s v="VILLAVICENCIO"/>
    <s v="BARRIO SAN CARLOS VILLAVICENCIO 2"/>
    <s v="WOMPI"/>
    <s v="FO-25-1905787"/>
    <d v="2025-11-29T09:00:00"/>
    <d v="2025-12-01T17:15:00"/>
    <s v="INCIDENTE"/>
    <s v="CONEXIÓN"/>
    <s v="CONEXIÓN DEFICIENTE WIFI"/>
    <s v="FALLAS EN CANAL DE COMUNICACIÓN DEL CLIENTE (INTERNET)"/>
    <s v="01/12/2025 SE REALIZA VISITA A COMERCIO ATIENDE VALENTINA ARISTIZÁBAL QUIEN INFORMA QUE NO TIENEN SERVICIO DE INTERNET EN EL COMERCIO, NO ES POSIBLE REALIZAR VALIDACIÓN DE CONEXIÓN A INTERNET DEL DATAFONO."/>
    <s v="VISITA_TÉCNICA"/>
    <s v="24"/>
    <s v="PRINCIPAL"/>
    <s v="TERRESTRE"/>
    <s v="MURCIA HERNANDEZ HARVEY IGNACIO"/>
    <n v="1"/>
    <n v="51282"/>
    <n v="51282"/>
  </r>
  <r>
    <s v="PEREIRA"/>
    <s v="0036-0002"/>
    <x v="5"/>
    <n v="63001"/>
    <n v="3079118"/>
    <n v="63155"/>
    <x v="0"/>
    <s v="QUINDIO"/>
    <s v="ARMENIA"/>
    <s v="BARRIO LAS AMERICAS ARMENIA 1"/>
    <s v="WOMPI"/>
    <s v="FO-25-1908658"/>
    <d v="2025-11-30T09:00:00"/>
    <d v="2025-12-01T17:24:00"/>
    <s v="INCIDENTE"/>
    <s v="CREDENCIALES DE ACCESO (USUARIO/CONTRASEÑA)"/>
    <s v="NO FUNCIONA EL USUARIO O CONTRASEÑA"/>
    <s v="ERROR INICIO DE SESIÓN"/>
    <s v="01/12/2025 SE HABLA CON EL CLINETE PERO INDICA QUE YA  PUDO INGRESAR A LA PLATAFORMA DE NEQUI Y ESTA TRANSANDO CON NORMALIDAD, SE CIERRA CASO"/>
    <s v="SOPORTE_TELEFÓNICO"/>
    <s v="40"/>
    <s v="INTERMEDIA"/>
    <s v="TERRESTRE"/>
    <s v="HENAO CARDONA DIEGO FERNANDO"/>
    <n v="1"/>
    <n v="22000"/>
    <n v="22000"/>
  </r>
  <r>
    <s v="BOGOTA"/>
    <s v="0036-0004"/>
    <x v="3"/>
    <n v="11001"/>
    <n v="3083083"/>
    <n v="74887"/>
    <x v="0"/>
    <s v="CUNDINAMARCA"/>
    <s v="BOGOTA"/>
    <s v="CENTRO DE SOLUCIONES ZARGAS"/>
    <s v="WOMPI"/>
    <s v="FO-25-1913220"/>
    <d v="2025-12-01T11:07:00"/>
    <d v="2025-12-01T17:33:00"/>
    <s v="INCIDENTE"/>
    <s v="CAPACITACIÓN"/>
    <s v="MALA MANIPULACIÓN POS"/>
    <s v="FALTA CAPACITACIÓN USUARIO CB"/>
    <s v="01/12/2025 SE REALIZA COMUNICACIÓN CON EL SEÑOR RUBÉN LOZANO AL NÚMERO 3114887976 PARA VALIDAR FALLA CLIENTE DE QUE NO LE DEJARON CONECTADO EL PINPAD AL DATAFONO SE LE EXPLICA AL CLIENTE QUE AÚN NO SE PUEDEN DEJAR CONECTADO LOS PINPAD POR INDICACION DE WOMPI Y QUE DEBEN UTILIZAR EL OTRO DATAFONO MIENTRAS AUTORICEN CONECTAR LOS DE WOMPI"/>
    <s v="SOPORTE_TELEFÓNICO"/>
    <s v="48"/>
    <s v="PRINCIPAL"/>
    <s v="TERRESTRE"/>
    <s v="GALINDO ROJAS LUIS FELIPE"/>
    <n v="1"/>
    <n v="22000"/>
    <n v="22000"/>
  </r>
  <r>
    <s v="BUCARAMANGA"/>
    <s v="0036-0007"/>
    <x v="2"/>
    <n v="68276"/>
    <n v="3083745"/>
    <n v="45683"/>
    <x v="0"/>
    <s v="SANTANDER"/>
    <s v="FLORIDABLANCA"/>
    <s v="BARRIO OASIS FLORIDABLANCA 1"/>
    <s v="WOMPI"/>
    <s v="FO-25-1912815"/>
    <d v="2025-12-01T11:39:00"/>
    <d v="2025-12-01T17:37:00"/>
    <s v="INCIDENTE"/>
    <s v="NAVEGACION LENTA"/>
    <s v="USUARIO NO PUEDE NAVEGAR ENTRE PANTALLAS O LA APP NO ABRE SE QUEDA CARGANDO"/>
    <s v="CACHE"/>
    <s v="01/12/2025 ESTABLECE CONTACTO VÍA WHATSAPP CON EL SEÑOR ALEJANDRO MORÓN QUE NOS CONFIRMA QUE A LA FECHA NO HA PODIDO REALIZAR OPERACIONES CON LOS PINPAD LOS CUALES YA LE ENTREGARON SE LE INFORMA AL USUARIO QUE ESTA FALLA SE PRESENTA DADO QUE AÚN NO RECIBIMOS LA ACTUALIZACIÓN QUE  ESTA PENDIENTE PARA PODER ENLAZAR LOS EQUIPOS SE LE MANIFIESTA EL USUARIO QUE UNA VEZ NOS ENTREGUEN NUEVAS INDICACIONES ESTAREMOS EN CONTACTO PARA PODER DEJAR EN FUNCIONAMIENTO LOS DISPOSITIVOS"/>
    <s v="SOPORTE_TELEFÓNICO"/>
    <s v="0"/>
    <s v="PRINCIPAL"/>
    <s v="TERRESTRE"/>
    <s v="REYES RAMIREZ DIEGO ALEXANDER"/>
    <n v="1"/>
    <n v="22000"/>
    <n v="22000"/>
  </r>
  <r>
    <s v="BOGOTA"/>
    <s v="0036-0004"/>
    <x v="3"/>
    <n v="11001"/>
    <n v="3084253"/>
    <n v="51212"/>
    <x v="0"/>
    <s v="CUNDINAMARCA"/>
    <s v="BOGOTA"/>
    <s v="BARRIO ORQUIDEAS BOGOTA 6"/>
    <s v="WOMPI"/>
    <s v="FO-25-1914463"/>
    <d v="2025-12-01T12:18:00"/>
    <d v="2025-12-01T17:41:00"/>
    <s v="INCIDENTE"/>
    <s v="SOFTWARE"/>
    <s v="APP ELIMINADA"/>
    <s v="APP ELIMINADA POR EL CB"/>
    <s v="01/12/2025 SE REALIZA COMUNICACIÓN CON LA SEÑORA ELIZABETH PEDRAZA  AL NÚMERO 3102947169 PARA VALIDAR SOBRE CLIENTE INDICA QUE ELIMINO LA APP WOMPI POR EQUIVOCACION SE GENERA TIQUET 483786 ,SE VALIDA  RESPUESTA POR PARTE DE WOMPI CLIENTE YA VISUALIZA LA APP WOMPI ,CLIENTE CONFIRMA DATAFONO OPERATIVO"/>
    <s v="SOPORTE_TELEFÓNICO"/>
    <s v="64"/>
    <s v="PRINCIPAL"/>
    <s v="TERRESTRE"/>
    <s v="GALINDO ROJAS LUIS FELIPE"/>
    <n v="1"/>
    <n v="22000"/>
    <n v="22000"/>
  </r>
  <r>
    <s v="BOGOTA"/>
    <s v="0036-0004"/>
    <x v="3"/>
    <n v="11001"/>
    <n v="3084323"/>
    <n v="25527"/>
    <x v="0"/>
    <s v="CUNDINAMARCA"/>
    <s v="BOGOTA"/>
    <s v="SURTIPLAZA R R"/>
    <s v="WOMPI"/>
    <s v="FO-25-1913431"/>
    <d v="2025-12-01T12:22:00"/>
    <d v="2025-12-01T17:43:00"/>
    <s v="INCIDENTE"/>
    <s v="CAPACITACIÓN"/>
    <s v="MALA MANIPULACIÓN POS"/>
    <s v="FALTA CAPACITACIÓN USUARIO CB"/>
    <s v="01/12/2025 SE REALIZA COMUNICACIÓN CON EL SEÑOR HEYDY JOHANA AL NÚMERO 3002543020 PARA VALIDAR FALLA CLIENTE DE QUE NO LE DEJARON CONECTADO EL PINPAD AL DATAFONO SE LE EXPLICA AL CLIENTE QUE AÚN NO SE PUEDEN DEJAR CONECTADO LOS PINPAD POR INDICACION DE WOMPI Y QUE DEBEN UTILIZAR EL OTRO DATAFONO MIENTRAS AUTORICEN CONECTAR LOS DE WOMPI"/>
    <s v="SOPORTE_TELEFÓNICO"/>
    <s v="64"/>
    <s v="PRINCIPAL"/>
    <s v="TERRESTRE"/>
    <s v="GALINDO ROJAS LUIS FELIPE"/>
    <n v="1"/>
    <n v="22000"/>
    <n v="22000"/>
  </r>
  <r>
    <s v="PASTO"/>
    <s v="0036-0003"/>
    <x v="4"/>
    <n v="52001"/>
    <n v="3082158"/>
    <n v="66145"/>
    <x v="0"/>
    <s v="NARIÑO"/>
    <s v="PASTO"/>
    <s v="BARRIO SAN IGNACIO PASTO 4"/>
    <s v="WOMPI"/>
    <s v="FO-25-1911896"/>
    <d v="2025-12-01T10:14:00"/>
    <d v="2025-12-02T07:29:00"/>
    <s v="INCIDENTE"/>
    <s v="CREDENCIALES DE ACCESO (USUARIO/CONTRASEÑA)"/>
    <s v="INGRESO DE CREDENCIALES ERRADAS"/>
    <s v="EL USUARIO NO RECUERDA LA CONTRASEÑA O EL USUARIO"/>
    <s v="01/12/2025 SE CONTACTA CON LA SEÑORA PATRICIA PARA CONFIRMAR VISITA, PERO INFORMA QUE YA ESTA FUNCIONANDO CORRECTAMENTE EL DATÁFONO Y QUE ESTA TRANSACCIONANDO NORMALMENTE POR LO CUAL NO DESEA VISITA, SE CIERRA TA"/>
    <s v="SOPORTE_TELEFÓNICO"/>
    <s v="32"/>
    <s v="PRINCIPAL"/>
    <s v="TERRESTRE"/>
    <s v="PAZ MARTINEZ RICHARD HUMBERTO"/>
    <n v="1"/>
    <n v="22000"/>
    <n v="22000"/>
  </r>
  <r>
    <s v="VILLAVICENCIO"/>
    <s v="0036-0006"/>
    <x v="0"/>
    <n v="50568"/>
    <n v="3022582"/>
    <n v="77412"/>
    <x v="0"/>
    <s v="META"/>
    <s v="PUERTO GAITAN"/>
    <s v="BARRIO VILLA FLOR PUERTO GAITAN 1"/>
    <s v="WOMPI"/>
    <s v="FO-25-1849882 | FO-25-1832452"/>
    <d v="2025-11-15T10:25:00"/>
    <d v="2025-12-02T07:32:00"/>
    <s v="INCIDENTE"/>
    <s v="CREDENCIALES DE ACCESO (USUARIO/CONTRASEÑA)"/>
    <s v="NO FUNCIONA EL USUARIO O CONTRASEÑA"/>
    <s v="ERROR INICIO DE SESIÓN"/>
    <s v="19/11/2025 SE REALIZA CAMBIO DE EQUIPO POR INSTRUCCION DE WOMPI POR FALLAS NO DEJA CARGAR APLICATIVOS DE FORMA CORRECTA, SE INGRESAN CREDENCIALES, PERO NO PERMITE INGRESO CON &quot;ERROR UP ALGO SALIÓ MAL&quot; Y OTRAS VECES QUEDA EN EL LOGO DE WOMPI Y VUELVE A LA PÁGINA DE INICIO DE SESIÓN, POR INDICACION DE JESUS WOMPI NOS INDICA QUE DEBE QUEDAR ESCALADO PARA ELLOS REVISAR INTERNAMENTE EL CASO. SE ESCALA CON TICKET 480446_x000a_02/12/2025 SE REALIZA CREACIÓN DE CONTRASEÑA YA QUE TENIA PROBLEMAS AL INGRESAR SE ENTREGA OPERATIVO SIN NOVEDAD"/>
    <s v="SOPORTE_TELEFÓNICO"/>
    <s v="0"/>
    <s v="LEJANA"/>
    <s v="TERRESTRE"/>
    <s v="ROZO JIMENEZ EDGAR ARMANDO"/>
    <n v="2"/>
    <n v="22000"/>
    <n v="44000"/>
  </r>
  <r>
    <s v="BUCARAMANGA"/>
    <s v="0036-0007"/>
    <x v="2"/>
    <n v="68307"/>
    <n v="3078657"/>
    <n v="75727"/>
    <x v="0"/>
    <s v="SANTANDER"/>
    <s v="GIRON"/>
    <s v="BARRIO VILLA CAMPESTRE II GIRON"/>
    <s v="WOMPI"/>
    <s v="FO-25-1907044"/>
    <d v="2025-11-29T11:31:00"/>
    <d v="2025-12-02T08:22:00"/>
    <s v="INCIDENTE"/>
    <s v="SOFTWARE"/>
    <s v="APP ELIMINADA"/>
    <s v="APP ELIMINADA POR EL CB"/>
    <s v="02/12/2025 SE ESTABLECE COMUNICACIÓN CON LA SEÑORA GÉNESIS AL NÚMERO 3183444543 VIA WHATSAPP SE CONFIRMA QUE YA CUENTA NUEVAMENTE CON LA APP DE WOMPI POR LO QUE SE ADJUNTA REGISTRO FOTOGRÁFICO Y SE PROCEDE A CERRAR ORDEN"/>
    <s v="SOPORTE_TELEFÓNICO"/>
    <s v="56"/>
    <s v="PRINCIPAL"/>
    <s v="TERRESTRE"/>
    <s v="BARRERA ORTEGA MARLON STWAR"/>
    <n v="1"/>
    <n v="22000"/>
    <n v="22000"/>
  </r>
  <r>
    <s v="CALI"/>
    <s v="0036-0003"/>
    <x v="4"/>
    <n v="76001"/>
    <n v="3077842"/>
    <n v="80441"/>
    <x v="0"/>
    <s v="VALLE DEL CAUCA"/>
    <s v="CALI"/>
    <s v="TIENDA MARTIN GLASS LICORS"/>
    <s v="WOMPI"/>
    <s v="FO-25-1905795"/>
    <d v="2025-11-29T09:00:00"/>
    <d v="2025-12-02T08:28:00"/>
    <s v="INCIDENTE"/>
    <s v="SOFTWARE"/>
    <s v="APP ELIMINADA"/>
    <s v="APP ELIMINADA POR EL CB"/>
    <s v="02/12/2025 SE VALIDA Y LA APP FUE ELIMINADA POR EL CLIENTE, SE ESCALA A WOMPI PARA REINSTALACION, SE REINSTALA APP, SE CONFIRMA QUE YA FUE INSTALADA DE NUEVO LA APLICACION"/>
    <s v="SOPORTE_TELEFÓNICO"/>
    <s v="0"/>
    <s v="PRINCIPAL"/>
    <s v="TERRESTRE"/>
    <s v="HENAO CARDONA DIEGO FERNANDO"/>
    <n v="1"/>
    <n v="22000"/>
    <n v="22000"/>
  </r>
  <r>
    <s v="NEIVA"/>
    <s v="0036-0006"/>
    <x v="0"/>
    <n v="41001"/>
    <n v="3077656"/>
    <n v="49776"/>
    <x v="0"/>
    <s v="HUILA"/>
    <s v="NEIVA"/>
    <s v="BARRIO SANTA INES NEIVA 2"/>
    <s v="WOMPI"/>
    <s v="FO-25-1904620"/>
    <d v="2025-11-28T16:19:00"/>
    <d v="2025-12-02T08:49:00"/>
    <s v="INCIDENTE"/>
    <s v="SOFTWARE"/>
    <s v="APP ELIMINADA"/>
    <s v="APP ELIMINADA POR EL CB"/>
    <s v="02/12/2025 WOMPI DA RESPUESTA DE INSTALACIÓN REMOTA CON ÉXITO, SE LLAMA AL CLIENTE JOHAN FELIPE AL CELULAR 3144637147, DÓNDE SE LE PIDE REINICIAR EL DATAFONO , SE EVIDENCIA LA APP EN LA PANTALLA PRINCIPAL , CLIENTE INGRESA A CREDENCIALES Y PERMITE EL INGRESO."/>
    <s v="SOPORTE_TELEFÓNICO"/>
    <s v="64"/>
    <s v="PRINCIPAL"/>
    <s v="TERRESTRE"/>
    <s v="ANDRADE HERNANDEZ JUAN CARLOS"/>
    <n v="1"/>
    <n v="22000"/>
    <n v="22000"/>
  </r>
  <r>
    <s v="CALI"/>
    <s v="0036-0003"/>
    <x v="4"/>
    <n v="76001"/>
    <n v="3083685"/>
    <n v="75323"/>
    <x v="0"/>
    <s v="VALLE DEL CAUCA"/>
    <s v="CALI"/>
    <s v="BARRIO CALIMIO NORTE CALI 2"/>
    <s v="WOMPI"/>
    <s v="FO-25-1912823"/>
    <d v="2025-12-01T11:37:00"/>
    <d v="2025-12-02T09:54:00"/>
    <s v="INCIDENTE"/>
    <s v="CREDENCIALES DE ACCESO (USUARIO/CONTRASEÑA)"/>
    <s v="NO FUNCIONA EL USUARIO O CONTRASEÑA"/>
    <s v="ERROR INICIO DE SESIÓN"/>
    <s v="02/12/2025 SE VALIDA CON EL CLIENTE E INDICA QUE EL DATAFONO NO DEJA INGRESAR, SE LE PIDE QUE REALIZE CAMBIO DE CONTRASEÑA, LA CLIENTE REALIZA EL PROCESO Y YA PUEDE REALIZAR EL INGRESO NORMAL A LA APLICACION"/>
    <s v="SOPORTE_TELEFÓNICO"/>
    <s v="32"/>
    <s v="PRINCIPAL"/>
    <s v="TERRESTRE"/>
    <s v="HENAO CARDONA DIEGO FERNANDO"/>
    <n v="1"/>
    <n v="22000"/>
    <n v="22000"/>
  </r>
  <r>
    <s v="BOGOTA"/>
    <s v="0036-0004"/>
    <x v="3"/>
    <n v="11001"/>
    <n v="3084348"/>
    <n v="63843"/>
    <x v="0"/>
    <s v="CUNDINAMARCA"/>
    <s v="BOGOTA"/>
    <s v="BARRIO PATIO BONITO BOGOTA 19"/>
    <s v="WOMPI"/>
    <s v="FO-25-1913429"/>
    <d v="2025-12-01T12:34:00"/>
    <d v="2025-12-02T09:59:00"/>
    <s v="INCIDENTE"/>
    <s v="CREDENCIALES DE ACCESO (USUARIO/CONTRASEÑA)"/>
    <s v="INGRESO DE CREDENCIALES ERRADAS"/>
    <s v="ERROR INICIO DE SESIÓN"/>
    <s v="02/12/2025 SE COMUNICA CON EL SR ANDRÉS INDICA QUE NO LE LLEGABA EL CÓDIGO PARA EL OLVIDO DE LAS CREDENCIALES INDICA QUE REALIZÓ EL PROCESO POR 3RA VEZ Y LO DEJO ACCEDER SIN NINGUNA NOVEDAD Y PUDO REALIZAR EL CAMBIO DE CLAVE EXITOSAMENTE"/>
    <s v="SOPORTE_TELEFÓNICO"/>
    <s v="64"/>
    <s v="PRINCIPAL"/>
    <s v="TERRESTRE"/>
    <s v="GONZALEZ FANDIÑO SANTIAGO ERNESTO"/>
    <n v="1"/>
    <n v="22000"/>
    <n v="22000"/>
  </r>
  <r>
    <s v="PEREIRA"/>
    <s v="0036-0002"/>
    <x v="5"/>
    <n v="76147"/>
    <n v="3081173"/>
    <n v="26661"/>
    <x v="0"/>
    <s v="VALLE DEL CAUCA"/>
    <s v="CARTAGO"/>
    <s v="BARRIO ZARAGOZA 2 CARTAGO"/>
    <s v="WOMPI"/>
    <s v="FO-25-1911412"/>
    <d v="2025-12-01T09:16:00"/>
    <d v="2025-12-02T11:07:00"/>
    <s v="INCIDENTE"/>
    <s v="CREDENCIALES DE ACCESO (USUARIO/CONTRASEÑA)"/>
    <s v="NO FUNCIONA EL USUARIO O CONTRASEÑA"/>
    <s v="ERROR INICIO DE SESIÓN"/>
    <s v="02/12/2025 SE VALIDA CON EL CLIENTE PERO DESPUES DE LA ACTUALIZACION EL DATAFONO NO DEJA PONER LETRAS EN MAYUSCULA, SE ESCALA A WOMPI QUIENES ELIMINAN LA APP Y LA REINSTALAN, SE HABLA CON USUARIO QUIEN YA PUEDE REALIZAR INGRESO A LA APLIACION DE FORMA NORMAL"/>
    <s v="SOPORTE_TELEFÓNICO"/>
    <s v="0"/>
    <s v="PRINCIPAL"/>
    <s v="TERRESTRE"/>
    <s v="HENAO CARDONA DIEGO FERNANDO"/>
    <n v="1"/>
    <n v="22000"/>
    <n v="22000"/>
  </r>
  <r>
    <s v="CARTAGENA"/>
    <s v="0036-0001"/>
    <x v="6"/>
    <n v="13001"/>
    <n v="3084546"/>
    <n v="47370"/>
    <x v="0"/>
    <s v="BOLIVAR"/>
    <s v="CARTAGENA"/>
    <s v="BARRIO OLAYA HERRERA CARTAGENA DE INDIAS"/>
    <s v="WOMPI"/>
    <s v="FO-25-1914681"/>
    <d v="2025-12-01T12:51:00"/>
    <d v="2025-12-02T11:41:00"/>
    <s v="INCIDENTE"/>
    <s v="CREDENCIALES DE ACCESO (USUARIO/CONTRASEÑA)"/>
    <s v="INGRESO DE CREDENCIALES ERRADAS"/>
    <s v="ASOCIACIÓN ERRADA"/>
    <s v="02/12/2025 SE VALIDA NOVEDAD PROBLEMAS PARA LOGUEAR LE ESTABA SALIENDO OTRO CORREO SE INGRESAN DATOS NUEVAMENTE Y TODO APARECE OK AL PARECER HABÍAN TOMADO EL SERIAL POR LO QUE SE ENVIA A SOPORTE PARA QUE NO TOMEN MAS ESE SERIAL Y CONFIRMAN QUE SI SE ENCUENTRA ASOCIADO AL PUNTO SE DEJA OPERATIVO SE ADJUNTAN EVIDENCIAS DE QUE YA SE ENCUENTRA OK"/>
    <s v="VISITA_TÉCNICA"/>
    <s v="56"/>
    <s v="PRINCIPAL"/>
    <s v="TERRESTRE"/>
    <s v="MARTINEZ SALGUEDO ANDRES AUGUSTO"/>
    <n v="1"/>
    <n v="51282"/>
    <n v="51282"/>
  </r>
  <r>
    <s v="TUNJA"/>
    <s v="0036-0007"/>
    <x v="2"/>
    <n v="15238"/>
    <n v="3012022"/>
    <n v="18727"/>
    <x v="0"/>
    <s v="BOYACA"/>
    <s v="DUITAMA"/>
    <s v="BARRIO EL CARMEN II DUITAMA"/>
    <s v="WOMPI"/>
    <s v="FO-25-1882404 | FO-25-1823719 | FO-25-1822028"/>
    <d v="2025-11-13T08:00:00"/>
    <d v="2025-12-02T11:43:00"/>
    <s v="INCIDENTE"/>
    <s v="NAVEGACION LENTA"/>
    <s v="USUARIO NO PUEDE NAVEGAR ENTRE PANTALLAS O LA APP NO ABRE SE QUEDA CARGANDO"/>
    <s v="CACHE"/>
    <s v="13/11/2025 SE LOGRA COMUNICACIÓN CON LA SRA. MARTHA MESA, AL NUMERO: 3017882746 QUIEN INDICA QUE EN UNA SOLICITUD DE SERVICIO TÉCNICO ANTERIOR SE REALIZARON LAS SIGUIENTES ACCIONES: BORRADO DE CACHÉ, ACTUALIZACIÓN DE LA APLICACIÓN, REINICIO DEL EQUIPO Y PRUEBAS DE CONEXIÓN CON OTRA RED. SIN EMBARGO, LA FALLA PERSISTE HASTA LA FECHA._x000a_LA CLIENTE MANIFIESTA QUE NO DISPONE DE TIEMPO PARA REPETIR EL PROCEDIMIENTO, YA QUE CONSIDERA QUE NO RESOLVERÁ EL INCONVENIENTE. SOLICITA LA PROGRAMACIÓN DE UNA VISITA TÉCNICA O EL CAMBIO DE LOS 2 EQUIPOS._x000a_26/11/2025 SE LOGRA COMUNICACION CON EL SEÑOR CARLOS MESA AL NUMERO TELEFONICO  320 4655307 A QUIEN SE LE REALIZA INDICACION DE COMO REALIZAR LA ACTUALIZACION, PASADA MEDIA HORA DESPUES DE LA ACTUALIZACION EL CLIENTE NOS CONFIRMA QUE EL SERVICIO A MEJORADO, EN UN PORCENTAJE DE UN 30% PERO  EN SI EL CLIENTE MANIFIESTA QUE EL DATAFONO AUN PRESENTA LENTITUD, CLIENTE SIGUE SOLICITANDO QUE SE LE REALICE VISITA Y EN LO POSIBLE SE LE REALICE CAMBIO DE EQUIPOS._x000a_02/12/2025 SE "/>
    <s v="SOPORTE_TELEFÓNICO"/>
    <s v="64"/>
    <s v="INTERMEDIA"/>
    <s v="TERRESTRE"/>
    <s v="HERNANDEZ GUARIN MIGUEL JULIAN"/>
    <n v="3"/>
    <n v="22000"/>
    <n v="66000"/>
  </r>
  <r>
    <s v="TUNJA"/>
    <s v="0036-0007"/>
    <x v="2"/>
    <n v="15238"/>
    <n v="3074039"/>
    <n v="35965"/>
    <x v="0"/>
    <s v="BOYACA"/>
    <s v="DUITAMA"/>
    <s v="COOPERATIVA MULTIACTIVA DE DISTRIBUIDORES DE BOYACÁ"/>
    <s v="WOMPI"/>
    <s v="FO-25-1900547"/>
    <d v="2025-11-28T08:00:00"/>
    <d v="2025-12-02T11:50:00"/>
    <s v="INCIDENTE"/>
    <s v="CREDENCIALES DE ACCESO (USUARIO/CONTRASEÑA)"/>
    <s v="NO FUNCIONA LA OPCION DE OLVIDO DE CONTRASEÑA O USUARIO"/>
    <s v="EL USUARIO NO RECUERDA LA CONTRASEÑA O EL USUARIO"/>
    <s v="02/12/2025 SE REALIZA INTENTO DE COMUNICACION CON EL CLIENTE POR DIFERENTES MEDIOS PARA VALIDAR LA FALLA QUE PRESENTA EL CLIENTE, CLIENTE MANIFIESTA QUE NL PUEDE REALIZAR INGRESO CON EL USUARIO EN EL EQUIPO, Y SE NIEGA A ACEPTAR QUE SE LE REALICE SOPORTE TELEFONICO, CLIENTE SOLICITA VISITA, AL REALIZAR LA VISITA SE EVIDENCIA QUE EL CLIENTE AUN NO CUENTA CON EL DATAFONO DE WOMPI INSTALADO, SE LE EXPLICA AL CLIENTE QUE POR MEDIO DE OTRO DISPOSITIVO AJENO AL DATAFONO NO SE PUEDE ACCEDER A LA PLATAFORMA DE WOMPI Y DEBE ESPERAR A QUE SE LE REALICE LA INSTALACION DEL EQUIPO EN EL PUNTO. SE CIERRA ORDEN YA QUE NO HAY EQUIPO EN EL PUNTO AL CUAL REALIZARLE MANTENIMIENTO."/>
    <s v="VISITA_TÉCNICA"/>
    <s v="24"/>
    <s v="INTERMEDIA"/>
    <s v="TERRESTRE"/>
    <s v="SOLER HOYOS CRISTIAN LEONARDO"/>
    <n v="1"/>
    <n v="172989"/>
    <n v="172989"/>
  </r>
  <r>
    <s v="MEDELLIN"/>
    <s v="0036-0005"/>
    <x v="1"/>
    <n v="5001"/>
    <n v="3084525"/>
    <n v="51395"/>
    <x v="0"/>
    <s v="ANTIOQUIA"/>
    <s v="MEDELLIN"/>
    <s v="MIS VARIEDADES PYP DE PRADO"/>
    <s v="WOMPI"/>
    <s v="FO-25-1913509"/>
    <d v="2025-12-01T12:39:00"/>
    <d v="2025-12-02T13:10:00"/>
    <s v="INCIDENTE"/>
    <s v="EQUIPO"/>
    <s v="DATAFONO SE REINICIA"/>
    <s v="DAÑO EN EL EQUIPO"/>
    <s v="02/12/2025 SE VISITA PUNTO A LAS 11 Y CLIENTE REPORTA QUE YA SE LE HA REINICIADO 5 VECES, SE HACEN PRUEBAS Y EN MITAD DE UNA TRANSACCIÓN SE REINICIA DESPUÉS DE PONER LA CLAVE, SE ESCALA PARA CAMBIO DE EQUIPO DEBIDO A QUE FALLA YA SE LE HABÍA HECHO SEGUIMIENTO DESDE DÍAS ANTERIORES, SE CAMBIA PRUEBAS OK"/>
    <s v="VISITA_TÉCNICA"/>
    <s v="64"/>
    <s v="PRINCIPAL"/>
    <s v="TERRESTRE"/>
    <s v="QUINTERO SANCHEZ JUAN SEBASTIAN"/>
    <n v="1"/>
    <n v="51282"/>
    <n v="51282"/>
  </r>
  <r>
    <s v="PASTO"/>
    <s v="0036-0003"/>
    <x v="4"/>
    <n v="52356"/>
    <n v="3081759"/>
    <n v="37745"/>
    <x v="0"/>
    <s v="NARIÑO"/>
    <s v="IPIALES"/>
    <s v="BARRIO OBRERO IPIALES 1"/>
    <s v="WOMPI"/>
    <s v="FO-25-1911762"/>
    <d v="2025-12-01T09:42:00"/>
    <d v="2025-12-02T13:20:00"/>
    <s v="INCIDENTE"/>
    <s v="CREDENCIALES DE ACCESO (USUARIO/CONTRASEÑA)"/>
    <s v="NO FUNCIONA EL USUARIO O CONTRASEÑA"/>
    <s v="EL USUARIO NO RECUERDA LA CONTRASEÑA O EL USUARIO"/>
    <s v="02/12/2025 SE VISITA CB. CLIENTE INFORMA VISITA CB. CLIENTE INFORMA QUE UN DATAFONO AL INGRESAR AL APLICATIVO WOMPI DESPUÉS DE UNAS CUANTAS TRANSACCIONES SE CIERRA EL APLICATIVO Y LE TOCA INGRESAR USUARIO Y CLAVE NUEVAMENTE. SE ACTUALIZA VERSIÓN, SE REALIZA BORRADO DE CACHE. SE EVIDENCIA QUE LA FALLA SE CORRIGIÓ. SE EXPLICA LA MANERA CORRECTA DE ESCANEAR CÓDIGOS DE BARRAS, YA QUE POR FALTA DE ILUMINACIÓN NO LOS ESTABA LEYENDO. QUEDA OPERATIVO"/>
    <s v="VISITA_TÉCNICA"/>
    <s v="64"/>
    <s v="INTERMEDIA"/>
    <s v="TERRESTRE"/>
    <s v="CASTILLO HERRERA ALEX RICARDO"/>
    <n v="1"/>
    <n v="172989"/>
    <n v="172989"/>
  </r>
  <r>
    <s v="BOGOTA"/>
    <s v="0036-0004"/>
    <x v="3"/>
    <n v="11001"/>
    <n v="3087248"/>
    <n v="39525"/>
    <x v="0"/>
    <s v="CUNDINAMARCA"/>
    <s v="BOGOTA"/>
    <s v="BARRIO ARBORIZADORA ALTA BOGOTA"/>
    <s v="WOMPI"/>
    <s v="FO-25-1915553"/>
    <d v="2025-12-02T08:00:00"/>
    <d v="2025-12-02T13:25:00"/>
    <s v="INCIDENTE"/>
    <s v="PANTALLA"/>
    <s v="DISPLAY BLANCO U OSCURO"/>
    <s v="NO RESPONDE LA PANTALLA TÁCTIL"/>
    <s v="02/12/2025 SE VISITA COMERCIO, SE EVIDENCIA QUE EL DISPOSITIVO DATAFONO TIENE PANTALLA BLANCA, SE ALCANZAN A VER LÍNEAS EN LA PANTALLA, NO SE MUESTRA NINGUNA IMAGEN SOBRE LA PANTALLA, SE CAMBIA DATAFONO WOMPI, SE INICIA SESIÓN, SE REALIZAN PRUEBAS, PRUEBAS OK"/>
    <s v="VISITA_TÉCNICA"/>
    <s v="64"/>
    <s v="PRINCIPAL"/>
    <s v="TERRESTRE"/>
    <s v="ORTIZ YARA FRANKLYN ISRAEL"/>
    <n v="1"/>
    <n v="51282"/>
    <n v="51282"/>
  </r>
  <r>
    <s v="IBAGUE"/>
    <s v="0036-0006"/>
    <x v="0"/>
    <n v="73001"/>
    <n v="3086904"/>
    <n v="46297"/>
    <x v="0"/>
    <s v="TOLIMA"/>
    <s v="IBAGUE"/>
    <s v="BARRIO TORREON DE SANTA ANA IBAGUE"/>
    <s v="WOMPI"/>
    <s v="FO-25-1915391"/>
    <d v="2025-12-01T16:34:00"/>
    <d v="2025-12-02T14:28:00"/>
    <s v="INCIDENTE"/>
    <s v="CREDENCIALES DE ACCESO (USUARIO/CONTRASEÑA)"/>
    <s v="NO FUNCIONA EL USUARIO O CONTRASEÑA"/>
    <s v="HAY UNA FALLA EN LA OPCIÓN DE OLVIDO DE CONTRASEÑA O USUARIO"/>
    <s v="02/12/2025 SE VALIDA ERROR EN AUTENTICACIÓN DE CREDENCIALES, SE REESTABLECE CONTRASEÑA SE REALIZA PRUEBAS EXITOSA. EQUIPO OPERATIVO."/>
    <s v="VISITA_TÉCNICA"/>
    <s v="8"/>
    <s v="PRINCIPAL"/>
    <s v="TERRESTRE"/>
    <s v="BARRAGAN TAFUR EDWIN ESTEBAN"/>
    <n v="1"/>
    <n v="51282"/>
    <n v="51282"/>
  </r>
  <r>
    <s v="MEDELLIN"/>
    <s v="0036-0005"/>
    <x v="1"/>
    <n v="5697"/>
    <n v="3086389"/>
    <n v="10361"/>
    <x v="0"/>
    <s v="ANTIOQUIA"/>
    <s v="EL SANTUARIO"/>
    <s v="BARRIO LA JUDEA"/>
    <s v="WOMPI"/>
    <s v="FO-25-1915259"/>
    <d v="2025-12-01T16:23:00"/>
    <d v="2025-12-02T14:33:00"/>
    <s v="INCIDENTE"/>
    <s v="EQUIPO"/>
    <s v="DATAFONO NO ENCIENDE"/>
    <s v="MALA MANIPULACIÓN DEL DATAFONO"/>
    <s v="02/12/2025 SE HABLA CON EL SENOR GABRIEL ARISTIZABAL E INDICA QUÉ YA ESTA CARGANDO ESA QUÉ NO HABÍA CONECTADO BIEN ÉL CARGADOR CB OK"/>
    <s v="SOPORTE_TELEFÓNICO"/>
    <s v="64"/>
    <s v="INTERMEDIA"/>
    <s v="TERRESTRE"/>
    <s v="MONTOYA VELEZ ANDRES FELIPE"/>
    <n v="1"/>
    <n v="22000"/>
    <n v="22000"/>
  </r>
  <r>
    <s v="CUCUTA"/>
    <s v="0036-0007"/>
    <x v="2"/>
    <n v="54405"/>
    <n v="3086708"/>
    <n v="65169"/>
    <x v="0"/>
    <s v="NORTE DE SANTANDER"/>
    <s v="LOS PATIOS"/>
    <s v="DROGUERIA SU GRAN SALUD 3"/>
    <s v="WOMPI"/>
    <s v="FO-25-1915294"/>
    <d v="2025-12-01T16:31:00"/>
    <d v="2025-12-02T15:47:00"/>
    <s v="INCIDENTE"/>
    <s v="SOFTWARE"/>
    <s v="VERSIÓN DESACTUALIZADA"/>
    <s v="VERSIÓN NO ACTUALIZADA"/>
    <s v="02/12/2025 SE REALIZA SOPORTE TELEFÓNICO CON LA SRA DANIELA MALDONADO DONDE SE REALIZA ACTUALIZACIÓN DEL DATAFONO Y BORRADON DE CACHE, YA APARECEN LOS MOVIMIENTOS PERO NO ARROJA NADA EN LA OPCIÓN VER MÁS , CLIENTE INFORMA QUE AHÍ DEBEN SALIR TAMBIÉN LA INFORMACIÓN , SE LE INFORMA AL CLIENTE QUE EN LA PRÓXIMA ACTUALIZACIÓN DE WOMPI SE CORREGIRÁ EL ERROR PARA VISUALIZAR  EL CUADRE DE CAJA Y MOVIMIENTOS"/>
    <s v="SOPORTE_TELEFÓNICO"/>
    <s v="64"/>
    <s v="PRINCIPAL"/>
    <s v="TERRESTRE"/>
    <s v="DURAN ACOSTA FRANK YONNY"/>
    <n v="1"/>
    <n v="22000"/>
    <n v="22000"/>
  </r>
  <r>
    <s v="BOGOTA"/>
    <s v="0036-0004"/>
    <x v="3"/>
    <n v="11001"/>
    <n v="3088198"/>
    <n v="59758"/>
    <x v="0"/>
    <s v="CUNDINAMARCA"/>
    <s v="BOGOTA"/>
    <s v="BARRIO GAITAN BOGOTA 5"/>
    <s v="WOMPI"/>
    <s v="FO-25-1916915"/>
    <d v="2025-12-02T08:40:00"/>
    <d v="2025-12-02T15:55:00"/>
    <s v="INCIDENTE"/>
    <s v="SOFTWARE"/>
    <s v="APP ELIMINADA"/>
    <s v="APP ELIMINADA POR EL CB"/>
    <s v="02/12/2025 SE REALIZA COMUNICACIÓN CON LA SEÑORA YANETH CHIVATE PARA VALIDAR FALLA CLIENTE ELIMINÓ APP WOMPI POR EQUIVOCACION NSE REALZIAR ESCALAMIENTO CON WOMPI BAJO EL TICKET 484177 ,SE REALIZA VALIDACIÓN CON EL CLIENTE SOBRE RESPUESTA POR PARTE DE WOMPI CLIENTE INDICA QUE YA PUEDE VISUALIZAR LA APP WOMPI Y YA SE ENCUENTRA OPERATIVO"/>
    <s v="SOPORTE_TELEFÓNICO"/>
    <s v="32"/>
    <s v="PRINCIPAL"/>
    <s v="TERRESTRE"/>
    <s v="GALINDO ROJAS LUIS FELIPE"/>
    <n v="1"/>
    <n v="22000"/>
    <n v="22000"/>
  </r>
  <r>
    <s v="MEDELLIN"/>
    <s v="0036-0005"/>
    <x v="1"/>
    <n v="5001"/>
    <n v="3077844"/>
    <n v="10550"/>
    <x v="0"/>
    <s v="ANTIOQUIA"/>
    <s v="MEDELLIN"/>
    <s v="BARRIO LA CASTELLANA"/>
    <s v="WOMPI"/>
    <s v="FO-25-1905789"/>
    <d v="2025-11-29T09:00:00"/>
    <d v="2025-12-02T16:00:00"/>
    <s v="INCIDENTE"/>
    <s v="CREDENCIALES DE ACCESO (USUARIO/CONTRASEÑA)"/>
    <s v="INGRESO DE CREDENCIALES ERRADAS"/>
    <s v="ERROR INICIO DE SESIÓN"/>
    <s v="02/12/2025 SE HABLA CON EL SEÑOR WILSON DURAN E INDICA QUE SE LOGRÓ INGRESAR YA QUE ESTABA DIGITANDO MAL LAS CREDENCIALES PRUEBAS OK"/>
    <s v="SOPORTE_TELEFÓNICO"/>
    <s v="24"/>
    <s v="PRINCIPAL"/>
    <s v="TERRESTRE"/>
    <s v="MONTOYA VELEZ ANDRES FELIPE"/>
    <n v="1"/>
    <n v="22000"/>
    <n v="22000"/>
  </r>
  <r>
    <s v="BOGOTA"/>
    <s v="0036-0004"/>
    <x v="3"/>
    <n v="11001"/>
    <n v="3089764"/>
    <n v="61927"/>
    <x v="0"/>
    <s v="CUNDINAMARCA"/>
    <s v="BOGOTA"/>
    <s v="BARRIO PATIO BONITO BOGOTA 17"/>
    <s v="WOMPI"/>
    <s v="FO-25-1918067"/>
    <d v="2025-12-02T10:11:00"/>
    <d v="2025-12-02T16:20:00"/>
    <s v="INCIDENTE"/>
    <s v="CREDENCIALES DE ACCESO (USUARIO/CONTRASEÑA)"/>
    <s v="INGRESO DE CREDENCIALES ERRADAS"/>
    <s v="EL USUARIO NO RECUERDA LA CONTRASEÑA O EL USUARIO"/>
    <s v="02/12/2025 SE REALIZA COMUNICACIÓN CON EL SEÑOR JOSÉ YOVANI MORALES AL NÚMERO 3134135335 PARA VALIDAR SOBRE FALLA ,CLIENTE INDICA QUE NO HABÍA PODIDO ACCEDER CON CREDENCIALES PERO QUE YA PUDO HABÍA OLVIDADO LA CONTRASEÑA PERO YA PUDO INGRESAR Y SE ENCUENTRA OPERATIVO EL DATAFONO"/>
    <s v="SOPORTE_TELEFÓNICO"/>
    <s v="24"/>
    <s v="PRINCIPAL"/>
    <s v="TERRESTRE"/>
    <s v="GALINDO ROJAS LUIS FELIPE"/>
    <n v="1"/>
    <n v="22000"/>
    <n v="22000"/>
  </r>
  <r>
    <s v="BUCARAMANGA"/>
    <s v="0036-0007"/>
    <x v="2"/>
    <n v="68276"/>
    <n v="3090981"/>
    <n v="62770"/>
    <x v="0"/>
    <s v="SANTANDER"/>
    <s v="FLORIDABLANCA"/>
    <s v="BARRIO CASCO ANTIGUO FLORIDABLANCA 5"/>
    <s v="WOMPI"/>
    <s v="FO-25-1918882"/>
    <d v="2025-12-02T11:45:00"/>
    <d v="2025-12-02T16:28:00"/>
    <s v="INCIDENTE"/>
    <s v="IMPRESIÓN"/>
    <s v="TAPA DE IMPRESORA DESAJUSTADA"/>
    <s v="MALA MANIPULACIÓN DEL DATAFONO"/>
    <s v="02/12/2025 EN COMUNICACIÓN CON LA ADMINISTRADORA ROCÍO AL CELULAR 3118265813, SE REALIZA VALIDACIÓN DEL DATÁFONO, SE HACE BORRADO DE CACHE, SE ABRE TAPA DE IMPRESORA, SE ACOMODA PAPEL Y SE AJUSTA ADECUADAMENTE, SE REINICIA EQUIPO, SE HACEN PRUEBAS EXITOSA, SE PROCEDE A CERRAR ORDEN, DATÁFONO QUEDÓ OPERANDO CORRECTAMENTE."/>
    <s v="SOPORTE_TELEFÓNICO"/>
    <s v="64"/>
    <s v="PRINCIPAL"/>
    <s v="TERRESTRE"/>
    <s v="MARTINEZ FLOREZ DONIS ALBERTO"/>
    <n v="1"/>
    <n v="22000"/>
    <n v="22000"/>
  </r>
  <r>
    <s v="CUCUTA"/>
    <s v="0036-0007"/>
    <x v="2"/>
    <n v="54261"/>
    <n v="3050612"/>
    <n v="74378"/>
    <x v="0"/>
    <s v="NORTE DE SANTANDER"/>
    <s v="EL ZULIA"/>
    <s v="BARRIO EL TRIUNFO EL ZULIA 6"/>
    <s v="WOMPI"/>
    <s v="FO-25-1868323"/>
    <d v="2025-11-24T08:00:00"/>
    <d v="2025-12-02T17:11:00"/>
    <s v="INCIDENTE"/>
    <s v="SOFTWARE"/>
    <s v="VERSIÓN DESACTUALIZADA"/>
    <s v="VERSIÓN NO ACTUALIZADA"/>
    <s v="02/12/2025 SE REALIZÓ LLAMADA TEÉFONICA AL NUMERO 313 8422765 SE HABLÓ CON LA SRA MARLIN SE LE INDICA QUE POR MOTIVO DE ACTUALIZACIÓN DE VERSIÓN PARA LA PRÓXIMA ACTUALIZACIÓN SE LE DARÁ SOLUCIÓN PARA QUE LE APAREZCA LA OPCIÓN CUADRE CAJA, DATAFONO OPERATIVO OK"/>
    <s v="SOPORTE_TELEFÓNICO"/>
    <s v="24"/>
    <s v="INTERMEDIA"/>
    <s v="TERRESTRE"/>
    <s v="MORA VEGA JEAMPIER"/>
    <n v="1"/>
    <n v="22000"/>
    <n v="22000"/>
  </r>
  <r>
    <s v="BARRANQUILLA"/>
    <s v="0036-0001"/>
    <x v="6"/>
    <n v="8001"/>
    <n v="3077206"/>
    <n v="65597"/>
    <x v="0"/>
    <s v="ATLANTICO"/>
    <s v="BARRANQUILLA"/>
    <s v="BARRIO CARRIZAL BARRANQUILLA 5"/>
    <s v="WOMPI"/>
    <s v="FO-25-1910123 | FO-25-1904322"/>
    <d v="2025-11-28T15:16:00"/>
    <d v="2025-12-03T07:15:00"/>
    <s v="INCIDENTE"/>
    <s v="CREDENCIALES DE ACCESO (USUARIO/CONTRASEÑA)"/>
    <s v="NO FUNCIONA LA OPCION DE OLVIDO DE CONTRASEÑA O USUARIO"/>
    <s v="EL USUARIO NO RECUERDA LA CONTRASEÑA O EL USUARIO"/>
    <s v="01/12/2025 SE REALIZA VISITA SE PROCEDE A ENTRAR AL USUARIO DEL CLIENTE POR CAMBIO DE CORREO ,POR MOTIVO DE HACKEO ,PERO NO LE HAN ENVIADO CORREO AL CLIENTE PARA ACTIVACIÓN DEL NUEVO USUARIO Y CONTRASEÑA ,DIÓ ACTUALIZACIÓN DE CORREO EL DÍA 26 NOV ,PERO AL GENERAR EL CODIGO NO LE LLEGA A SU NUEVO CORREO, PARA PODER REALIZAR ENTRADA AL MODULO DEL CB , POR NO SOPORTE DEL DÍA SÁBADO ,SE VISITARÍA ,O SE GESTIONARÍA TELEFÓNICA MENTE EN MODO DE SOPORTE,EL DIA LUNES PARA CONTINUAR CON PROCESO DE ACTIVACIÓN DE CREDENCIALES, (CASO ESCALADO)_x000a_02/12/2025 SE REALIZA LLAMADA AL CLIENTE ,CON SOPORTE WOMPI ,PARA LA ELIMINACIÓN Y ACTUALIZAR CORREO PARA PODER REALIZAR CAMBIO DE CONTRASEÑAS ,CB QUEDA OPERATIVO DESPUÉS Q SE SOLUCIONARÁ LA ACTIVACIÓN DEL NUEVO CORREO"/>
    <s v="SOPORTE_TELEFÓNICO"/>
    <s v="64"/>
    <s v="PRINCIPAL"/>
    <s v="TERRESTRE"/>
    <s v="PORRAS CASTRO DARLON NASCK"/>
    <n v="2"/>
    <n v="22000"/>
    <n v="44000"/>
  </r>
  <r>
    <s v="IBAGUE"/>
    <s v="0036-0006"/>
    <x v="0"/>
    <n v="73001"/>
    <n v="3089597"/>
    <n v="16255"/>
    <x v="0"/>
    <s v="TOLIMA"/>
    <s v="IBAGUE"/>
    <s v="DROGUERIA EDIPHARMA"/>
    <s v="WOMPI"/>
    <s v="FO-25-1918064"/>
    <d v="2025-12-02T10:18:00"/>
    <d v="2025-12-03T09:01:00"/>
    <s v="INCIDENTE"/>
    <s v="CAPACITACIÓN"/>
    <s v="MALA MANIPULACIÓN POS"/>
    <s v="FALTA CAPACITACIÓN USUARIO CB"/>
    <s v="03/12/2025 SE COMUNICA AL NÚMERO 3108616294, EL SEÑOR VICENTE UBILLOS INDICA QUE ESTÁ PRESENTANDO FALLA CON LECTURA DE TARJETAS EN MIGRACIÓN CON PINPAD; SE LE INFORMA QUE LA ENTIDAD INDICA QUE POR EL MOMENTO EL PINPAD NO QUEDA HABILITADO SE RECOMIENDA UTILIZAR SOLO EL DATAFONO. GESTIÓN TELEFÓNICA"/>
    <s v="SOPORTE_TELEFÓNICO"/>
    <s v="24"/>
    <s v="PRINCIPAL"/>
    <s v="TERRESTRE"/>
    <s v="BARRAGAN TAFUR EDWIN ESTEBAN"/>
    <n v="1"/>
    <n v="22000"/>
    <n v="22000"/>
  </r>
  <r>
    <s v="BOGOTA"/>
    <s v="0036-0004"/>
    <x v="3"/>
    <n v="11001"/>
    <n v="3091477"/>
    <n v="60224"/>
    <x v="0"/>
    <s v="CUNDINAMARCA"/>
    <s v="BOGOTA"/>
    <s v="BARRIO ALAMOS NORTE TIERRA GRATA BOGOTA"/>
    <s v="WOMPI"/>
    <s v="FO-25-1919705"/>
    <d v="2025-12-02T13:46:00"/>
    <d v="2025-12-03T09:38:00"/>
    <s v="INCIDENTE"/>
    <s v="CREDENCIALES DE ACCESO (USUARIO/CONTRASEÑA)"/>
    <s v="NO FUNCIONA EL USUARIO O CONTRASEÑA"/>
    <s v="ERROR INICIO DE SESIÓN"/>
    <s v="03/12/2025 CLIENTE REPORTABA QUE LAS CREDENCIALES NO LE FUNCIONABAN. EN COMUNICACIÓN CON LA CLIENTE INDICA QUE YA LE ESTÁN FUNCIONANDO CORRECTAMENTE EL DÍA DE AYER EN HORAS DE LA TARDE YA LE FUNCIONARON ENVÍA VOUCHER DE PRUEBA OK"/>
    <s v="SOPORTE_TELEFÓNICO"/>
    <s v="64"/>
    <s v="PRINCIPAL"/>
    <s v="TERRESTRE"/>
    <s v="GOMEZ VEGA DAVID SNEYDER"/>
    <n v="1"/>
    <n v="22000"/>
    <n v="22000"/>
  </r>
  <r>
    <s v="VILLAVICENCIO"/>
    <s v="0036-0006"/>
    <x v="0"/>
    <n v="50001"/>
    <n v="3087167"/>
    <n v="74768"/>
    <x v="0"/>
    <s v="META"/>
    <s v="VILLAVICENCIO"/>
    <s v="BARRIO SOCIEGO VILLAVICENCIO"/>
    <s v="WOMPI"/>
    <s v="FO-25-1918526"/>
    <d v="2025-12-02T08:00:00"/>
    <d v="2025-12-03T09:42:00"/>
    <s v="INCIDENTE"/>
    <s v="CREDENCIALES DE ACCESO (USUARIO/CONTRASEÑA)"/>
    <s v="NO FUNCIONA EL USUARIO O CONTRASEÑA"/>
    <s v="EL USUARIO NO RECUERDA LA CONTRASEÑA O EL USUARIO"/>
    <s v="03/12/2025 SE LLEGA AL COMERCIO E INFORMA LA SEÑORA MARITZA CARVAJAL QUÉ EL SERVICIO YA ESTA RESTABLECIDO ERA PROBLEMA CON LA CLAVE Y EL USUARIO Y ELLOS LO ESTABLECIERON ESTA OPERATIVO NO HAY INGRESO NI MANIPULACIÓN DEL EQUIPO"/>
    <s v="VISITA_TÉCNICA"/>
    <s v="56"/>
    <s v="PRINCIPAL"/>
    <s v="TERRESTRE"/>
    <s v="ROZO JIMENEZ EDGAR ARMANDO"/>
    <n v="1"/>
    <n v="51282"/>
    <n v="51282"/>
  </r>
  <r>
    <s v="CUCUTA"/>
    <s v="0036-0007"/>
    <x v="2"/>
    <n v="54001"/>
    <n v="3083743"/>
    <n v="75615"/>
    <x v="0"/>
    <s v="NORTE DE SANTANDER"/>
    <s v="CUCUTA"/>
    <s v="BARRIO CUBEROS NIÑO CUCUTA 1"/>
    <s v="WOMPI"/>
    <s v="FO-25-1912817"/>
    <d v="2025-12-01T11:38:00"/>
    <d v="2025-12-03T11:00:00"/>
    <s v="INCIDENTE"/>
    <s v="CREDENCIALES DE ACCESO (USUARIO/CONTRASEÑA)"/>
    <s v="NO FUNCIONA EL USUARIO O CONTRASEÑA"/>
    <s v="ERROR INICIO DE SESIÓN"/>
    <s v="03/12/2025 EN COMUNICACIÓN CON LA SRA LIZETH RUBIO ME INFORMA QUE YA EL ERROR SE SOLUCIONÓ QUE YA LE PERMITIÓ INGRESAR CON EL USUARIO Y CONTRASEÑA, CLIENTE REALIZA PRUEBAS OK"/>
    <s v="SOPORTE_TELEFÓNICO"/>
    <s v="24"/>
    <s v="PRINCIPAL"/>
    <s v="TERRESTRE"/>
    <s v="DURAN ACOSTA FRANK YONNY"/>
    <n v="1"/>
    <n v="22000"/>
    <n v="22000"/>
  </r>
  <r>
    <s v="IBAGUE"/>
    <s v="0036-0006"/>
    <x v="0"/>
    <n v="17380"/>
    <n v="3087231"/>
    <n v="27134"/>
    <x v="0"/>
    <s v="CALDAS"/>
    <s v="LA DORADA"/>
    <s v="BARRIO CENTRO IV - LA DORADA"/>
    <s v="WOMPI"/>
    <s v="FO-25-1915533"/>
    <d v="2025-12-02T08:00:00"/>
    <d v="2025-12-03T12:00:00"/>
    <s v="INCIDENTE"/>
    <s v="CONEXIÓN"/>
    <s v="CONEXIÓN DEFICIENTE WIFI"/>
    <s v="FALLAS EN CANAL DE COMUNICACIÓN DEL CLIENTE (INTERNET)"/>
    <s v="03/12/2025 SE VERIFICA CONEXIÓN A WIFI, SE HACE BORRADO DE CACHE Y ACTUALIZA APLICACIÓN DE WOMPI. SE HACEN LAS PRUEBAS DE TRANSACCIONES TODO OK"/>
    <s v="VISITA_TÉCNICA"/>
    <s v="64"/>
    <s v="LEJANA"/>
    <s v="TERRESTRE"/>
    <s v="VARGAS HERRERA JHON JAIRO"/>
    <n v="1"/>
    <n v="452148"/>
    <n v="452148"/>
  </r>
  <r>
    <s v="IBAGUE"/>
    <s v="0036-0006"/>
    <x v="0"/>
    <n v="73001"/>
    <n v="3091256"/>
    <n v="17385"/>
    <x v="0"/>
    <s v="TOLIMA"/>
    <s v="IBAGUE"/>
    <s v="DROGUERIAS MEDICAL 3"/>
    <s v="WOMPI"/>
    <s v="FO-25-1919352"/>
    <d v="2025-12-02T12:25:00"/>
    <d v="2025-12-03T12:09:00"/>
    <s v="INCIDENTE"/>
    <s v="ERROR DE CIERRE"/>
    <s v="NO PERMITE HACER CIERRE PARCIAL NI TOTAL"/>
    <s v="COMERCIO NO REALIZA CIERRE"/>
    <s v="03/12/2025 SE COMUNICA AL NÚMERO 3142671105, EL SEÑOR JAIRO MENDOZA INDICA QUE EL DATAFONO NO TIENE HABILITADO LA OPCIÓN DE CUADRE DE CAJA; SE VALIDA ACTUALIZACIÓN Y BORRADO DE CACHÉ PERO EL PROBLEMA PERSISTE. WOMPI INDICA QUE ESTÁN PROCESANDO LAS SOLICITUDES EN EL MENOR TIEMPO POSIBLE. GESTIÓN TELEFÓNICA"/>
    <s v="SOPORTE_TELEFÓNICO"/>
    <s v="24"/>
    <s v="PRINCIPAL"/>
    <s v="TERRESTRE"/>
    <s v="BARRAGAN TAFUR EDWIN ESTEBAN"/>
    <n v="1"/>
    <n v="22000"/>
    <n v="22000"/>
  </r>
  <r>
    <s v="IBAGUE"/>
    <s v="0036-0006"/>
    <x v="0"/>
    <n v="73001"/>
    <n v="3091344"/>
    <n v="17271"/>
    <x v="0"/>
    <s v="TOLIMA"/>
    <s v="IBAGUE"/>
    <s v="DROGUERIA MEDICAL 1"/>
    <s v="WOMPI"/>
    <s v="FO-25-1919356"/>
    <d v="2025-12-02T12:22:00"/>
    <d v="2025-12-03T12:12:00"/>
    <s v="INCIDENTE"/>
    <s v="ERROR DE CIERRE"/>
    <s v="NO PERMITE HACER CIERRE PARCIAL NI TOTAL"/>
    <s v="COMERCIO NO REALIZA CIERRE"/>
    <s v="03/12/2025 SE COMUNICA AL NÚMERO 3142671105, EL SEÑOR JAIRO MENDOZA INDICA QUE EL DATAFONO NO TIENE HABILITADO LA OPCIÓN DE CUADRE DE CAJA; SE VALIDA ACTUALIZACIÓN Y BORRADO DE CACHÉ PERO EL PROBLEMA PERSISTE. WOMPI INDICA QUE ESTÁN PROCESANDO LAS SOLICITUDES EN EL MENOR TIEMPO POSIBLE. GESTIÓN TELEFÓNICA"/>
    <s v="SOPORTE_TELEFÓNICO"/>
    <s v="40"/>
    <s v="PRINCIPAL"/>
    <s v="TERRESTRE"/>
    <s v="BARRAGAN TAFUR EDWIN ESTEBAN"/>
    <n v="1"/>
    <n v="22000"/>
    <n v="22000"/>
  </r>
  <r>
    <s v="IBAGUE"/>
    <s v="0036-0006"/>
    <x v="0"/>
    <n v="73001"/>
    <n v="3091429"/>
    <n v="17384"/>
    <x v="0"/>
    <s v="TOLIMA"/>
    <s v="IBAGUE"/>
    <s v="DROGUERIA MEDICAL 2"/>
    <s v="WOMPI"/>
    <s v="FO-25-1919354"/>
    <d v="2025-12-02T12:23:00"/>
    <d v="2025-12-03T12:16:00"/>
    <s v="INCIDENTE"/>
    <s v="ERROR DE CIERRE"/>
    <s v="NO PERMITE HACER CIERRE PARCIAL NI TOTAL"/>
    <s v="COMERCIO NO REALIZA CIERRE"/>
    <s v="03/12/2025 SE COMUNICA AL NÚMERO 3176464946 , EL SEÑOR LILIANA GAMBA INDICA QUE EL DATAFONO NO TIENE HABILITADO LA OPCIÓN DE CUADRE DE CAJA; SE VALIDA ACTUALIZACIÓN Y BORRADO DE CACHÉ PERO EL PROBLEMA PERSISTE. WOMPI INDICA QUE ESTÁN PROCESANDO LAS SOLICITUDES EN EL MENOR TIEMPO POSIBLE. GESTIÓN TELEFÓNICA"/>
    <s v="SOPORTE_TELEFÓNICO"/>
    <s v="32"/>
    <s v="PRINCIPAL"/>
    <s v="TERRESTRE"/>
    <s v="BARRAGAN TAFUR EDWIN ESTEBAN"/>
    <n v="1"/>
    <n v="22000"/>
    <n v="22000"/>
  </r>
  <r>
    <s v="MEDELLIN"/>
    <s v="0036-0005"/>
    <x v="1"/>
    <n v="5088"/>
    <n v="3093325"/>
    <n v="39696"/>
    <x v="0"/>
    <s v="ANTIOQUIA"/>
    <s v="BELLO"/>
    <s v="BARRIO BUENOS AIRES BELLO"/>
    <s v="WOMPI"/>
    <s v="FO-25-1921244"/>
    <d v="2025-12-02T16:25:00"/>
    <d v="2025-12-03T13:16:00"/>
    <s v="INCIDENTE"/>
    <s v="IMPRESIÓN"/>
    <s v="TAPA DE IMPRESORA DESAJUSTADA"/>
    <s v="MALA MANIPULACIÓN DEL DATAFONO"/>
    <s v="03/12/2025 SE VALIDA CON EL CLIENTE DEL CB EL REINICIO DEL POS Y BORRADO DE CACHÉ. SE LE BRINDAN INDICACIONES DEL CERRADO DE LA TAPA PARA QUE LO HAGA A LOS LADOS Y NO EN EL MEDIO. DESPUÉS DE VALIDAR, LE FUNCIONA CORRECTAMENTE Y SE FINALIZA LA LLAMADA CUANDO CONFIRMA QUE YA LE IMPRIME."/>
    <s v="SOPORTE_TELEFÓNICO"/>
    <s v="64"/>
    <s v="PRINCIPAL"/>
    <s v="TERRESTRE"/>
    <s v="MARIN PIEDRAHITA JIMMY ALEXIS"/>
    <n v="1"/>
    <n v="22000"/>
    <n v="22000"/>
  </r>
  <r>
    <s v="VILLAVICENCIO"/>
    <s v="0036-0006"/>
    <x v="0"/>
    <n v="50001"/>
    <n v="3067236"/>
    <n v="21744"/>
    <x v="0"/>
    <s v="META"/>
    <s v="VILLAVICENCIO"/>
    <s v="BARRIO RELIQUIA - VILLAVICENCIO"/>
    <s v="WOMPI"/>
    <s v="FO-25-1897704 | FO-25-1884865"/>
    <d v="2025-11-26T14:38:00"/>
    <d v="2025-12-03T13:47:00"/>
    <s v="INCIDENTE"/>
    <s v="CREDENCIALES DE ACCESO (USUARIO/CONTRASEÑA)"/>
    <s v="NO FUNCIONA EL USUARIO O CONTRASEÑA"/>
    <s v="ERROR INICIO DE SESIÓN"/>
    <s v="27/11/2025 SE REALIZA VALIDACIÓN DE VERSIÓN DATÁFONO, SE REALIZA BORRADO DE CACHÉ, SE ESCALA A SOPORTE WOMPI, SE ESPERA  Y SE HACE TRÁMITE INDICADO POR EL SOPORTE TÉCNICO Y NO SE RESTABLECE EL INGRESO A LA APP WOMPI, SE REALIZA RETIRO DE COMERCIO POR INDICACIÓN DE COORDINACIÓN._x000a_03/12/2025 SE REALIZA LLAMADA TELEFÓNICA SE HABLA CON EL SR. DANIEL MURCIA, SE LE SOLICITA REALIZAR INICIO DE SESIÓN EN EL DISPOSITIVO, CONFIRMA INGRESO EXITOSO A LA APP."/>
    <s v="SOPORTE_TELEFÓNICO"/>
    <s v="40"/>
    <s v="PRINCIPAL"/>
    <s v="TERRESTRE"/>
    <s v="MURCIA HERNANDEZ HARVEY IGNACIO"/>
    <n v="2"/>
    <n v="22000"/>
    <n v="44000"/>
  </r>
  <r>
    <s v="CALI"/>
    <s v="0036-0003"/>
    <x v="4"/>
    <n v="76001"/>
    <n v="3077490"/>
    <n v="81062"/>
    <x v="0"/>
    <s v="VALLE DEL CAUCA"/>
    <s v="CALI"/>
    <s v="BARRIO LOURDES CALI"/>
    <s v="WOMPI"/>
    <s v="FO-25-1905971"/>
    <d v="2025-11-28T16:48:00"/>
    <d v="2025-12-03T13:53:00"/>
    <s v="INCIDENTE"/>
    <s v="SOFTWARE"/>
    <s v="APP ELIMINADA"/>
    <s v="APP ELIMINADA POR EL CB"/>
    <s v="03/12/2025 SE HABLA CON EL CLIENTE INDICA QUE BORRO LA APP POR ERROR, SE ESCALA A WOMPI PARA REINSTALACION DE APP, SE CONFIRMA CON EL CLIENTE QUE YA PUEDA INGRESAR DE NUEVO A LA APP"/>
    <s v="SOPORTE_TELEFÓNICO"/>
    <s v="0"/>
    <s v="PRINCIPAL"/>
    <s v="TERRESTRE"/>
    <s v="HENAO CARDONA DIEGO FERNANDO"/>
    <n v="1"/>
    <n v="22000"/>
    <n v="22000"/>
  </r>
  <r>
    <s v="VILLAVICENCIO"/>
    <s v="0036-0006"/>
    <x v="0"/>
    <n v="50001"/>
    <n v="3096064"/>
    <n v="24918"/>
    <x v="0"/>
    <s v="META"/>
    <s v="VILLAVICENCIO"/>
    <s v="BARRIO VALLES DE ARAGON II - VILLAVICENCIO"/>
    <s v="WOMPI"/>
    <s v="FO-25-1924505"/>
    <d v="2025-12-03T10:20:00"/>
    <d v="2025-12-03T13:58:00"/>
    <s v="INCIDENTE"/>
    <s v="CREDENCIALES DE ACCESO (USUARIO/CONTRASEÑA)"/>
    <s v="NO FUNCIONA EL USUARIO O CONTRASEÑA"/>
    <s v="EL USUARIO NO RECUERDA LA CONTRASEÑA O EL USUARIO"/>
    <s v="03/12/2025 SE LLEGA AL COMERCIO E INFORMA QUE YA PUDIERON RECUPERAR LA CLAVE POR LO TANTO NO HAY INGRESO NI SE MANIPULA EL EQUIPO"/>
    <s v="VISITA_TÉCNICA"/>
    <s v="32"/>
    <s v="PRINCIPAL"/>
    <s v="TERRESTRE"/>
    <s v="ROZO JIMENEZ EDGAR ARMANDO"/>
    <n v="1"/>
    <n v="51282"/>
    <n v="51282"/>
  </r>
  <r>
    <s v="MANIZALES"/>
    <s v="0036-0002"/>
    <x v="5"/>
    <n v="17001"/>
    <n v="3095392"/>
    <n v="71881"/>
    <x v="0"/>
    <s v="CALDAS"/>
    <s v="MANIZALES"/>
    <s v="MANIZALES CAROLA"/>
    <s v="WOMPI"/>
    <s v="FO-25-1924467"/>
    <d v="2025-12-03T09:29:00"/>
    <d v="2025-12-03T14:01:00"/>
    <s v="INCIDENTE"/>
    <s v="CONEXIÓN"/>
    <s v="CONEXIÓN DEFICIENTE WIFI"/>
    <s v="FALLAS EN CANAL DE COMUNICACIÓN DEL CLIENTE (INTERNET)"/>
    <s v="03/12/2025 SE VALIDA CON EL CLIENTE, SE ENCUENTRA QUE EL DATAFONO NO ESTA AGARRANDO LA RED 2G SE LE PIDE REINICIAR EL ROUTER, DESPUES DEL REINICIO EL DATAFONO CONECTA SIN PROBLEMA Y PUEDE REALIZAR TRANSACCIONES"/>
    <s v="SOPORTE_TELEFÓNICO"/>
    <s v="48"/>
    <s v="PRINCIPAL"/>
    <s v="TERRESTRE"/>
    <s v="HENAO CARDONA DIEGO FERNANDO"/>
    <n v="1"/>
    <n v="22000"/>
    <n v="22000"/>
  </r>
  <r>
    <s v="MEDELLIN"/>
    <s v="0036-0005"/>
    <x v="1"/>
    <n v="5001"/>
    <n v="3095124"/>
    <n v="80763"/>
    <x v="0"/>
    <s v="ANTIOQUIA"/>
    <s v="MEDELLIN"/>
    <s v="BARRIO BELEN MEDELLIN 17"/>
    <s v="WOMPI"/>
    <s v="FO-25-1923876"/>
    <d v="2025-12-03T08:50:00"/>
    <d v="2025-12-03T14:04:00"/>
    <s v="INCIDENTE"/>
    <s v="CREDENCIALES DE ACCESO (USUARIO/CONTRASEÑA)"/>
    <s v="NO FUNCIONA EL USUARIO O CONTRASEÑA"/>
    <s v="ERROR INICIO DE SESIÓN"/>
    <s v="03/12/2025 SE VALIDA CON EL CLIENTE DE QUE YA SE ENCUENTRE FUNCIONANDO EL ACCESO A WOMPI. CONFIRMA DE QUE YA LE FUNCIONA CORRECTAMENTE Y QUÉ SI ES POSIBLE, LE VALIDEN E INFORMEN POR QUÉ NO FUNCIONABA."/>
    <s v="SOPORTE_TELEFÓNICO"/>
    <s v="0"/>
    <s v="PRINCIPAL"/>
    <s v="TERRESTRE"/>
    <s v="MARIN PIEDRAHITA JIMMY ALEXIS"/>
    <n v="1"/>
    <n v="22000"/>
    <n v="22000"/>
  </r>
  <r>
    <s v="PASTO"/>
    <s v="0036-0003"/>
    <x v="4"/>
    <n v="52001"/>
    <n v="3086764"/>
    <n v="11012"/>
    <x v="0"/>
    <s v="NARIÑO"/>
    <s v="PASTO"/>
    <s v="DROGAS UNO A"/>
    <s v="WOMPI"/>
    <s v="FO-25-1915461"/>
    <d v="2025-12-02T08:00:00"/>
    <d v="2025-12-03T14:05:00"/>
    <s v="INCIDENTE"/>
    <s v="CREDENCIALES DE ACCESO (USUARIO/CONTRASEÑA)"/>
    <s v="NO FUNCIONA EL USUARIO O CONTRASEÑA"/>
    <s v="ERROR INICIO DE SESIÓN"/>
    <s v="03/12/2025 SE VALIDA CON EL CLIENTE, Y SE LE INDICA CREAR NUEVA CONTRASEÑA, EL CLIENTE REALIZA PROCESO DE NUEVA CONTRASEÑA Y YA PRUEBA EL INGRESO Y SE LO PERMITE, SE CIERRA CASO"/>
    <s v="SOPORTE_TELEFÓNICO"/>
    <s v="32"/>
    <s v="PRINCIPAL"/>
    <s v="TERRESTRE"/>
    <s v="HENAO CARDONA DIEGO FERNANDO"/>
    <n v="1"/>
    <n v="22000"/>
    <n v="22000"/>
  </r>
  <r>
    <s v="BOGOTA"/>
    <s v="0036-0004"/>
    <x v="3"/>
    <n v="25035"/>
    <n v="3086910"/>
    <n v="61831"/>
    <x v="0"/>
    <s v="CUNDINAMARCA"/>
    <s v="ANAPOIMA"/>
    <s v="BARRIO SAN JOSE ANAPOIMA"/>
    <s v="WOMPI"/>
    <s v="FO-25-1915320"/>
    <d v="2025-12-01T16:39:00"/>
    <d v="2025-12-03T15:09:00"/>
    <s v="INCIDENTE"/>
    <s v="ENCENDIDO"/>
    <s v="LECTOR NO ENCIENTE"/>
    <s v="DAÑO EN CABLEADO"/>
    <s v="03/12/2025 SE REALIZA COMUNICACIÓN CON LA SEÑORA MARÍA FERNANDA ROMERO AL NÚMERO DE CONTACTO 3105832113 PARA VALIDAR FALLA CLIENTE INDICA QUE NO LE FUNCIONA EL CARGADOR Y LE TOCA CARGAR EL DATAFONO CON OTRO DIFERENTE ,SE LE INDICA AL CLIENTE QUE AÚN NO HAY ACCESORIOS Y QUE APENAS SE TENGAN ACCESORIOS SE REALIZARA EL CAMBIO Y QUE CONTINÚE CARGANDO CON EL CARGADOR DEL CELULAR"/>
    <s v="SOPORTE_TELEFÓNICO"/>
    <s v="16"/>
    <s v="INTERMEDIA"/>
    <s v="TERRESTRE"/>
    <s v="GALINDO ROJAS LUIS FELIPE"/>
    <n v="1"/>
    <n v="22000"/>
    <n v="22000"/>
  </r>
  <r>
    <s v="CALI"/>
    <s v="0036-0003"/>
    <x v="4"/>
    <n v="19001"/>
    <n v="3078950"/>
    <n v="78458"/>
    <x v="0"/>
    <s v="CAUCA"/>
    <s v="POPAYAN"/>
    <s v="BARRIO CHAMA POPAYAN"/>
    <s v="WOMPI"/>
    <s v="FO-25-1908660"/>
    <d v="2025-11-30T09:00:00"/>
    <d v="2025-12-03T15:28:00"/>
    <s v="INCIDENTE"/>
    <s v="CREDENCIALES DE ACCESO (USUARIO/CONTRASEÑA)"/>
    <s v="ESTE USUARIO/CORREO NO SE ENCUENTRA REGISTRADO"/>
    <s v="ERROR INICIO DE SESIÓN"/>
    <s v="03/12/2025 SE HABLA CON EL CLIENTE, SE LE INDICA EL PROCES DE CAMBIO DE CONTRASEÑA , EL CLIENTE REALIZA EL PROCEDIMIENT Y REALIZA PRUEBAS DE INGRESO A LA APP, YA PUEDDE INGRESAR SIN PROBLEMA SE CIERRA CASO"/>
    <s v="SOPORTE_TELEFÓNICO"/>
    <s v="8"/>
    <s v="LEJANA"/>
    <s v="TERRESTRE"/>
    <s v="HENAO CARDONA DIEGO FERNANDO"/>
    <n v="1"/>
    <n v="22000"/>
    <n v="22000"/>
  </r>
  <r>
    <s v="NEIVA"/>
    <s v="0036-0006"/>
    <x v="0"/>
    <n v="41001"/>
    <n v="3092654"/>
    <n v="25614"/>
    <x v="0"/>
    <s v="HUILA"/>
    <s v="NEIVA"/>
    <s v="VARIEDADES D&amp;M.S"/>
    <s v="WOMPI"/>
    <s v="FO-25-1920871"/>
    <d v="2025-12-02T15:36:00"/>
    <d v="2025-12-03T15:40:00"/>
    <s v="INCIDENTE"/>
    <s v="CAPACITACIÓN"/>
    <s v="MALA MANIPULACIÓN POS"/>
    <s v="FALTA CAPACITACIÓN USUARIO CB"/>
    <s v="03/12/2025 EN LLAMADA CON CLIENTE SE EVIDENCIA QUE DATAFONO ES DX4000 ESCRITORIO EL CUAL SOLO TIENE CÁMARA DELANTERA, Y NO TIENE CAMARA TRASERA, CLIENTE HACE PRUEBAS CON CAMARA DELANTERA FUNCIONA CORRECTAMENTE"/>
    <s v="SOPORTE_TELEFÓNICO"/>
    <s v="16"/>
    <s v="PRINCIPAL"/>
    <s v="TERRESTRE"/>
    <s v="DIAZ VARGAS JONATHAN MIGUEL"/>
    <n v="1"/>
    <n v="22000"/>
    <n v="22000"/>
  </r>
  <r>
    <s v="TUNJA"/>
    <s v="0036-0007"/>
    <x v="2"/>
    <n v="15516"/>
    <n v="3087381"/>
    <n v="42518"/>
    <x v="0"/>
    <s v="BOYACA"/>
    <s v="PAIPA"/>
    <s v="BARRIO VILLA VIANEY PAIPA"/>
    <s v="WOMPI"/>
    <s v="FO-25-1916931"/>
    <d v="2025-12-02T08:00:00"/>
    <d v="2025-12-03T15:56:00"/>
    <s v="INCIDENTE"/>
    <s v="PANTALLA"/>
    <s v="TÁCTIL"/>
    <s v="NO RESPONDE LA PANTALLA TÁCTIL"/>
    <s v="03/12/2025 SE VISITA PUNTO ESTANDO EN LA ZONA DEBIDO A QUE EL CLIENTE NO ACCEDIÓ A REALIZAR LAS VALIDACIONES CORRESPONDIENTES TELEFÓNICAMENTE SE LE REALIZA BORRADO DE CACHÉ AL EQUIPO SE PROCEDE A ACTUALIZAR A LA VERSIÓN AUTORIZADA POR LA ENTIDAD SE REINICIA EQUIPO PARA GARANTIZAR QUE TOME LOS RESPECTIVOS CAMBIOS SE REALIZAN LAS RESPECTIVAS PRUEBAS ARROJANDOLAS EXITOSAS SOLUCIONANDO LA FALLA REPORTA CLIENTE CONFORME."/>
    <s v="VISITA_TÉCNICA"/>
    <s v="16"/>
    <s v="INTERMEDIA"/>
    <s v="TERRESTRE"/>
    <s v="RODRIGUEZ MURCIA YERSON IVAN"/>
    <n v="1"/>
    <n v="172989"/>
    <n v="172989"/>
  </r>
  <r>
    <s v="PASTO"/>
    <s v="0036-0003"/>
    <x v="4"/>
    <n v="52001"/>
    <n v="3094804"/>
    <n v="25468"/>
    <x v="0"/>
    <s v="NARIÑO"/>
    <s v="PASTO"/>
    <s v="BARRIO NAVARRETE PASTO"/>
    <s v="WOMPI"/>
    <s v="FO-25-1923562"/>
    <d v="2025-12-03T08:21:00"/>
    <d v="2025-12-04T07:10:00"/>
    <s v="INCIDENTE"/>
    <s v="CREDENCIALES DE ACCESO (USUARIO/CONTRASEÑA)"/>
    <s v="INGRESO DE CREDENCIALES ERRADAS"/>
    <s v="ERROR INICIO DE SESIÓN"/>
    <s v="03/12/2025 SE REALIZA VALIDACION CON EL CLIENTE Y SE LE INDICA REALIZAR EL CAMBIO DE CONTRASEÑA,  CLIENTE VALIDA INGRESO A LA APP Y YA PUEDDE REALIZAR INGRESO, SE CIERRA CASO"/>
    <s v="SOPORTE_TELEFÓNICO"/>
    <n v="24"/>
    <s v="PRINCIPAL"/>
    <s v="TERRESTRE"/>
    <s v="HENAO CARDONA DIEGO FERNANDO"/>
    <n v="1"/>
    <n v="22000"/>
    <n v="22000"/>
  </r>
  <r>
    <s v="CALI"/>
    <s v="0036-0003"/>
    <x v="4"/>
    <n v="76130"/>
    <n v="3090362"/>
    <n v="80939"/>
    <x v="0"/>
    <s v="VALLE DEL CAUCA"/>
    <s v="CANDELARIA"/>
    <s v="BARRIO ARMANDO VASQUEZ CANDELARIA"/>
    <s v="WOMPI"/>
    <s v="FO-25-1918609"/>
    <d v="2025-12-02T11:06:00"/>
    <d v="2025-12-04T07:13:00"/>
    <s v="INCIDENTE"/>
    <s v="NAVEGACION LENTA"/>
    <s v="USUARIO NO PUEDE NAVEGAR ENTRE PANTALLAS O LA APP NO ABRE SE QUEDA CARGANDO"/>
    <s v="CACHE"/>
    <s v="03/12/2025 SE VISITA EL COMERCIO, SE ENCUENTRA DATAFONO CON NAVEGACIÓN LENTA POR LO QUE  SE REALIZA BORRADO DE CACHÉ Y SE REINICIA EL DATAFONO RESOLVIENDO EL PROBLEMA, PRUEBAS OK"/>
    <s v="VISITA_TÉCNICA"/>
    <n v="8"/>
    <s v="INTERMEDIA"/>
    <s v="TERRESTRE"/>
    <s v="HERRERA MONAR GEOVANNY"/>
    <n v="1"/>
    <n v="172989"/>
    <n v="172989"/>
  </r>
  <r>
    <s v="TUNJA"/>
    <s v="0036-0007"/>
    <x v="2"/>
    <n v="15464"/>
    <n v="3061818"/>
    <n v="43157"/>
    <x v="0"/>
    <s v="BOYACA"/>
    <s v="MONGUA"/>
    <s v="BARRIO CENTRO MONGUA"/>
    <s v="WOMPI"/>
    <s v="FO-25-1879476"/>
    <d v="2025-11-25T14:36:00"/>
    <d v="2025-12-04T07:16:00"/>
    <s v="INCIDENTE"/>
    <s v="CREDENCIALES DE ACCESO (USUARIO/CONTRASEÑA)"/>
    <s v="NO FUNCIONA EL USUARIO O CONTRASEÑA"/>
    <s v="HAY UNA FALLA EN LA OPCIÓN DE OLVIDO DE CONTRASEÑA O USUARIO"/>
    <s v="03/12/2025 COMUNICACION CON LA SEÑORA SARA MANIFIESTA QUE DATAFONO YA SE ENCUENTRA FUNCIONANDO CORRECTAMENTE"/>
    <s v="SOPORTE_TELEFÓNICO"/>
    <n v="40"/>
    <s v="INTERMEDIA"/>
    <s v="TERRESTRE"/>
    <s v="GONZALEZ GONZALEZ MARIO ALBERTO"/>
    <n v="1"/>
    <n v="22000"/>
    <n v="22000"/>
  </r>
  <r>
    <s v="MEDELLIN"/>
    <s v="0036-0005"/>
    <x v="1"/>
    <n v="5001"/>
    <n v="3097310"/>
    <n v="43004"/>
    <x v="0"/>
    <s v="ANTIOQUIA"/>
    <s v="MEDELLIN"/>
    <s v="BARRIO ARANJUEZ MEDELLIN 6"/>
    <s v="WOMPI"/>
    <s v="FO-25-1926118 | FO-25-1925576"/>
    <d v="2025-12-03T12:01:00"/>
    <d v="2025-12-04T07:21:00"/>
    <s v="INCIDENTE"/>
    <s v="SOFTWARE"/>
    <s v="APP ELIMINADA"/>
    <s v="APP ELIMINADA POR EL CB"/>
    <s v="03/12/2025 TICKET N° (484480)_x000a_CASO LINEACOM INCIDENTE_x000a_43004_x000a_CB NOS INFORMA QUE LA APP DE WOMPY SE ELIMINO SE HA INTENTADO VARIAS VECES LLAMAR POR TEMCALL PERO NO SE INSTALA SE SOLICITA INSTALACION REMOTA YA QUE LE HAN HECHO VARIAS VECES EL MISMO SOPORTE PERO NO LE HABÍAN ESCALADO. _x000a__x000a_254MMD4X2968_x000a_03/12/2025 DESPUÉS DE VALIDAR EL ESCALAMIENTO CON TICKET #484480 SE LLAMA NUEVAMENTE AL CB Y CONFIRMAN QUE YA TIENEN ACCESO. QUEDA FUNCIONANDO CORRECTAMENTE"/>
    <s v="SOPORTE_TELEFÓNICO"/>
    <n v="32"/>
    <s v="PRINCIPAL"/>
    <s v="TERRESTRE"/>
    <s v="RIOS CASTRILLON JUAN SEBASTIAN"/>
    <n v="2"/>
    <n v="22000"/>
    <n v="44000"/>
  </r>
  <r>
    <s v="CUCUTA"/>
    <s v="0036-0007"/>
    <x v="2"/>
    <n v="54874"/>
    <n v="3098072"/>
    <n v="51091"/>
    <x v="0"/>
    <s v="NORTE DE SANTANDER"/>
    <s v="VILLA DEL ROSARIO"/>
    <s v="BARRIO LA PARADA VILLA DEL ROSARIO 5"/>
    <s v="WOMPI"/>
    <s v="FO-25-1926720"/>
    <d v="2025-12-03T14:43:00"/>
    <d v="2025-12-04T07:24:00"/>
    <s v="INCIDENTE"/>
    <s v="SOFTWARE"/>
    <s v="VERSIÓN DESACTUALIZADA"/>
    <s v="VERSIÓN NO ACTUALIZADA"/>
    <s v="03/12/2025 SE LLAMA AL CLIENTE AL 3214581649 Y SE HABLA CON EL SEÑOR FABIÁN TORO EL CUAL NOS INDICA QUE NO PUEDE REALIZAR CUADRES DE CAJA DESDE EL DATAFONO PORQUE LE APARECE EN BLANCO, SE LE INDICA QUE ESTAMOS A LA ESPERA DE LA NUEVA ACTUALIZACIÓN POR PARTE DE WOMPI PARA CORREGIR ESE ERROR."/>
    <s v="SOPORTE_TELEFÓNICO"/>
    <n v="64"/>
    <s v="PRINCIPAL"/>
    <s v="TERRESTRE"/>
    <s v="TORRES MANTILLA JOSE DANIEL"/>
    <n v="1"/>
    <n v="22000"/>
    <n v="22000"/>
  </r>
  <r>
    <s v="CALI"/>
    <s v="0036-0003"/>
    <x v="4"/>
    <n v="19001"/>
    <n v="3046912"/>
    <n v="80048"/>
    <x v="0"/>
    <s v="CAUCA"/>
    <s v="POPAYAN"/>
    <s v="BARRIO PANDIGUANDO PAOPAYAN"/>
    <s v="WOMPI"/>
    <s v="FO-25-1859355"/>
    <d v="2025-11-21T12:57:00"/>
    <d v="2025-12-04T08:14:00"/>
    <s v="INCIDENTE"/>
    <s v="SOFTWARE"/>
    <s v="APP ELIMINADA"/>
    <s v="APP ELIMINADA POR EL CB"/>
    <s v="04/12/2025 EL CLIENTE REALIZO BORRADO DE APLICACION POR ERROR,  SE ESCALA A WOMPI PARA REINSTALACION DE APLICACION, SE REINSTALA APLICACION Y SE CONFIRMA CON EL CLIENTE, CB QUEDA OK"/>
    <s v="SOPORTE_TELEFÓNICO"/>
    <n v="8"/>
    <s v="LEJANA"/>
    <s v="TERRESTRE"/>
    <s v="HENAO CARDONA DIEGO FERNANDO"/>
    <n v="1"/>
    <n v="22000"/>
    <n v="22000"/>
  </r>
  <r>
    <s v="SINCELEJO"/>
    <s v="0036-0001"/>
    <x v="6"/>
    <n v="70001"/>
    <n v="3097827"/>
    <n v="70673"/>
    <x v="0"/>
    <s v="SUCRE"/>
    <s v="SINCELEJO"/>
    <s v="SAN ROQUE SINCELEJO"/>
    <s v="WOMPI"/>
    <s v="FO-25-1926614"/>
    <d v="2025-12-03T14:04:00"/>
    <d v="2025-12-04T08:52:00"/>
    <s v="INCIDENTE"/>
    <s v="SOFTWARE"/>
    <s v="CONFIGURACIÓN GENERAL"/>
    <s v="TAMAÑO FUENTE"/>
    <s v="04/12/2025 SE REALIZA COMUNICACION CON LA SEÑORA SANDRA +57 300 3842351, SE LE INDICA PROCEDIMIENTO DE DISMINUIR LA FUENTE PARA QUE NO GENERAR LENTITUD, SE REALIZA PRUEBAS TRX EXITOSAS."/>
    <s v="SOPORTE_TELEFÓNICO"/>
    <n v="64"/>
    <s v="PRINCIPAL"/>
    <s v="TERRESTRE"/>
    <s v="SANTOS GUZMAN CHRISTIAN FELIPE"/>
    <n v="1"/>
    <n v="22000"/>
    <n v="22000"/>
  </r>
  <r>
    <s v="NEIVA"/>
    <s v="0036-0006"/>
    <x v="0"/>
    <n v="41001"/>
    <n v="3098576"/>
    <n v="36993"/>
    <x v="0"/>
    <s v="HUILA"/>
    <s v="NEIVA"/>
    <s v="BARRIO NEIVA HUILA 2"/>
    <s v="WOMPI"/>
    <s v="FO-25-1927549"/>
    <d v="2025-12-03T15:44:00"/>
    <d v="2025-12-04T09:34:00"/>
    <s v="INCIDENTE"/>
    <s v="LECTOR DE TARJETAS"/>
    <s v="NO LEE TARJETAS"/>
    <s v="DAÑO DEL LECTOR DE TARJETAS"/>
    <s v="04/12/2025 SE LLEGA AL PUNTO , SE EXPLICA AL CLIENTE QUE PIN PAD  NO QUEDA OPERATIVO AUN HASTA NUEVA ORDEN DE ENTIDAD , SE LE INDICA AL CLIENTE ESTAR PENDIENTE PARA LA SINCRONIZACIÓN DE PIN PAD Y DATAFONO ."/>
    <s v="VISITA_TÉCNICA"/>
    <n v="56"/>
    <s v="PRINCIPAL"/>
    <s v="TERRESTRE"/>
    <s v="ANDRADE HERNANDEZ JUAN CARLOS"/>
    <n v="1"/>
    <n v="51282"/>
    <n v="51282"/>
  </r>
  <r>
    <s v="PEREIRA"/>
    <s v="0036-0002"/>
    <x v="5"/>
    <n v="66318"/>
    <n v="3075679"/>
    <n v="80021"/>
    <x v="0"/>
    <s v="RISARALDA"/>
    <s v="GUATICA"/>
    <s v="BARRIO CENTRO GUATICA 4"/>
    <s v="WOMPI"/>
    <s v="FO-25-1902428"/>
    <d v="2025-11-28T11:05:00"/>
    <d v="2025-12-04T09:43:00"/>
    <s v="INCIDENTE"/>
    <s v="CREDENCIALES DE ACCESO (USUARIO/CONTRASEÑA)"/>
    <s v="NO FUNCIONA EL USUARIO O CONTRASEÑA"/>
    <s v="ERROR INICIO DE SESIÓN"/>
    <s v="04/12/2025 SE HABLA CON EL CLIENTE PERO INDICA QUE EN EL MOMENTO EL DATAFONO LE ESTA OPERANDO , ELLA REALIZA CAMBIO DE CONTRASEÑA,  ESTARA VALIDANDO SI LA FALLA SE VUELVE A PRESENTAR"/>
    <s v="SOPORTE_TELEFÓNICO"/>
    <n v="0"/>
    <s v="INTERMEDIA"/>
    <s v="TERRESTRE"/>
    <s v="HENAO CARDONA DIEGO FERNANDO"/>
    <n v="1"/>
    <n v="22000"/>
    <n v="22000"/>
  </r>
  <r>
    <s v="PASTO"/>
    <s v="0036-0003"/>
    <x v="4"/>
    <n v="52001"/>
    <n v="3097124"/>
    <n v="29176"/>
    <x v="0"/>
    <s v="NARIÑO"/>
    <s v="PASTO"/>
    <s v="BARRIO CENTENARIO 3 PASTO"/>
    <s v="WOMPI"/>
    <s v="FO-25-1925841"/>
    <d v="2025-12-03T11:46:00"/>
    <d v="2025-12-04T11:15:00"/>
    <s v="INCIDENTE"/>
    <s v="ERROR DE CIERRE"/>
    <s v="NO PERMITE HACER CIERRE PARCIAL NI TOTAL"/>
    <s v="COMERCIO NO REALIZA CIERRE"/>
    <s v="04/12/2025 SE VALIDA Y EL CLIENTE INDICA QUE EL DATAFONO NO LE ARROJA INFORMACION DE LOS MOVIMIENTOS EN PANTALLA, SE LE EXPLICA QUE ES UN ERROR EN LA APLICACION QUE ESTA PRESENTANDO WOMPI EN ESTE  MOMENTO , SE ESTA A A LA ESPERA DE LA NUEVA SOLUCION PARA PODER MINIMIZAR ESTE INCONVENIENTE."/>
    <s v="SOPORTE_TELEFÓNICO"/>
    <n v="16"/>
    <s v="PRINCIPAL"/>
    <s v="TERRESTRE"/>
    <s v="HENAO CARDONA DIEGO FERNANDO"/>
    <n v="1"/>
    <n v="22000"/>
    <n v="22000"/>
  </r>
  <r>
    <s v="NEIVA"/>
    <s v="0036-0006"/>
    <x v="0"/>
    <n v="41001"/>
    <n v="3096126"/>
    <n v="67122"/>
    <x v="0"/>
    <s v="HUILA"/>
    <s v="NEIVA"/>
    <s v="BARRIO GUALANDAY NEIVA 3"/>
    <s v="WOMPI"/>
    <s v="FO-25-1924504"/>
    <d v="2025-12-03T10:21:00"/>
    <d v="2025-12-04T11:20:00"/>
    <s v="INCIDENTE"/>
    <s v="SOFTWARE"/>
    <s v="APP ELIMINADA"/>
    <s v="APP ELIMINADA POR EL CB"/>
    <s v="04/12/2025 EN COMUNICACIÓN CON LA SEÑORA KELLY FAJARDO AL CELULAR 3132438564, SEANIFIES5A QUE YA FUE INSTALADO LA APP, SE PIDE REINICIAR Y SE VALIDA INGRESO OK"/>
    <s v="SOPORTE_TELEFÓNICO"/>
    <n v="48"/>
    <s v="PRINCIPAL"/>
    <s v="TERRESTRE"/>
    <s v="ANDRADE HERNANDEZ JUAN CARLOS"/>
    <n v="1"/>
    <n v="22000"/>
    <n v="22000"/>
  </r>
  <r>
    <s v="MEDELLIN"/>
    <s v="0036-0005"/>
    <x v="1"/>
    <n v="5001"/>
    <n v="3078960"/>
    <n v="66376"/>
    <x v="0"/>
    <s v="ANTIOQUIA"/>
    <s v="MEDELLIN"/>
    <s v="BARRIO BELEN LOS ALPES MEDELLIN 1"/>
    <s v="WOMPI"/>
    <s v="FO-25-1920996 | FO-25-1908654 | FO-25-1920752"/>
    <d v="2025-11-30T09:00:00"/>
    <d v="2025-12-04T11:37:00"/>
    <s v="INCIDENTE"/>
    <s v="SOFTWARE"/>
    <s v="APP ELIMINADA"/>
    <s v="APP ELIMINADA POR EL CB"/>
    <s v="02/12/2025 CASO INCIDENTE WOMPI _x000a_66376_x000a__x000a_SE LLEGA AL CB PERO SE EVIDENCIA QUE EL DATAFONO AUTOMÁTICAMENTE SE METE A ESA VENTANA ASÍ LO REINCIE, SE METEN LOS DATOS PERO AÚN NO DESCARGA LA ACTUALIZACIÓN, SE COMPARTE DE MIS DATOS Y POR WIFI DEL LOCAL PERO LA FALLA PERSISTE NO DEJA SALIR DE ESE MENÚ_x000a__x000a_SERIAL: 254MMD4W9957_x000a__x000a__x000a_SE CUADRA CON EL USUARIO PARA EL DÍA DE MAÑANA YA QUE SE DEBE HACER CAMBIO_x000a_04/12/2025 SE REALIZA CAMBIO DE POS YA QUE EL DATÁFONO SE QUEDÓ SIN FUNCIONAMIENTO EN LA AUTO INICIALIZACIÓN"/>
    <s v="VISITA_TÉCNICA"/>
    <n v="64"/>
    <s v="PRINCIPAL"/>
    <s v="TERRESTRE"/>
    <s v="MARIN PIEDRAHITA JIMMY ALEXIS"/>
    <n v="3"/>
    <n v="51282"/>
    <n v="153846"/>
  </r>
  <r>
    <s v="PASTO"/>
    <s v="0036-0003"/>
    <x v="4"/>
    <n v="52838"/>
    <n v="3030691"/>
    <n v="64971"/>
    <x v="0"/>
    <s v="NARIÑO"/>
    <s v="TUQUERRES"/>
    <s v="BARRIO SAN FERNANDO TUQUERRES 1"/>
    <s v="WOMPI"/>
    <s v="FO-25-1852158 | FO-25-1842652"/>
    <d v="2025-11-18T16:16:00"/>
    <d v="2025-12-04T11:44:00"/>
    <s v="INCIDENTE"/>
    <s v="LECTURA"/>
    <s v="ERROR LECTURA CODIGO DE BARRAS"/>
    <s v="NO LEE CODIGOS DE BARRAS LARGOS"/>
    <s v="20/11/2025 SE REALIZA VISITA AL CB PARA REVISAR LA FALLA DEL DATÁFONO, EL CUAL NO LEE FACTURAS CON CÓDIGO DE BARRAS, ESPECÍFICAMENTE LAS DE CEDENAR. EL USUARIO, DEBIDO A INCONVENIENTES PREVIOS CON DOBLE FACTURACIÓN AL PAGAR FACTURAS DE CEDENAR POR CONVENIO, TAMPOCO REALIZARÁ EL PAGO DE LA MISMA. SE REALIZAN PRUEBAS CON ILUMINACIÓN, PERO LA FALLA PERSISTE. SE ESCALA EL CASO A LA ENTIDAD PARA GESTIONAR LA SOLUCIÓN._x000a_DEMAS OPERACIONES DEL CB ESTAN OK_x000a_VERSION 26.2.9_x000a_04/12/2025 SE VALIDA Y EL CASO YA HABIA SIDO REPORTADO A WOMPI EN VARIAS OPORTUNIDADES, DONDE INDICARON QUE SE ESTA REVISANDO LA CONFIGURACION DE LA CAMARA Y QUE POR EL MOMENTO DICHA FACTURA DEBE SER PAGADA DE MANERA MANUAL COMO SE VENIA HACIENDO, ESTO SE LE INDICA AL CLIENTE PUES EL LA UNICA MANERA DE PODER REALIZAR EL PAGO DE LA FACTURA POR EL MOMENTO"/>
    <s v="VISITA_TÉCNICA"/>
    <n v="40"/>
    <s v="INTERMEDIA"/>
    <s v="TERRESTRE"/>
    <s v="HENAO CARDONA DIEGO FERNANDO"/>
    <n v="2"/>
    <n v="172989"/>
    <n v="345978"/>
  </r>
  <r>
    <s v="VILLAVICENCIO"/>
    <s v="0036-0006"/>
    <x v="0"/>
    <n v="50001"/>
    <n v="3097519"/>
    <n v="33485"/>
    <x v="0"/>
    <s v="META"/>
    <s v="VILLAVICENCIO"/>
    <s v="BARRIO VILLA ALEJANDRA VILLAVICENCIO"/>
    <s v="WOMPI"/>
    <s v="FO-25-1925873"/>
    <d v="2025-12-03T13:06:00"/>
    <d v="2025-12-04T11:48:00"/>
    <s v="INCIDENTE"/>
    <s v="SOFTWARE"/>
    <s v="APP ELIMINADA"/>
    <s v="APP ELIMINADA POR EL CB"/>
    <s v="04/12/2025 SE REALIZA VALIDACION VIA TE TELEFONICA CON L SEÑORA CAMILA AL NUMERO 3144193412, SE EVIDENCIA APP ELIMINADA, SE ESCALA CASO A WOMPI PARA REINSTALACIÓN DE APP, SE VALIDA CON EL USUARIO Y LA APP QUEDA INSTALADA. SE PROCEDE A CERRAR CASO"/>
    <s v="SOPORTE_TELEFÓNICO"/>
    <n v="64"/>
    <s v="PRINCIPAL"/>
    <s v="TERRESTRE"/>
    <s v="CORZO BUSTO KEVIN ALEXIS"/>
    <n v="1"/>
    <n v="22000"/>
    <n v="22000"/>
  </r>
  <r>
    <s v="NEIVA"/>
    <s v="0036-0006"/>
    <x v="0"/>
    <n v="41001"/>
    <n v="3099309"/>
    <n v="75690"/>
    <x v="0"/>
    <s v="HUILA"/>
    <s v="NEIVA"/>
    <s v="MEGASERVICIOS DEL HUILA"/>
    <s v="WOMPI"/>
    <s v="FO-25-1927709"/>
    <d v="2025-12-03T16:38:00"/>
    <d v="2025-12-04T11:51:00"/>
    <s v="INCIDENTE"/>
    <s v="CREDENCIALES DE ACCESO (USUARIO/CONTRASEÑA)"/>
    <s v="NO FUNCIONA EL USUARIO O CONTRASEÑA"/>
    <s v="ASOCIACIÓN ERRADA"/>
    <s v="04/12/2025 EN COMUNICACIÓN CON LA SEÑORA LAURA AL CELULAR 3214930245, SE PIDE INGRESAR CON LA CREDENCIALES Y COMENTA QUE SI LE PERMITE EL INGRESO ."/>
    <s v="SOPORTE_TELEFÓNICO"/>
    <n v="8"/>
    <s v="PRINCIPAL"/>
    <s v="TERRESTRE"/>
    <s v="ANDRADE HERNANDEZ JUAN CARLOS"/>
    <n v="1"/>
    <n v="22000"/>
    <n v="22000"/>
  </r>
  <r>
    <s v="VILLAVICENCIO"/>
    <s v="0036-0006"/>
    <x v="0"/>
    <n v="50001"/>
    <n v="3099570"/>
    <n v="30658"/>
    <x v="0"/>
    <s v="META"/>
    <s v="VILLAVICENCIO"/>
    <s v="BARRIO ESPERANZA 7"/>
    <s v="WOMPI"/>
    <s v="FO-25-1927762"/>
    <d v="2025-12-04T08:00:00"/>
    <d v="2025-12-04T12:00:00"/>
    <s v="INCIDENTE"/>
    <s v="SOFTWARE"/>
    <s v="APP ELIMINADA"/>
    <s v="APP ELIMINADA POR EL CB"/>
    <s v="04/12/2025 SE REALIZA NUEVA INSTALACIÓN DE LA APP POR BORRADO CB, SE VALIDA INGRESO OK, CON LA NUEVA INSTALACIÓN APARECE EL MENÚ VER MÁS PARA EL CUADRE DE CAJA Y SE HABILITA EL MENÚ MOVIMIENTOS, DATAFONO QUEDA OPERANDO DE MANERA CORRECTA, PRUEBAS OK"/>
    <s v="VISITA_TÉCNICA"/>
    <n v="24"/>
    <s v="PRINCIPAL"/>
    <s v="TERRESTRE"/>
    <s v="MURCIA HERNANDEZ HARVEY IGNACIO"/>
    <n v="1"/>
    <n v="51282"/>
    <n v="51282"/>
  </r>
  <r>
    <s v="BARRANQUILLA"/>
    <s v="0036-0001"/>
    <x v="6"/>
    <n v="47745"/>
    <n v="3098007"/>
    <n v="70249"/>
    <x v="0"/>
    <s v="MAGDALENA"/>
    <s v="SITIONUEVO"/>
    <s v="BARRIO CENTRO SITIONUEVO"/>
    <s v="WOMPI"/>
    <s v="FO-25-1926601"/>
    <d v="2025-12-03T14:26:00"/>
    <d v="2025-12-04T12:04:00"/>
    <s v="INCIDENTE"/>
    <s v="SOFTWARE"/>
    <s v="APP ELIMINADA"/>
    <s v="APP ELIMINADA POR EL CB"/>
    <s v="04/12/2025 SE REALIZA VISITA AL COMERCIO SE ENCUENTRA DATÁFONO CON APLICACIÓN DE WOMPI BORRADA YA QUE EL CLIENTE CUANDO FUE A BORRAR CACHÉ SIN QUERER BORRO LA APLICACIÓN SE PIDE SOPORTE A WOMPI PARA INSTALAR NUEVAMENTE LA APLICACIÓN LO CUAL SE INSTALA SE ACTUALIZA A LA ÚLTIMA VERSIÓN SE REALIZAN PRUEBAS EXITOSAS Y EL CB QUEDA OPERATIVO"/>
    <s v="VISITA_TÉCNICA"/>
    <n v="48"/>
    <s v="INTERMEDIA"/>
    <s v="TERRESTRE"/>
    <s v="PEÑALOZA GUTIERREZ RAFAEL GUSTAVO"/>
    <n v="1"/>
    <n v="172989"/>
    <n v="172989"/>
  </r>
  <r>
    <s v="BUCARAMANGA"/>
    <s v="0036-0007"/>
    <x v="2"/>
    <n v="68276"/>
    <n v="3100222"/>
    <n v="29350"/>
    <x v="0"/>
    <s v="SANTANDER"/>
    <s v="FLORIDABLANCA"/>
    <s v="BARRIO CALDAS FLORIDABLANCA"/>
    <s v="WOMPI"/>
    <s v="FO-25-1928605"/>
    <d v="2025-12-04T08:00:00"/>
    <d v="2025-12-04T12:08:00"/>
    <s v="INCIDENTE"/>
    <s v="IMPRESIÓN"/>
    <s v="ROLLO MAL PUESTO"/>
    <s v="MALA MANIPULACIÓN DEL DATAFONO"/>
    <s v="04/12/2025 SE ESTABLECE CONTACTO VIA WHATSAPP CON FILOMENA PLATA GOMEZ IDENTIFICADA CON _x000a_CC 28495437 QUIÉN NOS CONFIRMA QUE PRESENTA FALLAS AL REALIZAR LAS IMPRESIONES DE LOS VOUCHER SE REALIZA VERIFICACIÓN A LO CUAL SE PROCEDE CON BORRADO DE CACHÉ ACTUALIZACIÓN DE EQUIPO REINICIO DEL MISMO PARA INGRESAR NUEVAMENTE Y VERIFICAR QUE EL SERVICIO QUEDA OPERATIVO SE ADJUNTAN PRUEBAS SE PROCEDE CON EL CIERRE DEL SERVICIO"/>
    <s v="SOPORTE_TELEFÓNICO"/>
    <n v="0"/>
    <s v="PRINCIPAL"/>
    <s v="TERRESTRE"/>
    <s v="REYES RAMIREZ DIEGO ALEXANDER"/>
    <n v="1"/>
    <n v="22000"/>
    <n v="22000"/>
  </r>
  <r>
    <s v="TUNJA"/>
    <s v="0036-0007"/>
    <x v="2"/>
    <n v="15763"/>
    <n v="3101139"/>
    <n v="41102"/>
    <x v="0"/>
    <s v="BOYACA"/>
    <s v="SOTAQUIRA"/>
    <s v="BARRIO SEC SIDERURGICA SOTAQUIRA"/>
    <s v="WOMPI"/>
    <s v="FO-25-1929288"/>
    <d v="2025-12-04T08:57:00"/>
    <d v="2025-12-04T12:13:00"/>
    <s v="INCIDENTE"/>
    <s v="LECTURA"/>
    <s v="ERROR LECTURA CODIGO DE BARRAS"/>
    <s v="NO LEE CODIGOS DE BARRAS LARGOS"/>
    <s v="04/12/2025 SE ESTABLECE COMUNICACIÓN CON LA SEÑORA NIKOLE VEGA SE LE BRINDA SOPORTE TELEFÓNICO CLIENTE REALIZA BORRADO DE CACHÉ Y ACTUALIZACIÓN A LA VERSIÓN AUTORIZADA POR LA ENTIDAD SE REALIZA REINICIO AL EQUIPO PARA ASEGURAR QUE TOMA LOS RESPECTIVOS CAMBIOS SE REALIZAN VALIDACIONES DEL CÓDIGO DE BARRAS ARROJANDOLAS EXITOSAS SE LE COMPARTEN VIDEOS DE LA FORMA CORRECTA DE PASAR LOS CÓDIGOS DE BARRAS CLIENTE CONFORME."/>
    <s v="SOPORTE_TELEFÓNICO"/>
    <n v="32"/>
    <s v="INTERMEDIA"/>
    <s v="TERRESTRE"/>
    <s v="RODRIGUEZ MURCIA YERSON IVAN"/>
    <n v="1"/>
    <n v="22000"/>
    <n v="22000"/>
  </r>
  <r>
    <s v="MEDELLIN"/>
    <s v="0036-0005"/>
    <x v="1"/>
    <n v="5001"/>
    <n v="3100674"/>
    <n v="80763"/>
    <x v="0"/>
    <s v="ANTIOQUIA"/>
    <s v="MEDELLIN"/>
    <s v="BARRIO BELEN MEDELLIN 17"/>
    <s v="WOMPI"/>
    <s v="FO-25-1928897"/>
    <d v="2025-12-04T08:25:00"/>
    <d v="2025-12-04T12:16:00"/>
    <s v="INCIDENTE"/>
    <s v="NAVEGACION LENTA"/>
    <s v="USUARIO NO PUEDE NAVEGAR ENTRE PANTALLAS O LA APP NO ABRE SE QUEDA CARGANDO"/>
    <s v="CACHE"/>
    <s v="04/12/2025 SE CONTACTA AL USUARIO Y CONFIRMA QUE YA ESTA TRABAJANDO SIN INCONVENIENTES, SE INDICA AL USUARIO MANTENER EL EQUIPO ACTUALIZADO"/>
    <s v="SOPORTE_TELEFÓNICO"/>
    <n v="0"/>
    <s v="PRINCIPAL"/>
    <s v="TERRESTRE"/>
    <s v="HERNANDEZ CHAVARRIA JUAN CAMILO"/>
    <n v="1"/>
    <n v="22000"/>
    <n v="22000"/>
  </r>
  <r>
    <s v="CARTAGENA"/>
    <s v="0036-0001"/>
    <x v="6"/>
    <n v="13001"/>
    <n v="3100618"/>
    <n v="62379"/>
    <x v="0"/>
    <s v="BOLIVAR"/>
    <s v="CARTAGENA"/>
    <s v="BARRIO OLAYA CARTAGENA DE INDIAS 1"/>
    <s v="WOMPI"/>
    <s v="FO-25-1928604"/>
    <d v="2025-12-04T08:00:00"/>
    <d v="2025-12-04T12:20:00"/>
    <s v="INCIDENTE"/>
    <s v="SOFTWARE"/>
    <s v="APP ELIMINADA"/>
    <s v="APP ELIMINADA POR EL CB"/>
    <s v="04/12/2025 SE REALIZA VISITA POR INCIDENTE REPORTADO, EN EL CUAL EL CLIENTE INDICA QUE SE HA DESINSTALADO EL APLICATIVO WOMPI, SE PROCEDE A REALIZAR CAMBIO DE EQUIPO PORQUE NO SE PUDO REINSTALAR EL APLICATIVO."/>
    <s v="VISITA_TÉCNICA"/>
    <n v="64"/>
    <s v="PRINCIPAL"/>
    <s v="TERRESTRE"/>
    <s v="AVILA DE HORTA FERNANDO JOSE"/>
    <n v="1"/>
    <n v="51282"/>
    <n v="51282"/>
  </r>
  <r>
    <s v="CUCUTA"/>
    <s v="0036-0007"/>
    <x v="2"/>
    <n v="54405"/>
    <n v="3068990"/>
    <n v="41825"/>
    <x v="0"/>
    <s v="NORTE DE SANTANDER"/>
    <s v="LOS PATIOS"/>
    <s v="BARRIO MIRADOR DE LOS PATIOS LOS PATIOS"/>
    <s v="WOMPI"/>
    <s v="FO-25-1895558"/>
    <d v="2025-11-27T08:07:00"/>
    <d v="2025-12-04T12:28:00"/>
    <s v="INCIDENTE"/>
    <s v="SOFTWARE"/>
    <s v="APP ELIMINADA"/>
    <s v="APP ELIMINADA POR EL CB"/>
    <s v="04/12/2025 SE CONTACTA TELEFÓNICAMENTE AL CLIENTE, EL SEÑOR ROSENDO GÓMEZ CONFIRMA QUE YA TIENE INSTALADA LA APLICACIÓN EN EL DATAFONO Y SE ENCUENTRA OPERATIVO._x000a__x000a_3137025780"/>
    <s v="SOPORTE_TELEFÓNICO"/>
    <n v="16"/>
    <s v="PRINCIPAL"/>
    <s v="TERRESTRE"/>
    <s v="PACHECO BUITRAGO JAVIER ALONSO"/>
    <n v="1"/>
    <n v="22000"/>
    <n v="22000"/>
  </r>
  <r>
    <s v="CARTAGENA"/>
    <s v="0036-0001"/>
    <x v="6"/>
    <n v="13001"/>
    <n v="3099212"/>
    <n v="15358"/>
    <x v="0"/>
    <s v="BOLIVAR"/>
    <s v="CARTAGENA"/>
    <s v="BARRIO BLAS DE LESO II CARTAGENA"/>
    <s v="WOMPI"/>
    <s v="FO-25-1927455"/>
    <d v="2025-12-03T16:16:00"/>
    <d v="2025-12-04T13:36:00"/>
    <s v="INCIDENTE"/>
    <s v="CONEXIÓN"/>
    <s v="CONEXIÓN DEFICIENTE WIFI"/>
    <s v="FALLAS EN CANAL DE COMUNICACIÓN DEL CLIENTE (INTERNET)"/>
    <s v="04/12/2025 SE EVIDENCIAN PROBLEMAS DE CONEXIÓN CON EL MÓDEM DEL OPERADOR CLIENTE CAMBIA DE CLAVE DEL OPERADOR Y EL ERROR PERSISTE,  SE REINICIA MÓDEM Y EL ERROR PERSISTE , RETIRA TODOS LOS EQUIPOS CONECTADOS Y SOLO QUEDA EL DATAFONO Y TAMPOCO AL PARECER ES PROBLEMA DEL MÓDEM SE PRUEBA CON DATOS DE CELULAR Y FUNCIONA CORRECTAMENTE SE LE INFORMA AL CLIENTE LLAME AL OPERADOR PARA VALIDAR LA NOVEDAD PRESENTADA CON EL MODEM"/>
    <s v="VISITA_TÉCNICA"/>
    <n v="64"/>
    <s v="PRINCIPAL"/>
    <s v="TERRESTRE"/>
    <s v="MARTINEZ SALGUEDO ANDRES AUGUSTO"/>
    <n v="1"/>
    <n v="51282"/>
    <n v="51282"/>
  </r>
  <r>
    <s v="BOGOTA"/>
    <s v="0036-0004"/>
    <x v="3"/>
    <n v="25286"/>
    <n v="3099399"/>
    <n v="79847"/>
    <x v="0"/>
    <s v="CUNDINAMARCA"/>
    <s v="FUNZA"/>
    <s v="BARRIO CENTRO FUNZA FUNZA"/>
    <s v="WOMPI"/>
    <s v="FO-25-1928629"/>
    <d v="2025-12-04T08:00:00"/>
    <d v="2025-12-04T13:40:00"/>
    <s v="INCIDENTE"/>
    <s v="SOFTWARE"/>
    <s v="APP ELIMINADA"/>
    <s v="APP ELIMINADA POR EL CB"/>
    <s v="04/12/2025 SE REALIZA COMUNICACIÓN CON LA SEÑORA DIANA HUERTA AL NÚMERO 3134297593 PARA VALIDAR SOBRE FALLA CLIENTE INDICA QUE PRO EQUIVOCACION ELIMINO LA APP WOMPI ,SE GENERA CASO BAJO EL TICKET 484821 ,SE COMUNICA NUEVAMENTE CON EL CLIENTE PARA VALIDAR RESPUESTA POR PARTE DE WOMPI CLIENTE CONFIRMA QUE YA VISUALIZA LA APP WOMPI Y SE ENCUENTRA OPERATIVO"/>
    <s v="SOPORTE_TELEFÓNICO"/>
    <n v="0"/>
    <s v="INTERMEDIA"/>
    <s v="TERRESTRE"/>
    <s v="GALINDO ROJAS LUIS FELIPE"/>
    <n v="1"/>
    <n v="22000"/>
    <n v="22000"/>
  </r>
  <r>
    <s v="NEIVA"/>
    <s v="0036-0006"/>
    <x v="0"/>
    <n v="41001"/>
    <n v="3101945"/>
    <n v="57701"/>
    <x v="0"/>
    <s v="HUILA"/>
    <s v="NEIVA"/>
    <s v="BARRIO COMBEIMA NEIVA 1"/>
    <s v="WOMPI"/>
    <s v="FO-25-1929861"/>
    <d v="2025-12-04T10:11:00"/>
    <d v="2025-12-04T13:44:00"/>
    <s v="INCIDENTE"/>
    <s v="CREDENCIALES DE ACCESO (USUARIO/CONTRASEÑA)"/>
    <s v="NO FUNCIONA EL USUARIO O CONTRASEÑA"/>
    <s v="EL USUARIO NO RECUERDA LA CONTRASEÑA O EL USUARIO"/>
    <s v="04/12/2025 SE LLAMA A LA CLIENTE SANDRA LUCIA MARTINEZ GONZÁLEZ AL CEL 3103166454, SE ORIENTA AL CLIENTE CAMBIAR CONTRASEÑA  Y REALIZA EN INGRESO A WOMPI SIN INCONVENIENTES"/>
    <s v="SOPORTE_TELEFÓNICO"/>
    <n v="16"/>
    <s v="PRINCIPAL"/>
    <s v="TERRESTRE"/>
    <s v="ANDRADE HERNANDEZ JUAN CARLOS"/>
    <n v="1"/>
    <n v="22000"/>
    <n v="22000"/>
  </r>
  <r>
    <s v="BARRANQUILLA"/>
    <s v="0036-0001"/>
    <x v="6"/>
    <n v="8758"/>
    <n v="3098405"/>
    <n v="70145"/>
    <x v="0"/>
    <s v="ATLANTICO"/>
    <s v="SOLEDAD"/>
    <s v="BARRIO LOS ALMENDROS SOLEDAD 6"/>
    <s v="WOMPI"/>
    <s v="FO-25-1926788"/>
    <d v="2025-12-03T14:59:00"/>
    <d v="2025-12-04T14:20:00"/>
    <s v="INCIDENTE"/>
    <s v="CONEXIÓN"/>
    <s v="CONEXIÓN DEFICIENTE WIFI"/>
    <s v="FALLAS EN CANAL DE COMUNICACIÓN DEL CLIENTE (INTERNET)"/>
    <s v="04/12/2025 SE REALIZA VISITA AL COMERCIO SE ENCUENTRA DATÁFONO CON PROBLEMAS DE CONEXIÓN LO CUAL ES INTERMITENTE SE REALIZAN PRUEBAS COMPARTIENDOLE DATOS DEL TELÉFONO DEL CLIENTE LO CUAL ES EXITOSO SE REALIZAN PRUEBAS Y EL CB QUEDA OPERATIVO"/>
    <s v="VISITA_TÉCNICA"/>
    <n v="16"/>
    <s v="PRINCIPAL"/>
    <s v="TERRESTRE"/>
    <s v="PEÑALOZA GUTIERREZ RAFAEL GUSTAVO"/>
    <n v="1"/>
    <n v="51282"/>
    <n v="51282"/>
  </r>
  <r>
    <s v="BOGOTA"/>
    <s v="0036-0004"/>
    <x v="3"/>
    <n v="11001"/>
    <n v="3098636"/>
    <n v="63841"/>
    <x v="0"/>
    <s v="CUNDINAMARCA"/>
    <s v="BOGOTA"/>
    <s v="BARRIO ARBORIZADORA ALTA BOGOTA 5"/>
    <s v="WOMPI"/>
    <s v="FO-25-1927102"/>
    <d v="2025-12-03T15:31:00"/>
    <d v="2025-12-04T14:49:00"/>
    <s v="INCIDENTE"/>
    <s v="CONEXIÓN"/>
    <s v="APARECEN ERRORES EN PANTALLA: HUBO UNA DESCONEXION DE LA RED"/>
    <s v="WIFI"/>
    <s v="04/12/2025 SE VISITA COMERCIO, SE REALIZA BORRADO DE CACHE, SE REALIZA ACTUALIZACIÓN DE APP, CONTINÚA FALLA , SE PROCEDE A CAMBIAR DE RED Y SE PERMITE RESTABLECER CONTRASEÑA, SE INICIA SESIÓN OK SE REALIZA PRUEBA DE TX, CONSULTA DE SALDO OK"/>
    <s v="VISITA_TÉCNICA"/>
    <n v="16"/>
    <s v="PRINCIPAL"/>
    <s v="TERRESTRE"/>
    <s v="ORTIZ YARA FRANKLYN ISRAEL"/>
    <n v="1"/>
    <n v="51282"/>
    <n v="51282"/>
  </r>
  <r>
    <s v="BOGOTA"/>
    <s v="0036-0004"/>
    <x v="3"/>
    <n v="11001"/>
    <n v="3098173"/>
    <n v="42694"/>
    <x v="0"/>
    <s v="CUNDINAMARCA"/>
    <s v="BOGOTA"/>
    <s v="BARRIO NUEVO MUZU BOGOTA"/>
    <s v="WOMPI"/>
    <s v="FO-25-1926906"/>
    <d v="2025-12-03T15:06:00"/>
    <d v="2025-12-04T15:08:00"/>
    <s v="INCIDENTE"/>
    <s v="IMPRESIÓN"/>
    <s v="FALTA DE ROLLO"/>
    <s v="MALA MANIPULACIÓN DEL DATAFONO"/>
    <s v="04/12/2025 SE REALIZA SE REALIZA INSTALACIÓN DE ROLLO NUEVO HABILITANDO OPCIÓN DE IMPRIMIR SE REALIZAN PRUEBAS OKAY"/>
    <s v="VISITA_TÉCNICA"/>
    <n v="48"/>
    <s v="PRINCIPAL"/>
    <s v="TERRESTRE"/>
    <s v="SOTO LONDOÑO FREDY ALEXANDER"/>
    <n v="1"/>
    <n v="51282"/>
    <n v="51282"/>
  </r>
  <r>
    <s v="VILLAVICENCIO"/>
    <s v="0036-0006"/>
    <x v="0"/>
    <n v="50001"/>
    <n v="3099779"/>
    <n v="67924"/>
    <x v="0"/>
    <s v="META"/>
    <s v="VILLAVICENCIO"/>
    <s v="BARRIO SAN CARLOS VILLAVICENCIO 2"/>
    <s v="WOMPI"/>
    <s v="FO-25-1928614"/>
    <d v="2025-12-04T08:00:00"/>
    <d v="2025-12-04T15:43:00"/>
    <s v="INCIDENTE"/>
    <s v="CREDENCIALES DE ACCESO (USUARIO/CONTRASEÑA)"/>
    <s v="NO FUNCIONA EL USUARIO O CONTRASEÑA"/>
    <s v="HAY UNA FALLA EN LA OPCIÓN DE OLVIDO DE CONTRASEÑA O USUARIO"/>
    <s v="04/12/2025 SE REALIZA CAMBIO DE CONTRASEÑA, SE OBTIENE INGRESO EXITOSO, CONEXIÓN A WIFI CLIENTE EXITOSA, PRUEBAS OK."/>
    <s v="VISITA_TÉCNICA"/>
    <n v="24"/>
    <s v="PRINCIPAL"/>
    <s v="TERRESTRE"/>
    <s v="MURCIA HERNANDEZ HARVEY IGNACIO"/>
    <n v="1"/>
    <n v="51282"/>
    <n v="51282"/>
  </r>
  <r>
    <s v="VILLAVICENCIO"/>
    <s v="0036-0006"/>
    <x v="0"/>
    <n v="50001"/>
    <n v="3101501"/>
    <n v="76620"/>
    <x v="0"/>
    <s v="META"/>
    <s v="VILLAVICENCIO"/>
    <s v="BARRIO MORICHAL VILLAVKCENCO"/>
    <s v="WOMPI"/>
    <s v="FO-25-1929597"/>
    <d v="2025-12-04T09:22:00"/>
    <d v="2025-12-04T15:48:00"/>
    <s v="INCIDENTE"/>
    <s v="CREDENCIALES DE ACCESO (USUARIO/CONTRASEÑA)"/>
    <s v="NO FUNCIONA EL USUARIO O CONTRASEÑA"/>
    <s v="ERROR INICIO DE SESIÓN"/>
    <s v="04/12/2025 SE REALIZA CAMBIO DE CONTRASEÑA PARA INGRESO APP WOMPI, INGRESO EXITOSO, PRUEBAS OK, CLIENTE NO TIENE VOUCHER DE TRANSACCIONES ANTERIORES, DATAFONO INACTIVO POR TRES DÍAS"/>
    <s v="VISITA_TÉCNICA"/>
    <n v="32"/>
    <s v="PRINCIPAL"/>
    <s v="TERRESTRE"/>
    <s v="MURCIA HERNANDEZ HARVEY IGNACIO"/>
    <n v="1"/>
    <n v="51282"/>
    <n v="51282"/>
  </r>
  <r>
    <s v="BOGOTA"/>
    <s v="0036-0004"/>
    <x v="3"/>
    <n v="25290"/>
    <n v="3102404"/>
    <n v="61969"/>
    <x v="0"/>
    <s v="CUNDINAMARCA"/>
    <s v="FUSAGASUGA"/>
    <s v="BARRIO LA PAMPA FUSAGASUGA 1"/>
    <s v="WOMPI"/>
    <s v="FO-25-1930303"/>
    <d v="2025-12-04T10:56:00"/>
    <d v="2025-12-04T15:51:00"/>
    <s v="INCIDENTE"/>
    <s v="CONEXIÓN"/>
    <s v="CONEXIÓN DEFICIENTE WIFI"/>
    <s v="FALLAS EN CANAL DE COMUNICACIÓN DEL CLIENTE (INTERNET)"/>
    <s v="04/12/2025 SE REALIZA COMUNICACIÓN CON LA SEÑORA ANA PARRA AL NÚMERO 3046572901 PARA VALIDAR SOBRE FALLA CLIENTE INDICA QUE NO DETECTA LA RED 5G EN EL DATAFONO ,SE LE EXPLICA AL CLIENTE QUE EL DATAFONO SOLO DETECTA LA BANDA 2.4 ,SE LE INDICA COMPARTIR DESDE. EL CELULAR Y FUNCIONA DE MANERA CORRES CLIENTE INDICA QUE VA LLAMAR AL OPERADOR PARA QUE LE HABILITEN LA BANDA 2.4"/>
    <s v="SOPORTE_TELEFÓNICO"/>
    <n v="0"/>
    <s v="INTERMEDIA"/>
    <s v="TERRESTRE"/>
    <s v="GALINDO ROJAS LUIS FELIPE"/>
    <n v="1"/>
    <n v="22000"/>
    <n v="22000"/>
  </r>
  <r>
    <s v="MEDELLIN"/>
    <s v="0036-0005"/>
    <x v="1"/>
    <n v="5001"/>
    <n v="3100669"/>
    <n v="45335"/>
    <x v="0"/>
    <s v="ANTIOQUIA"/>
    <s v="MEDELLIN"/>
    <s v="BARRIO CENTRO MEDELLIN 56"/>
    <s v="WOMPI"/>
    <s v="FO-25-1928899"/>
    <d v="2025-12-04T08:23:00"/>
    <d v="2025-12-04T15:56:00"/>
    <s v="INCIDENTE"/>
    <s v="CONEXIÓN"/>
    <s v="CONEXIÓN DEFICIENTE WIFI"/>
    <s v="WIFI"/>
    <s v="04/12/2025 SE CONTACTA CON USUARIO Y NO SE LOGRA CONECTAR A LA RED WIFI DEL LOCAL, SE COMPARTE DATOS DEL CELULAR Y SE CONECTA SIN PROBLEMAS, SE INDICA AL CLIENTE CONTACTAR AL OPERADOR DE INTERNET"/>
    <s v="SOPORTE_TELEFÓNICO"/>
    <n v="64"/>
    <s v="PRINCIPAL"/>
    <s v="TERRESTRE"/>
    <s v="HERNANDEZ CHAVARRIA JUAN CAMILO"/>
    <n v="1"/>
    <n v="22000"/>
    <n v="22000"/>
  </r>
  <r>
    <s v="CUCUTA"/>
    <s v="0036-0007"/>
    <x v="2"/>
    <n v="54874"/>
    <n v="3065334"/>
    <n v="78120"/>
    <x v="0"/>
    <s v="NORTE DE SANTANDER"/>
    <s v="VILLA DEL ROSARIO"/>
    <s v="BARRIO SAN MARTIN VILLA DEL ROSARIO"/>
    <s v="WOMPI"/>
    <s v="FO-25-1882780"/>
    <d v="2025-11-26T10:09:00"/>
    <d v="2025-12-04T16:21:00"/>
    <s v="INCIDENTE"/>
    <s v="CONVENIOS"/>
    <s v="TRANSACCIÓN RECHAZADA"/>
    <s v="CONVENIO CON PROBLEMAS"/>
    <s v="04/12/2025 SE LLAMA AL CLIENTE AL 3003806432 Y LA SEÑORA LAURA MENDOZA QUIEN NOS INFORMA QUE EL DATAFONO YA ESTÁ TRABAJANDO CON NORMALIDAD Y LE ESTÁ LEYENDO LAS FACTURAS CORRECTAMENTE."/>
    <s v="SOPORTE_TELEFÓNICO"/>
    <n v="24"/>
    <s v="PRINCIPAL"/>
    <s v="TERRESTRE"/>
    <s v="TORRES MANTILLA JOSE DANIEL"/>
    <n v="1"/>
    <n v="22000"/>
    <n v="22000"/>
  </r>
  <r>
    <s v="CUCUTA"/>
    <s v="0036-0007"/>
    <x v="2"/>
    <n v="54660"/>
    <n v="3077204"/>
    <n v="78158"/>
    <x v="0"/>
    <s v="NORTE DE SANTANDER"/>
    <s v="SALAZAR"/>
    <s v="BARRIO PUENTE FORTUL SALAZAR 1"/>
    <s v="WOMPI"/>
    <s v="FO-25-1904060"/>
    <d v="2025-11-28T15:12:00"/>
    <d v="2025-12-04T16:33:00"/>
    <s v="INCIDENTE"/>
    <s v="CREDENCIALES DE ACCESO (USUARIO/CONTRASEÑA)"/>
    <s v="NO FUNCIONA EL USUARIO O CONTRASEÑA"/>
    <s v="ERROR INICIO DE SESIÓN"/>
    <s v="04/12/2025 SE CONTACTA TELEFÓNICAMENTE AL CLIENTE, SE REALIZA RESTABLECIMIENTO DE CONTRASEÑA, ACTUALIZA A LA ÚLTIMA VERSIÓN, EL SEÑOR EUGENIO ZAFRA CONFIRMA QUE EL SERVICIO QUEDA OPERATIVO. _x000a__x000a_3115090786"/>
    <s v="SOPORTE_TELEFÓNICO"/>
    <n v="0"/>
    <s v="INTERMEDIA"/>
    <s v="TERRESTRE"/>
    <s v="PACHECO BUITRAGO JAVIER ALONSO"/>
    <n v="1"/>
    <n v="22000"/>
    <n v="22000"/>
  </r>
  <r>
    <s v="BUCARAMANGA"/>
    <s v="0036-0007"/>
    <x v="2"/>
    <n v="68307"/>
    <n v="3102592"/>
    <n v="32646"/>
    <x v="0"/>
    <s v="SANTANDER"/>
    <s v="GIRON"/>
    <s v="BARRIO LA ESMERALDA GIRON"/>
    <s v="WOMPI"/>
    <s v="FO-25-1930653"/>
    <d v="2025-12-04T11:43:00"/>
    <d v="2025-12-04T16:48:00"/>
    <s v="INCIDENTE"/>
    <s v="NAVEGACION LENTA"/>
    <s v="USUARIO NO PUEDE NAVEGAR ENTRE PANTALLAS O LA APP NO ABRE SE QUEDA CARGANDO"/>
    <s v="CACHE"/>
    <s v="04/12/2025 SE COMUNICA CON EL EL ORDEN ORLANDO DONDE LE INDICAMOS HACER BORRAS CACHÉ, Y ACTUALIZAR  DATAFONO, SE LE LLAMA MEDI HORA DEPUÉS E INDICA Q EL DATAFONO ESTA FUNCIONANDO OK SE PROCEDE A CERRAR ORDEN"/>
    <s v="SOPORTE_TELEFÓNICO"/>
    <n v="0"/>
    <s v="PRINCIPAL"/>
    <s v="TERRESTRE"/>
    <s v="GELVEZ MOGOLLON JOSE ELISEO"/>
    <n v="1"/>
    <n v="22000"/>
    <n v="22000"/>
  </r>
  <r>
    <s v="CUCUTA"/>
    <s v="0036-0007"/>
    <x v="2"/>
    <n v="54498"/>
    <n v="3063345"/>
    <n v="27897"/>
    <x v="0"/>
    <s v="NORTE DE SANTANDER"/>
    <s v="OCAÑA"/>
    <s v="SAN FRANCISCO OCAÑA - NORTE DE SANTANDER"/>
    <s v="WOMPI"/>
    <s v="FO-25-1881426"/>
    <d v="2025-11-26T08:00:00"/>
    <d v="2025-12-04T16:58:00"/>
    <s v="INCIDENTE"/>
    <s v="EQUIPO"/>
    <s v="DATAFONO NO ENCIENDE"/>
    <s v="DAÑO EN EL EQUIPO"/>
    <s v="04/12/2025 SE VISITA COMERCIO, SE REALIZA CAMBIO DE DATAFONO WOMPI, POR DAÑO DE BATERIA Y CALENTAMIENTO, SE HACEN PRUEBAS OK, CB OPERATIVO._x000a__x000a_SERIAL: 254MMD4X0813"/>
    <s v="VISITA_TÉCNICA"/>
    <n v="56"/>
    <s v="LEJANA"/>
    <s v="TERRESTRE"/>
    <s v="NARANJO AFANADOR RUBEN JESUS"/>
    <n v="1"/>
    <n v="452148"/>
    <n v="452148"/>
  </r>
  <r>
    <s v="VILLAVICENCIO"/>
    <s v="0036-0006"/>
    <x v="0"/>
    <n v="50001"/>
    <n v="3100251"/>
    <n v="75888"/>
    <x v="0"/>
    <s v="META"/>
    <s v="VILLAVICENCIO"/>
    <s v="BARRIO SAN ISIDRO VILLAVICENCIO 15"/>
    <s v="WOMPI"/>
    <s v="FO-25-1929139"/>
    <d v="2025-12-04T08:12:00"/>
    <d v="2025-12-05T07:59:00"/>
    <s v="INCIDENTE"/>
    <s v="EQUIPO"/>
    <s v="AUTOINICIALIZACIÓN"/>
    <s v="MALA MANIPULACIÓN DEL DATAFONO"/>
    <s v="05/12/2025 SE REALIZA LLAMADA TELEFÓNICA DE HABLA CON LA SRA. ZAIRA INDICA QUE EL DATAFONO FUNCIONA DE FORMA CORRECTA, QUE ELLA REQUIERE ES SUMINISTRO DE PAPELERÍA, QUE SEGURO LE TOMARON MAL EL REGUSTRO DE LA VISITA TÉCNICA"/>
    <s v="SOPORTE_TELEFÓNICO"/>
    <n v="32"/>
    <s v="PRINCIPAL"/>
    <s v="TERRESTRE"/>
    <s v="MURCIA HERNANDEZ HARVEY IGNACIO"/>
    <n v="1"/>
    <n v="22000"/>
    <n v="22000"/>
  </r>
  <r>
    <s v="MEDELLIN"/>
    <s v="0036-0005"/>
    <x v="1"/>
    <n v="5360"/>
    <n v="3099537"/>
    <n v="27731"/>
    <x v="0"/>
    <s v="ANTIOQUIA"/>
    <s v="ITAGUI"/>
    <s v="BARRIO PARQUE ITAGUI 2 - ITAGÜÍ"/>
    <s v="WOMPI"/>
    <s v="FO-25-1927713"/>
    <d v="2025-12-04T08:00:00"/>
    <d v="2025-12-05T08:07:00"/>
    <s v="INCIDENTE"/>
    <s v="SOFTWARE"/>
    <s v="VERSIÓN DESACTUALIZADA"/>
    <s v="VERSIÓN NO ACTUALIZADA"/>
    <s v="05/12/2025 SE CONTACTA A USUARIO Y INDICA QUE NO LE APARECEN MOVIMIENTOS EN EL CUADRE DE CAJA, SE ESCALA CON WOMPI 484915, SE VALIDA CON USUARIO DESPUÉS DE LA ACTUALIZACIÓN Y CONFIRMA QUE YA LE APARECE EL CUADRE DE CAJA, TODO OK"/>
    <s v="SOPORTE_TELEFÓNICO"/>
    <n v="24"/>
    <s v="PRINCIPAL"/>
    <s v="TERRESTRE"/>
    <s v="HERNANDEZ CHAVARRIA JUAN CAMILO"/>
    <n v="1"/>
    <n v="22000"/>
    <n v="22000"/>
  </r>
  <r>
    <s v="CALI"/>
    <s v="0036-0003"/>
    <x v="4"/>
    <n v="19001"/>
    <n v="3077097"/>
    <n v="80747"/>
    <x v="0"/>
    <s v="CAUCA"/>
    <s v="POPAYAN"/>
    <s v="BARRIO SAN EDUARDO POPAYAN 7"/>
    <s v="WOMPI"/>
    <s v="FO-25-1906611 | FO-25-1904289"/>
    <d v="2025-11-28T15:32:00"/>
    <d v="2025-12-05T08:34:00"/>
    <s v="INCIDENTE"/>
    <s v="CREDENCIALES DE ACCESO (USUARIO/CONTRASEÑA)"/>
    <s v="SERIAL ASOCIADO ESTA ERRADO"/>
    <s v="ERROR INICIO DE SESIÓN"/>
    <s v="29/11/2025 SE INGRESA EQUIPO CON TERMINAL DESASOCIADA SE REQUIERE CAMVIO DE EQUIPO_x000a_04/12/2025 SE INGRESA SE CAMBIA EQUIPO PIERDE LLAVE SE HIZO CAMBIO SE HACEN PRUEBAS OK"/>
    <s v="VISITA_TÉCNICA"/>
    <n v="16"/>
    <s v="LEJANA"/>
    <s v="TERRESTRE"/>
    <s v="GIMBUEL LASSO LUIS GERMAN"/>
    <n v="2"/>
    <n v="452148"/>
    <n v="904296"/>
  </r>
  <r>
    <s v="IBAGUE"/>
    <s v="0036-0006"/>
    <x v="0"/>
    <n v="73001"/>
    <n v="3101098"/>
    <n v="50893"/>
    <x v="0"/>
    <s v="TOLIMA"/>
    <s v="IBAGUE"/>
    <s v="BARRIO AVENIDA PEDRO TAFUR IBAGUE"/>
    <s v="WOMPI"/>
    <s v="FO-25-1929598"/>
    <d v="2025-12-04T09:09:00"/>
    <d v="2025-12-05T09:04:00"/>
    <s v="INCIDENTE"/>
    <s v="LECTURA"/>
    <s v="ERROR LECTURA CODIGO DE BARRAS"/>
    <s v="NO LEE CODIGOS DE BARRAS LARGOS"/>
    <s v="05/12/2025 SE COMUNICA AL NÚMERO 3168909073, LA SEÑORA DIANA PATIÑO INDICA QUE EL DATAFONO TIENE LA CÁMARA EN LA PARTE FRONTAL Y SE INCOMODA LA LECTURA PERO ESTÁ LEYENDO UNOS Y OTROS NO, SE INDICA AL CLIENTE QUE DEBE REALIZAR LECTURA DE MANERA HORIZONTAL CON BUENA ILUMINACIÓN. WOMPI INDICA QUE EL PINPAD QUEDA DESHABILITADO POR EL MOMENTO EQUIPO OPERATIVO."/>
    <s v="SOPORTE_TELEFÓNICO"/>
    <n v="32"/>
    <s v="PRINCIPAL"/>
    <s v="TERRESTRE"/>
    <s v="BARRAGAN TAFUR EDWIN ESTEBAN"/>
    <n v="1"/>
    <n v="22000"/>
    <n v="22000"/>
  </r>
  <r>
    <s v="PASTO"/>
    <s v="0036-0003"/>
    <x v="4"/>
    <n v="52227"/>
    <n v="3104741"/>
    <n v="12257"/>
    <x v="0"/>
    <s v="NARIÑO"/>
    <s v="CUMBAL"/>
    <s v="CUMBAL II - NARIÑO"/>
    <s v="WOMPI"/>
    <s v="FO-25-1932627"/>
    <d v="2025-12-04T16:14:00"/>
    <d v="2025-12-05T10:10:00"/>
    <s v="INCIDENTE"/>
    <s v="CONEXIÓN"/>
    <s v="CONEXIÓN DEFICIENTE WIFI"/>
    <s v="FALLAS EN CANAL DE COMUNICACIÓN DEL CLIENTE (INTERNET)"/>
    <s v="05/12/2025 SE REALIZA VALIDACION CON EL CLIENTE Y SE ENCUENTRA QUE LA CONEXION DEL WIFI DEL ESTABLECIMIENTO ESTA DEFICIENTE POR LO TANTO SE DESCONECTA CONSTANTEMENTE, SE VALIDA DESDE EL INTERNET DEL CELULAR DEL CLIENTE Y EL SERVICIO ES ESTABLE Y SIN NOVEDAD, SE LE EXPLICA AL CLIENTE."/>
    <s v="SOPORTE_TELEFÓNICO"/>
    <n v="56"/>
    <s v="LEJANA"/>
    <s v="TERRESTRE"/>
    <s v="HENAO CARDONA DIEGO FERNANDO"/>
    <n v="1"/>
    <n v="22000"/>
    <n v="22000"/>
  </r>
  <r>
    <s v="MEDELLIN"/>
    <s v="0036-0005"/>
    <x v="1"/>
    <n v="5001"/>
    <n v="3103173"/>
    <n v="55166"/>
    <x v="0"/>
    <s v="ANTIOQUIA"/>
    <s v="MEDELLIN"/>
    <s v="BARRIO LOS COLORES MEDELLIN 7"/>
    <s v="WOMPI"/>
    <s v="FO-25-1931238"/>
    <d v="2025-12-04T12:45:00"/>
    <d v="2025-12-05T12:08:00"/>
    <s v="INCIDENTE"/>
    <s v="CREDENCIALES DE ACCESO (USUARIO/CONTRASEÑA)"/>
    <s v="INGRESO DE CREDENCIALES ERRADAS"/>
    <s v="EL USUARIO NO RECUERDA LA CONTRASEÑA O EL USUARIO"/>
    <s v="05/12/2025 SE REALIZA CONTACTO CON USUARIO Y SE VALIDA ERROR EN LAS CREDENCIALES, SE REALIZA CAMBIO DE CONTRASEÑA Y LOGUEO EXITOSO"/>
    <s v="SOPORTE_TELEFÓNICO"/>
    <n v="48"/>
    <s v="PRINCIPAL"/>
    <s v="TERRESTRE"/>
    <s v="HERNANDEZ CHAVARRIA JUAN CAMILO"/>
    <n v="1"/>
    <n v="22000"/>
    <n v="22000"/>
  </r>
  <r>
    <s v="BUCARAMANGA"/>
    <s v="0036-0007"/>
    <x v="2"/>
    <n v="68573"/>
    <n v="3105322"/>
    <n v="65693"/>
    <x v="0"/>
    <s v="SANTANDER"/>
    <s v="PUERTO PARRA"/>
    <s v="BARRIO EL CENTRO PUERTO PARRA"/>
    <s v="WOMPI"/>
    <s v="FO-25-1933114"/>
    <d v="2025-12-05T08:00:00"/>
    <d v="2025-12-05T12:26:00"/>
    <s v="INCIDENTE"/>
    <s v="SOFTWARE"/>
    <s v="APP ELIMINADA"/>
    <s v="APP ELIMINADA POR EL CB"/>
    <s v="05/12/2025 SE REALIZA LLAMADA TELEFÓNICA SE CONFIRMA EL ERROR EN EL DATAFONO, SE ESCALA CASO Y SE RECIBE LA SOLUCIÓN, SE VERIFICA NUEVAMENTE APP EN EL DATAFONO EXITOSA"/>
    <s v="SOPORTE_TELEFÓNICO"/>
    <n v="0"/>
    <s v="LEJANA"/>
    <s v="TERRESTRE"/>
    <s v="PEÑA DIAZ IVAN YESID"/>
    <n v="1"/>
    <n v="22000"/>
    <n v="22000"/>
  </r>
  <r>
    <s v="BOGOTA"/>
    <s v="0036-0004"/>
    <x v="3"/>
    <n v="25430"/>
    <n v="3105285"/>
    <n v="77679"/>
    <x v="0"/>
    <s v="CUNDINAMARCA"/>
    <s v="MADRID"/>
    <s v="BARRIO ESCALLON MADRID 1"/>
    <s v="WOMPI"/>
    <s v="FO-25-1934583"/>
    <d v="2025-12-05T08:00:00"/>
    <d v="2025-12-05T12:29:00"/>
    <s v="INCIDENTE"/>
    <s v="SOFTWARE"/>
    <s v="APP ELIMINADA"/>
    <s v="APP ELIMINADA POR EL CB"/>
    <s v="05/12/2025 SE REALIZA COMUNICACIÓN CON LA SEÑORA ANA RIVERA AL NÚMERO 3219802997 PARA VALIDAR SOBRE FALLA CLIENTE ELIMINO LA APP WOMPI POR EQUIVOCACION ,SE GENERA TICKET 485064 ,SE VUELVE A COMUNICAR CON EL CLIENTE PARA VALIDAR RESPUESTA DE WOMPI CLIENTE YA VISUALIZA LA APP WOMPI YA SE ENCUENTRA OPERATIVO"/>
    <s v="SOPORTE_TELEFÓNICO"/>
    <n v="24"/>
    <s v="INTERMEDIA"/>
    <s v="TERRESTRE"/>
    <s v="GALINDO ROJAS LUIS FELIPE"/>
    <n v="1"/>
    <n v="22000"/>
    <n v="22000"/>
  </r>
  <r>
    <s v="BOGOTA"/>
    <s v="0036-0004"/>
    <x v="3"/>
    <n v="11001"/>
    <n v="3105259"/>
    <n v="15601"/>
    <x v="0"/>
    <s v="CUNDINAMARCA"/>
    <s v="BOGOTA"/>
    <s v="BARRIO PATIO BONITO II"/>
    <s v="WOMPI"/>
    <s v="FO-25-1933115"/>
    <d v="2025-12-05T08:00:00"/>
    <d v="2025-12-05T12:37:00"/>
    <s v="INCIDENTE"/>
    <s v="LECTURA"/>
    <s v="NO LEE NINGUNA FACTURA"/>
    <s v="NO LEE CODIGOS DE BARRAS LARGOS"/>
    <s v="05/12/2025 SE REALIZA VISITA DE CAMPO ENCONTRADO QUE EQUIPO NO LEE FACTURAS, POR LO ANTERIOR SE PROCEDE A ACTUALIZAR APP BORRÓ DE CACHE Y SE HACEN PRUEBAS DE LECTURA DE CÓDIGOS Y SALE OK, SE CAPACITA DE USO PARA LECTURA DE LOS MISMOS, CUPO Y USUARIOS OK."/>
    <s v="VISITA_TÉCNICA"/>
    <n v="64"/>
    <s v="PRINCIPAL"/>
    <s v="TERRESTRE"/>
    <s v="LOZADA ROJAS CHRISTIAN ANDRES"/>
    <n v="1"/>
    <n v="51282"/>
    <n v="51282"/>
  </r>
  <r>
    <s v="CALI"/>
    <s v="0036-0003"/>
    <x v="4"/>
    <n v="76248"/>
    <n v="3104406"/>
    <n v="39493"/>
    <x v="0"/>
    <s v="VALLE DEL CAUCA"/>
    <s v="EL CERRITO"/>
    <s v="BARRIO CENTRO EL CERRITO 3"/>
    <s v="WOMPI"/>
    <s v="FO-25-1932185"/>
    <d v="2025-12-04T15:24:00"/>
    <d v="2025-12-05T12:43:00"/>
    <s v="INCIDENTE"/>
    <s v="SOFTWARE"/>
    <s v="VERSIÓN DESACTUALIZADA"/>
    <s v="VERSIÓN NO ACTUALIZADA"/>
    <s v="05/12/2025 SE SOLICITA ACTUALIZACION DE VERSION A WOMPI DADO LA CLIENTE PRESENTABA EL ERROR AL MOMANTO DE REALIZAR EL CUADRE DE CAJA, SE QUEDABA EL DATAFONO CON LA PANTALLA EN BLANCO , WOMPI REALIZA ACTUALIZACION DE LA VERISION Y SE CONFIRMA CON EL CLIENTE QUE YA PUEDE VISUALIZAR EL CUADRE DE CAJA."/>
    <s v="SOPORTE_TELEFÓNICO"/>
    <n v="0"/>
    <s v="INTERMEDIA"/>
    <s v="TERRESTRE"/>
    <s v="HENAO CARDONA DIEGO FERNANDO"/>
    <n v="1"/>
    <n v="22000"/>
    <n v="22000"/>
  </r>
  <r>
    <s v="TUNJA"/>
    <s v="0036-0007"/>
    <x v="2"/>
    <n v="15806"/>
    <n v="3103335"/>
    <n v="55441"/>
    <x v="0"/>
    <s v="BOYACA"/>
    <s v="TIBASOSA"/>
    <s v="BARRIO COOMPRORIENTE TIBASOSA"/>
    <s v="WOMPI"/>
    <s v="FO-25-1931239"/>
    <d v="2025-12-04T12:33:00"/>
    <d v="2025-12-05T12:46:00"/>
    <s v="INCIDENTE"/>
    <s v="ERROR DE CIERRE"/>
    <s v="NO PERMITE HACER CIERRE PARCIAL NI TOTAL"/>
    <s v="COMERCIO NO REALIZA CIERRE"/>
    <s v="05/12/2025 A CLIENTE NO LE APARECÍA LA OPCIÓN DE CUADRE DE CAJA, SE REALIZA RESPECTIVO ESCALAMIENTO A WOMPI, WOMPI INFORMA QUE REVISEMOS SI APARECE NUEVAMENTE, LA OPCIÓN APARECE CUADRE DE CAJA EXITOSA. SE CIERRA CASO EXITOSO"/>
    <s v="SOPORTE_TELEFÓNICO"/>
    <n v="40"/>
    <s v="INTERMEDIA"/>
    <s v="TERRESTRE"/>
    <s v="HERRERA GARZON JEYSON STEVENT"/>
    <n v="1"/>
    <n v="22000"/>
    <n v="22000"/>
  </r>
  <r>
    <s v="MONTERIA"/>
    <s v="0036-0001"/>
    <x v="6"/>
    <n v="23182"/>
    <n v="3102596"/>
    <n v="31044"/>
    <x v="0"/>
    <s v="CORDOBA"/>
    <s v="CHINU"/>
    <s v="BARRIO CENTRO 2"/>
    <s v="WOMPI"/>
    <s v="FO-25-1930652"/>
    <d v="2025-12-04T11:44:00"/>
    <d v="2025-12-05T12:51:00"/>
    <s v="INCIDENTE"/>
    <s v="CREDENCIALES DE ACCESO (USUARIO/CONTRASEÑA)"/>
    <s v="SERIAL ASOCIADO ESTA ERRADO"/>
    <s v="ASOCIACIÓN ERRADA"/>
    <s v="05/12/2025 SE VISITA SITIO, SE VERIFICA INFORMACIÓN, SE REALIZA CAMBIO DE EQUIPO POR MENSAJE TERMINAL BLOQUEADA,  SE ESCALA CASO SE GENERA TICKET N° (485136)​, SE INGRESA CREDENCIALES OK, IMPRESIÓN OK, PRUEBAS TRX, QUEDA CON LA VERSION 26.2.11."/>
    <s v="VISITA_TÉCNICA"/>
    <n v="32"/>
    <s v="INTERMEDIA"/>
    <s v="TERRESTRE"/>
    <s v="SANTOS GUZMAN CHRISTIAN FELIPE"/>
    <n v="1"/>
    <n v="172989"/>
    <n v="172989"/>
  </r>
  <r>
    <s v="BUCARAMANGA"/>
    <s v="0036-0007"/>
    <x v="2"/>
    <n v="68001"/>
    <n v="3078901"/>
    <n v="50598"/>
    <x v="0"/>
    <s v="SANTANDER"/>
    <s v="BUCARAMANGA"/>
    <s v="BARRIO BOSQUE NORTE PARTE BAJA BUCARAMANGA"/>
    <s v="WOMPI"/>
    <s v="FO-25-1906247"/>
    <d v="2025-11-29T10:00:00"/>
    <d v="2025-12-05T12:56:00"/>
    <s v="INCIDENTE"/>
    <s v="CREDENCIALES DE ACCESO (USUARIO/CONTRASEÑA)"/>
    <s v="INGRESO DE CREDENCIALES ERRADAS"/>
    <s v="EL USUARIO NO RECUERDA LA CONTRASEÑA O EL USUARIO"/>
    <s v="05/12/2025 SE LLAMA A USUARIO PARA BRINDAR SOPORTE TELEFÓNICO PERO NOS INDICA QUE YA PUDO INGRESAR A LA APLICACIÓN"/>
    <s v="SOPORTE_TELEFÓNICO"/>
    <n v="16"/>
    <s v="PRINCIPAL"/>
    <s v="TERRESTRE"/>
    <s v="PEÑA DIAZ IVAN YESID"/>
    <n v="1"/>
    <n v="22000"/>
    <n v="22000"/>
  </r>
  <r>
    <s v="BOGOTA"/>
    <s v="0036-0004"/>
    <x v="3"/>
    <n v="25279"/>
    <n v="3104900"/>
    <n v="81209"/>
    <x v="0"/>
    <s v="CUNDINAMARCA"/>
    <s v="FOMEQUE"/>
    <s v="BARRIO CENTRO FOMEQUE FOMEQUE"/>
    <s v="WOMPI"/>
    <s v="FO-25-1932483"/>
    <d v="2025-12-04T16:12:00"/>
    <d v="2025-12-05T13:03:00"/>
    <s v="INCIDENTE"/>
    <s v="IMPRESIÓN"/>
    <s v="SUCIEDAD EN IMPRESORA"/>
    <s v="MALA MANIPULACIÓN DEL DATAFONO"/>
    <s v="05/12/2025 CB INDICA QUE EL DATÁFONO SE ENCUENTRA FUNCIONANDO OK DESDE ESTA MAÑANA, CB REALIZA PRUEBAS DE FUNCIONAMIENTO OK"/>
    <s v="VISITA_TÉCNICA"/>
    <n v="16"/>
    <s v="INTERMEDIA"/>
    <s v="TERRESTRE"/>
    <s v="MICHELI LOPEZ MIGUEL ANGEL"/>
    <n v="1"/>
    <n v="172989"/>
    <n v="172989"/>
  </r>
  <r>
    <s v="MANIZALES"/>
    <s v="0036-0002"/>
    <x v="5"/>
    <n v="17042"/>
    <n v="3102705"/>
    <n v="73810"/>
    <x v="0"/>
    <s v="CALDAS"/>
    <s v="ANSERMA"/>
    <s v="BARRIO EL CARMENT ANSERMA"/>
    <s v="WOMPI"/>
    <s v="FO-25-1930388"/>
    <d v="2025-12-04T11:02:00"/>
    <d v="2025-12-05T13:31:00"/>
    <s v="INCIDENTE"/>
    <s v="CREDENCIALES DE ACCESO (USUARIO/CONTRASEÑA)"/>
    <s v="NO FUNCIONA EL USUARIO O CONTRASEÑA"/>
    <s v="USUARIO CB"/>
    <s v="05/12/2025 REALIZAMOS LLAMADA LA SRA LUISA NOS INDICA QUE EL DÍA DE AYER NO LE PERMITÍA INGRESAR CON LAS CREENCIAS LUEGO DE DARLE CONTINUAR LA REGRESABA NUEVAMENTE AL INICIO PARA INGRESAR LAS CREDENCIALES NUEVAMENTE, EN LA NOCHE LE DEJO LA BATERÍA DESCONECTADA POR 15 MINUTOS CUANDO ENCENDIÓ EL DATAFONO YA PUDO INGRESAR CON LAS CREDENCIALES Y YA ESTA REALIZANDO TRANZACCIONES, CLIENTE INDICA QUE ESTA FUNCIONAN CON NORMALIDAD."/>
    <s v="SOPORTE_TELEFÓNICO"/>
    <n v="0"/>
    <s v="INTERMEDIA"/>
    <s v="TERRESTRE"/>
    <s v="ARROYAVE CANO MANUEL GUILLERMO"/>
    <n v="1"/>
    <n v="22000"/>
    <n v="22000"/>
  </r>
  <r>
    <s v="BUCARAMANGA"/>
    <s v="0036-0007"/>
    <x v="2"/>
    <n v="68001"/>
    <n v="3107125"/>
    <n v="60864"/>
    <x v="0"/>
    <s v="SANTANDER"/>
    <s v="BUCARAMANGA"/>
    <s v="BARRIO CENTRO BUCARAMANGA 49"/>
    <s v="WOMPI"/>
    <s v="FO-25-1935254"/>
    <d v="2025-12-05T10:11:00"/>
    <d v="2025-12-05T15:42:00"/>
    <s v="INCIDENTE"/>
    <s v="LECTURA"/>
    <s v="ERROR LECTURA CODIGO DE BARRAS"/>
    <s v="NO LEE CODIGOS DE BARRAS LARGOS"/>
    <s v="05/12/2025 SE COMUNICA CON EL SEÑOR JOSE AL NUMERO 3202762083 POR VIDEO LLAMADA  EL CUAL SE LE INDICA REALIZAR UN BORRADO DE CACHE , SE REALIZA INSTALACIO DE VERSION , SE REALIZAN PRUEBAS OK, Y SE LE INDICA AL USUARIO TIPS DE LECTURA Y SE LE INFORMA QUE ESTAMOS EN EVOLUCIÓN Y MEJORA CONTINUA"/>
    <s v="SOPORTE_TELEFÓNICO"/>
    <n v="48"/>
    <s v="PRINCIPAL"/>
    <s v="TERRESTRE"/>
    <s v="BARAJAS BERMUDEZ YAHIR MAURICIO"/>
    <n v="1"/>
    <n v="22000"/>
    <n v="22000"/>
  </r>
  <r>
    <s v="BUCARAMANGA"/>
    <s v="0036-0007"/>
    <x v="2"/>
    <n v="68276"/>
    <n v="3107882"/>
    <n v="63939"/>
    <x v="0"/>
    <s v="SANTANDER"/>
    <s v="FLORIDABLANCA"/>
    <s v="BARRIO LAGOS 2 FLORIDABLANCA 1"/>
    <s v="WOMPI"/>
    <s v="FO-25-1936136"/>
    <d v="2025-12-05T11:33:00"/>
    <d v="2025-12-05T15:47:00"/>
    <s v="INCIDENTE"/>
    <s v="CONEXIÓN"/>
    <s v="CONEXIÓN DEFICIENTE WIFI"/>
    <s v="FALLAS EN CANAL DE COMUNICACIÓN DEL CLIENTE (INTERNET)"/>
    <s v="05/12/2025 EN COMUNICACIÓN CON LA SEÑORA MAIR AL NÚMERO 3176854529 PARA DARLE SOPORTE, NOS MANIFIESTA Q EL DATADO NO YA E ENCUENTRA OPERATIVO, Q LA FALLA ERA DE WIFI, MANIFIESTA Q NO NECESITA SOPORTE , SE PROCEDE A CERRAR ORDEN"/>
    <s v="SOPORTE_TELEFÓNICO"/>
    <n v="48"/>
    <s v="PRINCIPAL"/>
    <s v="TERRESTRE"/>
    <s v="GELVEZ MOGOLLON JOSE ELISEO"/>
    <n v="1"/>
    <n v="22000"/>
    <n v="22000"/>
  </r>
  <r>
    <s v="BOGOTA"/>
    <s v="0036-0004"/>
    <x v="3"/>
    <n v="11001"/>
    <n v="3107046"/>
    <n v="62221"/>
    <x v="0"/>
    <s v="CUNDINAMARCA"/>
    <s v="BOGOTA"/>
    <s v="BARRIO ALTAMIRA BOGOTA 4"/>
    <s v="WOMPI"/>
    <s v="FO-25-1935217"/>
    <d v="2025-12-05T10:00:00"/>
    <d v="2025-12-05T15:51:00"/>
    <s v="INCIDENTE"/>
    <s v="SOFTWARE"/>
    <s v="VERSIÓN DESACTUALIZADA"/>
    <s v="VERSIÓN NO ACTUALIZADA"/>
    <s v="05/12/2025 SE REALIZA COMUNICACIÓN CON LA SEÑORA MARLENE MORENA PARA VALIDAR FALLA CLIENTE INDICA QUE NO PUEDE VISUALIZAR EL CUADRE DE CAJA ,SE GENERA TICKET -485140 ,SE COMUNICA NUEVAMENTE CON CLIENTE PARA VALIDAR RESPUESTA POR PARTE DE WOMPI ,ENVÍAN ACTUALIZACIÓN DE APP WOMPI CON LA VERSIÓN 26.2.12 CONFIRMANDO CLIENTE QUE YA PUEDE VISUALIZAR  EL CUADRE DE CAJA QUEDANDO OPERATIVO EL DATAFONO"/>
    <s v="SOPORTE_TELEFÓNICO"/>
    <n v="16"/>
    <s v="PRINCIPAL"/>
    <s v="TERRESTRE"/>
    <s v="GALINDO ROJAS LUIS FELIPE"/>
    <n v="1"/>
    <n v="22000"/>
    <n v="22000"/>
  </r>
  <r>
    <s v="CALI"/>
    <s v="0036-0003"/>
    <x v="4"/>
    <n v="76001"/>
    <n v="3107872"/>
    <n v="77222"/>
    <x v="0"/>
    <s v="VALLE DEL CAUCA"/>
    <s v="CALI"/>
    <s v="REVOHOUSE"/>
    <s v="WOMPI"/>
    <s v="FO-25-1936139"/>
    <d v="2025-12-05T11:32:00"/>
    <d v="2025-12-05T15:55:00"/>
    <s v="INCIDENTE"/>
    <s v="LECTURA"/>
    <s v="ERROR LECTURA CODIGO DE BARRAS"/>
    <s v="NO LEE CODIGOS DE BARRAS CORTOS"/>
    <s v="05/12/2025 SE VISITA CORRESPONSAL Y SE REALIZA CAPACITACIÓN SOBRE CÓMO LEER CORRECTAMENTE LEER LOS CÓDIGOS DE BARRAS, CLIENTE DICE QUE NO ES NADA FÁCIL EL PROCESO PERO EQUIPO FUNCIONA CORRECTAMENTE."/>
    <s v="VISITA_TÉCNICA"/>
    <n v="64"/>
    <s v="PRINCIPAL"/>
    <s v="TERRESTRE"/>
    <s v="BOLAÑOS TABORDA JORGE ENRIQUE"/>
    <n v="1"/>
    <n v="51282"/>
    <n v="51282"/>
  </r>
  <r>
    <s v="PASTO"/>
    <s v="0036-0003"/>
    <x v="4"/>
    <n v="52240"/>
    <n v="3106553"/>
    <n v="79550"/>
    <x v="0"/>
    <s v="NARIÑO"/>
    <s v="CHACHAGUI"/>
    <s v="BARRIO PEREGAL CHACHAGUI"/>
    <s v="WOMPI"/>
    <s v="FO-25-1935222"/>
    <d v="2025-12-05T09:39:00"/>
    <d v="2025-12-05T16:03:00"/>
    <s v="INCIDENTE"/>
    <s v="LECTURA"/>
    <s v="NO LEE NINGUNA FACTURA"/>
    <s v="SUCIEDAD EN LA CAMARA"/>
    <s v="05/12/2025 SE REALIZA VISITA POR REPORTE CON LECTORA DE CÓDIGOS DE BARRAS, SE ENCUENTRA QUÉ EL CLIENTE ESTABA MANIPULANDO MAL EL DATÁFONO PARA EL ESCANEO DE FACTURAS, SE LE INDICA AL CLIENTE LA FORMA CORRECTA DE PAGAR LAS FACTURAS Y SE OBTIENE FUNCIONAMIENTO EXITOSO CONFIGURACIÓN OK PARÁMETROS OK Y SE REALIZAN PRUEBAS EXITOSAS DE TRANSACCIONES"/>
    <s v="VISITA_TÉCNICA"/>
    <n v="0"/>
    <s v="INTERMEDIA"/>
    <s v="TERRESTRE"/>
    <s v="PAZ MARTINEZ RICHARD HUMBERTO"/>
    <n v="1"/>
    <n v="172989"/>
    <n v="172989"/>
  </r>
  <r>
    <s v="BUCARAMANGA"/>
    <s v="0036-0007"/>
    <x v="2"/>
    <n v="68276"/>
    <n v="3105459"/>
    <n v="17257"/>
    <x v="0"/>
    <s v="SANTANDER"/>
    <s v="FLORIDABLANCA"/>
    <s v="BARRIO CIUDAD JARDIN FLORIDABLANCA"/>
    <s v="WOMPI"/>
    <s v="FO-25-1934550"/>
    <d v="2025-12-05T08:00:00"/>
    <d v="2025-12-05T16:06:00"/>
    <s v="INCIDENTE"/>
    <s v="NAVEGACION LENTA"/>
    <s v="USUARIO NO PUEDE NAVEGAR ENTRE PANTALLAS O LA APP NO ABRE SE QUEDA CARGANDO"/>
    <s v="CACHE"/>
    <s v="05/12/2025 SE COMUNICA CON LA SEÑORITA ESTER AL NUMERO 3142594702 POR VIDEO LLAMADA EL CUAL SE LE INDICA A REALIZAR EL PROCEDIMIENTO DE BORRADO DE CACHE , Y SU RESPECTIVO ACTUALIZACIÓN DE VERSIÓN, SE REALIZA PRUEBAS EN IPTIMAS CONDICIONES CB OPERATIVO"/>
    <s v="SOPORTE_TELEFÓNICO"/>
    <n v="0"/>
    <s v="PRINCIPAL"/>
    <s v="TERRESTRE"/>
    <s v="BARAJAS BERMUDEZ YAHIR MAURICIO"/>
    <n v="1"/>
    <n v="22000"/>
    <n v="22000"/>
  </r>
  <r>
    <s v="CALI"/>
    <s v="0036-0003"/>
    <x v="4"/>
    <n v="19212"/>
    <n v="3108936"/>
    <n v="24471"/>
    <x v="0"/>
    <s v="CAUCA"/>
    <s v="CORINTO"/>
    <s v="BARRIO XVI - CORINTO"/>
    <s v="WOMPI"/>
    <s v="FO-25-1937672"/>
    <d v="2025-12-05T14:18:00"/>
    <d v="2025-12-05T16:20:00"/>
    <s v="INCIDENTE"/>
    <s v="SOFTWARE"/>
    <s v="APP ELIMINADA"/>
    <s v="APP ELIMINADA POR EL CB"/>
    <s v="05/12/2025 SE HABLA CON EL CLIENTE Y POR ERROR LE ELIMINO LA APP , SE ESCALA A WOMPI Y REALIZAN REINSTALACION DE APP, SE VALIDA CON EL CLIENTE Y YA PUEDDE INGRESAR DE NUEVO"/>
    <s v="SOPORTE_TELEFÓNICO"/>
    <n v="0"/>
    <s v="LEJANA"/>
    <s v="TERRESTRE"/>
    <s v="HENAO CARDONA DIEGO FERNANDO"/>
    <n v="1"/>
    <n v="22000"/>
    <n v="22000"/>
  </r>
  <r>
    <s v="BARRANQUILLA"/>
    <s v="0036-0001"/>
    <x v="6"/>
    <n v="8001"/>
    <n v="3106649"/>
    <n v="51688"/>
    <x v="0"/>
    <s v="ATLANTICO"/>
    <s v="BARRANQUILLA"/>
    <s v="VARIEDADES EL ENCANTO Y ALGO MÁS"/>
    <s v="WOMPI"/>
    <s v="FO-25-1935233"/>
    <d v="2025-12-05T09:13:00"/>
    <d v="2025-12-05T16:28:00"/>
    <s v="INCIDENTE"/>
    <s v="LECTURA"/>
    <s v="NO LEE NINGUNA FACTURA"/>
    <s v="NO LEE CODIGOS DE BARRAS CORTOS"/>
    <s v="05/12/2025 NO LEÍA LOS CÓDIGOS DE BARRAS. SE LE MEJORA LA ILUMINACIÓN SE ALEJA LA CÁMARA Y FUNCIONA BIEN . SE REALIZAN PRUEBAS DE CORRECTO FUNCIONAMIENTO ."/>
    <s v="VISITA_TÉCNICA"/>
    <n v="32"/>
    <s v="PRINCIPAL"/>
    <s v="TERRESTRE"/>
    <s v="VILLACOB VILLACOB ELKIN EDUARDO"/>
    <n v="1"/>
    <n v="51282"/>
    <n v="51282"/>
  </r>
  <r>
    <s v="BARRANQUILLA"/>
    <s v="0036-0001"/>
    <x v="6"/>
    <n v="8001"/>
    <n v="3106174"/>
    <n v="21450"/>
    <x v="0"/>
    <s v="ATLANTICO"/>
    <s v="BARRANQUILLA"/>
    <s v="BARRIO ALPES - BARRANQUILLA"/>
    <s v="WOMPI"/>
    <s v="FO-25-1934493"/>
    <d v="2025-12-05T08:44:00"/>
    <d v="2025-12-05T16:50:00"/>
    <s v="INCIDENTE"/>
    <s v="IMPRESIÓN"/>
    <s v="DAÑO FÍSICO DE LA IMPRESORA"/>
    <s v="MALA MANIPULACIÓN DEL DATAFONO"/>
    <s v="05/12/2025 SE REALIZA CAMBIO DE EQUIPO DATAFONO PORQUE SE LE PARTIÓ LA TAPA DE LA IMPRESORA Y CON FALLAS PARA IMPRIMIR, SE REALIZAN PRUEBAS DE CORRECTO FUNCIONAMIENTO. SE REALIZA CONSULTA DE SALDO OK SE REALIZA RECARGA DE NEQUE OK."/>
    <s v="VISITA_TÉCNICA"/>
    <n v="48"/>
    <s v="PRINCIPAL"/>
    <s v="TERRESTRE"/>
    <s v="VILLACOB VILLACOB ELKIN EDUARDO"/>
    <n v="1"/>
    <n v="51282"/>
    <n v="51282"/>
  </r>
  <r>
    <s v="CUCUTA"/>
    <s v="0036-0007"/>
    <x v="2"/>
    <n v="54001"/>
    <n v="3099093"/>
    <n v="74337"/>
    <x v="0"/>
    <s v="NORTE DE SANTANDER"/>
    <s v="CUCUTA"/>
    <s v="BARRIO LA LIBERTAD CUCUTA 22"/>
    <s v="WOMPI"/>
    <s v="FO-25-1927618"/>
    <d v="2025-12-03T16:32:00"/>
    <d v="2025-12-05T16:53:00"/>
    <s v="INCIDENTE"/>
    <s v="SOFTWARE"/>
    <s v="VERSIÓN DESACTUALIZADA"/>
    <s v="VERSIÓN NO ACTUALIZADA"/>
    <s v="05/12/2025 SE REALIZA SOPORTE TELEFÓNICO CON LA SR OSCAR CALDERA DONDE SE REALIZA ACTUALIZACIÓN DEL DATAFONO Y BORRADO DE CACHE, DONDE VISUALIZA YA  EL CUADRE DE CAJA Y MOVIMIENTOS OK"/>
    <s v="SOPORTE_TELEFÓNICO"/>
    <n v="8"/>
    <s v="PRINCIPAL"/>
    <s v="TERRESTRE"/>
    <s v="DURAN ACOSTA FRANK YONNY"/>
    <n v="1"/>
    <n v="22000"/>
    <n v="22000"/>
  </r>
  <r>
    <s v="NEIVA"/>
    <s v="0036-0006"/>
    <x v="0"/>
    <n v="41001"/>
    <n v="3106167"/>
    <n v="50490"/>
    <x v="0"/>
    <s v="HUILA"/>
    <s v="NEIVA"/>
    <s v="BARRIO LUIS CARLOS GALAN NEIVA 1"/>
    <s v="WOMPI"/>
    <s v="FO-25-1934499"/>
    <d v="2025-12-05T08:37:00"/>
    <d v="2025-12-06T08:54:00"/>
    <s v="INCIDENTE"/>
    <s v="LECTOR DE TARJETAS"/>
    <s v="NO LEE TARJETAS"/>
    <s v="DAÑO DEL LECTOR DE TARJETAS"/>
    <s v="05/12/2025 EN LLAMADA CON YURANI CASTAÑO AL NÚMERO 3162724243, SE LE INFORMA QUE POR EL MOMENTO NO SE ESTÁN CONECTANDO LOS PIN PAD HASTA NUEVA ORDEN DE WOMPI."/>
    <s v="SOPORTE_TELEFÓNICO"/>
    <n v="48"/>
    <s v="PRINCIPAL"/>
    <s v="TERRESTRE"/>
    <s v="DIAZ VARGAS JONATHAN MIGUEL"/>
    <n v="1"/>
    <n v="22000"/>
    <n v="22000"/>
  </r>
  <r>
    <s v="IBAGUE"/>
    <s v="0036-0006"/>
    <x v="0"/>
    <n v="73001"/>
    <n v="3105289"/>
    <n v="71037"/>
    <x v="0"/>
    <s v="TOLIMA"/>
    <s v="IBAGUE"/>
    <s v="BARRIO URBANIZACION TOPACIO IBAGUE 1"/>
    <s v="WOMPI"/>
    <s v="FO-25-1934581"/>
    <d v="2025-12-05T08:00:00"/>
    <d v="2025-12-06T09:04:00"/>
    <s v="INCIDENTE"/>
    <s v="SOFTWARE"/>
    <s v="APP ELIMINADA"/>
    <s v="APP ELIMINADA POR EL CB"/>
    <s v="05/12/2025 SE VALIDA ERROR EN APLICACIÓN ELIMINADA POR EL CLIENTE, SE COMUNICA AL NÚMERO 3187835438 LA SEÑORA VIVIANA GALVIS RECIBE SOPORTE TELEFÓNICO PARA REALIZAR DESCARGA DE APLICACIÓN POR LA OPCIÓN DE TEM CALL, SE VALIDA QUE LA APLICACIÓN QUEDÓ INSTALADA CON ÉXITO EQUIPO OPERATIVO."/>
    <s v="SOPORTE_TELEFÓNICO"/>
    <n v="24"/>
    <s v="PRINCIPAL"/>
    <s v="TERRESTRE"/>
    <s v="BARRAGAN TAFUR EDWIN ESTEBAN"/>
    <n v="1"/>
    <n v="22000"/>
    <n v="22000"/>
  </r>
  <r>
    <s v="NEIVA"/>
    <s v="0036-0006"/>
    <x v="0"/>
    <n v="41001"/>
    <n v="3105199"/>
    <n v="64277"/>
    <x v="0"/>
    <s v="HUILA"/>
    <s v="NEIVA"/>
    <s v="MARIKADITAS SHOP"/>
    <s v="WOMPI"/>
    <s v="FO-25-1933120"/>
    <d v="2025-12-05T08:00:00"/>
    <d v="2025-12-06T09:08:00"/>
    <s v="INCIDENTE"/>
    <s v="ERROR DE CIERRE"/>
    <s v="NO PERMITE HACER CIERRE PARCIAL NI TOTAL"/>
    <s v="COMERCIO NO REALIZA CIERRE"/>
    <s v="05/12/2025 EN LLAMADA CON CLIENTE ANDREA RUBIANO CARDOZO AL NÚMERO 3028380124, SE LE INFORMA QUE WOMPI AÚN NO ESTÁ REALIZANDO LA INSTALACIÓN DE LOS PIN PAD,_x000a_TAMBIÉN SE VERIFICA QUE NO ESTÁ REALIZANDO CUADRE DE CAJA, SE ESCALA CON WOMPI, QUIENES REALIZAN INSTALACIÓN DE APP, PERO FALLA CONTINUA, SE LE INDICA AL CLIENTE Q DEBEMOS ESPERAR SOLUCIÓN POR PARTE DE WOMPI."/>
    <s v="SOPORTE_TELEFÓNICO"/>
    <n v="56"/>
    <s v="PRINCIPAL"/>
    <s v="TERRESTRE"/>
    <s v="DIAZ VARGAS JONATHAN MIGUEL"/>
    <n v="1"/>
    <n v="22000"/>
    <n v="22000"/>
  </r>
  <r>
    <s v="CUCUTA"/>
    <s v="0036-0007"/>
    <x v="2"/>
    <n v="54001"/>
    <n v="3111106"/>
    <n v="58927"/>
    <x v="0"/>
    <s v="NORTE DE SANTANDER"/>
    <s v="CUCUTA"/>
    <s v="BARRIO SAN JOSE CUCUTA 1"/>
    <s v="WOMPI"/>
    <s v="FO-25-1939954"/>
    <d v="2025-12-06T09:58:00"/>
    <d v="2025-12-06T11:53:00"/>
    <s v="INCIDENTE"/>
    <s v="CREDENCIALES DE ACCESO (USUARIO/CONTRASEÑA)"/>
    <s v="NO FUNCIONA EL USUARIO O CONTRASEÑA"/>
    <s v="USUARIO CB"/>
    <s v="06/12/2025 EN COMUNICACIÓN CON LA SRA DAYANA VILLAMIZAR ME INFORMA QUE REALIZÓ EL CAMBIO DE CONTRASEÑA Y YA LE PERMITIÓ INGRESAR QUE EL DÍA DE HOY EL EQUIPO YA SE ENCUENTRA FUNCIONANDO CON NORMALIDAD"/>
    <s v="SOPORTE_TELEFÓNICO"/>
    <n v="16"/>
    <s v="PRINCIPAL"/>
    <s v="TERRESTRE"/>
    <s v="DURAN ACOSTA FRANK YONNY"/>
    <n v="1"/>
    <n v="22000"/>
    <n v="22000"/>
  </r>
  <r>
    <s v="MEDELLIN"/>
    <s v="0036-0005"/>
    <x v="1"/>
    <n v="5209"/>
    <n v="3110094"/>
    <n v="68251"/>
    <x v="0"/>
    <s v="ANTIOQUIA"/>
    <s v="CONCORDIA"/>
    <s v="CENTRO CONCORDIA"/>
    <s v="WOMPI"/>
    <s v="FO-25-1938792"/>
    <d v="2025-12-06T09:00:00"/>
    <d v="2025-12-06T12:27:00"/>
    <s v="INCIDENTE"/>
    <s v="NAVEGACION LENTA"/>
    <s v="USUARIO NO PUEDE NAVEGAR ENTRE PANTALLAS O LA APP NO ABRE SE QUEDA CARGANDO"/>
    <s v="CACHE"/>
    <s v="06/12/2025 SE CONTACTA CON USUARIO Y SE HACE PROCESO DE TEM-CALL Y BORRADO DE CACHE, SE EVIDENCIA QUE TIENE ACTUALIZACIONES REPRESADAS, LUEGO ACTUALIZADO USUARIO CONFIRMA QUE VA MUCHO MEJOR"/>
    <s v="SOPORTE_TELEFÓNICO"/>
    <n v="0"/>
    <s v="LEJANA"/>
    <s v="TERRESTRE"/>
    <s v="HERNANDEZ CHAVARRIA JUAN CAMILO"/>
    <n v="1"/>
    <n v="22000"/>
    <n v="22000"/>
  </r>
  <r>
    <s v="CALI"/>
    <s v="0036-0003"/>
    <x v="4"/>
    <n v="76520"/>
    <n v="3110283"/>
    <n v="76022"/>
    <x v="0"/>
    <s v="VALLE DEL CAUCA"/>
    <s v="PALMIRA"/>
    <s v="BARRIO LA TROCHA PALMIRA"/>
    <s v="WOMPI"/>
    <s v="FO-25-1939443"/>
    <d v="2025-12-06T09:00:00"/>
    <d v="2025-12-06T14:36:00"/>
    <s v="INCIDENTE"/>
    <s v="NAVEGACION LENTA"/>
    <s v="USUARIO NO PUEDE NAVEGAR ENTRE PANTALLAS O LA APP NO ABRE SE QUEDA CARGANDO"/>
    <s v="CACHE"/>
    <s v="06/12/2025 SE LLAMA AL CLIENTE, SE VÁLIDA INCIDENTE Y DIRECCIÓN, SE VISITA EL COMERCIO SE ENCUENTRA DATAFONO CONECTADO AL WIFI PERO CON NAVEGACIÓN LENTA ENTRE PANTALLAS Y LAS OPCIONES DEL MENÚ ES LENTA, SE REALIZA BORRADO DEL CACHÉ Y REINICIO DATAFONO MEJORANDO LA NAVEGACIÓN, SE DESCARGA ACTUALIZACIONES, PRUEBAS OK"/>
    <s v="VISITA_TÉCNICA"/>
    <n v="0"/>
    <s v="PRINCIPAL"/>
    <s v="TERRESTRE"/>
    <s v="HERRERA MONAR GEOVANNY"/>
    <n v="1"/>
    <n v="51282"/>
    <n v="51282"/>
  </r>
  <r>
    <s v="BOGOTA"/>
    <s v="0036-0004"/>
    <x v="3"/>
    <n v="11001"/>
    <n v="3108103"/>
    <n v="38175"/>
    <x v="0"/>
    <s v="CUNDINAMARCA"/>
    <s v="BOGOTA"/>
    <s v="BARRIO ALCAZARES BOGOTA"/>
    <s v="WOMPI"/>
    <s v="FO-25-1936130"/>
    <d v="2025-12-05T11:41:00"/>
    <d v="2025-12-06T16:10:00"/>
    <s v="INCIDENTE"/>
    <s v="IMPRESIÓN"/>
    <s v="SUCIEDAD EN IMPRESORA"/>
    <s v="MALA MANIPULACIÓN DEL DATAFONO"/>
    <s v="06/12/2025 SE REALIZA LIMPIEZA Y VERIFICACIÓN DE LA IMPRESORA SE ENCUENTRA UN PEDAZO DE PAPEL ATASCADO Y METIDO SOBRE EL ROLLO Y LA IMPRESORA EL CUAL GENERABA EL ERROR DE IMPRIMIR LA MITAD SI Y LA OTRA MITAD NO"/>
    <s v="VISITA_TÉCNICA"/>
    <n v="48"/>
    <s v="PRINCIPAL"/>
    <s v="TERRESTRE"/>
    <s v="GONZALEZ FANDIÑO SANTIAGO ERNESTO"/>
    <n v="1"/>
    <n v="51282"/>
    <n v="51282"/>
  </r>
  <r>
    <s v="BOGOTA"/>
    <s v="0036-0004"/>
    <x v="3"/>
    <n v="25473"/>
    <n v="3110398"/>
    <n v="61435"/>
    <x v="0"/>
    <s v="CUNDINAMARCA"/>
    <s v="MOSQUERA"/>
    <s v="BARRIO VILLA YENNY MOSQUERA"/>
    <s v="WOMPI"/>
    <s v="FO-25-1940354"/>
    <d v="2025-12-06T10:51:00"/>
    <d v="2025-12-07T10:27:00"/>
    <s v="INCIDENTE"/>
    <s v="CAPACITACIÓN"/>
    <s v="MALA MANIPULACIÓN POS"/>
    <s v="FALTA CAPACITACIÓN USUARIO CB"/>
    <s v="07/12/2025 EN COMUNICACIÓN CON EL SR FERNEY A LA LÍNEA 3213477943 NOS MANIFIESTA QUE NO LE ACTIVARON EL PINPAD PARA EL DATAFONO WOMPI, SE INFORMA QUE AL MOMENTO NO HAY AUTORIZACIÓN PARA LA INSTALACIÓN DEL PINPAD HASTA NUEVA ORDEN,  TAMBIEN SE ACLARA QUE PUEDE UTILIZAR LOS EQUPIOS DE RDEBAN OARA LAS TRANSACCIONES QUE SOLICTE EL PINPAD, DE ACUERDO A LO ANTERIOR SE INFORMA A SUPERVISOR QUIÉN AUTORIZA CIERRA SOLICITUD"/>
    <s v="SOPORTE_TELEFÓNICO"/>
    <n v="0"/>
    <s v="PRINCIPAL"/>
    <s v="TERRESTRE"/>
    <s v="LOZADA ROJAS CHRISTIAN ANDRES"/>
    <n v="1"/>
    <n v="22000"/>
    <n v="22000"/>
  </r>
  <r>
    <s v="BUCARAMANGA"/>
    <s v="0036-0007"/>
    <x v="2"/>
    <n v="68001"/>
    <n v="3111230"/>
    <n v="74094"/>
    <x v="0"/>
    <s v="SANTANDER"/>
    <s v="BUCARAMANGA"/>
    <s v="BARRIO CONCORDIA BUCARAMANGA 4"/>
    <s v="WOMPI"/>
    <s v="FO-25-1941083"/>
    <d v="2025-12-07T09:00:00"/>
    <d v="2025-12-08T08:55:00"/>
    <s v="INCIDENTE"/>
    <s v="CONEXIÓN"/>
    <s v="APARECEN ERRORES EN PANTALLA: HUBO UNA DESCONEXION DE LA RED"/>
    <s v="FALLAS EN CANAL DE COMUNICACIÓN DEL CLIENTE (INTERNET)"/>
    <s v="08/12/2025 SE CIERRA ORDEN POR  ORDEN DE SOPORTE WOMPI JONATAN SALAZAR INDICAN QUE EL PROBLEMA ES EL WIFI, DEL CLIENTE, SE LE INDICA AL CLIENTE Q SE DEBE COMUNICAR CON EL OPERADOR DE INTERNET"/>
    <s v="SOPORTE_TELEFÓNICO"/>
    <n v="24"/>
    <s v="PRINCIPAL"/>
    <s v="TERRESTRE"/>
    <s v="GELVEZ MOGOLLON JOSE ELISEO"/>
    <n v="1"/>
    <n v="22000"/>
    <n v="22000"/>
  </r>
  <r>
    <s v="BOGOTA"/>
    <s v="0036-0004"/>
    <x v="3"/>
    <n v="11001"/>
    <n v="3087534"/>
    <n v="35879"/>
    <x v="0"/>
    <s v="CUNDINAMARCA"/>
    <s v="BOGOTA"/>
    <s v="BARRIO PATIO BONITO BOGOTA 3"/>
    <s v="WOMPI"/>
    <s v="FO-25-1917478"/>
    <d v="2025-12-02T08:00:00"/>
    <d v="2025-12-09T08:29:00"/>
    <s v="INCIDENTE"/>
    <s v="NAVEGACION LENTA"/>
    <s v="USUARIO NO PUEDE NAVEGAR ENTRE PANTALLAS O LA APP NO ABRE SE QUEDA CARGANDO"/>
    <s v="CACHE"/>
    <s v="08/12/2025 SE REALIZA COMUNICACION CON CLIENTE PARA VALIDAR RESPUESTA DE WOMPI YA VISUALIZA LA APP WOMPI"/>
    <s v="SOPORTE_TELEFÓNICO"/>
    <n v="32"/>
    <s v="PRINCIPAL"/>
    <s v="TERRESTRE"/>
    <s v="GALINDO ROJAS LUIS FELIPE"/>
    <n v="1"/>
    <n v="22000"/>
    <n v="22000"/>
  </r>
  <r>
    <s v="MEDELLIN"/>
    <s v="0036-0005"/>
    <x v="1"/>
    <n v="5001"/>
    <n v="3112316"/>
    <n v="10314"/>
    <x v="0"/>
    <s v="ANTIOQUIA"/>
    <s v="MEDELLIN"/>
    <s v="BARRIO POPULAR II"/>
    <s v="WOMPI"/>
    <s v="FO-25-1943587"/>
    <d v="2025-12-08T11:36:00"/>
    <d v="2025-12-09T10:38:00"/>
    <s v="INCIDENTE"/>
    <s v="CREDENCIALES DE ACCESO (USUARIO/CONTRASEÑA)"/>
    <s v="NO FUNCIONA EL USUARIO O CONTRASEÑA"/>
    <s v="USUARIO CB"/>
    <s v="09/12/2025 SE REALIZÓ LLAMADA TELEFÓNICA AL USUARIO PARA CONFIRMAR EL REPORTE RELACIONADO CON EL DATÁFONO WOMPI DEL CORRESPONSAL BANCOLOMBIA. EL USUARIO INDICÓ QUE EN HORAS DE LA MAÑANA NO PUDO ACCEDER A LA APLICACIÓN DE WOMPI PARA REALIZAR TRANSACCIONES. SIN EMBARGO, INFORMÓ QUE EN LA TARDE LOGRÓ INGRESAR SIN INCONVENIENTES Y QUE EL SERVICIO SE ENCUENTRA FUNCIONANDO NORMALMENTE. ACTUALMENTE, EL DATÁFONO ESTÁ OPERATIVO Y NO SE REQUIERE VISITA TÉCNICA."/>
    <s v="SOPORTE_TELEFÓNICO"/>
    <n v="64"/>
    <s v="PRINCIPAL"/>
    <s v="TERRESTRE"/>
    <s v="MARTINEZ TOVAR OSCAR DAVID"/>
    <n v="1"/>
    <n v="22000"/>
    <n v="22000"/>
  </r>
  <r>
    <s v="CUCUTA"/>
    <s v="0036-0007"/>
    <x v="2"/>
    <n v="54001"/>
    <n v="3114011"/>
    <n v="71612"/>
    <x v="0"/>
    <s v="NORTE DE SANTANDER"/>
    <s v="CUCUTA"/>
    <s v="CUCUTA AEROPURTO"/>
    <s v="WOMPI"/>
    <s v="FO-25-1946654"/>
    <d v="2025-12-09T09:23:00"/>
    <d v="2025-12-09T11:10:00"/>
    <s v="INCIDENTE"/>
    <s v="CREDENCIALES DE ACCESO (USUARIO/CONTRASEÑA)"/>
    <s v="INGRESO DE CREDENCIALES ERRADAS"/>
    <s v="EL USUARIO NO RECUERDA LA CONTRASEÑA O EL USUARIO"/>
    <s v="09/12/2025 SE LLAMA AL 3219032611 Y SE HABLA CON LA SEÑORA YURI CARRILLO A LA CUAL SE LE PIDE VERIFICAR BIEN EL USUARIO Y CONTRASEÑA, LOS INGRESA AL DATAFONO Y EL MÓDULO DE CB INGRESA OPERATIVO EL CLIENTE HACE PRUEBAS TODO OK."/>
    <s v="SOPORTE_TELEFÓNICO"/>
    <n v="32"/>
    <s v="PRINCIPAL"/>
    <s v="TERRESTRE"/>
    <s v="TORRES MANTILLA JOSE DANIEL"/>
    <n v="1"/>
    <n v="22000"/>
    <n v="22000"/>
  </r>
  <r>
    <s v="MEDELLIN"/>
    <s v="0036-0005"/>
    <x v="1"/>
    <n v="5001"/>
    <n v="3112325"/>
    <n v="77428"/>
    <x v="0"/>
    <s v="ANTIOQUIA"/>
    <s v="MEDELLIN"/>
    <s v="BARRIO TRINIDAD MEDELLIN 7"/>
    <s v="WOMPI"/>
    <s v="FO-25-1943689"/>
    <d v="2025-12-08T12:51:00"/>
    <d v="2025-12-09T11:24:00"/>
    <s v="INCIDENTE"/>
    <s v="NAVEGACION LENTA"/>
    <s v="USUARIO NO PUEDE NAVEGAR ENTRE PANTALLAS O LA APP NO ABRE SE QUEDA CARGANDO"/>
    <s v="CANAL DE COMUNICACIÓN"/>
    <s v="09/12/2025 SE COMUNICA CON CLIENTE E INFORMA QUE EL EQUIPO SE DEMORA MUCHO PARA IMPRIMIR, SE LE INDICA REALIZA BORRADO Y REINICIAR, SE LE INDICA QUE PUEDE SER EL INTERNET Y QUE REINICIE EL MÓDEM, LUEGO DEL TIEMPO PRUDENTE INDICA QUE YA ESTÁ FUNCIONANDO CORRECTAMENTE, SE CIERRA"/>
    <s v="SOPORTE_TELEFÓNICO"/>
    <n v="64"/>
    <s v="PRINCIPAL"/>
    <s v="TERRESTRE"/>
    <s v="QUINTERO SANCHEZ JUAN SEBASTIAN"/>
    <n v="1"/>
    <n v="22000"/>
    <n v="22000"/>
  </r>
  <r>
    <s v="PASTO"/>
    <s v="0036-0003"/>
    <x v="4"/>
    <n v="52001"/>
    <n v="3112318"/>
    <n v="74770"/>
    <x v="0"/>
    <s v="NARIÑO"/>
    <s v="PASTO"/>
    <s v="BARRIO AQUINE 1 PASTO"/>
    <s v="WOMPI"/>
    <s v="FO-25-1943577"/>
    <d v="2025-12-08T11:43:00"/>
    <d v="2025-12-09T11:40:00"/>
    <s v="INCIDENTE"/>
    <s v="CREDENCIALES DE ACCESO (USUARIO/CONTRASEÑA)"/>
    <s v="NO FUNCIONA EL USUARIO O CONTRASEÑA"/>
    <s v="ERROR INICIO DE SESIÓN"/>
    <s v="09/12/2025 SE LLEGA A CORRESPONSAL SE VERIFICA FALLA EN CREDENCIAL NO INGRESA SE ACTUALIZA VERSION SE BORRA CACHE SE REALIZA RESTABLECIMIENTO DE CONTRASEÑA PRUEBAS DE FUNCIONAMIENTO EXITOSAS CB QUEDA OPERATIVO Y INGRESO NORMAL"/>
    <s v="VISITA_TÉCNICA"/>
    <n v="16"/>
    <s v="PRINCIPAL"/>
    <s v="TERRESTRE"/>
    <s v="BRAVO MADROÑERO OSCAR ESTEBAN"/>
    <n v="1"/>
    <n v="51282"/>
    <n v="51282"/>
  </r>
  <r>
    <s v="CALI"/>
    <s v="0036-0003"/>
    <x v="4"/>
    <n v="76001"/>
    <n v="3114633"/>
    <n v="58948"/>
    <x v="0"/>
    <s v="VALLE DEL CAUCA"/>
    <s v="CALI"/>
    <s v="BARRIO EL TRONCAL CALI 3"/>
    <s v="WOMPI"/>
    <s v="FO-25-1947249"/>
    <d v="2025-12-09T10:18:00"/>
    <d v="2025-12-09T13:22:00"/>
    <s v="INCIDENTE"/>
    <s v="LECTOR DE TARJETAS"/>
    <s v="NO LEE TARJETAS"/>
    <s v="OBSTRUCCION DEL LECTOR"/>
    <s v="09/12/2025 SE VALIDA Y EL CLIENTE REQUIERE CONEXION DEL PIN PAD QUE YA LE FUE INSTALADO PERO NO LO HA PODIDO UTILIAZR, SE INFORMA QUE POR PARTE DE WOMPI ESTA ESTIPULADO LA ACTIVACION ESCALONADA DE ESTOS DISPOSITIVOS, POR AHORA NO SE PUEDE ACTIVAR HASTA QUE WOMPI DE LA ORDEN Y PUEDE SEGUIR USANDO EL PINPAD DE RBM"/>
    <s v="SOPORTE_TELEFÓNICO"/>
    <n v="48"/>
    <s v="PRINCIPAL"/>
    <s v="TERRESTRE"/>
    <s v="HENAO CARDONA DIEGO FERNANDO"/>
    <n v="1"/>
    <n v="22000"/>
    <n v="22000"/>
  </r>
  <r>
    <s v="CALI"/>
    <s v="0036-0003"/>
    <x v="4"/>
    <n v="76001"/>
    <n v="3113772"/>
    <n v="10777"/>
    <x v="0"/>
    <s v="VALLE DEL CAUCA"/>
    <s v="CALI"/>
    <s v="BARRIO SAN JUAN BOSCO"/>
    <s v="WOMPI"/>
    <s v="FO-25-1946742"/>
    <d v="2025-12-09T09:27:00"/>
    <d v="2025-12-09T13:42:00"/>
    <s v="INCIDENTE"/>
    <s v="IMPRESIÓN"/>
    <s v="SUCIEDAD EN IMPRESORA"/>
    <s v="MALA MANIPULACIÓN DEL DATAFONO"/>
    <s v="09/12/2025 DATAFONO NO IMPRIME ROLLO MAL PUESTO SE LE EXPLICA AL CLIENTE LA FORMA CORECTA DE PONER EL ROLLO DATÁFONO QUEDA FUNCIONANDO CORRECTAMENTE"/>
    <s v="VISITA_TÉCNICA"/>
    <n v="64"/>
    <s v="PRINCIPAL"/>
    <s v="TERRESTRE"/>
    <s v="CUERO RUIZ JHONNY"/>
    <n v="1"/>
    <n v="51282"/>
    <n v="51282"/>
  </r>
  <r>
    <s v="CALI"/>
    <s v="0036-0003"/>
    <x v="4"/>
    <n v="76001"/>
    <n v="3113747"/>
    <n v="71765"/>
    <x v="0"/>
    <s v="VALLE DEL CAUCA"/>
    <s v="CALI"/>
    <s v="CALI OBRERO"/>
    <s v="WOMPI"/>
    <s v="FO-25-1946657"/>
    <d v="2025-12-09T09:21:00"/>
    <d v="2025-12-09T13:51:00"/>
    <s v="INCIDENTE"/>
    <s v="CREDENCIALES DE ACCESO (USUARIO/CONTRASEÑA)"/>
    <s v="INGRESO DE CREDENCIALES ERRADAS"/>
    <s v="ERROR INICIO DE SESIÓN"/>
    <s v="09/12/2025 SE LLEGA AL COMERCIO SE REVISA DATÁFONO NO DEJA INGRESAR CON WIFI DEL CLIENTE SE USAN DATOS MOBILES Y FUNCIONA SE REINICIA ROUTER SE VUELVEN A HACER PRUEBAS Y QUEDA FUNCIONANDO CORRECTAMENTE"/>
    <s v="VISITA_TÉCNICA"/>
    <n v="32"/>
    <s v="PRINCIPAL"/>
    <s v="TERRESTRE"/>
    <s v="CUERO RUIZ JHONNY"/>
    <n v="1"/>
    <n v="51282"/>
    <n v="51282"/>
  </r>
  <r>
    <s v="BOGOTA"/>
    <s v="0036-0004"/>
    <x v="3"/>
    <n v="11001"/>
    <n v="3110673"/>
    <n v="35779"/>
    <x v="0"/>
    <s v="CUNDINAMARCA"/>
    <s v="BOGOTA"/>
    <s v="BARRIO CHAPINERO BOGOTA 5"/>
    <s v="WOMPI"/>
    <s v="FO-25-1940276"/>
    <d v="2025-12-06T10:41:00"/>
    <d v="2025-12-09T14:03:00"/>
    <s v="INCIDENTE"/>
    <s v="SOFTWARE"/>
    <s v="APP ELIMINADA"/>
    <s v="APP ELIMINADA POR EL CB"/>
    <s v="09/12/2025 SE REALIZA COMUNICACIÓN CON EL CLIENTE PARA VALIDAR SOBRE FALLA ,CLIENTE ELIMINÓ APP WOMPI POR EQUIVOCACIÓN SE GENERA TICKET-485611 ,SE CONTACTA NUEVAMENTE AL CLIENTE PARA VALIDAR RESPUESTA POR PARTE DE WOMPI CLIENTE INDICA QUE YA VISUALIZA LA APPLE WOMPI YA SE ENCUENTRA OPERATIVO EL DATÁFONO"/>
    <s v="SOPORTE_TELEFÓNICO"/>
    <n v="24"/>
    <s v="PRINCIPAL"/>
    <s v="TERRESTRE"/>
    <s v="GALINDO ROJAS LUIS FELIPE"/>
    <n v="1"/>
    <n v="22000"/>
    <n v="22000"/>
  </r>
  <r>
    <s v="CUCUTA"/>
    <s v="0036-0007"/>
    <x v="2"/>
    <n v="54874"/>
    <n v="3110137"/>
    <n v="46415"/>
    <x v="0"/>
    <s v="NORTE DE SANTANDER"/>
    <s v="VILLA DEL ROSARIO"/>
    <s v="BARRIO GRAMALOTE VILLA DEL ROSARIO 1"/>
    <s v="WOMPI"/>
    <s v="FO-25-1938800"/>
    <d v="2025-12-06T09:00:00"/>
    <d v="2025-12-09T14:06:00"/>
    <s v="INCIDENTE"/>
    <s v="LECTURA"/>
    <s v="ERROR LECTURA CODIGO DE BARRAS"/>
    <s v="NO LEE CODIGOS DE BARRAS LARGOS"/>
    <s v="09/12/2025 SE REALIZA VISITA SE HACEN PRUEBAS CON CÓDIGO DE BARRAS DE UNA FACTURA FÍSICA DE CENS LA CUAL PRESENTA NOVEDAD EN LA LECTURA POR CÓDIGO MUY LARGO Y LA CÁMARA NO PERMITE TOMAR BIEN EL CÓDIGO, SE LE INFORMA AL CLIENTE QUE EL PROVEEDOR WOMPI INDICA QUE ESTÁN TRABAJANDO PARA UNA SOLUCIÓN CON RESPECTO A LAS CÁMARAS QUE DIFICULTAN LA LECTURA DE CÓDIGO DE BARRAS ."/>
    <s v="VISITA_TÉCNICA"/>
    <n v="64"/>
    <s v="PRINCIPAL"/>
    <s v="TERRESTRE"/>
    <s v="DURAN ACOSTA FRANK YONNY"/>
    <n v="1"/>
    <n v="51282"/>
    <n v="51282"/>
  </r>
  <r>
    <s v="BOGOTA"/>
    <s v="0036-0004"/>
    <x v="3"/>
    <n v="11001"/>
    <n v="3108640"/>
    <n v="36847"/>
    <x v="0"/>
    <s v="CUNDINAMARCA"/>
    <s v="BOGOTA"/>
    <s v="BARRIO SUBA BILBAO BOGOTA 1"/>
    <s v="WOMPI"/>
    <s v="FO-25-1941469 | FO-25-1937681"/>
    <d v="2025-12-05T12:45:00"/>
    <d v="2025-12-09T14:17:00"/>
    <s v="INCIDENTE"/>
    <s v="SOFTWARE"/>
    <s v="APP ELIMINADA"/>
    <s v="APP ELIMINADA POR EL CB"/>
    <s v="06/12/2025 SE REALIZA COMUNICACION CON CLIENTE PARA VALIDAR SOBRE FALLA CLIENTE ELIMINO POR EQUIVOCACION LA APP WOMPI SE GENEREA TICKE TICKET N° (485398) A LA ESPERA DE RESPUESTA POR PARTE DE WOMPI_x000a_CB: 36847_x000a_TA: 25-1937681_x000a__x000a_RESUMEN DEL CASO:_x000a_SE VISITA COMERCIO CB BANCOLOMBIA SE WOMPI, SE EVIDENCIA QUE LA APP FUE BORRADA POR EQUIVOCACION, SE ESCALA PARA QUE SEA INSTALADA NUEVAMENTE DE MANERA REMOTA_x000a__x000a_SERIAL: 254MMD4W9906_x000a_09/12/2025 SE REALIZA COMUNICACION CON EL CLIENTE PARA VALIDAR RESPUESTA POR PARTE DE WOMPI ,CLIENTE CONFIRMA QUE YA VISUALIZA LA APP WOMPI YA SE ENCUENTRA OPERATIVO"/>
    <s v="SOPORTE_TELEFÓNICO"/>
    <n v="40"/>
    <s v="PRINCIPAL"/>
    <s v="TERRESTRE"/>
    <s v="GALINDO ROJAS LUIS FELIPE"/>
    <n v="2"/>
    <n v="22000"/>
    <n v="44000"/>
  </r>
  <r>
    <s v="BOGOTA"/>
    <s v="0036-0004"/>
    <x v="3"/>
    <n v="25290"/>
    <n v="3113190"/>
    <n v="48616"/>
    <x v="0"/>
    <s v="CUNDINAMARCA"/>
    <s v="FUSAGASUGA"/>
    <s v="BARRIO LA SERENA FUSAGASUGA"/>
    <s v="WOMPI"/>
    <s v="FO-25-1946485"/>
    <d v="2025-12-09T08:49:00"/>
    <d v="2025-12-09T14:26:00"/>
    <s v="INCIDENTE"/>
    <s v="PANTALLA"/>
    <s v="TÁCTIL"/>
    <s v="NO RESPONDE LA PANTALLA TÁCTIL"/>
    <s v="09/12/2025 SE LLEGA A COMERCIO, SE VALIDA EQUIPO Y NO PRESENTA FALLAS, SE REALIZA PRUEBA DE CONSULTA DE SALDO EXITOSA, SIN NOVEDAD."/>
    <s v="VISITA_TÉCNICA"/>
    <n v="24"/>
    <s v="INTERMEDIA"/>
    <s v="TERRESTRE"/>
    <s v="ARIAS QUILINDO JULIAN"/>
    <n v="1"/>
    <n v="172989"/>
    <n v="172989"/>
  </r>
  <r>
    <s v="BOGOTA"/>
    <s v="0036-0004"/>
    <x v="3"/>
    <n v="11001"/>
    <n v="3110678"/>
    <n v="61293"/>
    <x v="0"/>
    <s v="CUNDINAMARCA"/>
    <s v="BOGOTA"/>
    <s v="BARRIO DANUBIO AZUL BOGOTA 4"/>
    <s v="WOMPI"/>
    <s v="FO-25-1940355"/>
    <d v="2025-12-06T10:48:00"/>
    <d v="2025-12-09T14:39:00"/>
    <s v="INCIDENTE"/>
    <s v="IMPRESIÓN"/>
    <s v="ROLLO MAL PUESTO"/>
    <s v="MALA MANIPULACIÓN DEL DATAFONO"/>
    <s v="09/12/2025 SE VISITA COMERCIO, SE REALIZA BORRADO DE CACHE, SE REVISA ROLLO, SE EVIDENCIA ROLLO MAL COLOCADO, SE COLOCA ROLLO, SE INGRESA USUARIO, _x000a_PRUEBAS OK_x000a__x000a_(PINPAD AÚN SIN CONEXIÓN OK)"/>
    <s v="VISITA_TÉCNICA"/>
    <n v="24"/>
    <s v="PRINCIPAL"/>
    <s v="TERRESTRE"/>
    <s v="ORTIZ YARA FRANKLYN ISRAEL"/>
    <n v="1"/>
    <n v="51282"/>
    <n v="51282"/>
  </r>
  <r>
    <s v="BOGOTA"/>
    <s v="0036-0004"/>
    <x v="3"/>
    <n v="11001"/>
    <n v="3106937"/>
    <n v="19825"/>
    <x v="0"/>
    <s v="CUNDINAMARCA"/>
    <s v="BOGOTA"/>
    <s v="BARRIO TINTAL V BOGOTA"/>
    <s v="WOMPI"/>
    <s v="FO-25-1935218"/>
    <d v="2025-12-05T09:51:00"/>
    <d v="2025-12-09T14:45:00"/>
    <s v="INCIDENTE"/>
    <s v="CAPACITACIÓN"/>
    <s v="MALA MANIPULACIÓN POS"/>
    <s v="FALTA CAPACITACIÓN USUARIO CB"/>
    <s v="09/12/2025 SE REALIZA VISITA DE CAMPO DONDE CLIENTE MANIFIESTA QUE EQUIPO NO MUESTRA LOS MOVIMIENTOS DE DÍAS ANTERIORES, POR LO CUAL SE PROCEDE A VERIFICAR  EN EL APARTADO DE MOVIMIENTOS LA NOCIÓN DE FILTROS EVIDENCIADO QUE MUESTRA LOS MOVIMIENTOS ANTERIORES, DE ACUERDO A LO ANTERIOR SE BRINDA CAPACITAN DE USO PARA MIRAR DICHOS MOVIMIENTOS, PRUEBAS OK, CUPO Y USUARIO OK."/>
    <s v="VISITA_TÉCNICA"/>
    <n v="64"/>
    <s v="PRINCIPAL"/>
    <s v="TERRESTRE"/>
    <s v="LOZADA ROJAS CHRISTIAN ANDRES"/>
    <n v="1"/>
    <n v="51282"/>
    <n v="51282"/>
  </r>
  <r>
    <s v="TUNJA"/>
    <s v="0036-0007"/>
    <x v="2"/>
    <n v="15455"/>
    <n v="3109617"/>
    <n v="40145"/>
    <x v="0"/>
    <s v="BOYACA"/>
    <s v="MIRAFLORES"/>
    <s v="BARRIO CENTRO MIRAFLORES 1"/>
    <s v="WOMPI"/>
    <s v="FO-25-1938034"/>
    <d v="2025-12-05T15:49:00"/>
    <d v="2025-12-09T16:34:00"/>
    <s v="INCIDENTE"/>
    <s v="CREDENCIALES DE ACCESO (USUARIO/CONTRASEÑA)"/>
    <s v="INGRESO DE CREDENCIALES ERRADAS"/>
    <s v="ERROR INICIO DE SESIÓN"/>
    <s v="09/12/2025 INCIDENTE WOMPI _x000a__x000a_CB: 40145_x000a_TA: 25-3109617_x000a_RESUMEN DEL CASO:  SE  VISITA COMECIO , SE RESLIZA BORRADO DE CACHE , SE REALIZA ACTUALIZACIÓN VERSIÓN 26.2.11  A LA HORA DE INGRESAR USUARIO Y CLVAE EL SISTEMA CARGA Y REBOTA AL INICIO ,NO DEJA INGRESAR , APARECE ACTIVAR CREDENCIALES Y SALE UN CORREO QUE EL CLIENTE NO RECONOCE , EL CORREO CORRECTO TURQUESAMAKEUP12@GMAIL.COM  _x000a__x000a_REALIZANDO DICHOS PASOS Y OBTENIENDO RESPUESTA DE LA RED SE REALIZAN LAS VALIDACIONES DE INGRESO  A LA APP Y EL INGRESO ES EXITOSO DEJANDO PRUEBAS OK _x000a__x000a_SERIAL : 254MMD4W8667_x000a__x000a_QUEREMOS CONTARLE QUE CREAMOS EL TICKET N° (485720),  PARA DAR SEGUIMIENTO A LA ATENCIÓN DE SU COMERCIO."/>
    <s v="VISITA_TÉCNICA"/>
    <n v="24"/>
    <s v="LEJANA"/>
    <s v="TERRESTRE"/>
    <s v="ALVARADO MORENO CRISTHIAN"/>
    <n v="1"/>
    <n v="452148"/>
    <n v="452148"/>
  </r>
  <r>
    <s v="PEREIRA"/>
    <s v="0036-0002"/>
    <x v="5"/>
    <n v="66170"/>
    <n v="3116090"/>
    <n v="66152"/>
    <x v="0"/>
    <s v="RISARALDA"/>
    <s v="DOSQUEBRADAS"/>
    <s v="BARRIO GUADULAES DOSQUEBRADAS 1"/>
    <s v="WOMPI"/>
    <s v="FO-25-1948366"/>
    <d v="2025-12-09T12:18:00"/>
    <d v="2025-12-09T16:40:00"/>
    <s v="INCIDENTE"/>
    <s v="CREDENCIALES DE ACCESO (USUARIO/CONTRASEÑA)"/>
    <s v="NO FUNCIONA EL USUARIO O CONTRASEÑA"/>
    <s v="ERROR INICIO DE SESIÓN"/>
    <s v="09/12/2025 SE LLEGA AL PUNTO, EL CB SE ENCUENTRA CERRADO, SE LLAMA Y SE ESCRIBE AL WHATSAPP PERO NO CONTESTAN."/>
    <s v="VISITA_TÉCNICA"/>
    <n v="0"/>
    <s v="PRINCIPAL"/>
    <s v="TERRESTRE"/>
    <s v="FRANCO CAÑAVERAL YAMID RAUL"/>
    <n v="1"/>
    <n v="51282"/>
    <n v="51282"/>
  </r>
  <r>
    <s v="NEIVA"/>
    <s v="0036-0006"/>
    <x v="0"/>
    <n v="41001"/>
    <n v="3113441"/>
    <n v="64277"/>
    <x v="0"/>
    <s v="HUILA"/>
    <s v="NEIVA"/>
    <s v="MARIKADITAS SHOP"/>
    <s v="WOMPI"/>
    <s v="FO-25-1946490"/>
    <d v="2025-12-09T08:43:00"/>
    <d v="2025-12-09T16:44:00"/>
    <s v="INCIDENTE"/>
    <s v="ERROR DE CIERRE"/>
    <s v="NO PERMITE HACER CIERRE PARCIAL NI TOTAL"/>
    <s v="COMERCIO NO REALIZA CIERRE"/>
    <s v="09/12/2025 EN LLAMADA CON CLIENTE ANDREA RUBIANO CARDOZO  AL NÚMERO 3028380124 INFORMA QUE EL DATAFONO YA LE ESTÁ ARROJANDO EL CUADRE DE CAJA SIN NINGÚN PROBLEMA Y EN LA PÁGINA DE SOMOS BANCOLOMBIA TAMBIÉN YA LE REFLEJAN TODAS LAS TRANSACCIONES QUE REALIZA, SE LE INFORMA QUE LOS PIN PAD SE IRÁ REALIZANDO INSTALACIÓN DE ACUERDO A LOS PARÁMETROS Y FECHAS QUE ESTABLEZCA WOMPI."/>
    <s v="SOPORTE_TELEFÓNICO"/>
    <n v="56"/>
    <s v="PRINCIPAL"/>
    <s v="TERRESTRE"/>
    <s v="DIAZ VARGAS JONATHAN MIGUEL"/>
    <n v="1"/>
    <n v="22000"/>
    <n v="22000"/>
  </r>
  <r>
    <s v="TUNJA"/>
    <s v="0036-0007"/>
    <x v="2"/>
    <n v="15176"/>
    <n v="3111410"/>
    <n v="69859"/>
    <x v="0"/>
    <s v="BOYACA"/>
    <s v="CHIQUINQUIRA"/>
    <s v="BARRIO LA ESPERANZA CHIQUINQUIRA 1"/>
    <s v="WOMPI"/>
    <s v="FO-25-1941091"/>
    <d v="2025-12-07T09:00:00"/>
    <d v="2025-12-09T16:46:00"/>
    <s v="INCIDENTE"/>
    <s v="IMPRESIÓN"/>
    <s v="TAPA DE IMPRESORA DESAJUSTADA"/>
    <s v="MALA MANIPULACIÓN DEL DATAFONO"/>
    <s v="09/12/2025 SE ESTABLECE COMUNICACIÓN CON EL CLIENTE +57 310 7615880 RESPONDE LA SEÑORA LEIDY PORRAS INDICANDO LA FALLA DE IMPRESIÓN, SE REALIZA BORRADO DE ALMACENAMIENTO, ACTUALIZACIÓN DE APP, Y CAMBIO DE ROLLO DE DATAFONO, Y SE LOGRA SOLUCIONAR EL SERVICIO, CLIENTE ADJUNTA PRUEBA EXITOSA"/>
    <s v="SOPORTE_TELEFÓNICO"/>
    <n v="32"/>
    <s v="LEJANA"/>
    <s v="TERRESTRE"/>
    <s v="HERRERA GARZON JEYSON STEVENT"/>
    <n v="1"/>
    <n v="22000"/>
    <n v="22000"/>
  </r>
  <r>
    <s v="YOPAL"/>
    <s v="0036-0006"/>
    <x v="0"/>
    <n v="85001"/>
    <n v="3115687"/>
    <n v="76295"/>
    <x v="0"/>
    <s v="CASANARE"/>
    <s v="YOPAL"/>
    <s v="BARRIO LA ESPERANZA YOPAL 4"/>
    <s v="WOMPI"/>
    <s v="FO-25-1948201"/>
    <d v="2025-12-09T11:44:00"/>
    <d v="2025-12-09T16:48:00"/>
    <s v="INCIDENTE"/>
    <s v="SOFTWARE"/>
    <s v="APP ELIMINADA"/>
    <s v="APP ELIMINADA POR EL CB"/>
    <s v="09/12/2025 EN COMUNICACIÓN CON LA SEÑORA YEIMY FLOREZ AL NUMERO 3102792999, INDICA QUE POR EQUIVOCACION ELIMINO LA APP, SE ESCALA A COORDINAR DE ZONA INFORMANDO ESCALADO A WOMPI. LA SEÑORA YEIMY FLOREZ INFORMA QUE YA LE DESCARGO LA APP OK. INFORMA OPERATIVO EL SERVICIO. PRUEBAS OK"/>
    <s v="SOPORTE_TELEFÓNICO"/>
    <n v="24"/>
    <s v="PRINCIPAL"/>
    <s v="TERRESTRE"/>
    <s v="BERNAL ELAICA EDGAR ALEXIS"/>
    <n v="1"/>
    <n v="22000"/>
    <n v="22000"/>
  </r>
  <r>
    <s v="SINCELEJO"/>
    <s v="0036-0001"/>
    <x v="6"/>
    <n v="70670"/>
    <n v="2874183"/>
    <n v="55273"/>
    <x v="0"/>
    <s v="SUCRE"/>
    <s v="SAMPUES"/>
    <s v="BARRIO LAS MERCEDES SAMPUES"/>
    <s v="WOMPI"/>
    <s v="FO-25-1793243 | FO-25-1677027"/>
    <d v="2025-10-13T11:47:00"/>
    <d v="2025-12-09T16:50:00"/>
    <s v="INCIDENTE"/>
    <s v="NAVEGACION LENTA"/>
    <s v="USUARIO NO PUEDE NAVEGAR ENTRE PANTALLAS O LA APP NO ABRE SE QUEDA CARGANDO"/>
    <s v="CACHE"/>
    <s v="06/11/2025 EN COMUNICACIÓN CON EL SEÑOR CARLOS HERNÁNDEZ AL NÚMERO DE CONTACTO 3145554757, SE REALIZA VALIDACIÓN Y YA CUENTA CON LA NUEVA VERSIÓN (26.2.5), SE BORRÓ LA CACHE DE LA APLICACIÓN, SE REINICIO EL DISPOSITIVO._x000a_EL CLIENTE INFORMA QUE POR EL MOMENTO ESTÁ TRABAJANDO MEJOR, PERO LO REINICIA DEBES EN CUANDO PARA QUE NO SE QUEDE PEGADO. _x000a_RESULTADO:_x000a_SE CONFIRMO CON EL CLIENTE QUE EL SERVICIO FUNCIONA CORRECTAMENTE, EL CLIENTE REALIZO TRANSACCIÓN DE PRUEBA EXITOSA ( TX DE SALDO )._x000a_09/12/2025 EN COMUNICACIÓN CON EL SEÑOR CARLOS HERNÁNDEZ AL NÚMERO DE CONTACTO 3145554757, SE REALIZA VALIDACIÓN Y YA CUENTA CON LA NUEVA VERSIÓN (26.2.11), SE BORRÓ LA CACHE DE LA APLICACIÓN, SE REINICIO EL DISPOSITIVO._x000a_RESULTADO:_x000a_SE CONFIRMO CON EL CLIENTE QUE EL SERVICIO FUNCIONA CORRECTAMENTE, EL CLIENTE INDICA QUE REALIZA TRANSACCIONES SIN INCONVENIENTES POR EL MOMENTO."/>
    <s v="SOPORTE_TELEFÓNICO"/>
    <n v="64"/>
    <s v="INTERMEDIA"/>
    <s v="TERRESTRE"/>
    <s v="HERNANDEZ ROJAS JOSE MAURICIO"/>
    <n v="2"/>
    <n v="22000"/>
    <n v="44000"/>
  </r>
  <r>
    <s v="MEDELLIN"/>
    <s v="0036-0005"/>
    <x v="1"/>
    <n v="5001"/>
    <n v="3115901"/>
    <n v="14997"/>
    <x v="0"/>
    <s v="ANTIOQUIA"/>
    <s v="MEDELLIN"/>
    <s v="BARRIO MANRIQUE LAS GRANJAS MEDELLIN"/>
    <s v="WOMPI"/>
    <s v="FO-25-1948203"/>
    <d v="2025-12-09T11:38:00"/>
    <d v="2025-12-10T07:53:00"/>
    <s v="INCIDENTE"/>
    <s v="SOFTWARE"/>
    <s v="APP ELIMINADA"/>
    <s v="APP ELIMINADA POR EL CB"/>
    <s v="09/12/2025 SE REALIZA LLAMADA TELEFÓNICA PARA CONFIRMAR EL INCIDENTE REPORTADO CON EL DATÁFONO WOMPI DEL CORRESPONSAL BANCOLOMBIA DONDE EL USUARIO INFORMA QUE POR ERROR ELIMINÓ LA APLICACIÓN DE WOMPI SE LE INDICA REALIZAR LA ACTUALIZACIÓN PARA LA INSTALACIÓN PERO ESTA NO SE COMPLETA POR LO CUAL SE ESCALA EL CASO A WOMPI PARA LA INSTALACIÓN REMOTA DE LA APLICACIÓN POSTERIORMENTE EL USUARIO COMUNICA QUE LA APP YA SE ENCUENTRA INSTALADA NUEVAMENTE EN EL EQUIPO"/>
    <s v="SOPORTE_TELEFÓNICO"/>
    <n v="64"/>
    <s v="PRINCIPAL"/>
    <s v="TERRESTRE"/>
    <s v="MARTINEZ TOVAR OSCAR DAVID"/>
    <n v="1"/>
    <n v="22000"/>
    <n v="22000"/>
  </r>
  <r>
    <s v="CUCUTA"/>
    <s v="0036-0007"/>
    <x v="2"/>
    <n v="54874"/>
    <n v="3115661"/>
    <n v="77297"/>
    <x v="0"/>
    <s v="NORTE DE SANTANDER"/>
    <s v="VILLA DEL ROSARIO"/>
    <s v="BARRIO SANTANDER VILLA DEL ROSARIO 3"/>
    <s v="WOMPI"/>
    <s v="FO-25-1948210"/>
    <d v="2025-12-09T11:35:00"/>
    <d v="2025-12-10T07:57:00"/>
    <s v="INCIDENTE"/>
    <s v="CREDENCIALES DE ACCESO (USUARIO/CONTRASEÑA)"/>
    <s v="NO FUNCIONA EL USUARIO O CONTRASEÑA"/>
    <s v="ERROR INICIO DE SESIÓN"/>
    <s v="09/12/2025 SE LLAMA AL CLIENTE AL 3153018563 Y SE HABLA CON EL SEÑOR ALEJANDRINO QUIEN NOS INFORMA QUE EL DATAFONO NO LE INGRESABA Y LE SALIÓ EL ERROR UPS ALGO A PASADO, SE LE HACE VIDEO LLAMADA Y SE LE INDICA COMO REALIZAR EL CAMBIO DE CLAVE, EL CLIENTE INGRESA AL MÓDULO DE CORRESPONSAL Y REALIZA PRUEBAS TODO OK."/>
    <s v="SOPORTE_TELEFÓNICO"/>
    <n v="8"/>
    <s v="PRINCIPAL"/>
    <s v="TERRESTRE"/>
    <s v="TORRES MANTILLA JOSE DANIEL"/>
    <n v="1"/>
    <n v="22000"/>
    <n v="22000"/>
  </r>
  <r>
    <s v="BOGOTA"/>
    <s v="0036-0004"/>
    <x v="3"/>
    <n v="25899"/>
    <n v="3115252"/>
    <n v="68820"/>
    <x v="0"/>
    <s v="CUNDINAMARCA"/>
    <s v="ZIPAQUIRA"/>
    <s v="LA PAZ ZIPAQUIRA 4"/>
    <s v="WOMPI"/>
    <s v="FO-25-1947727"/>
    <d v="2025-12-09T10:59:00"/>
    <d v="2025-12-10T08:03:00"/>
    <s v="INCIDENTE"/>
    <s v="SOFTWARE"/>
    <s v="APP ELIMINADA"/>
    <s v="APP ELIMINADA POR EL CB"/>
    <s v="10/12/2025 SE REALIZA COMUNICACIÓN CON LA SEÑORA LEYDEN  LOZANO PARA VALIDAR SOBRE FALLA CLIENTE ELIMINÓ APP WOMPI POR EQUIVOCACIÓN SE GENERA TICKET -485773 ,SE VUELVE A COMUNICAR CON CLIENTE PARA VALIDAR RESPUESTA DE WOMPI INDICANDO QUE YA PUEDE VISUALIZAR LA APP WOMPI Y SE ENCUENTRA OPERATIVO"/>
    <s v="SOPORTE_TELEFÓNICO"/>
    <n v="0"/>
    <s v="INTERMEDIA"/>
    <s v="TERRESTRE"/>
    <s v="GALINDO ROJAS LUIS FELIPE"/>
    <n v="1"/>
    <n v="22000"/>
    <n v="22000"/>
  </r>
  <r>
    <s v="MEDELLIN"/>
    <s v="0036-0005"/>
    <x v="1"/>
    <n v="5001"/>
    <n v="3114424"/>
    <n v="28835"/>
    <x v="0"/>
    <s v="ANTIOQUIA"/>
    <s v="MEDELLIN"/>
    <s v="BARRIO MANRIQUE CENTRAL 4 MEDELLÍN"/>
    <s v="WOMPI"/>
    <s v="FO-25-1947070"/>
    <d v="2025-12-09T09:55:00"/>
    <d v="2025-12-10T08:11:00"/>
    <s v="INCIDENTE"/>
    <s v="CONEXIÓN"/>
    <s v="CONEXIÓN DEFICIENTE WIFI"/>
    <s v="WIFI"/>
    <s v="09/12/2025 SE REALIZA LLAMADA TELEFÓNICA AL USUARIO PARA VALIDAR EL INCIDENTE REPORTADO CON EL DATÁFONO WOMPI DEL CORRESPONSAL BANCOLOMBIA DONDE EL USUARIO INFORMA QUE EL DISPOSITIVO PRESENTA LENTITUD AL EJECUTAR LAS TRANSACCIONES SE LE INDICA REALIZAR EL BORRADO DE CACHÉ Y LA ACTUALIZACIÓN DE LA APLICACIÓN WOMPI EL USUARIO EJECUTA LAS RECOMENDACIONES Y CONFIRMA QUE DESPUÉS DE LAS ACCIONES EL EQUIPO QUEDA OPERATIVO Y FUNCIONANDO CORRECTAMENTE QUEDANDO EL INCIDENTE SOLUCIONADO"/>
    <s v="SOPORTE_TELEFÓNICO"/>
    <n v="64"/>
    <s v="PRINCIPAL"/>
    <s v="TERRESTRE"/>
    <s v="MARTINEZ TOVAR OSCAR DAVID"/>
    <n v="1"/>
    <n v="22000"/>
    <n v="22000"/>
  </r>
  <r>
    <s v="MEDELLIN"/>
    <s v="0036-0005"/>
    <x v="1"/>
    <n v="5001"/>
    <n v="3113758"/>
    <n v="73788"/>
    <x v="0"/>
    <s v="ANTIOQUIA"/>
    <s v="MEDELLIN"/>
    <s v="BARRIO LA CANDELARIA MEDLLIN"/>
    <s v="WOMPI"/>
    <s v="FO-25-1946748"/>
    <d v="2025-12-09T09:24:00"/>
    <d v="2025-12-10T08:20:00"/>
    <s v="INCIDENTE"/>
    <s v="CREDENCIALES DE ACCESO (USUARIO/CONTRASEÑA)"/>
    <s v="INGRESO DE CREDENCIALES ERRADAS"/>
    <s v="EL USUARIO NO RECUERDA LA CONTRASEÑA O EL USUARIO"/>
    <s v="09/12/2025 SE VALIDA LA LINEA FIJA YA QUE EL NÚMERO DE CELULAR ESTÁ INCOMPLETO Y DESPUÉS DE QUE CONTESTAN EN LA LINEA FIJA, BRINDAN EL NÚMERO CORRECTO DE CELULAR QUE ES 3133659167. DESPUÉS DE VALIDAR COMUNICACIÓN, CONFIRMAN QUE DESPUÉS DE DAR EN OLVIDÉ MI CONTRASEÑA, FUNCIONA CORRECTAMENTE."/>
    <s v="SOPORTE_TELEFÓNICO"/>
    <n v="40"/>
    <s v="PRINCIPAL"/>
    <s v="TERRESTRE"/>
    <s v="MARIN PIEDRAHITA JIMMY ALEXIS"/>
    <n v="1"/>
    <n v="22000"/>
    <n v="22000"/>
  </r>
  <r>
    <s v="BOGOTA"/>
    <s v="0036-0004"/>
    <x v="3"/>
    <n v="25175"/>
    <n v="3111179"/>
    <n v="21463"/>
    <x v="0"/>
    <s v="CUNDINAMARCA"/>
    <s v="CHIA"/>
    <s v="BARRIO TIQUIZA - CHÍA"/>
    <s v="WOMPI"/>
    <s v="FO-25-1942236"/>
    <d v="2025-12-07T09:58:00"/>
    <d v="2025-12-10T08:40:00"/>
    <s v="INCIDENTE"/>
    <s v="SOFTWARE"/>
    <s v="APP ELIMINADA"/>
    <s v="APP ELIMINADA POR EL CB"/>
    <s v="10/12/2025 SE REALIZA COMUNICACIÓN  CON EL SEÑOR ANDRES DÍAZ PARA VALIDAR SOBRE FALLA CLIENTE ELIMINA LA APP WOMPI POR EQUIVOCACIÓN, SE REALIZA ESCALAMIENTO CON WOMPI BAJO EL TICKET-485655,SE VUELVE A COMUNICAR CON EL CLIENTE PARA VALIDAR RESPUESTA DE WOMÑI CLIENTE INDICA QUE YA VISUALIZA LA APP WOMPI Y SE ENCUENTRA OPERATIVO"/>
    <s v="SOPORTE_TELEFÓNICO"/>
    <n v="0"/>
    <s v="INTERMEDIA"/>
    <s v="TERRESTRE"/>
    <s v="GALINDO ROJAS LUIS FELIPE"/>
    <n v="1"/>
    <n v="22000"/>
    <n v="22000"/>
  </r>
  <r>
    <s v="BOGOTA"/>
    <s v="0036-0004"/>
    <x v="3"/>
    <n v="25899"/>
    <n v="3113831"/>
    <n v="50484"/>
    <x v="0"/>
    <s v="CUNDINAMARCA"/>
    <s v="ZIPAQUIRA"/>
    <s v="BARRIO ZIPAQUIRA ZIPAQUIRA"/>
    <s v="WOMPI"/>
    <s v="FO-25-1946666"/>
    <d v="2025-12-09T09:16:00"/>
    <d v="2025-12-10T08:46:00"/>
    <s v="INCIDENTE"/>
    <s v="ERROR DE CIERRE"/>
    <s v="NO PERMITE HACER CIERRE PARCIAL NI TOTAL"/>
    <s v="COMERCIO NO REALIZA CIERRE"/>
    <s v="10/12/2025 SE REALIZA COMUNICACION LA SEÑORA  SOFÍA GUTIERREZ PARA VALIDAR SOBRE FALLA CLIENTE INDICA QUE NO PUEDE VISUALIZAR LA OPCION DE CUADRE DE CAJA SE REALIZA REPOR CON WOMPI BAJO EL TICKET-485768,SE COMUNICA NUEVAMENTE CON CLIENTE PARA VALIDAR RESPUESTA DE WOMPI INDICANDO QUE YA PUEDE VISUALIZAR LA OPCION DE CUADRE DE CAJA CONFIRMANDO QUE YA ESTA OPERATIVO."/>
    <s v="SOPORTE_TELEFÓNICO"/>
    <n v="16"/>
    <s v="INTERMEDIA"/>
    <s v="TERRESTRE"/>
    <s v="GALINDO ROJAS LUIS FELIPE"/>
    <n v="1"/>
    <n v="22000"/>
    <n v="22000"/>
  </r>
  <r>
    <s v="PASTO"/>
    <s v="0036-0003"/>
    <x v="4"/>
    <n v="52001"/>
    <n v="3116326"/>
    <n v="11012"/>
    <x v="0"/>
    <s v="NARIÑO"/>
    <s v="PASTO"/>
    <s v="BARRIO GRANADA"/>
    <s v="WOMPI"/>
    <s v="FO-25-1949902"/>
    <d v="2025-12-09T12:54:00"/>
    <d v="2025-12-10T10:20:00"/>
    <s v="INCIDENTE"/>
    <s v="LECTURA"/>
    <s v="SE BLOQUEA EN UN COLOR Y NO LEE LA FACTURA"/>
    <s v="SUCIEDAD EN LA CAMARA"/>
    <s v="10/12/2025 SE VISITA CB. CLIENTE INFORMA QUE EL DATAFONO NO LE LEE LAS FACTURAS. SE LE INDICA LA MANERA CORRECTA DE ESCANEAR LOS CÓDIGOS DE BARRAS, CLIENTE Y YA FUNCIONA CORRECTAMENTE. DATAFONO FUNCIONA CON LENTITUD, SE HACE PRUEBAS CON COMPARTIENDO DATOS MOVILES Y FUNCIONA PERFECTAMENTE. SE LE INDICA QUE SE DEBE COMUNICARSE CON LA EMPRESA PRESTADORA DEL SERVICIO DE INTERNET YA QUE SE EVIDENCIA FALLA EN EL SERVICIO. CLIENTE QUEDA SATISFECHO, FALLA CORREGIDA"/>
    <s v="VISITA_TÉCNICA"/>
    <n v="32"/>
    <s v="PRINCIPAL"/>
    <s v="TERRESTRE"/>
    <s v="CASTILLO HERRERA ALEX RICARDO"/>
    <n v="1"/>
    <n v="51282"/>
    <n v="51282"/>
  </r>
  <r>
    <s v="PEREIRA"/>
    <s v="0036-0002"/>
    <x v="5"/>
    <n v="66001"/>
    <n v="3119705"/>
    <n v="46669"/>
    <x v="0"/>
    <s v="RISARALDA"/>
    <s v="PEREIRA"/>
    <s v="BARRIO SAN NICOLAS PEREIRA"/>
    <s v="WOMPI"/>
    <s v="FO-25-1951704"/>
    <d v="2025-12-10T08:08:00"/>
    <d v="2025-12-10T10:42:00"/>
    <s v="INCIDENTE"/>
    <s v="CREDENCIALES DE ACCESO (USUARIO/CONTRASEÑA)"/>
    <s v="INGRESO DE CREDENCIALES ERRADAS"/>
    <s v="ERROR INICIO DE SESIÓN"/>
    <s v="10/12/2025 SE VISITA COMERCIO USUARIO INDICA QUE DATÁFONOS YA SE ENCUENTRA TRABAJANDO CORRECTAMENTE"/>
    <s v="VISITA_TÉCNICA"/>
    <n v="64"/>
    <s v="PRINCIPAL"/>
    <s v="TERRESTRE"/>
    <s v="LOAIZA LOPEZ JHON FREDDY"/>
    <n v="1"/>
    <n v="51282"/>
    <n v="51282"/>
  </r>
  <r>
    <s v="TUNJA"/>
    <s v="0036-0007"/>
    <x v="2"/>
    <n v="15757"/>
    <n v="3084289"/>
    <n v="24903"/>
    <x v="0"/>
    <s v="BOYACA"/>
    <s v="SOCHA"/>
    <s v="CENTRO SOCHA I - BOYACA"/>
    <s v="WOMPI"/>
    <s v="FO-25-1913430"/>
    <d v="2025-12-01T12:29:00"/>
    <d v="2025-12-10T10:50:00"/>
    <s v="INCIDENTE"/>
    <s v="CREDENCIALES DE ACCESO (USUARIO/CONTRASEÑA)"/>
    <s v="SERIAL ASOCIADO ESTA ERRADO"/>
    <s v="ASOCIACIÓN ERRADA"/>
    <s v="09/12/2025 SE REALIZA LLAMADA A LA LÍNEA +57 314 3254984 RESPONDE EL SEÑOR ALIRIO INDICA QUE EL SERVICIO YA FUNCIONA ADECUADAMENTE. COMPARTE FOTO DE BAUCHER."/>
    <s v="SOPORTE_TELEFÓNICO"/>
    <n v="56"/>
    <s v="LEJANA"/>
    <s v="TERRESTRE"/>
    <s v="HERRERA GARZON JEYSON STEVENT"/>
    <n v="1"/>
    <n v="22000"/>
    <n v="22000"/>
  </r>
  <r>
    <s v="BOGOTA"/>
    <s v="0036-0004"/>
    <x v="3"/>
    <n v="11001"/>
    <n v="3118904"/>
    <n v="24548"/>
    <x v="0"/>
    <s v="CUNDINAMARCA"/>
    <s v="BOGOTA"/>
    <s v="BARRIO SAN FRANCISCO VI - BOGOTÁ"/>
    <s v="WOMPI"/>
    <s v="FO-25-1950791"/>
    <d v="2025-12-10T08:00:00"/>
    <d v="2025-12-10T10:52:00"/>
    <s v="INCIDENTE"/>
    <s v="SOFTWARE"/>
    <s v="APP ELIMINADA"/>
    <s v="APP ELIMINADA POR EL CB"/>
    <s v="10/12/2025 SE REALIZA COMUNICACIÓN CON EL SEÑOR DIEGO CASTRO PARA VALIDAR SOBRE FALLA CLIENTE INDICA QUE ELIMINÓ LA APP WOMPI POR EQUIVOCACIÓN, SE GENERA TICKET -4858884,SE COMUNICA NUEVAMENTE CON EL CLIENTE PARA VALIDAR RESPUESTA POR PARTE DE WOMPI CONFIRMANDO YA VISUALIZA LA APP WOMPI SE ENCUENTRA OPERATIVO"/>
    <s v="SOPORTE_TELEFÓNICO"/>
    <n v="32"/>
    <s v="PRINCIPAL"/>
    <s v="TERRESTRE"/>
    <s v="GALINDO ROJAS LUIS FELIPE"/>
    <n v="1"/>
    <n v="22000"/>
    <n v="22000"/>
  </r>
  <r>
    <s v="CUCUTA"/>
    <s v="0036-0007"/>
    <x v="2"/>
    <n v="54001"/>
    <n v="3117395"/>
    <n v="60950"/>
    <x v="0"/>
    <s v="NORTE DE SANTANDER"/>
    <s v="CUCUTA"/>
    <s v="BARRIO EL PROGRESO CUCUTA"/>
    <s v="WOMPI"/>
    <s v="FO-25-1950460"/>
    <d v="2025-12-09T15:26:00"/>
    <d v="2025-12-10T11:23:00"/>
    <s v="INCIDENTE"/>
    <s v="CONEXIÓN"/>
    <s v="CONEXIÓN DEFICIENTE WIFI"/>
    <s v="FALLAS EN CANAL DE COMUNICACIÓN DEL CLIENTE (INTERNET)"/>
    <s v="10/12/2025 SE LLAMA AL CLIENTE AL 3106071295 EDWIN TORRADO, SE IDENTIFICA QUE LA RED WIFI DEL CLIENTE PRESENTA INTERMITENCIA SE REALIZAN PRUEBAS CON UNA CONEXIÓN PORTÁTIL DE DATOS DEL CLIENTE Y EL DATAFONO FUNCIONA OPERATIVO, SE LE INDICA AL CLIENTE QUE SE COMUNIQUE CON SU PROVEEDOR DE INTERNET PARA QUE LE DEN SOLUCIÓN."/>
    <s v="SOPORTE_TELEFÓNICO"/>
    <n v="56"/>
    <s v="PRINCIPAL"/>
    <s v="TERRESTRE"/>
    <s v="TORRES MANTILLA JOSE DANIEL"/>
    <n v="1"/>
    <n v="22000"/>
    <n v="22000"/>
  </r>
  <r>
    <s v="MANIZALES"/>
    <s v="0036-0002"/>
    <x v="5"/>
    <n v="17873"/>
    <n v="3110653"/>
    <n v="14807"/>
    <x v="0"/>
    <s v="CALDAS"/>
    <s v="VILLAMARIA"/>
    <s v="BARRIO CENTRO DE VILLAMARIA MANIZALES"/>
    <s v="WOMPI"/>
    <s v="FO-25-1939909"/>
    <d v="2025-12-06T09:55:00"/>
    <d v="2025-12-10T11:32:00"/>
    <s v="INCIDENTE"/>
    <s v="SOFTWARE"/>
    <s v="APP ELIMINADA"/>
    <s v="APP ELIMINADA POR EL CB"/>
    <s v="10/12/2025 SE REALIZA LLAMADA SE HABLA CON LA SEÑORA ADRIANA CANDAMIL PARA VALIDAR SI USUARIO YA CUENTA CON LA APP DE WOMPI INSTALADA DE NUEVO E INDICA QUE SI Y QUE SE ENCUENTRA TRABAJANDO CON NORMALIDAD Y SERVICIO ESTA OPERATIVO"/>
    <s v="SOPORTE_TELEFÓNICO"/>
    <n v="0"/>
    <s v="PRINCIPAL"/>
    <s v="TERRESTRE"/>
    <s v="AGUIRRE HENAO RAUL EDUARDO"/>
    <n v="1"/>
    <n v="22000"/>
    <n v="22000"/>
  </r>
  <r>
    <s v="PEREIRA"/>
    <s v="0036-0002"/>
    <x v="5"/>
    <n v="66170"/>
    <n v="3119025"/>
    <n v="66152"/>
    <x v="0"/>
    <s v="RISARALDA"/>
    <s v="DOSQUEBRADAS"/>
    <s v="BARRIO GUADULAES DOSQUEBRADAS 1"/>
    <s v="WOMPI"/>
    <s v="FO-25-1950844"/>
    <d v="2025-12-10T08:00:00"/>
    <d v="2025-12-10T11:47:00"/>
    <s v="INCIDENTE"/>
    <s v="CREDENCIALES DE ACCESO (USUARIO/CONTRASEÑA)"/>
    <s v="NO FUNCIONA EL USUARIO O CONTRASEÑA"/>
    <s v="ERROR INICIO DE SESIÓN"/>
    <s v="10/12/2025 VISITAMOS COMERCIO EL CLIENTE NO PODÍA INGRESAR CON LAS CREDENCIALES BORRAMOS CACHE, ACTUALIZAMOS Y CAMBIAMOS CONTRASEÑA PERO PERSISTE EL INCONVENIENTE LO ES CALAMOS Y NOS COMPARTEN UN LINK PARA CAMBIAR LA CONTRASEÑA INGRESAMOS NUEVAMENTE LAS CREDENCIALES YA NOS PERMITIÓ INGRESAR PERO SOLO FUNCIONA CON LOS DATOS MÓVILES, DESCONECTAMOS EL MÓDEM POR 10 SEGUNDOS CAMBIAMOS EL CABLE DE PUERTO INGRESAMOS NUEVAMENTE CON LAS CREDENCIALES YA NOS PERMITE EL INGRESO CON EL INTERNET DEL CLIENTE REALIZAMOS PRUEBAS OK."/>
    <s v="VISITA_TÉCNICA"/>
    <n v="0"/>
    <s v="PRINCIPAL"/>
    <s v="TERRESTRE"/>
    <s v="ARROYAVE CANO MANUEL GUILLERMO"/>
    <n v="1"/>
    <n v="51282"/>
    <n v="51282"/>
  </r>
  <r>
    <s v="IBAGUE"/>
    <s v="0036-0006"/>
    <x v="0"/>
    <n v="73001"/>
    <n v="3118153"/>
    <n v="50199"/>
    <x v="0"/>
    <s v="TOLIMA"/>
    <s v="IBAGUE"/>
    <s v="BARRIO BUENOS AIRES IBAGUE"/>
    <s v="WOMPI"/>
    <s v="FO-25-1950442"/>
    <d v="2025-12-09T16:11:00"/>
    <d v="2025-12-10T11:50:00"/>
    <s v="INCIDENTE"/>
    <s v="PANTALLA"/>
    <s v="TÁCTIL"/>
    <s v="NO RESPONDE LA PANTALLA TÁCTIL"/>
    <s v="10/12/2025 SE COMUNICA CON EL CLIENTE AL NÚMERO 3134546042, LA SEÑORA BELLANITH ROJAS RECIBE SOPORTE TELEFÓNICO PARA REALIZAR VERIFICACIÓN DE ACTUALIZACIÓN, BORRADO DE CACHÉ Y REINICIO DE DATAFONO; SE SOLUCIONA EL INCONVENIENTE CON LAS INDICACIONES DADAS. EQUIPO OPERATIVO"/>
    <s v="SOPORTE_TELEFÓNICO"/>
    <n v="24"/>
    <s v="PRINCIPAL"/>
    <s v="TERRESTRE"/>
    <s v="BARRAGAN TAFUR EDWIN ESTEBAN"/>
    <n v="1"/>
    <n v="22000"/>
    <n v="22000"/>
  </r>
  <r>
    <s v="MEDELLIN"/>
    <s v="0036-0005"/>
    <x v="1"/>
    <n v="5360"/>
    <n v="3116531"/>
    <n v="46735"/>
    <x v="0"/>
    <s v="ANTIOQUIA"/>
    <s v="ITAGUI"/>
    <s v="BARRIO ITAGUI ITAGUI 8"/>
    <s v="WOMPI"/>
    <s v="FO-25-1949889"/>
    <d v="2025-12-09T13:43:00"/>
    <d v="2025-12-10T12:35:00"/>
    <s v="INCIDENTE"/>
    <s v="CONEXIÓN"/>
    <s v="CONEXIÓN DEFICIENTE WIFI"/>
    <s v="WIFI"/>
    <s v="10/12/2025 SE REALIZA CO FIGURACION DE INTERNET, PRUEBAS Y TODO OK, SE EVIDENCIA LENTITUD DEL WIFI, SE INDICA AL CLIENTE CONTACTAR AL PROVEEDOR"/>
    <s v="VISITA_TÉCNICA"/>
    <n v="24"/>
    <s v="PRINCIPAL"/>
    <s v="TERRESTRE"/>
    <s v="HERNANDEZ CHAVARRIA JUAN CAMILO"/>
    <n v="1"/>
    <n v="51282"/>
    <n v="51282"/>
  </r>
  <r>
    <s v="TUNJA"/>
    <s v="0036-0007"/>
    <x v="2"/>
    <n v="15837"/>
    <n v="3105214"/>
    <n v="55146"/>
    <x v="0"/>
    <s v="BOYACA"/>
    <s v="TUTA"/>
    <s v="BARRIO CENTRO TUTA 3"/>
    <s v="WOMPI"/>
    <s v="FO-25-1933121"/>
    <d v="2025-12-05T08:00:00"/>
    <d v="2025-12-10T12:46:00"/>
    <s v="INCIDENTE"/>
    <s v="SOFTWARE"/>
    <s v="VERSIÓN DESACTUALIZADA"/>
    <s v="VERSIÓN NO ACTUALIZADA"/>
    <s v="09/12/2025 CASO ESCALADO A WOMPI, QUIENES CONFIRMAN SERVICIO, SE CONFIRMA CON EL CLIENTE, OPCIÓN CUADRE DE CAJA APARECE EXITOSA. CLIENTE COMPARTE BAUCHER SE CIERRA CASO EXITOSO."/>
    <s v="SOPORTE_TELEFÓNICO"/>
    <n v="0"/>
    <s v="INTERMEDIA"/>
    <s v="TERRESTRE"/>
    <s v="HERRERA GARZON JEYSON STEVENT"/>
    <n v="1"/>
    <n v="22000"/>
    <n v="22000"/>
  </r>
  <r>
    <s v="BOGOTA"/>
    <s v="0036-0004"/>
    <x v="3"/>
    <n v="25430"/>
    <n v="3110085"/>
    <n v="62622"/>
    <x v="0"/>
    <s v="CUNDINAMARCA"/>
    <s v="MADRID"/>
    <s v="BARRIO LAS PALMAS NADRID MADRID"/>
    <s v="WOMPI"/>
    <s v="FO-25-1938793"/>
    <d v="2025-12-06T09:00:00"/>
    <d v="2025-12-10T13:05:00"/>
    <s v="INCIDENTE"/>
    <s v="ERROR DE CIERRE"/>
    <s v="NO PERMITE HACER CIERRE PARCIAL NI TOTAL"/>
    <s v="COMERCIO NO REALIZA CIERRE"/>
    <s v="10/12/2025 SE REALIZA COMUNICACIÓN CON EL SEÑOR NELSON CORREDOR PARA VALIDAR SOBRE FALLA CLIENTE INDICA NO VISUALIZA LA OPCIÓN DE CUADRE DE CAJA,SE GENERA TICKET-485658 ,SE COMUNICA NUEVAMENTE CON EL CLIENTE INDICANDO QUE YA VISUALIZA LA OPCION DE CUADRE DE CAJA YA SE ENCUENTRA OPERATIVO."/>
    <s v="SOPORTE_TELEFÓNICO"/>
    <n v="0"/>
    <s v="INTERMEDIA"/>
    <s v="TERRESTRE"/>
    <s v="GALINDO ROJAS LUIS FELIPE"/>
    <n v="1"/>
    <n v="22000"/>
    <n v="22000"/>
  </r>
  <r>
    <s v="SINCELEJO"/>
    <s v="0036-0001"/>
    <x v="6"/>
    <n v="70001"/>
    <n v="3118205"/>
    <n v="24567"/>
    <x v="0"/>
    <s v="SUCRE"/>
    <s v="SINCELEJO"/>
    <s v="BARRIO AVENIDA OCALA - SINCELEJO"/>
    <s v="WOMPI"/>
    <s v="FO-25-1950443"/>
    <d v="2025-12-09T16:07:00"/>
    <d v="2025-12-10T13:28:00"/>
    <s v="INCIDENTE"/>
    <s v="CREDENCIALES DE ACCESO (USUARIO/CONTRASEÑA)"/>
    <s v="NO FUNCIONA EL USUARIO O CONTRASEÑA"/>
    <s v="ERROR INICIO DE SESIÓN"/>
    <s v="10/12/2025 SE LLEGA AL SITIO, EL CLIENTE INTENTA EL INGRESO AL APLICATIVO CON USUARIO Y CONTRASEÑA PERO NO ES POSIBLE, SALE UN ERROR &quot;UPS ALGO SALIÓ MAL&quot; SE VERIFICA LA VERSIÓN ( 26.2.11 ) SE HACE BORRADO DE CACHE Y SE REINICIA DISPOSITIVO, SE HACE CAMBIO DE CONTRASEÑA._x000a_RESULTADO: _x000a_SE INGRESA USUARIO Y CONTRASEÑA SIN NINGÚN PROBLEMA, SE REALIZAN TRANSACCION DE PRUEBAS TRX CONSULTA DE SALDO."/>
    <s v="VISITA_TÉCNICA"/>
    <n v="0"/>
    <s v="PRINCIPAL"/>
    <s v="TERRESTRE"/>
    <s v="CACERES HERNANDEZ ANDRES"/>
    <n v="1"/>
    <n v="51282"/>
    <n v="51282"/>
  </r>
  <r>
    <s v="BOGOTA"/>
    <s v="0036-0004"/>
    <x v="3"/>
    <n v="11001"/>
    <n v="3119089"/>
    <n v="50539"/>
    <x v="0"/>
    <s v="CUNDINAMARCA"/>
    <s v="BOGOTA"/>
    <s v="BARRIO RESTREPO BOGOTA 10"/>
    <s v="WOMPI"/>
    <s v="FO-25-1951620"/>
    <d v="2025-12-10T08:00:00"/>
    <d v="2025-12-10T13:38:00"/>
    <s v="INCIDENTE"/>
    <s v="IMPRESIÓN"/>
    <s v="ROLLO MAL PUESTO"/>
    <s v="MALA MANIPULACIÓN DEL DATAFONO"/>
    <s v="10/12/2025 SE ESTABLECE COMUNICACIÓN TELEFÓNICA CON EL CLIENTE 3115925076 SE LE INDICAN AJUSTES DE LA IMPRESORA SE CAMBIA ROLLO SE VALÍAN PRUEBAS NUEVAMENTE FUNCIONAMIENTO OKAY"/>
    <s v="SOPORTE_TELEFÓNICO"/>
    <n v="16"/>
    <s v="PRINCIPAL"/>
    <s v="TERRESTRE"/>
    <s v="GOMEZ VEGA DAVID SNEYDER"/>
    <n v="1"/>
    <n v="22000"/>
    <n v="22000"/>
  </r>
  <r>
    <s v="BOGOTA"/>
    <s v="0036-0004"/>
    <x v="3"/>
    <n v="11001"/>
    <n v="3116766"/>
    <n v="64322"/>
    <x v="0"/>
    <s v="CUNDINAMARCA"/>
    <s v="BOGOTA"/>
    <s v="BARRIO OLARTE BOGOTA 2"/>
    <s v="WOMPI"/>
    <s v="FO-25-1949887"/>
    <d v="2025-12-09T14:38:00"/>
    <d v="2025-12-10T13:50:00"/>
    <s v="INCIDENTE"/>
    <s v="SOFTWARE"/>
    <s v="APP ELIMINADA"/>
    <s v="APP ELIMINADA POR EL CB"/>
    <s v="10/12/2025 SE ENVÍA TIQUECT PARA DESCARGA DE APLICACIÓN NUEVAMENTE QUEDANDO ACTUALIZADO Y OPERANDO POR PARTE DEL CLIENTE"/>
    <s v="SOPORTE_TELEFÓNICO"/>
    <n v="16"/>
    <s v="PRINCIPAL"/>
    <s v="TERRESTRE"/>
    <s v="SOTO LONDOÑO FREDY ALEXANDER"/>
    <n v="1"/>
    <n v="22000"/>
    <n v="22000"/>
  </r>
  <r>
    <s v="MEDELLIN"/>
    <s v="0036-0005"/>
    <x v="1"/>
    <n v="5001"/>
    <n v="3116159"/>
    <n v="40393"/>
    <x v="0"/>
    <s v="ANTIOQUIA"/>
    <s v="MEDELLIN"/>
    <s v="BARRIO PRADITO MEDELLIN 2"/>
    <s v="WOMPI"/>
    <s v="FO-25-1949905"/>
    <d v="2025-12-09T12:26:00"/>
    <d v="2025-12-10T14:30:00"/>
    <s v="INCIDENTE"/>
    <s v="LECTURA"/>
    <s v="NO LEE NINGUNA FACTURA"/>
    <s v="NO LEE CODIGOS DE BARRAS LARGOS"/>
    <s v="10/12/2025 SE REALIZA VALIDACIÓN DE DE LAS CÁMARAS DE AMBOS DATÁFONOS Y SE CAPACITA A LA USUARIA SE EL INDICA CÓMO LEER LAS FACTURAS PRUEBAS OK"/>
    <s v="VISITA_TÉCNICA"/>
    <n v="64"/>
    <s v="PRINCIPAL"/>
    <s v="TERRESTRE"/>
    <s v="MONTOYA VELEZ ANDRES FELIPE"/>
    <n v="1"/>
    <n v="51282"/>
    <n v="51282"/>
  </r>
  <r>
    <s v="MEDELLIN"/>
    <s v="0036-0005"/>
    <x v="1"/>
    <n v="5088"/>
    <n v="3120199"/>
    <n v="41093"/>
    <x v="0"/>
    <s v="ANTIOQUIA"/>
    <s v="BELLO"/>
    <s v="AUDIO CAR LA 46"/>
    <s v="WOMPI"/>
    <s v="FO-25-1952883"/>
    <d v="2025-12-10T09:42:00"/>
    <d v="2025-12-10T14:38:00"/>
    <s v="INCIDENTE"/>
    <s v="LECTURA"/>
    <s v="NO LEE NINGUNA FACTURA"/>
    <s v="NO LEE CODIGOS DE BARRAS CORTOS"/>
    <s v="10/12/2025 SE ATIENDE INCIDENTE REPORTADO EN DATÁFONO WOMPI USUARIO CONFIRMA IDENTIDAD E INFORMA QUE EL DISPOSITIVO NO LOGRA LEER NINGUNA FACTURA CON CÓDIGO DE BARRAS SE VALIDA LA FALLA SE PROCEDE A REALIZAR BORRADO DE CACHÉ Y ACTUALIZACIÓN DE LA APLICACIÓN SE INDICA AL CLIENTE LA FORMA CORRECTA DE REALIZAR LA LECTURA DEL CÓDIGO DE BARRAS"/>
    <s v="VISITA_TÉCNICA"/>
    <n v="48"/>
    <s v="PRINCIPAL"/>
    <s v="TERRESTRE"/>
    <s v="MARTINEZ TOVAR OSCAR DAVID"/>
    <n v="1"/>
    <n v="51282"/>
    <n v="51282"/>
  </r>
  <r>
    <s v="VILLAVICENCIO"/>
    <s v="0036-0006"/>
    <x v="0"/>
    <n v="50006"/>
    <n v="3120144"/>
    <n v="64783"/>
    <x v="0"/>
    <s v="META"/>
    <s v="ACACIAS"/>
    <s v="BARRIO CENTRO ACACIAS 15"/>
    <s v="WOMPI"/>
    <s v="FO-25-1952622"/>
    <d v="2025-12-10T09:22:00"/>
    <d v="2025-12-10T14:44:00"/>
    <s v="INCIDENTE"/>
    <s v="SOFTWARE"/>
    <s v="APP ELIMINADA"/>
    <s v="APP ELIMINADA POR EL CB"/>
    <s v="10/12/2025 SE REALIZA GESTIÓN CON PERSONAL DE WOMPI PARA REINSTALACIÓN DE LA APP CON TICKET: 485951, YA QUE EL USUARIO BORRO ACCIDENTALMENTE LA APP, SE CONTACTA A CLIENTA ANGELICA ORTIZ AL NUMERO 3115038341 SE VALIDA QUE LA APP LE APAREZCA EN EL DATAFONO, LE APARECIÓ LA APP Y SE REALIZA 3115038341 PRUEBA OK"/>
    <s v="SOPORTE_TELEFÓNICO"/>
    <n v="0"/>
    <s v="INTERMEDIA"/>
    <s v="TERRESTRE"/>
    <s v="ROZO JIMENEZ EDGAR ARMANDO"/>
    <n v="1"/>
    <n v="22000"/>
    <n v="22000"/>
  </r>
  <r>
    <s v="MEDELLIN"/>
    <s v="0036-0005"/>
    <x v="1"/>
    <n v="5686"/>
    <n v="3115496"/>
    <n v="14011"/>
    <x v="0"/>
    <s v="ANTIOQUIA"/>
    <s v="SANTA ROSA DE OSOS"/>
    <s v="BARRIO LA VARIANTE"/>
    <s v="WOMPI"/>
    <s v="FO-25-1948208"/>
    <d v="2025-12-09T11:37:00"/>
    <d v="2025-12-10T14:52:00"/>
    <s v="INCIDENTE"/>
    <s v="IMPRESIÓN"/>
    <s v="TAPA DE IMPRESORA DESAJUSTADA"/>
    <s v="MALA MANIPULACIÓN DEL DATAFONO"/>
    <s v="10/12/2025 CLIENTE  SRA LUZ PELAEZ AL NUMERO _x000a_3104668653  INFORMA QUE EL DATAFONO NO LE QUERÍA IMPRIMIR EL PROBLEMA ERA QUE NO ESTABA BIEN CERRADA LA TAPA SE ORGANIZO Y YA ESTA OPERANDO IMPRIMIENDO CORRECTAMENTE REALIZO PRUEBAS Y ESTA OK TAMBIEN SE LE INDICO QUE DEBE LEER CORRECTAMENTE LOS CÓDIGOS DE BARRA COMPLETOS TAMBIEN SE VERIFICO QUE ESTUVIERA ACTUALIZADO 26 2.11"/>
    <s v="SOPORTE_TELEFÓNICO"/>
    <n v="0"/>
    <s v="INTERMEDIA"/>
    <s v="TERRESTRE"/>
    <s v="PAREJA ECHAVARRIA JHON DAVID"/>
    <n v="1"/>
    <n v="22000"/>
    <n v="22000"/>
  </r>
  <r>
    <s v="PASTO"/>
    <s v="0036-0003"/>
    <x v="4"/>
    <n v="52258"/>
    <n v="3111260"/>
    <n v="28030"/>
    <x v="0"/>
    <s v="NARIÑO"/>
    <s v="EL TABLON DE GOMEZ"/>
    <s v="BARRIO LAS MESAS NARIÑO"/>
    <s v="WOMPI"/>
    <s v="FO-25-1942120"/>
    <d v="2025-12-07T09:00:00"/>
    <d v="2025-12-10T15:09:00"/>
    <s v="INCIDENTE"/>
    <s v="LECTURA"/>
    <s v="ERROR LECTURA CODIGO DE BARRAS"/>
    <s v="NO LEE CODIGOS DE BARRAS LARGOS"/>
    <s v="10/12/2025 SE CONTACTA CON EL SEÑOR HERMES HERNÁNDEZ PARA CONFIRMAR VISITA Y EL SEÑOR INFORMA QUE SI LEE FACTURAS PERO QUE ES DEMASIADO LENTO Y DIFÍCIL DE LOGRAR QUE LEA UNA FACTURA Y QUIERE QUE LEA COMO LEÍA LAS FACTURAS EL SCANER DE REDEBAN, SE LE INFORMA QUE POR EL MOMENTO SE ESTÁN REALIZANDO OPTIMIZACIONES AL SOFTWARE Y SE LE SOLICITA COMEDIANTE UN POCO DE PACIENCIA A LO CUAL EL ACCEDE POR LO CUAL YA NO ES NECESARIA LA VISITA SE CIERRA TA"/>
    <s v="SOPORTE_TELEFÓNICO"/>
    <n v="0"/>
    <s v="INTERMEDIA"/>
    <s v="TERRESTRE"/>
    <s v="PAZ MARTINEZ RICHARD HUMBERTO"/>
    <n v="1"/>
    <n v="22000"/>
    <n v="22000"/>
  </r>
  <r>
    <s v="MONTERIA"/>
    <s v="0036-0001"/>
    <x v="6"/>
    <n v="23001"/>
    <n v="3118534"/>
    <n v="48514"/>
    <x v="0"/>
    <s v="CORDOBA"/>
    <s v="MONTERIA"/>
    <s v="INVERSIONES VILLA MELISA"/>
    <s v="WOMPI"/>
    <s v="FO-25-1950599"/>
    <d v="2025-12-10T08:00:00"/>
    <d v="2025-12-10T16:03:00"/>
    <s v="INCIDENTE"/>
    <s v="CREDENCIALES DE ACCESO (USUARIO/CONTRASEÑA)"/>
    <s v="NO FUNCIONA EL USUARIO O CONTRASEÑA"/>
    <s v="ERROR INICIO DE SESIÓN"/>
    <s v="10/12/2025 SE LLEGA A SITIO, SE INICIA VALIDACIÓN DE DATÁFONO WOMPI PARA SOLUCIONAR FALLA DE INICIO DE SESIÓN, SE DETECTA QUE EL EQUIPO YA ESTÁ OPERATIVO, CLIENTE INDICA RESTABLECIÓ CONTRASEÑA DE CREDENCIALES._x000a__x000a_NO SE LOGRA TOMA DE EVIDENCIA DE LA FALLA, SE REALIZA CONSULTA DE SALDO PARA VALIDAR OPERATIVIDAD DEL EQUIPO OK."/>
    <s v="VISITA_TÉCNICA"/>
    <n v="16"/>
    <s v="PRINCIPAL"/>
    <s v="TERRESTRE"/>
    <s v="MARQUEZ HOYOS JEYSON DANIEL"/>
    <n v="1"/>
    <n v="51282"/>
    <n v="51282"/>
  </r>
  <r>
    <s v="SINCELEJO"/>
    <s v="0036-0001"/>
    <x v="6"/>
    <n v="70215"/>
    <n v="3110311"/>
    <n v="26481"/>
    <x v="0"/>
    <s v="SUCRE"/>
    <s v="COROZAL"/>
    <s v="BARRIO SAN MIGUEL CENTRO - COROZAL"/>
    <s v="WOMPI"/>
    <s v="FO-25-1938838"/>
    <d v="2025-12-06T09:00:00"/>
    <d v="2025-12-10T16:29:00"/>
    <s v="INCIDENTE"/>
    <s v="SOFTWARE"/>
    <s v="VERSIÓN DESACTUALIZADA"/>
    <s v="VERSIÓN NO ACTUALIZADA"/>
    <s v="10/12/2025 EN COMUNICACIÓN CON EL SEÑOR DEIMER DÁVILA AL NÚMERO DE CONTACTO 3001360507, ME INFORMA QUE NO LE SALE EL CUADRE DE CAJA, EL DÍA 6 DE DICIEMBRE SE ESCALA EL CASÓ A WOMPI PARA LA ACTUALIZACIÓN DE L VERSIÓN SE ACTUALIZA VERSIÓN 26.2.12 PERO NO SALÍA LA OPCIÓN, EL DÍA DE AYER YA LE SALIÓ LA OPCIÓN Y HOY YA LE ESTÁN SALIENDO LOS DATOS EN EL CUADRE DE CAJA YA SE ENCUENTRA FUNCIONANDO CORRECTAMENTE."/>
    <s v="SOPORTE_TELEFÓNICO"/>
    <n v="0"/>
    <s v="INTERMEDIA"/>
    <s v="TERRESTRE"/>
    <s v="CACERES HERNANDEZ ANDRES"/>
    <n v="1"/>
    <n v="22000"/>
    <n v="22000"/>
  </r>
  <r>
    <s v="MANIZALES"/>
    <s v="0036-0002"/>
    <x v="5"/>
    <n v="17174"/>
    <n v="3109497"/>
    <n v="42416"/>
    <x v="0"/>
    <s v="CALDAS"/>
    <s v="CHINCHINA"/>
    <s v="BARRIO CHINCHINA CHINCHINA"/>
    <s v="WOMPI"/>
    <s v="FO-25-1938275"/>
    <d v="2025-12-05T15:53:00"/>
    <d v="2025-12-10T16:29:00"/>
    <s v="INCIDENTE"/>
    <s v="SOFTWARE"/>
    <s v="VERSIÓN DESACTUALIZADA"/>
    <s v="VERSIÓN NO ACTUALIZADA"/>
    <s v="10/12/2025 SE VALIDA CON EL CLIENTE Y NO PUEDE VISUALIZAR EL CUADRE DE CAJA SE ESCALA A WOMPI PARA MMONTAJE DE VERSION 26.2.12, SE ACTUALIZA VERSION SE VERIFICA CUADRE DE CAJA CON EL CLIENTE"/>
    <s v="SOPORTE_TELEFÓNICO"/>
    <n v="0"/>
    <s v="INTERMEDIA"/>
    <s v="TERRESTRE"/>
    <s v="HENAO CARDONA DIEGO FERNANDO"/>
    <n v="1"/>
    <n v="22000"/>
    <n v="22000"/>
  </r>
  <r>
    <s v="CUCUTA"/>
    <s v="0036-0007"/>
    <x v="2"/>
    <n v="54001"/>
    <n v="3104788"/>
    <n v="29576"/>
    <x v="0"/>
    <s v="NORTE DE SANTANDER"/>
    <s v="CUCUTA"/>
    <s v="BARRIO LA PLAYA 13 CÚCUTA"/>
    <s v="WOMPI"/>
    <s v="FO-25-1932723"/>
    <d v="2025-12-04T16:28:00"/>
    <d v="2025-12-10T17:09:00"/>
    <s v="INCIDENTE"/>
    <s v="SOFTWARE"/>
    <s v="VERSIÓN DESACTUALIZADA"/>
    <s v="VERSIÓN NO ACTUALIZADA"/>
    <s v="09/12/2025 SE ESCALÓ SOPORTE A WOMPI SOBRE EL ERROR QUE NO SALEN LA OPCIÓN DE CUADRE DE CAJA , SE REALIZA ACTUALIZACIÓN REMOTAMENTE POR PARTE DE WOMPI, CLIENTE CONFIRMA QUE EL ERROR YA SE SOLUCIONÓ Y QUE EL EQUIPO YA SE ENCUENTRA FUNCIONANDO CON NORMALIDAD"/>
    <s v="SOPORTE_TELEFÓNICO"/>
    <n v="40"/>
    <s v="PRINCIPAL"/>
    <s v="TERRESTRE"/>
    <s v="DURAN ACOSTA FRANK YONNY"/>
    <n v="1"/>
    <n v="22000"/>
    <n v="22000"/>
  </r>
  <r>
    <s v="PASTO"/>
    <s v="0036-0003"/>
    <x v="4"/>
    <n v="52506"/>
    <n v="3122156"/>
    <n v="21334"/>
    <x v="0"/>
    <s v="NARIÑO"/>
    <s v="OSPINA"/>
    <s v="NUEVO HORIZONTE OSPINA - NARIÑO"/>
    <s v="WOMPI"/>
    <s v="FO-25-1954699"/>
    <d v="2025-12-10T13:03:00"/>
    <d v="2025-12-10T17:38:00"/>
    <s v="INCIDENTE"/>
    <s v="IMPRESIÓN"/>
    <s v="TAPA DE IMPRESORA DESAJUSTADA"/>
    <s v="MALA MANIPULACIÓN DEL DATAFONO"/>
    <s v="10/12/2025 SE HABLA CON LA SEÑORA MARIA ELENA QUIEN INDICA QUE LA OPCION DE IMPRESION LE APARECE DESHABILITADA, SE LE SOLICITA VALIDAR LA TAPA DE A IMPRESORA QUE SI ESTE CORRECTAMENTE CERRADA, LA USUARIA REALIZA CAMBIO DE ROLLO Y VALIDACION DE TAPA Y CONFIRMA QUE YA PUEDE IMPRIMIR DE NUEVO LOS VOUCHER"/>
    <s v="SOPORTE_TELEFÓNICO"/>
    <n v="24"/>
    <s v="INTERMEDIA"/>
    <s v="TERRESTRE"/>
    <s v="HENAO CARDONA DIEGO FERNANDO"/>
    <n v="1"/>
    <n v="22000"/>
    <n v="22000"/>
  </r>
  <r>
    <s v="VILLAVICENCIO"/>
    <s v="0036-0006"/>
    <x v="0"/>
    <n v="50001"/>
    <n v="3119116"/>
    <n v="57705"/>
    <x v="0"/>
    <s v="META"/>
    <s v="VILLAVICENCIO"/>
    <s v="BARRIO CENTRO VILLAVICENCIO 20"/>
    <s v="WOMPI"/>
    <s v="FO-25-1951443"/>
    <d v="2025-12-10T08:00:00"/>
    <d v="2025-12-11T07:10:00"/>
    <s v="INCIDENTE"/>
    <s v="CONEXIÓN"/>
    <s v="CONEXIÓN DEFICIENTE WIFI"/>
    <s v="WIFI"/>
    <s v="10/12/2025 SE REALIZA VISITA A COMERCIO ATIENDE EL SR. KARIM, QUIEN INFORMA QUE TIENE MÁS DE 12 DISPOSITIVOS CONECTADOS POR WIFI A LA RED DEL COMERCIO, EL EQUIPO PROVEEDOR DE INTERNET SE ENCUENTRA EN EL SEGUNDO PISO, EL DATAFONO TRABAJA EN EL PRIMER PISO EN LAS CAJAS, MUESTRA FUERA DE RANGO A LA RED, SE EXPLICA AL CLIENTE QUE ES UN TEMA DE CAPACIDAD DEL ANCHO DE BANDA DE LA RED."/>
    <s v="VISITA_TÉCNICA"/>
    <n v="32"/>
    <s v="PRINCIPAL"/>
    <s v="TERRESTRE"/>
    <s v="MURCIA HERNANDEZ HARVEY IGNACIO"/>
    <n v="1"/>
    <n v="51282"/>
    <n v="51282"/>
  </r>
  <r>
    <s v="PASTO"/>
    <s v="0036-0003"/>
    <x v="4"/>
    <n v="52001"/>
    <n v="3111150"/>
    <n v="52633"/>
    <x v="0"/>
    <s v="NARIÑO"/>
    <s v="PASTO"/>
    <s v="BARRIO SAN IGNACIO PASTO 3"/>
    <s v="WOMPI"/>
    <s v="FO-25-1941082"/>
    <d v="2025-12-07T09:00:00"/>
    <d v="2025-12-11T08:03:00"/>
    <s v="INCIDENTE"/>
    <s v="CREDENCIALES DE ACCESO (USUARIO/CONTRASEÑA)"/>
    <s v="NO FUNCIONA EL USUARIO O CONTRASEÑA"/>
    <s v="ERROR INICIO DE SESIÓN"/>
    <s v="11/12/2025 SE ESCALA CON WOMPI ENVIAN LINK DE ACCESO A TRAVES DE PAGINA WEB PARA EL CAMBIO DE CONTRASEÑA, EL CLIENTE REALIZA EL PROCESO DE CAMBIO DE CONTRASEÑA EXITOSO, REALIZA PRUEBAS DE INGRESO EN EL DATAFONO Y YA PUDO REALIZAR INGRESO EXITOSO , SE VALIDA REINICIO PERO LA SEÑORA MARTHA PAUL MANIFIESTA QUE DESDE HACE ALGUNOS DIAS EL DATAFONO NO VOLVIO A PRESENTAR EL PROBLEMA PERO LO QUE SE LE HABIA PRESENTADO ES LO DE NO DEJARLA INGRESAR, SE CIERRA CASO"/>
    <s v="SOPORTE_TELEFÓNICO"/>
    <n v="32"/>
    <s v="PRINCIPAL"/>
    <s v="TERRESTRE"/>
    <s v="HERRERA MONAR GEOVANNY"/>
    <n v="1"/>
    <n v="22000"/>
    <n v="22000"/>
  </r>
  <r>
    <s v="BUCARAMANGA"/>
    <s v="0036-0007"/>
    <x v="2"/>
    <n v="68307"/>
    <n v="3124654"/>
    <n v="38881"/>
    <x v="0"/>
    <s v="SANTANDER"/>
    <s v="GIRON"/>
    <s v="BARRIO ALDEA ALTA GIRON"/>
    <s v="WOMPI"/>
    <s v="FO-25-1957423"/>
    <d v="2025-12-11T08:00:00"/>
    <d v="2025-12-11T10:04:00"/>
    <s v="INCIDENTE"/>
    <s v="CREDENCIALES DE ACCESO (USUARIO/CONTRASEÑA)"/>
    <s v="NO FUNCIONA EL USUARIO O CONTRASEÑA"/>
    <s v="ERROR INICIO DE SESIÓN"/>
    <s v="11/12/2025 EN COMUNICACIÓN CON EL SEÑOR EDGAR AL MOVIL 3178865133, SE LE INDICA A CLIENTE PROCESO PARA REALIZAR EL CAMBIO DE CONTRASEÑA EN EL CUAL LLEGA CÓDIGO OTP Y SE REALIZA CAMBIO DE CONTRASEÑA EXITOSO, SE LE INDICA PROCESO PARA REALIZAR TEMCALL Y REINICIO, SE LE INDICA PROCESO PARA REALIZAR CONEXIÓN A OTRA RED WIFI Y CON LA CUAL LE PERMITE INGRESAR DE FORMA EXITOSA, SE LE EXPLICA QUE DEBE COMUNICARSE CON SU OPERADOR DE INTERNET PARA PODER REVIZAR ESTA FALLA, SE EL INDICA QUE SE PROCEDERÁ A CERRAR LA ORDEN, EQUIPO TRANSACCIONANDO EXITOSAMENTE CON OTRA RED WIFI."/>
    <s v="SOPORTE_TELEFÓNICO"/>
    <n v="24"/>
    <s v="PRINCIPAL"/>
    <s v="TERRESTRE"/>
    <s v="SANTOS GONZALEZ JOHAN FABIAN"/>
    <n v="1"/>
    <n v="22000"/>
    <n v="22000"/>
  </r>
  <r>
    <s v="IBAGUE"/>
    <s v="0036-0006"/>
    <x v="0"/>
    <n v="73001"/>
    <n v="3122288"/>
    <n v="73076"/>
    <x v="0"/>
    <s v="TOLIMA"/>
    <s v="IBAGUE"/>
    <s v="MD DROGUERIA"/>
    <s v="WOMPI"/>
    <s v="FO-25-1959210 | FO-25-1955152"/>
    <d v="2025-12-10T14:10:00"/>
    <d v="2025-12-11T12:41:00"/>
    <s v="INCIDENTE"/>
    <s v="ERROR DE CIERRE"/>
    <s v="NO PERMITE HACER CIERRE PARCIAL NI TOTAL"/>
    <s v="COMERCIO NO REALIZA CIERRE"/>
    <s v="11/12/2025 SE REALIZA VALIDACIÓN DE ERROR EN DATAFONO NO APARECE OPCIÓN CUADRE DE CAJA, SE VALIDA LA VERSIÓN DEL EQUIPO 26.2.11. SE REALIZA ESCALAMIENTO CON WOMPI TICKET N° (486185)._x000a_11/12/2025 SE COMUNICA AL NÚMERO 3138388765, LA SEÑORA LINA SOLER INDICA FALLA EN DATAFONO NO APARECE OPCIÓN DE CUADRE DE CAJA, SE ESCALA CON WOMPI MEDIANTE EL TICKET (486185) CON EL FIN QUE PUEDAN ENVIAR VERSIÓN 26.2.12. SE CONFIRMA CON EL CLIENTE ACTUALIZACIÓN EXITOSA EQUIPO YA SE ENCUENTRA CON LA OPCIÓN CUADRE DE CAJA. GESTIÓN TELEFÓNICA"/>
    <s v="VISITA_TÉCNICA"/>
    <n v="48"/>
    <s v="PRINCIPAL"/>
    <s v="TERRESTRE"/>
    <s v="BARRAGAN TAFUR EDWIN ESTEBAN"/>
    <n v="2"/>
    <n v="51282"/>
    <n v="102564"/>
  </r>
  <r>
    <s v="CALI"/>
    <s v="0036-0003"/>
    <x v="4"/>
    <n v="76001"/>
    <n v="3122179"/>
    <n v="73964"/>
    <x v="0"/>
    <s v="VALLE DEL CAUCA"/>
    <s v="CALI"/>
    <s v="BARRIO ULPIANO LLOREDA CALI"/>
    <s v="WOMPI"/>
    <s v="FO-25-1955105"/>
    <d v="2025-12-10T13:34:00"/>
    <d v="2025-12-11T12:51:00"/>
    <s v="INCIDENTE"/>
    <s v="CREDENCIALES DE ACCESO (USUARIO/CONTRASEÑA)"/>
    <s v="NO FUNCIONA EL USUARIO O CONTRASEÑA"/>
    <s v="ERROR INICIO DE SESIÓN"/>
    <s v="11/12/2025 CLIENTE NO PUEDE INGRESAR CON WIFI SE HACEN PRUEBAS CON DATOS MOBILES FUNCIONA SE REINICIA ROUTER SE HACEN PRUEBAS Y QUEDA FUNCIONANDO CORRECTAMENTE"/>
    <s v="VISITA_TÉCNICA"/>
    <n v="40"/>
    <s v="PRINCIPAL"/>
    <s v="TERRESTRE"/>
    <s v="CUERO RUIZ JHONNY"/>
    <n v="1"/>
    <n v="51282"/>
    <n v="51282"/>
  </r>
  <r>
    <s v="IBAGUE"/>
    <s v="0036-0006"/>
    <x v="0"/>
    <n v="73001"/>
    <n v="3122097"/>
    <n v="63485"/>
    <x v="0"/>
    <s v="TOLIMA"/>
    <s v="IBAGUE"/>
    <s v="DROGUERÍA Y MINIMARKET PRADERAS"/>
    <s v="WOMPI"/>
    <s v="FO-25-1955154"/>
    <d v="2025-12-10T13:59:00"/>
    <d v="2025-12-11T12:57:00"/>
    <s v="INCIDENTE"/>
    <s v="ERROR DE CIERRE"/>
    <s v="NO PERMITE HACER CIERRE PARCIAL NI TOTAL"/>
    <s v="COMERCIO NO REALIZA CIERRE"/>
    <s v="11/12/2025 SE COMUNICA AL NÚMERO 3143665558, EL SEÑOR JHON WALTER RODRÍGUEZ INDICA FALLA EN DATAFONO NO APARECE OPCIÓN DE CUADRE DE CAJA, SE ESCALA CON WOMPI MEDIANTE EL TICKET (486199) CON EL FIN QUE PUEDAN ENVIAR VERSIÓN 26.2.12. SE CONFIRMA CON EL CLIENTE ACTUALIZACIÓN EXITOSA EQUIPO YA SE ENCUENTRA CON LA OPCIÓN CUADRE DE CAJA. GESTIÓN TELEFÓNICA"/>
    <s v="SOPORTE_TELEFÓNICO"/>
    <n v="64"/>
    <s v="PRINCIPAL"/>
    <s v="TERRESTRE"/>
    <s v="BARRAGAN TAFUR EDWIN ESTEBAN"/>
    <n v="1"/>
    <n v="22000"/>
    <n v="22000"/>
  </r>
  <r>
    <s v="CALI"/>
    <s v="0036-0003"/>
    <x v="4"/>
    <n v="76892"/>
    <n v="3122076"/>
    <n v="68843"/>
    <x v="0"/>
    <s v="VALLE DEL CAUCA"/>
    <s v="YUMBO"/>
    <s v="BARRIO CENTRO YUMBO 4"/>
    <s v="WOMPI"/>
    <s v="FO-25-1955107"/>
    <d v="2025-12-10T13:25:00"/>
    <d v="2025-12-11T13:06:00"/>
    <s v="INCIDENTE"/>
    <s v="EQUIPO"/>
    <s v="PUERTO USB MALO"/>
    <s v="FALLA EN CABLEADO"/>
    <s v="11/12/2025 SE LLAMA AL NÚMERO DE CONTACTO 3103861417 Y CONTESTA EL SEÑOR ALEXANDER ALVARADO AL CUAL SE LE INFORMA QUE NO DISPONEMOS DE INSUMOS EN EL MOMENTO PARA REEMPLAZAR CARGADOR DE EQUIPO Y QUE EN LOS PRÓXIMOS DÍAS ESTÁ PENDIENTE LA ENTREGA DEL MISMO CUANDO SE DISPONGA DE DICHO ELEMENTO"/>
    <s v="SOPORTE_TELEFÓNICO"/>
    <n v="48"/>
    <s v="PRINCIPAL"/>
    <s v="TERRESTRE"/>
    <s v="BOLAÑOS TABORDA JORGE ENRIQUE"/>
    <n v="1"/>
    <n v="22000"/>
    <n v="22000"/>
  </r>
  <r>
    <s v="PASTO"/>
    <s v="0036-0003"/>
    <x v="4"/>
    <n v="52001"/>
    <n v="3123234"/>
    <n v="69325"/>
    <x v="0"/>
    <s v="NARIÑO"/>
    <s v="PASTO"/>
    <s v="BARRIO EL PILAR PASTO 3"/>
    <s v="WOMPI"/>
    <s v="FO-25-1955953"/>
    <d v="2025-12-10T15:27:00"/>
    <d v="2025-12-11T13:23:00"/>
    <s v="INCIDENTE"/>
    <s v="LECTURA"/>
    <s v="NO LEE NINGUNA FACTURA"/>
    <s v="NO LEE CODIGOS DE BARRAS LARGOS"/>
    <s v="11/12/2025 SE CONTACTA AL CLIENTE PARA CONFIRMAR VISITA SE LOGRA CONTACTO CON LA SEÑORA SOCORRO HERIDA AL NÚMERO 3158091606 LA CUAL ME INFORMA QUE EL DÍA DE AYER REINICIO EL EQUIPO Y YA LE LEYO LAS FACTURAS CORRECTAMENTE Y SE ENCUENTRA FUNCIONANDO NORMALMENTE POR LO CUAL YA NO ES NECESARIA LA VISITA TÉCNICA, SE CIERRA TA"/>
    <s v="SOPORTE_TELEFÓNICO"/>
    <n v="24"/>
    <s v="PRINCIPAL"/>
    <s v="TERRESTRE"/>
    <s v="PAZ MARTINEZ RICHARD HUMBERTO"/>
    <n v="1"/>
    <n v="22000"/>
    <n v="22000"/>
  </r>
  <r>
    <s v="PASTO"/>
    <s v="0036-0003"/>
    <x v="4"/>
    <n v="52001"/>
    <n v="3123857"/>
    <n v="47295"/>
    <x v="0"/>
    <s v="NARIÑO"/>
    <s v="PASTO"/>
    <s v="BARRIO EL PILAR PASTO 1"/>
    <s v="WOMPI"/>
    <s v="FO-25-1956163"/>
    <d v="2025-12-10T16:16:00"/>
    <d v="2025-12-11T13:31:00"/>
    <s v="INCIDENTE"/>
    <s v="SOFTWARE"/>
    <s v="APP ELIMINADA"/>
    <s v="APP ELIMINADA POR EL CB"/>
    <s v="11/12/2025 CLIENTE POR ERROR BORRO LA APP , SE ESCALA A WOMPI PARA REINSTALACION DE APP, SE VALIDA CON EL SEÑOR ANDRES MARTINEZ SE CONFIRMA REINSTALACION DE APP 26.2.12 Y YA SE ENCUENTRA FUNCIONAL"/>
    <s v="SOPORTE_TELEFÓNICO"/>
    <n v="56"/>
    <s v="PRINCIPAL"/>
    <s v="TERRESTRE"/>
    <s v="HENAO CARDONA DIEGO FERNANDO"/>
    <n v="1"/>
    <n v="22000"/>
    <n v="22000"/>
  </r>
  <r>
    <s v="PASTO"/>
    <s v="0036-0003"/>
    <x v="4"/>
    <n v="52001"/>
    <n v="3126525"/>
    <n v="66145"/>
    <x v="0"/>
    <s v="NARIÑO"/>
    <s v="PASTO"/>
    <s v="BARRIO SAN IGNACIO PASTO 4"/>
    <s v="WOMPI"/>
    <s v="FO-25-1958865"/>
    <d v="2025-12-11T10:18:00"/>
    <d v="2025-12-11T13:38:00"/>
    <s v="INCIDENTE"/>
    <s v="NAVEGACION LENTA"/>
    <s v="USUARIO NO PUEDE NAVEGAR ENTRE PANTALLAS O LA APP NO ABRE SE QUEDA CARGANDO"/>
    <s v="CACHE"/>
    <s v="11/12/2025 SE VISITA CB. CLIENTE INFORMA QUE EL DATAFONO ESTÁ LENTO, SE LE SALE DE LA APP DE WOMPI. SE VISITA CB, SE REALIZA BORRADO DE CACHE Y SE ACTUALIZA A ÚLTIMA VERSIÓN. SE REALIZA VARIAS OPERACIONES Y EL DATAFONO QUEDA FUNCIONANDO CORRECTAMENTE. QUEDA OPERATIVO, SE SOLUCIONA LA FALLA"/>
    <s v="VISITA_TÉCNICA"/>
    <n v="32"/>
    <s v="PRINCIPAL"/>
    <s v="TERRESTRE"/>
    <s v="CASTILLO HERRERA ALEX RICARDO"/>
    <n v="1"/>
    <n v="51282"/>
    <n v="51282"/>
  </r>
  <r>
    <s v="IBAGUE"/>
    <s v="0036-0006"/>
    <x v="0"/>
    <n v="73001"/>
    <n v="3122096"/>
    <n v="46763"/>
    <x v="0"/>
    <s v="TOLIMA"/>
    <s v="IBAGUE"/>
    <s v="BARRIO LA POLA IBAGUE 4"/>
    <s v="WOMPI"/>
    <s v="FO-25-1960225 | FO-25-1955156"/>
    <d v="2025-12-10T13:57:00"/>
    <d v="2025-12-11T14:09:00"/>
    <s v="INCIDENTE"/>
    <s v="ERROR DE CIERRE"/>
    <s v="NO PERMITE HACER CIERRE PARCIAL NI TOTAL"/>
    <s v="COMERCIO NO REALIZA CIERRE"/>
    <s v="11/12/2025 SE REALIZA VALIDACIÓN DE ERROR EN DATAFONO NO APARECE OPCIÓN CUADRE DE CAJA, SE VALIDA LA VERSIÓN DEL EQUIPO 26.2.11. SE REALIZA ESCALAMIENTO CON WOMPI TICKET N° (486200)._x000a_11/12/2025 SE COMUNICA AL NÚMERO 3142545755 , LA SEÑORA  KAREN BUSTOS INDICA FALLA EN DATAFONO NO APARECE OPCIÓN DE CUADRE DE CAJA, SE ESCALA CON WOMPI MEDIANTE EL TICKET (486226) CON EL FIN QUE PUEDAN ENVIAR VERSIÓN 26.2.12. SE CONFIRMA CON EL CLIENTE ACTUALIZACIÓN EXITOSA EQUIPO YA SE ENCUENTRA CON LA OPCIÓN CUADRE DE CAJA. GESTIÓN TELEFÓNICA"/>
    <s v="VISITA_TÉCNICA"/>
    <n v="64"/>
    <s v="PRINCIPAL"/>
    <s v="TERRESTRE"/>
    <s v="BARRAGAN TAFUR EDWIN ESTEBAN"/>
    <n v="2"/>
    <n v="51282"/>
    <n v="102564"/>
  </r>
  <r>
    <s v="BOGOTA"/>
    <s v="0036-0004"/>
    <x v="3"/>
    <n v="25269"/>
    <n v="3126991"/>
    <n v="68553"/>
    <x v="0"/>
    <s v="CUNDINAMARCA"/>
    <s v="FACATATIVA"/>
    <s v="BARRIO ZAMBRANO FACATIATIVA"/>
    <s v="WOMPI"/>
    <s v="FO-25-1959300"/>
    <d v="2025-12-11T11:25:00"/>
    <d v="2025-12-11T14:27:00"/>
    <s v="INCIDENTE"/>
    <s v="SOFTWARE"/>
    <s v="APP ELIMINADA"/>
    <s v="APP ELIMINADA POR EL CB"/>
    <s v="11/12/2025 SE REALIZA COMUNICACIÓN  CON LA SEÑORA PAULA LILIANA ROA AL NÚMERO 3112509991 PARA VALIDAR SOBRE FALLA CLIENTE INDICA QUE ELIMINÓ LA APP WOMPI POR EQUIVOCACIÓN, CLIENTE INDICA QUE REALIZO LA DESCARGA POR EL TEM CALL Y LE VOLVIÓ APARECER LA APP WOMPI YA SE ENCUENTRA OPERATIVO"/>
    <s v="SOPORTE_TELEFÓNICO"/>
    <n v="24"/>
    <s v="INTERMEDIA"/>
    <s v="TERRESTRE"/>
    <s v="GALINDO ROJAS LUIS FELIPE"/>
    <n v="1"/>
    <n v="22000"/>
    <n v="22000"/>
  </r>
  <r>
    <s v="BUCARAMANGA"/>
    <s v="0036-0007"/>
    <x v="2"/>
    <n v="68001"/>
    <n v="3125581"/>
    <n v="57291"/>
    <x v="0"/>
    <s v="SANTANDER"/>
    <s v="BUCARAMANGA"/>
    <s v="BARRIO RICAUTE BUCARAMANGA 2"/>
    <s v="WOMPI"/>
    <s v="FO-25-1958556"/>
    <d v="2025-12-11T09:18:00"/>
    <d v="2025-12-11T14:48:00"/>
    <s v="INCIDENTE"/>
    <s v="SOFTWARE"/>
    <s v="APP ELIMINADA"/>
    <s v="APP ELIMINADA POR EL CB"/>
    <s v="11/12/2025 SE LE BRINDA SOPORTE TELEFÓNICO 3166088239 AL SEÑOR JAVIER , SE ESCALA CON COORDINADOR YEISON DEBIDO CLIENTE BORRÓ APP , SE GESTIONA PARA INSTALACIÓN , SE INGRESA CREDENCIALES , PRUEBAS OK"/>
    <s v="SOPORTE_TELEFÓNICO"/>
    <n v="32"/>
    <s v="PRINCIPAL"/>
    <s v="TERRESTRE"/>
    <s v="HERRERA LUQUE SAUL JAVIER"/>
    <n v="1"/>
    <n v="22000"/>
    <n v="22000"/>
  </r>
  <r>
    <s v="PEREIRA"/>
    <s v="0036-0002"/>
    <x v="5"/>
    <n v="66170"/>
    <n v="3124634"/>
    <n v="81555"/>
    <x v="0"/>
    <s v="RISARALDA"/>
    <s v="DOSQUEBRADAS"/>
    <s v="TODO POR POCAS MONEDA$"/>
    <s v="WOMPI"/>
    <s v="FO-25-1957318"/>
    <d v="2025-12-11T08:00:00"/>
    <d v="2025-12-11T14:58:00"/>
    <s v="INCIDENTE"/>
    <s v="NAVEGACION LENTA"/>
    <s v="USUARIO NO PUEDE NAVEGAR ENTRE PANTALLAS O LA APP NO ABRE SE QUEDA CARGANDO"/>
    <s v="CACHE"/>
    <s v="11/12/2025 SE VISITA COMERCIO SE REALIZA ACTUALIZACIÓN A VERSIÓN 26.2.12 SE BORRA CACHÉ Y REINICIA SE LE DAN INDICACIONES A CLIENTE DE BORRADO DE CACHÉ REINICIO Y COMO LEER CÓDIGO DE BARRAS PRUEBAS OK"/>
    <s v="VISITA_TÉCNICA"/>
    <n v="0"/>
    <s v="PRINCIPAL"/>
    <s v="TERRESTRE"/>
    <s v="LOAIZA LOPEZ JHON FREDDY"/>
    <n v="1"/>
    <n v="51282"/>
    <n v="51282"/>
  </r>
  <r>
    <s v="IBAGUE"/>
    <s v="0036-0006"/>
    <x v="0"/>
    <n v="73001"/>
    <n v="3123838"/>
    <n v="42846"/>
    <x v="0"/>
    <s v="TOLIMA"/>
    <s v="IBAGUE"/>
    <s v="BARRIO CENTRO IBAGUE 14"/>
    <s v="WOMPI"/>
    <s v="FO-25-1956165"/>
    <d v="2025-12-10T16:13:00"/>
    <d v="2025-12-11T15:16:00"/>
    <s v="INCIDENTE"/>
    <s v="EQUIPO"/>
    <s v="DATAFONO NO ENCIENDE"/>
    <s v="PROBLEMAS EN CONEXIONES DEL COMERCIO"/>
    <s v="11/12/2025 SE VALIDA PROBLEMA CON ENCENDIDO DE DATAFONO, DEBIDO A QUE LAS CONEXIONES DEL CLIENTE SE ENCONTRABAN DEFECTUOSA. SE UBICA FUENTE DE PODER EN OTRO LUGAR EQUIPO ENCIENDE OK. PRUEBAS DE FUNCIONAMIENTO EXITOSAS."/>
    <s v="VISITA_TÉCNICA"/>
    <n v="16"/>
    <s v="PRINCIPAL"/>
    <s v="TERRESTRE"/>
    <s v="BARRAGAN TAFUR EDWIN ESTEBAN"/>
    <n v="1"/>
    <n v="51282"/>
    <n v="51282"/>
  </r>
  <r>
    <s v="CALI"/>
    <s v="0036-0003"/>
    <x v="4"/>
    <n v="76001"/>
    <n v="3127021"/>
    <n v="75472"/>
    <x v="0"/>
    <s v="VALLE DEL CAUCA"/>
    <s v="CALI"/>
    <s v="BARRIO BAJOS CIUDAD CORDOBA CALI"/>
    <s v="WOMPI"/>
    <s v="FO-25-1959297"/>
    <d v="2025-12-11T11:26:00"/>
    <d v="2025-12-11T15:59:00"/>
    <s v="INCIDENTE"/>
    <s v="CREDENCIALES DE ACCESO (USUARIO/CONTRASEÑA)"/>
    <s v="NO FUNCIONA EL USUARIO O CONTRASEÑA"/>
    <s v="ERROR INICIO DE SESIÓN"/>
    <s v="11/12/2025 USUARIO NO DEJA INGRESAR SE CAMBIA CONTRASEÑA Y FUNCIONA CORRECTAMENTE"/>
    <s v="VISITA_TÉCNICA"/>
    <n v="48"/>
    <s v="PRINCIPAL"/>
    <s v="TERRESTRE"/>
    <s v="CUERO RUIZ JHONNY"/>
    <n v="1"/>
    <n v="51282"/>
    <n v="51282"/>
  </r>
  <r>
    <s v="MANIZALES"/>
    <s v="0036-0002"/>
    <x v="5"/>
    <n v="17001"/>
    <n v="3124530"/>
    <n v="50016"/>
    <x v="0"/>
    <s v="CALDAS"/>
    <s v="MANIZALES"/>
    <s v="BARRIO FATIMA MANIZALES 3"/>
    <s v="WOMPI"/>
    <s v="FO-25-1957324"/>
    <d v="2025-12-11T08:00:00"/>
    <d v="2025-12-11T16:04:00"/>
    <s v="INCIDENTE"/>
    <s v="SOFTWARE"/>
    <s v="CONFIGURACIÓN GENERAL"/>
    <s v="VERSIÓN NO ACTUALIZADA"/>
    <s v="11/12/2025 SE DEBE REALIZAR CAMBIO DE QUIOO YA QUE ESTÁ EN ESTADO DE AUTOINICIALIZACIÓN Y NO PERMITE REALIZAR MÁS ACCIONES, SE CAMBIÓ EL EQUIPO SE VÁLIDA VERSIÓN QUEDANDO LA VERSION ACTUAL ES LA 26.2.11 SE REALIZAN PRUEBAS QUEDA SERVICIO OPERATIVO"/>
    <s v="VISITA_TÉCNICA"/>
    <n v="56"/>
    <s v="PRINCIPAL"/>
    <s v="TERRESTRE"/>
    <s v="CAÑAS MENDEZ GUSTAVO ADOLFO"/>
    <n v="1"/>
    <n v="51282"/>
    <n v="51282"/>
  </r>
  <r>
    <s v="MONTERIA"/>
    <s v="0036-0001"/>
    <x v="6"/>
    <n v="23162"/>
    <n v="3124184"/>
    <n v="78421"/>
    <x v="0"/>
    <s v="CORDOBA"/>
    <s v="CERETE"/>
    <s v="BARRIO LA ESPERANZA CERETE 1"/>
    <s v="WOMPI"/>
    <s v="FO-25-1956536"/>
    <d v="2025-12-11T08:00:00"/>
    <d v="2025-12-11T16:10:00"/>
    <s v="INCIDENTE"/>
    <s v="CONEXIÓN"/>
    <s v="APARECEN ERRORES EN PANTALLA: HUBO UNA DESCONEXION DE LA RED"/>
    <s v="FALLAS EN CANAL DE COMUNICACIÓN DEL CLIENTE (INTERNET)"/>
    <s v="11/12/2025 SE REALIZÓ REVISIÓN DE EQUIPO OK, SE REVISÓ ACTUALIZACIONES OK, PRUEBAS OK. EL EQUIPO DESPUÉS QUEDÓ OPERANDO SIN NOVEDAD."/>
    <s v="VISITA_TÉCNICA"/>
    <n v="0"/>
    <s v="PRINCIPAL"/>
    <s v="TERRESTRE"/>
    <s v="CALDERA SALCEDO CARLOS JULIO"/>
    <n v="1"/>
    <n v="51282"/>
    <n v="51282"/>
  </r>
  <r>
    <s v="VILLAVICENCIO"/>
    <s v="0036-0006"/>
    <x v="0"/>
    <n v="50001"/>
    <n v="3126129"/>
    <n v="71920"/>
    <x v="0"/>
    <s v="META"/>
    <s v="VILLAVICENCIO"/>
    <s v="VILLAVICENCIO JORDAN"/>
    <s v="WOMPI"/>
    <s v="FO-25-1958670"/>
    <d v="2025-12-11T09:44:00"/>
    <d v="2025-12-11T16:15:00"/>
    <s v="INCIDENTE"/>
    <s v="SOFTWARE"/>
    <s v="CONFIGURACIÓN GENERAL"/>
    <s v="VERSIÓN NO ACTUALIZADA"/>
    <s v="11/12/2025 SE VISITA CB Y SE REALIZA ACTUALIZACIÓN DE VERSIÓN Y CONEXIÓN A LA NEUVA RED DEL COMERCIO. SE SOLUCIONA EL ERROR Y DEJA IMPRIMÍR LOS VOUCHER SIN NOVEDAD"/>
    <s v="VISITA_TÉCNICA"/>
    <n v="16"/>
    <s v="PRINCIPAL"/>
    <s v="TERRESTRE"/>
    <s v="GARZON RUIZ LUIS MIGUEL"/>
    <n v="1"/>
    <n v="51282"/>
    <n v="51282"/>
  </r>
  <r>
    <s v="PEREIRA"/>
    <s v="0036-0002"/>
    <x v="5"/>
    <n v="63130"/>
    <n v="3124130"/>
    <n v="12911"/>
    <x v="0"/>
    <s v="QUINDIO"/>
    <s v="CALARCA"/>
    <s v="BARRIO CENTRO IV - CALARCA"/>
    <s v="WOMPI"/>
    <s v="FO-25-1956352"/>
    <d v="2025-12-10T16:49:00"/>
    <d v="2025-12-11T16:28:00"/>
    <s v="INCIDENTE"/>
    <s v="EQUIPO"/>
    <s v="DATAFONO SE REINICIA"/>
    <s v="FUENTE DE PODER"/>
    <s v="11/12/2025 SE VISITA COMERCIO SE REALIZÓ CAMBIÓ DE DATAFONO POR DAÑO EN RECALENTAMIENTO EN EQUIPO."/>
    <s v="VISITA_TÉCNICA"/>
    <n v="0"/>
    <s v="INTERMEDIA"/>
    <s v="TERRESTRE"/>
    <s v="SANCHEZ SOLORZANO JUAN SEBASTIAN"/>
    <n v="1"/>
    <n v="172989"/>
    <n v="172989"/>
  </r>
  <r>
    <s v="MEDELLIN"/>
    <s v="0036-0005"/>
    <x v="1"/>
    <n v="5001"/>
    <n v="3124053"/>
    <n v="68653"/>
    <x v="0"/>
    <s v="ANTIOQUIA"/>
    <s v="MEDELLIN"/>
    <s v="BARRIO MANRIQUE CENTRAL MEDELLIN 3"/>
    <s v="WOMPI"/>
    <s v="FO-25-1956447"/>
    <d v="2025-12-11T08:00:00"/>
    <d v="2025-12-11T16:39:00"/>
    <s v="INCIDENTE"/>
    <s v="CREDENCIALES DE ACCESO (USUARIO/CONTRASEÑA)"/>
    <s v="INGRESO DE CREDENCIALES ERRADAS"/>
    <s v="ERROR INICIO DE SESIÓN"/>
    <s v="11/12/2025 SE VALIDA COMUNICACIÓN CON EL CLIENTE CB, PERO INFORMA QUE VA A VALIDAR A LAS 11 PARA QUE LE VUELVAN A LLAMAR Y CONFIRMAR. _x000a__x000a_SE VALIDA NUEVAMENTE COMUNICACIÓN CON EL CB Y SE LE BRINDA INFORMACIÓN DE CAMBIO DE CONTRASEÑA PASO A PASO Y FINALMENTE LOGRA INGRESAR CON TODO FUNCIONANDO CORRECTAMENTE."/>
    <s v="SOPORTE_TELEFÓNICO"/>
    <n v="24"/>
    <s v="PRINCIPAL"/>
    <s v="TERRESTRE"/>
    <s v="MARIN PIEDRAHITA JIMMY ALEXIS"/>
    <n v="1"/>
    <n v="22000"/>
    <n v="22000"/>
  </r>
  <r>
    <s v="NEIVA"/>
    <s v="0036-0006"/>
    <x v="0"/>
    <n v="41001"/>
    <n v="3122037"/>
    <n v="64277"/>
    <x v="0"/>
    <s v="HUILA"/>
    <s v="NEIVA"/>
    <s v="MARIKADITAS SHOP"/>
    <s v="WOMPI"/>
    <s v="FO-25-1954568"/>
    <d v="2025-12-10T12:27:00"/>
    <d v="2025-12-11T16:51:00"/>
    <s v="INCIDENTE"/>
    <s v="TRANSACCION ERROR"/>
    <s v="VARIAS TRXS ESTAN PRESENTANDO FALLAS"/>
    <s v="AFECTACIÓN GENERALIZADA DE LOS SERVICIOS"/>
    <s v="11/12/2025 SE LLEGA A PUNTO, SE VERIFICA APLICACIÓN ACTUALIZADA EN LOS DOS DATAFONOS A LA VERSIÓN 26.2.12 , _x000a_YA SALE LAS TRANSACCIONES TANTO EN MOVIMIENTOS COMO EN SOMOS BANCOLOMBIA, SE VERIFICA CUADRE DE CAJA Y SALE BIEN SIN PROBLEMAS, SE TOMA FOTO Y EVIDENCIA DE TODO."/>
    <s v="VISITA_TÉCNICA"/>
    <n v="56"/>
    <s v="PRINCIPAL"/>
    <s v="TERRESTRE"/>
    <s v="DIAZ VARGAS JONATHAN MIGUEL"/>
    <n v="1"/>
    <n v="51282"/>
    <n v="51282"/>
  </r>
  <r>
    <s v="PEREIRA"/>
    <s v="0036-0002"/>
    <x v="5"/>
    <n v="63001"/>
    <n v="3120421"/>
    <n v="63807"/>
    <x v="0"/>
    <s v="QUINDIO"/>
    <s v="ARMENIA"/>
    <s v="BARRIO CIUDADELA COMFENALCO ARMENIA"/>
    <s v="WOMPI"/>
    <s v="FO-25-1952880"/>
    <d v="2025-12-10T09:43:00"/>
    <d v="2025-12-11T17:07:00"/>
    <s v="INCIDENTE"/>
    <s v="CREDENCIALES DE ACCESO (USUARIO/CONTRASEÑA)"/>
    <s v="NO FUNCIONA EL USUARIO O CONTRASEÑA"/>
    <s v="ERROR INICIO DE SESIÓN"/>
    <s v="11/12/2025 SE COMUNICÓ CON LA SEÑORA  DANIELA LLANOS VARELA AL TELÉFONO 3206188238 MEDIANTE WHATSAPP INDICA QUE NO PERMITÍA EL INGRESO PERO ERA POR MALA CONEXIÓN DE INTERNET UNA VEZ REINICIÓ EL MODEN DEL INTERNET YA LE FUNCIONO CON NORMALIDAD EL DATAFONO."/>
    <s v="SOPORTE_TELEFÓNICO"/>
    <n v="32"/>
    <s v="INTERMEDIA"/>
    <s v="TERRESTRE"/>
    <s v="SANCHEZ SOLORZANO JUAN SEBASTIAN"/>
    <n v="1"/>
    <n v="22000"/>
    <n v="22000"/>
  </r>
  <r>
    <s v="CUCUTA"/>
    <s v="0036-0007"/>
    <x v="2"/>
    <n v="54001"/>
    <n v="3127614"/>
    <n v="68066"/>
    <x v="0"/>
    <s v="NORTE DE SANTANDER"/>
    <s v="CUCUTA"/>
    <s v="CHAPINERO CUCUTA NORTE DE SANTANDER"/>
    <s v="WOMPI"/>
    <s v="FO-25-1959888"/>
    <d v="2025-12-11T12:19:00"/>
    <d v="2025-12-11T17:14:00"/>
    <s v="INCIDENTE"/>
    <s v="NAVEGACION LENTA"/>
    <s v="USUARIO NO PUEDE NAVEGAR ENTRE PANTALLAS O LA APP NO ABRE SE QUEDA CARGANDO"/>
    <s v="MEMORIA LLENA"/>
    <s v="11/12/2025 SE LLAMA AL CLIENTE AL 3126103158 Y SE HABLA CON LA SEÑORA BASTI GONZÁLES QUIEN NOS INFORMA QUE EL DATAFONO ESTÁ MUY LENTO Y NO IMPRIME LAS TIRILLAS, SE LE INDICA COMO REALIZAR EL BORRADO DE MEMORIA Y CACHE, SE VALIDA ÚLTIMA ACTUALIZACIÓN, EL CLIENTE REALIZA PRUEBAS Y EL DATAFONO QUEDA TRABAJANDO OPERATIVO."/>
    <s v="SOPORTE_TELEFÓNICO"/>
    <n v="32"/>
    <s v="PRINCIPAL"/>
    <s v="TERRESTRE"/>
    <s v="TORRES MANTILLA JOSE DANIEL"/>
    <n v="1"/>
    <n v="22000"/>
    <n v="22000"/>
  </r>
  <r>
    <s v="BUCARAMANGA"/>
    <s v="0036-0007"/>
    <x v="2"/>
    <n v="68307"/>
    <n v="3127732"/>
    <n v="38881"/>
    <x v="0"/>
    <s v="SANTANDER"/>
    <s v="GIRON"/>
    <s v="BARRIO ALDEA ALTA GIRON"/>
    <s v="WOMPI"/>
    <s v="FO-25-1960499"/>
    <d v="2025-12-11T12:40:00"/>
    <d v="2025-12-11T17:21:00"/>
    <s v="INCIDENTE"/>
    <s v="CREDENCIALES DE ACCESO (USUARIO/CONTRASEÑA)"/>
    <s v="NO FUNCIONA EL USUARIO O CONTRASEÑA"/>
    <s v="ERROR INICIO DE SESIÓN"/>
    <s v="11/12/2025 SE REALIZA VISITA A CB, SE REALIZA VALIDACIONES CON INTERNET DE CLIENTE Y NO FUNCIONA, SE REALIZA CONEXIÓN A DATOS MÓVILES DEL PERSONAL TECNICO, SE REALIZA BORRADO DE CACHE, SE REALIZA TEMCALL, SE REALIZA REINICIO EXITOSO, VERSION 26.2.11,SE REALIZA INGRESO APP Y PRUEBAS EXITOSA, SE LE RECOMIENDA A CLIENTE DE LLAMAR A SU OPERADOR DE INTERNET Y REALIZAR VALIDACIONES CON MÓDEM."/>
    <s v="VISITA_TÉCNICA"/>
    <n v="24"/>
    <s v="PRINCIPAL"/>
    <s v="TERRESTRE"/>
    <s v="SANTOS GONZALEZ JOHAN FABIAN"/>
    <n v="1"/>
    <n v="51282"/>
    <n v="51282"/>
  </r>
  <r>
    <s v="PASTO"/>
    <s v="0036-0003"/>
    <x v="4"/>
    <n v="52411"/>
    <n v="3112600"/>
    <n v="79216"/>
    <x v="0"/>
    <s v="NARIÑO"/>
    <s v="LINARES"/>
    <s v="BARRIO COLGOTA LINARES"/>
    <s v="WOMPI"/>
    <s v="FO-25-1943582"/>
    <d v="2025-12-08T11:36:00"/>
    <d v="2025-12-11T17:39:00"/>
    <s v="INCIDENTE"/>
    <s v="EQUIPO"/>
    <s v="DATAFONO NO ENCIENDE"/>
    <s v="DAÑO EN LA FUENTE DE PODER"/>
    <s v="11/12/2025 SE REALIZA COMUNICACIÓN CON LA SEÑORA LEIDY JIMÉNEZ AL NUMERO 3150035671 Y SE LE INFORMA QUE EN EL MOMENTO NOS ENCONTRAMOS A LA ESPERA QUE LLEGUEN ACCESORIOS DE WOMPI, Y SE LE INFORMA QUE UNA VEZ LLEGUEN SE LE HACE EL CAMBIO DEL CARGADOR, POR EL MOMENTO SE LE PIDE QUE LO CARGUE CON EL CARGADOR DE SU CELULAR, ELLA INDICA QUE ASÍ LO ESTÁ HACIENDO._x000a_CLIENTE AUTORIZA CERRAR LA ACTIVIDAD"/>
    <s v="SOPORTE_TELEFÓNICO"/>
    <n v="0"/>
    <s v="LEJANA"/>
    <s v="TERRESTRE"/>
    <s v="CASTILLO HERRERA ALEX RICARDO"/>
    <n v="1"/>
    <n v="22000"/>
    <n v="22000"/>
  </r>
  <r>
    <s v="CALI"/>
    <s v="0036-0003"/>
    <x v="4"/>
    <s v="76364"/>
    <s v="3071889"/>
    <s v="17613"/>
    <x v="0"/>
    <s v="VALLE DEL CAUCA"/>
    <s v="JAMUNDI"/>
    <s v="BARRIO TERRANOVA III JAMUNDI"/>
    <s v="WOMPI"/>
    <s v="FO-25-1906582 | FO-25-1897891"/>
    <d v="2025-11-27T12:43:00"/>
    <d v="2025-12-10T21:25:00"/>
    <s v="INCIDENTE"/>
    <s v="NAVEGACION LENTA"/>
    <s v="USUARIO NO PUEDE NAVEGAR ENTRE PANTALLAS O LA APP NO ABRE SE QUEDA CARGANDO"/>
    <s v="CACHE"/>
    <s v="10/12/2025 SE INTENTA CONTACTAR AL CLIENTE REITERADAMENTE EN EL DÍA, SIN EMBARGO, NO CONTESTA."/>
    <s v="SOPORTE_TELEFÓNICO"/>
    <s v="64"/>
    <s v="INTERMEDIA"/>
    <s v="TERRESTRE"/>
    <s v="HENAO CARDONA DIEGO FERNANDO"/>
    <n v="2"/>
    <n v="22000"/>
    <n v="44000"/>
  </r>
  <r>
    <s v="MEDELLIN"/>
    <s v="0036-0005"/>
    <x v="1"/>
    <s v="5001"/>
    <s v="3124511"/>
    <s v="27670"/>
    <x v="0"/>
    <s v="ANTIOQUIA"/>
    <s v="MEDELLIN"/>
    <s v="BARRIO TRECE DE NOVIEMBRE MEDELLIN"/>
    <s v="WOMPI"/>
    <s v="FO-25-1956583"/>
    <d v="2025-12-11T08:00:00"/>
    <d v="2025-12-12T07:56:00"/>
    <s v="INCIDENTE"/>
    <s v="CONEXIÓN"/>
    <s v="CONEXIÓN DEFICIENTE WIFI"/>
    <s v="WIFI"/>
    <s v="11/12/2025 SE INTENTA COMUNICACIÓN CON EL CLIENTE POR MEDIO TELEFÓNICO Y WHATSAPP SIN OBTENER RESPUESTA SE REALIZA VISITA TÉCNICA PARA ATENDER EL INCIDENTE REPORTADO CON EL DATÁFONO WOMPI EL USUARIO CONFIRMA SU IDENTIFICACIÓN E INFORMA QUE EL EQUIPO PRESENTA FALLAS AL CONECTAR LA RED WIFI YA QUE LOGRA ENLAZARSE POR UN TIEMPO Y LUEGO SE DESCONECTA SE VALIDA EL FUNCIONAMIENTO SE PROCEDE A REALIZAR BORRADO DE CACHÉ Y ACTUALIZACIÓN DE LA APLICACIÓN SE INDICA AL CLIENTE EL PROCEDIMIENTO A SEGUIR EN CASO DE PRESENTAR LENTITUD EL EQUIPO QUEDA OPERATIVO"/>
    <s v="VISITA_TÉCNICA"/>
    <s v="64"/>
    <s v="PRINCIPAL"/>
    <s v="TERRESTRE"/>
    <s v="MARTINEZ TOVAR OSCAR DAVID"/>
    <n v="1"/>
    <n v="51282"/>
    <n v="51282"/>
  </r>
  <r>
    <s v="MEDELLIN"/>
    <s v="0036-0005"/>
    <x v="1"/>
    <s v="5266"/>
    <s v="3121674"/>
    <s v="31766"/>
    <x v="0"/>
    <s v="ANTIOQUIA"/>
    <s v="ENVIGADO"/>
    <s v="BARRIO SAN RAFAEL 3 ENVIGADO"/>
    <s v="WOMPI"/>
    <s v="FO-25-1954051"/>
    <d v="2025-12-10T11:54:00"/>
    <d v="2025-12-12T08:15:00"/>
    <s v="INCIDENTE"/>
    <s v="CREDENCIALES DE ACCESO (USUARIO/CONTRASEÑA)"/>
    <s v="INGRESO DE CREDENCIALES ERRADAS"/>
    <s v="EL USUARIO NO RECUERDA LA CONTRASEÑA O EL USUARIO"/>
    <s v="11/12/2025 SE CONTACTA A USUARIO ERLIS ARLEY VELEZ - 3116213616 Y SE REALIZA VALIDACIÓN DE CREDENCIALES Y ESTABAN ERRADAS, SE VALIDAN DATOS CORRECTOS Y LOGUEO EXITOSO, TODO OK"/>
    <s v="SOPORTE_TELEFÓNICO"/>
    <s v="48"/>
    <s v="PRINCIPAL"/>
    <s v="TERRESTRE"/>
    <s v="HERNANDEZ CHAVARRIA JUAN CAMILO"/>
    <n v="1"/>
    <n v="22000"/>
    <n v="22000"/>
  </r>
  <r>
    <s v="CALI"/>
    <s v="0036-0003"/>
    <x v="4"/>
    <s v="76001"/>
    <s v="3110230"/>
    <s v="39488"/>
    <x v="0"/>
    <s v="VALLE DEL CAUCA"/>
    <s v="CALI"/>
    <s v="ELECTROJAPONESA PRINCIPAL"/>
    <s v="WOMPI"/>
    <s v="FO-25-1938794"/>
    <d v="2025-12-06T09:00:00"/>
    <d v="2025-12-12T08:22:00"/>
    <s v="INCIDENTE"/>
    <s v="SOFTWARE"/>
    <s v="VERSIÓN DESACTUALIZADA"/>
    <s v="VERSIÓN NO ACTUALIZADA"/>
    <s v="11/12/2025 SE VALIDA CON EL CLIENTE QUIEN INDICA QUE NO PUEDE REALIZAR EL CUADRE DE CAJA, SE ESCALA A WOMPI PARA ACTUALIZACION DE VERSION, SE ACTUALIZA EQUIPO A VERSION 26.2.12, SE CONFIRMA CON LA SEÑORA DIANA TORRES QUE EL EQUIPO YA QUEDO Y YA PUEDE REALIZAR EL CUADRE DE CAJA , SE CIERRA CASO"/>
    <s v="SOPORTE_TELEFÓNICO"/>
    <s v="24"/>
    <s v="PRINCIPAL"/>
    <s v="TERRESTRE"/>
    <s v="HENAO CARDONA DIEGO FERNANDO"/>
    <n v="1"/>
    <n v="22000"/>
    <n v="22000"/>
  </r>
  <r>
    <s v="CALI"/>
    <s v="0036-0003"/>
    <x v="4"/>
    <s v="76892"/>
    <s v="3110157"/>
    <s v="39687"/>
    <x v="0"/>
    <s v="VALLE DEL CAUCA"/>
    <s v="YUMBO"/>
    <s v="BARRIO CENTRO YUMBO 1"/>
    <s v="WOMPI"/>
    <s v="FO-25-1938798"/>
    <d v="2025-12-06T09:00:00"/>
    <d v="2025-12-12T08:28:00"/>
    <s v="INCIDENTE"/>
    <s v="SOFTWARE"/>
    <s v="VERSIÓN DESACTUALIZADA"/>
    <s v="VERSIÓN NO ACTUALIZADA"/>
    <s v="11/12/2025 SE VALIDA CON EL CLIENTE Y NO LE SALEN LOS CUADRES DE CAJA, SE ESCALA A WOMPI PARA ACTUALIZACION A LA VERSION 26.2.12, SE ACTUAILIZA VERSION Y SE CONFIRMA CON LA SEÑORA SANDRA TORRES OPERATIVIDAD DEL DATAFONO , SE CIERRA CASO"/>
    <s v="SOPORTE_TELEFÓNICO"/>
    <s v="0"/>
    <s v="PRINCIPAL"/>
    <s v="TERRESTRE"/>
    <s v="HENAO CARDONA DIEGO FERNANDO"/>
    <n v="1"/>
    <n v="22000"/>
    <n v="22000"/>
  </r>
  <r>
    <s v="BOGOTA"/>
    <s v="0036-0004"/>
    <x v="3"/>
    <s v="11001"/>
    <s v="3124279"/>
    <s v="62357"/>
    <x v="0"/>
    <s v="CUNDINAMARCA"/>
    <s v="BOGOTA"/>
    <s v="BARRIO LAS FERIAS BOGOTA 5"/>
    <s v="WOMPI"/>
    <s v="FO-25-1956445"/>
    <d v="2025-12-11T08:00:00"/>
    <d v="2025-12-12T08:39:00"/>
    <s v="INCIDENTE"/>
    <s v="CAPACITACIÓN"/>
    <s v="MALA MANIPULACIÓN POS"/>
    <s v="FALTA CAPACITACIÓN USUARIO CB"/>
    <s v="12/12/2025 SE REALIZA VISITA A CB PARA VALIDAR SOBRE FALLA COMERCIO INDICA QUE NO LEE LOS CÓDIGOS DE BARRAS ,SE LE EXPLICA FACTORES A TENER EN CUENTA SOBRE UNA BUENA ILUMINACIÓN Y DEPEND EL TAMAÑO DEL CODIGO DE BARRAS ESCANEAR DE FORMA ORIZONTAL O VERTICAL .EQUIPO OPERANDO CORRECTAMENTE"/>
    <s v="VISITA_TÉCNICA"/>
    <s v="16"/>
    <s v="PRINCIPAL"/>
    <s v="TERRESTRE"/>
    <s v="LEON GUERRERO CRISTIAN JOHAN"/>
    <n v="1"/>
    <n v="51282"/>
    <n v="51282"/>
  </r>
  <r>
    <s v="VALLEDUPAR"/>
    <s v="0036-0001"/>
    <x v="6"/>
    <s v="20011"/>
    <s v="3129437"/>
    <s v="81535"/>
    <x v="0"/>
    <s v="CESAR"/>
    <s v="AGUACHICA"/>
    <s v="SUAREZ CARVAJAL SERVIRAPIDOS"/>
    <s v="WOMPI"/>
    <s v="FO-25-1961996"/>
    <d v="2025-12-11T16:43:00"/>
    <d v="2025-12-12T10:13:00"/>
    <s v="INCIDENTE"/>
    <s v="TRANSACCION ERROR"/>
    <s v="UNA MISMA TRX ESTA PRESENTANDO FALLAS"/>
    <s v="AFECTACIÓN GENERALIZADA DE LOS SERVICIOS"/>
    <s v="12/12/2025 SE LLAMA A LA CLIENTE YERALDINE ALZATE AL NUMERO 3172725111, Y ESTA MANIFIESTA QUE NO LE PERMITE REALIZAR TRANSACCIONES DE RECAUDO CON CODIGO DE BARRAS O CON CONVENIO, SE LE INDICA QUE VERIFIQUE LA VERSIÓN DEL DATAFONO Y MANIFIESTA QUE TENIA LA VERSION 26.2.12, LO CUAL ES UNA VERSION ANTIGUA, POR ENDE SE LE INDICA EL PASO A PASO PARA ACTUALIZAR LA VERSIÓN, LA CLIENTE REALIZA LOS PASOS CON EFECTIVIVIDAD Y REALIZA PRUEBAS, A LO QUE INDICA QUE AHORA SI PERMITE REALIZAR RECAUDOS CON CONVENIOS Y CON CODIGOS DE BARRAS, SE LE HACE SEGUIMIENTO DESDE QUE SE ACTUALIZO EL DATAFONO EN MEDIA HORA DESPUES Y LA CLIENTA MAMIFIESTA QUE ESTA TRABAJANDO SIN INCONVENIENTES"/>
    <s v="SOPORTE_TELEFÓNICO"/>
    <s v="16"/>
    <s v="LEJANA"/>
    <s v="TERRESTRE"/>
    <s v="MONTES DIAZ JOHN FRED"/>
    <n v="1"/>
    <n v="22000"/>
    <n v="22000"/>
  </r>
  <r>
    <s v="BARRANQUILLA"/>
    <s v="0036-0001"/>
    <x v="6"/>
    <s v="8606"/>
    <s v="3129045"/>
    <s v="75354"/>
    <x v="0"/>
    <s v="ATLANTICO"/>
    <s v="REPELON"/>
    <s v="BARRIO MARCOS LOPERA REPELON"/>
    <s v="WOMPI"/>
    <s v="FO-25-1961645"/>
    <d v="2025-12-11T15:52:00"/>
    <d v="2025-12-12T10:21:00"/>
    <s v="INCIDENTE"/>
    <s v="LECTURA"/>
    <s v="NO LEE NINGUNA FACTURA"/>
    <s v="SUCIEDAD EN LA CAMARA"/>
    <s v="12/12/2025 EN COMUNICACIÓN CON LA SEÑORA ELINDA RODRÍGUEZ AL NÚMERO 3183979608 ME MANIFIESTA QUE EL DATÁFONO NO ESTÁ LEYENDO LAS FACTURAS CON CÓDIGO DE BARRAS LE MANIFIESTO QUE HAY QUE LIMPIAR BIEN LA CAMARA Y COLOCAR EL RECIBO DONDE TENGA CLARIDAD PARA QUE PUEDA LEER BIEN EL RECIBO ME DICE QUE PROCEDIO HACER LO INDICADO Y AUTOMÁTICAMENTE EN EL DATÁFONO COMENZÓ A LEER LAS FACTURAS LE DIGO QUE ESE ES EL PROCEDIMIENTO QUE TIENE QUE REALIZAR CUANDO VAYA HACER EL PAGO DE FACTURAS"/>
    <s v="SOPORTE_TELEFÓNICO"/>
    <s v="64"/>
    <s v="INTERMEDIA"/>
    <s v="TERRESTRE"/>
    <s v="PEÑALOZA GUTIERREZ RAFAEL GUSTAVO"/>
    <n v="1"/>
    <n v="22000"/>
    <n v="22000"/>
  </r>
  <r>
    <s v="PASTO"/>
    <s v="0036-0003"/>
    <x v="4"/>
    <s v="52885"/>
    <s v="3129381"/>
    <s v="64902"/>
    <x v="0"/>
    <s v="NARIÑO"/>
    <s v="YACUANQUER"/>
    <s v="BARRIO SAN IGNACIO YACUANQUER"/>
    <s v="WOMPI"/>
    <s v="FO-25-1962086"/>
    <d v="2025-12-12T08:00:00"/>
    <d v="2025-12-12T11:04:00"/>
    <s v="INCIDENTE"/>
    <s v="CONVENIOS"/>
    <s v="TRANSACCIÓN RECHAZADA"/>
    <s v="CONVENIO CON PROBLEMAS"/>
    <s v="12/12/2025 SE HABLA CON EL CLIENTE , LA SEÑORA VANESSA PASUY TELÉFONO FIJO: 0 TELÉFONO CELULAR: 3504535029, QUIEN INDICA QUE EL DIA DE AYER EN LA TARDE, EL DATAFONO LE ESTABA RECHAZANDO LAS TRANSACCIONES CON CONVENIO PERO QUE EL DIA DE HOY YA LE ESTA FUNCIONANDO NORMALMENTE DE NUEVO, YA REALIZO VARIAS TRANSACCIONES Y ESTAS LE FUNCIONAN NORMAL"/>
    <s v="SOPORTE_TELEFÓNICO"/>
    <s v="56"/>
    <s v="INTERMEDIA"/>
    <s v="TERRESTRE"/>
    <s v="HENAO CARDONA DIEGO FERNANDO"/>
    <n v="1"/>
    <n v="22000"/>
    <n v="22000"/>
  </r>
  <r>
    <s v="IBAGUE"/>
    <s v="0036-0006"/>
    <x v="0"/>
    <s v="73001"/>
    <s v="3129383"/>
    <s v="63485"/>
    <x v="0"/>
    <s v="TOLIMA"/>
    <s v="IBAGUE"/>
    <s v="DROGUERÍA Y MINIMARKET PRADERAS"/>
    <s v="WOMPI"/>
    <s v="FO-25-1962083"/>
    <d v="2025-12-12T08:00:00"/>
    <d v="2025-12-12T11:12:00"/>
    <s v="INCIDENTE"/>
    <s v="ERROR DE CIERRE"/>
    <s v="NO PERMITE HACER CIERRE PARCIAL NI TOTAL"/>
    <s v="COMERCIO NO REALIZA CIERRE"/>
    <s v="12/12/2025 SE COMUNICA AL NÚMERO 3224106284 , LA SEÑORA  LUISA PERDOMO INDICA FALLA EN DATAFONO NO APARECE OPCIÓN DE CUADRE DE CAJA, SE ESCALA CON WOMPI MEDIANTE EL TICKET (486454) CON EL FIN QUE PUEDAN ENVIAR VERSIÓN 26.2.12. SE CONFIRMA CON EL CLIENTE ACTUALIZACIÓN EXITOSA EQUIPO YA SE ENCUENTRA CON LA OPCIÓN CUADRE DE CAJA. GESTIÓN TELEFÓNICA"/>
    <s v="SOPORTE_TELEFÓNICO"/>
    <s v="64"/>
    <s v="PRINCIPAL"/>
    <s v="TERRESTRE"/>
    <s v="BARRAGAN TAFUR EDWIN ESTEBAN"/>
    <n v="1"/>
    <n v="22000"/>
    <n v="22000"/>
  </r>
  <r>
    <s v="SINCELEJO"/>
    <s v="0036-0001"/>
    <x v="6"/>
    <s v="70001"/>
    <s v="3129489"/>
    <s v="61522"/>
    <x v="0"/>
    <s v="SUCRE"/>
    <s v="SINCELEJO"/>
    <s v="BARRIO AVENIDA LAS PEÑITAS SINCELEJO"/>
    <s v="WOMPI"/>
    <s v="FO-25-1962077"/>
    <d v="2025-12-12T08:00:00"/>
    <d v="2025-12-12T11:17:00"/>
    <s v="INCIDENTE"/>
    <s v="CONVENIOS"/>
    <s v="TRANSACCIÓN RECHAZADA"/>
    <s v="CONVENIO CON PROBLEMAS"/>
    <s v="12/12/2025 EN COMUNICACIÓN CON EL SEÑOR DIEGO HERNÁNDEZ AL NÚMERO DE CONTACTO ( 3002273020 ), ME INFORMA QUE TENÍA INCONVENIENTES CON EL PAGO DE CONVENIO, EN HORAS DE LA MAÑANA SE LE CERRÓ LA SESIÓN Y PROBÓ NUEVAMENTE Y LE FUNCIONÓ, POR LO CUAL ME INDICA QUE EL SERVICIO YA SE ENCUENTRA FUNCIONANDO CORRECTAMENTE."/>
    <s v="SOPORTE_TELEFÓNICO"/>
    <s v="64"/>
    <s v="PRINCIPAL"/>
    <s v="TERRESTRE"/>
    <s v="CACERES HERNANDEZ ANDRES"/>
    <n v="1"/>
    <n v="22000"/>
    <n v="22000"/>
  </r>
  <r>
    <s v="IBAGUE"/>
    <s v="0036-0006"/>
    <x v="0"/>
    <s v="73001"/>
    <s v="3123654"/>
    <s v="54100"/>
    <x v="0"/>
    <s v="TOLIMA"/>
    <s v="IBAGUE"/>
    <s v="BARRIO AMBALA IBAGUE 7"/>
    <s v="WOMPI"/>
    <s v="FO-25-1956166"/>
    <d v="2025-12-10T16:11:00"/>
    <d v="2025-12-12T11:23:00"/>
    <s v="INCIDENTE"/>
    <s v="ERROR DE CIERRE"/>
    <s v="NO PERMITE HACER CIERRE PARCIAL NI TOTAL"/>
    <s v="COMERCIO NO REALIZA CIERRE"/>
    <s v="12/12/2025 SE COMUNICA AL NÚMERO  3143365751, LA SEÑORA  NELSY TOVAR INDICA FALLA EN DATAFONO NO APARECE OPCIÓN DE CUADRE DE CAJA, SE ESCALA CON WOMPI MEDIANTE EL TICKET (486226) CON EL FIN QUE PUEDAN ENVIAR VERSIÓN 26.2.12. SE CONFIRMA CON EL CLIENTE ACTUALIZACIÓN EXITOSA EQUIPO YA SE ENCUENTRA CON LA OPCIÓN CUADRE DE CAJA. GESTIÓN TELEFÓNICA."/>
    <s v="SOPORTE_TELEFÓNICO"/>
    <s v="56"/>
    <s v="PRINCIPAL"/>
    <s v="TERRESTRE"/>
    <s v="BARRAGAN TAFUR EDWIN ESTEBAN"/>
    <n v="1"/>
    <n v="22000"/>
    <n v="22000"/>
  </r>
  <r>
    <s v="BOGOTA"/>
    <s v="0036-0004"/>
    <x v="3"/>
    <s v="25430"/>
    <s v="3128338"/>
    <s v="76094"/>
    <x v="0"/>
    <s v="CUNDINAMARCA"/>
    <s v="MADRID"/>
    <s v="BARRIO EL SOCIEGO MADRID 2"/>
    <s v="WOMPI"/>
    <s v="FO-25-1960921"/>
    <d v="2025-12-11T14:52:00"/>
    <d v="2025-12-12T11:29:00"/>
    <s v="INCIDENTE"/>
    <s v="CONVENIOS"/>
    <s v="TRANSACCIÓN RECHAZADA"/>
    <s v="ERROR DE CONFIGURACIÓN"/>
    <s v="12/12/2025 SE REALIZA COMUNICACIÓN CON CLIENTE PARA VALIDAR SOBRE FALLA, CLIENTE INDICA QUE SE LE ACTUALIZO EL DATAFONO EL DÍA DE HOY Y AHORA NO LE PERMITE REALIZAR PAGOS POR CONVENIO NI POR CÓDIGO DE BARRAS, SE VALIDA VERSIÓN DE AL APP WOMPI 26.2.12,CLIENTE INDICA QUE CON LA VERSIÓN ANTERIOR SI LE PERMITÍA REALIZAR ESOS MISMOS PAGOS DE CONVENIDOS,SE GENERA TICKER-TICKET N° (486394) A LA ESPERA DE RESPUESTA POR WOMPI.,SE COMUNICA NUEVAMENTE CON EL CLIENTE PARA VALIDAR RESPUESTA DE WOMPI CONFIRMANDO EL CLIENTE QUE YA LE DEJA PAGAR LOS CONVENIOS  Y CÓDIGOS DE BARRAS ,DATAFONO YA SE ENCUENTRA OPERATIVO  CON LA ÚLTIMA VERSIÓN"/>
    <s v="SOPORTE_TELEFÓNICO"/>
    <s v="64"/>
    <s v="INTERMEDIA"/>
    <s v="TERRESTRE"/>
    <s v="GALINDO ROJAS LUIS FELIPE"/>
    <n v="1"/>
    <n v="22000"/>
    <n v="22000"/>
  </r>
  <r>
    <s v="CALI"/>
    <s v="0036-0003"/>
    <x v="4"/>
    <s v="19001"/>
    <s v="3118661"/>
    <s v="33708"/>
    <x v="0"/>
    <s v="CAUCA"/>
    <s v="POPAYAN"/>
    <s v="BARRIO LA ESTANCIA POPAYAN 2"/>
    <s v="WOMPI"/>
    <s v="FO-25-1950719"/>
    <d v="2025-12-10T08:00:00"/>
    <d v="2025-12-12T11:37:00"/>
    <s v="INCIDENTE"/>
    <s v="SOFTWARE"/>
    <s v="APP ELIMINADA"/>
    <s v="APP ELIMINADA POR EL CB"/>
    <s v="12/12/2025 SE HABLA CON EL SEÑOR ALBERTO ARTEAGA PALACIO TELÉFONO FIJO: 0 TELÉFONO CELULAR: 3113951586 QUIEN POR ERROR ELIMINO LA APP, SE ESCALA A WOMPI PARA REINSTALACION DE APLICACION , SE INSTALACION VERSION 26.2.14 SE VALIDA CON EL CLIENTE Y YA PUEDE REALIZAR INGRESO A LA APLICACION"/>
    <s v="SOPORTE_TELEFÓNICO"/>
    <s v="64"/>
    <s v="LEJANA"/>
    <s v="TERRESTRE"/>
    <s v="HENAO CARDONA DIEGO FERNANDO"/>
    <n v="1"/>
    <n v="22000"/>
    <n v="22000"/>
  </r>
  <r>
    <s v="BOGOTA"/>
    <s v="0036-0004"/>
    <x v="3"/>
    <s v="25899"/>
    <s v="3108648"/>
    <s v="76703"/>
    <x v="0"/>
    <s v="CUNDINAMARCA"/>
    <s v="ZIPAQUIRA"/>
    <s v="BARRIO LAS VILLAS ZIPAQUIRA 1"/>
    <s v="WOMPI"/>
    <s v="FO-25-1937676"/>
    <d v="2025-12-05T12:57:00"/>
    <d v="2025-12-12T11:42:00"/>
    <s v="INCIDENTE"/>
    <s v="CREDENCIALES DE ACCESO (USUARIO/CONTRASEÑA)"/>
    <s v="INGRESO DE CREDENCIALES ERRADAS"/>
    <s v="HAY UNA FALLA EN LA OPCIÓN DE OLVIDO DE CONTRASEÑA O USUARIO"/>
    <s v="11/12/2025 SE VISITA COMERCIO CB BANCOLOMBIA WOMPI, SE EVIDENCIA QUE EL CLIENTE YA LE PERMITE INGRESAR AL CORRESPONSAL, SE VÁLIDAN TRX DE PRUEBA Y FUNCIONA OK, INDICA QUE EN OCASIONES TIENE LENTITUD PERO YA SABEN QUE HACER (BORRAR CACHE), SE VÁLIDA SERVICIO OK."/>
    <s v="VISITA_TÉCNICA"/>
    <s v="0"/>
    <s v="INTERMEDIA"/>
    <s v="TERRESTRE"/>
    <s v="VEGA MANRIQUE JONATAN MAURICIO"/>
    <n v="1"/>
    <n v="172989"/>
    <n v="172989"/>
  </r>
  <r>
    <s v="CALI"/>
    <s v="0036-0003"/>
    <x v="4"/>
    <s v="19001"/>
    <s v="3107139"/>
    <s v="63865"/>
    <x v="0"/>
    <s v="CAUCA"/>
    <s v="POPAYAN"/>
    <s v="BARRIO LA PAMBA POPAYAN 1"/>
    <s v="WOMPI"/>
    <s v="FO-25-1935424"/>
    <d v="2025-12-05T10:17:00"/>
    <d v="2025-12-12T11:47:00"/>
    <s v="INCIDENTE"/>
    <s v="SOFTWARE"/>
    <s v="VERSIÓN DESACTUALIZADA"/>
    <s v="VERSIÓN NO ACTUALIZADA"/>
    <s v="12/12/2025 SE HABLA CON EL CLIENTE QUIEN NO LE DDEJA REALIZAR LOS CIERRES DE CAJA, SE ESCALA A WOMPI PARA REINSTALACION DE APP, SE INSTALA APP 26.2.12, SE HABLA CON LA SEÑORA VICTORIA CUELLAR QUIEN CONFIRMA QUE YA PUEDE VISUALIZAR LOS CIERRES. SE CIERRA CASO"/>
    <s v="SOPORTE_TELEFÓNICO"/>
    <s v="16"/>
    <s v="LEJANA"/>
    <s v="TERRESTRE"/>
    <s v="HENAO CARDONA DIEGO FERNANDO"/>
    <n v="1"/>
    <n v="22000"/>
    <n v="22000"/>
  </r>
  <r>
    <s v="MEDELLIN"/>
    <s v="0036-0005"/>
    <x v="1"/>
    <s v="5088"/>
    <s v="3129037"/>
    <s v="30295"/>
    <x v="0"/>
    <s v="ANTIOQUIA"/>
    <s v="BELLO"/>
    <s v="BARRIO PLAYA RICA - BELLO"/>
    <s v="WOMPI"/>
    <s v="FO-25-1962207"/>
    <d v="2025-12-11T15:49:00"/>
    <d v="2025-12-12T12:24:00"/>
    <s v="INCIDENTE"/>
    <s v="LECTURA"/>
    <s v="NO LEE NINGUNA FACTURA"/>
    <s v="NO LEE CODIGOS DE BARRAS CORTOS"/>
    <s v="12/12/2025 SE REALIZA LLAMADA TELEFÓNICA AL USUARIO PARA CONFIRMAR EL INCIDENTE REPORTADO CON EL DATÁFONO WOMPI EL USUARIO INFORMA QUE NO HABÍA PODIDO REALIZAR LA TRANSACCIÓN CON CÓDIGO DE BARRAS YA QUE EL EQUIPO NO LEÍA NINGUNA FACTURA POSTERIORMENTE INDICA QUE REALIZÓ EL PROCESO DE ACTUALIZACIÓN DE LA APLICACIÓN EN HORAS DE LA MAÑANA Y LA APP QUEDÓ EN LA VERSIÓN 26.2.14 NEXT LA CUAL MEJORÓ LA LECTURA DE CÓDIGOS DE BARRAS EL USUARIO CONFIRMA QUE EN EL TRANSCURSO DEL DÍA YA PUEDE REALIZAR LA TRANSACCIÓN CON CÓDIGO DE BARRAS EL EQUIPO SE ENCUENTRA OPERATIVO Y NO ES NECESARIA UNA VISITA TÉCNICA"/>
    <s v="SOPORTE_TELEFÓNICO"/>
    <s v="64"/>
    <s v="PRINCIPAL"/>
    <s v="TERRESTRE"/>
    <s v="MARTINEZ TOVAR OSCAR DAVID"/>
    <n v="1"/>
    <n v="22000"/>
    <n v="22000"/>
  </r>
  <r>
    <s v="VALLEDUPAR"/>
    <s v="0036-0001"/>
    <x v="6"/>
    <s v="20001"/>
    <s v="3126070"/>
    <s v="72032"/>
    <x v="0"/>
    <s v="CESAR"/>
    <s v="VALLEDUPAR"/>
    <s v="VALELDUPAR MARIA CAMILA"/>
    <s v="WOMPI"/>
    <s v="FO-25-1958681"/>
    <d v="2025-12-11T09:48:00"/>
    <d v="2025-12-12T12:50:00"/>
    <s v="INCIDENTE"/>
    <s v="CONVENIOS"/>
    <s v="TRANSACCIÓN RECHAZADA"/>
    <s v="ERROR DE CONFIGURACIÓN"/>
    <s v="12/12/2025 BUENOS DIAS SE LLAMA CLIENTE PERO NO ATIENDE LA LLAMADA POR LO CUÁL SE PROCEDE A VISITARLO, SE LE ACTUALIZA LA VERSIÓN  A LA 26.2.14  PARA ODO FUNCIONA OK MEJORAR LOS CONVENIOS._x000a_LA SEÑORA YULEINIS SANTERO CON CC 1065613154 Y TELÉFONO 3005472778 VALIDA QUE TODO ESTÁ FUNCIONANDO OK, YA NO LE DALE EL ERROR EN EL CONVENIO._x000a_SE HACEN PRUEBAS Y TODO FUNCIONA OK"/>
    <s v="VISITA_TÉCNICA"/>
    <s v="24"/>
    <s v="PRINCIPAL"/>
    <s v="TERRESTRE"/>
    <s v="BENITEZ CARVAJAL ALVARO JAVIER"/>
    <n v="1"/>
    <n v="51282"/>
    <n v="51282"/>
  </r>
  <r>
    <s v="TUNJA"/>
    <s v="0036-0007"/>
    <x v="2"/>
    <s v="15001"/>
    <s v="3060031"/>
    <s v="80972"/>
    <x v="0"/>
    <s v="BOYACA"/>
    <s v="TUNJA"/>
    <s v="BARRIO LOS MUISCAS TUNJA 9"/>
    <s v="WOMPI"/>
    <s v="FO-25-1876721"/>
    <d v="2025-11-25T11:22:00"/>
    <d v="2025-12-12T12:55:00"/>
    <s v="INCIDENTE"/>
    <s v="CREDENCIALES DE ACCESO (USUARIO/CONTRASEÑA)"/>
    <s v="NO FUNCIONA EL USUARIO O CONTRASEÑA"/>
    <s v="ERROR INICIO DE SESIÓN"/>
    <s v="10/12/2025 SE REALIZA COMUNICACIÓN CON CLIENTE AL NÚMERO TELEFÓNICO 3202191876 LA SEÑORA FRANCY GÓMEZ MANIFIESTA QUE EQUIPO YA SE ENCUENTRA FUNCIONANDO CORRECTAMENTE"/>
    <s v="SOPORTE_TELEFÓNICO"/>
    <s v="0"/>
    <s v="PRINCIPAL"/>
    <s v="TERRESTRE"/>
    <s v="GONZALEZ GONZALEZ MARIO ALBERTO"/>
    <n v="1"/>
    <n v="22000"/>
    <n v="22000"/>
  </r>
  <r>
    <s v="TUNJA"/>
    <s v="0036-0007"/>
    <x v="2"/>
    <s v="15759"/>
    <s v="3120172"/>
    <s v="16452"/>
    <x v="0"/>
    <s v="BOYACA"/>
    <s v="SOGAMOSO"/>
    <s v="BARRIO CENTRO V SOGAMOSO"/>
    <s v="WOMPI"/>
    <s v="FO-25-1952842"/>
    <d v="2025-12-10T09:28:00"/>
    <d v="2025-12-12T13:00:00"/>
    <s v="INCIDENTE"/>
    <s v="LECTURA"/>
    <s v="ERROR LECTURA CODIGO DE BARRAS"/>
    <s v="NO LEE CODIGOS DE BARRAS LARGOS"/>
    <s v="12/12/2025 COMUNICACIÓN CON LA SEÑORA ANGELA RUIZ AL NÚMERO TELEFÓNICO 3214267331 SE REALIZA ACTUALIZACIÓN DE POS CLIENTE CONFIRMA FUNCIONAMIENTO DEL MISMO"/>
    <s v="SOPORTE_TELEFÓNICO"/>
    <s v="64"/>
    <s v="INTERMEDIA"/>
    <s v="TERRESTRE"/>
    <s v="GONZALEZ GONZALEZ MARIO ALBERTO"/>
    <n v="1"/>
    <n v="22000"/>
    <n v="22000"/>
  </r>
  <r>
    <s v="BUCARAMANGA"/>
    <s v="0036-0007"/>
    <x v="2"/>
    <s v="68001"/>
    <s v="3129093"/>
    <s v="10016"/>
    <x v="0"/>
    <s v="SANTANDER"/>
    <s v="BUCARAMANGA"/>
    <s v="BARRIO SAN FRANCISCO - BUCARAMANGA"/>
    <s v="WOMPI"/>
    <s v="FO-25-1961792"/>
    <d v="2025-12-11T16:12:00"/>
    <d v="2025-12-12T14:12:00"/>
    <s v="INCIDENTE"/>
    <s v="TRANSACCION ERROR"/>
    <s v="VARIAS TRXS ESTAN PRESENTANDO FALLAS"/>
    <s v="AFECTACIÓN GENERALIZADA DE LOS SERVICIOS"/>
    <s v="12/12/2025 SE ESTABLECE COMUNICACIÓN CON LA SEÑORA GLORIA AL NÚMERO 3176405502 QUIEN INFORMA QUE LA FALLA PRESENTADA YA SE LE SOLUCIONÓ SE PROCEDE A CERRAR ORDEN"/>
    <s v="SOPORTE_TELEFÓNICO"/>
    <s v="40"/>
    <s v="PRINCIPAL"/>
    <s v="TERRESTRE"/>
    <s v="BARRERA ORTEGA MARLON STWAR"/>
    <n v="1"/>
    <n v="22000"/>
    <n v="22000"/>
  </r>
  <r>
    <s v="VILLAVICENCIO"/>
    <s v="0036-0006"/>
    <x v="0"/>
    <s v="50001"/>
    <s v="3129336"/>
    <s v="59148"/>
    <x v="0"/>
    <s v="META"/>
    <s v="VILLAVICENCIO"/>
    <s v="BARRIO ALBORADA VILLAVICENCIO 4"/>
    <s v="WOMPI"/>
    <s v="FO-25-1961994"/>
    <d v="2025-12-11T16:45:00"/>
    <d v="2025-12-12T14:14:00"/>
    <s v="INCIDENTE"/>
    <s v="CONEXIÓN"/>
    <s v="CONEXIÓN DEFICIENTE WIFI"/>
    <s v="FALLAS EN CANAL DE COMUNICACIÓN DEL CLIENTE (INTERNET)"/>
    <s v="12/12/2025 SE REALIZA VISITA A COMERCIO SERVICIO SE ENCUENTRA OPERATIVO SEÑORA ANGIE MANIFIESTA YA TENER COBERTURA WIFI PERO INDICA QUE SE LE PIERDE MUCHO LA SEÑAL AÚN TENIENDO EL EQUIPO ROUTER CERCA DEL DATÁFONO INDICA SE QUEDA SIN WIFI POR MÁS DE 2 HORAS Y NO ES POSIBLE CONECTAR  SE VERIFICA VERSIÓN 26.2.14 SE BORRA CACHÉ OK SE VALIDA POR MÁS DE 20 MINUTOS EN SITIO NO HAY DESCONEXIÓN WIFI PRUEBAS EXITOSAS"/>
    <s v="VISITA_TÉCNICA"/>
    <s v="56"/>
    <s v="PRINCIPAL"/>
    <s v="TERRESTRE"/>
    <s v="CASTRILLON URREA LONDIER LEANDRO"/>
    <n v="1"/>
    <n v="51282"/>
    <n v="51282"/>
  </r>
  <r>
    <s v="MEDELLIN"/>
    <s v="0036-0005"/>
    <x v="1"/>
    <s v="5360"/>
    <s v="3131046"/>
    <s v="57195"/>
    <x v="0"/>
    <s v="ANTIOQUIA"/>
    <s v="ITAGUI"/>
    <s v="BARRIO SANTA MARIA ITAGUI 7"/>
    <s v="WOMPI"/>
    <s v="FO-25-1964990"/>
    <d v="2025-12-12T09:46:00"/>
    <d v="2025-12-12T14:24:00"/>
    <s v="INCIDENTE"/>
    <s v="IMPRESIÓN"/>
    <s v="TAPA DE IMPRESORA DESAJUSTADA"/>
    <s v="MALA MANIPULACIÓN DEL DATAFONO"/>
    <s v="12/12/2025 SE REALIZA VISITA A PUNTO, SE INDICA FORMA CORRECTA DE AJUSTAR LA TAPA DEL ROLLO, SE VALIDA IMPRESIÓN Y TODO OK"/>
    <s v="VISITA_TÉCNICA"/>
    <s v="64"/>
    <s v="PRINCIPAL"/>
    <s v="TERRESTRE"/>
    <s v="HERNANDEZ CHAVARRIA JUAN CAMILO"/>
    <n v="1"/>
    <n v="51282"/>
    <n v="51282"/>
  </r>
  <r>
    <s v="BOGOTA"/>
    <s v="0036-0004"/>
    <x v="3"/>
    <s v="25290"/>
    <s v="3129963"/>
    <s v="76894"/>
    <x v="0"/>
    <s v="CUNDINAMARCA"/>
    <s v="FUSAGASUGA"/>
    <s v="BARRIO FUSACATAN FUSAGASUGA 1"/>
    <s v="WOMPI"/>
    <s v="FO-25-1963047"/>
    <d v="2025-12-12T08:00:00"/>
    <d v="2025-12-12T14:29:00"/>
    <s v="INCIDENTE"/>
    <s v="CONVENIOS"/>
    <s v="TRANSACCIÓN RECHAZADA"/>
    <s v="CONVENIO CON PROBLEMAS"/>
    <s v="12/12/2025 SE REALIZA COMUNICACIÓN  CON  LA SEÑORA MARCALA SARMIENTO AL NÚMERO 3224594598 PARA VALIDAR SOBRE FALLA CLIENTE INDICA QUE PRESENTA ERROR AL MOMENTO DE PAGAR CON CONVENIO Y CODIGO DE BARRAS SE REALIZA ACTUA DE LA APP WOMPI  DESDE EL TEM DEJA VERSIÓN 26.2.14 ,DATÁFONO  SE ENCUENTRA OPERATIVO"/>
    <s v="SOPORTE_TELEFÓNICO"/>
    <s v="32"/>
    <s v="INTERMEDIA"/>
    <s v="TERRESTRE"/>
    <s v="GALINDO ROJAS LUIS FELIPE"/>
    <n v="1"/>
    <n v="22000"/>
    <n v="22000"/>
  </r>
  <r>
    <s v="IBAGUE"/>
    <s v="0036-0006"/>
    <x v="0"/>
    <s v="73268"/>
    <s v="3129483"/>
    <s v="31812"/>
    <x v="0"/>
    <s v="TOLIMA"/>
    <s v="ESPINAL"/>
    <s v="BARRIO CABALLERO Y GONGORA ESPINAL"/>
    <s v="WOMPI"/>
    <s v="FO-25-1962080"/>
    <d v="2025-12-12T08:00:00"/>
    <d v="2025-12-12T14:46:00"/>
    <s v="INCIDENTE"/>
    <s v="LECTURA"/>
    <s v="NO LEE NINGUNA FACTURA"/>
    <s v="NO LEE CODIGOS DE BARRAS CORTOS"/>
    <s v="12/12/2025 EN COMUNICACIÓN VÍA VÍDEOLAMADA, CON EL CLIENTE LA SEÑORA +57 313 2223619, ME INDICA QUE LA FALLA QUE REPORTARON YA SE CORRIÓ Y ERA QUE EL DATAFONO NO LE DEJABA LEER LOS CÓDIGOS DE BARRAS , PERO QUE HOY EN LA MAÑANA HA HECHO RECAUDOS POR ESTE MEDIO DE FORMA EXITOSA. SE BORRA CHÁCHE Y SE VALIDA EQUIPO SE ENCUENTRA ACTUALIZADO CON VR 26.2.14. FALLA DE LECTORA DE CÓDIGO DE BARRAS SOLUCIONADA , SE LO PROCESE A CERRAR ORDEN."/>
    <s v="SOPORTE_TELEFÓNICO"/>
    <s v="56"/>
    <s v="INTERMEDIA"/>
    <s v="TERRESTRE"/>
    <s v="DEVIA REINOSO JUAN CARLOS"/>
    <n v="1"/>
    <n v="22000"/>
    <n v="22000"/>
  </r>
  <r>
    <s v="BUCARAMANGA"/>
    <s v="0036-0007"/>
    <x v="2"/>
    <s v="68001"/>
    <s v="3131963"/>
    <s v="45359"/>
    <x v="0"/>
    <s v="SANTANDER"/>
    <s v="BUCARAMANGA"/>
    <s v="BARRIO MONTERREDONDO BUCARAMANGA 1"/>
    <s v="WOMPI"/>
    <s v="FO-25-1965956"/>
    <d v="2025-12-12T11:39:00"/>
    <d v="2025-12-12T14:51:00"/>
    <s v="INCIDENTE"/>
    <s v="CREDENCIALES DE ACCESO (USUARIO/CONTRASEÑA)"/>
    <s v="INGRESO DE CREDENCIALES ERRADAS"/>
    <s v="ERROR INICIO DE SESIÓN"/>
    <s v="12/12/2025 SE COMUNICA CON LA SEÑORITA LUZ YANETH AL NÚMERO DE TELÉFONO 3012086831_x000a_ PARA VALIDAR DISPONIBILIDAD DE SOPORTE TELEFÓNICO NOS INDICA QUE EL ERROR YA FUE SOLUCIONADO Y QUE YA PUEDE INGRESAR A LA APP WOMPI , NOS INDICA QUE EL PROBLEMA ERA EL INTERNET Y YA NO ES NECESARIO EL SOPORTE  , SE LE INDICA QUE AL NECESITAR SOPORTE TÉCNICO DEBE LLAMAR A LA LÍNEA"/>
    <s v="SOPORTE_TELEFÓNICO"/>
    <s v="24"/>
    <s v="PRINCIPAL"/>
    <s v="TERRESTRE"/>
    <s v="HERRERA LUQUE SAUL JAVIER"/>
    <n v="1"/>
    <n v="22000"/>
    <n v="22000"/>
  </r>
  <r>
    <s v="IBAGUE"/>
    <s v="0036-0006"/>
    <x v="0"/>
    <s v="73268"/>
    <s v="3122756"/>
    <s v="60669"/>
    <x v="0"/>
    <s v="TOLIMA"/>
    <s v="ESPINAL"/>
    <s v="BARRIO LA CEIBA ESPINAL"/>
    <s v="WOMPI"/>
    <s v="FO-25-1955439"/>
    <d v="2025-12-10T14:41:00"/>
    <d v="2025-12-12T15:42:00"/>
    <s v="INCIDENTE"/>
    <s v="CREDENCIALES DE ACCESO (USUARIO/CONTRASEÑA)"/>
    <s v="NO FUNCIONA EL USUARIO O CONTRASEÑA"/>
    <s v="EL USUARIO NO RECUERDA LA CONTRASEÑA O EL USUARIO"/>
    <s v="12/12/2025 EN COMUNICACIÓN VÍA WHATSAPP CON LA HIJA DEL CLIENTE LA SEÑORA MELISSA CORTES AL NÚMERO +57 316 3435190, INDICA QUE EL EQUIPO Y SE ENCUENTRA OPERATIVO , YA PUDO ACCEDER CON EL USUARIO Y CONTRASEÑA A LA APP DE WOMPI. CB OPERATIVO"/>
    <s v="SOPORTE_TELEFÓNICO"/>
    <s v="64"/>
    <s v="INTERMEDIA"/>
    <s v="TERRESTRE"/>
    <s v="DEVIA REINOSO JUAN CARLOS"/>
    <n v="1"/>
    <n v="22000"/>
    <n v="22000"/>
  </r>
  <r>
    <s v="MONTERIA"/>
    <s v="0036-0001"/>
    <x v="6"/>
    <s v="23555"/>
    <s v="3107052"/>
    <s v="72148"/>
    <x v="0"/>
    <s v="CORDOBA"/>
    <s v="PLANETA RICA"/>
    <s v="PLANETA RICA JERUSALEN"/>
    <s v="WOMPI"/>
    <s v="FO-25-1966157 | FO-25-1937694"/>
    <d v="2025-12-05T10:01:00"/>
    <d v="2025-12-12T16:03:00"/>
    <s v="INCIDENTE"/>
    <s v="VOUCHER"/>
    <s v="INFORMACIÓN DEL CB ERRADA"/>
    <s v="HAY INFORMACIÓN ERRADA EN EL VOUCHER"/>
    <s v="11/12/2025 CASO ESCALADO_x000a__x000a_CLIENTE INFORMA QUE DESPUÉS DE LA MIGRACIÓN DATÁFONO DE WOMPI MUESTRA INFORMACIÓN DE DIRECCIÓN DEL COMERCIO ANTERIOR, INFORMACIÓN QUE EN DATÁFONO DE REDEBAN ESTABA CORRECTA, SE ESCALA CASO A WOMPI PARA ACTUALIZAR DATOS._x000a_12/12/2025 SOPORTE TÉCNICO DE WOMPI DIO SOLUCIÓN A CASO ESCALADO  DE DIRECCIÓN ERRADA REPORTADA POR EL CLIENTE._x000a__x000a_CLIENTE CONFIRMA CAMBIO DE DIRECCIÓN EXITOSO, VOUCHER REGISTRA DIRECCIÓN CORRECTA."/>
    <s v="SOPORTE_TELEFÓNICO"/>
    <s v="24"/>
    <s v="INTERMEDIA"/>
    <s v="TERRESTRE"/>
    <s v="HERNANDEZ ROJAS JOSE MAURICIO"/>
    <n v="2"/>
    <n v="22000"/>
    <n v="44000"/>
  </r>
  <r>
    <s v="BOGOTA"/>
    <s v="0036-0004"/>
    <x v="3"/>
    <s v="25718"/>
    <s v="3132612"/>
    <s v="57240"/>
    <x v="0"/>
    <s v="CUNDINAMARCA"/>
    <s v="SASAIMA"/>
    <s v="BARRIO CENTRO SASAIMA 1"/>
    <s v="WOMPI"/>
    <s v="FO-25-1966669"/>
    <d v="2025-12-12T12:35:00"/>
    <d v="2025-12-12T16:10:00"/>
    <s v="INCIDENTE"/>
    <s v="CONVENIOS"/>
    <s v="TRANSACCIÓN RECHAZADA"/>
    <s v="CONVENIO CON PROBLEMAS"/>
    <s v="12/12/2025 SE REALIZA COMUNICACIÓN  CON LA SEÑORA JIMÉNEZ RODRÍGUEZ  AL NÚMERO 3203209469 PARA VALIDAR SOBRE FALLA CLIENTE INDICA QUE PRESENTA UN RECHAZO CON LOS PAGOS DE ALGUNOS CONVEN YA SEA CON CODIGO DE BARRAS O CON CONVENIO ,SE REALIZA LA DESCARGA DE LA NUEVA ACTUALIZACIÓN  DESDE EL TEM DEJANDO LA VERSIÓN 26.2.14 EN EL CUAL REALIZAMOS PRUEBAS Y QUEDA OPERATIVO EL DATÁFONO"/>
    <s v="SOPORTE_TELEFÓNICO"/>
    <s v="0"/>
    <s v="INTERMEDIA"/>
    <s v="TERRESTRE"/>
    <s v="GALINDO ROJAS LUIS FELIPE"/>
    <n v="1"/>
    <n v="22000"/>
    <n v="22000"/>
  </r>
  <r>
    <s v="BUCARAMANGA"/>
    <s v="0036-0007"/>
    <x v="2"/>
    <s v="68001"/>
    <s v="3106303"/>
    <s v="74163"/>
    <x v="0"/>
    <s v="SANTANDER"/>
    <s v="BUCARAMANGA"/>
    <s v="BARRIO COLORADOS BUCARAMANGA"/>
    <s v="WOMPI"/>
    <s v="FO-25-1934618"/>
    <d v="2025-12-05T08:17:00"/>
    <d v="2025-12-12T16:14:00"/>
    <s v="INCIDENTE"/>
    <s v="IMPRESIÓN"/>
    <s v="DAÑO FÍSICO DE LA IMPRESORA"/>
    <s v="MALA MANIPULACIÓN DEL DATAFONO"/>
    <s v="11/12/2025 SE VISITA COMERCIO NOS RECIBE LA SEÑORITA HIRAIRA GUERRERO SE PROCEDE A REALIZAR BORRADO DE CACHE , SE REALIZAN ACTIALIZACION DE VERSIÓN, SE REALIZAN  PRUEBAS , SE VERIFICA LA PRUEBA QUE AL IMPRIMIR EL BAUCHER SE VERIFICA LA IMPRESION SOLO SALE MEDIA INFORMACION SE PROCEDE A REALIZAR EL CAMBIO DE RESPECTIVO EQUIPO WOMPI"/>
    <s v="VISITA_TÉCNICA"/>
    <s v="32"/>
    <s v="PRINCIPAL"/>
    <s v="TERRESTRE"/>
    <s v="BARAJAS BERMUDEZ YAHIR MAURICIO"/>
    <n v="1"/>
    <n v="51282"/>
    <n v="51282"/>
  </r>
  <r>
    <s v="BUCARAMANGA"/>
    <s v="0036-0007"/>
    <x v="2"/>
    <s v="68276"/>
    <s v="3103369"/>
    <s v="80144"/>
    <x v="0"/>
    <s v="SANTANDER"/>
    <s v="FLORIDABLANCA"/>
    <s v="BARRIO FLORIDABLANCA FLORIDABLANCA 1"/>
    <s v="WOMPI"/>
    <s v="FO-25-1956486 | FO-25-1931310"/>
    <d v="2025-12-04T13:38:00"/>
    <d v="2025-12-12T16:20:00"/>
    <s v="INCIDENTE"/>
    <s v="CONEXIÓN"/>
    <s v="CONEXIÓN DEFICIENTE WIFI"/>
    <s v="FALLAS EN CANAL DE COMUNICACIÓN DEL CLIENTE (INTERNET)"/>
    <s v="09/12/2025 SE HABLA CON SEÑORA ROSA QUIEN NOS INFORMA QUE LAS TRANSACCIONES SON DEMASIADO LENTAS Y CUANDO VA INGRESAR A LAS CREDENCIALES SE  DEMORA MUCHO EN INGRESAR , SE REALIZAN PROCESO DE BORRADO DE MEMORIA Y ACTUALIZACIÓN DE VERSIÓN 26.2.11_x000a_12/12/2025 SE REALIZA LLAMADA TELEFÓNICA SE HABLA CON SEÑORA ROSA QUIEN NOS INFORMA QUE YA ESTÁ TRABAJANDO EXITOSAMENTE, YA QUE DEBIÓ CONECTAR LA RED DE DATOS PORQUE POR WIFI ERA MUY COMPLEJO PERO YA CON ESTA RED PUDO INGRESAR Y REALIZAR TRANSACCIONES EXITOSAS"/>
    <s v="SOPORTE_TELEFÓNICO"/>
    <s v="0"/>
    <s v="PRINCIPAL"/>
    <s v="TERRESTRE"/>
    <s v="HERNANDEZ GUARIN MIGUEL JULIAN"/>
    <n v="2"/>
    <n v="22000"/>
    <n v="44000"/>
  </r>
  <r>
    <s v="SINCELEJO"/>
    <s v="0036-0001"/>
    <x v="6"/>
    <s v="70001"/>
    <s v="3131212"/>
    <s v="75875"/>
    <x v="0"/>
    <s v="SUCRE"/>
    <s v="SINCELEJO"/>
    <s v="BARRIO BARLOVENTO SINCELEJO"/>
    <s v="WOMPI"/>
    <s v="FO-25-1964975"/>
    <d v="2025-12-12T09:48:00"/>
    <d v="2025-12-12T16:23:00"/>
    <s v="INCIDENTE"/>
    <s v="CREDENCIALES DE ACCESO (USUARIO/CONTRASEÑA)"/>
    <s v="NO FUNCIONA EL USUARIO O CONTRASEÑA"/>
    <s v="ERROR INICIO DE SESIÓN"/>
    <s v="12/12/2025 EN COMUNICACIÓN CON LA SEÑORA CINDY HERNÁNDEZ AL NÚMERO DE CONTACTO ( 3004488103 ), ME INFORMA QUE HA TENIDO INCONVENIENTES PARA INGRESAR CON EL USUARIO Y CONTRASEÑA, SE VALIDA LA VERSIÓN Y SE DESCARGO LA APP Y SE REALIZÓ LA ACTUALIZACIÓN CORRESPONDIENTE ( TEAM CALL ), QUEDA CON LA VERSIÓN 26.2.14, SE BORRÓ LA CACHÉ DE LA APLICACIÓN Y SE REINICIO EL DISPOSITIVO, EL CLIENTE REALIZA UNA TRANSACCIÓN DE PRUEBA Y FUNCIONA CORRECTAMENTE._x000a_LUEGO DE UN TIEMPO CORTO EL CLIENTE ME INDICA QUE NO LO DEJA HACER TRANSACCIONES Y  SE LE CIERRA LA SESIÓN Y NO LO DEJA INGRESAR NUEVAMENTE Y SE LE REPITE LA MISMA SITUACIÓN OTRA VEZ, SE DEJA PASAR UNAS HORAS Y SE VUELVE A CONTACTAR VÍA WHATSAPP Y ME COMENTA QUE YA EL SERVICIO SE ENCUENTRA FUNCIONANDO CORRECTAMENTE."/>
    <s v="SOPORTE_TELEFÓNICO"/>
    <s v="56"/>
    <s v="PRINCIPAL"/>
    <s v="TERRESTRE"/>
    <s v="CACERES HERNANDEZ ANDRES"/>
    <n v="1"/>
    <n v="22000"/>
    <n v="22000"/>
  </r>
  <r>
    <s v="BOGOTA"/>
    <s v="0036-0004"/>
    <x v="3"/>
    <s v="11001"/>
    <s v="3102255"/>
    <s v="50849"/>
    <x v="0"/>
    <s v="CUNDINAMARCA"/>
    <s v="BOGOTA"/>
    <s v="BARRIO OIKOS BOGOTA"/>
    <s v="WOMPI"/>
    <s v="FO-25-1935084 | FO-25-1930246"/>
    <d v="2025-12-04T10:49:00"/>
    <d v="2025-12-12T16:45:00"/>
    <s v="INCIDENTE"/>
    <s v="CONVENIOS"/>
    <s v="TRANSACCIÓN DECLINADA"/>
    <s v="CONVENIO CON PROBLEMAS"/>
    <s v="05/12/2025 SE REALIZA CONTACTO TELEFÓNICO CON CLIENTE MINERVA MORENO A NÚMERO REGISTRADO  3114520122 LA CUAL NOS INFORMA QUE PRESENTE FALLA DE PAGOS DE FACTURA CON CONVENIO. AL MOMENTO DE INGRESARLOS SALE OTRO NOMBRE QUE NO ES.  SE ESCALA CON CORDINADOR Y SOPORTE WOMPI. Y SE GENERA TICKET N° (485023),_x000a_12/12/2025 SE REALIZA COMUNICACIÓN CON LA SEÑORA MINERVA MORENO PARA VALIDAR SOBRE FALLA CLIENTE INDICA QUE YA LE FUNCIONA Y SE ENCUENTRA OPERATIVO"/>
    <s v="SOPORTE_TELEFÓNICO"/>
    <s v="16"/>
    <s v="PRINCIPAL"/>
    <s v="TERRESTRE"/>
    <s v="GALINDO ROJAS LUIS FELIPE"/>
    <n v="2"/>
    <n v="22000"/>
    <n v="44000"/>
  </r>
  <r>
    <s v="MONTERIA"/>
    <s v="0036-0001"/>
    <x v="6"/>
    <s v="23001"/>
    <s v="3128436"/>
    <s v="81286"/>
    <x v="0"/>
    <s v="CORDOBA"/>
    <s v="MONTERIA"/>
    <s v="ELECTROREDES DEL SINU"/>
    <s v="WOMPI"/>
    <s v="FO-25-1961008"/>
    <d v="2025-12-11T14:54:00"/>
    <d v="2025-12-12T16:53:00"/>
    <s v="INCIDENTE"/>
    <s v="TRANSACCION ERROR"/>
    <s v="VARIAS TRXS ESTAN PRESENTANDO FALLAS"/>
    <s v="AFECTACIÓN GENERALIZADA DE LOS SERVICIOS"/>
    <s v="12/12/2025 EN VISITA TECNICA SE EVIDENCIA ERRORES EN RECAUDOS, NO CD DE BARRAS NI CONVENIOS._x000a_SE REALIZA PRUEBA DE CAMBIO DE RED USANDO RED DE DATOS DEL TELÉFONO PARA VALIDAR CONECTIVIDAD PERO LA FALLA PERSISTE, SE VÁLIDA VERSIÓN DEL EQUIPO ESTADO ESTE EN LA 26.2.14 SIENDO LA ÚLTIMA LANZADA AUN ASÍ SE REALIZA BORRADO DE CACHE Y SE LANZA NUEVAMENTE LA ACTUALIZACIÓN EXITOSA, SE REALIZAN PRUEBAS NUEVAMENTE Y SE DA SOLUCIÓN A LA FALLA PRESENTADA CON PAGO DE RECAUDOS CON CD DE BARRAS Y CONVENIOS SE REALIZAN PRUEBA Y TOMA DE EVIDENCIAS EXITOSAS."/>
    <s v="VISITA_TÉCNICA"/>
    <s v="0"/>
    <s v="PRINCIPAL"/>
    <s v="TERRESTRE"/>
    <s v="MARQUEZ HOYOS JEYSON DANIEL"/>
    <n v="1"/>
    <n v="51282"/>
    <n v="51282"/>
  </r>
  <r>
    <s v="IBAGUE"/>
    <s v="0036-0006"/>
    <x v="0"/>
    <s v="73001"/>
    <s v="3101452"/>
    <s v="16749"/>
    <x v="0"/>
    <s v="TOLIMA"/>
    <s v="IBAGUE"/>
    <s v="MATERIALES EMO - IBAGUE"/>
    <s v="WOMPI"/>
    <s v="FO-25-1929596"/>
    <d v="2025-12-04T09:29:00"/>
    <d v="2025-12-12T17:02:00"/>
    <s v="INCIDENTE"/>
    <s v="CREDENCIALES DE ACCESO (USUARIO/CONTRASEÑA)"/>
    <s v="INGRESO DE CREDENCIALES ERRADAS"/>
    <s v="HAY UNA FALLA EN LA OPCIÓN DE OLVIDO DE CONTRASEÑA O USUARIO"/>
    <s v="10/12/2025 SE VALIDA ERROR DE INICIO DE SESIÓN, SE REALIZA CON EL CLIENTE RECUPERACIÓN DE CONTRASEÑA DE MANERA EXITOSA; SE REALIZAN PRUEBAS DE FUNCIONAMIENTO OK. EQUIPO OPERATIVO"/>
    <s v="VISITA_TÉCNICA"/>
    <s v="16"/>
    <s v="PRINCIPAL"/>
    <s v="TERRESTRE"/>
    <s v="BARRAGAN TAFUR EDWIN ESTEBAN"/>
    <n v="1"/>
    <n v="51282"/>
    <n v="51282"/>
  </r>
  <r>
    <s v="BOGOTA"/>
    <s v="0036-0004"/>
    <x v="3"/>
    <s v="25754"/>
    <s v="3096968"/>
    <s v="16174"/>
    <x v="0"/>
    <s v="CUNDINAMARCA"/>
    <s v="SOACHA"/>
    <s v="BARRIO SAN MATEO VII SOACHA"/>
    <s v="WOMPI"/>
    <s v="FO-25-1932433 | FO-25-1925286"/>
    <d v="2025-12-03T11:41:00"/>
    <d v="2025-12-12T17:14:00"/>
    <s v="INCIDENTE"/>
    <s v="CAPACITACIÓN"/>
    <s v="MALA MANIPULACIÓN POS"/>
    <s v="FALTA CAPACITACIÓN USUARIO CB"/>
    <s v="04/12/2025 SE LLEGA A LA DIRECCIÓN INDICADA, SE INTENTA ESTABLECER COMUNICACIÓN CON EL #3507664531 NO ES POSIBLE. EN PORTERÍA REALIZAN EL LLAMADO PERO TAMPOCO ES POSIBLE , SE INTENTAN DOS COMUNICACIÓNES CADA 10 MINUTOS PERO NO ES POSIBLE._x000a_10/12/2025 SE REALIZA CAPACITACIÓN A LA SEÑORA MARLEN GUERRERO LA CUAL NO TENÍA CONOCIMIENTO DE REALIZAR EL BORRADO DE MEMORIA CACHÉ NI ACTUALIZACIÓN DE APP, SE REALIZA CAPACITACIÓN DEL PASO PASO PARA REALIZAR ESTÁS ACCIONES SOBRE EL DATAFONOZ SE EVIDENCIA Y SE FILTRAN MOVIMIENTOS LOS CUALES APARECEN EN EL EQUIPO"/>
    <s v="VISITA_TÉCNICA"/>
    <s v="0"/>
    <s v="PRINCIPAL"/>
    <s v="TERRESTRE"/>
    <s v="LEON GUERRERO CRISTIAN JOHAN"/>
    <n v="2"/>
    <n v="51282"/>
    <n v="102564"/>
  </r>
  <r>
    <s v="CALI"/>
    <s v="0036-0003"/>
    <x v="4"/>
    <s v="76364"/>
    <s v="3132756"/>
    <s v="82420"/>
    <x v="0"/>
    <s v="VALLE DEL CAUCA"/>
    <s v="JAMUNDI"/>
    <s v="VARIEDADES MI PAU"/>
    <s v="WOMPI"/>
    <s v="FO-25-1967141"/>
    <d v="2025-12-12T14:11:00"/>
    <d v="2025-12-12T17:17:00"/>
    <s v="INCIDENTE"/>
    <s v="PANTALLA"/>
    <s v="TÁCTIL"/>
    <s v="NO RESPONDE LA PANTALLA TÁCTIL"/>
    <s v="12/12/2025 SE HABLA CON EL CLIENTE , LA SEÑORA MARLY GÓMEZ TELÉFONO FIJO: 0 TELÉFONO CELULAR: 3043130211 QUIEN INDICA QUE LA PANTALLA SE QUEDO BLOQUEADA,  SE LE PIDE REALIZAR REINICIO AL DATAFONO, SE REINICIA EQUIPO, SE REALIZAN PRUEBAS DESPUES DEL REINICIO Y LA NOVEDAD YA NO SE PRESENTA PUEDE TRANZAR SIN NOVEDAD."/>
    <s v="SOPORTE_TELEFÓNICO"/>
    <s v="8"/>
    <s v="INTERMEDIA"/>
    <s v="TERRESTRE"/>
    <s v="HENAO CARDONA DIEGO FERNANDO"/>
    <n v="1"/>
    <n v="22000"/>
    <n v="22000"/>
  </r>
  <r>
    <s v="MONTERIA"/>
    <s v="0036-0001"/>
    <x v="6"/>
    <s v="23001"/>
    <s v="3129606"/>
    <s v="43550"/>
    <x v="0"/>
    <s v="CORDOBA"/>
    <s v="MONTERIA"/>
    <s v="BARRIO CAMPO ALEGRE MONTERIA 1"/>
    <s v="WOMPI"/>
    <s v="FO-25-1962206"/>
    <d v="2025-12-12T08:00:00"/>
    <d v="2025-12-13T08:49:00"/>
    <s v="INCIDENTE"/>
    <s v="CONEXIÓN"/>
    <s v="CONEXIÓN DEFICIENTE WIFI"/>
    <s v="FALLAS EN CANAL DE COMUNICACIÓN DEL CLIENTE (INTERNET)"/>
    <s v="12/12/2025 SE REALIZA CONTACTO CON EL SEÑOR ESTEBAN RODRIGUEZ 3205124559, DONDE MANIFIESTA QUE EL EQUIPO SE ESTA REINICIANDO A CIERTOS MINUTOS Y TAMBIÉN NO PUEDE VISUALIZAR LOS MOVIMIENTOS REALIZADOS SE LE INDICA QUE DEBE BORRAR CACHE Y ACTUALIZAR EL EQUIPO A LA VERSIÓN 26.2.14 USUARIO INDICA QUE YA EL REINICIO DEL EQUIPO NO SE LE HA PRESENTADO EN EL TRANSCURSO DEL DÍA, TAMBIÉN LOGRA VISUALIZAR EL CUADRE CAJA CB QUEDA OPERANDO CON NORMALIDAD"/>
    <s v="SOPORTE_TELEFÓNICO"/>
    <s v="48"/>
    <s v="PRINCIPAL"/>
    <s v="TERRESTRE"/>
    <s v="ARRAZOLA HERNANDEZ NICOLAS AUGUSTO"/>
    <n v="1"/>
    <n v="22000"/>
    <n v="22000"/>
  </r>
  <r>
    <s v="MANIZALES"/>
    <s v="0036-0002"/>
    <x v="5"/>
    <s v="17272"/>
    <s v="3132615"/>
    <s v="72571"/>
    <x v="0"/>
    <s v="CALDAS"/>
    <s v="FILADELFIA"/>
    <s v="FILADELFIA CENTRO"/>
    <s v="WOMPI"/>
    <s v="FO-25-1966666"/>
    <d v="2025-12-12T12:37:00"/>
    <d v="2025-12-13T09:06:00"/>
    <s v="INCIDENTE"/>
    <s v="IMPRESIÓN"/>
    <s v="RODILLO ATASCADO"/>
    <s v="MALA MANIPULACIÓN DEL DATAFONO"/>
    <s v="12/12/2025 SE HABLA CON EL CLIENTE EL SEÑOR EDGAR PATIÑO PAVAS CÓDIGO DEL PUNTO: 72571 NOMBRE DEL CONTACTO: EDGAR PATIÑO - VÍCTOR NARANJO TELÉFONO FIJO: 3113536643 , SE VALIDA QUE EL DATAFONO NO LO DEJA IMRIMIR Y LA TAPA NO CIERRA, SE LE PIDE VALIDAR SI LA TAPA DE LA IMPRESORA TIENE RODILLO, INDICA QUE NO, LO ENCUENTRA EN EL SUELO , SE LE INDICA PONERLE EL RODILLO, PONER EL PAPEL Y CERRAR LA TAPA, EL CLIENTE REALIZA LA ACCION REALIZA PRUEBAS DE IMPRESION DE MANERA SATISFACTORIA."/>
    <s v="SOPORTE_TELEFÓNICO"/>
    <s v="0"/>
    <s v="INTERMEDIA"/>
    <s v="TERRESTRE"/>
    <s v="HENAO CARDONA DIEGO FERNANDO"/>
    <n v="1"/>
    <n v="22000"/>
    <n v="22000"/>
  </r>
  <r>
    <s v="VILLAVICENCIO"/>
    <s v="0036-0006"/>
    <x v="0"/>
    <s v="50001"/>
    <s v="2871362"/>
    <s v="77610"/>
    <x v="0"/>
    <s v="META"/>
    <s v="VILLAVICENCIO"/>
    <s v="BARRIO ESTERO VILLAVICENCIO 16"/>
    <s v="WOMPI"/>
    <s v="FO-25-1790658 | FO-25-1784740 | FO-25-1668628"/>
    <d v="2025-10-10T16:54:00"/>
    <d v="2025-12-13T10:13:00"/>
    <s v="INCIDENTE"/>
    <s v="NAVEGACION LENTA"/>
    <s v="USUARIO NO PUEDE NAVEGAR ENTRE PANTALLAS O LA APP NO ABRE SE QUEDA CARGANDO"/>
    <s v="CACHE"/>
    <s v="05/11/2025 SE REALIZA LLAMADA PARA SOPORTE TÉCNICO, NO SÉ TIENE RESPUESTA EN EL NÚMERO INDICADO 3132549840, SE REALIZAN VARIOS INTENTOS DE COMUNICACIÓN._x000a_05/11/2025 SE REALIZA LLAMADA AL 3132549840 Y SE HABLA CON EL SEÑOR MAURICIO MEDINA Y NOS INFORMA QUE EL EQUIPO SE LE ACTUALIZO AYER A LA NUEVA VERSIÓN 2.6.2.5 PERO EL EQUIPO SIGUE TRABAJANDO LENTAMENTE Y TIENE QUE HACER BORRADO DE CACHE CONSTANTEMENTE. SOLICITA LE CAMBIEN EL DATAFONO DE MANERA URGENTE POR QUE PRESENTA MUCHA LENTITUD_x000a_12/12/2025 SE RELIZA SOPORTE TELÉFONICO CON EL SEÑOR MAURICIO MEDINA AL NÚMERO 3132549840. SE REALIZÓ ACTUALIZACIÓN DE VERSIÓN 26.2.14 Y BORRADO DE CACHE, SE LLAMA AL CLIENTE 30.MINUTOS DESPUÉS E INFORMA QUE HASTA EL MOMENTO DESPUÉS DE LA ACTUALIZACIÓN NO HA TENIDO PROBLEMAS Y HAN SALIDO LOS VOUCHER SIN NOVEDAD"/>
    <s v="SOPORTE_TELEFÓNICO"/>
    <s v="32"/>
    <s v="PRINCIPAL"/>
    <s v="TERRESTRE"/>
    <s v="GARZON RUIZ LUIS MIGUEL"/>
    <n v="3"/>
    <n v="22000"/>
    <n v="66000"/>
  </r>
  <r>
    <s v="VILLAVICENCIO"/>
    <s v="0036-0006"/>
    <x v="0"/>
    <s v="50001"/>
    <s v="3067108"/>
    <s v="57704"/>
    <x v="0"/>
    <s v="META"/>
    <s v="VILLAVICENCIO"/>
    <s v="BARRIO CENTRO VILLAVICENCIO 19"/>
    <s v="WOMPI"/>
    <s v="FO-25-1896208 | FO-25-1884569"/>
    <d v="2025-11-26T14:17:00"/>
    <d v="2025-12-13T10:26:00"/>
    <s v="INCIDENTE"/>
    <s v="SOFTWARE"/>
    <s v="APP ELIMINADA"/>
    <s v="APP ELIMINADA POR EL CB"/>
    <s v="10/12/2025 SE REALIZA CONTACTO VÍA TELEFÓNICA CON EL SEÑOR SHADI NAYIB YAZDA 3102434394 QUIEN MANIFIESTA SERVICIO SE ENCUENTRA OPERATIVO VERSIÓN DE EQUIPO 26.2.11 OK SIN NOVEDAD TÉCNICO VISITARON PUNTO EL COMERCIO"/>
    <s v="SOPORTE_TELEFÓNICO"/>
    <s v="32"/>
    <s v="PRINCIPAL"/>
    <s v="TERRESTRE"/>
    <s v="CASTRILLON URREA LONDIER LEANDRO"/>
    <n v="2"/>
    <n v="22000"/>
    <n v="44000"/>
  </r>
  <r>
    <s v="TUNJA"/>
    <s v="0036-0007"/>
    <x v="2"/>
    <s v="15001"/>
    <s v="3060013"/>
    <s v="42516"/>
    <x v="0"/>
    <s v="BOYACA"/>
    <s v="TUNJA"/>
    <s v="BARRIO RICAURTE TUNJA"/>
    <s v="WOMPI"/>
    <s v="FO-25-1876736"/>
    <d v="2025-11-25T11:16:00"/>
    <d v="2025-12-13T10:57:00"/>
    <s v="INCIDENTE"/>
    <s v="CREDENCIALES DE ACCESO (USUARIO/CONTRASEÑA)"/>
    <s v="NO FUNCIONA EL USUARIO O CONTRASEÑA"/>
    <s v="ERROR INICIO DE SESIÓN"/>
    <s v="11/12/2025 COMUNICACIÓN CON EL SEÑOR LUIS GONZÁLEZ AL NÚMERO TELEFÓNICO 3213945948 INDICA QUE DATAFONO YA LE PERMITE INGRESO Y SE ENCUENTRA FUNCIONANDO CORRECTAMENTE"/>
    <s v="SOPORTE_TELEFÓNICO"/>
    <s v="64"/>
    <s v="PRINCIPAL"/>
    <s v="TERRESTRE"/>
    <s v="GONZALEZ GONZALEZ MARIO ALBERTO"/>
    <n v="1"/>
    <n v="22000"/>
    <n v="22000"/>
  </r>
  <r>
    <s v="SINCELEJO"/>
    <s v="0036-0001"/>
    <x v="6"/>
    <s v="70001"/>
    <s v="3058342"/>
    <s v="16759"/>
    <x v="0"/>
    <s v="SUCRE"/>
    <s v="SINCELEJO"/>
    <s v="MATERIALES EMO - SINCELEJO"/>
    <s v="WOMPI"/>
    <s v="FO-25-1875251"/>
    <d v="2025-11-25T09:09:00"/>
    <d v="2025-12-13T11:02:00"/>
    <s v="INCIDENTE"/>
    <s v="CREDENCIALES DE ACCESO (USUARIO/CONTRASEÑA)"/>
    <s v="NO FUNCIONA EL USUARIO O CONTRASEÑA"/>
    <s v="ERROR INICIO DE SESIÓN"/>
    <s v="12/12/2025 SE HABIA ESCALADO EL CASÓ BAJO EL TICKET N° (482237), YA QUE NO LA DEJABA INGRESAR, EL DÍA DE HOY DIERON RESPUESTA AL CASO, ME COMUNICO CON LA SEÑORA YINA SERPA, AL NÚMERO DE CONTACTO ( 3013516356 ), SE HACE CAMBIO DE CONTRASEÑA E INGRESA SIN PROBLEMA, SE REALIZA PRUEBA TRX DE CONSULTA DE SALDO, ADEMÁS SE ESCALÓ NUEVAMENTE BAJO EL TICKET N° (486089), YA QUE NO LE SALÍA LAS OPCION DE CUADRE DE CAJA, YA SE ACTUALIZO LA APP, EL DATÁFONO YA SE ENCUENTRA FUNCIONANDO CORRECTAMENTE."/>
    <s v="SOPORTE_TELEFÓNICO"/>
    <s v="0"/>
    <s v="PRINCIPAL"/>
    <s v="TERRESTRE"/>
    <s v="CACERES HERNANDEZ ANDRES"/>
    <n v="1"/>
    <n v="22000"/>
    <n v="22000"/>
  </r>
  <r>
    <s v="MONTERIA"/>
    <s v="0036-0001"/>
    <x v="6"/>
    <s v="23162"/>
    <s v="3134042"/>
    <s v="67034"/>
    <x v="0"/>
    <s v="CORDOBA"/>
    <s v="CERETE"/>
    <s v="BARRIO MATEO GOMEZ CERETE"/>
    <s v="WOMPI"/>
    <s v="FO-25-1969338"/>
    <d v="2025-12-13T09:00:00"/>
    <d v="2025-12-13T11:42:00"/>
    <s v="INCIDENTE"/>
    <s v="SOFTWARE"/>
    <s v="VERSIÓN DESACTUALIZADA"/>
    <s v="VERSIÓN NO ACTUALIZADA"/>
    <s v="13/12/2025 SE REALIZA LLAMADA A CLIENTE # 3043470551 INFORMAN QUE EL DATAFONO SE REINICIA SOLO, SE INDICA POR LLAMADA QUE SE BORRE CACHE Y SE INDICA LOS PASOS PARA ACTUALIZAR A VR 26.2.14 OK, DATAFONO QUEDA OPERANDO CON NORMALIDAD"/>
    <s v="SOPORTE_TELEFÓNICO"/>
    <s v="0"/>
    <s v="PRINCIPAL"/>
    <s v="TERRESTRE"/>
    <s v="COGOLLO ROSSO CAMILO ANDRES"/>
    <n v="1"/>
    <n v="22000"/>
    <n v="22000"/>
  </r>
  <r>
    <s v="MONTERIA"/>
    <s v="0036-0001"/>
    <x v="6"/>
    <s v="23001"/>
    <s v="3131853"/>
    <s v="43550"/>
    <x v="0"/>
    <s v="CORDOBA"/>
    <s v="MONTERIA"/>
    <s v="BARRIO CAMPO ALEGRE MONTERIA 1"/>
    <s v="WOMPI"/>
    <s v="FO-25-1965734"/>
    <d v="2025-12-12T11:11:00"/>
    <d v="2025-12-13T11:46:00"/>
    <s v="INCIDENTE"/>
    <s v="CREDENCIALES DE ACCESO (USUARIO/CONTRASEÑA)"/>
    <s v="NO FUNCIONA EL USUARIO O CONTRASEÑA"/>
    <s v="ERROR INICIO DE SESIÓN"/>
    <s v="13/12/2025 SE LLEGA A SITIO Y CLIENTE MANIFIESTA QUE YA LE DIERON ASISTENCIA Y ACTUALIZARON VERSIÓN, CLIENTE INDICA EQUIPO FUNCIONANDO NORMALMENTE"/>
    <s v="VISITA_TÉCNICA"/>
    <s v="48"/>
    <s v="PRINCIPAL"/>
    <s v="TERRESTRE"/>
    <s v="MARQUEZ HOYOS JEYSON DANIEL"/>
    <n v="1"/>
    <n v="51282"/>
    <n v="51282"/>
  </r>
  <r>
    <s v="BOGOTA"/>
    <s v="0036-0004"/>
    <x v="3"/>
    <s v="11001"/>
    <s v="3134033"/>
    <s v="68853"/>
    <x v="0"/>
    <s v="CUNDINAMARCA"/>
    <s v="BOGOTA"/>
    <s v="BARRIO QUIRIGUA BOGOTA 9"/>
    <s v="WOMPI"/>
    <s v="FO-25-1968303"/>
    <d v="2025-12-13T09:00:00"/>
    <d v="2025-12-13T14:34:00"/>
    <s v="INCIDENTE"/>
    <s v="CONEXIÓN"/>
    <s v="CONEXIÓN DEFICIENTE WIFI"/>
    <s v="WIFI"/>
    <s v="13/12/2025 SE REALIZA COMU CON LA SEÑORA LAURA LEÓN AL NÚMERO 3123190457 PARA VALIDAR SOBRE FALLA CLIENTE INDICA QUE YA SOLUCIONE QUÉ ERA UN PROBLEMA DEL OPERADOR DE INTERNET PERO YA SOLUCIONO Y SE ENCUENTRA OPERATIVO"/>
    <s v="SOPORTE_TELEFÓNICO"/>
    <s v="32"/>
    <s v="PRINCIPAL"/>
    <s v="TERRESTRE"/>
    <s v="GALINDO ROJAS LUIS FELIPE"/>
    <n v="1"/>
    <n v="22000"/>
    <n v="22000"/>
  </r>
  <r>
    <s v="CALI"/>
    <s v="0036-0003"/>
    <x v="4"/>
    <s v="76248"/>
    <s v="3128976"/>
    <s v="27592"/>
    <x v="0"/>
    <s v="VALLE DEL CAUCA"/>
    <s v="EL CERRITO"/>
    <s v="BARRIO EL PLACER - EL CERRITO"/>
    <s v="WOMPI"/>
    <s v="FO-25-1961794"/>
    <d v="2025-12-11T16:07:00"/>
    <d v="2025-12-13T16:11:00"/>
    <s v="INCIDENTE"/>
    <s v="LECTURA"/>
    <s v="ERROR LECTURA CODIGO DE BARRAS"/>
    <s v="NO LEE CODIGOS DE BARRAS CORTOS"/>
    <s v="13/12/2025 SE VISITA CORRESPONSAL Y SE ENCONTRÓ DATÁFONO FUNCIONANDO CORRECTAMENTE, SE VALIDA ACTUALIZACIÓN Y SE ENCUENTRA ACTUALIZADO ÚLTIMA VERSIÓN."/>
    <s v="VISITA_TÉCNICA"/>
    <s v="64"/>
    <s v="INTERMEDIA"/>
    <s v="TERRESTRE"/>
    <s v="BOLAÑOS TABORDA JORGE ENRIQUE"/>
    <n v="1"/>
    <n v="172989"/>
    <n v="172989"/>
  </r>
  <r>
    <s v="BOGOTA"/>
    <s v="0036-0004"/>
    <x v="3"/>
    <s v="11001"/>
    <s v="3133699"/>
    <s v="66168"/>
    <x v="0"/>
    <s v="CUNDINAMARCA"/>
    <s v="BOGOTA"/>
    <s v="LUISA TORRES PELUQUERIA"/>
    <s v="WOMPI"/>
    <s v="FO-25-1968245"/>
    <d v="2025-12-13T09:00:00"/>
    <d v="2025-12-15T08:01:00"/>
    <s v="INCIDENTE"/>
    <s v="NAVEGACION LENTA"/>
    <s v="USUARIO NO PUEDE NAVEGAR ENTRE PANTALLAS O LA APP NO ABRE SE QUEDA CARGANDO"/>
    <s v="CACHE"/>
    <s v="13/12/2025 SE COMUNICA CON EL CB EL SEÑOR LUIS BLANDON INDICA QUE PRESENTA LENTITUD EN LA APP SE LE INDICAN LOS PASO A PASO DE BORRAR CACHÉ ACTUALIZAR APLICACIÓN REINICIO DEL EQUIPO VUELVE A REALIZAR PRUEBAS Y LE FUNCIONA CON NORMALIDAD EL EQUIPO SE COMUNICA CON EL CB HABER SI SIGUE PRESENTANDO NOVEDAD INDICA EL CB QUE POR EL MOMENTO AÚN NO PRESENTA LA NOVEDAD SE LE INDICA LA CLIENTE QUE CUALQUIER COSA SE COMUNIQUE CON EL TÉCNICO PARA SEGUIRLE EL SEGUIMIENTO AL CASO"/>
    <s v="SOPORTE_TELEFÓNICO"/>
    <s v="56"/>
    <s v="PRINCIPAL"/>
    <s v="TERRESTRE"/>
    <s v="GONZALEZ FANDIÑO SANTIAGO ERNESTO"/>
    <n v="1"/>
    <n v="22000"/>
    <n v="22000"/>
  </r>
  <r>
    <s v="CALI"/>
    <s v="0036-0003"/>
    <x v="4"/>
    <s v="19698"/>
    <s v="3076719"/>
    <s v="26454"/>
    <x v="0"/>
    <s v="CAUCA"/>
    <s v="SANTANDER DE QUILICHAO"/>
    <s v="BARRIO LOS PINOS - SANTANDER DE QUILICHAO"/>
    <s v="WOMPI"/>
    <s v="FO-25-1907831 | FO-25-1903543"/>
    <d v="2025-11-28T13:53:00"/>
    <d v="2025-12-15T08:19:00"/>
    <s v="INCIDENTE"/>
    <s v="IMPRESIÓN"/>
    <s v="DAÑO FÍSICO DE LA IMPRESORA"/>
    <s v="MALA MANIPULACIÓN DEL DATAFONO"/>
    <s v="10/12/2025 SE REALIZA CAMBIÓ DE EQUIPO IMPRESA MALA G5, CB BANCOLOMBIA WOMPI, PRUEBAS OK"/>
    <s v="VISITA_TÉCNICA"/>
    <s v="64"/>
    <s v="INTERMEDIA"/>
    <s v="TERRESTRE"/>
    <s v="PAREDES CASTILLO DIEGO"/>
    <n v="2"/>
    <n v="172989"/>
    <n v="345978"/>
  </r>
  <r>
    <s v="BOGOTA"/>
    <s v="0036-0004"/>
    <x v="3"/>
    <s v="11001"/>
    <s v="3034972"/>
    <s v="46940"/>
    <x v="0"/>
    <s v="CUNDINAMARCA"/>
    <s v="BOGOTA"/>
    <s v="BARRIO PUENTE ARANDA BOGOTA 3"/>
    <s v="WOMPI"/>
    <s v="FO-25-1848134 | FO-25-1846723"/>
    <d v="2025-11-19T11:53:00"/>
    <d v="2025-12-15T08:31:00"/>
    <s v="INCIDENTE"/>
    <s v="VOUCHER"/>
    <s v="INFORMACIÓN DEL CB ERRADA"/>
    <s v="HAY INFORMACIÓN ERRADA EN EL VOUCHER"/>
    <s v="11/12/2025 SE REALIZA COMUNICACIÓN  CON LA SEÑORA PILAR GARCÍA PARA VALIDAR SOBRE FALLA CLIENTE INDICA QUE LE APARECE EL NOMBRE EN LOS BAUCHER Y NO LA DEL COMER SE GENERA TICKET CON WOMPI ,SE VUELVE A COMUNICAR CON EL CLIENTE PARA VALIDAR SOBRE RESPUESTA DE WOMPI YA REALIZARON EL CAMBIO AL NOMBRE DEL COMERCIO YA SE ENCUENTRA  OPERATIVO SIN NOVEDAD"/>
    <s v="SOPORTE_TELEFÓNICO"/>
    <s v="48"/>
    <s v="PRINCIPAL"/>
    <s v="TERRESTRE"/>
    <s v="GALINDO ROJAS LUIS FELIPE"/>
    <n v="2"/>
    <n v="22000"/>
    <n v="44000"/>
  </r>
  <r>
    <s v="PASTO"/>
    <s v="0036-0003"/>
    <x v="4"/>
    <s v="52227"/>
    <s v="3134836"/>
    <s v="12257"/>
    <x v="0"/>
    <s v="NARIÑO"/>
    <s v="CUMBAL"/>
    <s v="CUMBAL II - NARIÑO"/>
    <s v="WOMPI"/>
    <s v="FO-25-1970356"/>
    <d v="2025-12-13T12:27:00"/>
    <d v="2025-12-15T10:27:00"/>
    <s v="INCIDENTE"/>
    <s v="CONEXIÓN"/>
    <s v="CONEXIÓN DEFICIENTE WIFI"/>
    <s v="FALLAS EN CANAL DE COMUNICACIÓN DEL CLIENTE (INTERNET)"/>
    <s v="15/12/2025 SE REALIZÓ LLAMADA TELEFÓNICA AL USUARIO EL SR WILLIAM VALENZUELA PARA VALIDAR FALLA DE DATAFONO INFORMA QUE SE DESCONECTA DE LA RED, USUARIO VALIDA CONEXION CON DATOS DE SU CELULAR Y DATAFONO FUNCIONA OK, INFORMA QUE LA FALLA SE PRESENTA EN LA CONEXIÓN WIFI DE UN REPETIDOR QUE EL TIENE EN SU COMERCIO Y QUE YA VÁLIDO CONECTANDOSE DIRECTAMENTE AL ROUTER DE SU PROVEEDOR DE INTERNET Y ES MAS ESTABLE POR LO QUE EN EL MOMENTO SE CONECTARÁ DE ESTA FORMA PARA MEJORAR EL SERVICIO, SE VALIDA ACTUALIZACIÓN DE SU DATAFONO EN VERSIÓN 26.2.14 USUARIO INFORMA QUE VALIDARA SI DE ESTA MANERA EL SERVICIO ES MAS ESTABLE EN LOS SIGUIENTES DIAS."/>
    <s v="SOPORTE_TELEFÓNICO"/>
    <s v="56"/>
    <s v="LEJANA"/>
    <s v="TERRESTRE"/>
    <s v="GUERRERO RAMIREZ OSCAR DARIO"/>
    <n v="1"/>
    <n v="22000"/>
    <n v="22000"/>
  </r>
  <r>
    <s v="NEIVA"/>
    <s v="0036-0006"/>
    <x v="0"/>
    <s v="41001"/>
    <s v="3134831"/>
    <s v="77112"/>
    <x v="0"/>
    <s v="HUILA"/>
    <s v="NEIVA"/>
    <s v="BARRIO ESTADIO URDANETA ARBELAEZ NEIVA 1"/>
    <s v="WOMPI"/>
    <s v="FO-25-1970556"/>
    <d v="2025-12-13T11:59:00"/>
    <d v="2025-12-15T10:41:00"/>
    <s v="INCIDENTE"/>
    <s v="CONEXIÓN"/>
    <s v="CONEXIÓN DEFICIENTE WIFI"/>
    <s v="FALLAS EN CANAL DE COMUNICACIÓN DEL CLIENTE (INTERNET)"/>
    <s v="15/12/2025 EN LLAMADA CON EL SEÑOR HAMILTON QUIROGA MORENO AL NÚMERO 3112842280 SE REALIZA ACTUALIZACIÓN DE APP A VERSIÓN 26.2.14, SE REALIZA CONEXIÓN A RED WIFI, 2.4 GH YA QUE TENÍA EL EQUIPO CONECTADO A LA RED 5GH, EL CLIENTE REALIZA PRUEBAS DE TRANSACCIÓNES SIN NINGÚN PROBLEMA."/>
    <s v="SOPORTE_TELEFÓNICO"/>
    <s v="16"/>
    <s v="PRINCIPAL"/>
    <s v="TERRESTRE"/>
    <s v="DIAZ VARGAS JONATHAN MIGUEL"/>
    <n v="1"/>
    <n v="22000"/>
    <n v="22000"/>
  </r>
  <r>
    <s v="VALLEDUPAR"/>
    <s v="0036-0001"/>
    <x v="6"/>
    <s v="20001"/>
    <s v="3134876"/>
    <s v="60320"/>
    <x v="0"/>
    <s v="CESAR"/>
    <s v="VALLEDUPAR"/>
    <s v="BARRIO EL HOGAR VALLEDUPAR"/>
    <s v="WOMPI"/>
    <s v="FO-25-1972142"/>
    <d v="2025-12-14T11:54:00"/>
    <d v="2025-12-15T10:48:00"/>
    <s v="INCIDENTE"/>
    <s v="CREDENCIALES DE ACCESO (USUARIO/CONTRASEÑA)"/>
    <s v="NO FUNCIONA EL USUARIO O CONTRASEÑA"/>
    <s v="ERROR INICIO DE SESIÓN"/>
    <s v="15/12/2025 BUENOS DÍAS SE LLAMA CLIENTE PERO NO CONTESTA LA LLAMADA, SE PROCEDE A HACER LA VISITA Y EL CLIENTE COMUNICA QUE YA EL SERVICIO LO TIENE REESTABLESCIDO._x000a_SE HACEN PRUEBAS Y TODO FUNCIONA OK"/>
    <s v="VISITA_TÉCNICA"/>
    <s v="32"/>
    <s v="PRINCIPAL"/>
    <s v="TERRESTRE"/>
    <s v="BENITEZ CARVAJAL ALVARO JAVIER"/>
    <n v="1"/>
    <n v="51282"/>
    <n v="51282"/>
  </r>
  <r>
    <s v="CALI"/>
    <s v="0036-0003"/>
    <x v="4"/>
    <s v="76001"/>
    <s v="3134771"/>
    <s v="28329"/>
    <x v="0"/>
    <s v="VALLE DEL CAUCA"/>
    <s v="CALI"/>
    <s v="BARRIO OLAYA HERRERA CALI"/>
    <s v="WOMPI"/>
    <s v="FO-25-1970775"/>
    <d v="2025-12-14T09:00:00"/>
    <d v="2025-12-15T11:00:00"/>
    <s v="INCIDENTE"/>
    <s v="IMPRESIÓN"/>
    <s v="SUCIEDAD EN IMPRESORA"/>
    <s v="MALA MANIPULACIÓN DEL DATAFONO"/>
    <s v="15/12/2025 DATÁFONO ESTABA IMPRIMIENDO BORROSO SE LIMPIA PORTA ROLLOS Y QUEDA FUNCIONANDO CORRECTAMENTE"/>
    <s v="VISITA_TÉCNICA"/>
    <s v="64"/>
    <s v="PRINCIPAL"/>
    <s v="TERRESTRE"/>
    <s v="CUERO RUIZ JHONNY"/>
    <n v="1"/>
    <n v="51282"/>
    <n v="51282"/>
  </r>
  <r>
    <s v="IBAGUE"/>
    <s v="0036-0006"/>
    <x v="0"/>
    <s v="73001"/>
    <s v="2978891"/>
    <s v="24645"/>
    <x v="0"/>
    <s v="TOLIMA"/>
    <s v="IBAGUE"/>
    <s v="BARRIO CENTRO XXI - IBAGUÉ"/>
    <s v="WOMPI"/>
    <s v="FO-25-1788696 | FO-25-1783640"/>
    <d v="2025-11-05T13:58:00"/>
    <d v="2025-12-15T11:02:00"/>
    <s v="INCIDENTE"/>
    <s v="NAVEGACION LENTA"/>
    <s v="USUARIO NO PUEDE NAVEGAR ENTRE PANTALLAS O LA APP NO ABRE SE QUEDA CARGANDO"/>
    <s v="CACHE"/>
    <s v="06/11/2025 SE VALIDA CONTACTO TELEFÓNICO AL NÚMERO 3124356329, LA SEÑORA JULIE RODRÍGUEZ INDICA PRESENTAR LENTITUD EN DATÁFONO. SE LE INDICA QUE DEBE REALIZAR DESCARGA DE ACTUALIZACIÓN Y BORRADO DE CACHÉ. SE VALIDA NUEVAMENTE CON LA ÚLTIMA VERSIÓN Y EL CLIENTE INSISTE EN QUE EL ERROR AÚN CONTINÚA._x000a_14/12/2025 SE REALIZA CONTACTO TELEFONICO CON LA SEÑORA JULIET AL NÚMERO 3124356329 LA CUAL NOS INDICA QUE EL DATAFONO LE ESTA FUNCIONANDO BIEN Y QUE ELLA NO. LLAMADO A REPORTAR VISITA TÉCNICA, DATAFONO FUNCIONANDO OK"/>
    <s v="SOPORTE_TELEFÓNICO"/>
    <s v="24"/>
    <s v="PRINCIPAL"/>
    <s v="TERRESTRE"/>
    <s v="PEDREROS CONTRERAS MICHAEL STEVENS"/>
    <n v="2"/>
    <n v="22000"/>
    <n v="44000"/>
  </r>
  <r>
    <s v="IBAGUE"/>
    <s v="0036-0006"/>
    <x v="0"/>
    <s v="73001"/>
    <s v="2980958"/>
    <s v="17894"/>
    <x v="0"/>
    <s v="TOLIMA"/>
    <s v="IBAGUE"/>
    <s v="BARRIO ARKAPARAISO IBAGUE"/>
    <s v="WOMPI"/>
    <s v="FO-25-1792072 | FO-25-1786696"/>
    <d v="2025-11-06T08:00:00"/>
    <d v="2025-12-15T11:10:00"/>
    <s v="INCIDENTE"/>
    <s v="NAVEGACION LENTA"/>
    <s v="USUARIO NO PUEDE NAVEGAR ENTRE PANTALLAS O LA APP NO ABRE SE QUEDA CARGANDO"/>
    <s v="CACHE"/>
    <s v="06/11/2025 SE COMUNICA AL NÚMERO 3214232962, EL SEÑOR JOHN FREDDY SANCHEZ RECIBE SOPORTE CON EL FIN DE VALIDAR ACTUALIZACIÓN DEL DATÁFONO, BORRADO DE CACHÉ Y REINICIO. SE COMUNICA CON EL CLIENTE NUEVAMENTE Y NOS INFORMA QUE AÚN ASÍ EL DATÁFONO PRESENTA MUCHAS FALLAS DE LENTITUD._x000a_14/12/2025 SE REALIZA CONTACTO TELEFÓNICO CON EL SEÑOR JHON SANCHEZ EL CUAL NOS INFORMA QUE EL EQUIPO LE ESTA FUNCIONADO OK, QUE NO SE ENCUENTRA LENTO"/>
    <s v="SOPORTE_TELEFÓNICO"/>
    <s v="48"/>
    <s v="PRINCIPAL"/>
    <s v="TERRESTRE"/>
    <s v="PEDREROS CONTRERAS MICHAEL STEVENS"/>
    <n v="2"/>
    <n v="22000"/>
    <n v="44000"/>
  </r>
  <r>
    <s v="MEDELLIN"/>
    <s v="0036-0005"/>
    <x v="1"/>
    <s v="5001"/>
    <s v="3127596"/>
    <s v="21960"/>
    <x v="0"/>
    <s v="ANTIOQUIA"/>
    <s v="MEDELLIN"/>
    <s v="BARRIO ROBLEDO XI - MEDELLÍN"/>
    <s v="WOMPI"/>
    <s v="FO-25-1966296 | FO-25-1960490"/>
    <d v="2025-12-11T13:42:00"/>
    <d v="2025-12-15T11:20:00"/>
    <s v="INCIDENTE"/>
    <s v="IMPRESIÓN"/>
    <s v="FALTA DE RODILLO"/>
    <s v="MALA MANIPULACIÓN DEL DATAFONO"/>
    <s v="12/12/2025 SE REPROGRAMA VISITA POR FIESTA DE EMPRESARIAL DE WOMPI NO SE PUDO REALIZAR CAMBIO DE EQUIPO YA QUE EL EQUIPO SE LE DAÑO LA TAPA Y SE ESTRABIO EL RODILLO DEL EQUIPO_x000a_15/12/2025 SE CAMBIA EQUIPO YA QUE EL CLIENTE INFORMA QUE SE LE HABÍA CAÍDO SE DESBARATÓ LA TAPA DE LA IMPRESORA Y NO ENCONTRARON EL RODILLO POR LO QUE SA CAMBIA EQUIPO POR FALTA DE RODILLO SE HACEN PRUEBAS Y TODO QUEDA OK"/>
    <s v="VISITA_TÉCNICA"/>
    <s v="56"/>
    <s v="PRINCIPAL"/>
    <s v="TERRESTRE"/>
    <s v="RIOS CASTRILLON JUAN SEBASTIAN"/>
    <n v="2"/>
    <n v="51282"/>
    <n v="102564"/>
  </r>
  <r>
    <s v="VILLAVICENCIO"/>
    <s v="0036-0006"/>
    <x v="0"/>
    <s v="50001"/>
    <s v="3134735"/>
    <s v="31710"/>
    <x v="0"/>
    <s v="META"/>
    <s v="VILLAVICENCIO"/>
    <s v="BARRIO HACARITAMA 2 VILLAVICENCIO"/>
    <s v="WOMPI"/>
    <s v="FO-25-1970168"/>
    <d v="2025-12-13T11:47:00"/>
    <d v="2025-12-15T12:09:00"/>
    <s v="INCIDENTE"/>
    <s v="CAPACITACIÓN"/>
    <s v="MALA MANIPULACIÓN POS"/>
    <s v="FALTA CAPACITACIÓN USUARIO CB"/>
    <s v="15/12/2025 SE REALIZA REVISIÓN DE DATAFONO, ES UN EQUIPO DE ESCRITORIO, AL HACER PRUEBAS SE EVIDENCIA QUE NO LEE LA TARJETA NI POR EL PINPAD NI POR EL LECTOR DEL DATAFONO, SE REALIZA DESCONEXIÓN DE PINPAD, SE REALIZAN PRUEBAS DE TX OK."/>
    <s v="VISITA_TÉCNICA"/>
    <s v="40"/>
    <s v="PRINCIPAL"/>
    <s v="TERRESTRE"/>
    <s v="MURCIA HERNANDEZ HARVEY IGNACIO"/>
    <n v="1"/>
    <n v="51282"/>
    <n v="51282"/>
  </r>
  <r>
    <s v="NEIVA"/>
    <s v="0036-0006"/>
    <x v="0"/>
    <s v="41001"/>
    <s v="3134734"/>
    <s v="65792"/>
    <x v="0"/>
    <s v="HUILA"/>
    <s v="NEIVA"/>
    <s v="BARRIO CARLOS PIZARRO NEIVA 2"/>
    <s v="WOMPI"/>
    <s v="FO-25-1970369"/>
    <d v="2025-12-13T11:46:00"/>
    <d v="2025-12-15T12:14:00"/>
    <s v="INCIDENTE"/>
    <s v="SOFTWARE"/>
    <s v="VERSIÓN DESACTUALIZADA"/>
    <s v="VERSIÓN NO ACTUALIZADA"/>
    <s v="15/12/2025 SE LLEGA A SITIO, CLIENTE TENÍA CONECTADO PIN PAD POR LO CUAL GENERABA CONFLICTO, SE DESCONECTO EL PIN PAD POR LO QUE WOMPI NO HA AUTORIZADO CONECTARLO, SE HACEN PRUEBAS DE RETIRO FUNCIONA CORRECTAMENTE EL TECLADO"/>
    <s v="VISITA_TÉCNICA"/>
    <s v="24"/>
    <s v="PRINCIPAL"/>
    <s v="TERRESTRE"/>
    <s v="DIAZ VARGAS JONATHAN MIGUEL"/>
    <n v="1"/>
    <n v="51282"/>
    <n v="51282"/>
  </r>
  <r>
    <s v="YOPAL"/>
    <s v="0036-0006"/>
    <x v="0"/>
    <s v="85001"/>
    <s v="3132012"/>
    <s v="35334"/>
    <x v="0"/>
    <s v="CASANARE"/>
    <s v="YOPAL"/>
    <s v="BARRIO LA ESPERANZA YOPAL"/>
    <s v="WOMPI"/>
    <s v="FO-25-1967564 | FO-25-1965732"/>
    <d v="2025-12-12T11:12:00"/>
    <d v="2025-12-15T12:32:00"/>
    <s v="INCIDENTE"/>
    <s v="EQUIPO"/>
    <s v="DATAFONO NO ENCIENDE"/>
    <s v="DAÑO EN EL EQUIPO"/>
    <s v="12/12/2025 SE VISITA COMERCIO, SE INSPECIONA DATAFONO Y CARGADOR, EQUIPO NO ENCIENDE SE CONECTA CARGADOR Y NO DA RESPUESTA DE CARGA.SE ESCALA A COORDINADOR SE ZONA INDICA NO SE CUENTA CON SOPORTE WOMPI HOY Y EL SABADO. SE REPROGRAMA PARA EL DIA 15-12-2025 Y REALIZAR EL CAMBIO DEL EQUIPO_x000a_15/12/2025 SE VISITA COMERCIO. SE REALIZA CAMBIO DE EQUIPO. EQUIPO INICIALMENTE SE DESCARGABA RAPIDO Y YA NO RECIBE CARGA INFORMA LA SEÑORA ESPERANZA TORRES. SE VERIFICA EQUIPO NO CARGA.SE ENTREGA CARGADOR Y ACCESORIOS JUNTO CON LA CAJA. NO SE REGISTRA FOTO DE TIRILLA ANTERIOR EQUIPO NO ENCIENDE. CLIENTE NO ENTEGA CARGADOR"/>
    <s v="VISITA_TÉCNICA"/>
    <s v="32"/>
    <s v="PRINCIPAL"/>
    <s v="TERRESTRE"/>
    <s v="CORZO BUSTO KEVIN ALEXIS"/>
    <n v="2"/>
    <n v="51282"/>
    <n v="102564"/>
  </r>
  <r>
    <s v="TUNJA"/>
    <s v="0036-0007"/>
    <x v="2"/>
    <s v="15759"/>
    <s v="3125658"/>
    <s v="67990"/>
    <x v="0"/>
    <s v="BOYACA"/>
    <s v="SOGAMOSO"/>
    <s v="CHAPINERO SOGAMOSO BOYACA"/>
    <s v="WOMPI"/>
    <s v="FO-25-1958773"/>
    <d v="2025-12-11T09:19:00"/>
    <d v="2025-12-15T12:39:00"/>
    <s v="INCIDENTE"/>
    <s v="CREDENCIALES DE ACCESO (USUARIO/CONTRASEÑA)"/>
    <s v="NO FUNCIONA EL USUARIO O CONTRASEÑA"/>
    <s v="ERROR INICIO DE SESIÓN"/>
    <s v="15/12/2025 COMUNICACION CON LA SEÑORA FRANCELINA RODRÍGUEZ AL NÚMERO TELÉFONICO 3227068677 INDICA QUE DATAFONO YA SE ENCUENTRA FUNCIONANDO CORRECTAMENTE"/>
    <s v="SOPORTE_TELEFÓNICO"/>
    <s v="32"/>
    <s v="INTERMEDIA"/>
    <s v="TERRESTRE"/>
    <s v="GONZALEZ GONZALEZ MARIO ALBERTO"/>
    <n v="1"/>
    <n v="22000"/>
    <n v="22000"/>
  </r>
  <r>
    <s v="BOGOTA"/>
    <s v="0036-0004"/>
    <x v="3"/>
    <s v="11001"/>
    <s v="2995273"/>
    <s v="68901"/>
    <x v="0"/>
    <s v="CUNDINAMARCA"/>
    <s v="BOGOTA"/>
    <s v="BARRIO SANTA ISABEL BOGOTA 6"/>
    <s v="WOMPI"/>
    <s v="FO-25-1809698 | FO-25-1804471"/>
    <d v="2025-11-10T09:41:00"/>
    <d v="2025-12-15T13:17:00"/>
    <s v="INCIDENTE"/>
    <s v="NAVEGACION LENTA"/>
    <s v="USUARIO NO PUEDE NAVEGAR ENTRE PANTALLAS O LA APP NO ABRE SE QUEDA CARGANDO"/>
    <s v="CACHE"/>
    <s v="10/11/2025 SE TIENE COMUNICACIÓN TELEFÓNICA CON LA SEÑORA DIANA 3154598975 QUIEN NOS INDICA QUE DESPUÉS DE ACTUALIZAR Y BORRAR CACHE DATAFONO SIGUE CON LENTITUD_x000a_12/12/2025 SE REALIZA COMUNICACION CON EL SEÑOR TULIO ERNESTO GONZÁLEZ   PARA VALIDAR SOBRE FALLA CLIENTE INDICA QUE  YA EL REALIZO EL TRÁMITE Y CANCELO EL CORRESPONSAL YA NO TIENE EL DATÁFONO NI EL CORRESPONSAL ."/>
    <s v="SOPORTE_TELEFÓNICO"/>
    <s v="24"/>
    <s v="PRINCIPAL"/>
    <s v="TERRESTRE"/>
    <s v="GALINDO ROJAS LUIS FELIPE"/>
    <n v="2"/>
    <n v="22000"/>
    <n v="44000"/>
  </r>
  <r>
    <s v="BOGOTA"/>
    <s v="0036-0004"/>
    <x v="3"/>
    <s v="11001"/>
    <s v="3134781"/>
    <s v="71654"/>
    <x v="0"/>
    <s v="CUNDINAMARCA"/>
    <s v="BOGOTA"/>
    <s v="BARRIO VILLAS DEL DORADO BOGOTA 7"/>
    <s v="WOMPI"/>
    <s v="FO-25-1971544"/>
    <d v="2025-12-14T09:00:00"/>
    <d v="2025-12-15T13:19:00"/>
    <s v="INCIDENTE"/>
    <s v="SOFTWARE"/>
    <s v="APP ELIMINADA"/>
    <s v="APP ELIMINADA POR EL CB"/>
    <s v="15/12/2025 SE REALIZA COMUNICACIÓN  CON EL SEÑOR MAURICIO ALFEREZ AL.NUMERO 3154410016 PARA VALIDAR SOBRE FALLA CLIENTE ELIMINÓ LA APP WOMPI POR EQUIVOCACIÓN  ,SE GENERA TICKET 486839 ,SE VUELVE A COMUNICAR CON CLIENTE PARA VALIDAR RESPUESTA DE WOMPI CLIENTE YA PUEDE VISUALIZAR LA APP WOMPI Y SE ENCUENTRA OPERATIVO"/>
    <s v="SOPORTE_TELEFÓNICO"/>
    <s v="24"/>
    <s v="PRINCIPAL"/>
    <s v="TERRESTRE"/>
    <s v="GALINDO ROJAS LUIS FELIPE"/>
    <n v="1"/>
    <n v="22000"/>
    <n v="22000"/>
  </r>
  <r>
    <s v="BUCARAMANGA"/>
    <s v="0036-0007"/>
    <x v="2"/>
    <s v="68001"/>
    <s v="3134732"/>
    <s v="53141"/>
    <x v="0"/>
    <s v="SANTANDER"/>
    <s v="BUCARAMANGA"/>
    <s v="BARRIO SAN MIGUEL BUCARAMANGA 1"/>
    <s v="WOMPI"/>
    <s v="FO-25-1970370"/>
    <d v="2025-12-13T11:45:00"/>
    <d v="2025-12-15T13:24:00"/>
    <s v="INCIDENTE"/>
    <s v="CREDENCIALES DE ACCESO (USUARIO/CONTRASEÑA)"/>
    <s v="NO FUNCIONA EL USUARIO O CONTRASEÑA"/>
    <s v="ERROR INICIO DE SESIÓN"/>
    <s v="15/12/2025 EN COMUNICACIÓN CON EL ADMINISTRADOR GIOVANNI AL CELULAR 3184510644, INFORMA QUE EL DÍA DE HOY DESPUÉS DE REINICIO DE EQUIPO Y BORRADO QUE CACHE, LE PERMITIÓ INGRESAR CON LAS CREDENCIALES, QUE YA PUEDE REALIZAR TRANSACCIONES, SE LE INDICA AL CLIENTE QUE SE PROCEDE A CERRAR LA ORDEN QUE CUALQUIER NOVEDAD DEBE VOLVER A COMUNICARSE  ."/>
    <s v="SOPORTE_TELEFÓNICO"/>
    <s v="40"/>
    <s v="PRINCIPAL"/>
    <s v="TERRESTRE"/>
    <s v="MARTINEZ FLOREZ DONIS ALBERTO"/>
    <n v="1"/>
    <n v="22000"/>
    <n v="22000"/>
  </r>
  <r>
    <s v="CALI"/>
    <s v="0036-0003"/>
    <x v="4"/>
    <s v="19001"/>
    <s v="3134645"/>
    <s v="59498"/>
    <x v="0"/>
    <s v="CAUCA"/>
    <s v="POPAYAN"/>
    <s v="BARRIO ESMERALDA POPAYAN 4"/>
    <s v="WOMPI"/>
    <s v="FO-25-1970110"/>
    <d v="2025-12-13T11:36:00"/>
    <d v="2025-12-15T13:29:00"/>
    <s v="INCIDENTE"/>
    <s v="SOFTWARE"/>
    <s v="APP ELIMINADA"/>
    <s v="APP ELIMINADA POR EL CB"/>
    <s v="15/12/2025 SE HABLA CON EL CLIENTE QUIEN POR ERROR BORRO LA APP, SE ESCALA A WOMPI PARA REINSTALACION DE APP, SE CONFIRMA REISNTALACION DE APP, Y EL CLIENTE YA ESTA TRANZANDO SE CIERRA CASO"/>
    <s v="SOPORTE_TELEFÓNICO"/>
    <s v="64"/>
    <s v="LEJANA"/>
    <s v="TERRESTRE"/>
    <s v="HENAO CARDONA DIEGO FERNANDO"/>
    <n v="1"/>
    <n v="22000"/>
    <n v="22000"/>
  </r>
  <r>
    <s v="BARRANQUILLA"/>
    <s v="0036-0001"/>
    <x v="6"/>
    <s v="8001"/>
    <s v="3137178"/>
    <s v="69991"/>
    <x v="0"/>
    <s v="ATLANTICO"/>
    <s v="BARRANQUILLA"/>
    <s v="BARRIO GALAN BARRANQUILLA 3"/>
    <s v="WOMPI"/>
    <s v="FO-25-1974555"/>
    <d v="2025-12-15T10:19:00"/>
    <d v="2025-12-15T13:47:00"/>
    <s v="INCIDENTE"/>
    <s v="CREDENCIALES DE ACCESO (USUARIO/CONTRASEÑA)"/>
    <s v="INGRESO DE CREDENCIALES ERRADAS"/>
    <s v="EL USUARIO NO RECUERDA LA CONTRASEÑA O EL USUARIO"/>
    <s v="15/12/2025 EN COMUNICACIÓN VIA WASHAP AL MUMERO 3167482678 CON EL SEÑOR ANDERSON VIZCAÍNO, ME INFORMA QUE NO PUEDE ENTRAR AL DATAFONO, PORQUE DICE QUE ME MUESTRA CREDENCIALES INVÁLIDAS, SE VERIFICA VERSIÓN Y ESTA LA 26.2.14-NEXT.0_x000a_SE LE DICE QUE RESTAURE CONTRASEÑA, PERO DICE ALGO SALIO MAL_x000a_SE EVIDENCIA QUE ESTA INGRESADO MAL EL USUARIO, SE INGRESA CORRECTAMENTE,  SE ACTUALIZA CONTRASEÑA Y ENTRA SIN NI GUN PROBLEMA A TRANSAR"/>
    <s v="SOPORTE_TELEFÓNICO"/>
    <s v="64"/>
    <s v="PRINCIPAL"/>
    <s v="TERRESTRE"/>
    <s v="DE AVILA SIADES ALBERTO ENRIQUE"/>
    <n v="1"/>
    <n v="22000"/>
    <n v="22000"/>
  </r>
  <r>
    <s v="MEDELLIN"/>
    <s v="0036-0005"/>
    <x v="1"/>
    <s v="5088"/>
    <s v="3137198"/>
    <s v="18323"/>
    <x v="0"/>
    <s v="ANTIOQUIA"/>
    <s v="BELLO"/>
    <s v="LAS CABAÑAS III BELLO"/>
    <s v="WOMPI"/>
    <s v="FO-25-1974638"/>
    <d v="2025-12-15T10:34:00"/>
    <d v="2025-12-15T15:27:00"/>
    <s v="INCIDENTE"/>
    <s v="CREDENCIALES DE ACCESO (USUARIO/CONTRASEÑA)"/>
    <s v="NO FUNCIONA EL USUARIO O CONTRASEÑA"/>
    <s v="EL USUARIO NO RECUERDA LA CONTRASEÑA O EL USUARIO"/>
    <s v="15/12/2025 SE LE INDICA A USUARIO INTENTAR ACTUALIZAR A TRAVÉS DEL TEM CALL, Y BORRADO DE CACHE, DESPUÉS DE REINICIAR SIGUE SIN PODER ENTRAR, SE LE INDICA COMO REALIZAR LA RECUPERACIÓN DE LA CONTRASEÑA, CREA UNA NUEVA Y LOGRA INGRESAR CORRECTAMENTE, SE CIERRA"/>
    <s v="SOPORTE_TELEFÓNICO"/>
    <s v="24"/>
    <s v="PRINCIPAL"/>
    <s v="TERRESTRE"/>
    <s v="QUINTERO SANCHEZ JUAN SEBASTIAN"/>
    <n v="1"/>
    <n v="22000"/>
    <n v="22000"/>
  </r>
  <r>
    <s v="BOGOTA"/>
    <s v="0036-0004"/>
    <x v="3"/>
    <s v="11001"/>
    <s v="3136416"/>
    <s v="35879"/>
    <x v="0"/>
    <s v="CUNDINAMARCA"/>
    <s v="BOGOTA"/>
    <s v="BARRIO PATIO BONITO BOGOTA 3"/>
    <s v="WOMPI"/>
    <s v="FO-25-1973957"/>
    <d v="2025-12-15T09:13:00"/>
    <d v="2025-12-15T15:43:00"/>
    <s v="INCIDENTE"/>
    <s v="CREDENCIALES DE ACCESO (USUARIO/CONTRASEÑA)"/>
    <s v="INGRESO DE CREDENCIALES ERRADAS"/>
    <s v="EL USUARIO NO RECUERDA LA CONTRASEÑA O EL USUARIO"/>
    <s v="15/12/2025 SE REALIZA COMUNICACIÓN CON EL SEÑOR JEREMÍAS ROZÓ AL NÚMERO 3052028333 PARA VALIDAR  SOBRE FALLA CLIENTE INDICA QUE NO LE PERMITE INGRESAR CON LAS CREDENCIALES ,SE REALIZA EXPLICACIÓN  PARA PROCESO DE CAMBIO DE CONTRASEÑA PERO CLIENTE TE INDICA QUE NO TIENE ACCESO AL CORREO ,CLIENTE INDICA QUE NECESITA CAMBIAR EL CORREO PERO DEBE REALIZARLO PRIMERO LA ACTUALIZACIÓN  DE DATOS CON EL BANCO PARA PODER REALIZAR EL PROCESO DE CAMBIO DE CLAVE CON EL NUEVO CORREO"/>
    <s v="SOPORTE_TELEFÓNICO"/>
    <s v="32"/>
    <s v="PRINCIPAL"/>
    <s v="TERRESTRE"/>
    <s v="GALINDO ROJAS LUIS FELIPE"/>
    <n v="1"/>
    <n v="22000"/>
    <n v="22000"/>
  </r>
  <r>
    <s v="VILLAVICENCIO"/>
    <s v="0036-0006"/>
    <x v="0"/>
    <s v="50001"/>
    <s v="3136002"/>
    <s v="53791"/>
    <x v="0"/>
    <s v="META"/>
    <s v="VILLAVICENCIO"/>
    <s v="DROGUERIA Y MINIMARKET PRODIFARMA"/>
    <s v="WOMPI"/>
    <s v="FO-25-1973601"/>
    <d v="2025-12-15T08:36:00"/>
    <d v="2025-12-15T15:50:00"/>
    <s v="INCIDENTE"/>
    <s v="LECTOR DE TARJETAS"/>
    <s v="NO LEE TARJETAS"/>
    <s v="OBSTRUCCION DEL LECTOR"/>
    <s v="15/12/2025 SE REALIZA VISITA A COMERCIO, SE VALIDA DATAFONO WOMPI, SE ENCUENTRA PINPAD CONECTADO, SE REALIZA DESCONEXIÓN DEL CABLE PINPAD AL MAGICBOX, PRUEBAS DE TX CON TARJETA OK, PRUEBAS DE TECLADO EN RETIROS OK, INCIDENTE ATENDIDO Y RESUELTO."/>
    <s v="VISITA_TÉCNICA"/>
    <s v="56"/>
    <s v="PRINCIPAL"/>
    <s v="TERRESTRE"/>
    <s v="MURCIA HERNANDEZ HARVEY IGNACIO"/>
    <n v="1"/>
    <n v="51282"/>
    <n v="51282"/>
  </r>
  <r>
    <s v="VILLAVICENCIO"/>
    <s v="0036-0006"/>
    <x v="0"/>
    <s v="50350"/>
    <s v="3134783"/>
    <s v="12082"/>
    <x v="0"/>
    <s v="META"/>
    <s v="LA MACARENA"/>
    <s v="LA MACARENA - META"/>
    <s v="WOMPI"/>
    <s v="FO-25-1971581"/>
    <d v="2025-12-14T09:00:00"/>
    <d v="2025-12-15T15:58:00"/>
    <s v="INCIDENTE"/>
    <s v="CONVENIOS"/>
    <s v="TRANSACCIÓN DECLINADA"/>
    <s v="ERROR DE CONFIGURACIÓN"/>
    <s v="15/12/2025 SE CONTACTA AL COMERCIO SE REALIZA GESTION E INFORMAQUE NO LE SALE CAMBIO DE CLAVE PAGO DE CARTERA AVANCESE SE LE INFOEMA A LA SEÑORA CLAUDIA DUARTE AL NUMERO 3143311123 SE LE REALIZA VIDEO  LLAMADA POR MEDIO DE WASSAP SE LE INDICA QUE DESPLACE LA PANTALLA A LA DERECHA O IZQUIERDA PARA VISUALIZAR LAS SIGUIENTE OPCIONES VALIDANDO EL FUNCIONAMIENTO CORRECTAMENTE"/>
    <s v="SOPORTE_TELEFÓNICO"/>
    <s v="32"/>
    <s v="LEJANA"/>
    <s v="AEREO"/>
    <s v="ROZO JIMENEZ EDGAR ARMANDO"/>
    <n v="1"/>
    <n v="22000"/>
    <n v="22000"/>
  </r>
  <r>
    <s v="BARRANQUILLA"/>
    <s v="0036-0001"/>
    <x v="6"/>
    <s v="8001"/>
    <s v="3132689"/>
    <s v="27756"/>
    <x v="0"/>
    <s v="ATLANTICO"/>
    <s v="BARRANQUILLA"/>
    <s v="BARRIO LAS NIEVES 2 BARRANQUILLA"/>
    <s v="WOMPI"/>
    <s v="FO-25-1975675 | FO-25-1967140"/>
    <d v="2025-12-12T14:14:00"/>
    <d v="2025-12-15T16:18:00"/>
    <s v="INCIDENTE"/>
    <s v="TRANSACCION ERROR"/>
    <s v="VARIAS TRXS ESTAN PRESENTANDO FALLAS"/>
    <s v="AFECTACIÓN GENERALIZADA DE LOS SERVICIOS"/>
    <s v="15/12/2025 EN COMUNICACIÓN VIA WASHAP AL MUMERO 3126175573, EL SEÑOR ERICK TABORDA ME INFORMA QUE HOY SÁBADO TAMPOCO PUEDE RECIBIR LA VISITA, YA QUE LLEGO A LA OFICINA A MAS 11 AM A BUSCAR ALGO, PERO SE VA ENSEGUIDA, SE REPROGRAMA LA VISITA PARA EL DIA LUNES 15 DE DICIEMBRE _x000a_INFORMA QUE TODAS LAS TRANSACCIONES LE SALES EN RECHAZO GENERAL, Y QUE LLAMO A LA LÍNEA Y ALLÁ LE INFORMARON QUE NO TIENE NINGÚN BLOQUEO POR PARTE DE LA ENTIDAD_x000a_ME ENVÍA UN VIDEO CON LA FALLA PARA IR GESTIONANDO CON EL CENTRO DE AYUDA DE WOMPI_x000a_15/12/2025 EN COMUNICACIÓN VIA WASHAP AL NUMERO 3126175573, EL SEÑOR ERICK TABORDA ME INFORMA QUE EL DATAFONO LE ESTÁ FUNCIONANDO OK, QUE EL MISMO SÁBADO 13 DE DICIEMBRE  DESPUÉS QUE CERRAMOS LA CONVERSACIÓN AL RATO HIZO UNA TRANSACCIÓN Y LE SALIO OK, YA SE HABÍA MANDADO LA INFORMACIÓN A CENTRO DE GESTIÓN PARA GENERAR UN TICKED, PERO HAY MISMO SE PIDIÓ NO GENERARLO, YA QUE ESTABA FUNCIONANDO BIEN , SE VERIFICA VERSIÓN Y ESTA LA 26.2.14-NEXT.0, HOY LUNES 15 DE DICIEMBRE SE LE HACE "/>
    <s v="SOPORTE_TELEFÓNICO"/>
    <s v="16"/>
    <s v="PRINCIPAL"/>
    <s v="TERRESTRE"/>
    <s v="HERNANDEZ ROJAS JOSE MAURICIO"/>
    <n v="2"/>
    <n v="22000"/>
    <n v="44000"/>
  </r>
  <r>
    <s v="CUCUTA"/>
    <s v="0036-0007"/>
    <x v="2"/>
    <s v="54001"/>
    <s v="3124683"/>
    <s v="57275"/>
    <x v="0"/>
    <s v="NORTE DE SANTANDER"/>
    <s v="CUCUTA"/>
    <s v="BARRIO LLERAS CUCUTA"/>
    <s v="WOMPI"/>
    <s v="FO-25-1967481 | FO-25-1957846"/>
    <d v="2025-12-11T08:15:00"/>
    <d v="2025-12-15T16:23:00"/>
    <s v="INCIDENTE"/>
    <s v="IMPRESIÓN"/>
    <s v="DAÑO FÍSICO DE LA IMPRESORA"/>
    <s v="MALA MANIPULACIÓN DEL DATAFONO"/>
    <s v="12/12/2025 SE REALIZA VISITA, SE REALIZA GESTIÓN DE CAMBIO PARA EJECUTAR EL REEMPLAZO DEL EQUIPO DEBIDO AL DAÑO DE LA IMPRESORA. SIN EMBARGO, POR TEMAS DE SOPORTE DE WOMPI, SE DEJA EL CAMBIO PROGRAMADO PARA EL LUNES 15 DE DICIEMBRE DE 2025 A PARTIR DE LAS 8:00 A.M. EN ADELANTE._x000a_15/12/2025 SE REALIZA VISITA, SE ENCUENTRA DATAFONO CON IMPRESORA EN DAÑO, SE REALIZA CAMBIO AUTORIZADO POR WOMPI, SE INSTALA ÚLTIMA VERSIÓN, SE REALIZAN PRUEBAS OK."/>
    <s v="VISITA_TÉCNICA"/>
    <s v="56"/>
    <s v="PRINCIPAL"/>
    <s v="TERRESTRE"/>
    <s v="PACHECO BUITRAGO JAVIER ALONSO"/>
    <n v="2"/>
    <n v="51282"/>
    <n v="102564"/>
  </r>
  <r>
    <s v="CUCUTA"/>
    <s v="0036-0007"/>
    <x v="2"/>
    <s v="54680"/>
    <s v="3123669"/>
    <s v="71340"/>
    <x v="0"/>
    <s v="NORTE DE SANTANDER"/>
    <s v="SANTIAGO"/>
    <s v="VILLAS DE SANTIAGO"/>
    <s v="WOMPI"/>
    <s v="FO-25-1956161"/>
    <d v="2025-12-10T16:18:00"/>
    <d v="2025-12-15T16:30:00"/>
    <s v="INCIDENTE"/>
    <s v="CREDENCIALES DE ACCESO (USUARIO/CONTRASEÑA)"/>
    <s v="ESTE USUARIO/CORREO NO SE ENCUENTRA REGISTRADO"/>
    <s v="ERROR INICIO DE SESIÓN"/>
    <s v="15/12/2025 SE CONTACTA TELEFÓNICAMENTE AL CLIENTE, SE HABLA CON LA SEÑORA YESICA RINCÓN, INFORMA QUE EL DATAFONO NO LE PERMITE INGRESO AL APLICATIVO. SE PROCEDE A BORRAR CACHE Y ACTUALIZAR LA VERSIÓN DEL DATAFONO. USUARIO CONFIRMA INGRESO AL APLICATIVO DE FORMA EXITOSA._x000a__x000a_3125810128"/>
    <s v="SOPORTE_TELEFÓNICO"/>
    <s v="0"/>
    <s v="INTERMEDIA"/>
    <s v="TERRESTRE"/>
    <s v="PACHECO BUITRAGO JAVIER ALONSO"/>
    <n v="1"/>
    <n v="22000"/>
    <n v="22000"/>
  </r>
  <r>
    <s v="MEDELLIN"/>
    <s v="0036-0005"/>
    <x v="1"/>
    <s v="5038"/>
    <s v="3120404"/>
    <s v="46429"/>
    <x v="0"/>
    <s v="ANTIOQUIA"/>
    <s v="ANGOSTURA"/>
    <s v="BARRIO LLANOS DE CUIVA ANGOSTURA"/>
    <s v="WOMPI"/>
    <s v="FO-25-1952886"/>
    <d v="2025-12-10T09:37:00"/>
    <d v="2025-12-15T16:35:00"/>
    <s v="INCIDENTE"/>
    <s v="LECTURA"/>
    <s v="ERROR LECTURA CODIGO DE BARRAS"/>
    <s v="NO LEE CODIGOS DE BARRAS LARGOS"/>
    <s v="15/12/2025 SE VISITA PUNTO Y USUARIO NOS MANIFIESTA QUE EL DATAFONO NO LEE LOS CÓDIGOS DE BARRAS SE HACEN PRUBAS SE DESCARGA NUEVA VERSIÓN, EN LAS PRUEBAS REALIZADAS SE IDENTIFICA QUE EL DATAFONO LEE  ALGUNOS CÓDIGOS DE BARRA DE FACTURAS EPM Y OTROS NO, . SE HACEN PRUBAS CON OTROS CÓDIGOS CORTOS Y LOS LEE SIN NINGÚN INCONVENIENTE. SE LE HACE UNA PEQUEÑA CAPACITACIÓN AL CLIENTE DEL MANEJO ADECUADO DEL DATAFONO. Y EL MANEJO DEL CÓDIGO DE BARRA COSA A TENER EN CUENTA COMO LA ILUMINACIÓN. TIQUE DE VISITA Y ESCARMIENTO 486901"/>
    <s v="VISITA_TÉCNICA"/>
    <s v="0"/>
    <s v="LEJANA"/>
    <s v="TERRESTRE"/>
    <s v="DIAZ ZABALA FRANCIS DUBAN"/>
    <n v="1"/>
    <n v="452148"/>
    <n v="452148"/>
  </r>
  <r>
    <s v="BARRANQUILLA"/>
    <s v="0036-0001"/>
    <x v="6"/>
    <s v="8001"/>
    <s v="3133430"/>
    <s v="21450"/>
    <x v="0"/>
    <s v="ATLANTICO"/>
    <s v="BARRANQUILLA"/>
    <s v="BARRIO ALPES - BARRANQUILLA"/>
    <s v="WOMPI"/>
    <s v="FO-25-1969547 | FO-25-1967772"/>
    <d v="2025-12-12T15:48:00"/>
    <d v="2025-12-15T16:38:00"/>
    <s v="INCIDENTE"/>
    <s v="LECTOR DE TARJETAS"/>
    <s v="NO LEE TARJETAS"/>
    <s v="DAÑO DEL LECTOR DE TARJETAS"/>
    <s v="13/12/2025 CB 21450_x000a__x000a_RESUMEN DEL CASO _x000a__x000a_DURANTE LA VISITA TECNICA EN ATENCIÓN DE INCIDENTE DE WOMPI  SE EVIDENCIA QUE EL DATÁFONO NO LEE NINGUNA TARJETA REVISO Y NO TIENE NINGUNA OBSTRUCCIÓN EN SU LECTOR DE TARJETAS LO CUAL SE ESCALA A SOPORTE A WOMPI  _x000a__x000a_SERIAL : 254UMD4X8023_x000a_NO SE CAMBIA EQUIPO POR EL NO SOPORTÉ DE WOMPI HOY FIN DE SEMANA_x000a_15/12/2025 CB 21450_x000a__x000a_RESUMEN DEL CASO _x000a__x000a_DURANTE LA VISITA TECNICA EN ATENCIÓN DE INCIDENTE DE WOMPI  SE EVIDENCIA QUE EL DATÁFONO NO LEE NINGUNA TARJETA REVISO Y NO TIENE NINGUNA OBSTRUCCIÓN EN SU LECTOR DE TARJETAS LO CUAL SE ESCALA A SOPORTE DE  WOMPI Y SE CAMBIA DATÁFONO SE REALIZAN PRUEBAS EXITOSAS Y EL DATÁFONO QUEDA OPERATIVO"/>
    <s v="VISITA_TÉCNICA"/>
    <s v="48"/>
    <s v="PRINCIPAL"/>
    <s v="TERRESTRE"/>
    <s v="HERNANDEZ ROJAS JOSE MAURICIO"/>
    <n v="2"/>
    <n v="51282"/>
    <n v="102564"/>
  </r>
  <r>
    <s v="VILLAVICENCIO"/>
    <s v="0036-0006"/>
    <x v="0"/>
    <s v="50001"/>
    <s v="3135376"/>
    <s v="41908"/>
    <x v="0"/>
    <s v="META"/>
    <s v="VILLAVICENCIO"/>
    <s v="BARRIO LA NUEVA FLORESTA VILLAVICENCIO"/>
    <s v="WOMPI"/>
    <s v="FO-25-1975913 | FO-25-1973234"/>
    <d v="2025-12-15T08:22:00"/>
    <d v="2025-12-15T17:03:00"/>
    <s v="INCIDENTE"/>
    <s v="SOFTWARE"/>
    <s v="APP ELIMINADA"/>
    <s v="APP ELIMINADA POR EL CB"/>
    <s v="15/12/2025 SE REALIZA VISITA A COMERCIO SE ENCUENTRA DATAFONO SIN APP, SE REALIZA ESCALAMIENTO PARA INSTALACIÓN REMOTA DE APP CON TICKET N° (486903, SE ESPERA EN COMERCIO POR 30 MINUTOS, SE RECIBE INSTRUCCION DE KEVIN CORZO DE RETIRO DE COMERCIO CON FO CANCELADO-EJECUTADO, DATAFONO QUEDA SIN APP._x000a_15/12/2025 SE REALIZA COMUNICACIÓN TELEFÓNICA CON EL SR. CESAR ROMERO 3217153414, CONFIRMA APP INSTALADA, SE ESCALO CON TICKET N° (486903, INDICA QUE YA REALIZÓ TRANSACCIÓN DE RECAUDO EXITOSA, CONFIRMA INGRESO A LA APP."/>
    <s v="SOPORTE_TELEFÓNICO"/>
    <s v="56"/>
    <s v="PRINCIPAL"/>
    <s v="TERRESTRE"/>
    <s v="MURCIA HERNANDEZ HARVEY IGNACIO"/>
    <n v="2"/>
    <n v="22000"/>
    <n v="44000"/>
  </r>
  <r>
    <s v="IBAGUE"/>
    <s v="0036-0006"/>
    <x v="0"/>
    <s v="73001"/>
    <s v="3134861"/>
    <s v="59527"/>
    <x v="0"/>
    <s v="TOLIMA"/>
    <s v="IBAGUE"/>
    <s v="BARRIO URBANIZACION PALERMO IBAGUE"/>
    <s v="WOMPI"/>
    <s v="FO-25-1971542"/>
    <d v="2025-12-14T09:00:00"/>
    <d v="2025-12-16T07:52:00"/>
    <s v="INCIDENTE"/>
    <s v="EQUIPO"/>
    <s v="DATAFONO SE REINICIA"/>
    <s v="DAÑO EN EL EQUIPO"/>
    <s v="15/12/2025 SE VISITA CB WOMPI SE EVIDENCIA CALENTAMIENTO DEL DATÁFONO EN ESTADO CARGANDO MÁS DE LO NORMAL _x000a_DESCONECTA SIGUE IGUAL PASADO 15 MINUTOS DE DESCONECTAR, CALIENTA EN GENERAL _x000a_SE SOLICITA CAMBIO DE DATATOFONO, PERSONAL SOPORTE WOMPI REALIZA CAMBIO COMPLETO CON CARGADOR Y ACCESORIOS NUEVOS SE LE INFORMA AL CLIENTE _x000a_EQUIPO QUE SE  CAMBIO QUEDA OPERANDO CORRECTAMENTE _x000a_ACTUALIZADO VERSIÓN 26.2.14"/>
    <s v="VISITA_TÉCNICA"/>
    <s v="48"/>
    <s v="PRINCIPAL"/>
    <s v="TERRESTRE"/>
    <s v="GUTIERREZ  CAMILO ANDRES"/>
    <n v="1"/>
    <n v="51282"/>
    <n v="51282"/>
  </r>
  <r>
    <s v="BOGOTA"/>
    <s v="0036-0004"/>
    <x v="3"/>
    <s v="11001"/>
    <s v="3134741"/>
    <s v="47929"/>
    <x v="0"/>
    <s v="CUNDINAMARCA"/>
    <s v="BOGOTA"/>
    <s v="BARRIO BOSA MARGARITAS BOGOTA 1"/>
    <s v="WOMPI"/>
    <s v="FO-25-1970557"/>
    <d v="2025-12-13T11:58:00"/>
    <d v="2025-12-16T07:55:00"/>
    <s v="INCIDENTE"/>
    <s v="TRANSACCION ERROR"/>
    <s v="UNA MISMA TRX ESTA PRESENTANDO FALLAS"/>
    <s v="AFECTACIÓN GENERALIZADA DE LOS SERVICIOS"/>
    <s v="15/12/2025 SE LLEGA A LA DIRECCIÓN INDICADA, INICIALMENTE SE EVIDENCIA Q AL DIGITAR LAS CREDENCIALES NO INGRESA CORRECTAMENTE, APARECE NOTIFICACIÓN EMERGENTE DE ERRO AL INGRESAR, ESTO CON EL INTERNET DEL CLIENTE . SE PROCEDE A CAMBIAR A LOS DATOS DE TELÉFONO PROPIO. SE REALIZAN VARIOS INTENTOS , INCLUSO SE INTENTA CAMBIAR LA CONTRASEÑA PERO NO ES POSIBLE, ESTAS PRUEBAS CON MIS DATOS, CONTINUA EL ERROR AL INGRESAR. SE PROCEDE A REALIZAR LA DESISTALACION DE LA APP Y SE SOLICITA LA REINSTALACIÓN DE LA MISMA TICKET NO. 486979. LUEGO DE LA REINSTALACIÓN DEJA INGRESAR CON NORMALIDAD TANTO CON EL INTERNET DEL CLIENTE COMO CON LOS DATOS. SE REALIZAN PRUEBAS EXITOSAS."/>
    <s v="VISITA_TÉCNICA"/>
    <s v="24"/>
    <s v="PRINCIPAL"/>
    <s v="TERRESTRE"/>
    <s v="GARCIA PASTRANA KEVIN FERNANDO"/>
    <n v="1"/>
    <n v="51282"/>
    <n v="51282"/>
  </r>
  <r>
    <s v="MEDELLIN"/>
    <s v="0036-0005"/>
    <x v="1"/>
    <s v="5088"/>
    <s v="3134729"/>
    <s v="33412"/>
    <x v="0"/>
    <s v="ANTIOQUIA"/>
    <s v="BELLO"/>
    <s v="BARRIO NIQUIA EL BURRO BELLO"/>
    <s v="WOMPI"/>
    <s v="FO-25-1970112"/>
    <d v="2025-12-13T11:35:00"/>
    <d v="2025-12-16T07:58:00"/>
    <s v="INCIDENTE"/>
    <s v="SOFTWARE"/>
    <s v="APP ELIMINADA"/>
    <s v="APP ELIMINADA POR EL CB"/>
    <s v="15/12/2025 CASO LINEACOM INCIDENTE 33412 TICKET N° (486962)_x000a_CB: 33412_x000a_RESUMEN DEL CASO:_x000a_SE SOLICITA REINSTALACIÓN DE APP YA QUE POR ERROR EL CLIENTE LA DESINSTALO LA APP PERO SE REALIZA EL TEMCALL PERO NO SE LOGRA REINSTALAR_x000a_SERIAL : 254JKD416938_x000a_SE REINSTALA APP CB QUEDA OK"/>
    <s v="VISITA_TÉCNICA"/>
    <s v="24"/>
    <s v="PRINCIPAL"/>
    <s v="TERRESTRE"/>
    <s v="BARRIENTOS HERNANDEZ CRISTIAN HORACIO"/>
    <n v="1"/>
    <n v="51282"/>
    <n v="51282"/>
  </r>
  <r>
    <s v="CUCUTA"/>
    <s v="0036-0007"/>
    <x v="2"/>
    <s v="54820"/>
    <s v="3134650"/>
    <s v="18539"/>
    <x v="0"/>
    <s v="NORTE DE SANTANDER"/>
    <s v="TOLEDO"/>
    <s v="CENTRO II TOLEDO"/>
    <s v="WOMPI"/>
    <s v="FO-25-1970163"/>
    <d v="2025-12-13T11:50:00"/>
    <d v="2025-12-16T08:00:00"/>
    <s v="INCIDENTE"/>
    <s v="EQUIPO"/>
    <s v="DATAFONO NO ENCIENDE"/>
    <s v="FUENTE DE PODER"/>
    <s v="15/12/2025 EN COMUNICACIÓN CON EL CLIENTE SE LE INFORMA AL SR GERSON MORA QUE POR EL MOMENTO WOMPI ESTÁ TRABAJANDO EN EL TEMA DE PERIFÉRICOS PARA DAR SOLUCIÓN A ESTOS CASOS_x000a_MIENTRAS TANTO,  PUEDE SEGUIR UTILIZANDO SU CARGADOR TIPO C PERSONAL"/>
    <s v="SOPORTE_TELEFÓNICO"/>
    <s v="8"/>
    <s v="LEJANA"/>
    <s v="TERRESTRE"/>
    <s v="DURAN ACOSTA FRANK YONNY"/>
    <n v="1"/>
    <n v="22000"/>
    <n v="22000"/>
  </r>
  <r>
    <s v="BUCARAMANGA"/>
    <s v="0036-0007"/>
    <x v="2"/>
    <s v="68276"/>
    <s v="3134647"/>
    <s v="80369"/>
    <x v="0"/>
    <s v="SANTANDER"/>
    <s v="FLORIDABLANCA"/>
    <s v="BARRIO ZAPAMANGA III ET FLORIDABLANCA"/>
    <s v="WOMPI"/>
    <s v="FO-25-1970172"/>
    <d v="2025-12-13T11:46:00"/>
    <d v="2025-12-16T08:03:00"/>
    <s v="INCIDENTE"/>
    <s v="EQUIPO"/>
    <s v="DATAFONO SE REINICIA"/>
    <s v="DAÑO EN LA FUENTE DE PODER"/>
    <s v="15/12/2025 EN COMUNICACIÓN CON LA ADMINISTRADORA FANNY ALMEIDA VALERO AL CELULAR 3219706225, SE HACEN VALIDACIONES Y SE EVIDENCIA QUE LA FALLA ESTA EN EL CARGADOR DEL DATÁFONO, SE HACEN PRUEBAS CON EL CARGADOR DEL CELULAR PERSONAL CLIENTE Y EL DATÁFONO TOMA CARGA Y NO SE APAGA, SE LE INFORMA AL CLIENTE QUE LA RED WOMPI LA AUTORIZA PARA QUE REALICE LAS CARGA DEL DATÁFONO CON SU CARGADOR PERSONAL, MIENTRAS SOLUCIONAN EL TEMA DE LOS ACCESORIOS PARA REALIZAR EL CAMBIO, SE PROCEDE A CERRAR LA ORDEN."/>
    <s v="SOPORTE_TELEFÓNICO"/>
    <s v="0"/>
    <s v="PRINCIPAL"/>
    <s v="TERRESTRE"/>
    <s v="MARTINEZ FLOREZ DONIS ALBERTO"/>
    <n v="1"/>
    <n v="22000"/>
    <n v="22000"/>
  </r>
  <r>
    <s v="BUCARAMANGA"/>
    <s v="0036-0007"/>
    <x v="2"/>
    <s v="68001"/>
    <s v="3129053"/>
    <s v="74094"/>
    <x v="0"/>
    <s v="SANTANDER"/>
    <s v="BUCARAMANGA"/>
    <s v="BARRIO CONCORDIA BUCARAMANGA 4"/>
    <s v="WOMPI"/>
    <s v="FO-25-1961797"/>
    <d v="2025-12-11T15:58:00"/>
    <d v="2025-12-16T08:40:00"/>
    <s v="INCIDENTE"/>
    <s v="CREDENCIALES DE ACCESO (USUARIO/CONTRASEÑA)"/>
    <s v="INGRESO DE CREDENCIALES ERRADAS"/>
    <s v="USUARIO CB"/>
    <s v="15/12/2025 SE ESTABLECE COMUNICACIÓN CON LA SEÑORA DIANA VIA WHATSAPP AL NÚMERO 3004924159 SE OBSERVA QUE LA CLAVE CREADA NO CUMPLE CON LOS CARACTERES QUE SOLICITA LA RED WOMPI SE PROCEDE A REALIZAR EL CAMBIO DE LA MISMA Y SE LOGRA OBTENER ACCESO POR TAL MOTIVO SE PROCEDE A CERRAR ORDEN SE ADJUNTA REGISTRO FOTOGRÁFICO"/>
    <s v="SOPORTE_TELEFÓNICO"/>
    <s v="24"/>
    <s v="PRINCIPAL"/>
    <s v="TERRESTRE"/>
    <s v="BARRERA ORTEGA MARLON STWAR"/>
    <n v="1"/>
    <n v="22000"/>
    <n v="22000"/>
  </r>
  <r>
    <s v="VILLAVICENCIO"/>
    <s v="0036-0006"/>
    <x v="0"/>
    <s v="50318"/>
    <s v="3136563"/>
    <s v="53978"/>
    <x v="0"/>
    <s v="META"/>
    <s v="GUAMAL"/>
    <s v="BARRIO FUNDADORES GUAMAL 2"/>
    <s v="WOMPI"/>
    <s v="FO-25-1973980"/>
    <d v="2025-12-15T09:31:00"/>
    <d v="2025-12-16T08:54:00"/>
    <s v="INCIDENTE"/>
    <s v="SOFTWARE"/>
    <s v="APP ELIMINADA"/>
    <s v="APP ELIMINADA POR EL CB"/>
    <s v="16/12/2025 SE REALIZA GESTION TELEFONICA CON EL SEÑOR OSCAR ORTIZ AL NUMERO 3212169508 DONDE SE REALIZA EN PROCEDIMIENTO DE DESCARGA REMOTA POR TELL CALL Y NO DESCARGA AL APP SE REALIZA GESTION CON PERSONAL DE WOMPI PARA INICIAR LA DESCARGA REMOTA DONDE EL CLIWNTE INDICA QUE YA LE APARECE LA APP Y LE FUNCIONA CORRECTAMENTE SIN NOVEDAD"/>
    <s v="SOPORTE_TELEFÓNICO"/>
    <s v="64"/>
    <s v="INTERMEDIA"/>
    <s v="TERRESTRE"/>
    <s v="ROZO JIMENEZ EDGAR ARMANDO"/>
    <n v="1"/>
    <n v="22000"/>
    <n v="22000"/>
  </r>
  <r>
    <s v="NEIVA"/>
    <s v="0036-0006"/>
    <x v="0"/>
    <s v="18001"/>
    <s v="3127723"/>
    <s v="78005"/>
    <x v="0"/>
    <s v="CAQUETA"/>
    <s v="FLORENCIA"/>
    <s v="BARRIO EL GUAMAL FLORENCIA"/>
    <s v="WOMPI"/>
    <s v="FO-25-1959985"/>
    <d v="2025-12-11T12:33:00"/>
    <d v="2025-12-16T08:58:00"/>
    <s v="INCIDENTE"/>
    <s v="SOFTWARE"/>
    <s v="APP ELIMINADA"/>
    <s v="APP ELIMINADA POR EL CB"/>
    <s v="15/12/2025 EN COMUNICACIÓN CON LA SEÑORITA FERNANDA ORTIZ AL CELULAR 3115506202, SE CONFIRMA INSTALACIÓN DE LA APP, INGRESO CON LAS CREDENCIALES Y TRANSACCIÓN EXITOSA ."/>
    <s v="SOPORTE_TELEFÓNICO"/>
    <s v="8"/>
    <s v="LEJANA"/>
    <s v="TERRESTRE"/>
    <s v="ANDRADE HERNANDEZ JUAN CARLOS"/>
    <n v="1"/>
    <n v="22000"/>
    <n v="22000"/>
  </r>
  <r>
    <s v="IBAGUE"/>
    <s v="0036-0006"/>
    <x v="0"/>
    <s v="73001"/>
    <s v="3138663"/>
    <s v="54100"/>
    <x v="0"/>
    <s v="TOLIMA"/>
    <s v="IBAGUE"/>
    <s v="BARRIO AMBALA IBAGUE 7"/>
    <s v="WOMPI"/>
    <s v="FO-25-1975721"/>
    <d v="2025-12-15T12:53:00"/>
    <d v="2025-12-16T11:12:00"/>
    <s v="INCIDENTE"/>
    <s v="EQUIPO"/>
    <s v="INTENTO DE MANIPULACION"/>
    <s v="MALA MANIPULACIÓN DEL DATAFONO"/>
    <s v="16/12/2025 SE VALIDA DATAFONO EL CUÁL SE ENCUENTRA CON SU CUBIERTA DE IMPRESORA EN BUEN ESTADO, SE REALIZA PRUEBAS DE FUNCIONAMIENTO EXITOSAS IMPRESIÓN EN FUNCIONAMIENTO OK."/>
    <s v="VISITA_TÉCNICA"/>
    <s v="56"/>
    <s v="PRINCIPAL"/>
    <s v="TERRESTRE"/>
    <s v="BARRAGAN TAFUR EDWIN ESTEBAN"/>
    <n v="1"/>
    <n v="51282"/>
    <n v="51282"/>
  </r>
  <r>
    <s v="BUCARAMANGA"/>
    <s v="0036-0007"/>
    <x v="2"/>
    <s v="68001"/>
    <s v="3141100"/>
    <s v="81542"/>
    <x v="0"/>
    <s v="SANTANDER"/>
    <s v="BUCARAMANGA"/>
    <s v="MISCELÁNEA Y PAPELERÍA 5 ESTRELLAS"/>
    <s v="WOMPI"/>
    <s v="FO-25-1979573"/>
    <d v="2025-12-16T08:00:00"/>
    <d v="2025-12-16T11:20:00"/>
    <s v="INCIDENTE"/>
    <s v="CONVENIOS"/>
    <s v="TRANSACCIÓN RECHAZADA"/>
    <s v="ERROR DE CONFIGURACIÓN"/>
    <s v="16/12/2025 SE ESTABLECE COMUNICACIÓN CON LA SEÑORA YULLY AL NÚMERO 3178764725 VIA WHATSAPP SE REALIZA ACTUALIZACIÓN DE VERSIÓN A 26.2.14 SE REALIZA PAGOS POR CÓDIGOS DE BARRAS OK PAGO POR CONVENIOS OK SE PROCEDE A CERRAR ORDEN SE ADJUNTA EVIDENCIA"/>
    <s v="SOPORTE_TELEFÓNICO"/>
    <s v="0"/>
    <s v="PRINCIPAL"/>
    <s v="TERRESTRE"/>
    <s v="BARRERA ORTEGA MARLON STWAR"/>
    <n v="1"/>
    <n v="22000"/>
    <n v="22000"/>
  </r>
  <r>
    <s v="BOGOTA"/>
    <s v="0036-0004"/>
    <x v="3"/>
    <s v="11001"/>
    <s v="3137835"/>
    <s v="52996"/>
    <x v="0"/>
    <s v="CUNDINAMARCA"/>
    <s v="BOGOTA"/>
    <s v="BARRIO MONTECARLO BOGOTA"/>
    <s v="WOMPI"/>
    <s v="FO-25-1978314 | FO-25-1974850"/>
    <d v="2025-12-15T10:58:00"/>
    <d v="2025-12-16T12:05:00"/>
    <s v="INCIDENTE"/>
    <s v="CONEXIÓN"/>
    <s v="CONEXIÓN DEFICIENTE WIFI"/>
    <s v="WIFI"/>
    <s v="15/12/2025 SE REALIZA COMUNICACIÓN  CON LA SEÑORA KELLER JOYA PARA VALIDAR SOBRE FALLA CLIENTE INDICA QUE NO LE PERMITE INGRESAR CON CREDENCIALES  SE REALIZA CAMBIO DE CONTRASEÑA Y RESTABLECER NOMBRE DE USUARIO PERO NO LE PERMITE ,SE REPORTA A WOMPI BAJO EL TICEKT-486960 INDICANDO REALIZAR PRUEBAS DESDE OTRA RED WIFI PERO EL CLIENTE NO PUEDE POR MEDIO TELEFÓNICO INDICA POR FAVOR SE VISITADO PARA QUE LE AYUDEN CON LA CONEXIÓN, SE REPROGRAMA VISITA PARA MAÑANA_x000a_16/12/2025 SE VISITA EL COMERCIO SE CAMBIA DE RED WIFI Y SE HACEN PRUEBAS Y FUNCIONA CORRECTAMENTE EL EQUIPO DE WONPI"/>
    <s v="VISITA_TÉCNICA"/>
    <s v="16"/>
    <s v="PRINCIPAL"/>
    <s v="TERRESTRE"/>
    <s v="LEAL POVEDA YOHAN SEBASTIAN"/>
    <n v="2"/>
    <n v="51282"/>
    <n v="102564"/>
  </r>
  <r>
    <s v="PASTO"/>
    <s v="0036-0003"/>
    <x v="4"/>
    <s v="52835"/>
    <s v="3132536"/>
    <s v="63802"/>
    <x v="0"/>
    <s v="NARIÑO"/>
    <s v="SAN ANDRES DE TUMACO"/>
    <s v="BARRIO AVENIDA LA PLAYA SAN ANDRES DE TUMACO"/>
    <s v="WOMPI"/>
    <s v="FO-25-1966689"/>
    <d v="2025-12-12T12:33:00"/>
    <d v="2025-12-16T12:30:00"/>
    <s v="INCIDENTE"/>
    <s v="CONEXIÓN"/>
    <s v="APARECEN ERRORES EN PANTALLA: HUBO UNA DESCONEXION DE LA RED"/>
    <s v="WIFI"/>
    <s v="16/12/2025 SE ENCUENTRA DATÁFONO CON INTERMITENCIA EN EL WIFI SE REALIZA BORRADO DE CACHE, SE CAMBIA IDIOMA A INGLÉS Y SE REALIZA ACTUALIZACIÓN DE APLICACION QUEDANDO EN LA 26.2.11 SE ESCALA A WOMPI PARA ACTUALIZAR A LA 26.2.14 YA QUE NO DEJO Y INFORMAN QUE LO VAN A HACER DE FORMA REMOTA CON TICKET N° (487132)​ CONFIGURACIÓN OK PARÁMETROS OK Y SE REALIZAN PRUEBAS EXITOSAS DE TRANSACCIONES, SE CIERRA TA"/>
    <s v="VISITA_TÉCNICA"/>
    <s v="0"/>
    <s v="LEJANA"/>
    <s v="TERRESTRE"/>
    <s v="PAZ MARTINEZ RICHARD HUMBERTO"/>
    <n v="1"/>
    <n v="452148"/>
    <n v="452148"/>
  </r>
  <r>
    <s v="BOGOTA"/>
    <s v="0036-0004"/>
    <x v="3"/>
    <s v="11001"/>
    <s v="3143128"/>
    <s v="33951"/>
    <x v="0"/>
    <s v="CUNDINAMARCA"/>
    <s v="BOGOTA"/>
    <s v="BARRIO FONTIBON BOGOTA 1"/>
    <s v="WOMPI"/>
    <s v="FO-25-1981661"/>
    <d v="2025-12-16T10:22:00"/>
    <d v="2025-12-16T12:41:00"/>
    <s v="INCIDENTE"/>
    <s v="SOFTWARE"/>
    <s v="APP ELIMINADA"/>
    <s v="APP ELIMINADA POR EL CB"/>
    <s v="16/12/2025 CON LA CLIENTE LA CUAL INFORMA QUE POR ERROR SE LE DESINSTALÓ LA APP SE GESTIONA TICKET NÚMERO 487169 SE ESPERA EL TIEMPO ESTIPULADO SE VALÍA CON LA CLIENTE FUNCIONAMIENTO OKAY"/>
    <s v="SOPORTE_TELEFÓNICO"/>
    <s v="16"/>
    <s v="PRINCIPAL"/>
    <s v="TERRESTRE"/>
    <s v="GOMEZ VEGA DAVID SNEYDER"/>
    <n v="1"/>
    <n v="22000"/>
    <n v="22000"/>
  </r>
  <r>
    <s v="MONTERIA"/>
    <s v="0036-0001"/>
    <x v="6"/>
    <s v="23001"/>
    <s v="3142319"/>
    <s v="72850"/>
    <x v="0"/>
    <s v="CORDOBA"/>
    <s v="MONTERIA"/>
    <s v="BARRIO URBANIZACION VALLEJO MONTERIA 7"/>
    <s v="WOMPI"/>
    <s v="FO-25-1980743"/>
    <d v="2025-12-16T09:19:00"/>
    <d v="2025-12-16T12:45:00"/>
    <s v="INCIDENTE"/>
    <s v="IMPRESIÓN"/>
    <s v="RODILLO ATASCADO"/>
    <s v="MALA MANIPULACIÓN DEL DATAFONO"/>
    <s v="16/12/2025 SE REALIZA AJUSTE DEL RODILLO DE LA IMPRESORA, RODILLO SE ENCONTRÓ MAL AJUSTADO, ENGRANAJES A LO CONTRARIO DE LA POSICION QUE DEBEN IR, SE AJUSTA CORRECTAMENTE EL RODILLO SOLUCIONANDO LA FALLA, ADICIONAL SE ACTUALIZA APP WOMPI VERSIÓN 26.2.14 OK, CB SE DEJA OPERATIVO SIN NOVEDAD."/>
    <s v="VISITA_TÉCNICA"/>
    <s v="16"/>
    <s v="PRINCIPAL"/>
    <s v="TERRESTRE"/>
    <s v="GONZALEZ FERRER JESUS ALEXANDER"/>
    <n v="1"/>
    <n v="51282"/>
    <n v="51282"/>
  </r>
  <r>
    <s v="BARRANQUILLA"/>
    <s v="0036-0001"/>
    <x v="6"/>
    <s v="8001"/>
    <s v="3140844"/>
    <s v="76875"/>
    <x v="0"/>
    <s v="ATLANTICO"/>
    <s v="BARRANQUILLA"/>
    <s v="BARRIO SANTA MARIA BARRANQUILLA SANTA MARIA"/>
    <s v="WOMPI"/>
    <s v="FO-25-1978488"/>
    <d v="2025-12-16T08:00:00"/>
    <d v="2025-12-16T12:53:00"/>
    <s v="INCIDENTE"/>
    <s v="LECTOR DE TARJETAS"/>
    <s v="NO LEE TARJETAS"/>
    <s v="DAÑO DEL LECTOR DE TARJETAS"/>
    <s v="16/12/2025 CB 76875_x000a__x000a_RESUMEN DEL CASO _x000a__x000a_DURANTE LA VISITA TECNICA EN ATENCIÓN DE INCIDENTE DE WOMPI  SE EVIDENCIA QUE EL DATÁFONO NO LEE NINGUNA TARJETA REVISO Y NO TIENE NINGUNA OBSTRUCCIÓN EN SU LECTOR DE TARJETAS LO CUAL SE ESCALA A SOPORTE A WOMPI SE REALIZAN PRUEBAS EXITOSAS Y EL CB QUEDA OPERATIVO"/>
    <s v="VISITA_TÉCNICA"/>
    <s v="40"/>
    <s v="PRINCIPAL"/>
    <s v="TERRESTRE"/>
    <s v="PEÑALOZA GUTIERREZ RAFAEL GUSTAVO"/>
    <n v="1"/>
    <n v="51282"/>
    <n v="51282"/>
  </r>
  <r>
    <s v="BOGOTA"/>
    <s v="0036-0004"/>
    <x v="3"/>
    <s v="25269"/>
    <s v="3133957"/>
    <s v="46743"/>
    <x v="0"/>
    <s v="CUNDINAMARCA"/>
    <s v="FACATATIVA"/>
    <s v="BARRIO REMANSO EL CACIQUE FACATATIVA"/>
    <s v="WOMPI"/>
    <s v="FO-25-1977017 | FO-25-1969335"/>
    <d v="2025-12-13T09:00:00"/>
    <d v="2025-12-16T13:12:00"/>
    <s v="INCIDENTE"/>
    <s v="IMPRESIÓN"/>
    <s v="FALTA DE ROLLO"/>
    <s v="MALA MANIPULACIÓN DEL DATAFONO"/>
    <s v="15/12/2025 SE SOLICITA CAMBIO DEL DATÁFONO 254KMD4W6455 POR FALTA DE RODILLO EN LA IMPRESORA Y SE ESCALA PROCESO DESDE LAS 12:00 SIENDO LAS 13:20 AÚN NO HAN DADO RESPUESTA SE PROCEDE A REPROGRAMAR EL INCIDENTE. SUSCRIPTORA INFORMA QUE NO HAY REALIZADO TRANSACCIONES DEBIDO A QUE LA GENTE SOLO LE PIDE LA TIRILLA EN FÍSICO O NO LE ACEPTA POR MENSAJE_x000a_16/12/2025 SE REALIZA CAMBIO DE EQUIPO DX4000 POR DAÑO DEL RODILLO SE CAYÓ AL PISO Y EL RODILLO SE PARTIÓ, SERVICIO OPERATIVO PRUEBAS CON UNA CONSULTA DE SALDO NO HAY COMO HACER RETIRO Y CONSIGNACIÓN"/>
    <s v="VISITA_TÉCNICA"/>
    <s v="40"/>
    <s v="INTERMEDIA"/>
    <s v="TERRESTRE"/>
    <s v="BUSTOS MORA DIEGO MANUEL"/>
    <n v="2"/>
    <n v="172989"/>
    <n v="345978"/>
  </r>
  <r>
    <s v="CALI"/>
    <s v="0036-0003"/>
    <x v="4"/>
    <s v="76001"/>
    <s v="3143518"/>
    <s v="34501"/>
    <x v="0"/>
    <s v="VALLE DEL CAUCA"/>
    <s v="CALI"/>
    <s v="BARRIO FLORALIA CALI"/>
    <s v="WOMPI"/>
    <s v="FO-25-1981741"/>
    <d v="2025-12-16T10:58:00"/>
    <d v="2025-12-16T13:29:00"/>
    <s v="INCIDENTE"/>
    <s v="IMPRESIÓN"/>
    <s v="ROLLO MAL PUESTO"/>
    <s v="MALA MANIPULACIÓN DEL DATAFONO"/>
    <s v="16/12/2025 SE LLAMA A LA SEÑORA JENNY SUAREZ AL NUMERO 3127898532 E INDICA QUE EL DATÁFONO YA ESTA FUNCIONANDO CORRECTAMENTE"/>
    <s v="SOPORTE_TELEFÓNICO"/>
    <s v="64"/>
    <s v="PRINCIPAL"/>
    <s v="TERRESTRE"/>
    <s v="CUERO RUIZ JHONNY"/>
    <n v="1"/>
    <n v="22000"/>
    <n v="22000"/>
  </r>
  <r>
    <s v="MEDELLIN"/>
    <s v="0036-0005"/>
    <x v="1"/>
    <s v="5088"/>
    <s v="3142323"/>
    <s v="31677"/>
    <x v="0"/>
    <s v="ANTIOQUIA"/>
    <s v="BELLO"/>
    <s v="BARRIO EL PARAÍSO BELLO"/>
    <s v="WOMPI"/>
    <s v="FO-25-1980737"/>
    <d v="2025-12-16T09:20:00"/>
    <d v="2025-12-16T13:33:00"/>
    <s v="INCIDENTE"/>
    <s v="CREDENCIALES DE ACCESO (USUARIO/CONTRASEÑA)"/>
    <s v="INGRESO DE CREDENCIALES ERRADAS"/>
    <s v="USUARIO CB"/>
    <s v="16/12/2025 SE COMUNICA CON EL USUARIO, PARA CONFIRMAR LA FALLA HE INDICA QUE NO LE QUIERE DAR EL USUARIO SE QUEDA CARGANDO HE INDICA QUE ESTÁ BIEN EL USUARIO Y CONTRASEÑA, SE LE INDICA QUE SE CONECTE A OTRO RED PARA DESCARTAR QUE SEA LA RED WIFI, Y FUNCIONA CON NORMALIDAD CON OTRO RED, EL USUARIO LLAMA AL OPERADOR Y SE SOLUCIONA. Y LO DEJA INGRESAR EXITOSAMENTE SERVICIO OPERATIVO"/>
    <s v="SOPORTE_TELEFÓNICO"/>
    <s v="64"/>
    <s v="PRINCIPAL"/>
    <s v="TERRESTRE"/>
    <s v="ZAPATA LOPEZ EDWARD ASDRUBAL"/>
    <n v="1"/>
    <n v="22000"/>
    <n v="22000"/>
  </r>
  <r>
    <s v="CALI"/>
    <s v="0036-0003"/>
    <x v="4"/>
    <s v="19001"/>
    <s v="3139986"/>
    <s v="48104"/>
    <x v="0"/>
    <s v="CAUCA"/>
    <s v="POPAYAN"/>
    <s v="BARRIO BOLIVAR POPAYAN 1"/>
    <s v="WOMPI"/>
    <s v="FO-25-1977543"/>
    <d v="2025-12-15T15:58:00"/>
    <d v="2025-12-16T13:41:00"/>
    <s v="INCIDENTE"/>
    <s v="NAVEGACION LENTA"/>
    <s v="USUARIO NO PUEDE NAVEGAR ENTRE PANTALLAS O LA APP NO ABRE SE QUEDA CARGANDO"/>
    <s v="MEMORIA LLENA"/>
    <s v="16/12/2025 SE HACE BORRADO MEMORIA CACHE SE INGRESA CON USUARIOS PRUEBAS OK SE DESCONECTA Y CONECTA A LA RED OK PRUEBAS FINALES OK"/>
    <s v="VISITA_TÉCNICA"/>
    <s v="64"/>
    <s v="LEJANA"/>
    <s v="TERRESTRE"/>
    <s v="GIMBUEL LASSO LUIS GERMAN"/>
    <n v="1"/>
    <n v="452148"/>
    <n v="452148"/>
  </r>
  <r>
    <s v="MEDELLIN"/>
    <s v="0036-0005"/>
    <x v="1"/>
    <s v="5088"/>
    <s v="3138961"/>
    <s v="78160"/>
    <x v="0"/>
    <s v="ANTIOQUIA"/>
    <s v="BELLO"/>
    <s v="BARRIO NIQUIA BELLO 23"/>
    <s v="WOMPI"/>
    <s v="FO-25-1976359"/>
    <d v="2025-12-15T14:08:00"/>
    <d v="2025-12-16T13:45:00"/>
    <s v="INCIDENTE"/>
    <s v="CONEXIÓN"/>
    <s v="CONEXIÓN DEFICIENTE WIFI"/>
    <s v="FALLAS EN CANAL DE COMUNICACIÓN DEL CLIENTE (INTERNET)"/>
    <s v="16/12/2025 SE COMUNICA CON EL USUARIO HE INDICA QUE EL EQUIPO NO CONECTA NI SALE LA RED WIFI, SE LE INDICA QUE INTENTA CONECTAR EL EQUIPO AL RED DE DATOS DEL CELULAR CON 2.4 Y CONECTA EL EQUIPO, SE LE INDICA AL USUARIO LLAME AL OPERADOR A QUÉ HABILITEN LA RED DE 2.5 AL MODEL DEL LOCAL Y DESPUÉS DE 1 HORA EL OPERATIVO SE LA ACTIVO Y FUNCIONA CORRECTAMENTE. SERVICIO OPERATIVO"/>
    <s v="SOPORTE_TELEFÓNICO"/>
    <s v="32"/>
    <s v="PRINCIPAL"/>
    <s v="TERRESTRE"/>
    <s v="ZAPATA LOPEZ EDWARD ASDRUBAL"/>
    <n v="1"/>
    <n v="22000"/>
    <n v="22000"/>
  </r>
  <r>
    <s v="IBAGUE"/>
    <s v="0036-0006"/>
    <x v="0"/>
    <s v="73001"/>
    <s v="3137813"/>
    <s v="65077"/>
    <x v="0"/>
    <s v="TOLIMA"/>
    <s v="IBAGUE"/>
    <s v="BARRIO JORDAN I ETAPA IBAGUE"/>
    <s v="WOMPI"/>
    <s v="FO-25-1974788"/>
    <d v="2025-12-15T10:53:00"/>
    <d v="2025-12-16T13:53:00"/>
    <s v="INCIDENTE"/>
    <s v="VOUCHER"/>
    <s v="INFORMACIÓN DEL CB ERRADA"/>
    <s v="HAY INFORMACIÓN ERRADA EN EL VOUCHER"/>
    <s v="16/12/2025 SE COMUNICA AL NÚMERO 3203211319, LA SEÑORA JULIETH TORRES CONFIRMA QUE LA  DIRECCIÓN DEL VOUCHER YA SE ENCUENTRA ACTUALIZADA ALA DIRECCIÓN ACTUAL DE SU COMERCIO. EQUIPO OPERATIVO"/>
    <s v="SOPORTE_TELEFÓNICO"/>
    <s v="32"/>
    <s v="PRINCIPAL"/>
    <s v="TERRESTRE"/>
    <s v="BARRAGAN TAFUR EDWIN ESTEBAN"/>
    <n v="1"/>
    <n v="22000"/>
    <n v="22000"/>
  </r>
  <r>
    <s v="PEREIRA"/>
    <s v="0036-0002"/>
    <x v="5"/>
    <s v="66001"/>
    <s v="3143140"/>
    <s v="80907"/>
    <x v="0"/>
    <s v="RISARALDA"/>
    <s v="PEREIRA"/>
    <s v="BARRIO CENTRO PEREIRA 52"/>
    <s v="WOMPI"/>
    <s v="FO-25-1981658"/>
    <d v="2025-12-16T10:24:00"/>
    <d v="2025-12-16T14:06:00"/>
    <s v="INCIDENTE"/>
    <s v="CREDENCIALES DE ACCESO (USUARIO/CONTRASEÑA)"/>
    <s v="NO FUNCIONA EL USUARIO O CONTRASEÑA"/>
    <s v="ERROR INICIO DE SESIÓN"/>
    <s v="16/12/2025 SE VISITA COMERCIO SE IDENTIFICA APLICACIÓN QUEDA CARGADO AL INGRESAR CREDENCIALES SE REALIZA CONEXIÓN POR DATOS SE EVIDENCIA INGRESO A LA APLICACIÓN SE REALIZA PRUEBAS OK"/>
    <s v="VISITA_TÉCNICA"/>
    <s v="0"/>
    <s v="PRINCIPAL"/>
    <s v="TERRESTRE"/>
    <s v="LOAIZA LOPEZ JHON FREDDY"/>
    <n v="1"/>
    <n v="51282"/>
    <n v="51282"/>
  </r>
  <r>
    <s v="MEDELLIN"/>
    <s v="0036-0005"/>
    <x v="1"/>
    <s v="5001"/>
    <s v="3139978"/>
    <s v="50575"/>
    <x v="0"/>
    <s v="ANTIOQUIA"/>
    <s v="MEDELLIN"/>
    <s v="BARRIO PABLO ESCOBAR MEDELLIN"/>
    <s v="WOMPI"/>
    <s v="FO-25-1977545"/>
    <d v="2025-12-15T15:55:00"/>
    <d v="2025-12-16T14:16:00"/>
    <s v="INCIDENTE"/>
    <s v="RECHAZO GENERAL"/>
    <s v="RECHAZO GENERAL"/>
    <s v="ERROR EN LA APLICACION"/>
    <s v="16/12/2025 SE INTENTA COMUNICACIÓN CON CLIENTE SIN ÉXITO, SE INTENTA COMUNICAR NUEVAMENTE DESPUES DE 50MIN E INFORMA LA TRABAJADORA QUE EL NÚMERO DEL LOCAL ES 3205106289, SE COMUNICA CON CLIENTE E INFORMA QUE LA FALLA NO ES POR LENTITUD SINO POR RECHAZO EN LAS TRANSACCIONES SEGÚN COMENTA PRINCIPALMENTE EN RETIROS YA SEA CON O SIN TARJETA, SE LE INDICA REALIZAR BORRADO DE CACHE, ACTUALIZACIÓN DEL TEM CALL Y REINICIAR EL EQUIPO, DESPUÉS DEL TIEMPO PRUDENTE, SE VUELVE A COMUNICAR E INFORMA QUE EL EQUIPO LE HA ESTADO FUNCIONANDO CORRECTAMENTE"/>
    <s v="SOPORTE_TELEFÓNICO"/>
    <s v="64"/>
    <s v="PRINCIPAL"/>
    <s v="TERRESTRE"/>
    <s v="QUINTERO SANCHEZ JUAN SEBASTIAN"/>
    <n v="1"/>
    <n v="22000"/>
    <n v="22000"/>
  </r>
  <r>
    <s v="CUCUTA"/>
    <s v="0036-0007"/>
    <x v="2"/>
    <s v="54001"/>
    <s v="3099928"/>
    <s v="61168"/>
    <x v="0"/>
    <s v="NORTE DE SANTANDER"/>
    <s v="CUCUTA"/>
    <s v="BARRIO LA PLAYA CUCUTA 9"/>
    <s v="WOMPI"/>
    <s v="FO-25-1953455 | FO-25-1928620"/>
    <d v="2025-12-04T08:00:00"/>
    <d v="2025-12-16T14:28:00"/>
    <s v="INCIDENTE"/>
    <s v="SOFTWARE"/>
    <s v="VERSIÓN DESACTUALIZADA"/>
    <s v="VERSIÓN NO ACTUALIZADA"/>
    <s v="09/12/2025 SE REALIZA LLAMADA TELEFÓNICA AL NÚMERO 3124857645 SE HABLÓ CON LA SRA BRENDA, MANIFIESTA QUE NO LE APARECE LA OPCIÓN DE CUADRE DE CAJA, SE ESCALA CASO CON EL COORDINADOR DE LA ZONA._x000a__x000a_SERIAL:254JKD416627                      TICKET N° (484930)_x000a__x000a_SE REALIZA NUEVAMENTE LLAMADA TELEFÓNICA AL NÚMERO ASIGNADO Y SE HABLÓ CON LA SR BRENDA, SE REALIZA ACTUALIZACIÓN DE EQUIPO WOMPII, SE REINICIA EQUIPO Y NO ACTUALIZA VERSION, FALLA PERSISTE_x000a_16/12/2025 SE REALIZA VISITA AL COMERCIO Y SEE REALIZA A ACTUALIZAR LA APP WOMPI, SE REALIZA DESCARGA OK, CUADRE DE CAJA OK, PRUEBAS ÉXITOSAS"/>
    <s v="VISITA_TÉCNICA"/>
    <s v="40"/>
    <s v="PRINCIPAL"/>
    <s v="TERRESTRE"/>
    <s v="HERNANDEZ GUARIN MIGUEL JULIAN"/>
    <n v="2"/>
    <n v="51282"/>
    <n v="102564"/>
  </r>
  <r>
    <s v="BUCARAMANGA"/>
    <s v="0036-0007"/>
    <x v="2"/>
    <s v="68001"/>
    <s v="3143916"/>
    <s v="61519"/>
    <x v="0"/>
    <s v="SANTANDER"/>
    <s v="BUCARAMANGA"/>
    <s v="BARRIO BUCARAMANGA BUCARAMANGA 8"/>
    <s v="WOMPI"/>
    <s v="FO-25-1982056"/>
    <d v="2025-12-16T11:42:00"/>
    <d v="2025-12-16T15:52:00"/>
    <s v="INCIDENTE"/>
    <s v="LECTURA"/>
    <s v="NO LEE NINGUNA FACTURA"/>
    <s v="NO LEE CODIGOS DE BARRAS LARGOS"/>
    <s v="16/12/2025 EN COMUNICACIÓN CON LA SEÑOR ISMAR AL NÚMERO 3202037111 INDICA Q NO LE ESTA  LEYENDO CODIGO DE BARRAS, SE LE INDICA COMO PROCEDER A REALIZAR ACTUALIZACIONES AL DATADO NO, Y SE LE INDICA LA MANERA CORRECTA DE LEER LO CÓDIGO DE BARRAS, CLIENTE ENVÍA PRUEBA DE FUNCIONAMIENTO OK, SE PROCEDE A CERRAR ORDEN"/>
    <s v="SOPORTE_TELEFÓNICO"/>
    <s v="24"/>
    <s v="PRINCIPAL"/>
    <s v="TERRESTRE"/>
    <s v="GELVEZ MOGOLLON JOSE ELISEO"/>
    <n v="1"/>
    <n v="22000"/>
    <n v="22000"/>
  </r>
  <r>
    <s v="BUCARAMANGA"/>
    <s v="0036-0007"/>
    <x v="2"/>
    <s v="68307"/>
    <s v="3098899"/>
    <s v="49896"/>
    <x v="0"/>
    <s v="SANTANDER"/>
    <s v="GIRON"/>
    <s v="BARRIO EL POBLADO GIRON 1"/>
    <s v="WOMPI"/>
    <s v="FO-25-1927565"/>
    <d v="2025-12-03T16:13:00"/>
    <d v="2025-12-16T16:36:00"/>
    <s v="INCIDENTE"/>
    <s v="EQUIPO"/>
    <s v="INTENTO DE MANIPULACION"/>
    <s v="EQUIPO HA TRATADO DE SER VULNERADO"/>
    <s v="16/12/2025 SE REALIZA VISITA A COMERCIO Y SE INSTALA DATAFONO YA QUE EL ANTERIOR FUE ROBADO, SE REALIZA TEMCALL Y SE ACTUALIZA VERSIÓN 26.2.11-NEXT. 0, SE GENERA TICKET PARA ASOCIAR SERIAL CON CREDENCIALES EN WOMPI, CB BLOQUEADO POR PARTE DE LA ENTIDAD ESCALADO A LA ENTIDAD PARA ACTIVACIÓN D PUNTO Y PODER HACER PRUEBAS. SE REALIZAN PRUEBAS DE FORMA EXITOSA Y SE LLAMA NUEVAMENTE A BLOQUEAR EL CB CON TICKET DE SOLICITUD #14575301."/>
    <s v="VISITA_TÉCNICA"/>
    <s v="0"/>
    <s v="PRINCIPAL"/>
    <s v="TERRESTRE"/>
    <s v="SANTOS GONZALEZ JOHAN FABIAN"/>
    <n v="1"/>
    <n v="51282"/>
    <n v="51282"/>
  </r>
  <r>
    <s v="BOGOTA"/>
    <s v="0036-0004"/>
    <x v="3"/>
    <s v="25754"/>
    <s v="3096388"/>
    <s v="57241"/>
    <x v="0"/>
    <s v="CUNDINAMARCA"/>
    <s v="SOACHA"/>
    <s v="BARRIO LEON XIII SOACHA 6"/>
    <s v="WOMPI"/>
    <s v="FO-25-1928305 | FO-25-1924783"/>
    <d v="2025-12-03T10:45:00"/>
    <d v="2025-12-16T16:37:00"/>
    <s v="INCIDENTE"/>
    <s v="RECHAZO GENERAL"/>
    <s v="RECHAZO GENERAL"/>
    <s v="DAÑO DEL EQUIPO"/>
    <s v="03/12/2025 SE LLEGA A DIRECCIÓN PARA ATENDER FALLA, ENCONTRAMOS QUE DESDE EL DÍA QUE INSTALARON EL EQUIPO NO SE REALIZARON TRANSACCIONES DE PRUEBA POSIBLE FALLA DE LA LLAVE DE ESCALA A WOMPI EN ESPERA DE TICKET _x000a__x000a_TICKET 484584_x000a__x000a_DESPUÉS DE REALIZAR VALIDACIÓN DE WOMPI ENCUENTRAN ERROR EN LA LLAVE Y SE REQUIERE CAMBIO, PARA ESTE CAMBIO POR SER EQUIPO DE ESCRITORIO SE DEBE ESPERAR APROBACIÓN Y EQUIPO PARA PODER VOLVER A REESTABLECER EN SERVICIO DE INDICA A CLIENTE SEGUIR TRABAJANDO EL DE REDEBAN MIENTRAS WOMPI SOLUCIONA CON UN NUEVO EQUIPO_x000a_16/12/2025 SE REALIZA 2 VISITA, DÓNDE SE REALIZA CAMBIO DE EQUIPO POR PROBLEMA CON LLAVES, SE REALIZAN PRUEBAS OK"/>
    <s v="VISITA_TÉCNICA"/>
    <s v="0"/>
    <s v="PRINCIPAL"/>
    <s v="TERRESTRE"/>
    <s v="LEON GUERRERO CRISTIAN JOHAN"/>
    <n v="2"/>
    <n v="51282"/>
    <n v="102564"/>
  </r>
  <r>
    <s v="MEDELLIN"/>
    <s v="0036-0005"/>
    <x v="1"/>
    <s v="5761"/>
    <s v="3139741"/>
    <s v="72826"/>
    <x v="0"/>
    <s v="ANTIOQUIA"/>
    <s v="SOPETRAN"/>
    <s v="BARRIO EL BULEVAR SOPETRAN"/>
    <s v="WOMPI"/>
    <s v="FO-25-1977117"/>
    <d v="2025-12-15T15:24:00"/>
    <d v="2025-12-16T21:40:00"/>
    <s v="INCIDENTE"/>
    <s v="IMPRESIÓN"/>
    <s v="RODILLO ATASCADO"/>
    <s v="MALA MANIPULACIÓN DEL DATAFONO"/>
    <s v="16/12/2025 SE REALIZA VISITA A PUNTO Y SE EVIDENCIA QUE EL RODILLO ESTÁ CAÍDO, SE UBICA RODILLO DE FORMA CORRECTA Y SE HACEN PRUEBAS DE IMPRESIÓN Y ESTÁS PERFECTAS"/>
    <s v="VISITA_TÉCNICA"/>
    <s v="48"/>
    <s v="INTERMEDIA"/>
    <s v="TERRESTRE"/>
    <s v="HERNANDEZ CHAVARRIA JUAN CAMILO"/>
    <n v="1"/>
    <n v="172989"/>
    <n v="172989"/>
  </r>
  <r>
    <s v="MEDELLIN"/>
    <s v="0036-0005"/>
    <x v="1"/>
    <s v="5001"/>
    <s v="3145952"/>
    <s v="36851"/>
    <x v="0"/>
    <s v="ANTIOQUIA"/>
    <s v="MEDELLÍN"/>
    <s v="FRANCO VISION"/>
    <s v="WOMPI"/>
    <s v="FO-25-1984226"/>
    <d v="2025-12-16T16:22:00"/>
    <d v="2025-12-16T21:57:00"/>
    <s v="INCIDENTE"/>
    <s v="IMPRESIÓN"/>
    <s v="TAPA DE IMPRESORA DESAJUSTADA"/>
    <s v="MALA MANIPULACIÓN DEL DATAFONO"/>
    <s v="16/12/2025 EN COMUNICACION CON CB INFORMA QUE EL CODIGO DEL CB ESTA MAL RADICADO ES 38746 Y LA SOLICITUD QUEDO CON EL 36851 SE LE INFORMA QUE DEBE COMUNICARSE NUEVAMENTE Y RADICAR CON EL CODIGO CORRECTO SE CIERRA SOLICITUD CLIENTE CONFORME"/>
    <s v="SOPORTE_TELEFÓNICO"/>
    <s v="32"/>
    <s v="PRINCIPAL"/>
    <s v="TERRESTRE"/>
    <s v="DIAZ ACOSTA MARIA ISABEL"/>
    <n v="1"/>
    <n v="22000"/>
    <n v="22000"/>
  </r>
  <r>
    <s v="BUCARAMANGA"/>
    <s v="0036-0007"/>
    <x v="2"/>
    <s v="68207"/>
    <s v="3144408"/>
    <s v="51776"/>
    <x v="0"/>
    <s v="SANTANDER"/>
    <s v="CONCEPCION"/>
    <s v="BARRIO BOLIVAR CONCEPCION"/>
    <s v="WOMPI"/>
    <s v="FO-25-1982530"/>
    <d v="2025-12-16T12:39:00"/>
    <d v="2025-12-16T22:08:00"/>
    <s v="INCIDENTE"/>
    <s v="IMPRESIÓN"/>
    <s v="SUCIEDAD EN IMPRESORA"/>
    <s v="MALA MANIPULACIÓN DEL DATAFONO"/>
    <s v="16/12/2025 SE LLAMA A SEÑORA FLOR AL NÚMERO 3144931299 QUIEN NOS ENVÍA FOTO DE EL ERROR NO SALE VOUCHER, SE LE DAN LAS INDICACIONES Y DESPUÉS DE QUE LIMPIO LA IMPRESORA NOS INDICA QUE YA PUDO IMPRIMIR NUEVAMENTE"/>
    <s v="SOPORTE_TELEFÓNICO"/>
    <s v="16"/>
    <s v="LEJANA"/>
    <s v="TERRESTRE"/>
    <s v="PEÑA DIAZ IVAN YESID"/>
    <n v="1"/>
    <n v="22000"/>
    <n v="22000"/>
  </r>
  <r>
    <s v="BUCARAMANGA"/>
    <s v="0036-0007"/>
    <x v="2"/>
    <s v="68679"/>
    <s v="3136685"/>
    <s v="60208"/>
    <x v="0"/>
    <s v="SANTANDER"/>
    <s v="SAN GIL"/>
    <s v="BARRIO TORRES DEL CASTILLO SAN GIL"/>
    <s v="WOMPI"/>
    <s v="FO-25-1974032"/>
    <d v="2025-12-15T09:39:00"/>
    <d v="2025-12-16T22:22:00"/>
    <s v="INCIDENTE"/>
    <s v="LECTURA"/>
    <s v="ERROR LECTURA CODIGO DE BARRAS"/>
    <s v="NO LEE CODIGOS DE BARRAS LARGOS"/>
    <s v="16/12/2025 EN COMUNICACIÓN CON LA SEÑORA VERÓNICA AL. MOVIL 3223080174, INDICA QUE NO PUEDE LEER LOS CÓDIGO DE BARRAS LARGAS, SE LE INDICA EL PROCESO PARA REALIZA BORRADO DE CACHE Y TEM CALL, SE VALIDA QUE EQUIPO QUEDÓ CORRECTAMENTE CARGADA LA VERSIÓN 26.2.14, SE LE INDICA PROCESO PARA LA LECTURA DE CÓDIGO DE BARRAS UBICAR EL DATAFONO DE FORMA HORIZONTAL AL CÓDIGO DE BARRAS PARA TOMAR LA LECTURA DE IZQUIERDA A DERECHA, **PENDIENTE A LA ESPERA DE PRUEBAS Y VALIDACIÓN POR PARTE DE XLIENTE**"/>
    <s v="SOPORTE_TELEFÓNICO"/>
    <s v="0"/>
    <s v="INTERMEDIA"/>
    <s v="TERRESTRE"/>
    <s v="SANTOS GONZALEZ JOHAN FABIAN"/>
    <n v="1"/>
    <n v="22000"/>
    <n v="22000"/>
  </r>
  <r>
    <s v="IBAGUE"/>
    <s v="0036-0006"/>
    <x v="0"/>
    <s v="73268"/>
    <s v="2999189"/>
    <s v="31812"/>
    <x v="0"/>
    <s v="TOLIMA"/>
    <s v="ESPINAL"/>
    <s v="BARRIO CABALLERO Y GONGORA ESPINAL"/>
    <s v="WOMPI"/>
    <s v="FO-25-1816533 | FO-25-1809423"/>
    <d v="2025-11-11T08:00:00"/>
    <d v="2025-12-17T07:40:00"/>
    <s v="INCIDENTE"/>
    <s v="NAVEGACION LENTA"/>
    <s v="USUARIO NO PUEDE NAVEGAR ENTRE PANTALLAS O LA APP NO ABRE SE QUEDA CARGANDO"/>
    <s v="CACHE"/>
    <s v="12/11/2025 SE COMUNICA AL NÚMERO 3132223619, SE LE BRINDA SOPORTE TELEFÓNICO ALA SEÑORA NURY VARGAS PARA QUE PUEDA REALIZAR DESCARGA DE ACTUALIZACIÓN, BORRADO DE CACHÉ Y REINICIO DEL DATÁFONO. EL CLIENTE INDICA QUE DESPUÉS DE UN TIEMPO DE REALIZAR ESTE PROCEDIMIENTO LA LENTITUD PERSISTE. GESTIÓN TELEFÓNICA_x000a_13/12/2025 SE REALIZA CONTACTO TELEFONICO CON LA SEÑORA NURY VARGAS AL TELÉFONO.3132223619 LA CUAL NOS INDICA QUE  YA EL DAÑO DEL EQUIPO FUE SOLUCIONADO Y QUE EL EQUIPO ESTA FUNCIONANDO OK"/>
    <s v="SOPORTE_TELEFÓNICO"/>
    <s v="56"/>
    <s v="INTERMEDIA"/>
    <s v="TERRESTRE"/>
    <s v="PEDREROS CONTRERAS MICHAEL STEVENS"/>
    <n v="2"/>
    <n v="22000"/>
    <n v="44000"/>
  </r>
  <r>
    <s v="MONTERIA"/>
    <s v="0036-0001"/>
    <x v="6"/>
    <s v="23001"/>
    <s v="3144675"/>
    <s v="68962"/>
    <x v="0"/>
    <s v="CORDOBA"/>
    <s v="MONTERIA"/>
    <s v="VARIEDADES DIES"/>
    <s v="WOMPI"/>
    <s v="FO-25-1982995"/>
    <d v="2025-12-16T14:15:00"/>
    <d v="2025-12-17T08:39:00"/>
    <s v="INCIDENTE"/>
    <s v="NAVEGACION LENTA"/>
    <s v="USUARIO NO PUEDE NAVEGAR ENTRE PANTALLAS O LA APP NO ABRE SE QUEDA CARGANDO"/>
    <s v="CACHE"/>
    <s v="16/12/2025 SE REALIZA SOPORTE TELEFÓNICO CON LA SEÑORA DIANA 3042192814 DONDE MANIESTA QUE EL EQUIPO SE QUE CON LA PANTALLA CONGELADA SIN PERMITIRLE HACER NINGUNA FUNCIÓN, SE LE INDICA QUE PRESIONE EL BOTÓN DE ENCENDIDO PARA REALIZAR EL PROCESO DE BORRADO DE CACHE Y VERIFICAR QUE CUENTE LA VERSIÓN 26.2.14 YA REALIZADO EL PROCESO DE MEMORIA EL DATAFONO QUEDO EN OPERACIÓN NORMAL SE INDICA A LA SEÑORA DIANA REALIZAR UNA CONSULTA DE SALDO CON RESULTADO EXITOSO_x000a_CB OPERANDO CON NORMALIDAD"/>
    <s v="SOPORTE_TELEFÓNICO"/>
    <s v="40"/>
    <s v="PRINCIPAL"/>
    <s v="TERRESTRE"/>
    <s v="ARRAZOLA HERNANDEZ NICOLAS AUGUSTO"/>
    <n v="1"/>
    <n v="22000"/>
    <n v="22000"/>
  </r>
  <r>
    <s v="BOGOTA"/>
    <s v="0036-0004"/>
    <x v="3"/>
    <s v="11001"/>
    <s v="3092674"/>
    <s v="65773"/>
    <x v="0"/>
    <s v="CUNDINAMARCA"/>
    <s v="BOGOTA"/>
    <s v="BARRIO LA FRANCIA BOGOTA"/>
    <s v="WOMPI"/>
    <s v="FO-25-1926005 | FO-25-1920870"/>
    <d v="2025-12-02T15:41:00"/>
    <d v="2025-12-17T09:00:00"/>
    <s v="INCIDENTE"/>
    <s v="LECTOR DE TARJETAS"/>
    <s v="NO LEE TARJETAS"/>
    <s v="DAÑO DEL LECTOR DE TARJETAS"/>
    <s v="03/12/2025 SE REALIZA REVISION DEL EQUIPO OBSERVANDO QUE ESTE NO LEE LAS TARJETAS AL MOMENTO DE REVISAR LA ENTRADA DE TARJETAS SE OBSERVA QUE EL PIN QUE LEE EL CHIP SE ENCUENTRA LEVANTADO POR LO CUAL ESTE NO GENERA LA LECTURA DE LA TARJETA SE NECESITA REALIZAR CAMBIO DEL EQUIPO PERO POR NO DISPONIBILIDAD EN BODEGA NO SE PUEDE REALIZAR EL CAMBIO DEL EQUIPO- TICKET N° (486040)_x000a_17/12/2025 SE REALIZA CAMBIO DEL DATÁFONO POR FALLO EN EL SLOT DE TARJETA, SOLO SE ENCUENTRA UNA TRANSFERENCIA ANTERIOR AL CAMBIO POR ESTE MOTIVO SE TOMA SOLO ESA FOTO EN PRUEBAS ANTERIORES, SE PROCEDE A TOMAR EVIDENCIA DE TRANSACCIONES POSTERIORES AL CAMBIO, SALIENDO ESTAS SIN NOVEDAD"/>
    <s v="VISITA_TÉCNICA"/>
    <s v="48"/>
    <s v="PRINCIPAL"/>
    <s v="TERRESTRE"/>
    <s v="ROZO ROZO WILLIAM ASDRUBAL"/>
    <n v="2"/>
    <n v="51282"/>
    <n v="102564"/>
  </r>
  <r>
    <s v="MEDELLIN"/>
    <s v="0036-0005"/>
    <x v="1"/>
    <s v="5088"/>
    <s v="3144312"/>
    <s v="44102"/>
    <x v="0"/>
    <s v="ANTIOQUIA"/>
    <s v="BELLO"/>
    <s v="BARRIO LA CUMBRE BELLO"/>
    <s v="WOMPI"/>
    <s v="FO-25-1982528"/>
    <d v="2025-12-16T12:41:00"/>
    <d v="2025-12-17T09:09:00"/>
    <s v="INCIDENTE"/>
    <s v="CONEXIÓN"/>
    <s v="CONEXIÓN DEFICIENTE WIFI"/>
    <s v="FALLAS EN CANAL DE COMUNICACIÓN DEL CLIENTE (INTERNET)"/>
    <s v="17/12/2025 SE COMUNICA CON EL USUARIO PARA CONFIRMAR LA FALLA HE INDICA QUE EL EQUIPO LE AGARRA CON DATOS PERO NO LE DA CON RED WIFI DEL COMERCIO SE LE INDICA QUE HABLE CON EL OPERADOR DEL INTERNET YA QUE ES POSIBLE QUE SEA UNA FALLA POR INTERNET PROPIO YA QUE POR DATOS DA EL EQUIPO"/>
    <s v="SOPORTE_TELEFÓNICO"/>
    <s v="24"/>
    <s v="PRINCIPAL"/>
    <s v="TERRESTRE"/>
    <s v="ZAPATA LOPEZ EDWARD ASDRUBAL"/>
    <n v="1"/>
    <n v="22000"/>
    <n v="22000"/>
  </r>
  <r>
    <s v="MEDELLIN"/>
    <s v="0036-0005"/>
    <x v="1"/>
    <s v="5001"/>
    <s v="3145345"/>
    <s v="27670"/>
    <x v="0"/>
    <s v="ANTIOQUIA"/>
    <s v="MEDELLIN"/>
    <s v="BARRIO TRECE DE NOVIEMBRE MEDELLIN"/>
    <s v="WOMPI"/>
    <s v="FO-25-1983658"/>
    <d v="2025-12-16T15:18:00"/>
    <d v="2025-12-17T09:36:00"/>
    <s v="INCIDENTE"/>
    <s v="CONEXIÓN"/>
    <s v="CONEXIÓN DEFICIENTE WIFI"/>
    <s v="FALLAS EN CANAL DE COMUNICACIÓN DEL CLIENTE (INTERNET)"/>
    <s v="17/12/2025 SE REALIZÓ GESTIÓN TELEFÓNICA FERNEY CARDONA 3103862687 NOS INDICA QUE EL PROBLEMA NO ERA LA APLICACIÓN SINO EL INTERNET DEL NEGOCIO QUE SE ENCONTRABA FALLANDO CONECTARON EL DATÁFONO A OTRA RED DE INTERNET Y ESTÁ FUNCIONANDO NORMAL DON FERNEY NOS INDICA QUE HA TRANSADO NORMAL CON ESTA NUEVA RED DE INTERNET Y HARÁ REVISAR EL INTERNET DE SU NEGOCIO SE REALIZARON PRUEBAS EXITOSAS SE PROCEDE A CERRAR CASO"/>
    <s v="SOPORTE_TELEFÓNICO"/>
    <s v="64"/>
    <s v="PRINCIPAL"/>
    <s v="TERRESTRE"/>
    <s v="CASTAÑEDA PALACIO CARLOS FELIPE"/>
    <n v="1"/>
    <n v="22000"/>
    <n v="22000"/>
  </r>
  <r>
    <s v="PEREIRA"/>
    <s v="0036-0002"/>
    <x v="5"/>
    <s v="66001"/>
    <s v="3142049"/>
    <s v="26919"/>
    <x v="0"/>
    <s v="RISARALDA"/>
    <s v="PEREIRA"/>
    <s v="BARRIO SAN JORGE PEREIRA"/>
    <s v="WOMPI"/>
    <s v="FO-25-1980707"/>
    <d v="2025-12-16T09:05:00"/>
    <d v="2025-12-17T10:04:00"/>
    <s v="INCIDENTE"/>
    <s v="NAVEGACION LENTA"/>
    <s v="USUARIO NO PUEDE NAVEGAR ENTRE PANTALLAS O LA APP NO ABRE SE QUEDA CARGANDO"/>
    <s v="CACHE"/>
    <s v="17/12/2025 SE REALIZA VISITA COMERCIO YA QUE EL CLIENTE INDICA QUE PRESENTA OTRAS FALLAS EQUIPO EN FUNCIONAMIENTO SE LE DA INDICACIONES DE BORRADO DE CACHÉ Y SE EXPLICA NUEVAMENTE FUNCIONAMIENTO SE REALIZA PRUEBAS OK"/>
    <s v="VISITA_TÉCNICA"/>
    <s v="48"/>
    <s v="PRINCIPAL"/>
    <s v="TERRESTRE"/>
    <s v="LOAIZA LOPEZ JHON FREDDY"/>
    <n v="1"/>
    <n v="51282"/>
    <n v="51282"/>
  </r>
  <r>
    <s v="MEDELLIN"/>
    <s v="0036-0005"/>
    <x v="1"/>
    <s v="5001"/>
    <s v="3146516"/>
    <s v="36851"/>
    <x v="0"/>
    <s v="ANTIOQUIA"/>
    <s v="MEDELLÍN"/>
    <s v="FRANCO VISION"/>
    <s v="WOMPI"/>
    <s v="FO-25-1984463"/>
    <d v="2025-12-17T08:00:00"/>
    <d v="2025-12-17T11:09:00"/>
    <s v="INCIDENTE"/>
    <s v="IMPRESIÓN"/>
    <s v="DAÑO FÍSICO DE LA IMPRESORA"/>
    <s v="MALA MANIPULACIÓN DEL DATAFONO"/>
    <s v="17/12/2025 SE CAMBIÓ DATAFONO CON DAÑO EN LA TAPA DE LA IMPRESORA QUE IMPIDE EL CAMBIO DEL ROLLOS, CB NOS ENTREGA EL DATÁFONO SIN LA CAJA YA QUE LA TENÍAN EN BODEGA Y LA PERSONA ENCARGADA NO SE ENCUENTRA"/>
    <s v="VISITA_TÉCNICA"/>
    <s v="32"/>
    <s v="PRINCIPAL"/>
    <s v="TERRESTRE"/>
    <s v="CASTAÑEDA PALACIO CARLOS FELIPE"/>
    <n v="1"/>
    <n v="51282"/>
    <n v="51282"/>
  </r>
  <r>
    <s v="YOPAL"/>
    <s v="0036-0006"/>
    <x v="0"/>
    <s v="85001"/>
    <s v="3146257"/>
    <s v="57727"/>
    <x v="0"/>
    <s v="CASANARE"/>
    <s v="YOPAL"/>
    <s v="BARRIO LLANO LINDO YOPAL 2"/>
    <s v="WOMPI"/>
    <s v="FO-25-1984464"/>
    <d v="2025-12-17T08:00:00"/>
    <d v="2025-12-17T11:30:00"/>
    <s v="INCIDENTE"/>
    <s v="NAVEGACION LENTA"/>
    <s v="USUARIO NO PUEDE NAVEGAR ENTRE PANTALLAS O LA APP NO ABRE SE QUEDA CARGANDO"/>
    <s v="CACHE"/>
    <s v="17/12/2025 EN COMUNICACIÓN CON LA SEÑORA PAOLA LOZANO AL NUMERO 3118343004, INFORMA PRESENTA LENTITUD EN OPERACIONES, SE PROCEDE A BORRAR CACHE OK, SE VERIFICA VERSION ESTA OK. SE REINICIA EL EQUIPO. SE LE INDICA AL CLIENTE VALIDAR OPERACIONES POR TIEMPO DE MEDIA HORA, PASADO MEDIA HORA, LA SEÑORA PAOLA INDICA EL EQUIPO MEJORO LA LENTITUD Y ESTA OPERATIVO EL SERVICIO"/>
    <s v="SOPORTE_TELEFÓNICO"/>
    <s v="16"/>
    <s v="PRINCIPAL"/>
    <s v="TERRESTRE"/>
    <s v="BERNAL ELAICA EDGAR ALEXIS"/>
    <n v="1"/>
    <n v="22000"/>
    <n v="22000"/>
  </r>
  <r>
    <s v="IBAGUE"/>
    <s v="0036-0006"/>
    <x v="0"/>
    <s v="73001"/>
    <s v="3143786"/>
    <s v="67622"/>
    <x v="0"/>
    <s v="TOLIMA"/>
    <s v="IBAGUE"/>
    <s v="COMUNICACIONES BEARS"/>
    <s v="WOMPI"/>
    <s v="FO-25-1982113"/>
    <d v="2025-12-16T11:45:00"/>
    <d v="2025-12-17T11:34:00"/>
    <s v="INCIDENTE"/>
    <s v="LECTURA"/>
    <s v="ERROR LECTURA CODIGO DE BARRAS"/>
    <s v="NO LEE CODIGOS DE BARRAS LARGOS"/>
    <s v="17/12/2025 SE COMUNICA AL NÚMERO, 3128797080 LA SEÑORA AMPARO APARICIO INDICA PRESENTAR FALLAS CON LECTURA DE CODIGO DE BARRAS EN SU DATAFONO, INDICA QUE LA CÁMARA SE ENCUENTRA EN LA PARTE FRONTAL Y ESTO DIFICULTA MUCHO LA LECTURA. SE VALIDA VERSIÓN ACTUAL 26.2.14 PERO LA FALLA PERSISTE EN VARIAS FACTURAS. SE LE INDICA AL CLIENTE QUE ACTUALMENTE SE ESTÁ TRABAJANDO CONTINUAMENTE EN LA MEJORA DE LA VERSIÓN ACTUAL DEL DATAFONO."/>
    <s v="SOPORTE_TELEFÓNICO"/>
    <s v="24"/>
    <s v="PRINCIPAL"/>
    <s v="TERRESTRE"/>
    <s v="BARRAGAN TAFUR EDWIN ESTEBAN"/>
    <n v="1"/>
    <n v="22000"/>
    <n v="22000"/>
  </r>
  <r>
    <s v="CARTAGENA"/>
    <s v="0036-0001"/>
    <x v="6"/>
    <s v="13001"/>
    <s v="3146113"/>
    <s v="77998"/>
    <x v="0"/>
    <s v="BOLIVAR"/>
    <s v="CARTAGENA"/>
    <s v="BARRIO PARQUES DE BOLIVAR ET 4 LC 2 CARTAGENA DE INDIAS"/>
    <s v="WOMPI"/>
    <s v="FO-25-1984383"/>
    <d v="2025-12-16T16:42:00"/>
    <d v="2025-12-17T11:41:00"/>
    <s v="INCIDENTE"/>
    <s v="NAVEGACION LENTA"/>
    <s v="USUARIO NO PUEDE NAVEGAR ENTRE PANTALLAS O LA APP NO ABRE SE QUEDA CARGANDO"/>
    <s v="CANAL DE COMUNICACIÓN"/>
    <s v="17/12/2025 SE VALIDA NOVEDAD SE EVIDENCIA QUE EQUIPO NO SE ENCUENTRA ACTUALIZADO SE REALIZA ACTUALIZACIÓN A LA NUEVA VERSIÓN SE NOTA QUE TIENE UN POCO DE LENTITUD EN EL INTERNET POR LO QUE SE LE RECOMIENDA VALIDAR CON EL PROVEEDOR SE REALIZA PRUEBA Y ADJUNTA EVIDENCIA DE VERSION TODO QUEDA OPERATIVO"/>
    <s v="VISITA_TÉCNICA"/>
    <s v="32"/>
    <s v="PRINCIPAL"/>
    <s v="TERRESTRE"/>
    <s v="MARTINEZ SALGUEDO ANDRES AUGUSTO"/>
    <n v="1"/>
    <n v="51282"/>
    <n v="51282"/>
  </r>
  <r>
    <s v="PASTO"/>
    <s v="0036-0003"/>
    <x v="4"/>
    <s v="52356"/>
    <s v="3145286"/>
    <s v="76961"/>
    <x v="0"/>
    <s v="NARIÑO"/>
    <s v="IPIALES"/>
    <s v="BARRIO GOLGOTA IPIALES 2"/>
    <s v="WOMPI"/>
    <s v="FO-25-1983654"/>
    <d v="2025-12-16T15:19:00"/>
    <d v="2025-12-17T11:51:00"/>
    <s v="INCIDENTE"/>
    <s v="SOFTWARE"/>
    <s v="APP ELIMINADA"/>
    <s v="APP ELIMINADA POR EL CB"/>
    <s v="17/12/2025 SE ESCALA EL CASO CON WOMPI PARA LA REINSTALACION DEL APLICATIVO CON EL TICKET 487400, SE CONFIRMA CON EL CLIENTE LA REINSTALACION DE LA APLICACION Y EL FUNCIONAMIENTO CORRECTO DEL EQUIPO."/>
    <s v="SOPORTE_TELEFÓNICO"/>
    <s v="0"/>
    <s v="INTERMEDIA"/>
    <s v="TERRESTRE"/>
    <s v="HENAO CARDONA DIEGO FERNANDO"/>
    <n v="1"/>
    <n v="22000"/>
    <n v="22000"/>
  </r>
  <r>
    <s v="PEREIRA"/>
    <s v="0036-0002"/>
    <x v="5"/>
    <s v="66001"/>
    <s v="3144823"/>
    <s v="71028"/>
    <x v="0"/>
    <s v="RISARALDA"/>
    <s v="PEREIRA"/>
    <s v="BARRIO CENTRO PEREIRA 46"/>
    <s v="WOMPI"/>
    <s v="FO-25-1982991"/>
    <d v="2025-12-16T14:18:00"/>
    <d v="2025-12-17T11:56:00"/>
    <s v="INCIDENTE"/>
    <s v="SOFTWARE"/>
    <s v="APP ELIMINADA"/>
    <s v="APP ELIMINADA POR EL CB"/>
    <s v="17/12/2025 SE ESCALA EL CASO CON WOMPI PARA LA REINSTALACION DE LA APLICACION BAJO EL TICKET 487399, SE VALIDA CON EL CLIENTE LA REINSTALACION DEL APLICATIVO Y EL FUNCIONAMIENTO EXITOSO DEL EQUIPO."/>
    <s v="SOPORTE_TELEFÓNICO"/>
    <s v="48"/>
    <s v="PRINCIPAL"/>
    <s v="TERRESTRE"/>
    <s v="HENAO CARDONA DIEGO FERNANDO"/>
    <n v="1"/>
    <n v="22000"/>
    <n v="22000"/>
  </r>
  <r>
    <s v="IBAGUE"/>
    <s v="0036-0006"/>
    <x v="0"/>
    <s v="73001"/>
    <s v="3144619"/>
    <s v="50893"/>
    <x v="0"/>
    <s v="TOLIMA"/>
    <s v="IBAGUE"/>
    <s v="BARRIO AVENIDA PEDRO TAFUR IBAGUE"/>
    <s v="WOMPI"/>
    <s v="FO-25-1982760"/>
    <d v="2025-12-16T13:29:00"/>
    <d v="2025-12-17T12:03:00"/>
    <s v="INCIDENTE"/>
    <s v="LECTURA"/>
    <s v="ERROR LECTURA CODIGO DE BARRAS"/>
    <s v="NO LEE CODIGOS DE BARRAS LARGOS"/>
    <s v="17/12/2025 SE COMUNICA AL NÚMERO 3168909073, LA SEÑORA DIANA MARCELA PATIÑO INDICA PRESENTAR FALLAS CON LECTURA DE CODIGO DE BARRAS EN SU DATAFONO, INDICA QUE LA CÁMARA DE ENCUENTRA EN LA PARTE FRONTAL Y ESTO DIFICULTA MUCHO LA LECTURA. SE VALIDA VERSIÓN ACTUAL 26.2.14 PERO LA FALLA PERSISTE EN VARIAS FACTURAS. SE LE INDICA AL CLIENTE QUE ACTUALMENTE SE ESTÁ TRABAJANDO CONTINUAMENTE EN LA MEJORA DE LA VERSIÓN ACTUAL DEL DATAFONO."/>
    <s v="SOPORTE_TELEFÓNICO"/>
    <s v="32"/>
    <s v="PRINCIPAL"/>
    <s v="TERRESTRE"/>
    <s v="BARRAGAN TAFUR EDWIN ESTEBAN"/>
    <n v="1"/>
    <n v="22000"/>
    <n v="22000"/>
  </r>
  <r>
    <s v="VILLAVICENCIO"/>
    <s v="0036-0006"/>
    <x v="0"/>
    <s v="50001"/>
    <s v="3144162"/>
    <s v="33485"/>
    <x v="0"/>
    <s v="META"/>
    <s v="VILLAVICENCIO"/>
    <s v="BARRIO VILLA ALEJANDRA VILLAVICENCIO"/>
    <s v="WOMPI"/>
    <s v="FO-25-1982337"/>
    <d v="2025-12-16T12:27:00"/>
    <d v="2025-12-17T12:37:00"/>
    <s v="INCIDENTE"/>
    <s v="SOFTWARE"/>
    <s v="VERSIÓN DESACTUALIZADA"/>
    <s v="VERSIÓN NO ACTUALIZADA"/>
    <s v="17/12/2025 SE REALIZA ACTUALIZACIÓN DE VERSION YA QUE SE ENCUENTRA DESACTUALIZADO, SE REALIZAN PRUEBAS Y CB QUEDA OPERANDO OK"/>
    <s v="VISITA_TÉCNICA"/>
    <s v="64"/>
    <s v="PRINCIPAL"/>
    <s v="TERRESTRE"/>
    <s v="PEDREROS CONTRERAS MICHAEL STEVENS"/>
    <n v="1"/>
    <n v="51282"/>
    <n v="51282"/>
  </r>
  <r>
    <s v="VALLEDUPAR"/>
    <s v="0036-0001"/>
    <x v="6"/>
    <s v="44874"/>
    <s v="3145933"/>
    <s v="41679"/>
    <x v="0"/>
    <s v="LA GUAJIRA"/>
    <s v="VILLANUEVA"/>
    <s v="BARRIO CENTRO VILLANUEVA 1"/>
    <s v="WOMPI"/>
    <s v="FO-25-1984227"/>
    <d v="2025-12-16T16:17:00"/>
    <d v="2025-12-17T13:03:00"/>
    <s v="INCIDENTE"/>
    <s v="EQUIPO"/>
    <s v="PUERTO USB MALO"/>
    <s v="DAÑO EN LA FUENTE DE PODER"/>
    <s v="17/12/2025 SE LLEGA A SITIO, Y CLIENTE MANIFIESTA QUE EL CABLE DEL CARGADOR NO FUNCIONA, YA QUE TIENE QUE ACOMODARLO MUY BIEN PARA QUE PUEDA CARGAR, SE REALIZAN PRUEBAS CON UN CARGADOR TIPO C DIFERENTE Y ESTE SI FUNCIONA Y CARGA CON NORMALIDAD, SE LE INDICA QUE POR EL MOMENTO PUEDE UTILIZAR EL CABLE DEL CARGADOR TIPO C QUE LE FUNCIONA Y ESPERAR QUE LLEGUEN LOS CARGADORES PARA CAMBIOS, EL SERVICIO EN GENERAL REALIZA LAS TRANSACCIONES CON NORMALIDAD"/>
    <s v="VISITA_TÉCNICA"/>
    <s v="0"/>
    <s v="INTERMEDIA"/>
    <s v="TERRESTRE"/>
    <s v="MONTES DIAZ JOHN FRED"/>
    <n v="1"/>
    <n v="172989"/>
    <n v="172989"/>
  </r>
  <r>
    <s v="VALLEDUPAR"/>
    <s v="0036-0001"/>
    <x v="6"/>
    <s v="20001"/>
    <s v="3133967"/>
    <s v="76357"/>
    <x v="0"/>
    <s v="CESAR"/>
    <s v="VALLEDUPAR"/>
    <s v="BARRIO CENTRO VALLEDUPAR 30"/>
    <s v="WOMPI"/>
    <s v="FO-25-1969332"/>
    <d v="2025-12-13T09:00:00"/>
    <d v="2025-12-17T13:17:00"/>
    <s v="INCIDENTE"/>
    <s v="CREDENCIALES DE ACCESO (USUARIO/CONTRASEÑA)"/>
    <s v="NO FUNCIONA EL USUARIO O CONTRASEÑA"/>
    <s v="ERROR INICIO DE SESIÓN"/>
    <s v="17/12/2025 BUENOS DÍAS SE VISITA CB Y SE LE ACTUALIZA CONTRASEÑA YA QUE EL USUARIO NO DABA PARA INGRESAR CON LA CONTRASEÑA ANTERIOR._x000a_SE LE HACE BORRAFO DE CACHÉ Y TAMBIÉN SE LE ACTUALIZA LA VERSIÓN._x000a_SE HACEN PRUEBAS PERO SALEN TRANSACCIÓNES RECHAZADAS DÉBIDO A QUE TIENE UN BLOQUEO POR MOTIVO DEL BANCO._x000a_LA LINEA LE INDICA AL USUARIO QUE ES POR UNA FACTURACIÓN QUE LE HACE FALTA"/>
    <s v="VISITA_TÉCNICA"/>
    <s v="16"/>
    <s v="PRINCIPAL"/>
    <s v="TERRESTRE"/>
    <s v="BENITEZ CARVAJAL ALVARO JAVIER"/>
    <n v="1"/>
    <n v="51282"/>
    <n v="51282"/>
  </r>
  <r>
    <s v="CUCUTA"/>
    <s v="0036-0007"/>
    <x v="2"/>
    <s v="54001"/>
    <s v="3120332"/>
    <s v="80595"/>
    <x v="0"/>
    <s v="NORTE DE SANTANDER"/>
    <s v="CUCUTA"/>
    <s v="BARRIO LA PLAYA CUCUTA 14"/>
    <s v="WOMPI"/>
    <s v="FO-25-1952848"/>
    <d v="2025-12-10T09:27:00"/>
    <d v="2025-12-17T13:28:00"/>
    <s v="INCIDENTE"/>
    <s v="CREDENCIALES DE ACCESO (USUARIO/CONTRASEÑA)"/>
    <s v="NO FUNCIONA EL USUARIO O CONTRASEÑA"/>
    <s v="ERROR INICIO DE SESIÓN"/>
    <s v="17/12/2025 SE REALIZA VISITA SE ACTUALIZA DATAFONO SE BORRA CACHE, SE ESCALA CON EL COORDINADOR NOVEDAD DE INGRESO DE USUARIO A WOMPI,SE DA SOLUCIÓN Y CAMBIO DE CLAVE SE REALIZAN PRUEBAS OK"/>
    <s v="VISITA_TÉCNICA"/>
    <s v="0"/>
    <s v="PRINCIPAL"/>
    <s v="TERRESTRE"/>
    <s v="DURAN ACOSTA FRANK YONNY"/>
    <n v="1"/>
    <n v="51282"/>
    <n v="51282"/>
  </r>
  <r>
    <s v="CUCUTA"/>
    <s v="0036-0007"/>
    <x v="2"/>
    <s v="54001"/>
    <s v="3048572"/>
    <s v="70183"/>
    <x v="0"/>
    <s v="NORTE DE SANTANDER"/>
    <s v="CUCUTA"/>
    <s v="BARRIO AEROPUERTO CUCUTA 12"/>
    <s v="WOMPI"/>
    <s v="FO-25-1862664"/>
    <d v="2025-11-22T09:00:00"/>
    <d v="2025-12-17T13:35:00"/>
    <s v="INCIDENTE"/>
    <s v="IMPRESIÓN"/>
    <s v="FALTA DE RODILLO"/>
    <s v="MALA MANIPULACIÓN DEL DATAFONO"/>
    <s v="16/12/2025 SE VISITA COMERCIO Y SE CAMBIA DATAFONO PORQUE EL CLIENTE DEJO CAER EL DATAFONO Y PERDIÓ EL RODILLO DE IMPRESIÓN, SE REALIZAN PRUEBAS OK."/>
    <s v="VISITA_TÉCNICA"/>
    <s v="16"/>
    <s v="PRINCIPAL"/>
    <s v="TERRESTRE"/>
    <s v="TORRES MANTILLA JOSE DANIEL"/>
    <n v="1"/>
    <n v="51282"/>
    <n v="51282"/>
  </r>
  <r>
    <s v="BARRANQUILLA"/>
    <s v="0036-0001"/>
    <x v="6"/>
    <s v="8758"/>
    <s v="3148340"/>
    <s v="76810"/>
    <x v="0"/>
    <s v="ATLANTICO"/>
    <s v="SOLEDAD"/>
    <s v="BARRIO CENTRO SOLEDAD 5"/>
    <s v="WOMPI"/>
    <s v="FO-25-1987381"/>
    <d v="2025-12-17T10:22:00"/>
    <d v="2025-12-17T13:53:00"/>
    <s v="INCIDENTE"/>
    <s v="CONEXIÓN"/>
    <s v="CONEXIÓN DEFICIENTE WIFI"/>
    <s v="FALLAS EN CANAL DE COMUNICACIÓN DEL CLIENTE (INTERNET)"/>
    <s v="17/12/2025 SE REALIZA VISITA AL COMERCIO SE ENCUENTRA DATÁFONO CON PROBLEMAS AL INGRESAR A LA APLICACIÓN DE WOMPI YA QUE EL COMERCIO TIENE INCONVENIENTES CON EL CANAL DE COMUNICACIÓN SE REALIZAN PRUEBAS COMPARTIENDOLE DATOS DE SU TELÉFONO LO CUAL LAS PRUEBAS SON EXITOSAS"/>
    <s v="VISITA_TÉCNICA"/>
    <s v="16"/>
    <s v="PRINCIPAL"/>
    <s v="TERRESTRE"/>
    <s v="PEÑALOZA GUTIERREZ RAFAEL GUSTAVO"/>
    <n v="1"/>
    <n v="51282"/>
    <n v="51282"/>
  </r>
  <r>
    <s v="BUCARAMANGA"/>
    <s v="0036-0007"/>
    <x v="2"/>
    <s v="68081"/>
    <s v="3134031"/>
    <s v="60956"/>
    <x v="0"/>
    <s v="SANTANDER"/>
    <s v="BARRANCABERMEJA"/>
    <s v="BARRIO COLOMBIA BARRANCABERMEJA 10"/>
    <s v="WOMPI"/>
    <s v="FO-25-1968304"/>
    <d v="2025-12-13T09:00:00"/>
    <d v="2025-12-17T14:09:00"/>
    <s v="INCIDENTE"/>
    <s v="IMPRESIÓN"/>
    <s v="FALTA DE RODILLO"/>
    <s v="MALA MANIPULACIÓN DEL DATAFONO"/>
    <s v="17/12/2025 SE REALIZA VERIFICACIÓN EN SITIO ENCONTRANDO QUE LA TAPA DEL DATÁFONO SE ENCUENTRA DESAJUSTADA Y SIN EL RESPECTIVO RODILLO SE REALIZA HACIENDO ADECUACIÓN DE LA TAPA INSTALACIÓN DEL RODILLO QUE ESTABA SUELTO SE REALIZAN PRUEBAS SE ENTREGA SERVICIO OPERATIVO LA FALLA FUE DEBIDO A UNA CAÍDA DEL EQUIPO"/>
    <s v="VISITA_TÉCNICA"/>
    <s v="0"/>
    <s v="LEJANA"/>
    <s v="TERRESTRE"/>
    <s v="REYES RAMIREZ DIEGO ALEXANDER"/>
    <n v="1"/>
    <n v="452148"/>
    <n v="452148"/>
  </r>
  <r>
    <s v="MEDELLIN"/>
    <s v="0036-0005"/>
    <x v="1"/>
    <s v="5697"/>
    <s v="TA-25-1402863"/>
    <s v="35625"/>
    <x v="0"/>
    <s v="ANTIOQUIA"/>
    <s v="EL SANTUARIO"/>
    <s v="BARRIO SANTUARIO EL SANTUARIO 1"/>
    <s v="WOMPI"/>
    <s v="FO-25-1970979 | FO-25-1965139"/>
    <d v="2025-12-12T10:12:00"/>
    <d v="2025-12-17T14:47:00"/>
    <s v="INCIDENTE"/>
    <s v="NAVEGACION LENTA"/>
    <s v="USUARIO NO PUEDE NAVEGAR ENTRE PANTALLAS O LA APP NO ABRE SE QUEDA CARGANDO"/>
    <s v="CACHE"/>
    <s v="13/12/2025 EN CONVERSACIÓN CON LISETH INDICA QUE EL DATAFONO A ESTADO MUY LENTO ÚLTIMAMENTE, SEGUIDAMENTE NO LEE LAS TARJETAS CHIP, ALGUNAS VECES LE SALE PIN INVÁLIDO CON EL MISMO CLIENTE Y SE TIENE QUE RETIRAR DEL COMERCIO POR MIEDO A BLOQUEAR LA TARJETA INDICANDO QUE ESTÁ BIEN, LE SALE UN MENSAJE DE REVERSO FORZOSO, ESTANDO YO EL TÉCNICO PASÓ LO DEL PIN INVÁLIDO, CLIENTE INDICÓ QUE ESA ES LA CLAVE QUE USA SIEMPRE, SE REINICIA SOLO, A VECES AL MOMENTO DE RETIRAR CON TARJETA AL INSERTAR SE SALE DE LA APP DE WOMPI, ADICIONAL SE CONECTA EL DATAFONO A LOS DATOS DE CEL Y SE NOTA LA MEJORÍA EN VELOCIDAD, SE LE DA LA OPCIÓN AL CLIENTE QUE SE PUEDE CONECTAR CUANDO VEA LENTITUD, SE LE INDICA AL CLIENTE QUE AL FINALIZAR LA NOCHE CADA DÍA PUEDE INGRESAR POR TELL CALL PARA VERIFICAR ACTUALIZACIONES Y BORRAR LA CACHÉ DE LA APP; LOS PASOS ANTERIORES SE REALIZARON DELANTE DEL CLIENTE Y SE VIO MEJORÍA, CLIENTE REALIZA INGRESO AL SISTEMA Y HACER VARIAS TRANSACCIONES Y QUEDA CONFORME POR EL MOMENTO._x000a_17/12/2025 SE"/>
    <s v="VISITA_TÉCNICA"/>
    <s v="64"/>
    <s v="INTERMEDIA"/>
    <s v="TERRESTRE"/>
    <s v="BADEL ACUÑA LUIS ALBERTO"/>
    <n v="2"/>
    <n v="172989"/>
    <n v="345978"/>
  </r>
  <r>
    <s v="TUNJA"/>
    <s v="0036-0007"/>
    <x v="2"/>
    <s v="15001"/>
    <s v="3146294"/>
    <s v="69888"/>
    <x v="0"/>
    <s v="BOYACA"/>
    <s v="TUNJA"/>
    <s v="BARRIO CENTRO TUNJA 25"/>
    <s v="WOMPI"/>
    <s v="FO-25-1985825"/>
    <d v="2025-12-17T08:00:00"/>
    <d v="2025-12-17T15:09:00"/>
    <s v="INCIDENTE"/>
    <s v="CONEXIÓN"/>
    <s v="CONEXIÓN DEFICIENTE WIFI"/>
    <s v="WIFI"/>
    <s v="17/12/2025 SE ESTABLECE COMUNICACIÓN CON CLIENTE AL NÚMERO TELEFÓNICO 318 8 04 1791 LA SEÑORA NICOLE MANIFIESTA QUÉ DATÁFONO YA SE ENCUENTRA FUNCIONANDO DESDE HORAS DE LA MAÑANA"/>
    <s v="SOPORTE_TELEFÓNICO"/>
    <s v="16"/>
    <s v="PRINCIPAL"/>
    <s v="TERRESTRE"/>
    <s v="GONZALEZ GONZALEZ MARIO ALBERTO"/>
    <n v="1"/>
    <n v="22000"/>
    <n v="22000"/>
  </r>
  <r>
    <s v="BOGOTA"/>
    <s v="0036-0004"/>
    <x v="3"/>
    <s v="11001"/>
    <s v="3145898"/>
    <s v="68182"/>
    <x v="0"/>
    <s v="CUNDINAMARCA"/>
    <s v="BOGOTA"/>
    <s v="BOGOTÁ GRANJAS DEL DORADO"/>
    <s v="WOMPI"/>
    <s v="FO-25-1984397"/>
    <d v="2025-12-16T16:52:00"/>
    <d v="2025-12-17T16:01:00"/>
    <s v="INCIDENTE"/>
    <s v="SOFTWARE"/>
    <s v="CONFIGURACIÓN GENERAL"/>
    <s v="TAMAÑO FUENTE"/>
    <s v="17/12/2025 SE REALIZA REVISIÓN DEL EQUIPO, SE ENCUENTRA FALLO AL MOMENTO DE INGRESAR LA CLAVE PARA RETIROS, SE CONFIGURA TAMAÑO DE LETRA Y SE REALIZA REINICIO DEL EQUIPO QUEDANDO EN FUNCIONAMIENTO"/>
    <s v="VISITA_TÉCNICA"/>
    <s v="16"/>
    <s v="PRINCIPAL"/>
    <s v="TERRESTRE"/>
    <s v="ALARCON AREVALO JOHAN STIVEN"/>
    <n v="1"/>
    <n v="51282"/>
    <n v="51282"/>
  </r>
  <r>
    <s v="SINCELEJO"/>
    <s v="0036-0001"/>
    <x v="6"/>
    <s v="70708"/>
    <s v="3130403"/>
    <s v="26654"/>
    <x v="0"/>
    <s v="SUCRE"/>
    <s v="SAN MARCOS"/>
    <s v="BARRIO EL PRADO SAN MARCOS"/>
    <s v="WOMPI"/>
    <s v="FO-25-1979414 | FO-25-1963154"/>
    <d v="2025-12-12T08:00:00"/>
    <d v="2025-12-17T16:13:00"/>
    <s v="INCIDENTE"/>
    <s v="NAVEGACION LENTA"/>
    <s v="USUARIO NO PUEDE NAVEGAR ENTRE PANTALLAS O LA APP NO ABRE SE QUEDA CARGANDO"/>
    <s v="CACHE"/>
    <s v="16/12/2025 EN COMUNICACIÓN CON LA SEÑORA YORLEIMIS MORALES, AL NÚMERO DE CONTACTO 3105413188, ME INFORMA QUE SIEMPRE QUE ESTÁ REALIZANDO UNA TRANSACCIÓN SE LE CIERRA  LA SESIÓN Y EL DATAFONO ESTÁ MUY LENTO Y DEBE REINICIARLO VARIAS VECES AL DÍA, DATÁFONO SE ENCUENTRA ACTUALIZADO, SE REALIZAN VALIDACIONES DEL INTERNET DEL COMERCIO, SE HACE BORRADO DE CACHE Y SE REINICIA, CLIENTE REALIZA PRUEBAS PERO QUEDA CON EL  PROBLEMA DEL CIERRE DE LA SESIÓN._x000a_17/12/2025 SE LLEGA AL SITIO, LA ENCARGADA INFORMA  QUE SE LE ESTABA CERRANDO LA SESIÓN CONSTANTEMENTE Y QUE ESTÁ MUY LENTO, SE VERIFICA LA VERSIÓN ( 26.2.14 ) SE HACE BORRADO DE CACHE Y SE REINICIA DISPOSITIVO, SE INTENTA ACTUALIZAR POR TEM CALL PARA VERIFICAR QUE LA VERSIÓN ESTE BIEN ACTUALIZADA._x000a_RESULTADO: _x000a_SE LE EXPLICA EL PROCESO DE BORRADO DE CACHÉ, SE REALIZA TRANSACCION DE PRUEBAS TRX CONSULTA DE SALDO Y EL EQUIPO QUEDA FUNCIONANDO CORRECTAMENTE."/>
    <s v="VISITA_TÉCNICA"/>
    <s v="64"/>
    <s v="LEJANA"/>
    <s v="TERRESTRE"/>
    <s v="CACERES HERNANDEZ ANDRES"/>
    <n v="2"/>
    <n v="452148"/>
    <n v="904296"/>
  </r>
  <r>
    <s v="MEDELLIN"/>
    <s v="0036-0005"/>
    <x v="1"/>
    <s v="5001"/>
    <s v="3146284"/>
    <s v="69154"/>
    <x v="0"/>
    <s v="ANTIOQUIA"/>
    <s v="MEDELLIN"/>
    <s v="BARRIO LAURELES MEDELLIN 17"/>
    <s v="WOMPI"/>
    <s v="FO-25-1985773"/>
    <d v="2025-12-17T08:00:00"/>
    <d v="2025-12-18T08:21:00"/>
    <s v="INCIDENTE"/>
    <s v="CAPACITACIÓN"/>
    <s v="MALA MANIPULACIÓN POS"/>
    <s v="FALTA CAPACITACIÓN USUARIO CB"/>
    <s v="18/12/2025 EN COMUNICACIÓN CON EL SEÑOR ESMIT NOS MANIFIESTA QUE APENAS AYER EMPEZÓ A UTILIZAR EL DATAFONO DE WOMPI Y QUE NO SABÍA COMO HACER EL BORRADO DE CACHE DEL EQUIPO Y TAMPOCO EL CORRECTO FUNCIONAMIENTO DE LA CÁMARA FRONTAL PARA LOS PAGOS DE FACTURAS, SE LE DAN TODAS LAS INDICACIONES CLIENTE QUEDA OPERANDO CON NORMALIDAD"/>
    <s v="SOPORTE_TELEFÓNICO"/>
    <s v="32"/>
    <s v="PRINCIPAL"/>
    <s v="TERRESTRE"/>
    <s v="DIAZ ZABALA FRANCIS DUBAN"/>
    <n v="1"/>
    <n v="22000"/>
    <n v="22000"/>
  </r>
  <r>
    <s v="TUNJA"/>
    <s v="0036-0007"/>
    <x v="2"/>
    <s v="15759"/>
    <s v="2993588"/>
    <s v="67990"/>
    <x v="0"/>
    <s v="BOYACA"/>
    <s v="SOGAMOSO"/>
    <s v="CHAPINERO SOGAMOSO BOYACA"/>
    <s v="WOMPI"/>
    <s v="FO-25-1958219 | FO-25-1879843 | FO-25-1815085 | FO-25-1801347"/>
    <d v="2025-11-09T09:00:00"/>
    <d v="2025-12-18T09:47:00"/>
    <s v="INCIDENTE"/>
    <s v="NAVEGACION LENTA"/>
    <s v="USUARIO NO PUEDE NAVEGAR ENTRE PANTALLAS O LA APP NO ABRE SE QUEDA CARGANDO"/>
    <s v="CACHE"/>
    <s v="11/11/2025 SE REALIZA COMUNICACION CON CLIENTE AL NÚMERO TELEFÓNICO 3142976870 QUIEN MANIFIESTA QUE YA HA REALIZADO VARIAS VECES BORRADO DE CACHE, EQUIPO CONTINUA LENTO Y CON CAIDA DE RED...CONFIRMA TRANSACCIONES EL DIA DE HOY CON VARIOS INCONVENIENTES_x000a_25/11/2025 SE ESTABLECE COMUNICACIÓN CON EL SEÑOR WILMAR CANTOR AL NÚMERO DE CONTACTO 314 297 6870 PARA VALIDACIÓN DEL FUNCIONAMIENTO DEL SERVICIO EL CLIENTE INDICA QUE EL SERVICIO SE ENCUENTRA OPERATIVO ADICIONALMENTE INFORMA QUE, PARA QUE EL EQUIPO FUNCIONE ÓPTIMAMENTE, ESTÁ REALIZANDO BORRADOS DE CACHÉ DE MANERA CONSTANTE, LO CUAL LE PERMITE QUE EL EQUIPO OPERE CORRECTAMENTE Y SIN LENTITUD._x000a_10/12/2025 SE ESTABLECE COMUNICACIÓN POR MEDIO DE WHATSAPP CON EL SEÑOR WILMAR CANTOR AL NÚMERO DE CONTACTO 3142976870 CLIENTE SE NIEGA A REALIZAR PROCEDIMIENTOS TELEFÓNICAMENTE MANIFIESTA QUE YA LE HAN REALIZADO DE TODO AL EQUIPO Y LA LENTITUD EN EL EQUIPO PERSISTE REQUIERE DE UNA VISITA PRESENCIAL SE LE INDICA QUE POR EL MOMENTO PARA ESE TIPO DE FALLA SOLO "/>
    <s v="SOPORTE_TELEFÓNICO"/>
    <s v="32"/>
    <s v="INTERMEDIA"/>
    <s v="TERRESTRE"/>
    <s v="HERNANDEZ GUARIN MIGUEL JULIAN"/>
    <n v="4"/>
    <n v="22000"/>
    <n v="88000"/>
  </r>
  <r>
    <s v="CUCUTA"/>
    <s v="0036-0007"/>
    <x v="2"/>
    <s v="54001"/>
    <s v="3146675"/>
    <s v="79062"/>
    <x v="0"/>
    <s v="NORTE DE SANTANDER"/>
    <s v="CUCUTA"/>
    <s v="BARRIO URB TORCOROMA 2 CUCUTA"/>
    <s v="WOMPI"/>
    <s v="FO-25-1985897"/>
    <d v="2025-12-17T08:00:00"/>
    <d v="2025-12-18T10:35:00"/>
    <s v="INCIDENTE"/>
    <s v="PANTALLA"/>
    <s v="TÁCTIL"/>
    <s v="NO RESPONDE LA PANTALLA TÁCTIL"/>
    <s v="18/12/2025 SE REALIZÓ VISITA TÉCNICA AL COMERCIO, Y SE CLIENTE DANIELA MANIFIESTA QUE EL TÁCTIL SE ENCUENTRA FALLANDO AL MARCAR EL NÚMERO 8, SE REALIZA INSPECCIÓN DEL DATAFONO, SE ACTUALIZA A LA VERSIÓN 26.2.14 SE EVIDENCIA QUE EL DATAFONO SE ENCUENTRA FUNCIONANDO BIEN, SE REALIZA PRUEBAS ÉXITOSAS"/>
    <s v="VISITA_TÉCNICA"/>
    <s v="16"/>
    <s v="PRINCIPAL"/>
    <s v="TERRESTRE"/>
    <s v="MORA VEGA JEAMPIER"/>
    <n v="1"/>
    <n v="51282"/>
    <n v="51282"/>
  </r>
  <r>
    <s v="PASTO"/>
    <s v="0036-0003"/>
    <x v="4"/>
    <s v="52001"/>
    <s v="3151650"/>
    <s v="29176"/>
    <x v="0"/>
    <s v="NARIÑO"/>
    <s v="PASTO"/>
    <s v="BARRIO CENTENARIO 3 PASTO"/>
    <s v="WOMPI"/>
    <s v="FO-25-1992975"/>
    <d v="2025-12-18T08:00:00"/>
    <d v="2025-12-18T10:46:00"/>
    <s v="INCIDENTE"/>
    <s v="SOFTWARE"/>
    <s v="VERSIÓN DESACTUALIZADA"/>
    <s v="VERSIÓN NO ACTUALIZADA"/>
    <s v="18/12/2025 SE LLAMÓ AL CLIENTE SE VERIFICÓ FALLA DE CUADRE DE CAJA NO VISUAL, PANTALLA EN BLANCO EN LA OPCIÓN, SE VERIFICA CON EL CLIENTE LA VERSIÓN DEL EQUIPO EL CUAL ESTA DESACTUALIZADO, SE LE DA UN PASO A PASO REALIZANDO ACTUALIZACIÓN Y CAMBIO DE IDIOMA DE ESPAÑOL A INGLÉS, CLIENTE VERIFICÓ FUNCIONAMIENTO Y VISUALIZACIÓN DEL CUADRE DE CAJA, CB Y DATÁFONO QUEDAN OPERATIVOS, SE CIERRA CASO A SATISFACCIÓN DEL CLIENTE."/>
    <s v="SOPORTE_TELEFÓNICO"/>
    <s v="16"/>
    <s v="PRINCIPAL"/>
    <s v="TERRESTRE"/>
    <s v="REMICIO AMADO JOHN HEBER"/>
    <n v="1"/>
    <n v="22000"/>
    <n v="22000"/>
  </r>
  <r>
    <s v="MEDELLIN"/>
    <s v="0036-0005"/>
    <x v="1"/>
    <s v="5001"/>
    <s v="TA-25-1432696"/>
    <s v="22222"/>
    <x v="0"/>
    <s v="ANTIOQUIA"/>
    <s v="MEDELLIN"/>
    <s v="PRUEBA WOMPI"/>
    <s v="WOMPI"/>
    <s v="FO-25-1994053"/>
    <d v="2025-12-18T08:00:00"/>
    <d v="2025-12-18T10:54:00"/>
    <s v="INCIDENTE"/>
    <s v="EQUIPO"/>
    <s v="AUTOINICIALIZACIÓN"/>
    <s v="DAÑO EN EL EQUIPO"/>
    <s v="18/12/2025 SE REALIZA ENTREGA DE EQUIPO AL SR MARWIN GARCIA  NO SE REALIZAN PRUEBAS SOLO ES ENTREGA EL RETIRADO TODAVÍA NO LO TIENE DISPONIBLE"/>
    <s v="VISITA_TÉCNICA"/>
    <s v="0"/>
    <s v="PRINCIPAL"/>
    <s v="TERRESTRE"/>
    <s v="PAREJA ECHAVARRIA JHON DAVID"/>
    <n v="1"/>
    <n v="51282"/>
    <n v="51282"/>
  </r>
  <r>
    <s v="NEIVA"/>
    <s v="0036-0006"/>
    <x v="0"/>
    <s v="18592"/>
    <s v="3146573"/>
    <s v="75593"/>
    <x v="0"/>
    <s v="CAQUETA"/>
    <s v="PUERTO RICO"/>
    <s v="BARRIO TRIUNFO PUERTO RICO"/>
    <s v="WOMPI"/>
    <s v="FO-25-1985823"/>
    <d v="2025-12-17T08:00:00"/>
    <d v="2025-12-18T10:58:00"/>
    <s v="INCIDENTE"/>
    <s v="CONEXIÓN"/>
    <s v="CONEXIÓN DEFICIENTE WIFI"/>
    <s v="WIFI"/>
    <s v="18/12/2025 SE LLEGA AL PUNTO , SE EVIDENCIA DATAFONO CONECTADO A LA RED WIFI DE UN REPETIDOR , SE PIDE CAMBIAR A LA RED WIFI DEL ROUTER PRINCIPAL , SE CONECTA , SE REALIZA PRUEBAS OK, SE PIDE DEJARLO CONECTADO AL ROUTER PRINCIPAL ."/>
    <s v="VISITA_TÉCNICA"/>
    <s v="32"/>
    <s v="LEJANA"/>
    <s v="TERRESTRE"/>
    <s v="ANDRADE HERNANDEZ JUAN CARLOS"/>
    <n v="1"/>
    <n v="452148"/>
    <n v="452148"/>
  </r>
  <r>
    <s v="CALI"/>
    <s v="0036-0003"/>
    <x v="4"/>
    <s v="76001"/>
    <s v="3153046"/>
    <s v="80659"/>
    <x v="0"/>
    <s v="VALLE DEL CAUCA"/>
    <s v="CALI"/>
    <s v="BARRIO LA MERCED CALI 2"/>
    <s v="WOMPI"/>
    <s v="FO-25-1995358"/>
    <d v="2025-12-18T09:27:00"/>
    <d v="2025-12-18T12:08:00"/>
    <s v="INCIDENTE"/>
    <s v="CREDENCIALES DE ACCESO (USUARIO/CONTRASEÑA)"/>
    <s v="INGRESO DE CREDENCIALES ERRADAS"/>
    <s v="USUARIO CB"/>
    <s v="18/12/2025 SE LLEGA AL COMERCIO EL DATAFONO FUNCIONA CORRECTAMENTE CLIENTE DICE QUE YA ESTÁ BUENO NO PRESTA UNA COPIA DE UN BAUCHER YA QUE NO PERMITE HACER PRUEBAS"/>
    <s v="VISITA_TÉCNICA"/>
    <s v="0"/>
    <s v="PRINCIPAL"/>
    <s v="TERRESTRE"/>
    <s v="PALACIOS GOMEZ BRAHIAN ANDRES"/>
    <n v="1"/>
    <n v="51282"/>
    <n v="51282"/>
  </r>
  <r>
    <s v="TUNJA"/>
    <s v="0036-0007"/>
    <x v="2"/>
    <s v="15001"/>
    <s v="3149189"/>
    <s v="82399"/>
    <x v="0"/>
    <s v="BOYACA"/>
    <s v="TUNJA"/>
    <s v="SUPERMERCADO LOS HEROES"/>
    <s v="WOMPI"/>
    <s v="FO-25-1988972"/>
    <d v="2025-12-17T12:13:00"/>
    <d v="2025-12-18T12:30:00"/>
    <s v="INCIDENTE"/>
    <s v="CREDENCIALES DE ACCESO (USUARIO/CONTRASEÑA)"/>
    <s v="NO FUNCIONA LA OPCION DE OLVIDO DE CONTRASEÑA O USUARIO"/>
    <s v="ERROR INICIO DE SESIÓN"/>
    <s v="18/12/2025 COMUNICACIÓN CON LA SEÑORA ANDREA AL NÚMERO TELEFÓNICO 3106666976 CLIENTE MANIFIESTA QUE EL EQUIPO YA SE ENCUENTRA FUNCIONANDO CORRECTAMENTE YA LE PERMITIÓ INGRESO PARA OPERACIÓN CANCELA VISITA TÉCNICA"/>
    <s v="SOPORTE_TELEFÓNICO"/>
    <s v="0"/>
    <s v="PRINCIPAL"/>
    <s v="TERRESTRE"/>
    <s v="GONZALEZ GONZALEZ MARIO ALBERTO"/>
    <n v="1"/>
    <n v="22000"/>
    <n v="22000"/>
  </r>
  <r>
    <s v="MEDELLIN"/>
    <s v="0036-0005"/>
    <x v="1"/>
    <s v="5088"/>
    <s v="3148483"/>
    <s v="31677"/>
    <x v="0"/>
    <s v="ANTIOQUIA"/>
    <s v="BELLO"/>
    <s v="BARRIO EL PARAÍSO BELLO"/>
    <s v="WOMPI"/>
    <s v="FO-25-1987981"/>
    <d v="2025-12-17T11:04:00"/>
    <d v="2025-12-18T12:45:00"/>
    <s v="INCIDENTE"/>
    <s v="CONEXIÓN"/>
    <s v="APARECEN ERRORES EN PANTALLA: HUBO UNA DESCONEXION DE LA RED"/>
    <s v="FALLAS EN CANAL DE COMUNICACIÓN DEL CLIENTE (INTERNET)"/>
    <s v="18/12/2025 SE REVISA EQUIPO Y SE DENOTA QUÉ NO DEJA INGRESAR CON USUARIO SINO CON CORREO, CUANDO SE INTENTA CON CORREO SE QUEDA CARGANDO Y NO ENTRA, SE REALIZA CAMBIO DE CONTRASEÑA Y SIGUE SIN FUNCIONAR, SE CAMBIA DE CONEXIÓN A TRAVÉS DE DATOS MÓVILES Y EL EQUIPO DEJA INGRESAR CON USUARIO Y CONTRASEÑA, SE REALIZAN PRUEBAS OK, FALLA PERTENECÍA A CANAL DEL COMERCIO, SE LE INFORMA USUARIO QUE A TRAVÉS DE LAS PRUEBAS REALIZADAS SE DETERMINA QUE LA FALLA ES DE SU CANAL Y QUE TIENE QUE COMUNICARSE CON SU PROVEEDOR PARA SOLUCIONAR ESA FALLA DE COMUNICACIÓN"/>
    <s v="VISITA_TÉCNICA"/>
    <s v="64"/>
    <s v="PRINCIPAL"/>
    <s v="TERRESTRE"/>
    <s v="QUINTERO SANCHEZ JUAN SEBASTIAN"/>
    <n v="1"/>
    <n v="51282"/>
    <n v="51282"/>
  </r>
  <r>
    <s v="MANIZALES"/>
    <s v="0036-0002"/>
    <x v="5"/>
    <s v="17653"/>
    <s v="3130468"/>
    <s v="35631"/>
    <x v="0"/>
    <s v="CALDAS"/>
    <s v="SALAMINA"/>
    <s v="BARRIO CENTRO SALAMINA 1"/>
    <s v="WOMPI"/>
    <s v="FO-25-1964174"/>
    <d v="2025-12-12T08:43:00"/>
    <d v="2025-12-18T12:56:00"/>
    <s v="INCIDENTE"/>
    <s v="CREDENCIALES DE ACCESO (USUARIO/CONTRASEÑA)"/>
    <s v="NO FUNCIONA EL USUARIO O CONTRASEÑA"/>
    <s v="ERROR INICIO DE SESIÓN"/>
    <s v="18/12/2025 SE REALIZA CONFERENCIA CON WOMPI, SE REALIZA CAMBIO DE ZONA HORARIA EN EL DATAFONO Y SE PROCEDE A VEREFICAR QUE EL CLIENTE YA PUEDE INGRESAR A LA APLICACION, EL SR MARIA GALVIS TELÉFONO CELULAR: 3145136858 CONFIRMA SERVICIO."/>
    <s v="SOPORTE_TELEFÓNICO"/>
    <s v="64"/>
    <s v="INTERMEDIA"/>
    <s v="TERRESTRE"/>
    <s v="HENAO CARDONA DIEGO FERNANDO"/>
    <n v="1"/>
    <n v="22000"/>
    <n v="22000"/>
  </r>
  <r>
    <s v="NEIVA"/>
    <s v="0036-0006"/>
    <x v="0"/>
    <s v="41001"/>
    <s v="3151949"/>
    <s v="67890"/>
    <x v="0"/>
    <s v="HUILA"/>
    <s v="NEIVA"/>
    <s v="TIENDA TEJARES DEL SUR"/>
    <s v="WOMPI"/>
    <s v="FO-25-1993964"/>
    <d v="2025-12-18T08:00:00"/>
    <d v="2025-12-18T13:00:00"/>
    <s v="INCIDENTE"/>
    <s v="CREDENCIALES DE ACCESO (USUARIO/CONTRASEÑA)"/>
    <s v="INGRESO DE CREDENCIALES ERRADAS"/>
    <s v="ERROR INICIO DE SESIÓN"/>
    <s v="18/12/2025 EN LLAMADA CON CLIENTE ANYELA CERQUERA AL NÚMERO 3176748214, INFORMA QUE DESDE LAS 10 DE LA MAÑANA YA LOGRO INGRESAR CON LAS CREDENCIALES, Y HASTA EL MOMENTO LE HA FUNCIONADO SIN PROBLEMA."/>
    <s v="SOPORTE_TELEFÓNICO"/>
    <s v="32"/>
    <s v="PRINCIPAL"/>
    <s v="TERRESTRE"/>
    <s v="DIAZ VARGAS JONATHAN MIGUEL"/>
    <n v="1"/>
    <n v="22000"/>
    <n v="22000"/>
  </r>
  <r>
    <s v="BARRANQUILLA"/>
    <s v="0036-0001"/>
    <x v="6"/>
    <s v="8001"/>
    <s v="3153545"/>
    <s v="77156"/>
    <x v="0"/>
    <s v="ATLANTICO"/>
    <s v="BARRANQUILLA"/>
    <s v="BARRIO VILLAS DE SAN PABLO BARRANQUILLA 1"/>
    <s v="WOMPI"/>
    <s v="FO-25-1996086"/>
    <d v="2025-12-18T10:08:00"/>
    <d v="2025-12-18T15:50:00"/>
    <s v="INCIDENTE"/>
    <s v="CREDENCIALES DE ACCESO (USUARIO/CONTRASEÑA)"/>
    <s v="NO FUNCIONA EL USUARIO O CONTRASEÑA"/>
    <s v="ERROR INICIO DE SESIÓN"/>
    <s v="18/12/2025 EN COMUNICACIÓN VIA WASHAP CON LA SEÑORA CARMEN SANTOS AL NUMERO 3005749242, ME INFORMA QUE DESDE EL DÍA DE AYER NO HA PODIDO ENTAR AL DATAFONO _x000a_SE LE PIDE QUE BORRE CACHE, SE CONFIRMA LA VERSIÓN Y ESTA OK_x000a_SE PIDE HACER DESCARGA DE ACTUALIZACIONES _x000a_SE LE PIDE ACTUALIZAR CONTRASEÑA Y DEMORA UN POCO PERO PERMITE EL CAMBIO _x000a_LUEGO SE LE PIDE INGRESAR CON NUEVA CONTRASEÑA Y SE QUEDA PENSANDO _x000a_SE LE PIDE QUE SI POR FAVOR TIENE MANERA DE COLOCAR OTRO INTERNET, CLIENTE LO HACE Y ENTRA CON SU USUARIO Y CONTRASEÑA SIN NINGÚN PROBLEMA_x000a_SE VALIDA Y QUEDA FUNCIONANDO OK"/>
    <s v="SOPORTE_TELEFÓNICO"/>
    <s v="40"/>
    <s v="PRINCIPAL"/>
    <s v="TERRESTRE"/>
    <s v="DE AVILA SIADES ALBERTO ENRIQUE"/>
    <n v="1"/>
    <n v="22000"/>
    <n v="22000"/>
  </r>
  <r>
    <s v="MEDELLIN"/>
    <s v="0036-0005"/>
    <x v="1"/>
    <s v="5440"/>
    <s v="3149815"/>
    <s v="17623"/>
    <x v="0"/>
    <s v="ANTIOQUIA"/>
    <s v="MARINILLA"/>
    <s v="BARRIO SECTOR GALERIA MARINILLA"/>
    <s v="WOMPI"/>
    <s v="FO-25-1990859"/>
    <d v="2025-12-17T13:47:00"/>
    <d v="2025-12-18T16:01:00"/>
    <s v="INCIDENTE"/>
    <s v="SOFTWARE"/>
    <s v="APP ELIMINADA"/>
    <s v="APP ELIMINADA POR EL CB"/>
    <s v="18/12/2025 SE ESTABLECE CONTACTO TELEFÓNICO CON EL USUARIO PARA CONFIRMAR EL INCIDENTE REPORTADO EN RELACIÓN CON EL DATÁFONO WOMPI. DURANTE LA LLAMADA, EL USUARIO INFORMA QUE HABÍA ELIMINADO LA APLICACIÓN DE MANERA ACCIDENTAL, LO QUE IMPEDÍA EL USO NORMAL DEL DISPOSITIVO.  _x000a__x000a_SE REALIZAN INTENTOS INICIALES DE RECUPERACIÓN DE LA APLICACIÓN, AUNQUE LA DESCARGA NO SE COMPLETA EN ESE MOMENTO. CON EL FIN DE GARANTIZAR LA CORRECTA REINSTALACIÓN, EL CASO SE ESCALA AL EQUIPO DE SOPORTE DE WOMPI PARA QUE PROCEDAN CON LA INSTALACIÓN REMOTA DE LA APLICACIÓN.  _x000a__x000a_POSTERIORMENTE, EL USUARIO COMUNICA QUE LA APLICACIÓN HA SIDO INSTALADA NUEVAMENTE EN EL DATÁFONO Y CONFIRMA QUE EL DISPOSITIVO SE ENCUENTRA EN FUNCIONAMIENTO ADECUADO, PERMITIÉNDOLE CONTINUAR CON SUS ACTIVIDADES._x000a__x000a_CON LA VALIDACIÓN DEL RESTABLECIMIENTO DEL SERVICIO Y LA CONFIRMACIÓN DEL USUARIO, SE PROCEDE AL CIERRE DE LA ACTIVIDAD, DEJANDO CONSTANCIA DE LAS ACCIONES REALIZADAS Y DEL RESULTADO SATISFACTORIO DEL PROCESO."/>
    <s v="SOPORTE_TELEFÓNICO"/>
    <s v="64"/>
    <s v="INTERMEDIA"/>
    <s v="TERRESTRE"/>
    <s v="MARTINEZ TOVAR OSCAR DAVID"/>
    <n v="1"/>
    <n v="22000"/>
    <n v="22000"/>
  </r>
  <r>
    <s v="VILLAVICENCIO"/>
    <s v="0036-0006"/>
    <x v="0"/>
    <s v="50001"/>
    <s v="3147870"/>
    <s v="17743"/>
    <x v="0"/>
    <s v="META"/>
    <s v="VILLAVICENCIO"/>
    <s v="BARRIO COOPERATIVO VILLAVICENCIO"/>
    <s v="WOMPI"/>
    <s v="FO-25-1991654 | FO-25-1986900"/>
    <d v="2025-12-17T09:39:00"/>
    <d v="2025-12-18T16:13:00"/>
    <s v="INCIDENTE"/>
    <s v="TRANSACCION ERROR"/>
    <s v="VARIAS TRXS ESTAN PRESENTANDO FALLAS"/>
    <s v="AFECTACIÓN GENERALIZADA DE LOS SERVICIOS"/>
    <s v="17/12/2025 SE LLEGA AL COMERCIO SE ENCUENTRA CERRADO SE VALIDA CON COMERCIO ALEDAÑO INFORMA QUE NO SABEN CUANDO HABREN SE TRATA DE CONTACTAR PERSONA NO CONTESTA SE INFORMA A JEFE DE ZONA PARA CERRAR EL CASO NÚMERO DE CONTACTO 3102934733_x000a_18/12/2025 SE REALIZA VISITA A COMERCIO SE EVIDENCIA PINPAD CONECTADO SE LE INFORMA AL TITULAR QUE PINPAD NO SE ENCUENTRA HABILITADO SE REALIZAN PRUEBAS OK SIN NOVEDADES"/>
    <s v="VISITA_TÉCNICA"/>
    <s v="48"/>
    <s v="PRINCIPAL"/>
    <s v="TERRESTRE"/>
    <s v="CASTRILLON URREA LONDIER LEANDRO"/>
    <n v="2"/>
    <n v="51282"/>
    <n v="102564"/>
  </r>
  <r>
    <s v="TUNJA"/>
    <s v="0036-0007"/>
    <x v="2"/>
    <s v="15814"/>
    <s v="3118620"/>
    <s v="65985"/>
    <x v="0"/>
    <s v="BOYACA"/>
    <s v="TOCA"/>
    <s v="BARRIO SECTOR LA AVENIDA TOCA"/>
    <s v="WOMPI"/>
    <s v="FO-25-1950520"/>
    <d v="2025-12-09T16:50:00"/>
    <d v="2025-12-18T16:21:00"/>
    <s v="INCIDENTE"/>
    <s v="LECTURA"/>
    <s v="ERROR LECTURA CODIGO DE BARRAS"/>
    <s v="NO LEE CODIGOS DE BARRAS LARGOS"/>
    <s v="18/12/2025 SE VISITA CB MANTENIMIENTO DE EQUIPO BORRADO CACHÉ ACTUALIZACION POS.. EQUIPO NO TOMA LECTURA CÓDIGO DE BARRAS LARGO CONVENIO RED O A.. PRUEBA EXITOSAS LECTOR CÓDIGO DE BARRAS PEQUEÑO"/>
    <s v="VISITA_TÉCNICA"/>
    <s v="0"/>
    <s v="INTERMEDIA"/>
    <s v="TERRESTRE"/>
    <s v="GONZALEZ GONZALEZ MARIO ALBERTO"/>
    <n v="1"/>
    <n v="172989"/>
    <n v="172989"/>
  </r>
  <r>
    <s v="BOGOTA"/>
    <s v="0036-0004"/>
    <x v="3"/>
    <s v="11001"/>
    <s v="3152646"/>
    <s v="32122"/>
    <x v="0"/>
    <s v="CUNDINAMARCA"/>
    <s v="BOGOTA"/>
    <s v="BARRIO 7 DE AGOSTO 10 BOGOTÁ"/>
    <s v="WOMPI"/>
    <s v="FO-25-1994687"/>
    <d v="2025-12-18T08:50:00"/>
    <d v="2025-12-18T16:51:00"/>
    <s v="INCIDENTE"/>
    <s v="SOFTWARE"/>
    <s v="APP ELIMINADA"/>
    <s v="APP ELIMINADA POR EL CB"/>
    <s v="18/12/2025 SE REALIZA VISITA A COMERCIO, SE EVIDENCIA QUE NO TIENE LA APP WOMPI, SE PROCEDE A ESCALAR CON WOMPI TICKET (487872), SE PROCEDE A ACTUALIZAR EL DATÁFONO, SE REALIZAN PRUEBAS OKAY SIN NOVEDAD."/>
    <s v="VISITA_TÉCNICA"/>
    <s v="48"/>
    <s v="PRINCIPAL"/>
    <s v="TERRESTRE"/>
    <s v="ARIAS QUILINDO JULIAN"/>
    <n v="1"/>
    <n v="51282"/>
    <n v="51282"/>
  </r>
  <r>
    <s v="BOGOTA"/>
    <s v="0036-0004"/>
    <x v="3"/>
    <s v="11001"/>
    <s v="3117424"/>
    <s v="68751"/>
    <x v="0"/>
    <s v="CUNDINAMARCA"/>
    <s v="BOGOTA"/>
    <s v="BARRIO ANDA LUCIA BOGOTA"/>
    <s v="WOMPI"/>
    <s v="FO-25-1962113 | FO-25-1956081 | FO-25-1950459"/>
    <d v="2025-12-09T14:55:00"/>
    <d v="2025-12-18T16:53:00"/>
    <s v="INCIDENTE"/>
    <s v="EQUIPO"/>
    <s v="PUERTO USB MALO"/>
    <s v="DAÑO EN EL EQUIPO"/>
    <s v="10/12/2025 SE VISITA COMERCIO SE VERIFICA DATÁFONO PERO NO FUNCIONA EL.PUERTO DE CARGA TOCA HACER CAMBIO DE POS TICKET N° (486051)_x000a_11/12/2025 SE REALIZA VISITA DE CAMPO ENCONTRADO QUE COMERCIO ESTA CERRADO, SE INTENTA COMUNICACIÓN A LA LÍNEA 3107254006 PERO NO HAY RESPUESTA, SE INDAGA CON COMERCIOS ALEDAÑOS PERO NO SABEMOS SI ABRE EL DIA DE HOY, POR LO ANTERIOR SE INFORMA A SUPERVISOR QUIEN AUTORIZA CIERRE DE SOLICITUD._x000a_18/12/2025 SE REALIZA CAMBIO DE EQUIPO POR DAÑO EN PUERTO USB NO CARGA, SE REALIZA PRUEBAS OK"/>
    <s v="VISITA_TÉCNICA"/>
    <s v="16"/>
    <s v="PRINCIPAL"/>
    <s v="TERRESTRE"/>
    <s v="LEON GUERRERO CRISTIAN JOHAN"/>
    <n v="3"/>
    <n v="51282"/>
    <n v="153846"/>
  </r>
  <r>
    <s v="IBAGUE"/>
    <s v="0036-0006"/>
    <x v="0"/>
    <s v="73001"/>
    <s v="3151746"/>
    <s v="67380"/>
    <x v="0"/>
    <s v="TOLIMA"/>
    <s v="IBAGUE"/>
    <s v="AUTOSERVICIO RED"/>
    <s v="WOMPI"/>
    <s v="FO-25-1992971"/>
    <d v="2025-12-18T08:00:00"/>
    <d v="2025-12-19T07:49:00"/>
    <s v="INCIDENTE"/>
    <s v="SOFTWARE"/>
    <s v="APP ELIMINADA"/>
    <s v="APP ELIMINADA POR EL CB"/>
    <s v="18/12/2025 SE COMUNICA AL NÚMERO 3114996356, LA SEÑORA DIANA LIMA RECIBE SOPORTE TELEFÓNICO PARA REALIZAR DESCARGA DE APLICACIÓN POR LA OPCIÓN DE TEM CALL. SE VALIDA FUNCIONAMIENTO OK DEL EQUIPO APLICACIÓN FUNCIONANDO PERFECTAMENTE."/>
    <s v="SOPORTE_TELEFÓNICO"/>
    <s v="64"/>
    <s v="PRINCIPAL"/>
    <s v="TERRESTRE"/>
    <s v="BARRAGAN TAFUR EDWIN ESTEBAN"/>
    <n v="1"/>
    <n v="22000"/>
    <n v="22000"/>
  </r>
  <r>
    <s v="BOGOTA"/>
    <s v="0036-0004"/>
    <x v="3"/>
    <s v="25754"/>
    <s v="3152001"/>
    <s v="49957"/>
    <x v="0"/>
    <s v="CUNDINAMARCA"/>
    <s v="SOACHA"/>
    <s v="BARRIO SOACHA LOS LIBERTADORES SOACHA"/>
    <s v="WOMPI"/>
    <s v="FO-25-1993972"/>
    <d v="2025-12-18T08:00:00"/>
    <d v="2025-12-19T07:56:00"/>
    <s v="INCIDENTE"/>
    <s v="SOFTWARE"/>
    <s v="APP ELIMINADA"/>
    <s v="APP ELIMINADA POR EL CB"/>
    <s v="19/12/2025 SE ESCALA CASO CON WOMPI PARA QUE HAGAN EL ENVÍO DE LA APLICACIÓN REMOTAMENTE NÚMERO DE TICKET GENERADO POR WOMPI TICKET N° (487818) LA PERSONA QUE ATIENDE ES EL HIJO DE LA DUEÑA Y NO SE SABE EL CORREO NI EL NÚMERO DE NIT DEL COMERCIO POS QUEDA FUNCIONANDO CORRECTAMENTE CLIENTE INGRESA A LA APP REALIZA PRUEBAS Y QUEDA OK EL EQUIPO"/>
    <s v="VISITA_TÉCNICA"/>
    <s v="0"/>
    <s v="PRINCIPAL"/>
    <s v="TERRESTRE"/>
    <s v="GONZALEZ FANDIÑO SANTIAGO ERNESTO"/>
    <n v="1"/>
    <n v="51282"/>
    <n v="51282"/>
  </r>
  <r>
    <s v="BARRANQUILLA"/>
    <s v="0036-0001"/>
    <x v="6"/>
    <s v="8001"/>
    <s v="3041429"/>
    <s v="77995"/>
    <x v="0"/>
    <s v="ATLANTICO"/>
    <s v="BARRANQUILLA"/>
    <s v="BARRIO CENTRO BARRANQUILLA 53"/>
    <s v="WOMPI"/>
    <s v="FO-25-1992166 | FO-25-1985657 | FO-25-1858216 | FO-25-1852666"/>
    <d v="2025-11-20T12:55:00"/>
    <d v="2025-12-19T08:26:00"/>
    <s v="INCIDENTE"/>
    <s v="CREDENCIALES DE ACCESO (USUARIO/CONTRASEÑA)"/>
    <s v="NO FUNCIONA EL USUARIO O CONTRASEÑA"/>
    <s v="ERROR INICIO DE SESIÓN"/>
    <s v="21/11/2025 SE REALIZA VISITA.. USUARIO Y CONTRASEÑA SE ENCUENTRAN OK PERO NO LE PERMITE EL INGRESO A LA APP, SE ESCALA CASO CON TICKET N° (480954), NO SE DA SOLUCIÓN AL ERROR.. EL COORDINADOR AUTORIZA A REPROGRAMAR LA ORDEN._x000a_17/12/2025 AÚN PERSISTE CON EL INCONVENIENTE DE CREDENCIALES.. INTENTA INGRESAR CON USUARIO Y CONTRASEÑA PERO LA SACA DEL SISTEMA, SE ACTUALIZA CONTRASEÑA SE REALIZAN PRUEBAS Y CONTINÚA CON LAS FALLAS, SE VALIDA VERSIÓN DEL DATAFONO 26.2.11 ..   DESDE EL 21 DE NOVIEMBRE SE ESCALÓ CONTICKET N° (480954) Y NO LE HAN DADO SOLUCIÓN._x000a_17/12/2025 SE REALIZA VISITA SE ENCONTRÓ CERRADO EL COMERCIO. SE INTENTA CONTACTAR VÍA TELEFÓNICA NO CONTESTA, SE LE ESCRIBE POR WHATSAPP NO LE LLEGAN LOS MENSAJES._x000a_18/12/2025 SE REALIZA VISITA SE ESCALA EL CASO Y DESDE WOMPI LE DAN SOLUCIÓN A LAS CREDENCIALES YA QUE NO PODÍA INGRESAR. QUEDA EL SERVICIO OPERATIVO SE REALIZAN PRUEBAS DE CORRECTO FUNCIONAMIENTO"/>
    <s v="VISITA_TÉCNICA"/>
    <s v="8"/>
    <s v="PRINCIPAL"/>
    <s v="TERRESTRE"/>
    <s v="VILLACOB VILLACOB ELKIN EDUARDO"/>
    <n v="4"/>
    <n v="51282"/>
    <n v="205128"/>
  </r>
  <r>
    <s v="PEREIRA"/>
    <s v="0036-0002"/>
    <x v="5"/>
    <s v="76147"/>
    <s v="3041804"/>
    <s v="80128"/>
    <x v="0"/>
    <s v="VALLE DEL CAUCA"/>
    <s v="CARTAGO"/>
    <s v="BARRIO SAN NICOLAS CARTAGO 3"/>
    <s v="WOMPI"/>
    <s v="FO-25-1859200 | FO-25-1852663"/>
    <d v="2025-11-20T13:27:00"/>
    <d v="2025-12-19T08:36:00"/>
    <s v="INCIDENTE"/>
    <s v="CONEXIÓN"/>
    <s v="APARECEN ERRORES EN PANTALLA: HUBO UNA DESCONEXION DE LA RED"/>
    <s v="WIFI"/>
    <s v="21/11/2025 EN COMUNICACIÓN CON EL CLIENTE, SE CONECTA EL EQUIPO A DATOS MÓVILES, PERO PERSISTE LA FALLA, SE ACTUALIZA EQUIPO, SE BORRA CHACHE Y SE REINICIA EQUIPO, PERO PERSISTE LA FALLA, SE ESCALA CASO CON LA ENTIDAD., LA APLICACION NO LE DEJA INGRESAR LE SACA ERROR A PESAR DE DEJAR CAMBIAR LA CLAVE_x000a_18/12/2025 SE CAMBIA EQUIPO YA QUE PRESENTA FALLA EN LA CONEXIÓN WIFI, NO PERMITE CONECTARSE A NINGUNA RED, SE INSTALA NUEVO EQUIPO Y SE REALIZAN PRUEBAS OK."/>
    <s v="VISITA_TÉCNICA"/>
    <s v="0"/>
    <s v="PRINCIPAL"/>
    <s v="TERRESTRE"/>
    <s v="FRANCO CAÑAVERAL YAMID RAUL"/>
    <n v="2"/>
    <n v="51282"/>
    <n v="102564"/>
  </r>
  <r>
    <s v="MEDELLIN"/>
    <s v="0036-0005"/>
    <x v="1"/>
    <s v="5266"/>
    <s v="3153860"/>
    <s v="52601"/>
    <x v="0"/>
    <s v="ANTIOQUIA"/>
    <s v="ENVIGADO"/>
    <s v="BARRIO URIBE ANGEL ENVIGADO 1"/>
    <s v="WOMPI"/>
    <s v="FO-25-1996201"/>
    <d v="2025-12-18T10:49:00"/>
    <d v="2025-12-19T09:08:00"/>
    <s v="INCIDENTE"/>
    <s v="CAPACITACIÓN"/>
    <s v="MALA MANIPULACIÓN POS"/>
    <s v="FALTA CAPACITACIÓN USUARIO CB"/>
    <s v="19/12/2025 EN COMUNICACIÓN CON EL SEÑOR ALEJANDRO NOS INDICA QUE TENIA UNA FALLA AL MOMENTO DE CARGAR EL DATAFONO PERO QUE YA LA FALLA SE SOLUCIONO QUÉ YA ESTA OPERANDO CON NORMALIDAD"/>
    <s v="SOPORTE_TELEFÓNICO"/>
    <s v="32"/>
    <s v="PRINCIPAL"/>
    <s v="TERRESTRE"/>
    <s v="DIAZ ZABALA FRANCIS DUBAN"/>
    <n v="1"/>
    <n v="22000"/>
    <n v="22000"/>
  </r>
  <r>
    <s v="CALI"/>
    <s v="0036-0003"/>
    <x v="4"/>
    <s v="76520"/>
    <s v="3138311"/>
    <s v="77970"/>
    <x v="0"/>
    <s v="VALLE DEL CAUCA"/>
    <s v="PALMIRA"/>
    <s v="BARRIO CENTRO PALMIRA 15"/>
    <s v="WOMPI"/>
    <s v="FO-25-1983889 | FO-25-1975213"/>
    <d v="2025-12-15T11:39:00"/>
    <d v="2025-12-19T09:38:00"/>
    <s v="INCIDENTE"/>
    <s v="LECTURA"/>
    <s v="NO LEE NINGUNA FACTURA"/>
    <s v="SUCIEDAD EN LA CAMARA"/>
    <s v="16/12/2025 EN LA VISITA TÉCNICA SE REALIZÓ LA REVISIÓN DE EL DATÁFONO ENCONTRANDO SU PANTALLA EN BUEN ESTADO PERO AL MOMENTO DE LEER LOS CÓDIGOS DE BARRAS LA PANTALLA SE PONE OSCURA Y NO LEE,AL VALIDAR SE ENCONTRÓ UN POSIBLE DAÑO INTERNO DEL LENTE DE LA CAMARA,EL SERVICIO SE ESCALA PARA QUE SEA APROBADO REALIZAR EL CAMBIO DE DATÁFONO._x000a_19/12/2025 EN LA VISITA TÉCNICA SE REALIZÓ EL CAMBIO DE DATÁFONO YA QUE EL ANTERIOR PRESENTÓ UN DAÑO EN EL LENTE DE LA CAMARA, LUEGO DE VALIDAR EL DAÑO SE ESCALO Y SE APROBÓ EL CAMBIO,EL CUAL FUE EJECUTADO OK Y SE REALIZARON LAS PRUEBAS DEJANDO EL SERVICIO OPERANDO SIN FALLAS Y SIN NOVEDAD."/>
    <s v="VISITA_TÉCNICA"/>
    <s v="24"/>
    <s v="PRINCIPAL"/>
    <s v="TERRESTRE"/>
    <s v="HENAO CARDONA DIEGO FERNANDO"/>
    <n v="2"/>
    <n v="51282"/>
    <n v="102564"/>
  </r>
  <r>
    <s v="MEDELLIN"/>
    <s v="0036-0005"/>
    <x v="1"/>
    <s v="5631"/>
    <s v="3133970"/>
    <s v="82404"/>
    <x v="0"/>
    <s v="ANTIOQUIA"/>
    <s v="SABANETA"/>
    <s v="DROGUERIA FARMA VITAL LA 75"/>
    <s v="WOMPI"/>
    <s v="FO-25-1984439 | FO-25-1969331 | FO-25-1984432"/>
    <d v="2025-12-13T09:00:00"/>
    <d v="2025-12-19T09:48:00"/>
    <s v="INCIDENTE"/>
    <s v="CREDENCIALES DE ACCESO (USUARIO/CONTRASEÑA)"/>
    <s v="INGRESO DE CREDENCIALES ERRADAS"/>
    <s v="ERROR INICIO DE SESIÓN"/>
    <s v="16/12/2025 SE VALIDA CAMBIO DE CONTRASEÑA CON EL USUARIO PARA QUE LE PUEDA FUNCIONAR NUEVAMENTE EL ACCESO. LE SALE QUE HIZO EL CAMBIO CON ÉXITO PERO CUANDO YA VALIDA INGRESO CON NUEVA CONTRASEÑA, LE APARECE &quot;TU INGRESO ES INVÁLIDO&quot; O PIDE CORREO. TICKET N° (487241)_x000a__x000a_CASO LINEACOM INCIDENTE 82404_x000a_SE VALIDA CAMBIO DE CONTRASEÑA CON EL USUARIO PARA QUE LE PUEDA FUNCIONAR NUEVAMENTE EL ACCESO. LE SALE QUE HIZO EL CAMBIO CON ÉXITO PERO CUANDO YA VALIDA INGRESO CON NUEVA CONTRASEÑA, LE APARECE &quot;TU INGRESO ES INVÁLIDO&quot;. NECESITA ESCALAMIENTO._x000a_254UMD4X8441_x000a_19/12/2025 DESPUÉS DE QUE LE ESCALARON EL CASO CON EL TICKET N° (487241) SE PROGRAMA REUNIÓN POR TEMAS EN LA CUAL HUBIERON MODIFICACIONES PARA LAS CREDENCIALES DE ACCESO. SE VALIDA QUE TIENE UN CAMBIO EXITOSO EN LAS CREDENCIALES Y ADEMÁS DE ESO, SE REALIZA INGRESO MEDIANTE EL COMPARTIMIENTO DE DATOS MÓVILES EL CUAL DA COMO RESULTADO UN INGRESO EXITOSO. SE CONFIRMA QUE TODO FUNCIONA BIEN, PERO DEBE COMUNICARSE CON SU PROVEEDOR DE INTERNET PARA QUE LE V"/>
    <s v="SOPORTE_TELEFÓNICO"/>
    <s v="0"/>
    <s v="PRINCIPAL"/>
    <s v="TERRESTRE"/>
    <s v="RIOS CASTRILLON JUAN SEBASTIAN"/>
    <n v="3"/>
    <n v="22000"/>
    <n v="66000"/>
  </r>
  <r>
    <s v="MEDELLIN"/>
    <s v="0036-0005"/>
    <x v="1"/>
    <s v="5697"/>
    <s v="3152085"/>
    <s v="35625"/>
    <x v="0"/>
    <s v="ANTIOQUIA"/>
    <s v="EL SANTUARIO"/>
    <s v="BARRIO SANTUARIO EL SANTUARIO 1"/>
    <s v="WOMPI"/>
    <s v="FO-25-1994996"/>
    <d v="2025-12-18T08:20:00"/>
    <d v="2025-12-19T10:11:00"/>
    <s v="INCIDENTE"/>
    <s v="TRANSACCION ERROR"/>
    <s v="UNA MISMA TRX ESTA PRESENTANDO FALLAS"/>
    <s v="AFECTACIÓN GENERALIZADA DE LOS SERVICIOS"/>
    <s v="19/12/2025 SE LLEGA AL PUNTO Y SE ENCUENTRA QUE LAS TRANSACCIONES DEL 17 NO APARECEN COMPLETAS ES POR QUÉ EL 17 UBO CAMBIO DE EQUIPO EN EL PUNTO Y EL DATAFONO SOLO MUESTRA LAS TRANSACCIONES QUE REALIZA EL EQUIPO QUE LAS HACE POR ESO SOLO SALE UNA PARTE DE LAS TRANSACCIONES POR INFORMACIÓN DE JHONATAN SALAZAR SE LE EXPLICA ESTO AL CLIENTE TODO QUEDA OK"/>
    <s v="VISITA_TÉCNICA"/>
    <s v="64"/>
    <s v="INTERMEDIA"/>
    <s v="TERRESTRE"/>
    <s v="ALVAREZ ARENAS VICTOR HUGO"/>
    <n v="1"/>
    <n v="172989"/>
    <n v="172989"/>
  </r>
  <r>
    <s v="BUCARAMANGA"/>
    <s v="0036-0007"/>
    <x v="2"/>
    <s v="68081"/>
    <s v="3105264"/>
    <s v="16738"/>
    <x v="0"/>
    <s v="SANTANDER"/>
    <s v="BARRANCABERMEJA"/>
    <s v="MATERIALES EMO - BARRANCABERMEJA"/>
    <s v="WOMPI"/>
    <s v="FO-25-1933111"/>
    <d v="2025-12-05T08:00:00"/>
    <d v="2025-12-19T10:23:00"/>
    <s v="INCIDENTE"/>
    <s v="CONEXIÓN"/>
    <s v="APARECEN ERRORES EN PANTALLA: HUBO UNA DESCONEXION DE LA RED"/>
    <s v="WIFI"/>
    <s v="18/12/2025 SE ESTABLECE CONTACTO VIA WHATSAPP AL NÚMERO +57 320 6679525 CON LA USUARIA JAINETH MURILLO IDENTIFICADA CON C.C 1096191256  A QUIEN SE LE HA VENIDO REALIZANDO ACOMPAÑAMIENTO PARA CORRECCIÓN DE LA FALLA REPORTADA A LO CUAL LUEGO DE REALIZAR EL PROCESO DE BORRADO DE CACHE , ACTUALIZACIÓN DE APP Y REINICIO DEL EQUIPO PUEDE INGRESAR SIN NOVEDAD Y REALIZAR TRANSACCIÓNES DE PRUEBA CLIENTA INDICA QUE TODO SE ENCUENTRA EN ORDEN FUNCIONANDO CORRECTAMENTE SE PROCEDE CON EL CIERRE DEL SERVICIO Y SE LE COMUNICA A LA USUARIA QUÉ EN CASO DE ALGUNA NOVEDAD DEBERA COMUNICARSE NUEVAMENTE A LA LINEA DE ATENCIÓN"/>
    <s v="SOPORTE_TELEFÓNICO"/>
    <s v="0"/>
    <s v="LEJANA"/>
    <s v="TERRESTRE"/>
    <s v="REYES RAMIREZ DIEGO ALEXANDER"/>
    <n v="1"/>
    <n v="22000"/>
    <n v="22000"/>
  </r>
  <r>
    <s v="PEREIRA"/>
    <s v="0036-0002"/>
    <x v="5"/>
    <s v="63001"/>
    <s v="3156687"/>
    <s v="80649"/>
    <x v="0"/>
    <s v="QUINDIO"/>
    <s v="ARMENIA"/>
    <s v="BARRIO LAS ACACIAS ARMENIA"/>
    <s v="WOMPI"/>
    <s v="FO-25-1998816"/>
    <d v="2025-12-19T08:00:00"/>
    <d v="2025-12-19T10:39:00"/>
    <s v="INCIDENTE"/>
    <s v="SOFTWARE"/>
    <s v="APP ELIMINADA"/>
    <s v="APP ELIMINADA POR EL CB"/>
    <s v="19/12/2025 SE ESCALA CON WOMPI PARA LA REINSTALACION DEL APLICATIVO BAJO EL TICKET 487959, SE VALIDA CON EL CLIENTE LA INSTALACION DEL APLICATIVO Y SU CORRECTO FUNCIONAMIENTO."/>
    <s v="SOPORTE_TELEFÓNICO"/>
    <s v="16"/>
    <s v="INTERMEDIA"/>
    <s v="TERRESTRE"/>
    <s v="HENAO CARDONA DIEGO FERNANDO"/>
    <n v="1"/>
    <n v="22000"/>
    <n v="22000"/>
  </r>
  <r>
    <s v="PASTO"/>
    <s v="0036-0003"/>
    <x v="4"/>
    <s v="52001"/>
    <s v="3153765"/>
    <s v="69325"/>
    <x v="0"/>
    <s v="NARIÑO"/>
    <s v="PASTO"/>
    <s v="BARRIO EL PILAR PASTO 3"/>
    <s v="WOMPI"/>
    <s v="FO-25-1996203"/>
    <d v="2025-12-18T10:46:00"/>
    <d v="2025-12-19T11:53:00"/>
    <s v="INCIDENTE"/>
    <s v="LECTURA"/>
    <s v="NO LEE NINGUNA FACTURA"/>
    <s v="NO LEE CODIGOS DE BARRAS LARGOS"/>
    <s v="19/12/2025 SE LLEGA A CORRESPONSAL SE VERIFICA FALLA EN LECTOR DE BARRAS NO LEE NINGÚN CÓDIGO SE REALIZA ACTUALIZACION DE VERSION SE BORRA CHACHE SE REALIZA PRUEBAS DE FUNCIONAMIENTO EXITOSAS SE EXPLICA A COMERCIO CORRECTO FUNCIONAMIENTO CB QUEDA OPERATIVO"/>
    <s v="VISITA_TÉCNICA"/>
    <s v="24"/>
    <s v="PRINCIPAL"/>
    <s v="TERRESTRE"/>
    <s v="BRAVO MADROÑERO OSCAR ESTEBAN"/>
    <n v="1"/>
    <n v="51282"/>
    <n v="51282"/>
  </r>
  <r>
    <s v="CALI"/>
    <s v="0036-0003"/>
    <x v="4"/>
    <s v="76001"/>
    <s v="3153560"/>
    <s v="26711"/>
    <x v="0"/>
    <s v="VALLE DEL CAUCA"/>
    <s v="CALI"/>
    <s v="BARRIO PANCE 4 CALI"/>
    <s v="WOMPI"/>
    <s v="FO-25-1996081"/>
    <d v="2025-12-18T10:15:00"/>
    <d v="2025-12-19T12:03:00"/>
    <s v="INCIDENTE"/>
    <s v="CREDENCIALES DE ACCESO (USUARIO/CONTRASEÑA)"/>
    <s v="INGRESO DE CREDENCIALES ERRADAS"/>
    <s v="ERROR INICIO DE SESIÓN"/>
    <s v="19/12/2025 SE REALIZA VISITA TÉCNICA AL COMERCIO EN DONDE ME INDICA QUE LAS CREDENCIALES LA ESTABAN PONIENDO MAL SE PROCEDE A VOLVER INTENTAR Y INGRESA CORRECTAMENTE CON LAS MISMAS CREDENCIALES ESTABAN COLOCANDO LETRAS DE MÁS"/>
    <s v="VISITA_TÉCNICA"/>
    <s v="16"/>
    <s v="PRINCIPAL"/>
    <s v="TERRESTRE"/>
    <s v="ESCOBAR LENIS JUAN SEBASTIAN"/>
    <n v="1"/>
    <n v="51282"/>
    <n v="51282"/>
  </r>
  <r>
    <s v="TUNJA"/>
    <s v="0036-0007"/>
    <x v="2"/>
    <s v="15001"/>
    <s v="3151922"/>
    <s v="52921"/>
    <x v="0"/>
    <s v="BOYACA"/>
    <s v="TUNJA"/>
    <s v="BARRIO JOSE JOAQUIN CAMACHO TUNJA 1"/>
    <s v="WOMPI"/>
    <s v="FO-25-1993975"/>
    <d v="2025-12-18T08:00:00"/>
    <d v="2025-12-19T12:22:00"/>
    <s v="INCIDENTE"/>
    <s v="CREDENCIALES DE ACCESO (USUARIO/CONTRASEÑA)"/>
    <s v="INGRESO DE CREDENCIALES ERRADAS"/>
    <s v="ERROR INICIO DE SESIÓN"/>
    <s v="19/12/2025 SE REALIZA NUEVAMENTE EL BORRADO DE CACHE Y ACTUALIZACIÓN VERSION , SE RESTABLECE CONTRASEÑA DANDOLE CONECTIVIDAD POR _x000a_SL EQUIPO POR DATOS MOVILES DEL CLIENTE DONDE SE EVIDENCIA QUE EL USUARIO INGRESA CON EXITO A LA APLICACIÓN WOMPI , DEJANDO PRUEBAS EXITOSAS , PROBLEMA EN CANAL DE COMUNICACIÓN DEL COMERCIO ."/>
    <s v="VISITA_TÉCNICA"/>
    <s v="24"/>
    <s v="PRINCIPAL"/>
    <s v="TERRESTRE"/>
    <s v="ALVARADO MORENO CRISTHIAN"/>
    <n v="1"/>
    <n v="51282"/>
    <n v="51282"/>
  </r>
  <r>
    <s v="BOGOTA"/>
    <s v="0036-0004"/>
    <x v="3"/>
    <s v="25286"/>
    <s v="3151000"/>
    <s v="30351"/>
    <x v="0"/>
    <s v="CUNDINAMARCA"/>
    <s v="FUNZA"/>
    <s v="BARRIO SERREZUELITA FUNZA"/>
    <s v="WOMPI"/>
    <s v="FO-25-1992759"/>
    <d v="2025-12-17T15:53:00"/>
    <d v="2025-12-19T12:29:00"/>
    <s v="INCIDENTE"/>
    <s v="SOFTWARE"/>
    <s v="APP ELIMINADA"/>
    <s v="APP ELIMINADA POR EL CB"/>
    <s v="19/12/2025 SE REALIZA REINSTALACIÓN DE APP ELIMINADA POR EL CLIENTE SE REALIZA ACTUALIZACIÓN DE VERSIÓN SE REALIZAN  PRUEBAS EXITOSAS"/>
    <s v="VISITA_TÉCNICA"/>
    <s v="64"/>
    <s v="INTERMEDIA"/>
    <s v="TERRESTRE"/>
    <s v="INFANTE SIERRA MANUEL FERNANDO"/>
    <n v="1"/>
    <n v="172989"/>
    <n v="172989"/>
  </r>
  <r>
    <s v="BOGOTA"/>
    <s v="0036-0004"/>
    <x v="3"/>
    <s v="25473"/>
    <s v="3087314"/>
    <s v="52225"/>
    <x v="0"/>
    <s v="CUNDINAMARCA"/>
    <s v="MOSQUERA"/>
    <s v="BARRIO PORVENIR RIO MOSQUERA"/>
    <s v="WOMPI"/>
    <s v="FO-25-1918633 | FO-25-1915498"/>
    <d v="2025-12-02T08:00:00"/>
    <d v="2025-12-19T12:40:00"/>
    <s v="INCIDENTE"/>
    <s v="LECTOR DE TARJETAS"/>
    <s v="NO LEE TARJETAS"/>
    <s v="DAÑO DEL LECTOR DE TARJETAS"/>
    <s v="10/12/2025 SE LLEGA A COMERCIO SE VÁLIDAN PARÁMETROS DE DATAFONO FALLA PERSISTE NO LEE TARJETAS SE NECESITA CAMBIO DE EQUIPO. NO SE PUEDE HACER EL CAMBIO, QUEDA PENDIENTE POR STOCK EN BODEGA BAKUP_x000a_19/12/2025 SE VÁLIDA FALLA EN LECTOR DE TARJETAS EN DATÁFONO SE REALIZA CAMBIO DE EQUIPO SE REALIZAN PRUEBAS CON TARJETA Y QR EXITOSAS"/>
    <s v="VISITA_TÉCNICA"/>
    <s v="0"/>
    <s v="PRINCIPAL"/>
    <s v="TERRESTRE"/>
    <s v="INFANTE SIERRA MANUEL FERNANDO"/>
    <n v="2"/>
    <n v="51282"/>
    <n v="102564"/>
  </r>
  <r>
    <s v="IBAGUE"/>
    <s v="0036-0006"/>
    <x v="0"/>
    <s v="73001"/>
    <s v="3156133"/>
    <s v="16749"/>
    <x v="0"/>
    <s v="TOLIMA"/>
    <s v="IBAGUE"/>
    <s v="MATERIALES EMO - IBAGUE"/>
    <s v="WOMPI"/>
    <s v="FO-25-1998374"/>
    <d v="2025-12-18T16:01:00"/>
    <d v="2025-12-19T12:51:00"/>
    <s v="INCIDENTE"/>
    <s v="NAVEGACION LENTA"/>
    <s v="USUARIO NO PUEDE NAVEGAR ENTRE PANTALLAS O LA APP NO ABRE SE QUEDA CARGANDO"/>
    <s v="CANAL DE COMUNICACIÓN"/>
    <s v="19/12/2025 SE VALIDA ERROR EN CONEXIÓN WIFI DEBIDO A QUE EL COMERCIO NO RECUERDA LA CLAVE CORRECTA DE RED, SE CONECTA DATAFONO MEDIANTE DATOS DEL CELULAR Y SE REALIZA PRUEBAS DE FUNCIONAMIENTO EXITOSAS. EQUIPO OPERATIVO"/>
    <s v="VISITA_TÉCNICA"/>
    <s v="16"/>
    <s v="PRINCIPAL"/>
    <s v="TERRESTRE"/>
    <s v="BARRAGAN TAFUR EDWIN ESTEBAN"/>
    <n v="1"/>
    <n v="51282"/>
    <n v="51282"/>
  </r>
  <r>
    <s v="CARTAGENA"/>
    <s v="0036-0001"/>
    <x v="6"/>
    <s v="13001"/>
    <s v="3156317"/>
    <s v="76635"/>
    <x v="0"/>
    <s v="BOLIVAR"/>
    <s v="CARTAGENA"/>
    <s v="BARRIO MANGA CARTAGENA DE INDIAS 8"/>
    <s v="WOMPI"/>
    <s v="FO-25-1998404"/>
    <d v="2025-12-18T16:12:00"/>
    <d v="2025-12-19T13:03:00"/>
    <s v="INCIDENTE"/>
    <s v="SOFTWARE"/>
    <s v="APP ELIMINADA"/>
    <s v="APP ELIMINADA POR EL CB"/>
    <s v="19/12/2025 SE ESCALA EL CASO PARA REINSTALACIÓN DE APLICACIÓN WOMPI, TICKET N° (487889), QUEDA EQUIPO FUNCIONANDO CORRECTAMENTE."/>
    <s v="SOPORTE_TELEFÓNICO"/>
    <s v="64"/>
    <s v="PRINCIPAL"/>
    <s v="TERRESTRE"/>
    <s v="AVILA DE HORTA FERNANDO JOSE"/>
    <n v="1"/>
    <n v="22000"/>
    <n v="22000"/>
  </r>
  <r>
    <s v="YOPAL"/>
    <s v="0036-0006"/>
    <x v="0"/>
    <s v="85001"/>
    <s v="3156612"/>
    <s v="37517"/>
    <x v="0"/>
    <s v="CASANARE"/>
    <s v="YOPAL"/>
    <s v="BARRIO AEROCIVIL YOPAL 1"/>
    <s v="WOMPI"/>
    <s v="FO-25-1998716"/>
    <d v="2025-12-18T16:53:00"/>
    <d v="2025-12-19T13:10:00"/>
    <s v="INCIDENTE"/>
    <s v="CONEXIÓN"/>
    <s v="APARECEN ERRORES EN PANTALLA: HUBO UNA DESCONEXION DE LA RED"/>
    <s v="FALLAS EN CANAL DE COMUNICACIÓN DEL CLIENTE (INTERNET)"/>
    <s v="19/12/2025 EN COMUNICACIÓN CON LA SEÑORA ESTAFANI ESTEVE AL NUMERO 3229442119, INDICA OPERATIVO EL SERVICIO, INFORMA NO REQUIERE SOPORTE, SE ENCUENTRA NORMAL EL SERVICIO"/>
    <s v="SOPORTE_TELEFÓNICO"/>
    <s v="16"/>
    <s v="PRINCIPAL"/>
    <s v="TERRESTRE"/>
    <s v="BERNAL ELAICA EDGAR ALEXIS"/>
    <n v="1"/>
    <n v="22000"/>
    <n v="22000"/>
  </r>
  <r>
    <s v="MEDELLIN"/>
    <s v="0036-0005"/>
    <x v="1"/>
    <s v="5308"/>
    <s v="3155950"/>
    <s v="36814"/>
    <x v="0"/>
    <s v="ANTIOQUIA"/>
    <s v="GIRARDOTA"/>
    <s v="BARRIO GIRARDOTA ANTIOQUIA"/>
    <s v="WOMPI"/>
    <s v="FO-25-1998241"/>
    <d v="2025-12-18T15:32:00"/>
    <d v="2025-12-19T13:16:00"/>
    <s v="INCIDENTE"/>
    <s v="LECTURA"/>
    <s v="ERROR LECTURA CODIGO DE BARRAS"/>
    <s v="NO LEE CODIGOS DE BARRAS LARGOS"/>
    <s v="19/12/2025 SE VALIDA UN CASO SERIO DE CONTRALUZ YA QUE EL CB QUEDA MUY ADENTRO Y EN UN SEGUNDO PISO. SE LE BRINDA CAPACITACIÓN POR EL CASO DE ILUMINACIÓN Y SE HACEN PRUEBAS CONTINÚAS EN LAS QUE SE MUESTRAN LOS MEJORES PUNTOS DE ILUMINACIÓN PARA LECTURA Y POR ÚLTIMO SE MUESTRA CON UNA LÁMPARA HACIA LADO QUE NO DA CONTRALUZ Y LAS OEE DE INMEDIATO. EL CB VA A HACER LA ADECUACIÓN DE LA LÁMPARA PARA QUE NO LE AFECTE Y LAS LEA RÁPIDAMENTE. RECOMIENDA QUE LOS DISPOSITIVOS DEBEN TENER MEJOR CALIDAD EN LA CÁMARA, SIN EMBARGO, SE HACE CORRECTAMENTE LA CAPACITACIÓN PARA EL USO DE LOS CÓDIGOS DE BARRAS E ILUMINACIÓN EN EL MISMO."/>
    <s v="VISITA_TÉCNICA"/>
    <s v="40"/>
    <s v="PRINCIPAL"/>
    <s v="TERRESTRE"/>
    <s v="MARIN PIEDRAHITA JIMMY ALEXIS"/>
    <n v="1"/>
    <n v="51282"/>
    <n v="51282"/>
  </r>
  <r>
    <s v="CUCUTA"/>
    <s v="0036-0007"/>
    <x v="2"/>
    <s v="54001"/>
    <s v="3155666"/>
    <s v="61224"/>
    <x v="0"/>
    <s v="NORTE DE SANTANDER"/>
    <s v="CUCUTA"/>
    <s v="BARRIO EL SALADO CUCUTA 2"/>
    <s v="WOMPI"/>
    <s v="FO-25-1997961"/>
    <d v="2025-12-18T15:09:00"/>
    <d v="2025-12-19T13:25:00"/>
    <s v="INCIDENTE"/>
    <s v="CREDENCIALES DE ACCESO (USUARIO/CONTRASEÑA)"/>
    <s v="NO FUNCIONA EL USUARIO O CONTRASEÑA"/>
    <s v="HAY UNA FALLA EN LA OPCIÓN DE OLVIDO DE CONTRASEÑA O USUARIO"/>
    <s v="19/12/2025 SE REALIZA ACTUALIZACIÓN Y BORRADO DE CACHE SE ESCALA CON EL COORDINADOR NOVEDAD DE INGRESO SE REALIZAN PRUEBAS CON DATOS Y RED WIFI 5G Y 2 G , SE DEJÓ CONECTADO A LA RED 2G SE REALIZAN PRUEBAS OK"/>
    <s v="VISITA_TÉCNICA"/>
    <s v="32"/>
    <s v="PRINCIPAL"/>
    <s v="TERRESTRE"/>
    <s v="DURAN ACOSTA FRANK YONNY"/>
    <n v="1"/>
    <n v="51282"/>
    <n v="51282"/>
  </r>
  <r>
    <s v="VILLAVICENCIO"/>
    <s v="0036-0006"/>
    <x v="0"/>
    <s v="50001"/>
    <s v="3146339"/>
    <s v="29693"/>
    <x v="0"/>
    <s v="META"/>
    <s v="VILLAVICENCIO"/>
    <s v="BARRIO KIRPAS 2 VILLAVICENCIO"/>
    <s v="WOMPI"/>
    <s v="FO-25-1989225 | FO-25-1984446"/>
    <d v="2025-12-17T08:00:00"/>
    <d v="2025-12-19T13:31:00"/>
    <s v="INCIDENTE"/>
    <s v="LECTURA"/>
    <s v="NO LEE NINGUNA FACTURA"/>
    <s v="NO LEE CODIGOS DE BARRAS CORTOS"/>
    <s v="17/12/2025 SE REALIZA DESPLAZAMIENTO A COMERCIO SE VALIDA VERSIÓN DEL DATAFONO, SE ENCUENTRA VERSIÓN 26.2.12, SE EJECUTA TEAMCALL Y LA VERSIÓN NO ACTUALIZA, SE ESCALA A WOMPI CON TICKET N° (487468, LUEGO DE MÁS DE 30 MINUTOS EN COMERCIO SE AUTORIZA RETIRO POR PARTE COORDINACIÓN, LA VERSIÓN CONTINUA SIN ACTUALIZAR._x000a_19/12/2025 SE REALIZA LLAMADA DE VALIDACIÓN PARA ACTUALIZACIÓN VERSIÓN SE HABLA CON LA SRTA. ELIANA CASTAÑEDA 318 6934236 QUIEN CONFIRMA VERSIÓN CON ACTUALIZACIÓN EXITOSA, LECTOR DE BARRAS FUNCIONA CORRECTAMENTE."/>
    <s v="SOPORTE_TELEFÓNICO"/>
    <s v="64"/>
    <s v="PRINCIPAL"/>
    <s v="TERRESTRE"/>
    <s v="MURCIA HERNANDEZ HARVEY IGNACIO"/>
    <n v="2"/>
    <n v="22000"/>
    <n v="44000"/>
  </r>
  <r>
    <s v="BOGOTA"/>
    <s v="0036-0004"/>
    <x v="3"/>
    <s v="25878"/>
    <s v="3158289"/>
    <s v="11087"/>
    <x v="0"/>
    <s v="CUNDINAMARCA"/>
    <s v="VIOTA"/>
    <s v="VIOTA - CUNDINAMARCA"/>
    <s v="WOMPI"/>
    <s v="FO-25-2001019"/>
    <d v="2025-12-19T09:56:00"/>
    <d v="2025-12-19T15:02:00"/>
    <s v="INCIDENTE"/>
    <s v="IMPRESIÓN"/>
    <s v="ROLLO MAL PUESTO"/>
    <s v="MALA MANIPULACIÓN DEL DATAFONO"/>
    <s v="19/12/2025 SE COMUNICA CON EL COMERCIO EL CLIENTE INDICA QUE LE PUSIERON UN ROLLO NUEVO HICIERON NUEVAMENTE EL PROCESO DE IMPRIMIR Y SALIÓ EL VOUCHER OK QUEDA EL EQUIPO FUNCIONANDO OK"/>
    <s v="SOPORTE_TELEFÓNICO"/>
    <s v="64"/>
    <s v="LEJANA"/>
    <s v="TERRESTRE"/>
    <s v="GONZALEZ FANDIÑO SANTIAGO ERNESTO"/>
    <n v="1"/>
    <n v="22000"/>
    <n v="22000"/>
  </r>
  <r>
    <s v="BOGOTA"/>
    <s v="0036-0004"/>
    <x v="3"/>
    <s v="11001"/>
    <s v="3158113"/>
    <s v="27599"/>
    <x v="0"/>
    <s v="CUNDINAMARCA"/>
    <s v="BOGOTA"/>
    <s v="BARRIO ENGATIVA 10 - BOGOTÁ"/>
    <s v="WOMPI"/>
    <s v="FO-25-2000762"/>
    <d v="2025-12-19T09:29:00"/>
    <d v="2025-12-19T15:07:00"/>
    <s v="INCIDENTE"/>
    <s v="IMPRESIÓN"/>
    <s v="FALTA DE RODILLO"/>
    <s v="MALA MANIPULACIÓN DEL DATAFONO"/>
    <s v="19/12/2025 DATAFONO NO IMPRIME, SE VALIDA E IMPRESORA NO POSEE EL RODILLO, SE INSTALA RODILLO Y SE REALIZAN PRUEBAS CORRECTAMENTE"/>
    <s v="VISITA_TÉCNICA"/>
    <s v="32"/>
    <s v="PRINCIPAL"/>
    <s v="TERRESTRE"/>
    <s v="LEON GUERRERO CRISTIAN JOHAN"/>
    <n v="1"/>
    <n v="51282"/>
    <n v="51282"/>
  </r>
  <r>
    <s v="MEDELLIN"/>
    <s v="0036-0005"/>
    <x v="1"/>
    <s v="5001"/>
    <s v="3157031"/>
    <s v="52961"/>
    <x v="0"/>
    <s v="ANTIOQUIA"/>
    <s v="MEDELLIN"/>
    <s v="BARRIO FLORESTA MEDELLIN 4"/>
    <s v="WOMPI"/>
    <s v="FO-25-1999829"/>
    <d v="2025-12-19T08:00:00"/>
    <d v="2025-12-19T15:15:00"/>
    <s v="INCIDENTE"/>
    <s v="SOFTWARE"/>
    <s v="VERSIÓN DESACTUALIZADA"/>
    <s v="VERSIÓN NO ACTUALIZADA"/>
    <s v="19/12/2025 SE HACE MANTENIMIENTO SE OK SE REVISA DATAFONO SE ENVIDENCIA QUE EQUIPOS ESTA DESACTUALIZADO 26.2.9 SE SUBE VERSION A 26.2.14 SE HACEN PRUEBAS EXITOSAS"/>
    <s v="VISITA_TÉCNICA"/>
    <s v="56"/>
    <s v="PRINCIPAL"/>
    <s v="TERRESTRE"/>
    <s v="DIAZ ZABALA FRANCIS DUBAN"/>
    <n v="1"/>
    <n v="51282"/>
    <n v="51282"/>
  </r>
  <r>
    <s v="MEDELLIN"/>
    <s v="0036-0005"/>
    <x v="1"/>
    <s v="5282"/>
    <s v="3151645"/>
    <s v="56389"/>
    <x v="0"/>
    <s v="ANTIOQUIA"/>
    <s v="FREDONIA"/>
    <s v="BARRIO PARQUE FREDONIA"/>
    <s v="WOMPI"/>
    <s v="FO-25-1992978"/>
    <d v="2025-12-18T08:00:00"/>
    <d v="2025-12-19T15:27:00"/>
    <s v="INCIDENTE"/>
    <s v="LECTOR DE TARJETAS"/>
    <s v="NO LEE TARJETAS"/>
    <s v="OBSTRUCCION DEL LECTOR"/>
    <s v="19/12/2025 *TICKET N° (488082)*_x000a_CASO LINEACOM INCIDENTE 56389_x000a_SE LLEGA AL CB SE EVIDENCIA QUE AL PASAR 10 MINUTOS AL ESTAR TRABAJANDO AMBOS DATÁFONOS EN SIMULTÁNEO APARECE ESTE ERROR EN ESPECÍFICO CON CUALQUIER TRANSACCIÓN PORFAVOR ESCALARLO_x000a_SN: 254UMD4X6720 ESTE ES EL DATAFONO DONDE APARECE LA FALLA CUANDO SE TRABAJA SIMULTÁNEAMENTE LOS DOS _x000a_SN : 254UMD4X6727 EN ESTE DATAFONO NO PASA EL ERROR , Y TRABAJA CON NORMALIDAD_x000a__x000a_YA AL MOMENTO DE RETIRARME SE EVIDENCIA QUE EL OTRO TAMBIEN LE SALIÓ ESE ERROR , USUARIO INDICA QUE ES PRIMER VEZ QUE LE SALE ESE ERROR EN EL OTRO DATAFONO EL CUAL SERÍA _x000a__x000a_SN: 254UMD4X6727 TAMBIEN SALIÓ 1 VEZ ESE ERROR ENTONCES PUEDE SER EL ERROR EN CUALQUIER DE LOS DOS , SE VOLVIÓ A LOGUEAR Y SIGUIÓ TRABAJANDO NORMAL ,ESPERE 10 TRANSACCIONES Y NO VOLVIÓ A SALIR EL ERROR"/>
    <s v="VISITA_TÉCNICA"/>
    <s v="32"/>
    <s v="INTERMEDIA"/>
    <s v="TERRESTRE"/>
    <s v="MONTOYA VELEZ ANDRES FELIPE"/>
    <n v="1"/>
    <n v="172989"/>
    <n v="172989"/>
  </r>
  <r>
    <s v="BARRANQUILLA"/>
    <s v="0036-0001"/>
    <x v="6"/>
    <s v="8638"/>
    <s v="3156881"/>
    <s v="81428"/>
    <x v="0"/>
    <s v="ATLANTICO"/>
    <s v="SABANALARGA"/>
    <s v="Perchas.P"/>
    <s v="WOMPI"/>
    <s v="FO-25-1999811"/>
    <d v="2025-12-19T08:00:00"/>
    <d v="2025-12-19T15:36:00"/>
    <s v="INCIDENTE"/>
    <s v="CONEXIÓN"/>
    <s v="APARECEN ERRORES EN PANTALLA: HUBO UNA DESCONEXION DE LA RED"/>
    <s v="FALLAS EN CANAL DE COMUNICACIÓN DEL CLIENTE (INTERNET)"/>
    <s v="19/12/2025 SE LLEGA CB YA QUE MOSTRABA UN MENSAJE &quot; UPS ALGO SALIÓ MAL&quot; _x000a_SE EVIDENCIA QUE PROBLEMA DEL INTERNET, SE HACEN PRUEBAS CON OTRO INTERNET Y TODO QUEDA FUNCIONANDO OK"/>
    <s v="VISITA_TÉCNICA"/>
    <s v="0"/>
    <s v="INTERMEDIA"/>
    <s v="TERRESTRE"/>
    <s v="DE AVILA SIADES ALBERTO ENRIQUE"/>
    <n v="1"/>
    <n v="172989"/>
    <n v="172989"/>
  </r>
  <r>
    <s v="PASTO"/>
    <s v="0036-0003"/>
    <x v="4"/>
    <s v="52356"/>
    <s v="3155832"/>
    <s v="37003"/>
    <x v="0"/>
    <s v="NARIÑO"/>
    <s v="IPIALES"/>
    <s v="BARRIO TOTORAL IPIALES"/>
    <s v="WOMPI"/>
    <s v="FO-25-1997960"/>
    <d v="2025-12-18T15:11:00"/>
    <d v="2025-12-19T16:23:00"/>
    <s v="INCIDENTE"/>
    <s v="SOFTWARE"/>
    <s v="CONFIGURACIÓN GENERAL"/>
    <s v="IDIOMA"/>
    <s v="19/12/2025 SE VERIFICÓ FALLA DE IMPRESIÓN Y NO PERMITE VER LOS MOVIMIENTOS, SE REVISA ACTUALIZACIÓN E IDIOMA, SE CONFIGURA EL IDIOMA INGLÉS, SE ACTUALIZA NUEVAMENTE, SE EJECUTAN PRUEBAS TX EXITOSAS QUEDA OPERATIVO."/>
    <s v="VISITA_TÉCNICA"/>
    <s v="48"/>
    <s v="INTERMEDIA"/>
    <s v="TERRESTRE"/>
    <s v="REMICIO AMADO JOHN HEBER"/>
    <n v="1"/>
    <n v="172989"/>
    <n v="172989"/>
  </r>
  <r>
    <s v="BOGOTA"/>
    <s v="0036-0004"/>
    <x v="3"/>
    <s v="11001"/>
    <s v="3159587"/>
    <s v="63843"/>
    <x v="0"/>
    <s v="CUNDINAMARCA"/>
    <s v="BOGOTA"/>
    <s v="BARRIO PATIO BONITO BOGOTA 19"/>
    <s v="WOMPI"/>
    <s v="FO-25-2006753"/>
    <d v="2025-12-19T13:38:00"/>
    <d v="2025-12-19T17:35:00"/>
    <s v="INCIDENTE"/>
    <s v="EQUIPO"/>
    <s v="DATAFONO SE REINICIA"/>
    <s v="MALA MANIPULACIÓN DEL DATAFONO"/>
    <s v="19/12/2025 SE REALIZA COMUNICACIÓN CON LA CLIENTE EMILCE INDICA QUE EL DATÁFONO SE REINICIA SE LE INDICA EL PROCESO DEL BORRADO DE CACHÉ ACTUALIZACIÓN DEL EQUIPO Y APLICACIÓN SE LE INDICA A LA CLIENTE QUE DESPUÉS DE ESTO REINICIE EL EQUIPO REALIZA PRUEBAS E INDICA QUE EL QUIPO QUEDA FUNCIONAL Y OPERATIVO"/>
    <s v="SOPORTE_TELEFÓNICO"/>
    <s v="64"/>
    <s v="PRINCIPAL"/>
    <s v="TERRESTRE"/>
    <s v="GONZALEZ FANDIÑO SANTIAGO ERNESTO"/>
    <n v="1"/>
    <n v="22000"/>
    <n v="22000"/>
  </r>
  <r>
    <s v="MEDELLIN"/>
    <s v="0036-0005"/>
    <x v="1"/>
    <s v="5001"/>
    <s v="3156828"/>
    <s v="26320"/>
    <x v="0"/>
    <s v="ANTIOQUIA"/>
    <s v="MEDELLIN"/>
    <s v="CENTRO LLL MEDELLIN - ANTIOQUIA"/>
    <s v="WOMPI"/>
    <s v="FO-25-1999798"/>
    <d v="2025-12-19T08:00:00"/>
    <d v="2025-12-19T19:36:00"/>
    <s v="INCIDENTE"/>
    <s v="SOFTWARE"/>
    <s v="VERSIÓN DESACTUALIZADA"/>
    <s v="VERSIÓN NO ACTUALIZADA"/>
    <s v="19/12/2025 SE REALIZA ACTUALIZACIÓN DE VERSION DESACTUALIZADA PRUEBAS OK"/>
    <s v="VISITA_TÉCNICA"/>
    <s v="48"/>
    <s v="PRINCIPAL"/>
    <s v="TERRESTRE"/>
    <s v="PAREJA ECHAVARRIA JHON DAVID"/>
    <n v="1"/>
    <n v="51282"/>
    <n v="51282"/>
  </r>
  <r>
    <s v="YOPAL"/>
    <s v="0036-0006"/>
    <x v="0"/>
    <s v="85001"/>
    <s v="3157509"/>
    <s v="62204"/>
    <x v="0"/>
    <s v="CASANARE"/>
    <s v="YOPAL"/>
    <s v="BARRIO 20 DE JULIO YOPAL 1"/>
    <s v="WOMPI"/>
    <s v="FO-25-2001218"/>
    <d v="2025-12-19T08:20:00"/>
    <d v="2025-12-20T08:16:00"/>
    <s v="INCIDENTE"/>
    <s v="VOUCHER"/>
    <s v="INFORMACIÓN DEL CB ERRADA"/>
    <s v="HAY INFORMACIÓN ERRADA EN EL VOUCHER"/>
    <s v="19/12/2025 EN COMUNICACIÓN CON LA SEÑORA YUDY SANCHEZ AL NUMERO 3138595707, INFORMA QUE LA DIRECCIÓN EN EL VAUCHER ESTA ERRADA, INFORMA QUE YA SE LE REALIZO EL TRASLADO Y AUN SALE ERRADA. SE ESCALA SOLICITUD A COORDINADORA DE ZONA, INFORMA SE ESCALA A WOMPI, INDICANDO CERRAR SESISON Y VERIFICAR, CORRECION EN VAUCHER ACTUALIZADA CON EXITO OK."/>
    <s v="SOPORTE_TELEFÓNICO"/>
    <s v="32"/>
    <s v="PRINCIPAL"/>
    <s v="TERRESTRE"/>
    <s v="BERNAL ELAICA EDGAR ALEXIS"/>
    <n v="1"/>
    <n v="22000"/>
    <n v="22000"/>
  </r>
  <r>
    <s v="BOGOTA"/>
    <s v="0036-0004"/>
    <x v="3"/>
    <s v="25290"/>
    <s v="3160064"/>
    <s v="62692"/>
    <x v="0"/>
    <s v="CUNDINAMARCA"/>
    <s v="FUSAGASUGA"/>
    <s v="BARRIO VILLA NATALIA FUSAGASUGA"/>
    <s v="WOMPI"/>
    <s v="FO-25-2007214"/>
    <d v="2025-12-19T14:31:00"/>
    <d v="2025-12-20T09:16:00"/>
    <s v="INCIDENTE"/>
    <s v="IMPRESIÓN"/>
    <s v="FALTA DE ROLLO"/>
    <s v="MALA MANIPULACIÓN DEL DATAFONO"/>
    <s v="20/12/2025 SE LLEGA A COMERCIO, SE EVIDENCIA QUE LA OPCIÓN DE IMPRIMIR ESTÁ DESHABILITADA, SE COMPRUEBA QUE TENGA ROLLO Y EL DATÁFONO NO CONTABA CON EL ROLLO, SE COLOCA UNO, SE REALIZA PRUEBAS OKAY OPERANDO CON NORMALIDAD."/>
    <s v="VISITA_TÉCNICA"/>
    <s v="32"/>
    <s v="INTERMEDIA"/>
    <s v="TERRESTRE"/>
    <s v="ARIAS QUILINDO JULIAN"/>
    <n v="1"/>
    <n v="172989"/>
    <n v="172989"/>
  </r>
  <r>
    <s v="BUCARAMANGA"/>
    <s v="0036-0007"/>
    <x v="2"/>
    <s v="68001"/>
    <s v="3159399"/>
    <s v="64463"/>
    <x v="0"/>
    <s v="SANTANDER"/>
    <s v="BUCARAMANGA"/>
    <s v="BARRIO CENTRO BUCARAMANGA 56"/>
    <s v="WOMPI"/>
    <s v="FO-25-2004304"/>
    <d v="2025-12-19T12:16:00"/>
    <d v="2025-12-20T09:28:00"/>
    <s v="INCIDENTE"/>
    <s v="TRANSACCION ERROR"/>
    <s v="UNA MISMA TRX ESTA PRESENTANDO FALLAS"/>
    <s v="AFECTACIÓN GENERALIZADA DE LOS SERVICIOS"/>
    <s v="19/12/2025 SE LLAMA A CLIENTE AL NÚMERO 3157661204 NOS CONTESTA LA SEÑORA SANDRA NOS INDICA Q LE GENERA ERROR EN LOS RETIROS, INDICA Q TIENE CONECTADO EL PINPAD, SE LE INDICA Q ESE PINPAD NO ESTÁ EN FUNCIONAMIENTO TODAVÍA, QUE POR FAVOR LO DESCONECTE, CLIENTE LO DESCONECTA Y SE LE INDICA Q HAGA PRUEBAS, CLIENTE INDICA Q YA LE FUNCIÓN Q LOGRO HACER UN RETIRO EXITOSO, SE PROCEDE A CERRAR ORDEN"/>
    <s v="SOPORTE_TELEFÓNICO"/>
    <s v="32"/>
    <s v="PRINCIPAL"/>
    <s v="TERRESTRE"/>
    <s v="GELVEZ MOGOLLON JOSE ELISEO"/>
    <n v="1"/>
    <n v="22000"/>
    <n v="22000"/>
  </r>
  <r>
    <s v="MANIZALES"/>
    <s v="0036-0002"/>
    <x v="5"/>
    <s v="17873"/>
    <s v="3159289"/>
    <s v="32319"/>
    <x v="0"/>
    <s v="CALDAS"/>
    <s v="VILLAMARIA"/>
    <s v="BARRIO LA PRADERA VILLAMARIA CALDAS"/>
    <s v="WOMPI"/>
    <s v="FO-25-2001735"/>
    <d v="2025-12-19T11:32:00"/>
    <d v="2025-12-20T09:33:00"/>
    <s v="INCIDENTE"/>
    <s v="SOFTWARE"/>
    <s v="APP ELIMINADA"/>
    <s v="APP ELIMINADA POR EL CB"/>
    <s v="19/12/2025 SE REALIZA VALIDACION CON EL CLIENTE YA QUE POR ERROR BORRO LA APP, SE ESCALA A WOMPI PARA REINSTALACION QUEDANDO EN LA VERSION 26.2.14 NOMBRE DEL CONTACTO: JOSE LINARES TELÉFONO FIJO: 0 TELÉFONO CELULAR: 3175807932 CLIENTE CONFIRMA APPP REINSTALADA"/>
    <s v="SOPORTE_TELEFÓNICO"/>
    <s v="0"/>
    <s v="PRINCIPAL"/>
    <s v="TERRESTRE"/>
    <s v="HENAO CARDONA DIEGO FERNANDO"/>
    <n v="1"/>
    <n v="22000"/>
    <n v="22000"/>
  </r>
  <r>
    <s v="TUNJA"/>
    <s v="0036-0007"/>
    <x v="2"/>
    <s v="15001"/>
    <s v="3158671"/>
    <s v="82399"/>
    <x v="0"/>
    <s v="BOYACA"/>
    <s v="TUNJA"/>
    <s v="SUPERMERCADO LOS HEROES"/>
    <s v="WOMPI"/>
    <s v="FO-25-2001452"/>
    <d v="2025-12-19T10:39:00"/>
    <d v="2025-12-20T09:38:00"/>
    <s v="INCIDENTE"/>
    <s v="CREDENCIALES DE ACCESO (USUARIO/CONTRASEÑA)"/>
    <s v="INGRESO DE CREDENCIALES ERRADAS"/>
    <s v="ERROR INICIO DE SESIÓN"/>
    <s v="19/12/2025 SE REALIZA BORRADO DE CACHE , SE ACTUALIZA VERSIÓN , SE PROCEDE CON EL CAMBIO DE CONTRASEÑA ,EVIDENCIANDO EXITOSAMENTE EL INGRESO A LA APLICACIÓN WOMPI PARA REALIZAR TRANSACCIONES , DEJANDO PRUEBAS OK"/>
    <s v="VISITA_TÉCNICA"/>
    <s v="0"/>
    <s v="PRINCIPAL"/>
    <s v="TERRESTRE"/>
    <s v="ALVARADO MORENO CRISTHIAN"/>
    <n v="1"/>
    <n v="51282"/>
    <n v="51282"/>
  </r>
  <r>
    <s v="TUNJA"/>
    <s v="0036-0007"/>
    <x v="2"/>
    <s v="15176"/>
    <s v="3148209"/>
    <s v="64414"/>
    <x v="0"/>
    <s v="BOYACA"/>
    <s v="CHIQUINQUIRA"/>
    <s v="BARRIO CENTRO CHIQUINQUIRA 11"/>
    <s v="WOMPI"/>
    <s v="FO-25-1986984"/>
    <d v="2025-12-17T09:46:00"/>
    <d v="2025-12-20T09:56:00"/>
    <s v="INCIDENTE"/>
    <s v="SOFTWARE"/>
    <s v="APP ELIMINADA"/>
    <s v="APP ELIMINADA POR EL CB"/>
    <s v="19/12/2025 ENTIDAD CONFIRMA QUE LA APP YA FUE INSTALADA NUEVAMENTE SE ESTABLECE CONTACTO CON EL SEÑOR HECTOR CERA AL NÚMERO DE CONTACTO 3115745283 CLIENTE CONFIRMA QUE EL EQUIPO YA SE ENCUENTRA FUNCIONANDO CORRECTAMENTE COMPARTE TRANSACCIÓN EVIDENCIANDO QUE EL CORRESPONSAL ESTA OPERATIVO SE LE INDICA QUE SE PROCEDE CON EL CIERRE DE LA ORDEN GENERADA CLIENTE CONFORME."/>
    <s v="SOPORTE_TELEFÓNICO"/>
    <s v="48"/>
    <s v="LEJANA"/>
    <s v="TERRESTRE"/>
    <s v="RODRIGUEZ MURCIA YERSON IVAN"/>
    <n v="1"/>
    <n v="22000"/>
    <n v="22000"/>
  </r>
  <r>
    <s v="BOGOTA"/>
    <s v="0036-0004"/>
    <x v="3"/>
    <s v="25817"/>
    <s v="3027828"/>
    <s v="55145"/>
    <x v="0"/>
    <s v="CUNDINAMARCA"/>
    <s v="TOCANCIPA"/>
    <s v="BARRIO CENTRO TOCANCIPA 5"/>
    <s v="WOMPI"/>
    <s v="FO-25-1974346 | FO-25-1854037 | FO-25-1847947 | FO-25-1839744"/>
    <d v="2025-11-18T10:58:00"/>
    <d v="2025-12-20T10:00:00"/>
    <s v="INCIDENTE"/>
    <s v="TRANSACCION ERROR"/>
    <s v="VARIAS TRXS ESTAN PRESENTANDO FALLAS"/>
    <s v="AFECTACIÓN GENERALIZADA DE LOS SERVICIOS"/>
    <s v="19/11/2025 SE REALIZA SOPORTE TELEFÓNICO, Y SE REALIZA ESCALAMIENTO CON JONATHAN SALAZAR APOYO BANCA, TICKET: 480256_x000a_20/11/2025 SE REALIZA ESCALAMIENTO DEL CASO GENERANDO TICKET: 480256 Y SE PROCEDE A INDICARLE AL SR JAVIER PRIETO QUE EL CASO YA ESTÁ EN CONOCIMIENTO DE LA ENTIDAD BANCARIA_x000a_20/12/2025 SE REALIZA VALIDACIÓN POR FALLA NO SE REFLEJAN ALGUNAS TRANSACCIONES CLIENTE YA LO HABÍA ESCALADO AL BANCO SE VISITA CORRESPONSAL PARA VALIDAR EQUIPO Y VERSIÓN SE ACTUALIZA VERSIÓN A 26.2.14 PRUEBAS OK CON UNA CONSULTA DE SALDO TAMBIÉN SE PIDE A CLIENTE DESCARGAR TRANSACCIONES DE SOMOS BANCOLOMBIA EN EXCEL DE LOS DÍAS MENCIONADOS Y SE ENVÍAN A COORDINADOR PARA ESCALAR A CENTRO DE GESTIÓN SERVICIO EN SITIO ESTÁ OPERATIVO LA PERSONA A CARGO NO TIENE CONOCIMIENTO DE LAS TRANSACCIONES FALLIDAS FUE EL JEFE QUIEN ESTUVO ESOS DÍAS Y MANIPULÓ_x000a_19/12/2025 SE REALIZA COMUNICACIÓN  CON EL SEÑOR JAVIER PRIETO AL NÚMERO 3123926909 PARA VALIDAR SOBRE RESPUESTA DE PARTE DE WOMPI SOBRE EL TEMA DEL DESCUADRE QUE TIE"/>
    <s v="SOPORTE_TELEFÓNICO"/>
    <s v="64"/>
    <s v="INTERMEDIA"/>
    <s v="TERRESTRE"/>
    <s v="GALINDO ROJAS LUIS FELIPE"/>
    <n v="4"/>
    <n v="22000"/>
    <n v="88000"/>
  </r>
  <r>
    <s v="MEDELLIN"/>
    <s v="0036-0005"/>
    <x v="1"/>
    <s v="5001"/>
    <s v="2963837"/>
    <s v="79676"/>
    <x v="0"/>
    <s v="ANTIOQUIA"/>
    <s v="MEDELLIN"/>
    <s v="BARRIO CALASANZ MEDELLIN 7"/>
    <s v="WOMPI"/>
    <s v="FO-25-1998626 | FO-25-1778811 | FO-25-1765468"/>
    <d v="2025-10-31T12:21:00"/>
    <d v="2025-12-20T10:08:00"/>
    <s v="INCIDENTE"/>
    <s v="CONEXIÓN"/>
    <s v="CONEXIÓN DEFICIENTE WIFI"/>
    <s v="FALLAS EN CANAL DE COMUNICACIÓN DEL CLIENTE (INTERNET)"/>
    <s v="04/11/2025 SE VALIDA SOPORTE TELEFÓNICO CON EL CLIENTE DÓNDE ASEGURAN QUE YA HAN VALIDADO Y QUE SÍ TIENE. RED DE 2.4 GHZ, SIN EMBARGO, ASEGURAN QUE EL DATÁFONO NO LA TOMA. SE VALIDAN LAS REDES Y EL DATÁFONO LOGRA DAR ACCESO PERO CUANDO SE USA LA RED, NO ACEPTA EL USUARIO. EL CB SE VA A COMUNICAR NUEVAMENTE CON CLARO PARA QUE VALIDEN QUE NO HAYAN RESTRICCIONES, PERO CONTINÚAN UTILIZANDO EL DE REDEBAN PORQUE NO HAY DISPONIBILIDAD PARA UTILIZAR CONTINUAMENTE LOS DATOS. SIN EMBARGO SE DEJA ACLARADO QUE EL POS FUNCIONA CORRECTAMENTE CON DATOS MÓVILES Y BRINDA ACCESO PARA TODOS LOS MOVIMIENTOS PERO NO DA CON LA RED DEL PUNTO YA QUE POSIBLEMENTE LA RED QUE TIENEN ES LA MISMA QUE USAN PARA LAS CÁMARAS Y TIENEN ALGÚN TIPO DE SEGURIDAD._x000a_18/12/2025 SE REVISA EQUIPO Y SE EVIDENCIA QUE NO ESTÁ CONECTÁNDOSE A LA RED WIFI DEL COMERCIO, CONECTO MIS DATOS DEL CELULAR E INMEDIATAMENTE INGRESA INTENTO POR TODOS LOS LADOS SOLUCIONAR EL PROBLEMA PERO NO TENGO ÉXITO, ESCALO LA NOVEDAD CON MI COORDINADOR._x000a_19/12/2025 SE "/>
    <s v="VISITA_TÉCNICA"/>
    <s v="8"/>
    <s v="PRINCIPAL"/>
    <s v="TERRESTRE"/>
    <s v="DIAZ ZABALA FRANCIS DUBAN"/>
    <n v="3"/>
    <n v="51282"/>
    <n v="153846"/>
  </r>
  <r>
    <s v="NEIVA"/>
    <s v="0036-0006"/>
    <x v="0"/>
    <s v="41001"/>
    <s v="3157954"/>
    <s v="67588"/>
    <x v="0"/>
    <s v="HUILA"/>
    <s v="NEIVA"/>
    <s v="BARRIO LAS AMERICAS NEIVA"/>
    <s v="WOMPI"/>
    <s v="FO-25-2000903"/>
    <d v="2025-12-19T09:47:00"/>
    <d v="2025-12-20T11:53:00"/>
    <s v="INCIDENTE"/>
    <s v="CREDENCIALES DE ACCESO (USUARIO/CONTRASEÑA)"/>
    <s v="NO FUNCIONA EL USUARIO O CONTRASEÑA"/>
    <s v="ERROR INICIO DE SESIÓN"/>
    <s v="20/12/2025 EN LLAMADA CON CLIENTE MARÍA TOVAR AL NÚMERO 3154207089 INFORMA QUE REINICIÓ EL MODEM Y YA LOGRÓ INGRESAR CON EL USUARIO Y CONTRASEÑA SIN PROBLEMA, EN VIDEOLLAMADA CON CLIENTE SE REALIZA CONFIGURACIÓN DE HORA Y FECHA COMO INDICÓ WOMPI, DATAFONO FUNCIONA CORRECTAMENTE"/>
    <s v="SOPORTE_TELEFÓNICO"/>
    <s v="24"/>
    <s v="PRINCIPAL"/>
    <s v="TERRESTRE"/>
    <s v="DIAZ VARGAS JONATHAN MIGUEL"/>
    <n v="1"/>
    <n v="22000"/>
    <n v="22000"/>
  </r>
  <r>
    <s v="PASTO"/>
    <s v="0036-0003"/>
    <x v="4"/>
    <s v="52720"/>
    <s v="3154770"/>
    <s v="10995"/>
    <x v="0"/>
    <s v="NARIÑO"/>
    <s v="SAPUYES"/>
    <s v="SAPUYES - NARIÑO"/>
    <s v="WOMPI"/>
    <s v="FO-25-1996774"/>
    <d v="2025-12-18T12:48:00"/>
    <d v="2025-12-20T11:59:00"/>
    <s v="INCIDENTE"/>
    <s v="NAVEGACION LENTA"/>
    <s v="USUARIO NO PUEDE NAVEGAR ENTRE PANTALLAS O LA APP NO ABRE SE QUEDA CARGANDO"/>
    <s v="CACHE"/>
    <s v="20/12/2025 SE REALIZA COMUNICACIÓN TELEFÓNICA CON LA SEÑORA INÉS, ELLA INDICA QUE NO APAGA EL DATAFONO Y NUNCA LE HIZO BORRADO DE CACHE. SE LE INDICA PASO A PASO COMO ACTUALIZAR VERSIÓN, SE REALIZA BORRADO DE CACHE. CLIENTE INFORMA QUE DESPUÉS DE REALIZADO EL PROCESO SI MEJORO MUCHO. SE CORRIGIÓ LA LENTITUE"/>
    <s v="SOPORTE_TELEFÓNICO"/>
    <s v="24"/>
    <s v="INTERMEDIA"/>
    <s v="TERRESTRE"/>
    <s v="CASTILLO HERRERA ALEX RICARDO"/>
    <n v="1"/>
    <n v="22000"/>
    <n v="22000"/>
  </r>
  <r>
    <s v="BOGOTA"/>
    <s v="0036-0004"/>
    <x v="3"/>
    <s v="11001"/>
    <s v="3159678"/>
    <s v="40672"/>
    <x v="0"/>
    <s v="CUNDINAMARCA"/>
    <s v="BOGOTA"/>
    <s v="BARRIO ENGATIVA BOGOTA 1"/>
    <s v="WOMPI"/>
    <s v="FO-25-2006871"/>
    <d v="2025-12-19T13:39:00"/>
    <d v="2025-12-21T09:51:00"/>
    <s v="INCIDENTE"/>
    <s v="PANTALLA"/>
    <s v="TACTIL"/>
    <s v="NO RESPONDE LA PANTALLA TACTIL"/>
    <s v="21/12/2025 CLIENTE INDICA QUE EL DATÁFONO SE LE BLOQUEA LA PANTALLA DESPUÉS DE CADA 20 TRANSACCIONES SE BLOQUEA EL TÁCTIL LES TOCA REINICIAR EL EQUIPO PARA AQUE VUELVA A FUNCIONAR SE LES INDICA EL PASO A PASO DEL BORRADO DE CACHÉ EL DE REVISAR Y MANTENER AL DÍA LAS ACTUALIZACIONES Y CAMBIO DE RED SE VÁLIDA NUEVAMENTE EL EQUIPO REALIZAN TRANSACCIONES Y EL EQUIPO QUEDA MÁS RÁPIDO Y FUNCIONAL TOTALMENTE OPERATIVO"/>
    <s v="VISITA_TÉCNICA"/>
    <s v="64"/>
    <s v="PRINCIPAL"/>
    <s v="TERRESTRE"/>
    <s v="GONZALEZ FANDIÑO SANTIAGO ERNESTO"/>
    <n v="1"/>
    <n v="51282"/>
    <n v="51282"/>
  </r>
  <r>
    <s v="VILLAVICENCIO"/>
    <s v="0036-0006"/>
    <x v="0"/>
    <s v="50318"/>
    <s v="3160212"/>
    <s v="76595"/>
    <x v="0"/>
    <s v="META"/>
    <s v="GUAMAL"/>
    <s v="BARRIO CENTRO GUAMAL 5"/>
    <s v="WOMPI"/>
    <s v="FO-25-2007231"/>
    <d v="2025-12-19T14:34:00"/>
    <d v="2025-12-21T09:55:00"/>
    <s v="INCIDENTE"/>
    <s v="SOFTWARE"/>
    <s v="APP ELIMINADA"/>
    <s v="APP ELIMINADA POR EL CB"/>
    <s v="20/12/2025 SE REALIZA VISITA A CB APP ELIMINADA POR COMERCIO, SE REALIZA DESCARGA DE APP PRUEBAS OK SIN NOVEDAD"/>
    <s v="VISITA_TÉCNICA"/>
    <s v="24"/>
    <s v="INTERMEDIA"/>
    <s v="TERRESTRE"/>
    <s v="CASTRILLON URREA LONDIER LEANDRO"/>
    <n v="1"/>
    <n v="172989"/>
    <n v="172989"/>
  </r>
  <r>
    <s v="MANIZALES"/>
    <s v="0036-0002"/>
    <x v="5"/>
    <s v="17001"/>
    <s v="3161499"/>
    <s v="73809"/>
    <x v="0"/>
    <s v="CALDAS"/>
    <s v="MANIZALES"/>
    <s v="BARRIO SOFERINO MANIZALES"/>
    <s v="WOMPI"/>
    <s v="FO-25-2010203"/>
    <d v="2025-12-20T11:58:00"/>
    <d v="2025-12-21T10:00:00"/>
    <s v="INCIDENTE"/>
    <s v="CREDENCIALES DE ACCESO (USUARIO/CONTRASEÑA)"/>
    <s v="NO FUNCIONA EL USUARIO O CONTRASEÑA"/>
    <s v="ERROR INICIO DE SESIÓN"/>
    <s v="20/12/2025 SE HABLA CON EL CLIENTE QUIEN INFORMA QUE NO LE FUNCIONA EL USUARIO Y LA CONTRASEÑA PARA EL INGRESO SE REALIZA VIDEO LLAMADA Y SE LE PIDE CONECTAR EL DATAFONO CON LOS DATOS DEL CELULAR EL CLIENTE REALIZA LA CONXION Y EL SERVICIO FUNIONA YA PUEDE INGRESAR A LA APLICACIÓN, SE LE SOLICITA REINICIAR EL ROUTER DE INTERNET, CLIENTE CONFIRMA SERVICIO"/>
    <s v="SOPORTE_TELEFÓNICO"/>
    <s v="64"/>
    <s v="PRINCIPAL"/>
    <s v="TERRESTRE"/>
    <s v="HENAO CARDONA DIEGO FERNANDO"/>
    <n v="1"/>
    <n v="22000"/>
    <n v="22000"/>
  </r>
  <r>
    <s v="MEDELLIN"/>
    <s v="0036-0005"/>
    <x v="1"/>
    <s v="5088"/>
    <s v="3161599"/>
    <s v="78160"/>
    <x v="0"/>
    <s v="ANTIOQUIA"/>
    <s v="BELLO"/>
    <s v="BARRIO NIQUIA BELLO 23"/>
    <s v="WOMPI"/>
    <s v="FO-25-2010201"/>
    <d v="2025-12-20T11:59:00"/>
    <d v="2025-12-21T14:18:00"/>
    <s v="INCIDENTE"/>
    <s v="IMPRESIÓN"/>
    <s v="TAPA DE IMPRESORA DESAJUSTADA"/>
    <s v="MALA MANIPULACIÓN DEL DATAFONO"/>
    <s v="21/12/2025 SE HABLA CON EL USUARIO E INDICA QUE EL DÍA DE AYER LOGRÓ SOLUCIONAR EL PROBLEMA SE CONFIRMA CB OPERATIVO TOTALMENTE OK"/>
    <s v="SOPORTE_TELEFÓNICO"/>
    <s v="32"/>
    <s v="PRINCIPAL"/>
    <s v="TERRESTRE"/>
    <s v="MONTOYA VELEZ ANDRES FELIPE"/>
    <n v="1"/>
    <n v="22000"/>
    <n v="22000"/>
  </r>
  <r>
    <s v="MEDELLIN"/>
    <s v="0036-0005"/>
    <x v="1"/>
    <s v="5360"/>
    <s v="TA-25-1425552"/>
    <s v="26969"/>
    <x v="0"/>
    <s v="ANTIOQUIA"/>
    <s v="ITAGUI"/>
    <s v="PAPELERIA EDINET"/>
    <s v="WOMPI"/>
    <s v="FO-25-1984127 | FO-25-1994127"/>
    <d v="2025-12-16T16:27:00"/>
    <d v="2025-12-22T09:17:00"/>
    <s v="INCIDENTE"/>
    <s v="NAVEGACION LENTA"/>
    <s v="USUARIO NO PUEDE NAVEGAR ENTRE PANTALLAS O LA APP NO ABRE SE QUEDA CARGANDO"/>
    <s v="CANAL DE COMUNICACIÓN"/>
    <s v="17/12/2025 SE REALIZA ACTUALIZACIÓN DE APP SE BORRA CACHE , SE REINICIA EL MODEM DEL USUARIO, SE HACEN PRUEBAS CON EQUIPO PUNTO FIJO QUE USUARIO TIENE DE FORMA INHALAMBRICA SE HACEN PRUEBAS Y SEGUIMIENTO DE MÁS DE 40 TRANSACCIONES CONECTADO POR WIFI SE EVIDENCIA QUE AL LLEGAR A LA TRANSACCIÓN 25 YA EMPIEZA A PONERSE LENTO PARA TRANSAR HASTA PARA CONSULTAR MOVIMIENTOS , SE CONECTA EL DATAFONO POR CABLE DE RED SE BORRA CACHE SE FORZA DETENCIÓN SE REALIZAN PRUEBAS CON 40 TRANSACCIONES Y AL LLEGAR A LA 35 SE EVIDENCIA QUE SE PONE LENTO NUEVAMENTE SE DEMORA EN TRANSAR Y EN MOSTRAR LOS MOVIMIENTOS , SE LLEGA AL CB A LAS 10:00 AM SE REALIZA SEGUIMIENTO DEL EQUIPO CONECTADO POR WIFI SE EVIDENCIA QUE SE PONE LENTO DESPUÉS DE 25 TRANSACCIÓNES_x000a_SE CONECTA POR CABLE DE RED Y SE EVIDENCIA QUE DESPUÉS DE LA TRANSACCIÓN 35 YA EMPIEZA A PONERSE LENTO EN GENERAL EL SISTEMA _x000a__x000a_TITULAR MANIFIESTA QUE POR USUARIO EN LA RED DE REDEBAN SE DEMORA POR PERSONA 47 SEGUNDOS , EN CAMBIO CON LA RED DE WOMPI SE PUEDE DEMORAR POR PER"/>
    <s v="VISITA_TÉCNICA"/>
    <s v="48"/>
    <s v="PRINCIPAL"/>
    <s v="TERRESTRE"/>
    <s v="MONTOYA VELEZ ANDRES FELIPE"/>
    <n v="2"/>
    <n v="51282"/>
    <n v="102564"/>
  </r>
  <r>
    <s v="CUCUTA"/>
    <s v="0036-0007"/>
    <x v="2"/>
    <s v="54820"/>
    <s v="3155847"/>
    <s v="60351"/>
    <x v="0"/>
    <s v="NORTE DE SANTANDER"/>
    <s v="TOLEDO"/>
    <s v="BARRIO SAMORE TOLEDO"/>
    <s v="WOMPI"/>
    <s v="FO-25-1998067"/>
    <d v="2025-12-18T15:16:00"/>
    <d v="2025-12-22T09:41:00"/>
    <s v="INCIDENTE"/>
    <s v="TRANSACCION ERROR"/>
    <s v="UNA MISMA TRX ESTA PRESENTANDO FALLAS"/>
    <s v="AFECTACIÓN GENERALIZADA DE LOS SERVICIOS"/>
    <s v="22/12/2025 RESUMEN DEL CASO:  EQUIPO NO PERMITIA REALIZAR TRANSFERENCIA DE NEQUI Y NO LEÍA CÓDIGO DE BARRAS SE CONTACTA AL SEÑOR AGUSTIANO DESDE EL DÍA SÁBADO 20-DIC-2025 AL NÚMERO 3224294901 VÍA WHATSAPP QUIEN INFORMA EL DÍA SÁBADO QUE EL EQUIPO YA LE PERMITE REALIZAR OPERACIONES A NEQUI Y LE ESTÁ LEYENDO LOS CÓDIGOS DE BARRAS SE LE PIDE FOTO DE BAUCHER PARA ADJUNTAR COMO EVIDENCIA INFORMA QUE NO ESTÁ EN EL LOCAL QUE EN EL TRANSCURSO DEL DÍA LA ENVÍA_x000a__x000a_SE CONTANDA NUEVAMENTE AL SEÑOR AGUSTIANO AL NÚMERO 3224294901 VÍA WHATSAPP NUEVAMENTE EL DÍA DOMINGO 21-DIC-2025 INFORMA QUE DESDE EL DÍA SÁBADO ESTÁ EN FESTIVIDADES (TOMANDO) Y NO TIENE COMO HACER EL ENVÍO DE LA FOTO POR TAL MOTIVO SE PROCEDE A CERRAR ORDEN Y SE ADJUNTAN PANTALLAZO DE LA CONVERSACIÓN"/>
    <s v="SOPORTE_TELEFÓNICO"/>
    <s v="0"/>
    <s v="LEJANA"/>
    <s v="TERRESTRE"/>
    <s v="BARRERA ORTEGA MARLON STWAR"/>
    <n v="1"/>
    <n v="22000"/>
    <n v="22000"/>
  </r>
  <r>
    <s v="PEREIRA"/>
    <s v="0036-0002"/>
    <x v="5"/>
    <s v="63001"/>
    <s v="3164079"/>
    <s v="59713"/>
    <x v="0"/>
    <s v="QUINDIO"/>
    <s v="ARMENIA"/>
    <s v="BARRIO NUEVO MONTEVIDEO ARMENIA"/>
    <s v="WOMPI"/>
    <s v="FO-25-2014379"/>
    <d v="2025-12-22T09:29:00"/>
    <d v="2025-12-22T11:31:00"/>
    <s v="INCIDENTE"/>
    <s v="SOFTWARE"/>
    <s v="APP ELIMINADA"/>
    <s v="APP ELIMINADA POR EL CB"/>
    <s v="22/12/2025 EN COMUNICACION CON LA SR SANDRA, SE VALIDA QUE LA REINSTALACION DE LA APLICACION Y SE REALIZAN PRUEBAS OK TICKET   488378"/>
    <s v="SOPORTE_TELEFÓNICO"/>
    <s v="40"/>
    <s v="INTERMEDIA"/>
    <s v="TERRESTRE"/>
    <s v="HENAO CARDONA DIEGO FERNANDO"/>
    <n v="1"/>
    <n v="22000"/>
    <n v="22000"/>
  </r>
  <r>
    <s v="PEREIRA"/>
    <s v="0036-0002"/>
    <x v="5"/>
    <s v="66001"/>
    <s v="3162224"/>
    <s v="72497"/>
    <x v="0"/>
    <s v="RISARALDA"/>
    <s v="PEREIRA"/>
    <s v="BARRIO VILLA VERDE PEREIRA"/>
    <s v="WOMPI"/>
    <s v="FO-25-2011523"/>
    <d v="2025-12-21T09:00:00"/>
    <d v="2025-12-22T11:39:00"/>
    <s v="INCIDENTE"/>
    <s v="SOFTWARE"/>
    <s v="APP ELIMINADA"/>
    <s v="APP ELIMINADA POR EL CB"/>
    <s v="22/12/2025 EN COMUNICACION CON EL CLIENTE SE VALIDA LA REINSTALACION DEL APLICATIVO Y SE REALIZAN PRUEBAS OK."/>
    <s v="SOPORTE_TELEFÓNICO"/>
    <s v="32"/>
    <s v="PRINCIPAL"/>
    <s v="TERRESTRE"/>
    <s v="FRANCO CAÑAVERAL YAMID RAUL"/>
    <n v="1"/>
    <n v="22000"/>
    <n v="22000"/>
  </r>
  <r>
    <s v="CALI"/>
    <s v="0036-0003"/>
    <x v="4"/>
    <s v="76001"/>
    <s v="3162208"/>
    <s v="81061"/>
    <x v="0"/>
    <s v="VALLE DEL CAUCA"/>
    <s v="CALI"/>
    <s v="BARRIO LA FLORESTA CALI 1"/>
    <s v="WOMPI"/>
    <s v="FO-25-2010522"/>
    <d v="2025-12-21T09:00:00"/>
    <d v="2025-12-22T11:53:00"/>
    <s v="INCIDENTE"/>
    <s v="SOFTWARE"/>
    <s v="APP ELIMINADA"/>
    <s v="APP ELIMINADA POR EL CB"/>
    <s v="22/12/2025 SE LLAMA AL CLIENTE E INDICA QUE LA APP YA APARECE Y QUE PUEDE HACER TRANSFERENCIA EL EQUIPO ESTA FUNCIONANDO CORRECTAMENTE"/>
    <s v="SOPORTE_TELEFÓNICO"/>
    <s v="0"/>
    <s v="PRINCIPAL"/>
    <s v="TERRESTRE"/>
    <s v="CUERO RUIZ JHONNY"/>
    <n v="1"/>
    <n v="22000"/>
    <n v="22000"/>
  </r>
  <r>
    <s v="MEDELLIN"/>
    <s v="0036-0005"/>
    <x v="1"/>
    <s v="5376"/>
    <s v="3157976"/>
    <s v="46087"/>
    <x v="0"/>
    <s v="ANTIOQUIA"/>
    <s v="LA CEJA"/>
    <s v="BARRIO LA CEJA LA CEJA 4"/>
    <s v="WOMPI"/>
    <s v="FO-25-2001017"/>
    <d v="2025-12-19T09:58:00"/>
    <d v="2025-12-22T11:54:00"/>
    <s v="INCIDENTE"/>
    <s v="IMPRESIÓN"/>
    <s v="ROLLO MAL PUESTO"/>
    <s v="MALA MANIPULACIÓN DEL DATAFONO"/>
    <s v="22/12/2025 SE REALIZA GESTIÓN TELEFÓNICA AL NÚMERO 3197082240 Y EN COMUNICACIÓN CON LA SEÑORA YULIANA RINCÓN INFORMA QUE YA SE SOLUCIONÓ EL INCONVENIENTE CON EL SERVICIO, TENÍA LA TAPA MAL CERRADA"/>
    <s v="SOPORTE_TELEFÓNICO"/>
    <s v="0"/>
    <s v="INTERMEDIA"/>
    <s v="TERRESTRE"/>
    <s v="BARRIENTOS HERNANDEZ CRISTIAN HORACIO"/>
    <n v="1"/>
    <n v="22000"/>
    <n v="22000"/>
  </r>
  <r>
    <s v="CALI"/>
    <s v="0036-0003"/>
    <x v="4"/>
    <s v="76306"/>
    <s v="3161570"/>
    <s v="63571"/>
    <x v="0"/>
    <s v="VALLE DEL CAUCA"/>
    <s v="GINEBRA"/>
    <s v="BARRIO COSTA RICA GINEBRA 2"/>
    <s v="WOMPI"/>
    <s v="FO-25-2009484"/>
    <d v="2025-12-20T09:56:00"/>
    <d v="2025-12-22T12:00:00"/>
    <s v="INCIDENTE"/>
    <s v="SOFTWARE"/>
    <s v="APP ELIMINADA"/>
    <s v="APP ELIMINADA POR EL CB"/>
    <s v="22/12/2025 SE REALIZA ESCALAMIENTO A WOMPI POR QUE EL CLIENTE ELIMINO LA APP, SE CONFIRMA REINSTALAFION DE APP , LA SEÑORA YANETH NUNERL 3127247900, VERSION 26.2.14"/>
    <s v="SOPORTE_TELEFÓNICO"/>
    <s v="40"/>
    <s v="INTERMEDIA"/>
    <s v="TERRESTRE"/>
    <s v="HENAO CARDONA DIEGO FERNANDO"/>
    <n v="1"/>
    <n v="22000"/>
    <n v="22000"/>
  </r>
  <r>
    <s v="MEDELLIN"/>
    <s v="0036-0005"/>
    <x v="1"/>
    <s v="5001"/>
    <s v="3159602"/>
    <s v="76077"/>
    <x v="0"/>
    <s v="ANTIOQUIA"/>
    <s v="MEDELLIN"/>
    <s v="BARRIO BELEN LA PALMA MEDELLIN 3"/>
    <s v="WOMPI"/>
    <s v="FO-25-2009405 | FO-25-2004297"/>
    <d v="2025-12-19T12:18:00"/>
    <d v="2025-12-22T12:00:00"/>
    <s v="INCIDENTE"/>
    <s v="LECTURA"/>
    <s v="NO LEE NINGUNA FACTURA"/>
    <s v="NO LEE CODIGOS DE BARRAS LARGOS"/>
    <s v="20/12/2025 SE LLEGA A COMERCIO Y ESTA CERRADO, SE PREGUNTA A COMERCIO A LOS LADOS Y COMENTAN QUE ABREN COMERCIO DESPUES DE LAS 12 M, SE DEBE REAGENDAR VISITA_x000a_22/12/2025 DATAFONO NO ESTA LEYENDO FACTURAS DE CÓDIGO DE BARRAS, SE LE INDICA A CLIENTE QUE TRATE LEER COD DE BARRAS CORTOS YA QUE LOS CÓDIGOS DE VARRAS LARGOS NO LOS ESTÁ LEYENDO, COMERCIO AUN TRABAJANDO CON RED REDEBAN, SE INDICA QUE PRIMERO INTENTE CON EQUIPO DE WOMPI Y QUE WOMPI AUN ESTA TRABAJANDO EN UNA SOLUCION PARA EQUIPOS CON CAMARA DELANTERA, SE ACTUALIZA EQUIPOS YA QUE NO TENIA ULTIMA VERSIÓN"/>
    <s v="VISITA_TÉCNICA"/>
    <s v="24"/>
    <s v="PRINCIPAL"/>
    <s v="TERRESTRE"/>
    <s v="RIOS CASTRILLON JUAN SEBASTIAN"/>
    <n v="2"/>
    <n v="51282"/>
    <n v="102564"/>
  </r>
  <r>
    <s v="BOGOTA"/>
    <s v="0036-0004"/>
    <x v="3"/>
    <s v="11001"/>
    <s v="3161333"/>
    <s v="62354"/>
    <x v="0"/>
    <s v="CUNDINAMARCA"/>
    <s v="BOGOTA"/>
    <s v="BARRIO SIMON BOLIVAR BOGOTA 5"/>
    <s v="WOMPI"/>
    <s v="FO-25-2011431 | FO-25-2008366"/>
    <d v="2025-12-20T09:00:00"/>
    <d v="2025-12-22T12:03:00"/>
    <s v="INCIDENTE"/>
    <s v="SOFTWARE"/>
    <s v="APP ELIMINADA"/>
    <s v="APP ELIMINADA POR EL CB"/>
    <s v="20/12/2025 SE REALIZA COMUNICACIÓN  CON EL SEÑOR JOHN RUBIANO  AL NÚMERO 3123838115 PARA VALIDAR SOBRE FALLA CLIENTE ELIMINÓ LA APP WOMPI POR EQUIVOCACIÓN, SE GENERA TICKET-488247 A LA ESPERA DE RESPUESTA WOMPI ,SE LE INDICA AL CLIENTE MANTENER EL DATÁFONO  ENCENDIDO Y CONECTADO A LA RED WIFI ,SE REPROGRAMA VISITA PATA EL DÍA LUNES YA QUE NO HAY SOPORTE CON WOMPI_x000a_22/12/2025 SE REALIZA COMUNICACIÓN  CON EL CLIENTE PARA VALIDAR RESPUESTA POR PARTE DE WOMPI CLIENTE CONFIRMA YA VISUALIZA LA APP WOMPI Y SE ENCUENTRA OPERATIVO"/>
    <s v="SOPORTE_TELEFÓNICO"/>
    <s v="56"/>
    <s v="PRINCIPAL"/>
    <s v="TERRESTRE"/>
    <s v="GALINDO ROJAS LUIS FELIPE"/>
    <n v="2"/>
    <n v="22000"/>
    <n v="44000"/>
  </r>
  <r>
    <s v="BOGOTA"/>
    <s v="0036-0004"/>
    <x v="3"/>
    <s v="11001"/>
    <s v="3161445"/>
    <s v="76223"/>
    <x v="0"/>
    <s v="CUNDINAMARCA"/>
    <s v="BOGOTA"/>
    <s v="BARRIO JOSE ANTONIO GALAN B BOGOTA"/>
    <s v="WOMPI"/>
    <s v="FO-25-2008789"/>
    <d v="2025-12-20T09:00:00"/>
    <d v="2025-12-22T12:06:00"/>
    <s v="INCIDENTE"/>
    <s v="IMPRESIÓN"/>
    <s v="DAÑO FÍSICO DE LA IMPRESORA"/>
    <s v="MALA MANIPULACIÓN DEL DATAFONO"/>
    <s v="22/12/2025 SE LLEGA A LA DIRECCIÓN INDICADA Y SE EVIDENCIA SISTEMA DE RODILLO DE IMPRESORA DAÑADO , Y SIN EL RODILLO. COMERCIO ENTREGA EL DATÁFONO SIN LA CASA Y SIN ACCESORIOS, ÚNICAMENTE CON CARGADOR, INDICA BOTARON LA CAJA. SE CAMBIA DATAFONO Y SE ENTREGA CON CAJA Y ACCESORIOS. VERSIÓN 26.5.14. CREDENCIALES OK , PRUEBAS ÉXITOSAS"/>
    <s v="VISITA_TÉCNICA"/>
    <s v="24"/>
    <s v="PRINCIPAL"/>
    <s v="TERRESTRE"/>
    <s v="GARCIA PASTRANA KEVIN FERNANDO"/>
    <n v="1"/>
    <n v="51282"/>
    <n v="51282"/>
  </r>
  <r>
    <s v="PEREIRA"/>
    <s v="0036-0002"/>
    <x v="5"/>
    <s v="63001"/>
    <s v="3165086"/>
    <s v="76490"/>
    <x v="0"/>
    <s v="QUINDIO"/>
    <s v="ARMENIA"/>
    <s v="BARRIO LA PATRIA ARMENIA"/>
    <s v="WOMPI"/>
    <s v="FO-25-2015063"/>
    <d v="2025-12-22T11:02:00"/>
    <d v="2025-12-22T13:00:00"/>
    <s v="INCIDENTE"/>
    <s v="CREDENCIALES DE ACCESO (USUARIO/CONTRASEÑA)"/>
    <s v="NO FUNCIONA EL USUARIO O CONTRASEÑA"/>
    <s v="ERROR INICIO DE SESIÓN"/>
    <s v="22/12/2025 EN COMUNICACION CON EL CLIENTE, SE LE INDICA REALIZAR LA CONFIGURACION DE LA ZONA HORARIA, SE INGRESA NUEVAMENTE AL APP Y SE REALIZAN PRUEBAS OK."/>
    <s v="SOPORTE_TELEFÓNICO"/>
    <s v="24"/>
    <s v="INTERMEDIA"/>
    <s v="TERRESTRE"/>
    <s v="HENAO CARDONA DIEGO FERNANDO"/>
    <n v="1"/>
    <n v="22000"/>
    <n v="22000"/>
  </r>
  <r>
    <s v="PEREIRA"/>
    <s v="0036-0002"/>
    <x v="5"/>
    <s v="63001"/>
    <s v="3164997"/>
    <s v="82181"/>
    <x v="0"/>
    <s v="QUINDIO"/>
    <s v="ARMENIA"/>
    <s v="DROGUERIA LA VIRGINIA"/>
    <s v="WOMPI"/>
    <s v="FO-25-2015070"/>
    <d v="2025-12-22T10:57:00"/>
    <d v="2025-12-22T13:05:00"/>
    <s v="INCIDENTE"/>
    <s v="CREDENCIALES DE ACCESO (USUARIO/CONTRASEÑA)"/>
    <s v="NO FUNCIONA EL USUARIO O CONTRASEÑA"/>
    <s v="ERROR INICIO DE SESIÓN"/>
    <s v="22/12/2025 EN COMUNICACION CON EL CLIENTE, SE LE INDICA COMO REALIZAR LA CONFIGURACION DE LA ZONA HORARIO EN EL DATAFONO, SE LOGRA INGRESAR NUEVAMENTE A LA APP Y SE REALIZAN PRUEBAS OK."/>
    <s v="SOPORTE_TELEFÓNICO"/>
    <s v="0"/>
    <s v="INTERMEDIA"/>
    <s v="TERRESTRE"/>
    <s v="HENAO CARDONA DIEGO FERNANDO"/>
    <n v="1"/>
    <n v="22000"/>
    <n v="22000"/>
  </r>
  <r>
    <s v="MEDELLIN"/>
    <s v="0036-0005"/>
    <x v="1"/>
    <s v="5001"/>
    <s v="3164069"/>
    <s v="50309"/>
    <x v="0"/>
    <s v="ANTIOQUIA"/>
    <s v="MEDELLIN"/>
    <s v="BARRIO BAYADERA MEDELLIN 2"/>
    <s v="WOMPI"/>
    <s v="FO-25-2014380"/>
    <d v="2025-12-22T09:25:00"/>
    <d v="2025-12-22T13:11:00"/>
    <s v="INCIDENTE"/>
    <s v="SOFTWARE"/>
    <s v="APP ELIMINADA"/>
    <s v="APP ELIMINADA POR EL CB"/>
    <s v="22/12/2025 SE VERIFICAN SERVICIOS Y USUARIO ELIMINÓ APP DE WOMPI, SE PIDE GESTIÓN Y LA APP SE INSTALA NUEVAMENTE CON ÉXITO, SERVICIOS QUEDAN OK"/>
    <s v="VISITA_TÉCNICA"/>
    <s v="56"/>
    <s v="PRINCIPAL"/>
    <s v="TERRESTRE"/>
    <s v="BARRIENTOS HERNANDEZ CRISTIAN HORACIO"/>
    <n v="1"/>
    <n v="51282"/>
    <n v="51282"/>
  </r>
  <r>
    <s v="PEREIRA"/>
    <s v="0036-0002"/>
    <x v="5"/>
    <s v="63001"/>
    <s v="3164971"/>
    <s v="76491"/>
    <x v="0"/>
    <s v="QUINDIO"/>
    <s v="ARMENIA"/>
    <s v="BARRIO LOS ALAMOS ARMENIA 2"/>
    <s v="WOMPI"/>
    <s v="FO-25-2015075"/>
    <d v="2025-12-22T10:52:00"/>
    <d v="2025-12-22T13:14:00"/>
    <s v="INCIDENTE"/>
    <s v="CREDENCIALES DE ACCESO (USUARIO/CONTRASEÑA)"/>
    <s v="NO FUNCIONA EL USUARIO O CONTRASEÑA"/>
    <s v="ERROR INICIO DE SESIÓN"/>
    <s v="22/12/2025 EN COMUNICACION CON EL CLIENTE, SE LE INDICA COMO REALIZAR LA CONFIGURACION DE LA ZONA HORARIA EN EL DATAFONO, SE INGRESA EXITOSAMENTE A LA APP Y SE REALIZAN PRUEBAS OK."/>
    <s v="SOPORTE_TELEFÓNICO"/>
    <s v="24"/>
    <s v="INTERMEDIA"/>
    <s v="TERRESTRE"/>
    <s v="HENAO CARDONA DIEGO FERNANDO"/>
    <n v="1"/>
    <n v="22000"/>
    <n v="22000"/>
  </r>
  <r>
    <s v="PEREIRA"/>
    <s v="0036-0002"/>
    <x v="5"/>
    <s v="63001"/>
    <s v="3165047"/>
    <s v="66521"/>
    <x v="0"/>
    <s v="QUINDIO"/>
    <s v="ARMENIA"/>
    <s v="BARRIO CORBONES ARMENIA 1"/>
    <s v="WOMPI"/>
    <s v="FO-25-2015077"/>
    <d v="2025-12-22T10:48:00"/>
    <d v="2025-12-22T13:15:00"/>
    <s v="INCIDENTE"/>
    <s v="CREDENCIALES DE ACCESO (USUARIO/CONTRASEÑA)"/>
    <s v="NO FUNCIONA EL USUARIO O CONTRASEÑA"/>
    <s v="ERROR INICIO DE SESIÓN"/>
    <s v="22/12/2025 EN COMUNICACION CON EL CLIENTE, SE LE INDICA COMO REALIZAR LA CONFIGURACION DE LA ZONA HORARIA DEL DATAFONO, SE INGRESA  EXITOSAMENTE A LA APP Y SE REALIZAN PRUEBAS OK."/>
    <s v="SOPORTE_TELEFÓNICO"/>
    <s v="64"/>
    <s v="INTERMEDIA"/>
    <s v="TERRESTRE"/>
    <s v="HENAO CARDONA DIEGO FERNANDO"/>
    <n v="1"/>
    <n v="22000"/>
    <n v="22000"/>
  </r>
  <r>
    <s v="TUNJA"/>
    <s v="0036-0007"/>
    <x v="2"/>
    <s v="25183"/>
    <s v="3146279"/>
    <s v="67742"/>
    <x v="0"/>
    <s v="CUNDINAMARCA"/>
    <s v="CHOCONTA"/>
    <s v="BARRIO CENTRO CHOCONTA CHOCONTA 1"/>
    <s v="WOMPI"/>
    <s v="FO-25-1985777"/>
    <d v="2025-12-17T08:00:00"/>
    <d v="2025-12-22T13:59:00"/>
    <s v="INCIDENTE"/>
    <s v="TRANSACCION ERROR"/>
    <s v="DATAFONO SE REINICIA"/>
    <s v="AFECTACIÓN GENERALIZADA DE LOS SERVICIOS"/>
    <s v="22/12/2025 SE VISITA COMERCIO , SE REALIZA BORRADO DE  CACHE Y SE ACTUALIZA A LA VERSIÓN 26.2.14 DONDE SE EVIDENCIA QUE EL CORRESPONSAL QUEDA OPERATIVO TRABAJANDO CORRECTAMENTE , PRUEBAS EXITOSAS AL INCONVENIENTE REPORTADO POR EL USUARIO QUE NO PERMITIA REALIZAR RETIROS NI DEPÓSITOS ."/>
    <s v="VISITA_TÉCNICA"/>
    <s v="0"/>
    <s v="INTERMEDIA"/>
    <s v="TERRESTRE"/>
    <s v="ALVARADO MORENO CRISTHIAN"/>
    <n v="1"/>
    <n v="172989"/>
    <n v="172989"/>
  </r>
  <r>
    <s v="BOGOTA"/>
    <s v="0036-0004"/>
    <x v="3"/>
    <s v="25743"/>
    <s v="3161534"/>
    <s v="59142"/>
    <x v="0"/>
    <s v="CUNDINAMARCA"/>
    <s v="SILVANIA"/>
    <s v="BARRIO LOS PUENTES SILVANIA SILVANIA"/>
    <s v="WOMPI"/>
    <s v="FO-25-2008793"/>
    <d v="2025-12-20T09:00:00"/>
    <d v="2025-12-22T14:16:00"/>
    <s v="INCIDENTE"/>
    <s v="SOFTWARE"/>
    <s v="APP ELIMINADA"/>
    <s v="APP ELIMINADA POR EL CB"/>
    <s v="22/12/2025 SE REALIZA COMUNICACIÓN CON  EL SEÑOR GERMÁN DAVID RODRIGUEZ AL NÚMERO 3006640068 PARA VALIDAR SOBRE FALLA CLIENTE INDICA QUE ELIMINÓ LA APP WOMPI POR EQUIVOCACIÓN  SE GENERA TICKET -488380 SE VUELVE A COMUNICAR CON CLIENTE CONFIRMANDO QUE YA VISUALIZA LA APP WOMPI Y SE ENCUENTRA OPERATIVO"/>
    <s v="SOPORTE_TELEFÓNICO"/>
    <s v="32"/>
    <s v="INTERMEDIA"/>
    <s v="TERRESTRE"/>
    <s v="GALINDO ROJAS LUIS FELIPE"/>
    <n v="1"/>
    <n v="22000"/>
    <n v="22000"/>
  </r>
  <r>
    <s v="PEREIRA"/>
    <s v="0036-0002"/>
    <x v="5"/>
    <s v="63001"/>
    <s v="3165403"/>
    <s v="74595"/>
    <x v="0"/>
    <s v="QUINDIO"/>
    <s v="ARMENIA"/>
    <s v="BARRIO SECTOR CENTRO ARMENIA"/>
    <s v="WOMPI"/>
    <s v="FO-25-2015168"/>
    <d v="2025-12-22T11:07:00"/>
    <d v="2025-12-22T16:32:00"/>
    <s v="INCIDENTE"/>
    <s v="CREDENCIALES DE ACCESO (USUARIO/CONTRASEÑA)"/>
    <s v="NO FUNCIONA EL USUARIO O CONTRASEÑA"/>
    <s v="ERROR INICIO DE SESIÓN"/>
    <s v="22/12/2025 SE HABLA CON EL CLIENTE EL SEÑOR ANDRES AL NUMERO 3127663700 SE VALIDA QUE NO PERMITE EL INGRESO, SE LE SOLICITA INGRESAR AL SISTEMA Y DESACTIVAR LAS OPCIONES DE HORA DEL SISTEMA Y FECHA DEL SISTEMA, SE LE SOLICITA REINCIIAR EL EQUIPO Y SE REALIZAN PRUEBAS EXITOSAS DE INGRESO"/>
    <s v="SOPORTE_TELEFÓNICO"/>
    <s v="24"/>
    <s v="INTERMEDIA"/>
    <s v="TERRESTRE"/>
    <s v="HENAO CARDONA DIEGO FERNANDO"/>
    <n v="1"/>
    <n v="22000"/>
    <n v="22000"/>
  </r>
  <r>
    <s v="IBAGUE"/>
    <s v="0036-0006"/>
    <x v="0"/>
    <s v="73001"/>
    <s v="3165728"/>
    <s v="24645"/>
    <x v="0"/>
    <s v="TOLIMA"/>
    <s v="IBAGUE"/>
    <s v="BARRIO CENTRO XXI - IBAGUÉ"/>
    <s v="WOMPI"/>
    <s v="FO-25-2015492"/>
    <d v="2025-12-22T11:40:00"/>
    <d v="2025-12-22T17:00:00"/>
    <s v="INCIDENTE"/>
    <s v="NAVEGACION LENTA"/>
    <s v="USUARIO NO PUEDE NAVEGAR ENTRE PANTALLAS O LA APP NO ABRE SE QUEDA CARGANDO"/>
    <s v="CACHE"/>
    <s v="22/12/2025 SE REALIZA CAMBIO DE DATÁFONO POR DAÑO EN PUERTO DE CARGA AL CONECTAR LA FUENTE DE PODER EL EQUIPO PRESENTA INTERMITENCIA EN LA CARGA, SE REALIZA PRUEBAS DE FUNCIONAMIENTO EXITOSAS."/>
    <s v="VISITA_TÉCNICA"/>
    <s v="24"/>
    <s v="PRINCIPAL"/>
    <s v="TERRESTRE"/>
    <s v="BARRAGAN TAFUR EDWIN ESTEBAN"/>
    <n v="1"/>
    <n v="51282"/>
    <n v="51282"/>
  </r>
  <r>
    <s v="PEREIRA"/>
    <s v="0036-0002"/>
    <x v="5"/>
    <s v="63001"/>
    <s v="3165730"/>
    <s v="82182"/>
    <x v="0"/>
    <s v="QUINDIO"/>
    <s v="ARMENIA"/>
    <s v="MATHIS &amp; VARIEDADES"/>
    <s v="WOMPI"/>
    <s v="FO-25-2015490"/>
    <d v="2025-12-22T11:41:00"/>
    <d v="2025-12-22T17:07:00"/>
    <s v="INCIDENTE"/>
    <s v="CREDENCIALES DE ACCESO (USUARIO/CONTRASEÑA)"/>
    <s v="NO FUNCIONA EL USUARIO O CONTRASEÑA"/>
    <s v="ERROR INICIO DE SESIÓN"/>
    <s v="22/12/2025 EN COMUNICACIÓN CON EL CLIENTE, SE LE INDICA COMO CONFIGURAR LA ZONA HORARIA EN EL DATÁFONO, SE INGRESA EXITOSAMENTE AL APP Y SE REALIZAN PRUEBAS OK."/>
    <s v="SOPORTE_TELEFÓNICO"/>
    <s v="0"/>
    <s v="INTERMEDIA"/>
    <s v="TERRESTRE"/>
    <s v="FRANCO CAÑAVERAL YAMID RAUL"/>
    <n v="1"/>
    <n v="22000"/>
    <n v="22000"/>
  </r>
  <r>
    <s v="NEIVA"/>
    <s v="0036-0006"/>
    <x v="0"/>
    <s v="41001"/>
    <s v="3163553"/>
    <s v="77683"/>
    <x v="0"/>
    <s v="HUILA"/>
    <s v="NEIVA"/>
    <s v="BARRIO VILLA MARCELA NEIVA"/>
    <s v="WOMPI"/>
    <s v="FO-25-2014383"/>
    <d v="2025-12-22T08:56:00"/>
    <d v="2025-12-22T17:19:00"/>
    <s v="INCIDENTE"/>
    <s v="CONEXIÓN"/>
    <s v="CONEXIÓN DEFICIENTE WIFI"/>
    <s v="FALLAS EN CANAL DE COMUNICACIÓN DEL CLIENTE (INTERNET)"/>
    <s v="22/12/2025 EN LLAMADA CON CLIENTE KIMBERLY MARIANA TOVAR GOMEZ AL NÚMERO 3132275720 INFORMA QUE EL DAÑO SE PRESENTÓ EN EL PROVEEDOR DE INTERNET CLARO, YA LOGRÓ CONECTAR EL DATAFONO A LOS DATOS DEL CELULAR Y ESTÁ FUNCIONANDO CORRECTAMENTE."/>
    <s v="SOPORTE_TELEFÓNICO"/>
    <s v="16"/>
    <s v="PRINCIPAL"/>
    <s v="TERRESTRE"/>
    <s v="DIAZ VARGAS JONATHAN MIGUEL"/>
    <n v="1"/>
    <n v="22000"/>
    <n v="22000"/>
  </r>
  <r>
    <s v="BUCARAMANGA"/>
    <s v="0036-0007"/>
    <x v="2"/>
    <s v="68307"/>
    <s v="3162510"/>
    <s v="66439"/>
    <x v="0"/>
    <s v="SANTANDER"/>
    <s v="GIRON"/>
    <s v="BARRIO GIRON GIRON 9"/>
    <s v="WOMPI"/>
    <s v="FO-25-2011522"/>
    <d v="2025-12-21T09:00:00"/>
    <d v="2025-12-22T17:24:00"/>
    <s v="INCIDENTE"/>
    <s v="NAVEGACION LENTA"/>
    <s v="USUARIO NO PUEDE NAVEGAR ENTRE PANTALLAS O LA APP NO ABRE SE QUEDA CARGANDO"/>
    <s v="CACHE"/>
    <s v="22/12/2025 EN COMUNICACIÓN CON LA SEÑORA LUZ MARINA URIBE AL MOVIL 3203870980, INDICA QUE DESPUÉS DE REALIZAR EL PROCESO DE TEMCALL Y ACTUALIZAR VERSIÓN A 26.2.14 NEXT 0, Y REALIZAR PROCESO DE BORRADO DE CACHE, INDICA QUE EL EQUIPO ESTÁ OPERANDO CORRECTAMENTE, SE LE INDICA QUE SE VA CERRAR LA ORDEN YA QUE INDICA QUE EL EQUIPO ESTA FUNCIONANDO CORRECTAMENTE, SE LE INDICA QUE SI PRESENTA UNA NUEVA NOVEDAD DEBE DE LLAMAR A PEDIR UNA VISITA"/>
    <s v="SOPORTE_TELEFÓNICO"/>
    <s v="0"/>
    <s v="PRINCIPAL"/>
    <s v="TERRESTRE"/>
    <s v="SANTOS GONZALEZ JOHAN FABIAN"/>
    <n v="1"/>
    <n v="22000"/>
    <n v="22000"/>
  </r>
  <r>
    <s v="PEREIRA"/>
    <s v="0036-0002"/>
    <x v="5"/>
    <s v="66170"/>
    <s v="3161578"/>
    <s v="51187"/>
    <x v="0"/>
    <s v="RISARALDA"/>
    <s v="DOSQUEBRADAS"/>
    <s v="BARRIO EL RECREO SAN FELIX DOSQUEBRADAS"/>
    <s v="WOMPI"/>
    <s v="FO-25-2009474"/>
    <d v="2025-12-20T10:04:00"/>
    <d v="2025-12-22T17:28:00"/>
    <s v="INCIDENTE"/>
    <s v="SOFTWARE"/>
    <s v="APP ELIMINADA"/>
    <s v="APP ELIMINADA POR EL CB"/>
    <s v="22/12/2025 SE HABLA CON LA SEÑORA LUZ HERNANDEZ AL TELEFONO 3136476768, Y SE ENCUENTRA QUE ELIMINO LA APP , SE ESCALA A WOMPI PARA REINSTALAR APP, SE VALIDA CIN EL CLIENTE Y SE CONFIRMA APP REINSTALADA"/>
    <s v="SOPORTE_TELEFÓNICO"/>
    <s v="0"/>
    <s v="PRINCIPAL"/>
    <s v="TERRESTRE"/>
    <s v="HENAO CARDONA DIEGO FERNANDO"/>
    <n v="1"/>
    <n v="22000"/>
    <n v="22000"/>
  </r>
  <r>
    <s v="BOGOTA"/>
    <s v="0036-0004"/>
    <x v="3"/>
    <s v="11001"/>
    <s v="3145887"/>
    <s v="55686"/>
    <x v="0"/>
    <s v="CUNDINAMARCA"/>
    <s v="BOGOTA"/>
    <s v="BARRIO JORDAN 1 BOGOTA"/>
    <s v="WOMPI"/>
    <s v="FO-25-2010068 | FO-25-1998318 | FO-25-1984389"/>
    <d v="2025-12-16T16:45:00"/>
    <d v="2025-12-22T17:38:00"/>
    <s v="INCIDENTE"/>
    <s v="TRANSACCION ERROR"/>
    <s v="UNA MISMA TRX ESTA PRESENTANDO FALLAS"/>
    <s v="AFECTACIÓN GENERALIZADA DE LOS SERVICIOS"/>
    <s v="18/12/2025 SE VISITA LA DIRECCIÓN EL COMERCIO ESTÁ CERRADO SE LLAMA AL NÚMERO 3505239035 Y NO ETSA EN USO NO SE PUEDE TENER COMUNICACIÓN CON EL CLIENTE_x000a_20/12/2025 SE VISITA COMERCIO CB BANCOLOMBIA WOMPI, SE EVIDENCIA QUE EL ESTABLECIMIENTO ESTÁ CERRADO, SE LLAMA AL TELÉFONO DE CONTACTO 3505239035 Y NO HAY CONTACTO CON EL CLIENTE, SE DA UNA ESPERA DE 20 MIN Y NO SE LOGRA COMUNICACIÓN CON EL CLIENTE, SE TOMA EVIDENCIA DE LA VISITA Y NOS RETIRAMOS._x000a_22/12/2025 SE VISITA COMERCIO CB BANCOLOMBIA SE WOMPI, SE EVIDENCIA ESTA GENERANDO ERROR EN LAS TRX DE PAGOS ENEL, EL EQUIPO ESTÁ ACTUALIZADO A LA VERSIÓN 26.2.14, SE ESCALA PARA QUE SEA VALIDADA INFORMACIÓN Y CORREGIDO PROBLEMA LO MÁS PRONTO POSIBLE, AUN ASÍ EL EQUIPO EN EL RESTO DE TRANSACCIONES FUNCIONA CORRECTAMENTE. _x000a__x000a_SERIAL EQUIPO: 254JKD417391_x000a_TICKET N° (488369)"/>
    <s v="VISITA_TÉCNICA"/>
    <s v="24"/>
    <s v="PRINCIPAL"/>
    <s v="TERRESTRE"/>
    <s v="VEGA MANRIQUE JONATAN MAURICIO"/>
    <n v="3"/>
    <n v="51282"/>
    <n v="153846"/>
  </r>
  <r>
    <s v="CALI"/>
    <s v="0036-0003"/>
    <x v="4"/>
    <s v="19001"/>
    <s v="3160241"/>
    <s v="75346"/>
    <x v="0"/>
    <s v="CAUCA"/>
    <s v="POPAYAN"/>
    <s v="BARRIO VALENCIA POPAYAN 4"/>
    <s v="WOMPI"/>
    <s v="FO-25-2007317"/>
    <d v="2025-12-19T14:45:00"/>
    <d v="2025-12-23T07:45:00"/>
    <s v="INCIDENTE"/>
    <s v="IMPRESIÓN"/>
    <s v="ROLLO MAL PUESTO"/>
    <s v="MALA MANIPULACIÓN DEL DATAFONO"/>
    <s v="22/12/2025 SE HABLA CIN EL CLIENTE EL SEÑOR DAVID AL NUMERO 3206510664 SE VALIDA QUE EK DATAFONI NO LE IMPRIME SE LE INDICA LA FORMA CORRECTA DE COLOCAR EL ROLLO, EL SEÑOR REALIZA LA LABIR Y CONFIRMA AUE YA PUEDE IMPRIMIR"/>
    <s v="SOPORTE_TELEFÓNICO"/>
    <s v="32"/>
    <s v="LEJANA"/>
    <s v="TERRESTRE"/>
    <s v="HENAO CARDONA DIEGO FERNANDO"/>
    <n v="1"/>
    <n v="22000"/>
    <n v="22000"/>
  </r>
  <r>
    <s v="IBAGUE"/>
    <s v="0036-0006"/>
    <x v="0"/>
    <s v="73411"/>
    <s v="3131866"/>
    <s v="11032"/>
    <x v="0"/>
    <s v="TOLIMA"/>
    <s v="LIBANO"/>
    <s v="LIBANO"/>
    <s v="WOMPI"/>
    <s v="FO-25-1965771"/>
    <d v="2025-12-12T11:19:00"/>
    <d v="2025-12-23T07:51:00"/>
    <s v="INCIDENTE"/>
    <s v="CONEXIÓN"/>
    <s v="CONEXIÓN DEFICIENTE WIFI"/>
    <s v="FALLAS EN CANAL DE COMUNICACIÓN DEL CLIENTE (INTERNET)"/>
    <s v="22/12/2025 SE REALIZA CONECCIÓN CON DATOS MÓVILES DE CELULAR FUNCIONA MUCHO MAS RÁPIDO _x000a_EVIDENCIA QUE HAY BASTANTE EQUIPOS CONECTADOS AL WIFI DEL CLIENTE SE REALIZAN PRUEBAS EQUIPO SE ENCUENTRA FUNCIONANDO"/>
    <s v="VISITA_TÉCNICA"/>
    <s v="64"/>
    <s v="LEJANA"/>
    <s v="TERRESTRE"/>
    <s v="GUTIERREZ  CAMILO ANDRES"/>
    <n v="1"/>
    <n v="452148"/>
    <n v="452148"/>
  </r>
  <r>
    <s v="NEIVA"/>
    <s v="0036-0006"/>
    <x v="0"/>
    <s v="18753"/>
    <s v="3166930"/>
    <s v="75439"/>
    <x v="0"/>
    <s v="CAQUETA"/>
    <s v="SAN VICENTE DEL CAGUAN"/>
    <s v="BARRIO SANTA ISABEL SAN VICENTE DE CAGUAN"/>
    <s v="WOMPI"/>
    <s v="FO-25-2016779"/>
    <d v="2025-12-22T14:49:00"/>
    <d v="2025-12-23T09:52:00"/>
    <s v="INCIDENTE"/>
    <s v="CREDENCIALES DE ACCESO (USUARIO/CONTRASEÑA)"/>
    <s v="NO FUNCIONA EL USUARIO O CONTRASEÑA"/>
    <s v="ERROR INICIO DE SESIÓN"/>
    <s v="23/12/2025 EN COMUNICACIÓN CON LA SEÑORA  LIGIA FLÓREZ VÍA VIDEOLLAMADA AL NÚMERO +57 316 6367055, SE HACE PROCEDIMIENTO DE DESACTIVACIÓN DE HORA DE INTERNET Y SE DEJA MANUAL, SE VALIDA EQUIPO SE ENCUENTRA ACTUALIZADO 26.2.14. SE REALIZAN PRUEBAS CON LA SEÑORA DESPUÉS DEL PROCEDIMIENTO, INGRESA DE FORMA NORMAL CON CREDENCIALES. CB OPERATIVO"/>
    <s v="SOPORTE_TELEFÓNICO"/>
    <s v="16"/>
    <s v="LEJANA"/>
    <s v="TERRESTRE/AEREO"/>
    <s v="DEVIA REINOSO JUAN CARLOS"/>
    <n v="1"/>
    <n v="22000"/>
    <n v="22000"/>
  </r>
  <r>
    <s v="MEDELLIN"/>
    <s v="0036-0005"/>
    <x v="1"/>
    <s v="5088"/>
    <s v="3168237"/>
    <s v="70364"/>
    <x v="0"/>
    <s v="ANTIOQUIA"/>
    <s v="BELLO"/>
    <s v="BARRIO BELLO BELLO 15"/>
    <s v="WOMPI"/>
    <s v="FO-25-2017822"/>
    <d v="2025-12-23T08:00:00"/>
    <d v="2025-12-23T10:49:00"/>
    <s v="INCIDENTE"/>
    <s v="CREDENCIALES DE ACCESO (USUARIO/CONTRASEÑA)"/>
    <s v="INGRESO DE CREDENCIALES ERRADAS"/>
    <s v="ERROR INICIO DE SESIÓN"/>
    <s v="23/12/2025 SE VISITA CB YA QUE NO SE LOGRO EL CONTACTO TELEFÓNICO, LA SEÑORA MARIBEL HERNÁNDEZ INDICA QUE EL DÍA DE AYER NO PUDO INGRESAR SI NO HASTA LAS HORAS DE LA NOCHE, MANIFIESTA QUE LE INGRESABA LAS CREDENCIALES Y LE SALÍA ERROR, YA EL SERVICIO LE ESTÁ FUNCIONANDO CORRECTAMENTE, ME SOLICITA QUE POR FAVOR LE AYUDE A CAMBIAR LA CONTRASEÑA DE LAS CREDENCIALES YA QUE POR MEDIO DE UN VÍDEO QUE LE ENVÍO A UN TÉCNICO SE SIENTE VULNERABLE Y SE LE ENSEÑA A CAMBIAR LA RED WIFI EN CASO TAL DE REQUERIRLO, SERVICIOS SE ENCUENTRAN OK"/>
    <s v="VISITA_TÉCNICA"/>
    <s v="32"/>
    <s v="PRINCIPAL"/>
    <s v="TERRESTRE"/>
    <s v="BARRIENTOS HERNANDEZ CRISTIAN HORACIO"/>
    <n v="1"/>
    <n v="51282"/>
    <n v="51282"/>
  </r>
  <r>
    <s v="MEDELLIN"/>
    <s v="0036-0005"/>
    <x v="1"/>
    <s v="5001"/>
    <s v="3165088"/>
    <s v="35716"/>
    <x v="0"/>
    <s v="ANTIOQUIA"/>
    <s v="MEDELLIN"/>
    <s v="BARRIO FLORIDA NUEVA MEDELLIN"/>
    <s v="WOMPI"/>
    <s v="FO-25-2015169"/>
    <d v="2025-12-22T11:05:00"/>
    <d v="2025-12-23T10:57:00"/>
    <s v="INCIDENTE"/>
    <s v="LECTURA"/>
    <s v="NO LEE NINGUNA FACTURA"/>
    <s v="NO LEE CODIGOS DE BARRAS LARGOS"/>
    <s v="23/12/2025 CLIENTE INDICA QUE NO ESTÁ LEYENDO FACTURAS CON CÓDIGOS DE BARRAS, SE INDICA A CLIENTE QUE LA APP ESTA EN PROCRSO DE MEJORAMIENTO Y QUE EN LO POSIBLE INTENTE DARLE LA MEJOR SOLUCIÓN AL CLIENTE, SE HACEN PRUEBAS CON CLIENTE Y SI LEE TOMANDO FOTOS  AL CÓDIGO DE BARRAS, SE INDICA A CLIENTE QUE HAGA BORRADO DE CACHÉ TODOS LOS DIAS"/>
    <s v="VISITA_TÉCNICA"/>
    <s v="56"/>
    <s v="PRINCIPAL"/>
    <s v="TERRESTRE"/>
    <s v="BADEL ACUÑA LUIS ALBERTO"/>
    <n v="1"/>
    <n v="51282"/>
    <n v="51282"/>
  </r>
  <r>
    <s v="IBAGUE"/>
    <s v="0036-0006"/>
    <x v="0"/>
    <s v="73001"/>
    <s v="3166765"/>
    <s v="66937"/>
    <x v="0"/>
    <s v="TOLIMA"/>
    <s v="IBAGUE"/>
    <s v="BARRIO URBANIZACION MODELIA I IBAGUE"/>
    <s v="WOMPI"/>
    <s v="FO-25-2016778"/>
    <d v="2025-12-22T14:54:00"/>
    <d v="2025-12-23T11:20:00"/>
    <s v="INCIDENTE"/>
    <s v="CONEXIÓN"/>
    <s v="APARECEN ERRORES EN PANTALLA: HUBO UNA DESCONEXION DE LA RED"/>
    <s v="FALLAS EN CANAL DE COMUNICACIÓN DEL CLIENTE (INTERNET)"/>
    <s v="23/12/2025 SE VALIDA ERROR SIN CONEXIÓN ATRAVES DE ECR, SE PROCEDE A REALIZAR VALIDACIÓN DEL ERROR EN EL DATAFONO SOLUCIONANDO EL INCONVENIENTE. SE REALIZA PRUEBAS DE FUNCIONAMIENTO EXITOSAS."/>
    <s v="VISITA_TÉCNICA"/>
    <s v="48"/>
    <s v="PRINCIPAL"/>
    <s v="TERRESTRE"/>
    <s v="BARRAGAN TAFUR EDWIN ESTEBAN"/>
    <n v="1"/>
    <n v="51282"/>
    <n v="51282"/>
  </r>
  <r>
    <s v="BOGOTA"/>
    <s v="0036-0004"/>
    <x v="3"/>
    <s v="25754"/>
    <s v="3168418"/>
    <s v="33130"/>
    <x v="0"/>
    <s v="CUNDINAMARCA"/>
    <s v="SOACHA"/>
    <s v="BARRIO SOACHA HOGARES SOACHA"/>
    <s v="WOMPI"/>
    <s v="FO-25-2017904"/>
    <d v="2025-12-23T08:00:00"/>
    <d v="2025-12-23T11:27:00"/>
    <s v="INCIDENTE"/>
    <s v="CONEXIÓN"/>
    <s v="APARECEN ERRORES EN PANTALLA: HUBO UNA DESCONEXION DE LA RED"/>
    <s v="WIFI"/>
    <s v="23/12/2025 SE REALIZA COMUNICACIÓN  CON LA SEÑORA CANDIDA GARCÍA AL NÚMERO 3228373501 PARA VALIDAR SOBRE FALLA CLIENTE INDICA QUE NO SE ACORDABA DE LA CLAVE PARA INGRESAR A CAMBIAR LA RED WIFI SE LE INDICA Y SE CONECTA A LA RED WIFI DEL OPERADOR  INDICA QUE YA ESTA OPERATIVO EL DATÁFONO"/>
    <s v="SOPORTE_TELEFÓNICO"/>
    <s v="0"/>
    <s v="PRINCIPAL"/>
    <s v="TERRESTRE"/>
    <s v="GALINDO ROJAS LUIS FELIPE"/>
    <n v="1"/>
    <n v="22000"/>
    <n v="22000"/>
  </r>
  <r>
    <s v="BOGOTA"/>
    <s v="0036-0004"/>
    <x v="3"/>
    <s v="11001"/>
    <s v="3168365"/>
    <s v="79742"/>
    <x v="0"/>
    <s v="CUNDINAMARCA"/>
    <s v="BOGOTA"/>
    <s v="BARRIO CARVAJAL OSORIO BOGOTA"/>
    <s v="WOMPI"/>
    <s v="FO-25-2017903"/>
    <d v="2025-12-23T08:00:00"/>
    <d v="2025-12-23T12:03:00"/>
    <s v="INCIDENTE"/>
    <s v="SOFTWARE"/>
    <s v="APP ELIMINADA"/>
    <s v="APP ELIMINADA POR EL CB"/>
    <s v="23/12/2025 SE REALIZA COMUNICACION CON EL SEÑOR JAMES JIMÉNEZ AL NÚMERO 3108598284 PARA VALIDAR SOBRE FALLA  CLIENTE INDICA QUE ELIMINO LA APP WOMPI POR EQUIVOCACIÓN, SE GENERA TICKET 488625,SE VUELVE A COMUNICAR  CON CLIENTE CONFIRMANDO YA VISUALIZA LA APP WOMPI SE ENCUENTRA OPERATIVO"/>
    <s v="SOPORTE_TELEFÓNICO"/>
    <s v="24"/>
    <s v="PRINCIPAL"/>
    <s v="TERRESTRE"/>
    <s v="GALINDO ROJAS LUIS FELIPE"/>
    <n v="1"/>
    <n v="22000"/>
    <n v="22000"/>
  </r>
  <r>
    <s v="MEDELLIN"/>
    <s v="0036-0005"/>
    <x v="1"/>
    <s v="5212"/>
    <s v="3168513"/>
    <s v="61261"/>
    <x v="0"/>
    <s v="ANTIOQUIA"/>
    <s v="COPACABANA"/>
    <s v="BARRIO LAS CANOAS COPACABANA"/>
    <s v="WOMPI"/>
    <s v="FO-25-2020644"/>
    <d v="2025-12-23T08:00:00"/>
    <d v="2025-12-23T12:06:00"/>
    <s v="INCIDENTE"/>
    <s v="IMPRESIÓN"/>
    <s v="ROLLO MAL PUESTO"/>
    <s v="MALA MANIPULACIÓN DEL DATAFONO"/>
    <s v="23/12/2025 EN COMUNICACIÓN CON LA SEÑORA SANDRA MILENA RODRÍGUEZ AL NÚMERO 3216669223 INDICA QUE YA SOLUCIONO EL INCONVENIENTE CON LA IMPRESORA, INDICA QUE TENÍA MAL PUESTO EL ROLLO Y QUE ADICIONAL LA TAPA ESTABA MAL CERRADA, PERO YA ESTÁ FUNCIONANDO CORRECTAMENTE EL SERVICIO"/>
    <s v="SOPORTE_TELEFÓNICO"/>
    <s v="24"/>
    <s v="PRINCIPAL"/>
    <s v="TERRESTRE"/>
    <s v="BARRIENTOS HERNANDEZ CRISTIAN HORACIO"/>
    <n v="1"/>
    <n v="22000"/>
    <n v="22000"/>
  </r>
  <r>
    <s v="BUCARAMANGA"/>
    <s v="0036-0007"/>
    <x v="2"/>
    <s v="68276"/>
    <s v="3166346"/>
    <s v="55319"/>
    <x v="0"/>
    <s v="SANTANDER"/>
    <s v="FLORIDABLANCA"/>
    <s v="BARRIO LAGOS 2 FLORIDABLANCA"/>
    <s v="WOMPI"/>
    <s v="FO-25-2016109"/>
    <d v="2025-12-22T13:43:00"/>
    <d v="2025-12-23T12:08:00"/>
    <s v="INCIDENTE"/>
    <s v="CREDENCIALES DE ACCESO (USUARIO/CONTRASEÑA)"/>
    <s v="INGRESO DE CREDENCIALES ERRADAS"/>
    <s v="ERROR INICIO DE SESIÓN"/>
    <s v="23/12/2025 EN COMUNICACIÓN CON CLIENTE INDICA NO PERMITE INGRESO DE CREDENCIAL, SE REALIZA DESPLAZAMIENTO A SITIO, SE REALIZA CONEXIÓN NUEVAMENTE A RED WIFI, SE HACE BORRADO DE CACHE Y SE LLAMA TEM CALL, SE INGRESA CON LAS CREDENCIALES EXITOSA, SE REALIZA PRUEBAS DE CONSULTA DE SALDO, CLIENTE INDICA TENER INCONVENIENTES CON LA LECTURA DE LOS CÓDIGOS DE BARRAS CON LA CÁMARA FRONTAL DEL DATÁFONO, SE LE INDICA A CLIENTE QUE WOMPI YA ESTÁ TRABAJANDO EN ESA FALLA, SE HACEN PRUEBAS CON CÓDIGOS DE BARRAS CORTOS Y LOS LEE BIEN, APENAS WOMPI TENGA LA SOLUCIÓN PARA EL ERROR DE LECTURA DE CÓDIGO DE BARRA LARGO NOS INDICARA COMO PROCEDER Y NOS ESTAREMOS COMUNICANDO NUEVAMENTE CON ELLA, SE PROCEDE A CERRAR ORDEN."/>
    <s v="VISITA_TÉCNICA"/>
    <s v="0"/>
    <s v="PRINCIPAL"/>
    <s v="TERRESTRE"/>
    <s v="MARTINEZ FLOREZ DONIS ALBERTO"/>
    <n v="1"/>
    <n v="51282"/>
    <n v="51282"/>
  </r>
  <r>
    <s v="BOGOTA"/>
    <s v="0036-0004"/>
    <x v="3"/>
    <s v="25269"/>
    <s v="3168327"/>
    <s v="23939"/>
    <x v="0"/>
    <s v="CUNDINAMARCA"/>
    <s v="FACATATIVA"/>
    <s v="BARRIO SANTA RITA - FACATATIVÁ"/>
    <s v="WOMPI"/>
    <s v="FO-25-2017827"/>
    <d v="2025-12-23T08:00:00"/>
    <d v="2025-12-23T13:39:00"/>
    <s v="INCIDENTE"/>
    <s v="SOFTWARE"/>
    <s v="APP ELIMINADA"/>
    <s v="APP ELIMINADA POR EL CB"/>
    <s v="23/12/2025 SE REALIZA LLAMADA TELEFÓNICA AL COMERCIO, EVIDENCIANDO QUE NO TIENEN LA APP INSTALADA, SE PROCEDE A ESCALAR CON WOMPI TICKET N° (488599), EL SEÑOR JUAN REALIZA PRUEBAS OKAY EXITOSAS SIN NOVEDAD."/>
    <s v="SOPORTE_TELEFÓNICO"/>
    <s v="24"/>
    <s v="INTERMEDIA"/>
    <s v="TERRESTRE"/>
    <s v="ARIAS QUILINDO JULIAN"/>
    <n v="1"/>
    <n v="22000"/>
    <n v="22000"/>
  </r>
  <r>
    <s v="BOGOTA"/>
    <s v="0036-0004"/>
    <x v="3"/>
    <s v="11001"/>
    <s v="3167509"/>
    <s v="16166"/>
    <x v="0"/>
    <s v="CUNDINAMARCA"/>
    <s v="BOGOTA"/>
    <s v="BARRIO HAYUELOS BOGOTA"/>
    <s v="WOMPI"/>
    <s v="FO-25-2017492"/>
    <d v="2025-12-22T15:59:00"/>
    <d v="2025-12-23T13:46:00"/>
    <s v="INCIDENTE"/>
    <s v="IMPRESIÓN"/>
    <s v="TAPA DE IMPRESORA DESAJUSTADA"/>
    <s v="MALA MANIPULACIÓN DEL DATAFONO"/>
    <s v="23/12/2025 SE VALIDA CON EL COMERCIO LA FALLA INDICA QUE LA TAPA DE LA IMPRESORA SE DESAJUSTO EL RODILLO SE CAYO Y NO LE IMPRIMIA SE AJUSTA EL RODILLO SE ACOMODA LA TAPA SE REALIZAN PRUEBAS DE IMPRESIÓN Y QUEDA FUNCIONAL EL EQUIPO SIN NINGUNA NOVEDAD QUEDA OK"/>
    <s v="VISITA_TÉCNICA"/>
    <s v="40"/>
    <s v="PRINCIPAL"/>
    <s v="TERRESTRE"/>
    <s v="GONZALEZ FANDIÑO SANTIAGO ERNESTO"/>
    <n v="1"/>
    <n v="51282"/>
    <n v="51282"/>
  </r>
  <r>
    <s v="MEDELLIN"/>
    <s v="0036-0005"/>
    <x v="1"/>
    <s v="5088"/>
    <s v="3163602"/>
    <s v="68708"/>
    <x v="0"/>
    <s v="ANTIOQUIA"/>
    <s v="BELLO"/>
    <s v="BARRIO NIQUIA BELLO 18"/>
    <s v="WOMPI"/>
    <s v="FO-25-2014388"/>
    <d v="2025-12-22T08:48:00"/>
    <d v="2025-12-23T13:50:00"/>
    <s v="INCIDENTE"/>
    <s v="NAVEGACION LENTA"/>
    <s v="USUARIO NO PUEDE NAVEGAR ENTRE PANTALLAS O LA APP NO ABRE SE QUEDA CARGANDO"/>
    <s v="CANAL DE COMUNICACIÓN"/>
    <s v="22/12/2025 SE VERIFICAN SERVICIOS Y TODO ESTÁ FUNCIONANDO CORRECTAMENTE LA NOVEDAD ES EL CANAL CAÍDO POR MEDIO DEL WIFI, COMO POR CABLE DE RED SI NAVEGA CON NORMALIDAD POR WIFI SE IDENTIFICA LENTITUD E INESTABILIDAD. SE LE RECOMIENDA AL USUARIO SOLICITAR VISITA POR PARTE DEL OPERADOR PRESTADOR DE SERVICIOS, PARA QUE LE REVISE LA CONECTIVIDAD POR WIFI"/>
    <s v="VISITA_TÉCNICA"/>
    <s v="16"/>
    <s v="PRINCIPAL"/>
    <s v="TERRESTRE"/>
    <s v="BARRIENTOS HERNANDEZ CRISTIAN HORACIO"/>
    <n v="1"/>
    <n v="51282"/>
    <n v="51282"/>
  </r>
  <r>
    <s v="BUCARAMANGA"/>
    <s v="0036-0007"/>
    <x v="2"/>
    <s v="68276"/>
    <s v="3155054"/>
    <s v="40162"/>
    <x v="0"/>
    <s v="SANTANDER"/>
    <s v="FLORIDABLANCA"/>
    <s v="BARRIO LAGOS 3 FLORIDABLANCA"/>
    <s v="WOMPI"/>
    <s v="FO-25-1997093"/>
    <d v="2025-12-18T13:56:00"/>
    <d v="2025-12-23T14:43:00"/>
    <s v="INCIDENTE"/>
    <s v="SOFTWARE"/>
    <s v="CONFIGURACIÓN GENERAL"/>
    <s v="TAMAÑO FUENTE"/>
    <s v="23/12/2025 SE LLEGA A SITIO, CLIENTE PRESENTA FALLA PARA FILTRAR LOS MOVIMIENTOS POR FECHAS, SE EVIDENCIA QUE EL DATÁFONO TIENE EL FILTRO DE PANTALLA EN ZOOM Y FUENTE EN ALTO, SE REALIZA CONFIGURACIÓN DE LOS FILTROS DE PANTALLA Y FUENTE A PREDETERMINADO, Y DATÁFONO MUESTRA LA FECHA DE FILTRO MOVIMIENTO CORRECTAMENTE, CLIENTE INDICA QUE ES MUY CORTO DE VISTA Y CON ESOS FILTROS EN PREDETERMINADO SE LE DIFICULTA, PARA VISUALIZAR BIEN, SE LE CAPACITA COMO SUBIR EL FILTRO DE LA FUENTE Y COMO BAJARLO, SE LE INDICA A LÍDER DE  WOMPI PARA QUE EN LA PRÓXIMA VERSIÓN, COLOQUEN  LA MEJORA DEL SCROLL, PARA LAS FECHAS DE FILTROS DE MOVIMIENTO. CB QUEDA OPERATIVO."/>
    <s v="VISITA_TÉCNICA"/>
    <s v="64"/>
    <s v="PRINCIPAL"/>
    <s v="TERRESTRE"/>
    <s v="MARTINEZ FLOREZ DONIS ALBERTO"/>
    <n v="1"/>
    <n v="51282"/>
    <n v="51282"/>
  </r>
  <r>
    <s v="BARRANQUILLA"/>
    <s v="0036-0001"/>
    <x v="6"/>
    <s v="8001"/>
    <s v="3167924"/>
    <s v="51515"/>
    <x v="0"/>
    <s v="ATLANTICO"/>
    <s v="BARRANQUILLA"/>
    <s v="BARRIO CIUDADELA 20 DE JULIO BARRANQUILLA 9"/>
    <s v="WOMPI"/>
    <s v="FO-25-2017705"/>
    <d v="2025-12-22T16:28:00"/>
    <d v="2025-12-23T16:01:00"/>
    <s v="INCIDENTE"/>
    <s v="CREDENCIALES DE ACCESO (USUARIO/CONTRASEÑA)"/>
    <s v="NO FUNCIONA EL USUARIO O CONTRASEÑA"/>
    <s v="ERROR INICIO DE SESIÓN"/>
    <s v="23/12/2025 SE REALIZA VISITA SE PROCEDE A VALIDAR DATAFONO , SE REALIZA PROCESO DE BORRADO DE CACHE ,ACTUALIZACIÓN ,REINICIO ,QUEDA ACTUALIZADO A LA VERSIÓN 26.2.14 ,SE INTENTA ENTRAR A LA APLICACIÓN WOMPI INGRESA USUARIOS ,CLAVES Y TODO OK ,LE PERMITE EL INGRESO ,SE HACE PRUEBA CON CLIENTE Y TODO OK ,CB OPERATIVO"/>
    <s v="VISITA_TÉCNICA"/>
    <s v="56"/>
    <s v="PRINCIPAL"/>
    <s v="TERRESTRE"/>
    <s v="PORRAS CASTRO DARLON NASCK"/>
    <n v="1"/>
    <n v="51282"/>
    <n v="51282"/>
  </r>
  <r>
    <s v="BOGOTA"/>
    <s v="0036-0004"/>
    <x v="3"/>
    <s v="25307"/>
    <s v="3167632"/>
    <s v="48451"/>
    <x v="0"/>
    <s v="CUNDINAMARCA"/>
    <s v="GIRARDOT"/>
    <s v="BARRIO SUCRE GIRARDOT 4"/>
    <s v="WOMPI"/>
    <s v="FO-25-2017489"/>
    <d v="2025-12-22T16:02:00"/>
    <d v="2025-12-23T16:12:00"/>
    <s v="INCIDENTE"/>
    <s v="CONEXIÓN"/>
    <s v="CONEXIÓN DEFICIENTE WIFI"/>
    <s v="WIFI"/>
    <s v="23/12/2025 SE LLEGA A LA DIRECCIÓN INDICADA, COMERCIO INDICA Q EL DÍA DE AYER EL QUIPO NO CONECTABA A INTERNET , PROCEDEN A QUITARLE LA BATERÍA Y VOLVER A INICIARLO Y VUELVEN A CONECTARLO A LA RED Y FUNCIONA CON NORMALIDAD, EL DÍA DE HOY A TRABAJADO CON NORMALIDAD INDICA COMERCIO . VERSIONAMIENTO OK , CREDENCIALES OK. PRUEBAS ÉXITOSAS."/>
    <s v="VISITA_TÉCNICA"/>
    <s v="48"/>
    <s v="LEJANA"/>
    <s v="TERRESTRE"/>
    <s v="GARCIA PASTRANA KEVIN FERNANDO"/>
    <n v="1"/>
    <n v="452148"/>
    <n v="452148"/>
  </r>
  <r>
    <s v="MEDELLIN"/>
    <s v="0036-0005"/>
    <x v="1"/>
    <s v="5001"/>
    <s v="3161443"/>
    <s v="17455"/>
    <x v="0"/>
    <s v="ANTIOQUIA"/>
    <s v="MEDELLIN"/>
    <s v="BARRIO ROBLEDO AURES III MEDELLIN"/>
    <s v="WOMPI"/>
    <s v="FO-25-2009041"/>
    <d v="2025-12-20T09:00:00"/>
    <d v="2025-12-23T16:17:00"/>
    <s v="INCIDENTE"/>
    <s v="EQUIPO"/>
    <s v="DATAFONO SE REINICIA"/>
    <s v="DAÑO EN EL EQUIPO"/>
    <s v="23/12/2025 SE CAMBIA EQUIPO YA QUE SE ESTÁ REINICIANDO CONSTANTEMENTE POR CALENTAMIENTO. EQUIPOS OPERATIVOS"/>
    <s v="VISITA_TÉCNICA"/>
    <s v="64"/>
    <s v="PRINCIPAL"/>
    <s v="TERRESTRE"/>
    <s v="BADEL ACUÑA LUIS ALBERTO"/>
    <n v="1"/>
    <n v="51282"/>
    <n v="51282"/>
  </r>
  <r>
    <s v="MEDELLIN"/>
    <s v="0036-0005"/>
    <x v="1"/>
    <s v="27361"/>
    <s v="3167604"/>
    <s v="82451"/>
    <x v="0"/>
    <s v="CHOCO"/>
    <s v="ISTMINA"/>
    <s v="MINI MERCADO LA ABUNDANCIA L."/>
    <s v="WOMPI"/>
    <s v="FO-25-2017387"/>
    <d v="2025-12-22T15:55:00"/>
    <d v="2025-12-23T16:23:00"/>
    <s v="INCIDENTE"/>
    <s v="CREDENCIALES DE ACCESO (USUARIO/CONTRASEÑA)"/>
    <s v="INGRESO DE CREDENCIALES ERRADAS"/>
    <s v="EL USUARIO NO RECUERDA LA CONTRASEÑA O EL USUARIO"/>
    <s v="23/12/2025 SE REALIZA VISITA, CLIENTE NO RECODABA CONTRASEÑA, SE RESTABLECE CONTRASEÑA, CIENTE COMENTA QUE NO PUEDE REALIZAR TRANSACCIONES PORQUE MANDO A COMPENSAR Y NO TIENE CUPO PARA REAILZAR PRUEBAS DE CONSIGNACION, NO SE CUENTA CON TARJETA BANCOLOMBIA PARA REALIZAR MAS PRUEBAS"/>
    <s v="VISITA_TÉCNICA"/>
    <s v="0"/>
    <s v="LEJANA"/>
    <s v="AEREO"/>
    <s v="ROBLEDO DIAZ ANDRES FELIPE"/>
    <n v="1"/>
    <n v="452148"/>
    <n v="452148"/>
  </r>
  <r>
    <s v="CALI"/>
    <s v="0036-0003"/>
    <x v="4"/>
    <s v="76001"/>
    <s v="3170017"/>
    <s v="75789"/>
    <x v="0"/>
    <s v="VALLE DEL CAUCA"/>
    <s v="CALI"/>
    <s v="BARRIO CALIMIO DECEPAZ CALI 1"/>
    <s v="WOMPI"/>
    <s v="FO-25-2022028"/>
    <d v="2025-12-23T09:46:00"/>
    <d v="2025-12-23T16:48:00"/>
    <s v="INCIDENTE"/>
    <s v="CONEXIÓN"/>
    <s v="APARECEN ERRORES EN PANTALLA: HUBO UNA DESCONEXION DE LA RED"/>
    <s v="WIFI"/>
    <s v="23/12/2025 SE REVISA DATÁFONO SE HACEN PRUEVAS Y ESTA FUNCIONANDO CORRECTAMENTE CLIENTE INDICA QUE EN HORAS DE LA MAÑANA LE SALÍA ERROR DE CONECCIÓN PERO EL EQUIPO ESTA FUNCIONANDO CORRECTAMENTE"/>
    <s v="VISITA_TÉCNICA"/>
    <s v="32"/>
    <s v="PRINCIPAL"/>
    <s v="TERRESTRE"/>
    <s v="CUERO RUIZ JHONNY"/>
    <n v="1"/>
    <n v="51282"/>
    <n v="51282"/>
  </r>
  <r>
    <s v="IBAGUE"/>
    <s v="0036-0006"/>
    <x v="0"/>
    <s v="73001"/>
    <s v="3169303"/>
    <s v="54100"/>
    <x v="0"/>
    <s v="TOLIMA"/>
    <s v="IBAGUE"/>
    <s v="BARRIO AMBALA IBAGUE 7"/>
    <s v="WOMPI"/>
    <s v="FO-25-2021353"/>
    <d v="2025-12-23T08:41:00"/>
    <d v="2025-12-23T17:54:00"/>
    <s v="INCIDENTE"/>
    <s v="EQUIPO"/>
    <s v="PUERTO USB MALO"/>
    <s v="FUENTE DE PODER"/>
    <s v="23/12/2025 SE COMUNICA AL NÚMERO 3193866962, EL SEÑOR NIXON ESQUIVEL INDICA QUE HUBO UN SOBRE SALTO DE ENERGÍA Y ESTO DAÑÓ EL CARGADOR DEL DATÁFONO. NOS INDICA QUE EL EQUIPO SE ENCUENTRA OPERATIVO CON EL CARGADOR PERSONAL DEL CLIENTE EL CUAL PERMITE CARGAR EL DATAFONO SIN INCONVENIENTES. SE LE CONFIRMA AL CLIENTE UNA VEZ WOMPI ENVIÉ BACKUP DE CARGADORES PODER REPORTAR EL CASO NUEVAMENTE. GESTIÓN TELEFÓNICA"/>
    <s v="SOPORTE_TELEFÓNICO"/>
    <s v="56"/>
    <s v="PRINCIPAL"/>
    <s v="TERRESTRE"/>
    <s v="BARRAGAN TAFUR EDWIN ESTEBAN"/>
    <n v="1"/>
    <n v="22000"/>
    <n v="22000"/>
  </r>
  <r>
    <s v="BUCARAMANGA"/>
    <s v="0036-0007"/>
    <x v="2"/>
    <s v="68679"/>
    <s v="2990169"/>
    <s v="34641"/>
    <x v="0"/>
    <s v="SANTANDER"/>
    <s v="SAN GIL"/>
    <s v="BARRIO BELLA ISLA SAN GIL"/>
    <s v="WOMPI"/>
    <s v="FO-25-1974903 | FO-25-1950492 | FO-25-1815253 | FO-25-1795859"/>
    <d v="2025-11-07T11:41:00"/>
    <d v="2025-12-23T18:02:00"/>
    <s v="INCIDENTE"/>
    <s v="NAVEGACION LENTA"/>
    <s v="USUARIO NO PUEDE NAVEGAR ENTRE PANTALLAS O LA APP NO ABRE SE QUEDA CARGANDO"/>
    <s v="CACHE"/>
    <s v="&quot;11/11/2025 EN COMUNICACIÓN CON LA SEÑORA MARCELA PRIETO SE LE INDICA REALIZAR BORRADO DE CACHÉ Y ACTUALIZACION DE LA APP SE REALIZAN PRUEBAS OK EL CLIENTE INDICA QUE DEBE HACER BORRADO DE CACHÉ Y ACTUALIZACION CADA 2 HORAS PARA PODER TRABAJAR CON NORMALIDAD_x000a_09/12/2025 EN COMUNICACIÓN TELEFÓNICA CON LA SEÑORA MARCELA PRIETO AL NÚMERO 3203446052 NOS INDICA QUE DURANTE EL TRANSCURSO DEL DÍA LE REALIZA BORRADO DE CACHE Y ACTUALIZACIÓN DE APP VARIAS VECES AL DÍA Y LA FALLA PERSISTE SE VERIFICA QUE EL DATAFONO ESTE EN LA VERSIÓN 26.2.11 OK LA FALLA PERSISTE NO HAY MEJORÍA_x000a_10/12/2025 SE ESTABLECE COMUNICACION CON LA SEÑORA  MARCELA PRIETO NOS INDICA QUE EN EL DÍA REALIZA BORRADO DE CACHE Y ACTUALIZACIÓN DE APP 5 VECES AL DÍA Y EL DATAFONO SIGUE TRABAJANDO LENTO LA FALLA PERSISTE SE ACTUALIZA DATAFONO A LA VERSIÓN 26.2.11 LA FALLA PERSISTE_x000a_23/12/2025 EN COMUNICACIÓN CON EL SEÑOR ESTEBAN AL MOVIL 3167806164,  INDICA QUE DESPUÉS DE REALIZAR EL DÍA DE AYER EL PROCESO DE TEM CALL, BORRADO DE CACHE Y Y REINICIO, VALIDAR QUE SE ENCUENTRA EN LA VERSIÓN 26.2.14,INDICA QUE EL. EQUIPO A  ESTADO REALIZANDO LAS TRANSACCIONES DE FORMA MÁS FLUIDA, INDICA QUE YA NO PRESENTA FALLA QUÉ DEJABA DE FUNCIONAR EL TECLADO PARA EL INFRESO DEL PIN DE LAS TARJETAS, INDICA QUE LA FALLA YA SE A CORREGIDO, SE LE INDICA QUE SE PROCEDERÁ A CERRAR LA ORDEN, SI PRESENTA UNA NUEVA FALLA DEBE LLAMAR A BANCOLOMBIA Y SOLICITAR UNA NUEVA ORDEN, CLIENTE CONFORME.&quot;"/>
    <s v="SOPORTE_TELEFÓNICO"/>
    <s v="32"/>
    <s v="INTERMEDIA"/>
    <s v="TERRESTRE"/>
    <s v="HERNANDEZ GUARIN MIGUEL JULIAN"/>
    <n v="4"/>
    <n v="22000"/>
    <n v="88000"/>
  </r>
  <r>
    <s v="BARRANQUILLA"/>
    <s v="0036-0001"/>
    <x v="6"/>
    <s v="8638"/>
    <s v="3041732"/>
    <s v="72566"/>
    <x v="0"/>
    <s v="ATLANTICO"/>
    <s v="SABANALARGA"/>
    <s v="CENTRO SABANALARGA ATLANTICO"/>
    <s v="WOMPI"/>
    <s v="FO-25-1861518 | FO-25-1852977"/>
    <d v="2025-11-20T13:51:00"/>
    <d v="2025-12-23T21:46:00"/>
    <s v="INCIDENTE"/>
    <s v="ERROR DE CIERRE"/>
    <s v="NO PERMITE HACER CIERRE PARCIAL NI TOTAL"/>
    <s v="COMERCIO NO REALIZA CIERRE"/>
    <s v="21/11/2025 SE LLEGA AL CB PORQUE NO LE SALE LA OPCIÓN DE CUADRE DE CAJA EN EL ÍTEM VER MÁS_x000a_SE ENVÍAN EVIDENCIAS A COORDINADOR DE ZONA QUIEN ME INFORMA QUE HAY UNA FALLA CON LA NUEVA ACTUALIZACIÓN QUE AFECTO A LOS CB MULTIPUNTOS_x000a_GENERA UN TIKED Y SE DEJA LA ORDEN PARA REPROGRAMAR_x000a_23/12/2025 DATAFONO NO MOSTRABA OPCIÓN DE CIERRE, SE LOGRA COMUNICACIÓN CON LA SEÑORA DANIELA AL NUMERO 3023165697, EN LA LLAMADA SE VERIFICA VERSIÓN Y ESTABA DESACTUAIIZADA, SE ACTUALIZA A LA VERSIÓN 26.2.14-NEXT.0_x000a_SE HACE NUEVAMENTE LA REVISIÓN EN VER MÁS Y YA MUESTRA EL TOTAL DEL CIERRE , SE CIERRE EL CASO"/>
    <s v="SOPORTE_TELEFÓNICO"/>
    <s v="0"/>
    <s v="INTERMEDIA"/>
    <s v="TERRESTRE"/>
    <s v="HERNANDEZ ROJAS JOSE MAURICIO"/>
    <n v="2"/>
    <n v="22000"/>
    <n v="44000"/>
  </r>
  <r>
    <s v="BUCARAMANGA"/>
    <s v="0036-0007"/>
    <x v="2"/>
    <s v="68547"/>
    <s v="3162135"/>
    <s v="59644"/>
    <x v="0"/>
    <s v="SANTANDER"/>
    <s v="PIEDECUESTA"/>
    <s v="BARRIO EL GUAYABAL PIEDECUESTA"/>
    <s v="WOMPI"/>
    <s v="FO-25-2011585"/>
    <d v="2025-12-21T09:00:00"/>
    <d v="2025-12-24T09:07:00"/>
    <s v="INCIDENTE"/>
    <s v="SOFTWARE"/>
    <s v="APP ELIMINADA"/>
    <s v="APP ELIMINADA POR EL CB"/>
    <s v="24/12/2025 SE ESTABLECE COMUNICACIÓN CON LA CLIENTE ANA GONZÁLEZ AL NÚMERO 322 680 6276, CON EL FIN DE VALIDAR LA FALLA REPORTADA._x000a_DURANTE LA VERIFICACIÓN, LA CLIENTE INFORMA QUE ELIMINÓ LA APLICACIÓN WOMPI POR EQUIVOCACIÓN._x000a_SE SOLICITA REALIZAR NUEVAMENTE LA INSTALACIÓN DE LA APLICACIÓN PARA CONTINUAR CON EL PROCESO CORRESPONDIENTE; LA APLICACIÓN FUE INSTALADA CON ÉXITO POR EL EQUIPO DE SOPORTE._x000a_POSTERIORMENTE, SE CONFIRMA CON LA USUARIA QUE EL DATÁFONO SE ENCUENTRA OPERATIVO Y FUNCIONANDO CORRECTAMENTE, DEJANDO PRUEBA EXITOSA."/>
    <s v="SOPORTE_TELEFÓNICO"/>
    <s v="64"/>
    <s v="INTERMEDIA"/>
    <s v="TERRESTRE"/>
    <s v="BARAJAS BERMUDEZ YAHIR MAURICIO"/>
    <n v="1"/>
    <n v="22000"/>
    <n v="22000"/>
  </r>
  <r>
    <s v="IBAGUE"/>
    <s v="0036-0006"/>
    <x v="0"/>
    <s v="73001"/>
    <s v="3170206"/>
    <s v="46185"/>
    <x v="0"/>
    <s v="TOLIMA"/>
    <s v="IBAGUE"/>
    <s v="BARRIO LA POLA IBAGUE 1"/>
    <s v="WOMPI"/>
    <s v="FO-25-2022306"/>
    <d v="2025-12-23T10:06:00"/>
    <d v="2025-12-24T09:17:00"/>
    <s v="INCIDENTE"/>
    <s v="IMPRESIÓN"/>
    <s v="ROLLO MAL PUESTO"/>
    <s v="MALA MANIPULACIÓN DEL DATAFONO"/>
    <s v="24/12/2025 SE COMUNICA AL NÚMERO 3102107052, EL SEÑOR JHONY ANDRES QUIMBAYO RECIBE SOPORTE TELEFÓNICO  PARA QUE PUEDA VALIDAR INSTALACIÓN INCORRECTA DEL ROLLO DE PAPEL. SE IDENTIFICA ROLLO MAL PUESTO SE CORRIGE Y EL CLIENTE INDICA DATAFONO FUNCIONAMIENTO PERFECTAMENTE. GESTIÓN TELEFÓNICA"/>
    <s v="SOPORTE_TELEFÓNICO"/>
    <s v="64"/>
    <s v="PRINCIPAL"/>
    <s v="TERRESTRE"/>
    <s v="BARRAGAN TAFUR EDWIN ESTEBAN"/>
    <n v="1"/>
    <n v="22000"/>
    <n v="22000"/>
  </r>
  <r>
    <s v="TUNJA"/>
    <s v="0036-0007"/>
    <x v="2"/>
    <s v="15176"/>
    <s v="3162247"/>
    <s v="77395"/>
    <x v="0"/>
    <s v="BOYACA"/>
    <s v="CHIQUINQUIRA"/>
    <s v="BARRIO VILLA REPUBLICANA CHIQUINQUIRA"/>
    <s v="WOMPI"/>
    <s v="FO-25-2012085"/>
    <d v="2025-12-21T12:52:00"/>
    <d v="2025-12-24T09:43:00"/>
    <s v="INCIDENTE"/>
    <s v="CONEXIÓN"/>
    <s v="APARECEN ERRORES EN PANTALLA: HUBO UNA DESCONEXION DE LA RED"/>
    <s v="FALLAS EN CANAL DE COMUNICACIÓN DEL CLIENTE (INTERNET)"/>
    <s v="24/12/2025 SE LOGRA COMUNICACION CON LA SEÑORA MARTHA LUCIA GONZALEZ SALINAS AL NUMERO TELEFONICO 3133329935 QUIEN NOS INDICA QUE LA FALLA NO CONTINUA Y EL EQUIPO ESTA FUNCIONANDO CORRECTAMENTE, SE LE HACE SOLICITUD AL CLIENTE DE PRUEBAS PARA CONFIRMAR QUE EL EQUIPO ESTA OPERATIVO PERO EL CLIENTE INDICA QUE NO TIENE TIEMPO PARA ENVIAR PRUEBAS YA QUE NO ESTA EN EL COMERCIO, SE CIERRA LA ORDEN YA QUE EL CLIENTE INDICA QUE EL EQUIPO ESTA OPERATIVO."/>
    <s v="SOPORTE_TELEFÓNICO"/>
    <s v="8"/>
    <s v="LEJANA"/>
    <s v="TERRESTRE"/>
    <s v="SOLER HOYOS CRISTIAN LEONARDO"/>
    <n v="1"/>
    <n v="22000"/>
    <n v="22000"/>
  </r>
  <r>
    <s v="IBAGUE"/>
    <s v="0036-0006"/>
    <x v="0"/>
    <s v="73001"/>
    <s v="3171031"/>
    <s v="49349"/>
    <x v="0"/>
    <s v="TOLIMA"/>
    <s v="IBAGUE"/>
    <s v="BARRIO AMBALA IBAGUE 3"/>
    <s v="WOMPI"/>
    <s v="FO-25-2022996"/>
    <d v="2025-12-23T11:41:00"/>
    <d v="2025-12-24T10:40:00"/>
    <s v="INCIDENTE"/>
    <s v="EQUIPO"/>
    <s v="PUERTO USB MALO"/>
    <s v="FUENTE DE PODER"/>
    <s v="24/12/2025 SE COMUNICA AL NÚMERO 3132797828, LA SEÑORA YUDY ANDREA RODRÍGUEZ INDICA PRESENTAR FALLAS EN FUENTE DE PODER DEL DATAFONO. CLIENTE CONFIRMA QUE ESTÁ UTILIZANDO CARGADOR PERSONAL QUE PERMITE QUE EL DATÁFONO CARGUE Y ESTE FUNCIONAMIENTO PERFECTAMENTE. GESTIÓN TELEFÓNICA"/>
    <s v="SOPORTE_TELEFÓNICO"/>
    <s v="32"/>
    <s v="PRINCIPAL"/>
    <s v="TERRESTRE"/>
    <s v="BARRAGAN TAFUR EDWIN ESTEBAN"/>
    <n v="1"/>
    <n v="22000"/>
    <n v="22000"/>
  </r>
  <r>
    <s v="TUNJA"/>
    <s v="0036-0007"/>
    <x v="2"/>
    <s v="15861"/>
    <s v="3168413"/>
    <s v="43326"/>
    <x v="0"/>
    <s v="BOYACA"/>
    <s v="VENTAQUEMADA"/>
    <s v="BARRIO CENTRO VENTAQUEMADA 1"/>
    <s v="WOMPI"/>
    <s v="FO-25-2017880"/>
    <d v="2025-12-23T08:00:00"/>
    <d v="2025-12-24T10:47:00"/>
    <s v="INCIDENTE"/>
    <s v="SOFTWARE"/>
    <s v="APP ELIMINADA"/>
    <s v="APP ELIMINADA POR EL CB"/>
    <s v="24/12/2025 SE LOGRA COMUNICACION CON LA SEÑORA LUZ ADRIANA GARCIA CON QUIEN NOS CONFIRMA QUE DESPUES DEL ESCALAMIENTO LA APLICACION YA FUE DESCARGADA Y PUEDE REALIZAR EL INGRESO NORMALMENTE, SE CIERRA ORDEN YA QUE LA FALLA SE SOLVENTO."/>
    <s v="SOPORTE_TELEFÓNICO"/>
    <s v="30"/>
    <s v="INTERMEDIA"/>
    <s v="TERRESTRE"/>
    <s v="SOLER HOYOS CRISTIAN LEONARDO"/>
    <n v="1"/>
    <n v="22000"/>
    <n v="22000"/>
  </r>
  <r>
    <s v="PEREIRA"/>
    <s v="0036-0002"/>
    <x v="5"/>
    <s v="66318"/>
    <s v="3174112"/>
    <s v="44596"/>
    <x v="0"/>
    <s v="RISARALDA"/>
    <s v="GUATICA"/>
    <s v="BARRIO CENTRO GUATICA 2"/>
    <s v="WOMPI"/>
    <s v="FO-25-2026345"/>
    <d v="2025-12-24T08:36:00"/>
    <d v="2025-12-24T10:53:00"/>
    <s v="INCIDENTE"/>
    <s v="CREDENCIALES DE ACCESO (USUARIO/CONTRASEÑA)"/>
    <s v="NO FUNCIONA EL USUARIO O CONTRASEÑA"/>
    <s v="ERROR INICIO DE SESIÓN"/>
    <s v="24/12/2025 EN COMUNICACIÓN CON EL CLIENTE, SE LE INDICA COMO CONFIGURAR LA ZONA HORARIA EN EL DATÁFONO, SE INGRESA EXITOSAMENTE A LA APP Y SE REALIZAN PRUEBAS OK"/>
    <s v="SOPORTE_TELEFÓNICO"/>
    <s v="0"/>
    <s v="INTERMEDIA"/>
    <s v="TERRESTRE"/>
    <s v="FRANCO CAÑAVERAL YAMID RAUL"/>
    <n v="1"/>
    <n v="22000"/>
    <n v="22000"/>
  </r>
  <r>
    <s v="CUCUTA"/>
    <s v="0036-0007"/>
    <x v="2"/>
    <s v="54001"/>
    <s v="3173417"/>
    <s v="80598"/>
    <x v="0"/>
    <s v="NORTE DE SANTANDER"/>
    <s v="CUCUTA"/>
    <s v="BARRIO AGUAS CALIENTES CUCUTA 7"/>
    <s v="WOMPI"/>
    <s v="FO-25-2025559"/>
    <d v="2025-12-24T08:00:00"/>
    <d v="2025-12-24T10:58:00"/>
    <s v="INCIDENTE"/>
    <s v="CREDENCIALES DE ACCESO (USUARIO/CONTRASEÑA)"/>
    <s v="NO FUNCIONA EL USUARIO O CONTRASEÑA"/>
    <s v="ERROR INICIO DE SESIÓN"/>
    <s v="24/12/2025 EN COMUNICACIÓN CON EL CLIENTE ME INFORMA EL SR JUAN DE DIOS MORENO QUE EL ERROR YA SE SOLUCIONÓ QUE EL DÍA DE HOY EL DATAFONO SE ENCUENTRA FUNCIONANDO CON NORMALIDAD"/>
    <s v="SOPORTE_TELEFÓNICO"/>
    <s v="0"/>
    <s v="PRINCIPAL"/>
    <s v="TERRESTRE"/>
    <s v="DURAN ACOSTA FRANK YONNY"/>
    <n v="1"/>
    <n v="22000"/>
    <n v="22000"/>
  </r>
  <r>
    <s v="BUCARAMANGA"/>
    <s v="0036-0007"/>
    <x v="2"/>
    <s v="68276"/>
    <s v="3173520"/>
    <s v="63939"/>
    <x v="0"/>
    <s v="SANTANDER"/>
    <s v="FLORIDABLANCA"/>
    <s v="BARRIO LAGOS 2 FLORIDABLANCA 1"/>
    <s v="WOMPI"/>
    <s v="FO-25-2025888"/>
    <d v="2025-12-24T08:00:00"/>
    <d v="2025-12-24T11:08:00"/>
    <s v="INCIDENTE"/>
    <s v="SOFTWARE"/>
    <s v="APP ELIMINADA"/>
    <s v="APP ELIMINADA POR EL CB"/>
    <s v="24/12/2025 INCIDENTE WOMPI_x000a__x000a_CB:63939_x000a__x000a_RESUMEN DEL CASO: EN COMUNICACIÓN CON CLIENTE INDICA QUE SE LE ELIMINO LA APLICACIÓN DE WOMPI POR TAL MOTIVO SE ESCALA CASO_x000a__x000a_SERIAL: 254UMD4X6278_x000a__x000a_QUEREMOS CONTARLE QUE CREAMOS EL TICKET N° (488884),  PARA DAR SEGUIMIENTO A LA ATENCIÓN DE SU COMERCIO._x000a__x000a_CLIENTE INDICA QUE YA LE TELECARGARON LA APP WOMPI, SE REALIZA INGRESO CON CREDENCIALES Y PRUEBAS EXITOSA, SE PROCEDE A CERRAR ORDEN CON OPERATIVO."/>
    <s v="SOPORTE_TELEFÓNICO"/>
    <s v="48"/>
    <s v="PRINCIPAL"/>
    <s v="TERRESTRE"/>
    <s v="MARTINEZ FLOREZ DONIS ALBERTO"/>
    <n v="1"/>
    <n v="22000"/>
    <n v="22000"/>
  </r>
  <r>
    <s v="BUCARAMANGA"/>
    <s v="0036-0007"/>
    <x v="2"/>
    <s v="68001"/>
    <s v="3173415"/>
    <s v="26983"/>
    <x v="0"/>
    <s v="SANTANDER"/>
    <s v="BUCARAMANGA"/>
    <s v="BARRIO ALARCON 2 BUCARAMANGA"/>
    <s v="WOMPI"/>
    <s v="FO-25-2025564"/>
    <d v="2025-12-23T17:59:00"/>
    <d v="2025-12-24T11:12:00"/>
    <s v="INCIDENTE"/>
    <s v="IMPRESIÓN"/>
    <s v="ROLLO MAL PUESTO"/>
    <s v="MALA MANIPULACIÓN DEL DATAFONO"/>
    <s v="24/12/2025 SE ESTABLECE COMUNICACIÓN CON LA SEÑORA LEIDY SOLER AL NÚMERO DE CONTACTO 3041006807 QUIEN INFORMA QUE LA FALLA PRESENTADA ES EN EQUIPO DE LA RED REDEBAN Y EN EL DE WOMPI POR LO QUE SE LE INFORMA QUE DEBE VOLVER A LLAMAR Y REPORTAR LA FALLA E INDICAR LA RED QUE ESTA FALLANDO"/>
    <s v="SOPORTE_TELEFÓNICO"/>
    <s v="64"/>
    <s v="PRINCIPAL"/>
    <s v="TERRESTRE"/>
    <s v="BARRERA ORTEGA MARLON STWAR"/>
    <n v="1"/>
    <n v="22000"/>
    <n v="22000"/>
  </r>
  <r>
    <s v="PASTO"/>
    <s v="0036-0003"/>
    <x v="4"/>
    <s v="52001"/>
    <s v="3172084"/>
    <s v="74119"/>
    <x v="0"/>
    <s v="NARIÑO"/>
    <s v="PASTO"/>
    <s v="BARRIO CENTRO PASTO 29"/>
    <s v="WOMPI"/>
    <s v="FO-25-2024378"/>
    <d v="2025-12-23T14:53:00"/>
    <d v="2025-12-24T12:09:00"/>
    <s v="INCIDENTE"/>
    <s v="CREDENCIALES DE ACCESO (USUARIO/CONTRASEÑA)"/>
    <s v="NO FUNCIONA EL USUARIO O CONTRASEÑA"/>
    <s v="ERROR INICIO DE SESIÓN"/>
    <s v="24/12/2025 SE ENCUENTRA DATÁFONO CON BLOQUEO DE INICIO DE SESIÓN, SE REALIZA DESACTIVACION DE FECHA Y HORA AUTOMÁTICAS, SE HACE BORRADO DE CACHE REINICIO, SE CAMBIA LA CONTRASEÑA Y SE OBTIENE FUNCIONAMIENTO EXITOSO CONFIGURACIÓN OK PARÁMETROS OK Y SE REALIZAN PRUEBAS EXITOSAS DE TRANSACCIONES"/>
    <s v="VISITA_TÉCNICA"/>
    <s v="32"/>
    <s v="PRINCIPAL"/>
    <s v="TERRESTRE"/>
    <s v="PAZ MARTINEZ RICHARD HUMBERTO"/>
    <n v="1"/>
    <n v="51282"/>
    <n v="51282"/>
  </r>
  <r>
    <s v="TUNJA"/>
    <s v="0036-0007"/>
    <x v="2"/>
    <s v="15001"/>
    <s v="3164933"/>
    <s v="46126"/>
    <x v="0"/>
    <s v="BOYACA"/>
    <s v="TUNJA"/>
    <s v="BARRIO JORDAN TUNJA"/>
    <s v="WOMPI"/>
    <s v="FO-25-2015000"/>
    <d v="2025-12-22T10:40:00"/>
    <d v="2025-12-24T12:13:00"/>
    <s v="INCIDENTE"/>
    <s v="CREDENCIALES DE ACCESO (USUARIO/CONTRASEÑA)"/>
    <s v="NO FUNCIONA EL USUARIO O CONTRASEÑA"/>
    <s v="ERROR INICIO DE SESIÓN"/>
    <s v="24/12/2025 SE REALIZA VISITA AL COMERCIO, SE BORRA EQUIPO, SE ACTUALIZA APLICACION, SE CAMBIA CONTRASEÑA Y SE REINICIA EQUIPO, SE EVIDENCIA QUE EL CLIENTE YA PUEDE INGRESAR AL APLICATIVO WOMPI CON NORMALIDAD, SE CIERRA ORDEN. FALLA SOLVENTADA."/>
    <s v="VISITA_TÉCNICA"/>
    <s v="40"/>
    <s v="PRINCIPAL"/>
    <s v="TERRESTRE"/>
    <s v="SOLER HOYOS CRISTIAN LEONARDO"/>
    <n v="1"/>
    <n v="51282"/>
    <n v="51282"/>
  </r>
  <r>
    <s v="BUCARAMANGA"/>
    <s v="0036-0007"/>
    <x v="2"/>
    <s v="68547"/>
    <s v="3149785"/>
    <s v="69984"/>
    <x v="0"/>
    <s v="SANTANDER"/>
    <s v="PIEDECUESTA"/>
    <s v="BARRIO LA FERIA PIEDECUESTA"/>
    <s v="WOMPI"/>
    <s v="FO-25-2023002 | FO-25-1990858"/>
    <d v="2025-12-17T14:03:00"/>
    <d v="2025-12-24T12:24:00"/>
    <s v="INCIDENTE"/>
    <s v="SOFTWARE"/>
    <s v="CONFIGURACIÓN GENERAL"/>
    <s v="TAMAÑO FUENTE"/>
    <s v="23/12/2025 SE COMUNICA CON EL SEÑOR WILLIAM ALMEIDA AL NÚMERO 3152261021 SE LE INFORMA AL CLIENTE QUE POR EL MOMENTO PUEDE SEGUIR UTILIZANDO EL CARGADOR PERSONAL YA QUE EN ESTOS MOMENTOS WONPI PUES NO CUENTA CON LOS PERIFÉRICOS PARA HACER LOS CAMBIOS ES UNA GESTIÓN EN LA QUE YA SE  ESTÁ EN TRABAJANDO_x000a_24/12/2025 SE VISITA COMERCIO, SE REALIZA EL CAMBIO DE EQUIPO FUENTE PODER YA QUE PRESENTA DAÑO Y NO CARGA , SE REALIZAN PRUEBAS OK, LECTOR OK , CB OPERATIVO"/>
    <s v="VISITA_TÉCNICA"/>
    <s v="48"/>
    <s v="INTERMEDIA"/>
    <s v="TERRESTRE"/>
    <s v="BARAJAS BERMUDEZ YAHIR MAURICIO"/>
    <n v="2"/>
    <n v="172989"/>
    <n v="345978"/>
  </r>
  <r>
    <s v="TUNJA"/>
    <s v="0036-0007"/>
    <x v="2"/>
    <s v="15001"/>
    <s v="3167609"/>
    <s v="78441"/>
    <x v="0"/>
    <s v="BOYACA"/>
    <s v="TUNJA"/>
    <s v="BARRIO VEINTE DE JULIO TUNJA 2"/>
    <s v="WOMPI"/>
    <s v="FO-25-2017386"/>
    <d v="2025-12-22T15:56:00"/>
    <d v="2025-12-24T13:10:00"/>
    <s v="INCIDENTE"/>
    <s v="LECTURA"/>
    <s v="ERROR LECTURA CODIGO DE BARRAS"/>
    <s v="NO LEE CODIGOS DE BARRAS LARGOS"/>
    <s v="24/12/2025 SE REALIZA VISITA AL COMERCIO, SE ACTUALIZA APLICACION, SE BORRA CACHE, SE REINICIA Y SE HACEN PRUEBAS OK, SE LE EXPLICA AL CLIENTE LA FORMA ADECUADA DE COMO USAR EL DATAFONL PARA QUE TOME LOS RECIBOS CORRECTAMENTE, PRUEBAS OK."/>
    <s v="VISITA_TÉCNICA"/>
    <s v="24"/>
    <s v="PRINCIPAL"/>
    <s v="TERRESTRE"/>
    <s v="SOLER HOYOS CRISTIAN LEONARDO"/>
    <n v="1"/>
    <n v="51282"/>
    <n v="51282"/>
  </r>
  <r>
    <s v="YOPAL"/>
    <s v="0036-0006"/>
    <x v="0"/>
    <s v="85001"/>
    <s v="3173148"/>
    <s v="74496"/>
    <x v="0"/>
    <s v="CASANARE"/>
    <s v="YOPAL"/>
    <s v="BARRIO 20 DE JULIO YOPAL 2"/>
    <s v="WOMPI"/>
    <s v="FO-25-2025401"/>
    <d v="2025-12-24T08:00:00"/>
    <d v="2025-12-24T13:13:00"/>
    <s v="INCIDENTE"/>
    <s v="CONEXIÓN"/>
    <s v="CONEXIÓN DEFICIENTE WIFI"/>
    <s v="WIFI"/>
    <s v="24/12/2025 EN COMUNICACIÓN CON LA SEÑORA YENY PERDOMO AL NUMERO 3108800733, INDICA NO LE APARECEN LOS MOVIMIENTOS DEL DIA ANTERIOR. SE VALIDA Y ORIENTA LA BUSQUEDA DE MOVIMIENTOS SE REALIZA POR MOVIMIENTOS Y FILTRO DE LA FECHA A SOLICITUD. INDICA OPERATIVO EL SERVICIO"/>
    <s v="SOPORTE_TELEFÓNICO"/>
    <s v="48"/>
    <s v="PRINCIPAL"/>
    <s v="TERRESTRE"/>
    <s v="BERNAL ELAICA EDGAR ALEXIS"/>
    <n v="1"/>
    <n v="22000"/>
    <n v="22000"/>
  </r>
  <r>
    <s v="BARRANQUILLA"/>
    <s v="0036-0001"/>
    <x v="6"/>
    <s v="8606"/>
    <s v="3163971"/>
    <s v="72452"/>
    <x v="0"/>
    <s v="ATLANTICO"/>
    <s v="REPELON"/>
    <s v="CENTRO REPELON ATLANTICO"/>
    <s v="WOMPI"/>
    <s v="FO-25-2015525"/>
    <d v="2025-12-22T09:31:00"/>
    <d v="2025-12-24T13:27:00"/>
    <s v="INCIDENTE"/>
    <s v="EQUIPO"/>
    <s v="INTENTO DE MANIPULACION"/>
    <s v="MALA MANIPULACIÓN DEL DATAFONO"/>
    <s v="24/12/2025 DATADONO SE LE HABÍA PERDIDO AL CLIENTE, QUIEN COLOCA LA DENUNCIA,  WOMPI APRUEBA LA INSTALACIÓN DE UN NUEVO DATAFONO CON EL TICKET 488785, SE LLEGAVA SITIO SE INSTALA DATAFONO E INGRESA BIEN CON LOS USUARIOS, PERO NO DEJA HACER TRANSACCIONES, YA QUE EL CLIENTE AL MOMENTO DE LA PÉRDIDA, Y LE BLOQUEARON EL DATAFONO._x000a_CLIENTE LLAMA PARA QUE SE LO DESBLOQUEN, PERO LE DICEN QUE EN 24 HORAS LOS DESBLOQUEAN _x000a_NO SE ANEXA FOTOS DE EQUIPO RETIRADO, PORQUE NO HAY EQUIPO NI LA CAJA"/>
    <s v="VISITA_TÉCNICA"/>
    <s v="48"/>
    <s v="INTERMEDIA"/>
    <s v="TERRESTRE"/>
    <s v="DE AVILA SIADES ALBERTO ENRIQUE"/>
    <n v="1"/>
    <n v="172989"/>
    <n v="172989"/>
  </r>
  <r>
    <s v="MEDELLIN"/>
    <s v="0036-0005"/>
    <x v="1"/>
    <s v="5129"/>
    <s v="3175041"/>
    <s v="59810"/>
    <x v="0"/>
    <s v="ANTIOQUIA"/>
    <s v="CALDAS"/>
    <s v="BARRIO CALDAS CALDAS"/>
    <s v="WOMPI"/>
    <s v="FO-25-2027170"/>
    <d v="2025-12-24T10:44:00"/>
    <d v="2025-12-25T08:41:00"/>
    <s v="INCIDENTE"/>
    <s v="EQUIPO"/>
    <s v="DATAFONO SE REINICIA"/>
    <s v="FUENTE DE PODER"/>
    <s v="24/12/2025 SE REALIZÓ GESTIÓN TELEFÓNICA SE HABLÓ CON LA SEÑORA LUISA FERNANDA EN EL 3173608696 NOS INDICA QUE EL DATÁFONO SE ENCUENTRA FUNCIONANDO NORMALMENTE Y YA NO REQUIERE VISITA TÉCNICA SE PROCEDE A CERRAR CASO"/>
    <s v="SOPORTE_TELEFÓNICO"/>
    <s v="64"/>
    <s v="PRINCIPAL"/>
    <s v="TERRESTRE"/>
    <s v="CASTAÑEDA PALACIO CARLOS FELIPE"/>
    <n v="1"/>
    <n v="22000"/>
    <n v="22000"/>
  </r>
  <r>
    <s v="IBAGUE"/>
    <s v="0036-0006"/>
    <x v="0"/>
    <s v="73001"/>
    <s v="3175708"/>
    <s v="22725"/>
    <x v="0"/>
    <s v="TOLIMA"/>
    <s v="IBAGUE"/>
    <s v="BARRIO CIUDADELA CONFENALCO - IBAGUÉ"/>
    <s v="WOMPI"/>
    <s v="FO-25-2027653"/>
    <d v="2025-12-24T11:59:00"/>
    <d v="2025-12-25T08:48:00"/>
    <s v="INCIDENTE"/>
    <s v="EQUIPO"/>
    <s v="PUERTO USB MALO"/>
    <s v="FUENTE DE PODER"/>
    <s v="24/12/2025 SE COMUNICA AL NÚMERO 3003672214, LA SEÑORA CARMENZA SALAZAR INDICA QUE ESTÁ PRESENTANDO FALLA CON LA FUENTE DE PODER DEL DATAFONO, INDICA QUE TIENE QUE UTILIZAR LA FUENTE PERSONAL DEL CLIENTE PARA QUE CARGUE UN POCO. EQUIPO OPERATIVO."/>
    <s v="SOPORTE_TELEFÓNICO"/>
    <s v="48"/>
    <s v="PRINCIPAL"/>
    <s v="TERRESTRE"/>
    <s v="BARRAGAN TAFUR EDWIN ESTEBAN"/>
    <n v="1"/>
    <n v="22000"/>
    <n v="22000"/>
  </r>
  <r>
    <s v="TUNJA"/>
    <s v="0036-0007"/>
    <x v="2"/>
    <s v="15759"/>
    <s v="3107751"/>
    <s v="33450"/>
    <x v="0"/>
    <s v="BOYACA"/>
    <s v="SOGAMOSO"/>
    <s v="BARRIO SIMON BOLIVAR SOGAMOSO"/>
    <s v="WOMPI"/>
    <s v="FO-25-1935845"/>
    <d v="2025-12-05T11:07:00"/>
    <d v="2025-12-25T09:35:00"/>
    <s v="INCIDENTE"/>
    <s v="ERROR DE CIERRE"/>
    <s v="NO PERMITE HACER CIERRE PARCIAL NI TOTAL"/>
    <s v="COMERCIO NO REALIZA CIERRE"/>
    <s v="24/12/2025 SE REALIZA LLAMADA AL USUARIO , EQUIPO ACTUALIZADO , CLIENTE INDICA QUE LA FALLA YA SE RESTABLECIO   YA EL EQUIPO LE PERMITE VISUALIZAR LA OPCION CUADRE DE CAJA , CLIENTE LA SEÑORA ANDREA ENVIA PRUEBAS DE QUE LA FALLA YA ESTA RESUALTA , SE CIERRA ORDEN"/>
    <s v="SOPORTE_TELEFÓNICO"/>
    <s v="0"/>
    <s v="INTERMEDIA"/>
    <s v="TERRESTRE"/>
    <s v="ALVARADO MORENO CRISTHIAN"/>
    <n v="1"/>
    <n v="22000"/>
    <n v="22000"/>
  </r>
  <r>
    <s v="MEDELLIN"/>
    <s v="0036-0005"/>
    <x v="1"/>
    <s v="5656"/>
    <s v="3175493"/>
    <s v="24501"/>
    <x v="0"/>
    <s v="ANTIOQUIA"/>
    <s v="SAN JERONIMO"/>
    <s v="BARRIO PARQUE - SAN JERÓNIMO"/>
    <s v="WOMPI"/>
    <s v="FO-25-2027786"/>
    <d v="2025-12-24T12:09:00"/>
    <d v="2025-12-26T11:06:00"/>
    <s v="INCIDENTE"/>
    <s v="SOFTWARE"/>
    <s v="APP ELIMINADA"/>
    <s v="APP ELIMINADA POR EL CB"/>
    <s v="26/12/2025 SE LE BRINDA SOPORTE POR WATSAPP AL 3136818304 SE HABLA CON LA SRA CAROLINA SE LE APLICA QUE HACER POR TELL CALL Y ESTE INDICA QUE EL EQUIPO QUEDA OPERATIVO POR LO QUE SE CIERRE ACTIVIDAD"/>
    <s v="SOPORTE_TELEFÓNICO"/>
    <s v="64"/>
    <s v="INTERMEDIA"/>
    <s v="TERRESTRE"/>
    <s v="ALVAREZ ARENAS VICTOR HUGO"/>
    <n v="1"/>
    <n v="22000"/>
    <n v="22000"/>
  </r>
  <r>
    <s v="PASTO"/>
    <s v="0036-0003"/>
    <x v="4"/>
    <s v="52838"/>
    <s v="3175477"/>
    <s v="25827"/>
    <x v="0"/>
    <s v="NARIÑO"/>
    <s v="TUQUERRES"/>
    <s v="BARRIO CENTRO 2 TUQUERRES"/>
    <s v="WOMPI"/>
    <s v="FO-25-2027652"/>
    <d v="2025-12-24T11:59:00"/>
    <d v="2025-12-26T11:43:00"/>
    <s v="INCIDENTE"/>
    <s v="CREDENCIALES DE ACCESO (USUARIO/CONTRASEÑA)"/>
    <s v="INGRESO DE CREDENCIALES ERRADAS"/>
    <s v="USUARIO CB"/>
    <s v="26/12/2025 SE LLAMÓ AL CLIENTE PARA VERIFICAR FALLA ERO CLIENTE INFORMA QUE DESPUÉS DE HACER EL REPORTE ESE MISMO DÍA EN LA JORNADA DE LA TARDE SE LE REESTABLECIO EL SISTEMA PERMITIÉNDOLE EL INGRESO CON LAS CREDENCIALES, INDICA QUE A LA HORA NO TIENE INCONVENIENTES EN EL MANEJO O INGRESO AL DATÁFONO QUÉ SE ENCUENTRA TOTALMENTE OPERATIVO Y ACTUALIZADO A LA FECHA, CB SE ENCUENTRA FUNCIONAL."/>
    <s v="SOPORTE_TELEFÓNICO"/>
    <s v="0"/>
    <s v="INTERMEDIA"/>
    <s v="TERRESTRE"/>
    <s v="REMICIO AMADO JOHN HEBER"/>
    <n v="1"/>
    <n v="22000"/>
    <n v="22000"/>
  </r>
  <r>
    <s v="BOGOTA"/>
    <s v="0036-0004"/>
    <x v="3"/>
    <s v="11001"/>
    <s v="3176145"/>
    <s v="21801"/>
    <x v="0"/>
    <s v="CUNDINAMARCA"/>
    <s v="BOGOTA"/>
    <s v="BARRIO FIESTA SUBA - BOGOTÁ"/>
    <s v="WOMPI"/>
    <s v="FO-25-2028783"/>
    <d v="2025-12-26T08:00:00"/>
    <d v="2025-12-26T12:35:00"/>
    <s v="INCIDENTE"/>
    <s v="SOFTWARE"/>
    <s v="APP ELIMINADA"/>
    <s v="APP ELIMINADA POR EL CB"/>
    <s v="26/12/2025 SE VISITA COMERCIO CB BANCOLOMBIA WOMPI, SE ESCALA CASO PARA QUE REMOTAMENTE LE INSTALEN NUEVAMENTE LA APP YA QUE FUE BORRADA POR EQUIVOCACIÓN POR EL CLIENTE, SE DEJA EQUIPO FUNCIONAL, SE REALIZAN PRUEBAS OK, NO SE ALTERAN USUARIOS."/>
    <s v="VISITA_TÉCNICA"/>
    <s v="32"/>
    <s v="PRINCIPAL"/>
    <s v="TERRESTRE"/>
    <s v="VEGA MANRIQUE JONATAN MAURICIO"/>
    <n v="1"/>
    <n v="51282"/>
    <n v="51282"/>
  </r>
  <r>
    <s v="CARTAGENA"/>
    <s v="0036-0001"/>
    <x v="6"/>
    <s v="13001"/>
    <s v="3177698"/>
    <s v="81903"/>
    <x v="0"/>
    <s v="BOLIVAR"/>
    <s v="CARTAGENA"/>
    <s v="SALSAMENTARIA LOS 4 VIENTOS"/>
    <s v="WOMPI"/>
    <s v="FO-25-2030178"/>
    <d v="2025-12-26T09:54:00"/>
    <d v="2025-12-26T12:41:00"/>
    <s v="INCIDENTE"/>
    <s v="EQUIPO"/>
    <s v="DATAFONO NO ENCIENDE"/>
    <s v="MALA MANIPULACIÓN DEL DATAFONO"/>
    <s v="26/12/2025 EL CLIENTE INFORMA QUE EL DATAFONO NO RECIBÍA CARGA, SE REALIZA VERIFICACIÓN DEL CARGADOR Y SE ENCUENTRA QUE EL ENCHUFE DEL CARGADOR ESTABA MAL CONECTADO Y POR ESO NO CARGABA EL EQUIPO._x000a_SE LE INFORMÓ AL CLIENTE EL DEBIDO USO DEL CABLEADO DEL EQUIPO."/>
    <s v="VISITA_TÉCNICA"/>
    <s v="0"/>
    <s v="PRINCIPAL"/>
    <s v="TERRESTRE"/>
    <s v="AVILA DE HORTA FERNANDO JOSE"/>
    <n v="1"/>
    <n v="51282"/>
    <n v="51282"/>
  </r>
  <r>
    <s v="BOGOTA"/>
    <s v="0036-0004"/>
    <x v="3"/>
    <s v="25279"/>
    <s v="3171559"/>
    <s v="11928"/>
    <x v="0"/>
    <s v="CUNDINAMARCA"/>
    <s v="FOMEQUE"/>
    <s v="FOMEQUE - CUNDINAMARCA"/>
    <s v="WOMPI"/>
    <s v="FO-25-2023606"/>
    <d v="2025-12-23T13:25:00"/>
    <d v="2025-12-26T13:02:00"/>
    <s v="INCIDENTE"/>
    <s v="LECTURA"/>
    <s v="NO LEE NINGUNA FACTURA"/>
    <s v="NO LEE CODIGOS DE BARRAS LARGOS"/>
    <s v="26/12/2025 SE REALIZA REVISIÓN DEL EQUIPO, EL TITULAR MISAEL FLÓREZ INDICA QUE DESPUÉS DE 7 TRANSACCIONES EL EQUIPO SE RECALIENTA, NO FUNCIONA LA LECTORA DE BARRAS Y SE PONE EXTREMADAMENTE LENTO EL EQUIPO, SE PROCEDE A REVISAR SE ACTUALIZA LA APP A LA 26.2.17 SE OBSERVA MEJORÍA EN EL EQUIPO. NO SE REALIZAN PRUEBAS DE USO CONTINUADO AL EQUIPO."/>
    <s v="VISITA_TÉCNICA"/>
    <s v="0"/>
    <s v="INTERMEDIA"/>
    <s v="TERRESTRE"/>
    <s v="ALARCON AREVALO JOHAN STIVEN"/>
    <n v="1"/>
    <n v="172989"/>
    <n v="172989"/>
  </r>
  <r>
    <s v="CUCUTA"/>
    <s v="0036-0007"/>
    <x v="2"/>
    <s v="54001"/>
    <s v="3179246"/>
    <s v="80598"/>
    <x v="0"/>
    <s v="NORTE DE SANTANDER"/>
    <s v="CUCUTA"/>
    <s v="BARRIO AGUAS CALIENTES CUCUTA 7"/>
    <s v="WOMPI"/>
    <s v="FO-25-2037697"/>
    <d v="2025-12-26T12:31:00"/>
    <d v="2025-12-26T13:14:00"/>
    <s v="INCIDENTE"/>
    <s v="EQUIPO"/>
    <s v="DATAFONO NO ENCIENDE"/>
    <s v="DAÑO EN EL EQUIPO"/>
    <s v="26/12/2025 EN COMUNICACION CON USUARIO SE LE INFORMA NUMERO DE SERIAL 254MMD4X2419 PARA QUE REALICE EL RESPECTIVO DENUNCIO ANTE LA FISCALIA UNA VEZ LO TENGA SE LE INFORMO QUE DEBE COMUNICARSE DE NUEVO"/>
    <s v="SOPORTE_TELEFÓNICO"/>
    <s v="0"/>
    <s v="PRINCIPAL"/>
    <s v="TERRESTRE"/>
    <s v="DIAZ ACOSTA MARIA ISABEL"/>
    <n v="1"/>
    <n v="22000"/>
    <n v="22000"/>
  </r>
  <r>
    <s v="CARTAGENA"/>
    <s v="0036-0001"/>
    <x v="6"/>
    <s v="13001"/>
    <s v="3178973"/>
    <s v="30204"/>
    <x v="0"/>
    <s v="BOLIVAR"/>
    <s v="CARTAGENA"/>
    <s v="BARRIO EL MILAGRO - CARTAGENA DE INDIAS"/>
    <s v="WOMPI"/>
    <s v="FO-25-2037494"/>
    <d v="2025-12-26T12:02:00"/>
    <d v="2025-12-26T13:43:00"/>
    <s v="INCIDENTE"/>
    <s v="SOFTWARE"/>
    <s v="VERSIÓN DESACTUALIZADA"/>
    <s v="VERSIÓN NO ACTUALIZADA"/>
    <s v="26/12/2025 EL CLIENTE INFORMA QUE NO DEJABA INGRESAR USUARIO POR ERROR &quot;UPS ALGO SALIÓ MAL&quot;, SE REALIZA ACTUALIZACIÓN DE VERSIÓN DEL EQUIPO, SE LE DESACTIVA HORA DE RED Y ZONA HORARIA PROPORCIONADA POR LA RED, TAL COMO SE INDICABA._x000a_SE CAPACITA AL CLIENTE DEL CORRECTO USO DEL EQUIPO."/>
    <s v="VISITA_TÉCNICA"/>
    <s v="24"/>
    <s v="PRINCIPAL"/>
    <s v="TERRESTRE"/>
    <s v="AVILA DE HORTA FERNANDO JOSE"/>
    <n v="1"/>
    <n v="51282"/>
    <n v="51282"/>
  </r>
  <r>
    <s v="BOGOTA"/>
    <s v="0036-0004"/>
    <x v="3"/>
    <s v="25473"/>
    <s v="3176207"/>
    <s v="52225"/>
    <x v="0"/>
    <s v="CUNDINAMARCA"/>
    <s v="MOSQUERA"/>
    <s v="BARRIO PORVENIR RIO MOSQUERA"/>
    <s v="WOMPI"/>
    <s v="FO-25-2028589"/>
    <d v="2025-12-25T09:00:00"/>
    <d v="2025-12-26T13:48:00"/>
    <s v="INCIDENTE"/>
    <s v="CREDENCIALES DE ACCESO (USUARIO/CONTRASEÑA)"/>
    <s v="NO FUNCIONA EL USUARIO O CONTRASEÑA"/>
    <s v="ERROR INICIO DE SESIÓN"/>
    <s v="26/12/2025 SE VERIFICA INFORMACIÓN DEL LAS CREDENCIALES DEL EQUIPO TODO CORRECTO SE ASOCIA EL SERÍA AL CORRESPONSAL BANCARIO Y FUNCIONÓ CORRECTAMENTE OK"/>
    <s v="VISITA_TÉCNICA"/>
    <s v="0"/>
    <s v="PRINCIPAL"/>
    <s v="TERRESTRE"/>
    <s v="LEAL POVEDA YOHAN SEBASTIAN"/>
    <n v="1"/>
    <n v="51282"/>
    <n v="51282"/>
  </r>
  <r>
    <s v="MEDELLIN"/>
    <s v="0036-0005"/>
    <x v="1"/>
    <s v="5001"/>
    <s v="3162079"/>
    <s v="13893"/>
    <x v="0"/>
    <s v="ANTIOQUIA"/>
    <s v="MEDELLIN"/>
    <s v="FARMACIA MIXTA VIDA SER"/>
    <s v="WOMPI"/>
    <s v="FO-25-2010414"/>
    <d v="2025-12-20T12:49:00"/>
    <d v="2025-12-26T13:54:00"/>
    <s v="INCIDENTE"/>
    <s v="CAPACITACIÓN"/>
    <s v="MALA MANIPULACIÓN POS"/>
    <s v="FALTA CAPACITACIÓN USUARIO CB"/>
    <s v="26/12/2025 SE REALIZA EXPLICACIÓN DE COMO LEER LOS CÓDIGOS DE BARRAS CORRECTAMENTE SE CAPACITACIÓN LECTURA DE CÓDIGOS Y SE REALIZAN PRUEBAS OK"/>
    <s v="VISITA_TÉCNICA"/>
    <s v="48"/>
    <s v="PRINCIPAL"/>
    <s v="TERRESTRE"/>
    <s v="PAREJA ECHAVARRIA JHON DAVID"/>
    <n v="1"/>
    <n v="51282"/>
    <n v="51282"/>
  </r>
  <r>
    <s v="MEDELLIN"/>
    <s v="0036-0005"/>
    <x v="1"/>
    <s v="5001"/>
    <s v="3150949"/>
    <s v="43642"/>
    <x v="0"/>
    <s v="ANTIOQUIA"/>
    <s v="MEDELLIN"/>
    <s v="BARRIO ENCISO MEDELLIN 8"/>
    <s v="WOMPI"/>
    <s v="FO-25-1998157 | FO-25-1992756"/>
    <d v="2025-12-17T15:57:00"/>
    <d v="2025-12-26T14:01:00"/>
    <s v="INCIDENTE"/>
    <s v="ERROR DE CIERRE"/>
    <s v="NO PERMITE HACER CIERRE PARCIAL NI TOTAL"/>
    <s v="COMERCIO NO REALIZA CIERRE"/>
    <s v="18/12/2025 SE ENCUENTRA QUE CUADRE DE CAJA NO MUESTRA LOS VALORES DE LAS TRANSACCIONES TODO LO MUESTRA EN 0 SE ESCALA A WOMPI A LA ESPERA DE TICKET POR PARTE DE COORDINADOR. ESCALADO WOMPI CON TICKET N° (487958)_x000a_26/12/2025 CAMBIO EQUIPO POR DAÑO TODOS LOS VALORES EN CUADRE DE CAJA SALÍAN EN CERO SE CAMBIO EQUIPO Y YA SALEN LOS VALORES CORRECTOS EN EL CUADRE DE CAJA SOLUCIONADO PRUEBAS OK"/>
    <s v="VISITA_TÉCNICA"/>
    <s v="56"/>
    <s v="PRINCIPAL"/>
    <s v="TERRESTRE"/>
    <s v="PAREJA ECHAVARRIA JHON DAVID"/>
    <n v="2"/>
    <n v="51282"/>
    <n v="102564"/>
  </r>
  <r>
    <s v="PEREIRA"/>
    <s v="0036-0002"/>
    <x v="5"/>
    <s v="63548"/>
    <s v="3176124"/>
    <s v="46040"/>
    <x v="0"/>
    <s v="QUINDIO"/>
    <s v="PIJAO"/>
    <s v="BARRIO PIJAO QUINDIO"/>
    <s v="WOMPI"/>
    <s v="FO-25-2028603"/>
    <d v="2025-12-24T16:06:00"/>
    <d v="2025-12-26T16:12:00"/>
    <s v="INCIDENTE"/>
    <s v="SOFTWARE"/>
    <s v="APP ELIMINADA"/>
    <s v="APP ELIMINADA POR EL CB"/>
    <s v="26/12/2025 SE HABLA TELEFÓNICAMENTE CON LA SEÑORA LUCERO NUMERO 3158383681, QUIEN INDICA QUE SE ELIMINO LA APP POR ERROR, SE REALIZA ESCALAMIENTO A WOMPI Y SE REINSTALA LA APP, SE PROCEDE A PROBAR Y SE DEJA SERVICIO OK"/>
    <s v="SOPORTE_TELEFÓNICO"/>
    <s v="32"/>
    <s v="LEJANA"/>
    <s v="TERRESTRE"/>
    <s v="HENAO CARDONA DIEGO FERNANDO"/>
    <n v="1"/>
    <n v="22000"/>
    <n v="22000"/>
  </r>
  <r>
    <s v="MEDELLIN"/>
    <s v="0036-0005"/>
    <x v="1"/>
    <s v="5631"/>
    <s v="3163622"/>
    <s v="82404"/>
    <x v="0"/>
    <s v="ANTIOQUIA"/>
    <s v="SABANETA"/>
    <s v="DROGUERIA FARMA VITAL LA 75"/>
    <s v="WOMPI"/>
    <s v="FO-25-2014385"/>
    <d v="2025-12-22T08:51:00"/>
    <d v="2025-12-26T16:19:00"/>
    <s v="INCIDENTE"/>
    <s v="CREDENCIALES DE ACCESO (USUARIO/CONTRASEÑA)"/>
    <s v="NO FUNCIONA EL USUARIO O CONTRASEÑA"/>
    <s v="EL USUARIO NO RECUERDA LA CONTRASEÑA O EL USUARIO"/>
    <s v="26/12/2025 SE REALIZA VISITA AL PUNTO Y SE VALIDA EL FUNCIONAMIENTO DEL DATÁFONO, DESCARTANDO DAÑO EN EL EQUIPO. SE REALIZAN PRUEBAS DE CONECTIVIDAD UTILIZANDO EL INTERNET DE UN VECINO Y COMPARTIENDO DATOS MÓVILES DESDE UN CELULAR, EVIDENCIANDO QUE EL DATÁFONO OPERA CORRECTAMENTE. EL DATÁFONO NO LOGRA ESTABLECER CONEXIÓN CON EL SERVICIO DE INTERNET DEL CLIENTE. EL USUARIO CONFIRMA QUE LA FALLA SE PRESENTA EN SU PROPIO SERVICIO DE INTERNET. CON LO ANTERIOR, SE CONCLUYE QUE LA NOVEDAD CORRESPONDE AL PROVEEDOR DE INTERNET DEL PUNTO, POR LO QUE SE DEJA LA RECOMENDACIÓN AL USUARIO DE GESTIONAR DIRECTAMENTE LA INCIDENCIA CON SU PROVEEDOR DE CONECTIVIDAD."/>
    <s v="VISITA_TÉCNICA"/>
    <s v="0"/>
    <s v="PRINCIPAL"/>
    <s v="TERRESTRE"/>
    <s v="HERNANDEZ CHAVARRIA JUAN CAMILO"/>
    <n v="1"/>
    <n v="51282"/>
    <n v="51282"/>
  </r>
  <r>
    <s v="IBAGUE"/>
    <s v="0036-0006"/>
    <x v="0"/>
    <s v="73461"/>
    <s v="3175352"/>
    <s v="11100"/>
    <x v="0"/>
    <s v="TOLIMA"/>
    <s v="MURILLO"/>
    <s v="MURILLO - TOLIMA"/>
    <s v="WOMPI"/>
    <s v="FO-25-2027538"/>
    <d v="2025-12-24T11:39:00"/>
    <d v="2025-12-26T16:37:00"/>
    <s v="INCIDENTE"/>
    <s v="CONEXIÓN"/>
    <s v="CONEXIÓN DEFICIENTE WIFI"/>
    <s v="FALLAS EN CANAL DE COMUNICACIÓN DEL CLIENTE (INTERNET)"/>
    <s v="26/12/2025 SE LLEGA AL COMERCIO DEL SEÑOR JOSÉ PINILLA, Y ESTÁ CERRADO, SE LLAMA AL NÚMERO DE CONTACTO 3144080001 Y ME CONTESTA EL SEÑORA JOSÉ PINILLA, ME INDICA QUE EL DATÁFONO ESTÁ FUNCIONANDO CORRECTAMENTE, QUE CAMBIO DE RED WIFI Y COMENZÓ A TRABAJAR EL DATÁFONO, QUE SOLO FUE UNA FALLA DEL WIFI QUE TENÍA."/>
    <s v="SOPORTE_TELEFÓNICO"/>
    <s v="0"/>
    <s v="LEJANA"/>
    <s v="TERRESTRE"/>
    <s v="VARGAS HERRERA JHON JAIRO"/>
    <n v="1"/>
    <n v="22000"/>
    <n v="22000"/>
  </r>
  <r>
    <s v="CALI"/>
    <s v="0036-0003"/>
    <x v="4"/>
    <s v="76001"/>
    <s v="3179228"/>
    <s v="75789"/>
    <x v="0"/>
    <s v="VALLE DEL CAUCA"/>
    <s v="CALI"/>
    <s v="BARRIO CALIMIO DECEPAZ CALI 1"/>
    <s v="WOMPI"/>
    <s v="FO-25-2037570"/>
    <d v="2025-12-26T12:23:00"/>
    <d v="2025-12-26T16:47:00"/>
    <s v="INCIDENTE"/>
    <s v="CONEXIÓN"/>
    <s v="APARECEN ERRORES EN PANTALLA: HUBO UNA DESCONEXION DE LA RED"/>
    <s v="WIFI"/>
    <s v="26/12/2025 SE ACTUALIZA DATAFONO SE DEJA EN LA ULTIMA VERSIÓN SE HACEN PRUEBAS QUEDA FUNCIONANDO CORRECTAMENTE NO SE ENCUENTRA LA FALLA QUE REPORTA EL CLIENTE SE HACEN BARIAS TRANSFERENCIAS Y QUEDA FUNCIONANDO CORRECTAMENTE"/>
    <s v="VISITA_TÉCNICA"/>
    <s v="32"/>
    <s v="PRINCIPAL"/>
    <s v="TERRESTRE"/>
    <s v="CUERO RUIZ JHONNY"/>
    <n v="1"/>
    <n v="51282"/>
    <n v="51282"/>
  </r>
  <r>
    <s v="PEREIRA"/>
    <s v="0036-0002"/>
    <x v="5"/>
    <s v="66170"/>
    <s v="3153166"/>
    <s v="66152"/>
    <x v="0"/>
    <s v="RISARALDA"/>
    <s v="DOSQUEBRADAS"/>
    <s v="BARRIO GUADULAES DOSQUEBRADAS 1"/>
    <s v="WOMPI"/>
    <s v="FO-25-1998059 | FO-25-1996045"/>
    <d v="2025-12-18T09:37:00"/>
    <d v="2025-12-26T17:01:00"/>
    <s v="INCIDENTE"/>
    <s v="CREDENCIALES DE ACCESO (USUARIO/CONTRASEÑA)"/>
    <s v="NO FUNCIONA EL USUARIO O CONTRASEÑA"/>
    <s v="ERROR INICIO DE SESIÓN"/>
    <s v="18/12/2025 SE REALIZA CONFIGURACIÓN DE LA ZONA HORARIA EN EL DATÁFONO, LA APP ESTÁ EN LA VERSIÓN 26.2.14, PERO LA FALLA PERSISTE, SE ESCALA CASO CON WOMPI 487846_x000a_26/12/2025 SE REALIZA ACTUALIZACIÓN A LA VERSIÓN 16.2.17, SE CONFIGURA LA ZONA HORARIA Y SE REALIZAN PRUEBAS OK."/>
    <s v="VISITA_TÉCNICA"/>
    <s v="0"/>
    <s v="PRINCIPAL"/>
    <s v="TERRESTRE"/>
    <s v="HENAO CARDONA DIEGO FERNANDO"/>
    <n v="2"/>
    <n v="51282"/>
    <n v="102564"/>
  </r>
  <r>
    <s v="CARTAGENA"/>
    <s v="0036-0001"/>
    <x v="6"/>
    <s v="13001"/>
    <s v="3179383"/>
    <s v="78419"/>
    <x v="0"/>
    <s v="BOLIVAR"/>
    <s v="CARTAGENA"/>
    <s v="BARRIO 13 DE JUNIO CARTAGENA DE INDIAS 2"/>
    <s v="WOMPI"/>
    <s v="FO-25-2038284"/>
    <d v="2025-12-26T13:58:00"/>
    <d v="2025-12-26T17:21:00"/>
    <s v="INCIDENTE"/>
    <s v="SOFTWARE"/>
    <s v="APP ELIMINADA"/>
    <s v="APP ELIMINADA POR EL CB"/>
    <s v="26/12/2025 SE VALIDA COMUNICACIÓN CON EL SEÑOR  WILLINTON HERNANDEZ AL NUMERO 3114208866 EL CUAL INFORMA QUE ELIMINO LA APP ACCIDENTALMENTE PERO YA LA TIENE REINSTALADA EL CUAL YA SE ENCUENTRA OPERATIVO"/>
    <s v="SOPORTE_TELEFÓNICO"/>
    <s v="40"/>
    <s v="PRINCIPAL"/>
    <s v="TERRESTRE"/>
    <s v="MARTINEZ SALGUEDO ANDRES AUGUSTO"/>
    <n v="1"/>
    <n v="22000"/>
    <n v="22000"/>
  </r>
  <r>
    <s v="CALI"/>
    <s v="0036-0003"/>
    <x v="4"/>
    <s v="19001"/>
    <s v="3169485"/>
    <s v="79197"/>
    <x v="0"/>
    <s v="CAUCA"/>
    <s v="POPAYAN"/>
    <s v="BARRIO MARIA OCCIDENTE POPAYAN 1"/>
    <s v="WOMPI"/>
    <s v="FO-25-2021929"/>
    <d v="2025-12-23T09:35:00"/>
    <d v="2025-12-27T07:53:00"/>
    <s v="INCIDENTE"/>
    <s v="SOFTWARE"/>
    <s v="VERSIÓN DESACTUALIZADA"/>
    <s v="VERSIÓN NO ACTUALIZADA"/>
    <s v="26/12/2025 SE HABLA CON EL CLIENTE LA SEÑORA BRENDA AL NUMERO 32174101354 QUIEN CONFIRMA ACTUALIZACIÓN DE EQUIPO A VERSION 2.6.17 , YA SE PUEDE VISUALIZAR LAS TRANSACCIONES Y LOS CIERRES, SE PROCEDE A CERRAR CASO"/>
    <s v="SOPORTE_TELEFÓNICO"/>
    <s v="24"/>
    <s v="LEJANA"/>
    <s v="TERRESTRE"/>
    <s v="HENAO CARDONA DIEGO FERNANDO"/>
    <n v="1"/>
    <n v="22000"/>
    <n v="22000"/>
  </r>
  <r>
    <s v="CUCUTA"/>
    <s v="0036-0007"/>
    <x v="2"/>
    <s v="54001"/>
    <s v="3177674"/>
    <s v="75134"/>
    <x v="0"/>
    <s v="NORTE DE SANTANDER"/>
    <s v="CUCUTA"/>
    <s v="BARRIO SAN JOSE CUCUTA 2"/>
    <s v="WOMPI"/>
    <s v="FO-25-2030182"/>
    <d v="2025-12-26T09:48:00"/>
    <d v="2025-12-27T07:55:00"/>
    <s v="INCIDENTE"/>
    <s v="LECTURA"/>
    <s v="ERROR LECTURA CODIGO DE BARRAS"/>
    <s v="NO LEE CODIGOS DE BARRAS LARGOS"/>
    <s v="26/12/2025 SE REALIZA VÍDEO LLAMADA AL 3132444918 Y SE HABLA CON LA SEÑORA NELLY QUIEN NOS INFORMA LA MANERA EN LA CUAL ESTABA REALIZANDO LA LECTURA DE CÓDIGOS DE BARRAS EN LA CUAL SE EVIDENCIA UNA LECTURA INCORRECTA, SE LE INDICA COMO SE DEBE DE HACER CORRECTAMENTE LA CLIENTE REALIZA PRUEBAS Y QUEDA FUNCIONANDO TODO OK."/>
    <s v="SOPORTE_TELEFÓNICO"/>
    <s v="8"/>
    <s v="PRINCIPAL"/>
    <s v="TERRESTRE"/>
    <s v="TORRES MANTILLA JOSE DANIEL"/>
    <n v="1"/>
    <n v="22000"/>
    <n v="22000"/>
  </r>
  <r>
    <s v="PASTO"/>
    <s v="0036-0003"/>
    <x v="4"/>
    <s v="52001"/>
    <s v="3178999"/>
    <s v="34100"/>
    <x v="0"/>
    <s v="NARIÑO"/>
    <s v="PASTO"/>
    <s v="CPU MULTISERVICIOS"/>
    <s v="WOMPI"/>
    <s v="FO-25-2037571"/>
    <d v="2025-12-26T12:19:00"/>
    <d v="2025-12-27T08:01:00"/>
    <s v="INCIDENTE"/>
    <s v="SOFTWARE"/>
    <s v="APP ELIMINADA"/>
    <s v="APP ELIMINADA POR EL CB"/>
    <s v="27/12/2025 DE HABLA CON EL SEÑOR GABRIEL OCAMPO AL NUMERO 3005654455 QUIEN CONFIRMA ELIMINO LA APP, SE ESCALA A WOMPI PARA REINSTALAR APP, SE CONFIRMA REINSTALACIÓN Y FUNCIONAMIENTO DE APP 26.2.17"/>
    <s v="SOPORTE_TELEFÓNICO"/>
    <s v="64"/>
    <s v="PRINCIPAL"/>
    <s v="TERRESTRE"/>
    <s v="HENAO CARDONA DIEGO FERNANDO"/>
    <n v="1"/>
    <n v="22000"/>
    <n v="22000"/>
  </r>
  <r>
    <s v="CARTAGENA"/>
    <s v="0036-0001"/>
    <x v="6"/>
    <s v="13001"/>
    <s v="3180065"/>
    <s v="77068"/>
    <x v="0"/>
    <s v="BOLIVAR"/>
    <s v="CARTAGENA"/>
    <s v="BARRIO LOS EJECUTIVOS CARTAGENA DE INDIAS 2"/>
    <s v="WOMPI"/>
    <s v="FO-25-2038735"/>
    <d v="2025-12-26T16:01:00"/>
    <d v="2025-12-27T08:04:00"/>
    <s v="INCIDENTE"/>
    <s v="SOFTWARE"/>
    <s v="APP ELIMINADA"/>
    <s v="APP ELIMINADA POR EL CB"/>
    <s v="26/12/2025 CLIENTE LLAMA A REPORTAR APP ELIMINADA, SE PROCEDE A ESCALAR EL CASO CON WOMPI, TICKET N° (489237), QUEDA LA APP REINSTALADA Y FUNCIONANDO CORRECTAMENTE."/>
    <s v="SOPORTE_TELEFÓNICO"/>
    <s v="24"/>
    <s v="PRINCIPAL"/>
    <s v="TERRESTRE"/>
    <s v="AVILA DE HORTA FERNANDO JOSE"/>
    <n v="1"/>
    <n v="22000"/>
    <n v="22000"/>
  </r>
  <r>
    <s v="NEIVA"/>
    <s v="0036-0006"/>
    <x v="0"/>
    <s v="41001"/>
    <s v="3179649"/>
    <s v="54250"/>
    <x v="0"/>
    <s v="HUILA"/>
    <s v="NEIVA"/>
    <s v="BARRIO BOSQUES DE SAN LUIS NEIVA"/>
    <s v="WOMPI"/>
    <s v="FO-25-2038282"/>
    <d v="2025-12-26T14:19:00"/>
    <d v="2025-12-27T09:25:00"/>
    <s v="INCIDENTE"/>
    <s v="CREDENCIALES DE ACCESO (USUARIO/CONTRASEÑA)"/>
    <s v="INGRESO DE CREDENCIALES ERRADAS"/>
    <s v="USUARIO CB"/>
    <s v="27/12/2025 EN COMUNICACIÓN CON LA SEÑORA SANDRA BARRAGÁN AL CELULAR 3187033552,MANIFIESTA EL DIA DE HOY TRABAJAR OK, COMENTA QUE EL ESPOSO HABÍA HECHO UN CAMBIO DE CONFIGURACIÓN EN EL ROUTER SACANDO DE OPERATIVIDAD EL DATAFONO, YA EL ESPOSO VOLVIÓ ASOCIARLO EL ROUTER Y ESTÁ OPERANDO OK"/>
    <s v="SOPORTE_TELEFÓNICO"/>
    <s v="16"/>
    <s v="PRINCIPAL"/>
    <s v="TERRESTRE"/>
    <s v="ANDRADE HERNANDEZ JUAN CARLOS"/>
    <n v="1"/>
    <n v="22000"/>
    <n v="22000"/>
  </r>
  <r>
    <s v="NEIVA"/>
    <s v="0036-0006"/>
    <x v="0"/>
    <s v="41001"/>
    <s v="3180135"/>
    <s v="18978"/>
    <x v="0"/>
    <s v="HUILA"/>
    <s v="NEIVA"/>
    <s v="BARRIO TIMANCO 1 NEIVA"/>
    <s v="WOMPI"/>
    <s v="FO-25-2038604"/>
    <d v="2025-12-26T15:36:00"/>
    <d v="2025-12-27T10:31:00"/>
    <s v="INCIDENTE"/>
    <s v="LECTURA"/>
    <s v="NO LEE NINGUNA FACTURA"/>
    <s v="NO LEE CODIGOS DE BARRAS LARGOS"/>
    <s v="27/12/2025 SE LLEGA AL PUNTO  CLIENTE INDICA QUE NO LEE CÓDIGO DE BARRAS , SE REALIZA PRUEBAS CON VARIOS RECIBOS PERMITIENDO LA LECTURA, SE RECOMIENDA BUENA ILUMINACIÓN , CÓDIGOS DE BARRAS LARGOS GIRAR EL DATAFONO."/>
    <s v="VISITA_TÉCNICA"/>
    <s v="48"/>
    <s v="PRINCIPAL"/>
    <s v="TERRESTRE"/>
    <s v="ANDRADE HERNANDEZ JUAN CARLOS"/>
    <n v="1"/>
    <n v="51282"/>
    <n v="51282"/>
  </r>
  <r>
    <s v="CARTAGENA"/>
    <s v="0036-0001"/>
    <x v="6"/>
    <s v="13001"/>
    <s v="3180665"/>
    <s v="30204"/>
    <x v="0"/>
    <s v="BOLIVAR"/>
    <s v="CARTAGENA"/>
    <s v="BARRIO EL MILAGRO - CARTAGENA DE INDIAS"/>
    <s v="WOMPI"/>
    <s v="FO-25-2039128"/>
    <d v="2025-12-27T09:00:00"/>
    <d v="2025-12-27T11:00:00"/>
    <s v="INCIDENTE"/>
    <s v="SOFTWARE"/>
    <s v="VERSIÓN DESACTUALIZADA"/>
    <s v="VERSIÓN NO ACTUALIZADA"/>
    <s v="27/12/2025 SE REALIZA VISITA PORQUE EL CLIENTE INFORMÓ QUE LE SALIÓ EL ERROR &quot;UPS ALGO SALIÓ MAL&quot; _x000a_SE ACTUALIZO LA VERSIÓN DEL EQUIPO, Y EL PROBLEMA DESPUÉS DE UN RATO VOLVIÓ A FALLAR, SE PROCEDE A CAMBIAR LA CONTRASEÑA DEL USUARIO, SE VOLVIÓ A HACER PRUEBAS Y TODO QUEDÓ FUNCIONANDO CORRECTAMENTE."/>
    <s v="VISITA_TÉCNICA"/>
    <s v="24"/>
    <s v="PRINCIPAL"/>
    <s v="TERRESTRE"/>
    <s v="AVILA DE HORTA FERNANDO JOSE"/>
    <n v="1"/>
    <n v="51282"/>
    <n v="51282"/>
  </r>
  <r>
    <s v="BOGOTA"/>
    <s v="0036-0004"/>
    <x v="3"/>
    <s v="25875"/>
    <s v="3181337"/>
    <s v="66570"/>
    <x v="0"/>
    <s v="CUNDINAMARCA"/>
    <s v="VILLETA"/>
    <s v="BARRIO VEREDA ALTO DE TORRES VILLETA"/>
    <s v="WOMPI"/>
    <s v="FO-25-2040366"/>
    <d v="2025-12-27T10:13:00"/>
    <d v="2025-12-27T11:31:00"/>
    <s v="INCIDENTE"/>
    <s v="CONEXIÓN"/>
    <s v="CONEXIÓN DEFICIENTE WIFI"/>
    <s v="WIFI"/>
    <s v="27/12/2025 SE REALZIA COMUNICACION CON LA SEÑORA NUBIA CASTAÑEDA AL NUMERO 3007091256 PARA VALIDAR SOBRE FALLA CLIENTE INDICA NO PODER INGRESAR CON CREDENCIALES ,SE REALIZA BORRADO DE MEMORIA CACHE Y VERIFICACION DE LA.VERSION APP WOMPI CON LA 26.2.17 PERO PERSISTE LA FALLA SE REALIZA CAMBIO DE RED WIFI COMPARTIENDO DESDE EL CELULAR Y YA SE ENCUENTRA OPERATIVO ,FUNCIONANDO CORRECTAMENTE ."/>
    <s v="SOPORTE_TELEFÓNICO"/>
    <s v="16"/>
    <s v="INTERMEDIA"/>
    <s v="TERRESTRE"/>
    <s v="GALINDO ROJAS LUIS FELIPE"/>
    <n v="1"/>
    <n v="22000"/>
    <n v="22000"/>
  </r>
  <r>
    <s v="TUNJA"/>
    <s v="0036-0007"/>
    <x v="2"/>
    <s v="15764"/>
    <s v="3164683"/>
    <s v="22634"/>
    <x v="0"/>
    <s v="BOYACA"/>
    <s v="SORACA"/>
    <s v="BARRIO CENTRO II - SORACÁ"/>
    <s v="WOMPI"/>
    <s v="FO-25-2029860 | FO-25-2014757"/>
    <d v="2025-12-22T10:29:00"/>
    <d v="2025-12-27T12:06:00"/>
    <s v="INCIDENTE"/>
    <s v="CREDENCIALES DE ACCESO (USUARIO/CONTRASEÑA)"/>
    <s v="NO FUNCIONA EL USUARIO O CONTRASEÑA"/>
    <s v="ERROR INICIO DE SESIÓN"/>
    <s v="26/12/2025 SE REALIZA VISITA AL COMERCIO, SE REALIZA BORRADO, ACTUALIZACION DE APLICATIVO Y REINICIO, SE CAMBIA CONTRASEÑA PERO LA FALLA PERSISTE, SE REALIZA ESCALAMIENTO A LA ENTIDAD, NOS COMUNICAREMOS CON EL CLIENTE PARA VALIDAR SI LA FALLA PERSISTE O FUE SOLUCIONADO CUANDO LA ENTIDAD DE RESPUESTA._x000a_27/12/2025 SE LOGRA COMUNICACION CON LA SEÑORA NANCY AGUILAR AL NUMERO TELEFONICO 3103406407 PARA CONFIRMAR SI LA FALLA YA FUE SUPERADA, EL CLIENTE MANIFIESTA QUE YA PUEDE REALIZAR INGRESO DE MANERA NORMAL, SE CIERRA ORDEN YA QUE LA FALLA FUE SUPERADA."/>
    <s v="SOPORTE_TELEFÓNICO"/>
    <s v="0"/>
    <s v="PRINCIPAL"/>
    <s v="TERRESTRE"/>
    <s v="HERNANDEZ GUARIN MIGUEL JULIAN"/>
    <n v="2"/>
    <n v="22000"/>
    <n v="44000"/>
  </r>
  <r>
    <s v="TUNJA"/>
    <s v="0036-0007"/>
    <x v="2"/>
    <s v="15001"/>
    <s v="3180695"/>
    <s v="33106"/>
    <x v="0"/>
    <s v="BOYACA"/>
    <s v="TUNJA"/>
    <s v="BARRIO CENTRO TUNJA"/>
    <s v="WOMPI"/>
    <s v="FO-25-2039711"/>
    <d v="2025-12-27T09:00:00"/>
    <d v="2025-12-27T12:52:00"/>
    <s v="INCIDENTE"/>
    <s v="IMPRESIÓN"/>
    <s v="TAPA DE IMPRESORA DESAJUSTADA"/>
    <s v="MALA MANIPULACIÓN DEL DATAFONO"/>
    <s v="27/12/2025 SE VISITA CB MANTENIMIENTO DE EQUIPO.... CONFIGURACIÓN TAPA EQUIPO PRUEBAS EXITOSAS"/>
    <s v="VISITA_TÉCNICA"/>
    <s v="64"/>
    <s v="PRINCIPAL"/>
    <s v="TERRESTRE"/>
    <s v="GONZALEZ GONZALEZ MARIO ALBERTO"/>
    <n v="1"/>
    <n v="51282"/>
    <n v="51282"/>
  </r>
  <r>
    <s v="IBAGUE"/>
    <s v="0036-0006"/>
    <x v="0"/>
    <s v="73001"/>
    <s v="3180573"/>
    <s v="62780"/>
    <x v="0"/>
    <s v="TOLIMA"/>
    <s v="IBAGUE"/>
    <s v="BARRIO JORDAN 8 ETAPA IBAGUE 1"/>
    <s v="WOMPI"/>
    <s v="FO-25-2039103"/>
    <d v="2025-12-27T09:00:00"/>
    <d v="2025-12-27T13:10:00"/>
    <s v="INCIDENTE"/>
    <s v="LECTURA"/>
    <s v="NO LEE NINGUNA FACTURA"/>
    <s v="SUCIEDAD EN LA CAMARA"/>
    <s v="27/12/2025 SE VISITA CB SE REALIZA VARIAS PRUEBAS CON FACTURA POR MEDIO DEL CELULAR FUNCIONA BIEN_x000a_AL REALIZAR PRUEBA EN FÍSICO DE PENDE DE LA CALIDAD DE IMPRESIÓN DE LA IMPRESORA QUE TRAE LOS CLIENTES _x000a_REALIZA UNA IMPRESIÓN DE UN CÓDIGO EN IMPRESORA A LÁSER FUNCIONA PERFECTAMENTE _x000a_TRANSACCIONES DE PRUEBA O.K"/>
    <s v="VISITA_TÉCNICA"/>
    <s v="48"/>
    <s v="PRINCIPAL"/>
    <s v="TERRESTRE"/>
    <s v="GUTIERREZ  CAMILO ANDRES"/>
    <n v="1"/>
    <n v="51282"/>
    <n v="51282"/>
  </r>
  <r>
    <s v="CARTAGENA"/>
    <s v="0036-0001"/>
    <x v="6"/>
    <s v="13001"/>
    <s v="3181511"/>
    <s v="30204"/>
    <x v="0"/>
    <s v="BOLIVAR"/>
    <s v="CARTAGENA"/>
    <s v="BARRIO EL MILAGRO - CARTAGENA DE INDIAS"/>
    <s v="WOMPI"/>
    <s v="FO-25-2041028"/>
    <d v="2025-12-27T12:26:00"/>
    <d v="2025-12-27T13:41:00"/>
    <s v="INCIDENTE"/>
    <s v="CREDENCIALES DE ACCESO (USUARIO/CONTRASEÑA)"/>
    <s v="NO FUNCIONA EL USUARIO O CONTRASEÑA"/>
    <s v="HAY UNA FALLA EN LA OPCIÓN DE OLVIDO DE CONTRASEÑA O USUARIO"/>
    <s v="27/12/2025 SE LLAMA AL CLIENTE ELVIRA BANQUEZ, SE LE EXPLICA COMO HACER EL INGRESO CORRECTAMENTE, SE HACEN PRUEBAS EN LA LLAMADA  Y QUEDA FUNCIONANDO CORRECTAMENTE EL EQUIPO."/>
    <s v="SOPORTE_TELEFÓNICO"/>
    <s v="24"/>
    <s v="PRINCIPAL"/>
    <s v="TERRESTRE"/>
    <s v="AVILA DE HORTA FERNANDO JOSE"/>
    <n v="1"/>
    <n v="22000"/>
    <n v="22000"/>
  </r>
  <r>
    <s v="PASTO"/>
    <s v="0036-0003"/>
    <x v="4"/>
    <s v="52227"/>
    <s v="3175266"/>
    <s v="62892"/>
    <x v="0"/>
    <s v="NARIÑO"/>
    <s v="CUMBAL"/>
    <s v="BARRIO CENTRO CUMBAL 2"/>
    <s v="WOMPI"/>
    <s v="FO-25-2027366"/>
    <d v="2025-12-24T11:18:00"/>
    <d v="2025-12-27T14:06:00"/>
    <s v="INCIDENTE"/>
    <s v="CREDENCIALES DE ACCESO (USUARIO/CONTRASEÑA)"/>
    <s v="NO FUNCIONA EL USUARIO O CONTRASEÑA"/>
    <s v="ERROR INICIO DE SESIÓN"/>
    <s v="27/12/2025 SE HABLA CON EL CLIENTE LA SEÑORA ANDREA AL NUNERO 3128392465 SE VALIDA QUE EL CLIENTE NO PUEDE INICIAR SESIÓN, SE LE EXPLICA EL PROCESO DE ACTUALIZACIÓN DE EQUIPO EL CUAL QUEDA EN LA VERSION 2.6.17, SE VALIDA EL INGRESO Y YA LO PUEDE REALIZAR SIN PROBLEMA"/>
    <s v="SOPORTE_TELEFÓNICO"/>
    <s v="16"/>
    <s v="LEJANA"/>
    <s v="TERRESTRE"/>
    <s v="HENAO CARDONA DIEGO FERNANDO"/>
    <n v="1"/>
    <n v="22000"/>
    <n v="22000"/>
  </r>
  <r>
    <s v="PEREIRA"/>
    <s v="0036-0002"/>
    <x v="5"/>
    <s v="66001"/>
    <s v="2860404"/>
    <s v="76911"/>
    <x v="0"/>
    <s v="RISARALDA"/>
    <s v="PEREIRA"/>
    <s v="BARRIO LOS NOGALES PEREIRA 1"/>
    <s v="WOMPI"/>
    <s v="FO-25-1865176 | FO-25-1691512 | FO-25-1649052"/>
    <d v="2025-10-09T08:00:00"/>
    <d v="2025-12-29T09:55:00"/>
    <s v="INCIDENTE"/>
    <s v="NAVEGACION LENTA"/>
    <s v="USUARIO NO PUEDE NAVEGAR ENTRE PANTALLAS O LA APP NO ABRE SE QUEDA CARGANDO"/>
    <s v="CACHE"/>
    <s v="16/10/2025 SE VISITA PUNTO, SE EVIDENCIA LENTITUD AL PASAR ENTRE VENTANAS Y AL SALIR LA TRX EXITOSA SE DEMORA PARA MOSTRAR LA VENTANA DE COMPARTIR RECIBO, SE EVIDENCIA QUE LA APP ESTÁ ACTUALIZADA, SE REALIZA CONEXIÓN A DATOS PERSONALES, PERO PERSISTE LA FALLA. EL CLIENTE MANIFIESTA QUE EL INTERNET ERA DE 100 MEGAS Y LO HIZO SUBIR A 300 MEGAS PERO NO MEJORO EL RENDIMIENTO DEL EQUIPO_x000a_22/11/2025 EN LA LLAMADA TELEFÓNICA REALIZADA AL CLIENTE, NO SE PUDO VERIFICAR SI EL APLICATIVO SE ENCONTRABA ACTUALIZADO, YA QUE EL CLIENTE NO SE ENCONTRABA EN EL COMERCIO, PERO IGUALMENTE INFORMA QUE ÉL ACTUALIZA EL EQUIPO CADA DIA. Y TODAVÍA PERSISTE EL INCONVENIENTE DE LA LENTITUD._x000a_29/12/2025 SE VALIDA CON EL CLIENTE EL SEÑOR SEBASTIAN QUIEN INDICA QUE LA ACTUALIZACIÓN ES UN EXISO, YA NO DEBE ESTAR REINCIANDO PARA TRABAJAR"/>
    <s v="SOPORTE_TELEFÓNICO"/>
    <s v="32"/>
    <s v="PRINCIPAL"/>
    <s v="TERRESTRE"/>
    <s v="HENAO CARDONA DIEGO FERNANDO"/>
    <n v="3"/>
    <n v="22000"/>
    <n v="66000"/>
  </r>
  <r>
    <s v="PEREIRA"/>
    <s v="0036-0002"/>
    <x v="5"/>
    <s v="66001"/>
    <s v="2865045"/>
    <s v="74597"/>
    <x v="0"/>
    <s v="RISARALDA"/>
    <s v="PEREIRA"/>
    <s v="BARRIO CENTRO PEREIRA 48"/>
    <s v="WOMPI"/>
    <s v="FO-25-1865156 | FO-25-1762294 | FO-25-1666087"/>
    <d v="2025-10-09T15:44:00"/>
    <d v="2025-12-29T10:31:00"/>
    <s v="INCIDENTE"/>
    <s v="NAVEGACION LENTA"/>
    <s v="USUARIO NO PUEDE NAVEGAR ENTRE PANTALLAS O LA APP NO ABRE SE QUEDA CARGANDO"/>
    <s v="CACHE"/>
    <s v="30/10/2025 EN COMUNICACIÓN TELEFÓNICA CON EL CLIENTE CAMILO SUAZA AL NÚMERO 3137535610 SE LE INDICA REALIZAR BORRADO DE MEMORIA Y REINICIO DE DATÁFONO INDICA QUE REALIZA PROCEDIMIENTO CONSTANTEMENTE_x000a_22/11/2025 EN LA LLAMADA TELEFÓNICA REALIZADA CLIENTE SE VERIFICA QUE EL APLICATIVO SE ENCUENTRE EN LA ÚLTIMA VERSIÓN EL CLIENTE INFORMA QUE NO HAY MEJORÍA EN LOS PROBLEMAS DE LENTITUD PERSISTEN_x000a_29/12/2025 SE HABLA CON EL SEÑOR JUAN CAMILO QUIEN INDICA QUE DESPUES DE LA ACTUALIZACIÓN YA NO TUVO QUE VOLVER A REINIR EL DATAFONO NI BORRARLE CACHE,  YA TRABAJA SIN PROBLEMA"/>
    <s v="SOPORTE_TELEFÓNICO"/>
    <s v="24"/>
    <s v="PRINCIPAL"/>
    <s v="TERRESTRE"/>
    <s v="HENAO CARDONA DIEGO FERNANDO"/>
    <n v="3"/>
    <n v="22000"/>
    <n v="66000"/>
  </r>
  <r>
    <s v="CARTAGENA"/>
    <s v="0036-0001"/>
    <x v="6"/>
    <s v="13001"/>
    <s v="2984674"/>
    <s v="75903"/>
    <x v="0"/>
    <s v="BOLIVAR"/>
    <s v="CARTAGENA"/>
    <s v="BARRIO PUERTA DE LOS ALPES CARTAGENA DE INDIAS 2"/>
    <s v="WOMPI"/>
    <s v="FO-25-1970414 | FO-25-1795819 | FO-25-1790594"/>
    <d v="2025-11-06T13:09:00"/>
    <d v="2025-12-29T10:35:00"/>
    <s v="INCIDENTE"/>
    <s v="NAVEGACION LENTA"/>
    <s v="USUARIO NO PUEDE NAVEGAR ENTRE PANTALLAS O LA APP NO ABRE SE QUEDA CARGANDO"/>
    <s v="CACHE"/>
    <s v="07/11/2025 EQUIPO CON VERSIÓN ACTUALIZADA CLIENTE INFORMA QUE ARROJA ERRORES POR LENTITUD DEL EQUIPO MIENTRAS NAVEGA EN LA APP SE LE QUEDA PEGADO POR LO QUE  SE LE VALIDA IDIOMA LO TIENE INGLÉS Y EL PROBLEMA PERSISTE SE RELACIONA SERIAL Y SE REPORTA POR LENTITUD DEL EQUIPO YA QUE SE PROBÓ CON DATOS Y SIGUE IGUAL _x000a__x000a_254KMD4W4894_x000a_10/12/2025 SE VALIDA NOVEDAD CON EL CLIENTE VICTOR CORDOBA AL NUMERO 3015885583 Y SE ADJUNTA EVIDENCIA QUE CUENTA CON LA VERSIÓN ACTUALIZADA CLIENTE INFORMA QUE EN OCACIONES SE PEGA POR LO QUE LE TOCA ESTAR BORRANDO CACHE PARA QUE NO TRABAJE MAS LENTO SE LE INFORMA EL PROCESO DE BORRADO DE CACHE Y REINICIO MIENTRAS TRABAJAN EN UNA VERSIÓN QUE MEJORA LA LENTIDUD YA QUE INFORMA QUE SIGUE LENTO_x000a_29/12/2025 SE LLAMA AL CLIENTE CONTESTA EL SEÑOR VICTOR CEL 3007203565 INFORMA QUE EL DATAFONO ESTÁ ACTUALIZADO Y MEJOROLA LENTITUD QUE HASTA EL MOMENTO NO TIENE INCONVENIENTE ESTÁ OPERATIVO TODO OK VERSIÓN 26.2.17  LAS TRANSACCIONES SALEN MÁS RÁPIDO"/>
    <s v="SOPORTE_TELEFÓNICO"/>
    <s v="32"/>
    <s v="PRINCIPAL"/>
    <s v="TERRESTRE"/>
    <s v="CANEDO HERRERA ALEXANDER"/>
    <n v="3"/>
    <n v="22000"/>
    <n v="66000"/>
  </r>
  <r>
    <s v="PEREIRA"/>
    <s v="0036-0002"/>
    <x v="5"/>
    <s v="66001"/>
    <s v="2868485"/>
    <s v="53620"/>
    <x v="0"/>
    <s v="RISARALDA"/>
    <s v="PEREIRA"/>
    <s v="BARRIO 0 PEREIRA RISARALDA"/>
    <s v="WOMPI"/>
    <s v="FO-25-1865106 | FO-25-1762284 | FO-25-1666593"/>
    <d v="2025-10-10T10:49:00"/>
    <d v="2025-12-29T10:44:00"/>
    <s v="INCIDENTE"/>
    <s v="NAVEGACION LENTA"/>
    <s v="USUARIO NO PUEDE NAVEGAR ENTRE PANTALLAS O LA APP NO ABRE SE QUEDA CARGANDO"/>
    <s v="CACHE"/>
    <s v="30/10/2025 EN COMUNICACIÓN CON LA SEÑORA MILENA SANTANA AL NÚMERO 3227158531 SE LE INDICA REALIZAR BORRADO DE CACHÉ Y REINICIO DE DATÁFONO INFORMA QUE REALIZA PROCEDIMIENTO CONSTANTEMENTE_x000a_22/11/2025 LLAMADA REALIZADA AL CLIENTE, NO SE PUEDE VERIFICAR QUE EL APLICATIVO SE ENCUENTRA EN LA ÚLTIMA VERSIÓN PORQUE EL CLIENTE NO SE ENCUENTRA EN EL COMERCIO EN ESTE MOMENTO DE LA LLAMADA SIN EMBARGO, EL COMERCIO INFORMA QUE TODAVÍA TIENE CONVENIENTES CON LA LENTITUD DEL EQUIPO._x000a_29/12/2025 SE HABLA TELEFÓNICAMENTE CON LA SEÑORA YAMILENA QUIEN INDICA QUE DESDE LA ACTUALIZACIÓN YA EL DATAFONO LE TRABAJA SIN NOVEDAD , YA NI LO HA TENIDO QUE REINICIAR PARA PODER TRABAJAR YA LE ESTÁ TRABAJANDO FLUIDO"/>
    <s v="SOPORTE_TELEFÓNICO"/>
    <s v="24"/>
    <s v="PRINCIPAL"/>
    <s v="TERRESTRE"/>
    <s v="HENAO CARDONA DIEGO FERNANDO"/>
    <n v="3"/>
    <n v="22000"/>
    <n v="66000"/>
  </r>
  <r>
    <s v="BOGOTA"/>
    <s v="0036-0004"/>
    <x v="3"/>
    <s v="25743"/>
    <s v="3180724"/>
    <s v="51530"/>
    <x v="0"/>
    <s v="CUNDINAMARCA"/>
    <s v="SILVANIA"/>
    <s v="BARRIO SAN FERNANDO SILVANIA"/>
    <s v="WOMPI"/>
    <s v="FO-25-2039701"/>
    <d v="2025-12-27T09:00:00"/>
    <d v="2025-12-29T10:46:00"/>
    <s v="INCIDENTE"/>
    <s v="SOFTWARE"/>
    <s v="APP ELIMINADA"/>
    <s v="APP ELIMINADA POR EL CB"/>
    <s v="29/12/2025 SE LLEGA A COMERCIO, SE EVIDENCIA QUE NO TIENE LA APP INSTALADA, SE PROCEDE A ESCALAR CON WOMPI TICKET N° (489424),LA SEÑORA BRITNEY MANIPULA EL EQUIPO, SE REALIZAN PRUEBAS EXITOSAS. SIN NOVEDAD"/>
    <s v="VISITA_TÉCNICA"/>
    <s v="56"/>
    <s v="INTERMEDIA"/>
    <s v="TERRESTRE"/>
    <s v="ARIAS QUILINDO JULIAN"/>
    <n v="1"/>
    <n v="172989"/>
    <n v="172989"/>
  </r>
  <r>
    <s v="MANIZALES"/>
    <s v="0036-0002"/>
    <x v="5"/>
    <s v="17001"/>
    <s v="3181543"/>
    <s v="28121"/>
    <x v="0"/>
    <s v="CALDAS"/>
    <s v="MANIZALES"/>
    <s v="BARRIO CAROLA MANIZALES"/>
    <s v="WOMPI"/>
    <s v="FO-25-2042192"/>
    <d v="2025-12-28T09:00:00"/>
    <d v="2025-12-29T10:47:00"/>
    <s v="INCIDENTE"/>
    <s v="CONEXIÓN"/>
    <s v="CONEXIÓN DEFICIENTE WIFI"/>
    <s v="WIFI"/>
    <s v="29/12/2025 SE REALIZA LLAMADA CON USUARIO EL CUAL PRESENTA FALLAS PARA INICIAR SESIÓN, SE LE BRINDA PASOS PARA ACTUALIZAR EL EQUIPO Y DESACTIVARLE LA ZONA HORARIA, TAMBIEN SE LE INDICA PROBAR CON OTRA CONEXIÓN WIFI Y DE ESA MANERA SI LE INGRESA E INDICA QUE YA SE ENCUENTRA EN BUEN ESTADO Y OPERANDO CON NORMALIDAD"/>
    <s v="SOPORTE_TELEFÓNICO"/>
    <s v="40"/>
    <s v="PRINCIPAL"/>
    <s v="TERRESTRE"/>
    <s v="AGUIRRE HENAO RAUL EDUARDO"/>
    <n v="1"/>
    <n v="22000"/>
    <n v="22000"/>
  </r>
  <r>
    <s v="MONTERIA"/>
    <s v="0036-0001"/>
    <x v="6"/>
    <s v="23001"/>
    <s v="3181388"/>
    <s v="62599"/>
    <x v="0"/>
    <s v="CORDOBA"/>
    <s v="MONTERIA"/>
    <s v="BARRIO EL DORADO MONTERIA 5"/>
    <s v="WOMPI"/>
    <s v="FO-25-2042420 | FO-25-2041018"/>
    <d v="2025-12-27T12:20:00"/>
    <d v="2025-12-29T11:07:00"/>
    <s v="INCIDENTE"/>
    <s v="CREDENCIALES DE ACCESO (USUARIO/CONTRASEÑA)"/>
    <s v="INGRESO DE CREDENCIALES ERRADAS"/>
    <s v="EL USUARIO NO RECUERDA LA CONTRASEÑA O EL USUARIO"/>
    <s v="28/12/2025 SE REPROGRAMA VISITE TÉCNICA YA QUE NO ES POSIBLE DARLE SOLUCIÓN, NOS TOCA ESCALAR  EL INCIDENTE Y POR SER DOMINGO NO HAY SOPORTE, SE PROCEDE A REPROGRAMAR_x000a_29/12/2025 SE REALIZA SOPORTE TELEFÓNICO CON EL SEÑOR GUILLERMO CALLE 3175051137 DONDE SE EVIDENCIA QUE REALIZO VARIOS INTENTOS AL INGRESAR LA CONTRASEÑA POR TAL RAZÓN BLOQUEO EL USUARIO, SE ESCALA EL CASO EN SOPORTE WOMPI  , NOS DAN RESPUESTA DE QUE EL USUARIO YA FUE ACTIVO, SE PROCEDE AL INDICARLE AL SEÑOR GUILLERMO INGRESAR A  LA PLATAFORMA Y DARLE EN LA OPCIÓN CAMBIO DE CONTRASEÑA._x000a_SE HACE ACOMPAÑAMIENTO EN EL PROCESO DE CAMBIO DE CONTRASEÑA, NO INDICA QUE YA PUDO ENTRAR AL MODULO DE CB REALIZA UNA TRANSACCIÓN DE CONSIGNACIÓN RESULTANDO EXITOSA SE CAPACITA USUARIO EN EL CORRECTO MANEJO DEL EQUIPO _x000a__x000a_CB QUEDA OPERATIVO SIN NINGUNA OTRA NOVEDAS"/>
    <s v="SOPORTE_TELEFÓNICO"/>
    <s v="56"/>
    <s v="PRINCIPAL"/>
    <s v="TERRESTRE"/>
    <s v="ARRAZOLA HERNANDEZ NICOLAS AUGUSTO"/>
    <n v="2"/>
    <n v="22000"/>
    <n v="44000"/>
  </r>
  <r>
    <s v="PEREIRA"/>
    <s v="0036-0002"/>
    <x v="5"/>
    <s v="63001"/>
    <s v="2878575"/>
    <s v="28755"/>
    <x v="0"/>
    <s v="QUINDIO"/>
    <s v="ARMENIA"/>
    <s v="BARRIO BOSQUES DE PINARES 2 ARMENIA"/>
    <s v="WOMPI"/>
    <s v="FO-25-1864538 | FO-25-1722707 | FO-25-1681246"/>
    <d v="2025-10-14T12:43:00"/>
    <d v="2025-12-29T11:14:00"/>
    <s v="INCIDENTE"/>
    <s v="NAVEGACION LENTA"/>
    <s v="USUARIO NO PUEDE NAVEGAR ENTRE PANTALLAS O LA APP NO ABRE SE QUEDA CARGANDO"/>
    <s v="CACHE"/>
    <s v="22/10/2025 SE HABLA CON EL SEÑOR JULIO CESAR QUIEN INFORMA QUE TODOS LOS DIAS DEBE INGRESAR A BORRAR CACHE PARA QUE EL DATAFONO LE PUEDDA TRABAJAR PERO A PESAR DE ESO EN EL DIA SE PONE LENTO Y LE TOCA VOLVER A REALIZAR EL MISMO PROCESO, NO VE UNA MEJORIA REAL, YA LA APLICACION ESTA ACTUALIZADA_x000a_22/11/2025 EN LA LLAMADA TELEFÓNICA REALIZADA AL COMERCIO, VERIFICA QUE EL APLICATIVO SE ENCUENTRE EN LA ÚLTIMA VERSIÓN. EL CLIENTE INFORMA QUE TODAVÍA PERSISTE LA LENTITUD Y TIENE QUE HACER EL PROCESO DE REINICIO UNAS 3 VECES POR DÍA._x000a_29/12/2025 SE HABLA CON EL SEÑOR JULIO QUIEN INDICA QUE DESPUES DE LA ACTUALIZACIÓN ESTA MUY CONTENTO POR QUE EL DATAFONO ESTÁ FUNCIONANDO SUPER BIEN, YA NO DEBE ESTAR REINICIANDO VESION 26.2.17"/>
    <s v="SOPORTE_TELEFÓNICO"/>
    <s v="32"/>
    <s v="INTERMEDIA"/>
    <s v="TERRESTRE"/>
    <s v="HENAO CARDONA DIEGO FERNANDO"/>
    <n v="3"/>
    <n v="22000"/>
    <n v="66000"/>
  </r>
  <r>
    <s v="PEREIRA"/>
    <s v="0036-0002"/>
    <x v="5"/>
    <s v="66170"/>
    <s v="2878578"/>
    <s v="76995"/>
    <x v="0"/>
    <s v="RISARALDA"/>
    <s v="DOSQUEBRADAS"/>
    <s v="BARRIO VILLA FANY LA POPA DOSQUEBRADAS"/>
    <s v="WOMPI"/>
    <s v="FO-25-1861698 | FO-25-1728079 | FO-25-1681228"/>
    <d v="2025-10-14T12:47:00"/>
    <d v="2025-12-29T11:20:00"/>
    <s v="INCIDENTE"/>
    <s v="NAVEGACION LENTA"/>
    <s v="USUARIO NO PUEDE NAVEGAR ENTRE PANTALLAS O LA APP NO ABRE SE QUEDA CARGANDO"/>
    <s v="CACHE"/>
    <s v="23/10/2025 EN COMUNICACIÓN CON LA SEÑORA ANA LARGO AL NÚMERO 3235315193 INDICA QUE ESTÁ REINICIANDO DISPOSITIVO CADA 20 TX SE LE DAN INDICACIONES DE BORRADO DE CACHÉ Y REINICIO DE SISTEMA_x000a_21/11/2025 EN LA LLAMADA TELEFÓNICA REALIZA CLIENTE SE VERIFICA QUE EL APLICATIVO ESTE EN LA ÚLTIMA VERSIÓN. SIN EMBARGO, EL CLIENTE INFORMA QUE PRESENTA TODAVÍA LENTITUD. CADA 10 MINUTOS TIENE QUE ESTAR REINICIANDO EL EQUIPO._x000a_29/12/2025 SE HABLA CON LA SEÑORA ANNY QUIEN CONFORMA QUE DESPUES DE LA ACTUALIZACIÓN A LA VERSION 2.6.17 YA PUEDE TRABAJAR MUCHO MEJOR, EL CAMBIO HA SIDO SUSTANCIAL, YA LA DEJA SEGUIR SIN ESTAR REINCIANDO EL DATAFONO"/>
    <s v="SOPORTE_TELEFÓNICO"/>
    <s v="64"/>
    <s v="PRINCIPAL"/>
    <s v="TERRESTRE"/>
    <s v="HENAO CARDONA DIEGO FERNANDO"/>
    <n v="3"/>
    <n v="22000"/>
    <n v="66000"/>
  </r>
  <r>
    <s v="PEREIRA"/>
    <s v="0036-0002"/>
    <x v="5"/>
    <s v="66001"/>
    <s v="2894004"/>
    <s v="81243"/>
    <x v="0"/>
    <s v="RISARALDA"/>
    <s v="PEREIRA"/>
    <s v="BARRIO PUEBLITO PAISA CUBA PEREIRA"/>
    <s v="WOMPI"/>
    <s v="FO-25-1861688 | FO-25-1732713 | FO-25-1695502"/>
    <d v="2025-10-17T08:00:00"/>
    <d v="2025-12-29T11:24:00"/>
    <s v="INCIDENTE"/>
    <s v="NAVEGACION LENTA"/>
    <s v="USUARIO NO PUEDE NAVEGAR ENTRE PANTALLAS O LA APP NO ABRE SE QUEDA CARGANDO"/>
    <s v="CACHE"/>
    <s v="25/10/2025 SE HABLA CON USUARIO QUIEN INDICA QUE EL BORRADO DE CACHE Y ACTUALIZACION DE LA APP SOLO FUNCIONA MOMENTANEAMENTE, YA QUE EL DATAFONO LA MAYOR PARTE DEL TIEMPO SE COMPORTA DE FORMA LENTA, NO PERMITE REALIZAR LAS TRANSACCIONES CON NORMALIDAD, SE LE INDICA QUE SE DEBE SEGUIR REALIZANDO EL MISMO PROCESO HASTA QUE LA APP SE ESTABILICE DE MANERA ADECUADA_x000a_21/11/2025 EN LA LLAMADA TELEFÓNICA REALIZADA INFORMAN QUE EL CLIENTE ENCARGADO NO SE ENCUENTRA EN EL SITIO Y ES EL QUE OPERA EL EQUIPO, POR LO CUAL NO SE PUEDE VERIFICAR SI EL APLICATIVO ESTE ACTUALIZADO A LA ULTIMA VERSION_x000a_29/12/2025 SE HABLA CON LA SEÑORA DEYAILETH QUEIN CONFIRMA VERSION DE EQUIPO 26.2.17 Y INDICA QUE ESTA SUPER RAPIDO EL EQUIPO YA NO SE PEGA YA NO LO REINICIA"/>
    <s v="SOPORTE_TELEFÓNICO"/>
    <s v="16"/>
    <s v="PRINCIPAL"/>
    <s v="TERRESTRE"/>
    <s v="HENAO CARDONA DIEGO FERNANDO"/>
    <n v="3"/>
    <n v="22000"/>
    <n v="66000"/>
  </r>
  <r>
    <s v="PEREIRA"/>
    <s v="0036-0002"/>
    <x v="5"/>
    <s v="66001"/>
    <s v="2897459"/>
    <s v="65068"/>
    <x v="0"/>
    <s v="RISARALDA"/>
    <s v="PEREIRA"/>
    <s v="BARRIO PARQUE INDUSTRIAL PEREIRA 5"/>
    <s v="WOMPI"/>
    <s v="FO-25-1823533 | FO-25-1727573 | FO-25-1699037"/>
    <d v="2025-10-17T14:10:00"/>
    <d v="2025-12-29T11:28:00"/>
    <s v="INCIDENTE"/>
    <s v="NAVEGACION LENTA"/>
    <s v="USUARIO NO PUEDE NAVEGAR ENTRE PANTALLAS O LA APP NO ABRE SE QUEDA CARGANDO"/>
    <s v="CACHE"/>
    <s v="23/10/2025 EN COMUNICACIÓN CON LA SEÑORA CARMEN VILLA AL NÚMERO 3136569603 SE LE DA INDICACIONES PARA BORRADO DE CACHÉ INDICA QUE HOY NO HA ESTADO TAN LENTO_x000a_13/11/2025 SE HABLA CON EL CLIENTE , SE VALIDA EQUIPO YA ESTA ACTUALIZADO, PERO EL DATAFONO AL CABO DE CADA REINICIO PERMITE DE MANERA AGIL REALIZAR 10 TRANSACCIONES, DESPUES DE ESO SE PONE LENTO DE NUEVO Y TOCA VOLVER A BORRAR CACHE Y REINICIAR, LA CLIENTE ESTA MUY INCONFORME CON EL SERVICIO._x000a_29/12/2025 SE REALIZA VALIDACION CON LA SEÑORA CARMEN Y VALIDA QUE LA VERSION DEL EQUIPO 26.2.17 QUEDO FULL DATAFONO SIN PROBLEMA YA NO HAY QUE ESTARLO REINICIANDO"/>
    <s v="SOPORTE_TELEFÓNICO"/>
    <s v="64"/>
    <s v="PRINCIPAL"/>
    <s v="TERRESTRE"/>
    <s v="HENAO CARDONA DIEGO FERNANDO"/>
    <n v="3"/>
    <n v="22000"/>
    <n v="66000"/>
  </r>
  <r>
    <s v="BUCARAMANGA"/>
    <s v="0036-0007"/>
    <x v="2"/>
    <s v="68001"/>
    <s v="3037659"/>
    <s v="22946"/>
    <x v="0"/>
    <s v="SANTANDER"/>
    <s v="BUCARAMANGA"/>
    <s v="BARRIO CANDILES - BUCARAMANGA"/>
    <s v="WOMPI"/>
    <s v="FO-25-1969874 | FO-25-1906882 | FO-25-1851950 | FO-25-1849195"/>
    <d v="2025-11-20T08:00:00"/>
    <d v="2025-12-29T11:33:00"/>
    <s v="INCIDENTE"/>
    <s v="NAVEGACION LENTA"/>
    <s v="USUARIO NO PUEDE NAVEGAR ENTRE PANTALLAS O LA APP NO ABRE SE QUEDA CARGANDO"/>
    <s v="CACHE"/>
    <s v="20/11/2025 EN COMUNICACIÓN CON LA SEÑORA MARTHA AL MOVIL 3174428096, SE REALIZA SEGUIMIENTO Y VALIDACIÓN E INDICA QUE LA FALLA PERSISTE, QUÉ EN UN PROMEDIO DE 15 O 20MINUTOS EL EQUIPO NUEVAMENTE PRESENTA LOS BLOQUEOS,INDICA QUE PERSISTE LA NOVEDAD DE QUEDAR CARGANDO AL MOMENTO DE LA LECTURA DEL CHIP PARA COLOCAR EL PIN EN LA TARJETAS, *FALLA PERSISTE. *_x000a_28/11/2025 EN COMUNICACIÓN CON LA SEÑORA MARTHA AL MOVIL 3174428096,INDICA QUE DESPUÉS DE REALIZAR LA ACTUALIZACIÓN A LA NUEVA VERSIÓN 26.2.11,EL EQUIPO TRANSACCIONAR CORRECTAMENTE DURANTE LOS PRIMERAS 20 MOVIMIENTOS LUEGO DE ESTO VUELVE A PRESENTAR LA NOVEDAD D ELENTITAD Y QUEDA CARGANDO, INDICA QUE NUEVAMENTE TIENE QUE REALIZAR BORRADO DE CACHE Y REINICIAR EL DTAAFONO, INDICA QUE LA FALLA PERSISTE._x000a_13/12/2025 EN COMUNICACIÓN CON LA SEÑORA MARTHA AL MOVIL 3174428096, SE VALIDA QUE EL. EQUIPO. CUENTA CON LA VERSIÓN 26.2.11, CLIENTE INDICA QUE DEBE ESTAR REINICIANDO EL DATAFONO, BORRANDO CACHE Y LLAMANDO TEM CALL, MÁS DE 10 VECES DURANTE EL DÍA, 29/12/2025 SE ESTABLECE COMUNICACIÓN C9N LA SRA MARTHA FLÓREZ AL NUMERO DE CONTACTO 3174428096 QUIEN NOS CONFIRMA Y COMENTA QUE DESDE QUE SE ACTUALIZO EL DATÁFONO A LA VERSIÓN 26.2.17 EL EQUIPO HA ESTADO TRABAJANDO SUPER BIEN , EL CASO DE LA LENTITUD FUE SOLUCIONADO"/>
    <s v="SOPORTE_TELEFÓNICO"/>
    <s v="64"/>
    <s v="PRINCIPAL"/>
    <s v="TERRESTRE"/>
    <s v="HERNANDEZ GUARIN MIGUEL JULIAN"/>
    <n v="4"/>
    <n v="22000"/>
    <n v="88000"/>
  </r>
  <r>
    <s v="MONTERIA"/>
    <s v="0036-0001"/>
    <x v="6"/>
    <s v="23001"/>
    <s v="3001602"/>
    <s v="74154"/>
    <x v="0"/>
    <s v="CORDOBA"/>
    <s v="MONTERIA"/>
    <s v="BARRIO EL AMPARO MONTERIA"/>
    <s v="WOMPI"/>
    <s v="FO-25-1814253 | FO-25-1810793"/>
    <d v="2025-11-11T09:59:00"/>
    <d v="2025-12-29T11:39:00"/>
    <s v="INCIDENTE"/>
    <s v="NAVEGACION LENTA"/>
    <s v="USUARIO NO PUEDE NAVEGAR ENTRE PANTALLAS O LA APP NO ABRE SE QUEDA CARGANDO"/>
    <s v="CACHE"/>
    <s v="11/11/2025 SE LLAMA AL CB ALBERTO PEÑUELA AL NÚMERO 3177402364,  SE VALIDA VERSIÓN DE DATAFONO 26.2.5 OK. SE REALIZA BORRADO DE CACHE PERO FALLA PERSISTE. CB INDICA LENTITUD DESPUÉS DE ACTUALIZACIÓN._x000a_29/12/2025 SE REALIZA COMUNICACIÓN TELEFÓNICA CON EL CLIENTE ALBERTO PEÑUELA PARA VALIDACIÓN DE FALLA (LENTITUD) CON DATÁFONO WOMPI, CLIENTE INDICA FALLA SOLUCIONADA DESPUÉS DE ACTUALIZAR EQUIPO, MANIFIESTA EQUIPO Y APLICATIVOS OPERATIVOS."/>
    <s v="SOPORTE_TELEFÓNICO"/>
    <s v="56"/>
    <s v="PRINCIPAL"/>
    <s v="TERRESTRE"/>
    <s v="MARQUEZ HOYOS JEYSON DANIEL"/>
    <n v="2"/>
    <n v="22000"/>
    <n v="44000"/>
  </r>
  <r>
    <s v="MEDELLIN"/>
    <s v="0036-0005"/>
    <x v="1"/>
    <s v="5001"/>
    <s v="3181534"/>
    <s v="45967"/>
    <x v="0"/>
    <s v="ANTIOQUIA"/>
    <s v="MEDELLIN"/>
    <s v="BARRIO POBLADO MEDELLIN 4"/>
    <s v="WOMPI"/>
    <s v="FO-25-2042207"/>
    <d v="2025-12-28T09:00:00"/>
    <d v="2025-12-29T11:40:00"/>
    <s v="INCIDENTE"/>
    <s v="EQUIPO"/>
    <s v="INTENTO DE MANIPULACION"/>
    <s v="DAÑO EN EL EQUIPO"/>
    <s v="29/12/2025 SE REALIZA CAMBIO DE EQUIPO YA QUE DATÁFONO PRESENTA BLOQUEO DE TERMINAL, SE HACE PRUEBAS DE INGRESO Y TRANSACIONAL Y TODO OK"/>
    <s v="VISITA_TÉCNICA"/>
    <s v="56"/>
    <s v="PRINCIPAL"/>
    <s v="TERRESTRE"/>
    <s v="HERNANDEZ CHAVARRIA JUAN CAMILO"/>
    <n v="1"/>
    <n v="51282"/>
    <n v="51282"/>
  </r>
  <r>
    <s v="MEDELLIN"/>
    <s v="0036-0005"/>
    <x v="1"/>
    <s v="5197"/>
    <s v="3051397"/>
    <s v="10192"/>
    <x v="0"/>
    <s v="ANTIOQUIA"/>
    <s v="COCORNA"/>
    <s v="COCORNA - ANTIOQUIA"/>
    <s v="WOMPI"/>
    <s v="FO-25-1871970 | FO-25-1868791"/>
    <d v="2025-11-24T08:57:00"/>
    <d v="2025-12-29T11:44:00"/>
    <s v="INCIDENTE"/>
    <s v="NAVEGACION LENTA"/>
    <s v="USUARIO NO PUEDE NAVEGAR ENTRE PANTALLAS O LA APP NO ABRE SE QUEDA CARGANDO"/>
    <s v="CACHE"/>
    <s v="24/11/2025 SE REALIZÓ GESTIÓN TELEFÓNICA SE HABLÓ CON LA SEÑORA ANA MARÍA HENAO SE VERIFICÓ QUE EL DATÁFONO SE ENCONTRARA ACTUALIZADO SE REALIZA BORRADO DE MEMORIA CACHÉ SE REALIZARON PRUEBAS CORRESPONSAL NOS INFORMA QUE SEGUIRÁ SIENDO EL BORRADO DE CACHÉ YA QUE FUNCIONA MÁS RÁPIDO_x000a_29/12/2025 SE REALIZÓ EXITOSAMENTE LA LLAMADA AL CB AL NÚMERO 3137958766.  _x000a_LA USUARIA ANA MARÍA HENAO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0"/>
    <s v="INTERMEDIA"/>
    <s v="TERRESTRE"/>
    <s v="MARTINEZ TOVAR OSCAR DAVID"/>
    <n v="2"/>
    <n v="22000"/>
    <n v="44000"/>
  </r>
  <r>
    <s v="MEDELLIN"/>
    <s v="0036-0005"/>
    <x v="1"/>
    <s v="5129"/>
    <s v="3056125"/>
    <s v="80001"/>
    <x v="0"/>
    <s v="ANTIOQUIA"/>
    <s v="CALDAS"/>
    <s v="BARRIO LA DOCENA CALDAS"/>
    <s v="WOMPI"/>
    <s v="FO-25-1875626 | FO-25-1872600"/>
    <d v="2025-11-24T15:58:00"/>
    <d v="2025-12-29T11:46:00"/>
    <s v="INCIDENTE"/>
    <s v="NAVEGACION LENTA"/>
    <s v="USUARIO NO PUEDE NAVEGAR ENTRE PANTALLAS O LA APP NO ABRE SE QUEDA CARGANDO"/>
    <s v="CANAL DE COMUNICACIÓN"/>
    <s v="25/11/2025 SE REALIZÓ GESTIÓN TELEFÓNICA SE HABLÓ CON LA SEÑORA CAMILA SE LE EXPLICA CÓMO REALIZAR EL BORRADO DE MEMORIA CACHÉ SE REALIZARON PRUEBAS EXITOSAS PERO EL DATÁFONO AÚN CONTINÚA LENTO_x000a_29/12/2025 SE REALIZÓ EXITOSAMENTE LA LLAMADA AL CB AL NÚMERO 3042479999_x000a_LA USUARIA CAMILA DÍEZ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24"/>
    <s v="PRINCIPAL"/>
    <s v="TERRESTRE"/>
    <s v="ALVAREZ ARENAS VICTOR HUGO"/>
    <n v="2"/>
    <n v="22000"/>
    <n v="44000"/>
  </r>
  <r>
    <s v="PEREIRA"/>
    <s v="0036-0002"/>
    <x v="5"/>
    <s v="63001"/>
    <s v="2897784"/>
    <s v="78148"/>
    <x v="0"/>
    <s v="QUINDIO"/>
    <s v="ARMENIA"/>
    <s v="BARRIO ARCOIRIS ARMENIA"/>
    <s v="WOMPI"/>
    <s v="FO-25-1762256 | FO-25-1699382"/>
    <d v="2025-10-17T14:47:00"/>
    <d v="2025-12-29T11:50:00"/>
    <s v="INCIDENTE"/>
    <s v="NAVEGACION LENTA"/>
    <s v="USUARIO NO PUEDE NAVEGAR ENTRE PANTALLAS O LA APP NO ABRE SE QUEDA CARGANDO"/>
    <s v="CACHE"/>
    <s v="30/10/2025 EN COMUNICACIÓN CON EL CLIENTE JHON GALEANO AL NÚMERO 3117175587 SE LE INDICA REALIZAR BORRADO DE CACHÉ Y REINICIO DE DATÁFONO INFORMA QUE REALIZA PROCEDIMIENTO CONSTANTEMENTE_x000a_29/12/2025 SE HABLA CON EL SEÑOR JHONY QUIEN INDICA QUE LA VERSION ES LA 26.2.17 Y QUE SI SE HA VISTO EL CAMBIO , A VECES SE LE A DESCONECTADO PERO SE LA SEÑAL DEL INTERNET PERO YA PUEDE OPERARLO CON NORMALIDAD , YA NO PERSISTE ESTA LENTITUD"/>
    <s v="SOPORTE_TELEFÓNICO"/>
    <s v="16"/>
    <s v="INTERMEDIA"/>
    <s v="TERRESTRE"/>
    <s v="HENAO CARDONA DIEGO FERNANDO"/>
    <n v="2"/>
    <n v="22000"/>
    <n v="44000"/>
  </r>
  <r>
    <s v="MEDELLIN"/>
    <s v="0036-0005"/>
    <x v="1"/>
    <s v="5088"/>
    <s v="3181562"/>
    <s v="71295"/>
    <x v="0"/>
    <s v="ANTIOQUIA"/>
    <s v="BELLO"/>
    <s v="BELLO BELLO ANTIOQUIA"/>
    <s v="WOMPI"/>
    <s v="FO-25-2043062"/>
    <d v="2025-12-29T08:00:00"/>
    <d v="2025-12-29T11:53:00"/>
    <s v="INCIDENTE"/>
    <s v="CREDENCIALES DE ACCESO (USUARIO/CONTRASEÑA)"/>
    <s v="INGRESO DE CREDENCIALES ERRADAS"/>
    <s v="USUARIO CB"/>
    <s v="29/12/2025 SE CAMBIA CONTRASEÑA Y SE LOGRA INGRESAR A APLICACIÓN OK SE VERIFICA Y YA ESTA OPERANDO SIN PROBLEMAS DE INGRESO A APLICACIÓN PRUEBAS OK"/>
    <s v="VISITA_TÉCNICA"/>
    <s v="48"/>
    <s v="PRINCIPAL"/>
    <s v="TERRESTRE"/>
    <s v="PAREJA ECHAVARRIA JHON DAVID"/>
    <n v="1"/>
    <n v="51282"/>
    <n v="51282"/>
  </r>
  <r>
    <s v="BOGOTA"/>
    <s v="0036-0004"/>
    <x v="3"/>
    <s v="11001"/>
    <s v="3178418"/>
    <s v="32051"/>
    <x v="0"/>
    <s v="CUNDINAMARCA"/>
    <s v="BOGOTA"/>
    <s v="INTERRAPIDISIMO CAI BELLAVISTA"/>
    <s v="WOMPI"/>
    <s v="FO-25-2040282 | FO-25-2033518"/>
    <d v="2025-12-26T11:01:00"/>
    <d v="2025-12-29T12:00:00"/>
    <s v="INCIDENTE"/>
    <s v="CREDENCIALES DE ACCESO (USUARIO/CONTRASEÑA)"/>
    <s v="NO FUNCIONA LA OPCION DE OLVIDO DE CONTRASEÑA O USUARIO"/>
    <s v="ERROR INICIO DE SESIÓN"/>
    <s v="27/12/2025 SE REALIZA VISITA DE CAMPO ENCONTRADO QUE COMERCIO ESTA CERRADO, SE INTENTA COMUNICACIÓN A LA LÍNEA 3123720651 DONDE NO HAY RESPUESTA, SE INFORMA A SUPERVISOR QUIEN AUTORIZA REPROGRAMACION DE SOLICITUD_x000a_29/12/2025 SE REALIZA REVISION DEL EQUIPO, SE REINICIA ESTE Y SE OBSERVA INGRESO NORMAL A LA APP DEL WOMPI SE PROCEDE A REALIZAR TRANSACCIONES DE PRUEBA. DEBIDO A QUE EL EQUIPO NO TIENE REGISTRADO TRANSACCIONES ANTERIORES POR EL TIEMPO SIN USO NO SE TOMAN FOTOS DE TRANSACCIONES ANTERIORES."/>
    <s v="VISITA_TÉCNICA"/>
    <s v="16"/>
    <s v="PRINCIPAL"/>
    <s v="TERRESTRE"/>
    <s v="ALARCON AREVALO JOHAN STIVEN"/>
    <n v="2"/>
    <n v="51282"/>
    <n v="102564"/>
  </r>
  <r>
    <s v="BOGOTA"/>
    <s v="0036-0004"/>
    <x v="3"/>
    <s v="25473"/>
    <s v="3180136"/>
    <s v="52225"/>
    <x v="0"/>
    <s v="CUNDINAMARCA"/>
    <s v="MOSQUERA"/>
    <s v="BARRIO PORVENIR RIO MOSQUERA"/>
    <s v="WOMPI"/>
    <s v="FO-25-2038676"/>
    <d v="2025-12-26T15:41:00"/>
    <d v="2025-12-29T12:17:00"/>
    <s v="INCIDENTE"/>
    <s v="CREDENCIALES DE ACCESO (USUARIO/CONTRASEÑA)"/>
    <s v="NO FUNCIONA EL USUARIO O CONTRASEÑA"/>
    <s v="ASOCIACIÓN ERRADA"/>
    <s v="29/12/2025 SE REALIZA VALIDACIÓN DE SERVICIO POR FALLA EN INGRESO NO PERMITE INGRESAR COMO SI ESTUVIERA DESASOCIADO EL USUARIO CON LA TERMINAL SE INTENTA CAMBIO DE CLAVE EXITOSO PERO PERSISTE FALLA DE INGRESO, CLIENTE YA HA TENIDO VARIAS VISITAS TÉCNICAS POR EL MISMO INCONVENIENTE FUNCIONA BIEN 3 HORAS Y VUELVE A FALLAR TÉCNICAMENTE SE SOLICITA CAMBIO DE EQUIPO DE ESCALA A WOMPI PARA QUE AUTORICEN 10:35 AM EN ESPERA DE TICKET. _x000a__x000a_EN VALIDACIONES CON CG SE VALIDA Y HAY TRASABILIDAD DEL TICKET 489480 CON EL CUAL HABÍAN GENERADO UN CAMBIO DE EQUIPO PERO AL PARECER NO HA QUEDADO ASOCIADO EL USUARIO CON EL DATAFONO CG SIGUE EN VALIDACIONES CON WOMPI EN ESPERA DE RESPUESTA 11:24 AM_x000a__x000a_12:00 SE AUTORIZÓ CAMBIO DE EQUIPO POR PARTE DE WOMPI SERVICIO OPERATIVO PRUEBAS OK CON UNA CONSULTA DE SALDO NO HAY COMO HACER DEPÓSITO O RETIRO CLIENTE RECIBE A SATISFACCIÓN"/>
    <s v="VISITA_TÉCNICA"/>
    <s v="0"/>
    <s v="PRINCIPAL"/>
    <s v="TERRESTRE"/>
    <s v="BUSTOS MORA DIEGO MANUEL"/>
    <n v="1"/>
    <n v="51282"/>
    <n v="51282"/>
  </r>
  <r>
    <s v="MEDELLIN"/>
    <s v="0036-0005"/>
    <x v="1"/>
    <s v="5088"/>
    <s v="3063343"/>
    <s v="27605"/>
    <x v="0"/>
    <s v="ANTIOQUIA"/>
    <s v="BELLO"/>
    <s v="BARRIO NIQUIA 9 - BELLO"/>
    <s v="WOMPI"/>
    <s v="FO-25-1883221 | FO-25-1881431"/>
    <d v="2025-11-26T08:00:00"/>
    <d v="2025-12-29T12:18:00"/>
    <s v="INCIDENTE"/>
    <s v="NAVEGACION LENTA"/>
    <s v="USUARIO NO PUEDE NAVEGAR ENTRE PANTALLAS O LA APP NO ABRE SE QUEDA CARGANDO"/>
    <s v="CANAL DE COMUNICACIÓN"/>
    <s v="26/11/2025 EN COMUNICACIÓN CON EL SEÑOR JORGE NO INDICA QUE QUÉ LA NAVEGACIÓN EN EL DATAFONO ES MUY LENTA QUÉ PUEDE TARDEN EN UNA SOLA TXS HASTA 5MIN Y QUE ES MUY DESGASTANTE ESTA BORRADO CACHE Y REINICIANDO EL EQUIPO CADA RATO. SE LE DA UN SOPORTE TÉCNICO SIN ÉXITO YA QUE EL CLIENTE INDICA QUE LA FALLA CONTIGUA Y ES FALLA QUE NO PRESENTABA CUANDO TENIA EL OTRO EQUIPO_x000a_29/12/2025 SE REALIZÓ EXITOSAMENTE LA LLAMADA AL CB AL NÚMERO  3136001418_x000a_LA USUARIO JORGE MONSALVE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64"/>
    <s v="PRINCIPAL"/>
    <s v="TERRESTRE"/>
    <s v="MARTINEZ TOVAR OSCAR DAVID"/>
    <n v="2"/>
    <n v="22000"/>
    <n v="44000"/>
  </r>
  <r>
    <s v="CALI"/>
    <s v="0036-0003"/>
    <x v="4"/>
    <s v="76001"/>
    <s v="2860429"/>
    <s v="26988"/>
    <x v="0"/>
    <s v="VALLE DEL CAUCA"/>
    <s v="CALI"/>
    <s v="BARRIO JORDAN CALI"/>
    <s v="WOMPI"/>
    <s v="FO-25-1985404 | FO-25-1856516 | FO-25-1702046 | FO-25-1649497"/>
    <d v="2025-10-09T08:00:00"/>
    <d v="2025-12-29T12:20:00"/>
    <s v="INCIDENTE"/>
    <s v="NAVEGACION LENTA"/>
    <s v="USUARIO NO PUEDE NAVEGAR ENTRE PANTALLAS O LA APP NO ABRE SE QUEDA CARGANDO"/>
    <s v="CACHE"/>
    <s v="18/10/2025 SE HABLA CON EL SEÑOR ALBEIRO SE LE INDICA QUE EL TEMA DE LENTITUD DEBE SER TRAMITADO POR EL MOMENTO COCN BORRADO DE CACHE Y REINICIO DE DATAFONO, ACTUALIZACION DE LA APP, EL CLIENTE INDICA REALIZAR ESTA LABORA VARIAS VECES AL DIA YA QUE LE HAN REALIZADO VARIAS VISITAS Y EN TODAS LAS LLAMADAS LE INDICAN LO MISMO PERO QUE EL SERVICIO NO MEJORA Y EL DATAFONO AL CABO DE UNOS MINUTOS SE PONE LENTO._x000a_20/11/2025 EN LA LLAMADA TELEFÓNICA REALIZADA CLIENTE SE VERIFICA QUE EL APLICATIVO ESTE EN LA ÚLTIMA VERSION. EL CLIENTE INFORMA QUE EL PROBLEMA DE LENTITUD PERSISTE._x000a_15/12/2025 LLAMA AL SEÑOR ALBEIRÓ CIFUENTES, SE VERIFICA QUE EL APLICATIVO SE ENCUENTRE EN LA ÚLTIMA VERSIÓN. SIN EMBARGO, EL SEÑOR ALBEIRO INFORMA QUE EL RENDIMENTO DEBIDO A LA LENTITUD HA EMPEORADO AHORA TIENE QUE REINICIAR LOS EQUIPO CADA 10 A 5 TRANSACCIONES._x000a_29/12/2025 EN LA LLAMADA TELEFÓNICA REALIZADA AL SEÑOR ALBEIROS CIFUENTES NOS CONTESTA LA ESPOSA DEL SEÑOR ALBEIRO CIFUENTES, NOS INFORMA QUE NO SE ENCUENTRA EN EL MOMENTO SE LE INFORMA EL MOTIVO DE LA LLAMADA, NO SE PUDO VERIFICAR QUÉ EQUIPO ESTUVIERA EN LA ÚLTIMA VERSIÓN. YA  QUE ELLOS NO ESTÁN EN EL SITIO, SIN EMBARGO, INFORMA QUE YA NO TIENEN QUE ESTAR RENINCIANDO LOS EQUIPOS TAMBIÉN INFORMO QUE YA NO TIENE PROBLEMAS DE LENTITUD."/>
    <s v="SOPORTE_TELEFÓNICO"/>
    <s v="64"/>
    <s v="PRINCIPAL"/>
    <s v="TERRESTRE"/>
    <s v="BENAVIDES ARANGO RAFAEL JOSE"/>
    <n v="4"/>
    <n v="22000"/>
    <n v="88000"/>
  </r>
  <r>
    <s v="PEREIRA"/>
    <s v="0036-0002"/>
    <x v="5"/>
    <s v="63594"/>
    <s v="2990587"/>
    <s v="30674"/>
    <x v="0"/>
    <s v="QUINDIO"/>
    <s v="QUIMBAYA"/>
    <s v="BARRIO CENTRO 5 QUIMBAYA"/>
    <s v="WOMPI"/>
    <s v="FO-25-1800496 | FO-25-1796195"/>
    <d v="2025-11-07T12:27:00"/>
    <d v="2025-12-29T12:31:00"/>
    <s v="INCIDENTE"/>
    <s v="NAVEGACION LENTA"/>
    <s v="USUARIO NO PUEDE NAVEGAR ENTRE PANTALLAS O LA APP NO ABRE SE QUEDA CARGANDO"/>
    <s v="CACHE"/>
    <s v="08/11/2025 SE LLAMA A COMERCIO INDICA LENTITUD EN EQUIPO SE INDICA QUE REALICE  BORRADO DE CACHE INDICA QUE SE LO BORRA Y NAVEGA MEJOR PERO QUE LA CAPACIDAD DEL EQUIPO ES MUY POCA Y TOCA ESTAR BORRANDO CACHÉ A CADA RATO._x000a_29/12/2025 SE HABLA CON LA SEÑORA ALBA CONFIRMA VERSION 26.2.17 Y INDICA QUE YA ESTA OPEANDO MUY BIEN, MUY RAPIDO YA NO TIENE QUE ESTAR REINICIANDO"/>
    <s v="SOPORTE_TELEFÓNICO"/>
    <s v="32"/>
    <s v="INTERMEDIA"/>
    <s v="TERRESTRE"/>
    <s v="HENAO CARDONA DIEGO FERNANDO"/>
    <n v="2"/>
    <n v="22000"/>
    <n v="44000"/>
  </r>
  <r>
    <s v="CALI"/>
    <s v="0036-0003"/>
    <x v="4"/>
    <s v="76001"/>
    <s v="2862993"/>
    <s v="52803"/>
    <x v="0"/>
    <s v="VALLE DEL CAUCA"/>
    <s v="CALI"/>
    <s v="BARRIO LAS CEIBAS CALI 2"/>
    <s v="WOMPI"/>
    <s v="FO-25-1985426 | FO-25-1856426 | FO-25-1737440 | FO-25-1654778"/>
    <d v="2025-10-09T11:27:00"/>
    <d v="2025-12-29T12:37:00"/>
    <s v="INCIDENTE"/>
    <s v="NAVEGACION LENTA"/>
    <s v="USUARIO NO PUEDE NAVEGAR ENTRE PANTALLAS O LA APP NO ABRE SE QUEDA CARGANDO"/>
    <s v="CACHE"/>
    <s v="22/10/2025 SE HABLA CON EL SEÑOR HECTOR QUIEN INFORMA QUE EL DATAFONO NO MEJORA , EL CLIENTE BORRO 20 VECES EL CACHE AL DIA DURA 20 MINUTOS RAPIDO, Y VUELVE A PONERSE LENTO Y SE ESTA VIENDO MUY AFEFCTADO YA QUE NO PUEDE ATENDER EL MISMO NUMERO DE CLIENTES_x000a_20/11/2025 EN LA LLAMADA TELEFÓNICA REALIZADA CLIENTE SE VERIFICA QUE EL APLICATIVO ESTÁ EN LA ULTIMA VERSIÓN. EL CLIENTE INFORMA QUE PERSISTE PROBLEMA DE LENTITUD A LA HORA DE REALIZAR TRANSACCIONES EN LA APLICACIÓN._x000a_15/12/2025 EN LA LLAMADA REALIZADA AL SEÑOR HÉCTOR CUERVO ARISTIZÁBAL SE VERIFICA QUE EL EQUIPO SE ENCUENTRA EN LA ÚLTIMA VERSIÓN. SIN EMBARGO, SIGUE PRESENTANDO PROBLEMAS DE LENTITUD EL CLIENTE INFORMA DE CADA 15 TRANSACCIONES TIENE QUE ESTAR REALIZANDO EL PROCEDIMIENTO DE REINICIO Y BORRADO DE CACHÉ._x000a_29/12/2025 EN LA LLAMADA REALIZADA AL SEÑOR HÉCTOR CUERVO ARISTIZÁBAL SE CONFIRMA QUE EL EQUIPO SE ENCUENTRA EN LA ÚLTIMA VERSIÓN CLIENTE INFORMA QUE YA NO PRESENTA LOS PROBLEMAS DE LENTITUD, YA NO TIENE QUE ESTAR REINICIANDO EL E"/>
    <s v="SOPORTE_TELEFÓNICO"/>
    <s v="64"/>
    <s v="PRINCIPAL"/>
    <s v="TERRESTRE"/>
    <s v="BENAVIDES ARANGO RAFAEL JOSE"/>
    <n v="4"/>
    <n v="22000"/>
    <n v="88000"/>
  </r>
  <r>
    <s v="MONTERIA"/>
    <s v="0036-0001"/>
    <x v="6"/>
    <s v="23068"/>
    <s v="3134795"/>
    <s v="74746"/>
    <x v="0"/>
    <s v="CORDOBA"/>
    <s v="AYAPEL"/>
    <s v="BARRIO OSPINA PEREZ AYAPEL 1"/>
    <s v="WOMPI"/>
    <s v="FO-25-1984519 | FO-25-1971576"/>
    <d v="2025-12-14T09:00:00"/>
    <d v="2025-12-29T12:38:00"/>
    <s v="INCIDENTE"/>
    <s v="NAVEGACION LENTA"/>
    <s v="USUARIO NO PUEDE NAVEGAR ENTRE PANTALLAS O LA APP NO ABRE SE QUEDA CARGANDO"/>
    <s v="CACHE"/>
    <s v="16/12/2025 SE REALIZA SOPORTE TELEFÓNICO A CLIENTE # 3012796370, INFORMAN QUE EL DATAFONO ESTÁ DEMASIADO LENTO, SE LIMPIA MEMORIA CACHE Y SE VÁLIDA VR DEL EQUIPO ESTÁ EN VR 26.2.14, CLIENTE INDICA QUE LA LENTITUD DEL DATAFONO PERSISTE_x000a_29/12/2025 EN COMUNICACIÓN CON EL CLIENTE AL # 3012796370 ESTE INFORMA QUE DESDE QUE SE REALIZÓ LA NUEVA ACTUALIZACIÓN VR 26.2.17, SE LES SOLUCIONO EL TEMA DE LA LENTITUD Y ESTÁN TRABAJANDO CON NORMALIDAD"/>
    <s v="SOPORTE_TELEFÓNICO"/>
    <s v="64"/>
    <s v="LEJANA"/>
    <s v="TERRESTRE"/>
    <s v="COGOLLO ROSSO CAMILO ANDRES"/>
    <n v="2"/>
    <n v="22000"/>
    <n v="44000"/>
  </r>
  <r>
    <s v="MEDELLIN"/>
    <s v="0036-0005"/>
    <x v="1"/>
    <s v="5190"/>
    <s v="3078612"/>
    <s v="27117"/>
    <x v="0"/>
    <s v="ANTIOQUIA"/>
    <s v="CISNEROS"/>
    <s v="BARRIO PARQUE PRINCIPAL CISNEROS"/>
    <s v="WOMPI"/>
    <s v="FO-25-1927529 | FO-25-1907955 | FO-25-1906248"/>
    <d v="2025-11-29T09:56:00"/>
    <d v="2025-12-29T12:48:00"/>
    <s v="INCIDENTE"/>
    <s v="NAVEGACION LENTA"/>
    <s v="USUARIO NO PUEDE NAVEGAR ENTRE PANTALLAS O LA APP NO ABRE SE QUEDA CARGANDO"/>
    <s v="CANAL DE COMUNICACIÓN"/>
    <s v="29/12/2025 SE REALIZÓ GESTIÓN TELEFÓNICA SE HABLÓ CON LA SEÑORA MILENA SE VALIDÓ DE QUE EL DATÁFONO ESTUVIERA ACTUALIZADO SE LE REALIZA BORRADO DE MEMORIA CACHÉ PERO LA LENTITUD PERSISTENTE_x000a_03/12/2025 SE REALIZO CONTACTO CON LA SRA MILENA AL 3229060097 QUIEN INDICA QUE LA FALLA DEL EQUIPO ES LENTITUD, INFORMA QUE ELLA ES EL CORRESPONSAL QUE MAS TRANSA EN EL PUEBLO YA QUE MANEJA UN CUPO GRANDE Y COMO ES UN SUPER MERCADO TIENE ALTÍSIMA AFLUENCIA DE CLIENTES, EL EQUIPO SE ENCUENTRA EN LA VERSIÓN 26.2.11 QUE ES LA ÚLTIMA, SE LA HABÍA REALIZADO GESTIÓN PREVIA DE VERSIÓN Y BORRADO DE CACHE PERO INDICA QUE ELLA HACE DEMASIADAS TRANSACCIONES Y TIENE QUE ESTAR BORRANDO CACHE CADA 10 A 15 MINUTOS DEPENDIENDO EL MOVIMIENTO YA QUE DESPUÉS DE CIERTA CANTIDAD DE TRANSACCIONES SE PONE LENTO Y NO RESPONDE Y ESTO LE ESTA AFECTANDO LA TRANSACCIONALIDAD Y QUEDANDO MAL ANTE EL CLIENTE. DEBIDO A ESTO FUE QUE PUSO EL DERECHO DE PETICIÓN EN UNA SUCURSAL FÍSICA DE BANCOLOMBIA. PIDE QUE POR FAVOR LE CAMBIEN EL EQUIPO 29/12/2025 SE REALIZÓ EXITOSAMENTE LA LLAMADA AL CB AL NÚMERO 3229060097_x000a_LA USUARIA  MILENA RIOS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_x000a_"/>
    <s v="SOPORTE_TELEFÓNICO"/>
    <s v="64"/>
    <s v="INTERMEDIA"/>
    <s v="TERRESTRE"/>
    <s v="ALVAREZ ARENAS VICTOR HUGO"/>
    <n v="3"/>
    <n v="22000"/>
    <n v="66000"/>
  </r>
  <r>
    <s v="CALI"/>
    <s v="0036-0003"/>
    <x v="4"/>
    <s v="76001"/>
    <s v="2865695"/>
    <s v="79290"/>
    <x v="0"/>
    <s v="VALLE DEL CAUCA"/>
    <s v="CALI"/>
    <s v="BARRIO LIDO CALI"/>
    <s v="WOMPI"/>
    <s v="FO-25-1969029 | FO-25-1810936 | FO-25-1666058"/>
    <d v="2025-10-10T08:00:00"/>
    <d v="2025-12-29T13:01:00"/>
    <s v="INCIDENTE"/>
    <s v="NAVEGACION LENTA"/>
    <s v="USUARIO NO PUEDE NAVEGAR ENTRE PANTALLAS O LA APP NO ABRE SE QUEDA CARGANDO"/>
    <s v="CACHE"/>
    <s v="11/11/2025 SE CONTACTA AL CLIENTE, INDICA QUE EL DATAFONO CONTINÚA CON LA LENTITUD SE HACE EL RESPECTIVO BORRADO DE CACHE Y ACTUALIZACIÓN Y ARRANCA NORMAL PERO DESPUÉS DE CIERTAS TRANSACCIONES EL PROBLEMA PERSISTE._x000a_12/12/2025 EN LA LLAMADA REALIZADA A LA SEÑORITA YANETH BOTINA SE VERIFICA QUE EL EQUIPO SE ENCUENTRA EN LA ÚLTIMA VERSIÓN. SIN EMBARGO, EL CLIENTE INFORMA QUÉ SIGUE PRESENTANDO PROBLEMAS DE LENTITUD, TIENEN QUE ESTAR REINICIANDO EL EQUIPO CADA 20 MINUTOS._x000a_29/12/2025 EN LA LLAMADA REALIZADA A LA SEÑORA YANETH BOTINA SE VERIFICA QUE EL EQUIPO SE ENCUENTRA EN LA ÚLTIMA INVERSIÓN. EL CLIENTE INFORMA QUE YA NO TIENE PROBLEMAS DE LENTITUD Y QUE NO TIENE QUE ESTAR REINICIANDO EL EQUIPO."/>
    <s v="SOPORTE_TELEFÓNICO"/>
    <s v="16"/>
    <s v="PRINCIPAL"/>
    <s v="TERRESTRE"/>
    <s v="BENAVIDES ARANGO RAFAEL JOSE"/>
    <n v="3"/>
    <n v="22000"/>
    <n v="66000"/>
  </r>
  <r>
    <s v="VILLAVICENCIO"/>
    <s v="0036-0006"/>
    <x v="0"/>
    <s v="50001"/>
    <s v="2897327"/>
    <s v="64344"/>
    <x v="0"/>
    <s v="META"/>
    <s v="VILLAVICENCIO"/>
    <s v="BARRIO RECREO VILLAVICENCIO 3"/>
    <s v="WOMPI"/>
    <s v="FO-25-1970069 | FO-25-1787242 | FO-25-1701659 | FO-25-1698795"/>
    <d v="2025-10-17T13:37:00"/>
    <d v="2025-12-29T13:05:00"/>
    <s v="INCIDENTE"/>
    <s v="NAVEGACION LENTA"/>
    <s v="USUARIO NO PUEDE NAVEGAR ENTRE PANTALLAS O LA APP NO ABRE SE QUEDA CARGANDO"/>
    <s v="CACHE"/>
    <s v="18/10/2025 SE REALIZA CONTACTO TELEFONICO CON LA SEÑORA CAROLINA ALARCON AL NÚMERO 3115469047LA CUAL NOS INDICA QUE YA SE LE HIZO BORRADO DE CACHE Y ACTUALIZACIÓN DE EQUIPO Y SIGUE PRESENTANDO FALLA DE LENTITUD Y NO PERMITE IMPRIMIR VAUCHER, NOS INFORMA QUE NO A PODIDO TRABAJAR DEBIDO A QUE CLIENTE LE SOLICITA RECIBO Y EL DATAFONO NO PERMITE IMPRIMIR_x000a_05/11/2025 ME COMUNICO CON LA SEÑORA CAROLINA ALARCÓN AL NÚMERO 3115469047 Y NOS INFORMA QUE EL DATAFONO SE LE ACTUALIZO ESTA MAÑANA PERO QUE SIGUE FUNCIONANDO MUY LENTO. NO LE ARROJA VOUCHER EN MUCHAS DE LAS TRANSACCIONES SOLCITA LE CANBIEN EL EQUIPO DE MANERA URGENTE, CLIENTE DICE ESTAR ABURRIDA CON EL SERVICIO DEL DATAFONO. EQUIPO TRABAJA CON MUCHA LENTITUD_x000a_12/12/2025 SE CONTACTA CON EL COMERCIO CONTESTA LA SEÑORA CAROLINA ALARCOAL NÚMERO 3115469047 E INDICA QUE SI NO ENCONTRAMOS EN EL ESTABLECIMIENTO LE INFORMAMOS QUE ESTAMOS REALIZADO VALIDACIÓN VÍA TELEFÓNICA PARA REALIZAR ALGUNAS PRUEBAS LA SEÑORA SE MOLESTA E INFORMA QUE SOLICITA VISITA PRESENCIAL 29/12/2025 SE REALIZA LLAMADA AL NÚMERO INDICADO EN TA, SE HABLA CON LA SRA. CAROLINA QUIEN INFORMA QUE ESTÁ DE VACACIONES, ELLA SUMINTRA EL NÚMERO DE CONTACTO 3112247648 FRANCY MEDINA PROPIETARIA DEL COMERCIO CON QUIÉN SE HABLA HE INDICA QUE LA LENTITUD DE TX SE SUPERÓ CON LA ACTUALIZACIÓN ENVIADA, COMENTA QUE YA NO DEBE REINICIAR EL DATAFONO PARA PODER TRABAJAR, FALLA POR LENTITUD CORREGIDA._x000a_"/>
    <s v="SOPORTE_TELEFÓNICO"/>
    <s v="40"/>
    <s v="PRINCIPAL"/>
    <s v="TERRESTRE"/>
    <s v="MURCIA HERNANDEZ HARVEY IGNACIO"/>
    <n v="4"/>
    <n v="22000"/>
    <n v="88000"/>
  </r>
  <r>
    <s v="BOGOTA"/>
    <s v="0036-0004"/>
    <x v="3"/>
    <s v="25307"/>
    <s v="3179663"/>
    <s v="48451"/>
    <x v="0"/>
    <s v="CUNDINAMARCA"/>
    <s v="GIRARDOT"/>
    <s v="BARRIO SUCRE GIRARDOT 4"/>
    <s v="WOMPI"/>
    <s v="FO-25-2040508 | FO-25-2038279"/>
    <d v="2025-12-26T14:29:00"/>
    <d v="2025-12-29T13:13:00"/>
    <s v="INCIDENTE"/>
    <s v="EQUIPO"/>
    <s v="DATAFONO SE REINICIA"/>
    <s v="DAÑO EN EL EQUIPO"/>
    <s v="27/12/2025 SE REALIZA COMUNICACION CON EL SEÑOR JOL NARANJO AL NUMERO 3184561677 PARA VALIDAR SOBRE FALLA CLIENTE INDICA QUE SE LE ESTA REALIZANDO REINICIO DEL DATAFONO SE DESCONECTA SOLO DE LA RED WIFI YA SE ACTUALIZO LA VERSIÓN 26.2.17 YA FUE VISITADO ANTERIORMENTE PERO EL DATAFONO PERSISTE CON LA FALLA DEL REINICIO Y DESCONECTADO DE LA RED,SE REPROGRAMA PARA EL DIA LUNES YA QUE NO HAY SOPORTE WOMPI_x000a_29/12/2025 SE VISITA COMERCIO, SE PROCEDE A REALIZAR EL CAMBIO DEL DATAFONO, SE REALIZAN PRUEBAS EXITOSAS SIN NOVEDAD"/>
    <s v="VISITA_TÉCNICA"/>
    <s v="48"/>
    <s v="LEJANA"/>
    <s v="TERRESTRE"/>
    <s v="ARIAS QUILINDO JULIAN"/>
    <n v="2"/>
    <n v="452148"/>
    <n v="904296"/>
  </r>
  <r>
    <s v="VILLAVICENCIO"/>
    <s v="0036-0006"/>
    <x v="0"/>
    <s v="50001"/>
    <s v="2996081"/>
    <s v="70224"/>
    <x v="0"/>
    <s v="META"/>
    <s v="VILLAVICENCIO"/>
    <s v="BARRIO VEINTE DE JULIO VILLAVICENCIO 1"/>
    <s v="WOMPI"/>
    <s v="FO-25-1978231 | FO-25-1815017 | FO-25-1805235"/>
    <d v="2025-11-10T11:06:00"/>
    <d v="2025-12-29T13:41:00"/>
    <s v="INCIDENTE"/>
    <s v="NAVEGACION LENTA"/>
    <s v="USUARIO NO PUEDE NAVEGAR ENTRE PANTALLAS O LA APP NO ABRE SE QUEDA CARGANDO"/>
    <s v="CACHE"/>
    <s v="11/11/2025 NO CONTACTAMOS A LAS 9 AM E INFORMA QUE NO NOS PUEDE ATENDER QUÉ EN 2  HORAS VOLVAMOS A LLAMAR SE VALIDA QUESTION SE LLAMA NUEVAMENTE PARA VALIDAR EL CASO YA NO CONTESTA LAS LLAMADA SE LE INFORMA AL JEFE DE ZONA PARA VALIDAR GESTIÓN_x000a_10/12/2025 SE REALIZA CONTACTO TELEFÓNICO CON LA SEÑORA LUISA FERNANDA LASSO AL NÚMERO TELEFÓNICO 321984669 QUIEN MANIFIESTA DATÁFONO SIGUE LENTO NO PUEDE TRABAJAR CON FACILIDAD ES DEMASIADO LENTO YA HA REALIZADO EN MÚLTIPLES OCASIONES BORRACHO DE CACHÉ. SE VALIDA VERSIÓN OK 26.2.11. TAMBIÉN INFORMA QUE DEBE REINICIAR EL EQUIPO EN MÚLTIPLES OPORTUNIDADES PARA OPERAR, PERO DESPUÉS MEDIA HORA O CIERTAS TRANSACCIONES VUELVE A PONERSE LENTO_x000a_29/12/2025 SE REALIZA LLAMADA TELEFÓNICA SE HA LA CON LA SRA. LUISA FERNANDA LASSO 3219846691, QUIEN CONFIRMA QUE EL DATAFONO LUEGO DE LA ACTUALIZACIÓN A TRABAJADO DE MUY BUENA MANERA, CONFIRMA QUE NO HA TENIDO QUE REINICIAR EL DATAFONO NI BORRAR CACHÉ, TEMA DE LENTITUD CORREGIDO DE MANERA EXITOSA."/>
    <s v="SOPORTE_TELEFÓNICO"/>
    <s v="48"/>
    <s v="PRINCIPAL"/>
    <s v="TERRESTRE"/>
    <s v="MURCIA HERNANDEZ HARVEY IGNACIO"/>
    <n v="3"/>
    <n v="22000"/>
    <n v="66000"/>
  </r>
  <r>
    <s v="MEDELLIN"/>
    <s v="0036-0005"/>
    <x v="1"/>
    <s v="5001"/>
    <s v="2862061"/>
    <s v="39892"/>
    <x v="0"/>
    <s v="ANTIOQUIA"/>
    <s v="MEDELLIN"/>
    <s v="BARRIO CENTRO MEDELLIN 41"/>
    <s v="WOMPI"/>
    <s v="FO-25-1957354 | FO-25-1816622 | FO-25-1701197 | FO-25-1652284"/>
    <d v="2025-10-09T09:47:00"/>
    <d v="2025-12-29T13:43:00"/>
    <s v="INCIDENTE"/>
    <s v="NAVEGACION LENTA"/>
    <s v="USUARIO NO PUEDE NAVEGAR ENTRE PANTALLAS O LA APP NO ABRE SE QUEDA CARGANDO"/>
    <s v="CACHE"/>
    <s v="17/10/2025 COMUNICA CON EL USUARIO HE INDICA EL EQUIPO EN TEMA DE LENTITUD EMPEORA EN OCASIONES SE DEMORA MAS DE 1 HORA EN CARGAR_x000a_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_x000a_10/12/2025 SE LLAMA AL CB DE MANERA EXITOSA, ME CONFIRMA QUE TIENE LA ULTIMA VERSIÓN 26.2.11, PERO AÚN CONTINUA LENTO Y LA FALLA PERSISTE._x000a_29/12/2025 SE COMUNICA CON EL USUARIO PARA CONFIRMAR EL FUNCIONAMIENTO CON LA NUEVA  VERSIÓN LANZADA EL PASADO VIERNES Y CONFIRMA QUE FUNCIONA CORRECTAMENTE Y NO NAVEGA LENTO"/>
    <s v="SOPORTE_TELEFÓNICO"/>
    <s v="64"/>
    <s v="PRINCIPAL"/>
    <s v="TERRESTRE"/>
    <s v="ZAPATA LOPEZ EDWARD ASDRUBAL"/>
    <n v="4"/>
    <n v="22000"/>
    <n v="88000"/>
  </r>
  <r>
    <s v="BARRANQUILLA"/>
    <s v="0036-0001"/>
    <x v="6"/>
    <s v="8372"/>
    <s v="2946163"/>
    <s v="33696"/>
    <x v="0"/>
    <s v="ATLANTICO"/>
    <s v="JUAN DE ACOSTA"/>
    <s v="BARRIO SANTA VERONICA JUAN DE ACOSTA 1"/>
    <s v="WOMPI"/>
    <s v="FO-25-1854404 | FO-25-1753217 | FO-25-1745152"/>
    <d v="2025-10-28T11:21:00"/>
    <d v="2025-12-29T13:46:00"/>
    <s v="INCIDENTE"/>
    <s v="CREDENCIALES DE ACCESO (USUARIO/CONTRASEÑA)"/>
    <s v="NO FUNCIONA EL USUARIO O CONTRASEÑA"/>
    <s v="ERROR INICIO DE SESIÓN"/>
    <s v="29/10/2025 SE REALIZA VISITA AL COMERCIO SE ENCUENTRA DATÁFONO CON PROBLEMAS AL INGRESAR ALA PLATAFORMA DE WOMPI YA QUE SIEMPRE ARROJA UPS ALGO SALIÓ MAL SE PIDE SOPORTE ALA A WOMPI CON TICKET 475910 LO CUAL SE ESPERA QUE DEN SOLUCIÓN LO MÁS PRONTO POSIBLE_x000a_20/11/2025 SE REALIZA VISITA AL COMERCIO PERO SE ENCUENTRA DATAFONO CON EL MISMO INCONVENIENTE LO CUAL NO INGRESA ALA APLICACIÓN SE ESCALA CASO A  WOMPI ESPERANDO RESPUESTA_x000a_29/12/2025 SE REALIZA VISITA AL COMERCIO LO CUAL SE  ENCUENTRA QUE EL CLIENTE NO PUEDE INGRESAR CON SU CONTRASEÑA SE DA EN REESTABLECER CONTRASEÑA PERO SIGUE IGUAL SE NOS DA POR VERIFICAR EL USUARIO DEL CB LO CUAL LLEGA UN USUARIO DIFERENTE SE VERIFICA A INGRESAR ALA PLATAFORMA DE WOMPI LO CUAL ES EXITOSO SE VERIFICA SI EL CÓDIGO DEL PUNTO Y ES CORRECTO LO CUAL SE REALIZAN PRUEBAS EXITOSAS"/>
    <s v="VISITA_TÉCNICA"/>
    <s v="0"/>
    <s v="INTERMEDIA"/>
    <s v="TERRESTRE"/>
    <s v="PEÑALOZA GUTIERREZ RAFAEL GUSTAVO"/>
    <n v="3"/>
    <n v="172989"/>
    <n v="518967"/>
  </r>
  <r>
    <s v="MEDELLIN"/>
    <s v="0036-0005"/>
    <x v="1"/>
    <s v="5001"/>
    <s v="TA-25-1288740"/>
    <s v="13412"/>
    <x v="0"/>
    <s v="ANTIOQUIA"/>
    <s v="MEDELLIN"/>
    <s v="BARRIO CAICEDO VII MEDELLIN"/>
    <s v="WOMPI"/>
    <s v="FO-25-1824984 | FO-25-1817689"/>
    <d v="2025-11-12T11:48:00"/>
    <d v="2025-12-29T14:01:00"/>
    <s v="INCIDENTE"/>
    <s v="NAVEGACION LENTA"/>
    <s v="USUARIO NO PUEDE NAVEGAR ENTRE PANTALLAS O LA APP NO ABRE SE QUEDA CARGANDO"/>
    <s v="CACHE"/>
    <s v="13/11/2025 SE VISITA CB POR LENTITUD CLIENTE MANIFIESTA QUE HA PERDIDO MOVIMIENTOS POR ESTA LENTITUD LAS TERMINALES ESTÁN ACTUALIZADOS Y SE LES EXPLICÓ COMO BORRAR CACHEY DEMÁS PRUEBAS OK_x000a_29/12/2025 EN COMUNICACIÓN CON EL SEÑOR ARLEY LÓPEZ AL NÚMERO 3204545172 INDICA QUE YA TIENE LA VERSIÓN 26.2.17 Y QUE SI NOTO LA MEJORÍA YA LA APP NO ESTÁ LENTA NI SE PEGA ADICIONAL NO MANIFESTÓ NINGÚN ERROR CON LAS TXS, SE CIERRA EL CASO COMO EXITOSO"/>
    <s v="SOPORTE_TELEFÓNICO"/>
    <s v="64"/>
    <s v="PRINCIPAL"/>
    <s v="TERRESTRE"/>
    <s v="ALVAREZ ARENAS VICTOR HUGO"/>
    <n v="2"/>
    <n v="22000"/>
    <n v="44000"/>
  </r>
  <r>
    <s v="MEDELLIN"/>
    <s v="0036-0005"/>
    <x v="1"/>
    <s v="5001"/>
    <s v="2863675"/>
    <s v="38427"/>
    <x v="0"/>
    <s v="ANTIOQUIA"/>
    <s v="MEDELLIN"/>
    <s v="BARRIO CENTRO MEDELLIN 30"/>
    <s v="WOMPI"/>
    <s v="FO-25-1957444 | FO-25-1824979 | FO-25-1816369 | FO-25-1700533 | FO-25-1666127"/>
    <d v="2025-10-09T12:23:00"/>
    <d v="2025-12-29T14:13:00"/>
    <s v="INCIDENTE"/>
    <s v="NAVEGACION LENTA"/>
    <s v="USUARIO NO PUEDE NAVEGAR ENTRE PANTALLAS O LA APP NO ABRE SE QUEDA CARGANDO"/>
    <s v="CACHE"/>
    <s v="17/10/2025 SE COMUNICA CON LA USUARIA HE INDICA QUE LA YA ACTUALIZO LA APLICACIÓN Y ESTÁ EN LA ÚLTIMA VERSIÓN PERO PERSISTE LA FALLA YA REALIZA BORRADO DE CACHE Y SE MEJOR POR 5 MOVIMIENTO DESPUÉS SE VUELVE NUEVAMENTE LENTO. EN OCUPACIONES DESPUÉS DE LAS 4 LE TOCA CERRAR YA QUE EL EL IMANIPULABLE EL EQUIPO_x000a_11/11/2025 SE LLAMA AL 3207581798 SE HABLA CON LA SRA ADRIANA SE REVISA Q LA APP ESTE ACTUALIZADA SE BORRA CACHE SE REINICIA Y SE HACE SEGUIMIENTO E INFORMA QUE SIENTE QUE MEJOR UN POCO POR LO QUE SE CIERRA ACTIVIDAD_x000a_13/11/2025 USUARIO PUSO NUEVO REPORTE INDICANDO PROBLEMAS PARA VISUALIZAR INFORMACION EN MOVIMIENTOS DE DÍAS ANTERIORES, POR ESTE MOTIVO SE REALIZA VISITA TECNICA. SE VISITA PUNTO Y SE LE SOLUCIONA NOVEDADA A USUARIO CON TAMAÑO DE FUENTE PARA SELECCIONAR FILTRO DE FECHA. USUARIO CONFORME CON SOLUCION. CB QUEDA OPERATIVO PERO LENTITUD DE SISTEMA CONTINÚA._x000a_10/12/2025 SE LLAMA AL CB DE MANERA EXITOSA AL NUMERO 3168164080, ME CONFIRMA GLORIA CECILIA MARIN QUE TIENE LA ULTIMA VERSIÓN 26.2.14 29/12/2025 SE REALIZÓ EXITOSAMENTE LA LLAMADA AL CB AL NÚMERO 3168164080_x000a_LA USUARIA GLORIA CECILIA MARÍN RAMÍREZ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_x000a_"/>
    <s v="SOPORTE_TELEFÓNICO"/>
    <s v="64"/>
    <s v="PRINCIPAL"/>
    <s v="TERRESTRE"/>
    <s v="MARTINEZ TOVAR OSCAR DAVID"/>
    <n v="5"/>
    <n v="22000"/>
    <n v="110000"/>
  </r>
  <r>
    <s v="PEREIRA"/>
    <s v="0036-0002"/>
    <x v="5"/>
    <s v="63001"/>
    <s v="3179997"/>
    <s v="25672"/>
    <x v="0"/>
    <s v="QUINDIO"/>
    <s v="ARMENIA"/>
    <s v="BARRIO LA GRECIA III - ARMENIA"/>
    <s v="WOMPI"/>
    <s v="FO-25-2038738"/>
    <d v="2025-12-26T15:59:00"/>
    <d v="2025-12-29T14:20:00"/>
    <s v="INCIDENTE"/>
    <s v="EQUIPO"/>
    <s v="BLOQUEO POR PIN"/>
    <s v="DAÑO EN EL EQUIPO"/>
    <s v="29/12/2025 VISITAMOS COMERCIO EL DATÁFONO NO PERMITE INGRESAR A LA APLICACIÓN REALIZAMOS CAMBIO DE DATAFONO INGRESAMOS CREDENCIAL EN EL NUEVO DATÁFONO REALIZAMOS PRUEBAS OK."/>
    <s v="VISITA_TÉCNICA"/>
    <s v="64"/>
    <s v="INTERMEDIA"/>
    <s v="TERRESTRE"/>
    <s v="ARROYAVE CANO MANUEL GUILLERMO"/>
    <n v="1"/>
    <n v="172989"/>
    <n v="172989"/>
  </r>
  <r>
    <s v="BUCARAMANGA"/>
    <s v="0036-0007"/>
    <x v="2"/>
    <s v="68001"/>
    <s v="3181389"/>
    <s v="22039"/>
    <x v="0"/>
    <s v="SANTANDER"/>
    <s v="BUCARAMANGA"/>
    <s v="MATERIALES EMO AG BUCARAMANGA"/>
    <s v="WOMPI"/>
    <s v="FO-25-2041098"/>
    <d v="2025-12-27T12:28:00"/>
    <d v="2025-12-29T14:23:00"/>
    <s v="INCIDENTE"/>
    <s v="CREDENCIALES DE ACCESO (USUARIO/CONTRASEÑA)"/>
    <s v="INGRESO DE CREDENCIALES ERRADAS"/>
    <s v="ERROR INICIO DE SESIÓN"/>
    <s v="29/12/2025 SE BRINDA SOPORTE TELEFÓNICO AL CLIENTE WILSON GARAVITO NÚMERO DE TELÉFONO 3227171786 , SE REALIZÓ ACTUALIZACIÓN DE APP , BORRADO DE CACHÉ , INGRESO DE CREDENCIALES OK , SE REALIZA PRUEBAS OK , SE REFLEJA MOVIMIENTOS Y CUADRE CAJA"/>
    <s v="SOPORTE_TELEFÓNICO"/>
    <s v="16"/>
    <s v="PRINCIPAL"/>
    <s v="TERRESTRE"/>
    <s v="HERRERA LUQUE SAUL JAVIER"/>
    <n v="1"/>
    <n v="22000"/>
    <n v="22000"/>
  </r>
  <r>
    <s v="MEDELLIN"/>
    <s v="0036-0005"/>
    <x v="1"/>
    <s v="5266"/>
    <s v="2864270"/>
    <s v="74190"/>
    <x v="0"/>
    <s v="ANTIOQUIA"/>
    <s v="ENVIGADO"/>
    <s v="BARRIO PRIMAVERA ENVIGADO 3"/>
    <s v="WOMPI"/>
    <s v="FO-25-1957472 | FO-25-1816261 | FO-25-1700523 | FO-25-1666100"/>
    <d v="2025-10-09T14:26:00"/>
    <d v="2025-12-29T14:30:00"/>
    <s v="INCIDENTE"/>
    <s v="NAVEGACION LENTA"/>
    <s v="USUARIO NO PUEDE NAVEGAR ENTRE PANTALLAS O LA APP NO ABRE SE QUEDA CARGANDO"/>
    <s v="CACHE"/>
    <s v="17/10/2025 SE INTENTA COMUNICACIÓN CON EL USUARIO PERO INDICA QUE LA FALLA POR LENTITUD CONTINUA, Y QUE NO VA RESPONDER SOLUCIONES POR LLAMADA QUE NECESITA Y SOLICITUD UNA VISITA TÉCNICA_x000a_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_x000a_10/12/2025 SE LLAMA AL CB DE MANERA EXITOSA AL NUMERO 3226611557, ME CONFIRMA LUDYS CARRASCAL QUE TIENE LA ULTIMA VERSIÓN 26.2.11, PERO AÚN CONTINUA LENTO Y LA FALLA PERSISTE._x000a_29/12/2025 SE REALIZÓ EXITOSAMENTE LA LLAMADA AL CB AL NÚMERO 3226611557_x000a_LA USUARIA  LUDYS CARRASCAL ANTELIS  CONFIRMA QUE EL DISPOSITIVO CUENTA CON LA ÚLTIMA VERSIÓN INSTALADA (26.2.17).  _x000a_INFORMA ADEMÁS QUE EL EQUIPO PRESENTA UNA NOTABLE MEJORÍA EN SU DESEMPEÑO, OPERANDO DE MANERA ÁGIL Y ESTABLE.  _x000a_SE VALIDA QUE LA NOVEDAD R"/>
    <s v="SOPORTE_TELEFÓNICO"/>
    <s v="40"/>
    <s v="PRINCIPAL"/>
    <s v="TERRESTRE"/>
    <s v="MARTINEZ TOVAR OSCAR DAVID"/>
    <n v="4"/>
    <n v="22000"/>
    <n v="88000"/>
  </r>
  <r>
    <s v="MEDELLIN"/>
    <s v="0036-0005"/>
    <x v="1"/>
    <s v="5088"/>
    <s v="3038942"/>
    <s v="74187"/>
    <x v="0"/>
    <s v="ANTIOQUIA"/>
    <s v="BELLO"/>
    <s v="BARRIO PRADO LAS GRANJAS BELLO"/>
    <s v="WOMPI"/>
    <s v="FO-25-1855789 | FO-25-1850716"/>
    <d v="2025-11-20T08:40:00"/>
    <d v="2025-12-29T14:44:00"/>
    <s v="INCIDENTE"/>
    <s v="NAVEGACION LENTA"/>
    <s v="USUARIO NO PUEDE NAVEGAR ENTRE PANTALLAS O LA APP NO ABRE SE QUEDA CARGANDO"/>
    <s v="CACHE"/>
    <s v="20/11/2025 SE INTENTA COMUNICACIÓN CON EL USUARIO EN 3 OPORTUNIDADES PARA CONFIRMAR SI PERSISTE LA LENTITUD Y SI YA ESTÁ ACTUALIZADO A LA ÚLTIMA VERSIÓN PERO NO HUBO RESPUESTA PARA SOLUCIONAR LA LENTITUD DEL EQUIPO_x000a_29/12/2025 EN COMUNICACIÓN CON LA SEÑORA ELIZABETH AL NÚMERO 3054100060 INDICA QUE YA EL DATÁFONO TIENE LA ÚLTIMA VERSIÓN 26.2.17 Y QUE NO HA TENIDO NINGUNA FALLA NI LENTITUD, SE SOLUCIONÓ CON ÉXITO LA FALLA"/>
    <s v="SOPORTE_TELEFÓNICO"/>
    <s v="48"/>
    <s v="PRINCIPAL"/>
    <s v="TERRESTRE"/>
    <s v="ALVAREZ ARENAS VICTOR HUGO"/>
    <n v="2"/>
    <n v="22000"/>
    <n v="44000"/>
  </r>
  <r>
    <s v="CALI"/>
    <s v="0036-0003"/>
    <x v="4"/>
    <s v="76001"/>
    <s v="2867352"/>
    <s v="64018"/>
    <x v="0"/>
    <s v="VALLE DEL CAUCA"/>
    <s v="CALI"/>
    <s v="BARRIO PRADOS DEL NORTE CALI 4"/>
    <s v="WOMPI"/>
    <s v="FO-25-1969074 | FO-25-1810437 | FO-25-1665966"/>
    <d v="2025-10-10T09:11:00"/>
    <d v="2025-12-29T14:55:00"/>
    <s v="INCIDENTE"/>
    <s v="NAVEGACION LENTA"/>
    <s v="USUARIO NO PUEDE NAVEGAR ENTRE PANTALLAS O LA APP NO ABRE SE QUEDA CARGANDO"/>
    <s v="CACHE"/>
    <s v="11/11/2025 SE CONTACTA CON EL CLIENTE, INDICA QUE EL DATAFONO CONTINÚA CON LENTITUD, DESPUÉS DE 20 TRANSACCIONES SE QUEDE PEGADO HACE SU RESPECTIVO BORRADO DE CACHE Y SU RESPECTIVO ACTUALIZACION PERO EL PROBLEMA PERSISTE._x000a_12/12/2025 EN LA LLAMADA TELEFÓNICA REALIZA AL SEÑOR NÉSTOR CASTRO SE VERIFICA QUE EL APLICATIVO SE ENCUENTRE EN LA ÚLTIMA VERSIÓN. SIN EMBARGO, EL SEÑOR INFORMA QUE EL PROBLEMA DE LENTITUD PERSISTE TIENE QUE ESTAR REINICIANDO EL EQUIPO CADA 20 TRANSACCIONES TAMBIÉN INFORMA QUE EL INCONVENIENTE QUE TENÍA CON EL LECTOR DE BARRAS SE HA SOLUCIONADO._x000a_29/12/2025 EN LA LLAMADA TELEFÓNICA REALIZADA AL SEÑOR NÉSTOR CASTRO SE VERIFICA EL APLICATIVO SE ENCUENTRE EN LA ÚLTIMA VERSIÓN. EL CLIENTE INFORMA LOS PROBLEMAS DE LENTITUD, SE HAN SOLUCIONADO YA NO TIENE QUE ESTAR REINICIANDO EL EQUIPO."/>
    <s v="SOPORTE_TELEFÓNICO"/>
    <s v="24"/>
    <s v="PRINCIPAL"/>
    <s v="TERRESTRE"/>
    <s v="HENAO CARDONA DIEGO FERNANDO"/>
    <n v="3"/>
    <n v="22000"/>
    <n v="66000"/>
  </r>
  <r>
    <s v="MEDELLIN"/>
    <s v="0036-0005"/>
    <x v="1"/>
    <s v="5001"/>
    <s v="2866141"/>
    <s v="37698"/>
    <x v="0"/>
    <s v="ANTIOQUIA"/>
    <s v="MEDELLIN"/>
    <s v="BARRIO ROBLEDO AURES MEDELLIN"/>
    <s v="WOMPI"/>
    <s v="FO-25-1957569 | FO-25-1815640 | FO-25-1698546 | FO-25-1666031"/>
    <d v="2025-10-10T08:00:00"/>
    <d v="2025-12-29T15:08:00"/>
    <s v="INCIDENTE"/>
    <s v="NAVEGACION LENTA"/>
    <s v="USUARIO NO PUEDE NAVEGAR ENTRE PANTALLAS O LA APP NO ABRE SE QUEDA CARGANDO"/>
    <s v="CACHE"/>
    <s v="17/10/2025 SE COMUNICA CON EL USUARIO HE INDICA QUE SIGUE LENTO QUE REALIZA BORRADO CADA 30 MINUTOS YA QUE CADA 5 TRANSACCIONES SE PONE LENTO, YA ESTÁ ACTUALIZADO A LA ÚLTIMA VERSIÓN 26.0.3 Y PERSISTE LA LENTITUD_x000a_11/11/2025 37698- SE LLAMA AL 3042846730 SE HABLA CON LA SRA CAMILA CORREA IC N L ACTUAL CONFIRMAMOS QUE ESTÁ CON LA VERSIÓN ACTUALIZADA SE BORRA CACHE Y SE REINICIA SE REALIZA SEGUIMIENTO PERO INFORMA QUE EL EQUIPO NO HA MEJORADO Y SE QUEDA PEGADO POR LO QUE SE REPROGRAMA VISITA MIENTRAS WOMPI NOS BRINDA UNA SOLUCIÓN ADECUADA_x000a_10/12/2025 SE LLAMA AL CB DE MANERA EXITOSA AL NUMERO 3042846730, ME CONFIRMA CAMILA CORREA QUE TIENE LA ULTIMA VERSIÓN 26.2.11, PERO AÚN CONTINUA LENTO Y LA FALLA PERSISTE._x000a_29/12/2025 SE REALIZÓ EXITOSAMENTE LA LLAMADA AL CB AL NÚMERO 3042846730_x000a_LA USUARIA   CAMILA CORREA CONFIRMA QUE EL DISPOSITIVO CUENTA CON LA ÚLTIMA VERSIÓN INSTALADA (26.2.17).  _x000a_INFORMA ADEMÁS QUE EL EQUIPO PRESENTA UNA NOTABLE MEJORÍA EN SU DESEMPEÑO, OPERANDO DE MANERA ÁGIL Y ESTABLE.  _x000a_"/>
    <s v="SOPORTE_TELEFÓNICO"/>
    <s v="64"/>
    <s v="PRINCIPAL"/>
    <s v="TERRESTRE"/>
    <s v="RIOS CASTRILLON JUAN SEBASTIAN"/>
    <n v="4"/>
    <n v="22000"/>
    <n v="88000"/>
  </r>
  <r>
    <s v="MEDELLIN"/>
    <s v="0036-0005"/>
    <x v="1"/>
    <s v="5088"/>
    <s v="2866415"/>
    <s v="21262"/>
    <x v="0"/>
    <s v="ANTIOQUIA"/>
    <s v="BELLO"/>
    <s v="BARRIO NIQUIA III - BELLO"/>
    <s v="WOMPI"/>
    <s v="FO-25-1957933 | FO-25-1815584 | FO-25-1698558 | FO-25-1666014"/>
    <d v="2025-10-10T08:00:00"/>
    <d v="2025-12-29T15:23:00"/>
    <s v="INCIDENTE"/>
    <s v="NAVEGACION LENTA"/>
    <s v="USUARIO NO PUEDE NAVEGAR ENTRE PANTALLAS O LA APP NO ABRE SE QUEDA CARGANDO"/>
    <s v="CACHE"/>
    <s v="17/10/2025 SE COMUNICA CON EL USUARIO HE INDICA QUE EL EQUIPO SE ENCUENTRA SÚPER LENTO, SE REALIZA VALIDACIÓN DE LA VERSIÓN Y ESTÁ ÚLTIMA VERSIÓN 26.0.3 Y REALIZA BORRADO DE CACHE CADA HORA Y SIGUE EL PROBLEMA_x000a_11/11/2025 21262- SE LLAMA AL 3147568002 SE HABLA CON LA SRA DORALBA HINCAPIE LA CUAL ESTÁ MUY INCONFORME YA QUE SE VALIDO Q SI ESTUBIERA ACTUALIZADO PERO Q SI MEJORO MEJORO UN 2 PORCIENTO Y QUE CADA RATO TIENEN QUE ESTAR BORRANDO CACHE Y REINICIANDO  POR LO Q SE REPROGRAMA MIENTRAS WOMPI NOS BRINDA UNA SOLUCIÓN_x000a_10/12/2025 SE LLAMA AL CB DE MANERA EXITOSA AL NUMERO 3146432749, ME CONFIRMA ERMES EDISON HINCAPIE QUE TIENE LA ULTIMA VERSIÓN 26.2.11, PERO AÚN CONTINUA LENTO Y LA FALLA PERSISTE._x000a_29/12/2025 SE REALIZÓ EXITOSAMENTE LA LLAMADA AL CB AL NÚMERO 3146432749_x000a_LA USUARIA   ERMES EDISON HINCAPIE CONFIRMA QUE EL DISPOSITIVO CUENTA CON LA ÚLTIMA VERSIÓN INSTALADA (26.2.17).  _x000a_INFORMA ADEMÁS QUE EL EQUIPO PRESENTA UNA NOTABLE MEJORÍA EN SU DESEMPEÑO, OPERANDO DE MANERA ÁGIL Y ESTABLE.  _x000a_"/>
    <s v="SOPORTE_TELEFÓNICO"/>
    <s v="64"/>
    <s v="PRINCIPAL"/>
    <s v="TERRESTRE"/>
    <s v="MARTINEZ TOVAR OSCAR DAVID"/>
    <n v="4"/>
    <n v="22000"/>
    <n v="88000"/>
  </r>
  <r>
    <s v="MEDELLIN"/>
    <s v="0036-0005"/>
    <x v="1"/>
    <s v="5001"/>
    <s v="3042872"/>
    <s v="15188"/>
    <x v="0"/>
    <s v="ANTIOQUIA"/>
    <s v="MEDELLIN"/>
    <s v="BARRIO LA FLORESTA II MEDELLÍN"/>
    <s v="WOMPI"/>
    <s v="FO-25-1859815 | FO-25-1854044"/>
    <d v="2025-11-20T16:30:00"/>
    <d v="2025-12-29T15:26:00"/>
    <s v="INCIDENTE"/>
    <s v="NAVEGACION LENTA"/>
    <s v="USUARIO NO PUEDE NAVEGAR ENTRE PANTALLAS O LA APP NO ABRE SE QUEDA CARGANDO"/>
    <s v="CACHE"/>
    <s v="21/11/2025 SE REALIZÓ GESTIÓN TELEFÓNICA SE HABLÓ CON EL SEÑOR GUSTAVO IGLESIAS SE VERIFICA QUE EL DATÁFONO ESTÉ ACTUALIZADO SE REALIZA BORRADO DE MEMORIA CACHÉ SE PROCEDEN A HACER PRUEBAS FUNCIONA NORMALMENTE PERO AÚN CONTINÚA EL PROBLEMA DE LENTITUD EN LAS TRANSACCIONES_x000a_29/12/2025 EN COMUNICACIÓN CON EL SEÑOR GUSTAVO IGLESIAS AL NÚMERO 3174233656 INDICA QUE YA LA APLICACIÓN TIENE LA VERSIÓN 26.2.17 Y QUE EL SERVICIO ESTÁ FUNCIONANDO MUY BIEN SIN NINGÚN PROBLEMA, YA SE SOLUCIONÓ LA LENTITUD, ACTUALIZACIÓN EXITOSA"/>
    <s v="SOPORTE_TELEFÓNICO"/>
    <s v="56"/>
    <s v="PRINCIPAL"/>
    <s v="TERRESTRE"/>
    <s v="ALVAREZ ARENAS VICTOR HUGO"/>
    <n v="2"/>
    <n v="22000"/>
    <n v="44000"/>
  </r>
  <r>
    <s v="PEREIRA"/>
    <s v="0036-0002"/>
    <x v="5"/>
    <s v="66001"/>
    <s v="3016779"/>
    <s v="76910"/>
    <x v="0"/>
    <s v="RISARALDA"/>
    <s v="PEREIRA"/>
    <s v="BARRIO SAN JUAN PEREIRA"/>
    <s v="WOMPI"/>
    <s v="FO-25-1827330 | FO-25-1825207"/>
    <d v="2025-11-13T16:01:00"/>
    <d v="2025-12-29T15:33:00"/>
    <s v="INCIDENTE"/>
    <s v="NAVEGACION LENTA"/>
    <s v="USUARIO NO PUEDE NAVEGAR ENTRE PANTALLAS O LA APP NO ABRE SE QUEDA CARGANDO"/>
    <s v="CACHE"/>
    <s v="14/11/2025 SE HABLA CON EL CLIENTE SE VALIDA ACTUALIZACION, PERO LA NOVEDAD DE LENTITUD PERSISTE AL MOMENTO DE LAS TRANSACCIONES, DESPUES DE 10 TRANSACCIONES DEBE BORRAR CACHE Y REINCIAR_x000a_29/12/2025 SE HABLA CON LA SEÑORA YULI QUIEN INDICA AUE LA VERSION 26.2.17 YA MEJORO MUCHO EK DATAFONO YA PUEDE TRABAJAR BIEN, YA NO LO DEBE REINICIAR ESTA MUY CONTENTA"/>
    <s v="SOPORTE_TELEFÓNICO"/>
    <s v="32"/>
    <s v="PRINCIPAL"/>
    <s v="TERRESTRE"/>
    <s v="HENAO CARDONA DIEGO FERNANDO"/>
    <n v="2"/>
    <n v="22000"/>
    <n v="44000"/>
  </r>
  <r>
    <s v="PEREIRA"/>
    <s v="0036-0002"/>
    <x v="5"/>
    <s v="66170"/>
    <s v="3047000"/>
    <s v="78521"/>
    <x v="0"/>
    <s v="RISARALDA"/>
    <s v="DOSQUEBRADAS"/>
    <s v="BARRIO CAMPESTRE A DOSQUEBRADAS"/>
    <s v="WOMPI"/>
    <s v="FO-25-1864305 | FO-25-1859533"/>
    <d v="2025-11-21T13:22:00"/>
    <d v="2025-12-29T15:36:00"/>
    <s v="INCIDENTE"/>
    <s v="NAVEGACION LENTA"/>
    <s v="USUARIO NO PUEDE NAVEGAR ENTRE PANTALLAS O LA APP NO ABRE SE QUEDA CARGANDO"/>
    <s v="CACHE"/>
    <s v="29/12/2025 EN COMUNICACIÓN CON EL CLIENTE, SE ACTUALIZA LA APP, SE BORRA CACHÉ Y SE REINICIA EL EQUIPO, PERO EL PROBLEMA PERSISTE._x000a_29/12/2025 SE HABLA CON LA SEÑORA PAULA QUIEN INDICA QUE YA ACTUALIZO DATAFONO A VERSION 26.2.17 INDICA YA PUEDE NAVEGAR FLUIDO YA NO AE PEGA YA NO TIENE QUE REINICIAR"/>
    <s v="SOPORTE_TELEFÓNICO"/>
    <s v="0"/>
    <s v="PRINCIPAL"/>
    <s v="TERRESTRE"/>
    <s v="HENAO CARDONA DIEGO FERNANDO"/>
    <n v="2"/>
    <n v="22000"/>
    <n v="44000"/>
  </r>
  <r>
    <s v="MEDELLIN"/>
    <s v="0036-0005"/>
    <x v="1"/>
    <s v="5129"/>
    <s v="3180666"/>
    <s v="71375"/>
    <x v="0"/>
    <s v="ANTIOQUIA"/>
    <s v="CALDAS"/>
    <s v="BARRIO SECTOR LOS LAGOS CALDAS"/>
    <s v="WOMPI"/>
    <s v="FO-25-2040848 | FO-25-2039133"/>
    <d v="2025-12-27T09:00:00"/>
    <d v="2025-12-29T15:42:00"/>
    <m/>
    <s v="CONEXIÓN"/>
    <s v="CONEXIÓN DEFICIENTE WIFI"/>
    <s v="FALLAS EN CANAL DE COMUNICACIÓN DEL CLIENTE (INTERNET)"/>
    <s v="27/12/2025 SE LLEGA AL CB PERO SE EVIDENCIA QUE LA ONT ESTÁ CONFIGURADA CON OTRA ENCRIPTACIÓN QUE NO PERMITE NAVEGAR CORRECTAMENTE EN EL INTERNET, SE DEBE HACER ESCALAMIENTO CON EL OPERADOR DEL USUARIO PARA HACER SOPORTE AVANZADO DE CONFIGURACIÓN DE ONT SE DEJA HABLADO CON USUARIO DE VISITAR DESPUÉS DE MEDIO DÍA PARA HACER SOPORTE AVANZADO_x000a_29/12/2025 SE REALIZA VISITA AL PUNTO Y SE VALIDA EL FUNCIONAMIENTO DEL DATÁFONO, DESCARTANDO DAÑO EN EL EQUIPO. SE REALIZAN PRUEBAS DE CONECTIVIDAD UTILIZANDO EL INTERNET DE UN VECINO Y COMPARTIENDO DATOS MÓVILES DESDE UN CELULAR, EVIDENCIANDO QUE EL DATÁFONO OPERA CORRECTAMENTE. EL DATÁFONO NO LOGRA ESTABLECER CONEXIÓN CON EL SERVICIO DE INTERNET DEL CLIENTE. EL USUARIO CONFIRMA QUE LA FALLA SE PRESENTA EN SU PROPIO SERVICIO DE INTERNET. CON LO ANTERIOR, SE CONCLUYE QUE LA NOVEDAD CORRESPONDE AL PROVEEDOR DE INTERNET DEL PUNTO, POR LO QUE SE DEJA LA RECOMENDACIÓN AL USUARIO DE GESTIONAR DIRECTAMENTE LA INCIDENCIA CON SU PROVEEDOR DE CONECTIVIDAD."/>
    <s v="VISITA_TÉCNICA"/>
    <s v="32"/>
    <s v="PRINCIPAL"/>
    <s v="TERRESTRE"/>
    <s v="HERNANDEZ CHAVARRIA JUAN CAMILO"/>
    <n v="2"/>
    <n v="51282"/>
    <n v="102564"/>
  </r>
  <r>
    <s v="SINCELEJO"/>
    <s v="0036-0001"/>
    <x v="6"/>
    <s v="70708"/>
    <s v="3181544"/>
    <s v="36112"/>
    <x v="0"/>
    <s v="SUCRE"/>
    <s v="SAN MARCOS"/>
    <s v="BARRIO CORREGIMIENTO BELEN SAN MARCOS"/>
    <s v="WOMPI"/>
    <s v="FO-25-2042189"/>
    <d v="2025-12-28T09:00:00"/>
    <d v="2025-12-29T15:46:00"/>
    <m/>
    <s v="EQUIPO"/>
    <s v="INTENTO DE MANIPULACION"/>
    <s v="EQUIPO HA TRATADO DE SER VULNERADO"/>
    <s v="29/12/2025 SE VISITA SITIO, SE CONFIRMA QUE EL EQUIPO NO ESTÁ FUNCIONANDO SALE ERROR EN PANTALLA &quot; LA TERMINAL ESTÁ BLOQUEADA FAVOR COMUNICARSE CON EL SERVICIO DE ATENCIÓN AL CLIENTE&quot;, SE REALIZA CAMBIO DE EQUIPO WOMPI CAUSAL TERMINAL BLOQUEADA, SE HACE BORRADO DE CACHE Y SE ACTUALIZA QUEDA CON LA VERSIÓN ( 26.2.17 ) SE REALIZAN PRUEBAS OK."/>
    <s v="VISITA_TÉCNICA"/>
    <s v="0"/>
    <s v="LEJANA"/>
    <s v="TERRESTRE"/>
    <s v="CACERES HERNANDEZ ANDRES"/>
    <n v="1"/>
    <n v="452148"/>
    <n v="452148"/>
  </r>
  <r>
    <s v="CALI"/>
    <s v="0036-0003"/>
    <x v="4"/>
    <s v="76306"/>
    <s v="3184016"/>
    <s v="63571"/>
    <x v="0"/>
    <s v="VALLE DEL CAUCA"/>
    <s v="GINEBRA"/>
    <s v="BARRIO COSTA RICA GINEBRA 2"/>
    <s v="WOMPI"/>
    <s v="FO-25-2045822"/>
    <d v="2025-12-29T10:18:00"/>
    <d v="2025-12-29T15:50:00"/>
    <m/>
    <s v="SOFTWARE"/>
    <s v="APP ELIMINADA"/>
    <s v="APP ELIMINADA POR EL CB"/>
    <s v="29/12/2025 SE HABLA CON LA SEÑORA YANETH QUIEN INDICA ELIMINO LA APP POR ERROR SE ESCALA A WOMPI Y SE REINSTALA APP 26.2.17 SE VALIDA Y CLIENTE YA PUEDE INGRESAR Y TRABAJAR"/>
    <s v="SOPORTE_TELEFÓNICO"/>
    <s v="40"/>
    <s v="INTERMEDIA"/>
    <s v="TERRESTRE"/>
    <s v="HENAO CARDONA DIEGO FERNANDO"/>
    <n v="1"/>
    <n v="22000"/>
    <n v="22000"/>
  </r>
  <r>
    <s v="MEDELLIN"/>
    <s v="0036-0005"/>
    <x v="1"/>
    <s v="5679"/>
    <s v="3012006"/>
    <s v="34543"/>
    <x v="0"/>
    <s v="ANTIOQUIA"/>
    <s v="SANTA BARBARA"/>
    <s v="BARRIO CENTRO SANTA BARBARA 1"/>
    <s v="WOMPI"/>
    <s v="FO-25-1994856 | FO-25-1823961 | FO-25-1822035"/>
    <d v="2025-11-13T08:00:00"/>
    <d v="2025-12-29T16:00:00"/>
    <m/>
    <s v="NAVEGACION LENTA"/>
    <s v="USUARIO NO PUEDE NAVEGAR ENTRE PANTALLAS O LA APP NO ABRE SE QUEDA CARGANDO"/>
    <s v="CACHE"/>
    <s v="13/11/2025 SE REALIZÓ GESTIÓN TELEFÓNICA SE HABLÓ CON LA SEÑORA MARICELA CORREA SE VERIFICÓ QUE EL DATÁFONO SE ENCUENTRA ACTUALIZADO SE REALIZA AHORRADO DE CACHÉ SE PROCEDEN A HACER PRUEBAS Y DATÁFONO AÚN CONTINÚA CON LA LENTITUD SE PROCEDE A CERRAR CASO_x000a_17/12/2025 SE LLAMA AL CLIENTE AL 3175159434 SE HABLA CON LA SRA MARISELA PARA BRINDARLE SOPORTE TEL SOBRE LA LENTITUD NOS DAMOS CUENTA QUE EL EQUIPO ESTÁ DESACTUALIZADO SE TRATA DE ACTUALIZAR Y NO ESTABA HABILITADA LA DESCARGA SE ESCALA A WOMPI Y LA HABILITAN SE VUELVE A LLAMAR AL CLIENTE PARA VALIDAR QUE HAYA QUEDADO ACTUALIZADO Y TAMBIÉN INFORMO QUE EN EL TEMA DE LENTITUD TIENEN QUE ESTAR BORRANDO CACHE Y REINICIA DO EQUIPO PARA QUE TRABAJE CON FLUEDIS EL PROCESO ES CONSTANTE SE LE INDICA QUE EL EQUIPO WOMPI YA SE ENCUENTRA TABAJANDO PARA BRINDAR UNA SOLUCIÓN OPORTUNA_x000a_29/12/2025 SE COMUNICA CON EL USUARIO PARA CONFIRMAR EL FUNCIONAMIENTO CON LA BUEN VERSIÓN LANZADA EL PASADO VIERNES Y CONFIRMA QUE FUNCIONA CORRECTAMENTE Y NO NAVEGA LENTO"/>
    <s v="SOPORTE_TELEFÓNICO"/>
    <s v="64"/>
    <s v="INTERMEDIA"/>
    <s v="TERRESTRE"/>
    <s v="ZAPATA LOPEZ EDWARD ASDRUBAL"/>
    <n v="3"/>
    <n v="22000"/>
    <n v="66000"/>
  </r>
  <r>
    <s v="MEDELLIN"/>
    <s v="0036-0005"/>
    <x v="1"/>
    <s v="5266"/>
    <s v="3018039"/>
    <s v="27720"/>
    <x v="0"/>
    <s v="ANTIOQUIA"/>
    <s v="ENVIGADO"/>
    <s v="BARRIO PARQUE 2 ENVIGADO"/>
    <s v="WOMPI"/>
    <s v="FO-25-1992511 | FO-25-1828231 | FO-25-1826912"/>
    <d v="2025-11-14T08:08:00"/>
    <d v="2025-12-29T16:02:00"/>
    <m/>
    <s v="NAVEGACION LENTA"/>
    <s v="USUARIO NO PUEDE NAVEGAR ENTRE PANTALLAS O LA APP NO ABRE SE QUEDA CARGANDO"/>
    <s v="CACHE"/>
    <s v="14/11/2025 SE REALIZA PROCESO DE ACTUALIZACIÓN DE DATAFONO Y BORRADO DE CACHE, SE VERIFICA VERSIÓN Y TIENE 26.2.5 SE REALIZA SEGUIMIENTO DE MEDIA HORA, CLIENTE INFORMA QUE LA SOLUCIÓN ES MOMENTANEA LUEGO DE VARIAS TRANSACCIONES SIGUE IGUAL_x000a_17/12/2025 SE LLAMA AL 3022185245 Y SE HABLA CON LA SRA ISABEL CRISTINA SE VALIDA QUE EL EQUIPO CUENTE CON LA ÚLTIMA VERSIÓN 26.2.14 SE LE PREGUNTA SI CON ESTA VERSIÓN EL PROBLEMA DE LENTITUD COMO HA ESTADO E INDICA QUE LA LENTITUD PERSISTE QUE LE TOCA Q ESTAR REINICIANDO EL EQUIPO CONSTANTEMENTE Y BORRANDO CACHE POR LO QUE LA FALLA ESTÁ PERSISTIENDO SE LE EXPLICA QUE YA EL EQUIPO DE WOMPI ESTÁ TRABAJANDO PARA DAR UNA SOLUCIÓN OPORTUNA PARA EL TEMA DE LENTITUD_x000a_29/12/2025 SE COMUNICA CON EL USUARIO PARA CONFIRMAR EL FUNCIONAMIENTO CON LA BUEN VERSIÓN LANZADA EL PASADO VIERNES Y CONFIRMA QUE FUNCIONA CORRECTAMENTE Y NO NAVEGA LENTO"/>
    <s v="SOPORTE_TELEFÓNICO"/>
    <s v="64"/>
    <s v="PRINCIPAL"/>
    <s v="TERRESTRE"/>
    <s v="RIOS CASTRILLON JUAN SEBASTIAN"/>
    <n v="3"/>
    <n v="22000"/>
    <n v="66000"/>
  </r>
  <r>
    <s v="MEDELLIN"/>
    <s v="0036-0005"/>
    <x v="1"/>
    <s v="5360"/>
    <s v="3003557"/>
    <s v="58298"/>
    <x v="0"/>
    <s v="ANTIOQUIA"/>
    <s v="ITAGUI"/>
    <s v="BARRIO SANTA MARIA ITAGUI 8"/>
    <s v="WOMPI"/>
    <s v="FO-25-1994921 | FO-25-1817772 | FO-25-1812252"/>
    <d v="2025-11-11T13:30:00"/>
    <d v="2025-12-29T16:04:00"/>
    <m/>
    <s v="NAVEGACION LENTA"/>
    <s v="USUARIO NO PUEDE NAVEGAR ENTRE PANTALLAS O LA APP NO ABRE SE QUEDA CARGANDO"/>
    <s v="CACHE"/>
    <s v="29/12/2025 SE REALIZÓ ACTUALIZACIÓN DE VERSIÓN Y BORRADO DE CACHE SE REALIZÓ PRUEBAS EXITOSA PERO AÚN SIGUE CON LENTITUD_x000a_29/12/2025 SE LLAMA AL 3041221008 Y SE HABLA CON LA SRA YINA ZAPATA CON LA CUAL VALIDAMOS QUE EL EQUIPO ESTABA DESACTUALIZADO POR LO QUE LA ASESORAMOS COMO ACTUALIZARLO Y VERIFICAMOS QUE QUEDA EN LA 26.2.14 SE LE EXPLICA QUE ESTA VERSIÓN SOLO MEJORARÁ EL TEMA DE LA CAMARA POR INFORMACIÓN DE WOMPI CON RESPECTO AL TEMA DE LA LENTITUD EL CLIENTE MANIFIESTA QUE EL TEMA DE BORRADO DE CACHE Y REINICIO SOLO ES TEMPORAL Y VUELVE Y SE PONE LENTO POR LO QUE EL TEMA DE LENTITUD ESTÁ PERSISTIENDO SE LE INDICA QUE EL EQUIPO DE WOMPI YA ESTÁ TRABAJANDO POR MEJORARÁ EL SERVICIO_x000a_29/12/2025 SE COMUNICA CON EL USUARIO PARA CONFIRMAR EL FUNCIONAMIENTO CON LA BUEN VERSIÓN LANZADA EL PASADO VIERNES Y CONFIRMA QUE FUNCIONA CORRECTAMENTE Y NO NAVEGA LENTO"/>
    <s v="SOPORTE_TELEFÓNICO"/>
    <s v="64"/>
    <s v="PRINCIPAL"/>
    <s v="TERRESTRE"/>
    <s v="RIOS CASTRILLON JUAN SEBASTIAN"/>
    <n v="3"/>
    <n v="22000"/>
    <n v="66000"/>
  </r>
  <r>
    <s v="CALI"/>
    <s v="0036-0003"/>
    <x v="4"/>
    <s v="19001"/>
    <s v="2863839"/>
    <s v="66794"/>
    <x v="0"/>
    <s v="CAUCA"/>
    <s v="POPAYAN"/>
    <s v="BARRIO LOS SAUCES POPAYAN 1"/>
    <s v="WOMPI"/>
    <s v="FO-25-1978160 | FO-25-1811016 | FO-25-1666123"/>
    <d v="2025-10-09T12:57:00"/>
    <d v="2025-12-29T16:08:00"/>
    <m/>
    <s v="NAVEGACION LENTA"/>
    <s v="USUARIO NO PUEDE NAVEGAR ENTRE PANTALLAS O LA APP NO ABRE SE QUEDA CARGANDO"/>
    <s v="CACHE"/>
    <s v="11/11/2025 SE CONTACTA CON EL CLIENTE, INDICA QUE LE HACE EL RESPECTIVO BORRADO DE CACHE DOS VECES AL DÍA Y LA RESPECTIVA ACTUALIZACION PERO EL PROBLEMA DE LENTITUD PERSISTE._x000a_15/12/2025 EN LA LLAMADA REALIZADA A LA SEÑORA LORENA CAMPO SE REVISA QUE EL EQUIPO SE ENCUENTRA EN LA ÚLTIMA VERSIÓN. SIN EMBARGO, EL CLIENTE INFORMA CONTINÚA CON PROBLEMAS DE LENTITUD, INFORMA QUÉ CADA UNA HORA TIENE QUE ESTAR REALIZANDO EL PROCEDIMIENTO DE DE REINICIO Y BORRADO DE CACHE_x000a_29/12/2025 EN LA LLAMADA REALIZADA A LA SEÑORITA LORENA CAMPO SE CONFIRMA QUE EL APLICATIVO SE ENCUENTRE EN LA ÚLTIMA VERSIÓN. EL CLIENTE INFORMA QUE YA NO PRESENTA PROBLEMAS DE LENTITUD, NI TIENE QUE REINICIAR EL EQUIPO."/>
    <s v="SOPORTE_TELEFÓNICO"/>
    <s v="32"/>
    <s v="LEJANA"/>
    <s v="TERRESTRE"/>
    <s v="HENAO CARDONA DIEGO FERNANDO"/>
    <n v="3"/>
    <n v="22000"/>
    <n v="66000"/>
  </r>
  <r>
    <s v="MEDELLIN"/>
    <s v="0036-0005"/>
    <x v="1"/>
    <s v="5001"/>
    <s v="3049742"/>
    <s v="57194"/>
    <x v="0"/>
    <s v="ANTIOQUIA"/>
    <s v="MEDELLIN"/>
    <s v="BARRIO BARICHARA MEDELLIN"/>
    <s v="WOMPI"/>
    <s v="FO-25-1868437 | FO-25-1864654"/>
    <d v="2025-11-23T09:00:00"/>
    <d v="2025-12-29T16:08:00"/>
    <m/>
    <s v="NAVEGACION LENTA"/>
    <s v="USUARIO NO PUEDE NAVEGAR ENTRE PANTALLAS O LA APP NO ABRE SE QUEDA CARGANDO"/>
    <s v="CACHE"/>
    <s v="23/11/2025 EN COMUNICACIÓN CON LA SEÑORA ANA SE MUESTRA MUY MOLESTA POR LAS FALLAS QUE ESTA TENIDO CON EL DATAFONO DE WOMPI. MANIFISTA QUE LE AN DISMINUIDO LOS MOVIMIENTOS POR LA LENTITUD DEL EQUIPO SE INTENTA DAR UNA SOLUCIÓN SIN EXISTO YA QUE EL USUARIO NO ACEPTA NINGUNA DE ELLAS. MANIFISTA QUE &quot;CON EL EQUIPO ANTERIOR NUNCA PASABA ESO* FALLA CONTINUA_x000a_29/12/2025 EN COMUNICACIÓN CON LA SEÑORA ANA OVIEDO AL NÚMERO 3148492580 INDICA QUE EL DATÁFONO YA SE ACTUALIZO CON LA VERSIÓN 26.2.17 Y QUE YA EL SERVICIO ESTÁ BIEN YA NO SE PONE LENTO Y NO EVIDENCIA NINGUNA NOVEDAD CON LOS SERVICIOS, ACTUALIZACIÓN EXITOSA"/>
    <s v="SOPORTE_TELEFÓNICO"/>
    <s v="56"/>
    <s v="PRINCIPAL"/>
    <s v="TERRESTRE"/>
    <s v="ALVAREZ ARENAS VICTOR HUGO"/>
    <n v="2"/>
    <n v="22000"/>
    <n v="44000"/>
  </r>
  <r>
    <s v="MEDELLIN"/>
    <s v="0036-0005"/>
    <x v="1"/>
    <s v="5001"/>
    <s v="3048601"/>
    <s v="61399"/>
    <x v="0"/>
    <s v="ANTIOQUIA"/>
    <s v="MEDELLIN"/>
    <s v="BARRIO BOYACA LAS BRISAS MEDELLIN 4"/>
    <s v="WOMPI"/>
    <s v="FO-25-1864429 | FO-25-1861451"/>
    <d v="2025-11-22T09:00:00"/>
    <d v="2025-12-29T16:12:00"/>
    <m/>
    <s v="NAVEGACION LENTA"/>
    <s v="USUARIO NO PUEDE NAVEGAR ENTRE PANTALLAS O LA APP NO ABRE SE QUEDA CARGANDO"/>
    <s v="CACHE"/>
    <s v="22/11/2025 CLIENTE CONFIRMA QUE ESTÁ ACTUALIZADO A LA ÚLTIMA VERSION, Y SIGUE IGUAL LA LENTITUD LE REALIZA BORRADO DE CACHE Y DESPUÉS DE 30 MINUTOS PERSISTE LA LENTITUD DE NUEVO_x000a_29/12/2025 EN COMUNICACIÓN CON LA SEÑORA CELINA DEL CARMEN SIERRA AL NÚMERO 3116136607 INDICA QUE YA TIENE LA VERSIÓN 26.2.17 Y QUE EL SERVICIO ESTÁ FUNCIONANDO CORRECTAMENTE, YA NO SE PONE LENTO Y YA NO SE PEGAN LAS TXS, ACTUALIZACIÓN Y SOLUCIÓN DEL PROBLEMA CON ÉXITO"/>
    <s v="SOPORTE_TELEFÓNICO"/>
    <s v="56"/>
    <s v="PRINCIPAL"/>
    <s v="TERRESTRE"/>
    <s v="ALVAREZ ARENAS VICTOR HUGO"/>
    <n v="2"/>
    <n v="22000"/>
    <n v="44000"/>
  </r>
  <r>
    <s v="SINCELEJO"/>
    <s v="0036-0001"/>
    <x v="6"/>
    <s v="70001"/>
    <s v="3180373"/>
    <s v="61522"/>
    <x v="0"/>
    <s v="SUCRE"/>
    <s v="SINCELEJO"/>
    <s v="BARRIO AVENIDA LAS PEÑITAS SINCELEJO"/>
    <s v="WOMPI"/>
    <s v="FO-25-2040931 | FO-25-2039100"/>
    <d v="2025-12-27T09:00:00"/>
    <d v="2025-12-29T16:36:00"/>
    <m/>
    <s v="NAVEGACION LENTA"/>
    <s v="USUARIO NO PUEDE NAVEGAR ENTRE PANTALLAS O LA APP NO ABRE SE QUEDA CARGANDO"/>
    <s v="CANAL DE COMUNICACIÓN"/>
    <s v="27/12/2025 SE LLEGA AL SITIO, EL CLIENTE INFORMA QUE LOS DATAFONOS ESTÁN MUY LENTOS DESDE AYER QUE REALIZARON LA ACTUALIZACIÓN, CUANDO ESTÁ REALIZANDO TRANSACCIÓN SE QUEDA PEGADO Y NO LO DEJA HACER NADA TIENE QUE BORRAR CACHE Y REINICIARLO, ADEMÁS CUANDO INTENTA INGRESAR NUEVAMENTE SE DEMORA MUCHO EN ENTRAR, SE VERIFICA LA VERSIÓN CUENTA CON LA ( 26.2.17 ), SE HACE BORRADO DE CACHE Y BORRADO DE ALMACENAMIENTO Y SE REINICIA, ADEMÁS SE CONECTA CON LOS DATOS MÓVILES, FUNCIONABA POR UN RATO PERO VUELVE A PONERSE LENTO, LA FALLA PERSISTE, EL DÍA DE HOY NO SÉ CUENTA CON SOPORTE DE WOMPI_x000a_29/12/2025 EN COMUNICACIÓN CON EL SEÑOR DIEGO HERNÁNDEZ AL NÚMERO DE CONTACTO ( 3002273020 ), ME INFORMA QUE EL DÍA SÁBADO DESPUÉS DE QUE SE REALIZO LA VISITA EL EQUIPO LE SIGUIÓ MOLESTANDO, TENÍA LA VERSIÓN ( 26.2.17 ), PERO EL DÍA DE HOY ME INDICA QUE EL SERVICIO YA SE ENCUENTRA FUNCIONANDO CORRECTAMENTE."/>
    <s v="SOPORTE_TELEFÓNICO"/>
    <s v="64"/>
    <s v="PRINCIPAL"/>
    <s v="TERRESTRE"/>
    <s v="CACERES HERNANDEZ ANDRES"/>
    <n v="2"/>
    <n v="22000"/>
    <n v="44000"/>
  </r>
  <r>
    <s v="CALI"/>
    <s v="0036-0003"/>
    <x v="4"/>
    <s v="19001"/>
    <s v="2860172"/>
    <s v="67918"/>
    <x v="0"/>
    <s v="CAUCA"/>
    <s v="POPAYAN"/>
    <s v="BARRIO CIUDAD 2000 POPAYÁN"/>
    <s v="WOMPI"/>
    <s v="FO-25-1985387 | FO-25-1856561 | FO-25-1702013 | FO-25-1648952"/>
    <d v="2025-10-09T08:00:00"/>
    <d v="2025-12-29T16:37:00"/>
    <m/>
    <s v="NAVEGACION LENTA"/>
    <s v="USUARIO NO PUEDE NAVEGAR ENTRE PANTALLAS O LA APP NO ABRE SE QUEDA CARGANDO"/>
    <s v="CACHE"/>
    <s v="18/10/2025 SE HABLA CON EL CLIENTE LA SEÑORA VIVIANA, SE LE INDICA QUE PARA SOLUCIONAR MOMENTANEAMENTE EL PROBLEMA DE LENTITUD, REALIZE EL BORRADO DE CACHE Y REINICIO DEL DATAFONO , EL CLIENTE INDICA QUE ESO ES LO QUE REALIZA CONSTANTEMENTE PUES ES LO QUE LE INDICARON DESDE EL PRINCIPIO PERO QUE ESO AL RATO VUELVE A FALLAR Y ES MUY MALUCO_x000a_20/11/2025 LLAMADA TELEFÓNICA REALIZADA CLIENTE NO SE PUDO REALIZAR LA VERIFICACIÓN DE LA ACTUALIZACIÓN DE LA APLICACIÓN, YA QUE EL CLIENTE NO SE ENCUENTRA EN EL LUGAR EN EL MOMENTO._x000a_15/12/2025 EN LA LLAMADA REALIZADA A LA SEÑORA MÓNICA PECHENE SE VERIFICA QUE EL APLICATIVO SE ENCUENTRE EN LA ÚLTIMA VERSIÓN. SIN EMBARGO, EL CLIENTE INFORMA QUE TODAVÍA PRESENTA PROBLEMAS DE LENTITUD. CADA HORA TIENE QUE ESTAR REINICIANDO Y BORRANDO CACHÉ DEL EQUIPO._x000a_29/12/2025 EN LA LLAMADA REALIZADA A LA SEÑORITA MÓNICA VIVIANA PECHE SE VERIFICA QUE EL EQUIPO SE ENCONTRARA EN LA ÚLTIMA VERSIÓN. EL CLIENTE INFORMA QUE YA NO PRESENTA PROBLEMAS DE LENTITUD Y YA NO TIENE QUE REINI"/>
    <s v="SOPORTE_TELEFÓNICO"/>
    <s v="32"/>
    <s v="LEJANA"/>
    <s v="TERRESTRE"/>
    <s v="HENAO CARDONA DIEGO FERNANDO"/>
    <n v="4"/>
    <n v="22000"/>
    <n v="88000"/>
  </r>
  <r>
    <s v="MEDELLIN"/>
    <s v="0036-0005"/>
    <x v="1"/>
    <s v="5001"/>
    <s v="2865907"/>
    <s v="79810"/>
    <x v="0"/>
    <s v="ANTIOQUIA"/>
    <s v="MEDELLIN"/>
    <s v="BARRIO PICACHO MEDELLIN 6"/>
    <s v="WOMPI"/>
    <s v="FO-25-1957541 | FO-25-1816192 | FO-25-1698288 | FO-25-1666053"/>
    <d v="2025-10-10T08:00:00"/>
    <d v="2025-12-29T16:46:00"/>
    <m/>
    <s v="NAVEGACION LENTA"/>
    <s v="USUARIO NO PUEDE NAVEGAR ENTRE PANTALLAS O LA APP NO ABRE SE QUEDA CARGANDO"/>
    <s v="CACHE"/>
    <s v="17/10/2025 SE COMUNICA CON EL USUARIO Y ESTÁ EN LA ÚLTIMA VERSIÓN, REALIZA BORRADO DE CACHE. PERO LA FALLA PERSISTE LA LENTITUD Y EL EQUIPO SE QUEDA PARALIZADO EN MEDIO DE UNA TRANSACCIÓN Y TOCA REINICIAR EL EQUIPO PARQUE VUELVA A FUNCIONAR QUE LA APLICACIÓN DE WOMPI SE RESTABLESCA_x000a_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_x000a_10/12/2025 SE LLAMA AL CB DE MANERA EXITOSA AL NUMERO 3005965104, ME CONFIRMA LUISA CARDENAS QUE TIENE LA ULTIMA VERSIÓN 26.2.11, PERO AÚN CONTINUA LENTO Y LA FALLA PERSISTE._x000a_29/12/2025 SE REALIZÓ EXITOSAMENTE LA LLAMADA AL CB AL NÚMERO 3005965104_x000a_LA USUARIA  LUISA CARDENAS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
    <s v="SOPORTE_TELEFÓNICO"/>
    <s v="16"/>
    <s v="PRINCIPAL"/>
    <s v="TERRESTRE"/>
    <s v="MARTINEZ TOVAR OSCAR DAVID"/>
    <n v="4"/>
    <n v="22000"/>
    <n v="88000"/>
  </r>
  <r>
    <s v="BARRANQUILLA"/>
    <s v="0036-0001"/>
    <x v="6"/>
    <s v="8634"/>
    <s v="3042107"/>
    <s v="19301"/>
    <x v="0"/>
    <s v="ATLANTICO"/>
    <s v="SABANAGRANDE"/>
    <s v="GAITAN SABANAGRANDE ATLANTICO"/>
    <s v="WOMPI"/>
    <s v="FO-25-1949696 | FO-25-1860694 | FO-25-1853142"/>
    <d v="2025-11-20T14:37:00"/>
    <d v="2025-12-29T16:50:00"/>
    <m/>
    <s v="NAVEGACION LENTA"/>
    <s v="USUARIO NO PUEDE NAVEGAR ENTRE PANTALLAS O LA APP NO ABRE SE QUEDA CARGANDO"/>
    <s v="CACHE"/>
    <s v="21/11/2025 SE TRATA COMUNICACIÓN CON MIGUEL SALGADO AL NÚMERO 3013704142 LO CUAL SE REALIZAN VARIOS INTENTOS PERO NO ES POSIBLE._x000a_PARA AYUDARLE A SOLUCIONAR EL INCONVENIENTE DE LENTITUD EN EL DATÁFONO QUE ES LLAMAR LA NUEVA ACTUALIZACIÓN POR TEMCALL Y BORRAR CACHÉ PERO NO ES POSIBLE_x000a_09/12/2025 EN COMUNICACIÓN CON MIGUEL AL NÚMERO 3013704142 ME MANIFIESTA QUE YA BORRÓ CACHE Y ACTUALIZO LA APLICACIÓN PERO LA FALLA PERSISTE NECESITA CAMBIO DE EQUIPO_x000a_29/12/2025 EN COMUNICACIÓN CON MIGUEL SALGADO AL NÚMERO 3013704142 ME MANIFIESTA QUE YA EL DATÁFONO ESTÁ FUNCIONANDO BIEN LO CUAL ACTUALIZO A VERSIÓN 26.2.17 Y NO HA PRESENTADO INCONVENIENTE LE COMUNICO QUE SI LA FALLA PERSISTE SE COMUNIQUE NUEVAMENTE ALA LÍNEA DE SOPORTE"/>
    <s v="SOPORTE_TELEFÓNICO"/>
    <s v="0"/>
    <s v="INTERMEDIA"/>
    <s v="TERRESTRE"/>
    <s v="PEÑALOZA GUTIERREZ RAFAEL GUSTAVO"/>
    <n v="3"/>
    <n v="22000"/>
    <n v="66000"/>
  </r>
  <r>
    <s v="MEDELLIN"/>
    <s v="0036-0005"/>
    <x v="1"/>
    <s v="5001"/>
    <s v="2865911"/>
    <s v="76868"/>
    <x v="0"/>
    <s v="ANTIOQUIA"/>
    <s v="MEDELLIN"/>
    <s v="BARRIO TRISTE MEDELLIN 7"/>
    <s v="WOMPI"/>
    <s v="FO-25-1957558 | FO-25-1700517 | FO-25-1666050"/>
    <d v="2025-10-10T08:00:00"/>
    <d v="2025-12-29T16:50:00"/>
    <m/>
    <s v="NAVEGACION LENTA"/>
    <s v="USUARIO NO PUEDE NAVEGAR ENTRE PANTALLAS O LA APP NO ABRE SE QUEDA CARGANDO"/>
    <s v="CACHE"/>
    <s v="17/10/2025 SE COMUNICA CON EL USUARIO, INDICA QUE LA LENTITUD PERSISTE YA ESTÁ ACTUALIZADO AL LA ÚLTIMA VERSIÓN Y REALIZA BORRADO DE CACHE CADA 5 MOVIMIENTO Y PERSISTE LA LENTITUD_x000a_10/12/2025 SE LLAMA AL CB DE MANERA EXITOSA AL NUMERO 3005525885, ME CONFIRMA ALEJANDRA OSA QUE TIENE LA ULTIMA VERSIÓN 26.2.11, PERO AÚN CONTINUA LENTO Y LA FALLA PERSISTE._x000a_29/12/2025 SE REALIZÓ EXITOSAMENTE LA LLAMADA AL CB AL NÚMERO 3005525885_x000a_LA USUARIA  ALEJANDRA OSA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32"/>
    <s v="PRINCIPAL"/>
    <s v="TERRESTRE"/>
    <s v="MARTINEZ TOVAR OSCAR DAVID"/>
    <n v="3"/>
    <n v="22000"/>
    <n v="66000"/>
  </r>
  <r>
    <s v="MEDELLIN"/>
    <s v="0036-0005"/>
    <x v="1"/>
    <s v="5360"/>
    <s v="2866417"/>
    <s v="50606"/>
    <x v="0"/>
    <s v="ANTIOQUIA"/>
    <s v="ITAGUI"/>
    <s v="BARRIO LOS NARANJOS ITAGUI"/>
    <s v="WOMPI"/>
    <s v="FO-25-1958806 | FO-25-1666011"/>
    <d v="2025-10-10T08:00:00"/>
    <d v="2025-12-29T16:53:00"/>
    <m/>
    <s v="NAVEGACION LENTA"/>
    <s v="USUARIO NO PUEDE NAVEGAR ENTRE PANTALLAS O LA APP NO ABRE SE QUEDA CARGANDO"/>
    <s v="CACHE"/>
    <s v="10/12/2025 SE LLAMA AL CB DE MANERA EXITOSA AL NUMERO 3183878841, ME CONFIRMA WILSON CAÑON QUE TIENE LA ULTIMA VERSIÓN 26.2.11, PERO AÚN CONTINUA LENTO Y LA FALLA PERSISTE._x000a_29/12/2025 EN COMUNICACIÓN CON EL SEÑOR WILSON CAÑÓN AL NÚMERO 3183878841 INDICA QUE YA TIENE LA VERSIÓN 26.2.17 Y QUE YA SE SOLUCIONÓ LA LENTITUD Y NI AH TENIDO INCONVENIENTES CON LOS SERVICIOS EN CUANTO A LA LENTITUD, LOS DEMÁS SERVICIOS FUNCIONANDO SIN NOVEDAD"/>
    <s v="SOPORTE_TELEFÓNICO"/>
    <s v="32"/>
    <s v="PRINCIPAL"/>
    <s v="TERRESTRE"/>
    <s v="RIOS CASTRILLON JUAN SEBASTIAN"/>
    <n v="2"/>
    <n v="22000"/>
    <n v="44000"/>
  </r>
  <r>
    <s v="CALI"/>
    <s v="0036-0003"/>
    <x v="4"/>
    <s v="76306"/>
    <s v="2872666"/>
    <s v="46188"/>
    <x v="0"/>
    <s v="VALLE DEL CAUCA"/>
    <s v="GINEBRA"/>
    <s v="BARRIO CENTRO GINEBRA 3"/>
    <s v="WOMPI"/>
    <s v="FO-25-1969890 | FO-25-1783544 | FO-25-1674586"/>
    <d v="2025-10-12T09:00:00"/>
    <d v="2025-12-29T17:00:00"/>
    <m/>
    <s v="NAVEGACION LENTA"/>
    <s v="USUARIO NO PUEDE NAVEGAR ENTRE PANTALLAS O LA APP NO ABRE SE QUEDA CARGANDO"/>
    <s v="CACHE"/>
    <s v="05/11/2025 CLIENTE ELIMINO LA APP POR ERROR, SE ACTUALIZA EQUIPO Y DESCARGA LA NUEVA VERSION DE LA APP, CLIENTE YA PUEDE INGRESAR, CLIENTE TAMBIEN CON TEMAS DE LENTITUD, SE REALIZAN VALIDACIONES Y SE REALIZA SEGUIMIENTO POR DOS HORAS, SE ENCUENTRA QUE EL EQUIPO CADA 40 MINUTOS MAS O MENOS SE PONE LENTO Y SE QUEDA PENSANDO EN EL PROCESAMIENTO DE UNA TRANSACCION, EL CLIENTE LO DEBE REINICIAR Y VOLVER A EMPEZAR  YA TIENE LA NUEVA VERSION._x000a_12/12/2025 EL LA LLAMADA REALIZADA A LA SEÑORA PAULA ANDREA LA GALARRAGA SE CONFIRMA LA APLICACIÓN SE ENCUENTRA EN LA ÚLTIMA VERSIÓN. SIN EMBARGO, EL CLIENTE INFORMA QUÉ SIGUE CON LOS PROBLEMAS DE LENTITUD, INCLUSO. SE LE HA ESTADO CONGELANDO LA PANTALLA, POR LO CUAL TIENE QUE REINICIAR EL EQUIPO OBLIGATORIAMENTE._x000a_29/12/2025 EN LA LLAMADA REALIZADA A LA SEÑORITA PAOLA ANDREA GALARRAGA, SE CONFIRMA QUE EL APLICATIVO SE ENCUENTRA EN LA ÚLTIMA VERSIÓN. EL CLIENTE INFORMA QUE LOS PROBLEMAS DE LENTITUD SE AN SOLUCIONADO Y YA NO TIENE QUE ESTAR REINICIANDO EL EQUIPO."/>
    <s v="SOPORTE_TELEFÓNICO"/>
    <s v="64"/>
    <s v="INTERMEDIA"/>
    <s v="TERRESTRE"/>
    <s v="HENAO CARDONA DIEGO FERNANDO"/>
    <n v="3"/>
    <n v="22000"/>
    <n v="66000"/>
  </r>
  <r>
    <s v="MEDELLIN"/>
    <s v="0036-0005"/>
    <x v="1"/>
    <s v="5001"/>
    <s v="2867610"/>
    <s v="45335"/>
    <x v="0"/>
    <s v="ANTIOQUIA"/>
    <s v="MEDELLIN"/>
    <s v="BARRIO CENTRO MEDELLIN 56"/>
    <s v="WOMPI"/>
    <s v="FO-25-1958826 | FO-25-1793267 | FO-25-1698581 | FO-25-1665957"/>
    <d v="2025-10-10T09:25:00"/>
    <d v="2025-12-29T17:01:00"/>
    <m/>
    <s v="NAVEGACION LENTA"/>
    <s v="USUARIO NO PUEDE NAVEGAR ENTRE PANTALLAS O LA APP NO ABRE SE QUEDA CARGANDO"/>
    <s v="CACHE"/>
    <s v="17/10/2025 SE COMUNICA CON EL USUARIO PARA VALIDAR LA FALLA LE LENTITUD CONTINUA EL CLIENTE INFORMA QUE LE TOCA REINICIAR EL EQUIPO VARIAS VECES Y BORRAR CACHE AL DÍA PARA QUE QUE FUNCIONE CORRECTAMENTE, SE VERIFICA VERSIÓN Y TIENE LA 26.0.3. ADICIONAL MENTE EL EQUIPO NO DEJA SALIR DE LA APLICACIÓN A LA PANTALLA PRINCIPAL DEL EQUIPO LE TOCA REINICIAR EL EQUIPO_x000a_06/11/2025 SE COMUNICA CON EL USUARIO Y CUENTA CON LA NUEVA VERSIÓN 26.2.5 PERO LA FALLA PERSISTE MUY LENTO EL CLIENTE INDICA QUE LE TOCA REICINIARLO VARIAS VECES AL DÍA Y ESO PROBLEMA LE HA GENERADO DISGUSTO CON LOS USUARIOS_x000a_10/12/2025 SE LLAMA AL CB DE MANERA EXITOSA AL NUMERO 3186213396, ME CONFIRMA MARIO VALENCIA JIMENEZ QUE TIENE LA ULTIMA VERSIÓN 26.2.11, PERO AÚN CONTINUA LENTO, TOCA REINICIAR DE MANERA CONSTANTE Y LA FALLA PERSISTE._x000a_29/12/2025 EN COMUNICACIÓN CON EL SEÑOR CARLOS MARIO VALENCIA AL NÚMERO 3186213396 INDICA QUE DESDE EL VIERNES EL DATÁFONO SE ACTUALIZO CON LA VERSIÓN 26.2.17 Y QUE EL PROBLEMA DE LA LENTITUD SE SOLUCION"/>
    <s v="SOPORTE_TELEFÓNICO"/>
    <s v="64"/>
    <s v="PRINCIPAL"/>
    <s v="TERRESTRE"/>
    <s v="RIOS CASTRILLON JUAN SEBASTIAN"/>
    <n v="4"/>
    <n v="22000"/>
    <n v="88000"/>
  </r>
  <r>
    <s v="MEDELLIN"/>
    <s v="0036-0005"/>
    <x v="1"/>
    <s v="5360"/>
    <s v="2871679"/>
    <s v="49192"/>
    <x v="0"/>
    <s v="ANTIOQUIA"/>
    <s v="ITAGUI"/>
    <s v="BARRIO ITAGUI ITAGUI 9"/>
    <s v="WOMPI"/>
    <s v="FO-25-1974456 | FO-25-1793274 | FO-25-1702413 | FO-25-1669568"/>
    <d v="2025-10-11T09:00:00"/>
    <d v="2025-12-29T17:04:00"/>
    <m/>
    <s v="NAVEGACION LENTA"/>
    <s v="USUARIO NO PUEDE NAVEGAR ENTRE PANTALLAS O LA APP NO ABRE SE QUEDA CARGANDO"/>
    <s v="CANAL DE COMUNICACIÓN"/>
    <s v="18/10/2025 SE REALIZA GESTIÓN TELEFÓNICA AL NÚMERO 3012641367 Y LA PERSONA QUE ATIENDE INDICA QUE YA POR LA LÍNEA LE DIJERON QUE TENÍA LA VERSIÓN 26.0.3 Y QUE BORRARÁ CACHÉ PERO EL SERVICIO SIGUE IGUAL MALO_x000a_06/11/2025 SE COMUNICA CON EL USUARIO PARA CONFIRMAR EL FUNCIONAMIENTO DE LA NUEVA VERSIÓN Y INDICA QUE LA FALLA PERSISTE PANTALLA SE TILDA Y SE DEMORA EN LOS MOVIMIENTOS. SE ENCUENTRA EN LA ÚLTIMA VERSIÓN_x000a_13/12/2025 SE REALIZA GESTIÓN TELEFÓNICA AL NÚMERO 3012641367 Y SUENA LA CONTESTADORA DICIENDO QUE EL NÚMERO NO ESTÁ ACTIVADO_x000a_29/12/2025 SE REALIZÓ EXITOSAMENTE LA LLAMADA AL CB AL NÚMERO 3024407815_x000a_LA USUARIA LEIDY GOMEZ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64"/>
    <s v="PRINCIPAL"/>
    <s v="TERRESTRE"/>
    <s v="MARTINEZ TOVAR OSCAR DAVID"/>
    <n v="4"/>
    <n v="22000"/>
    <n v="88000"/>
  </r>
  <r>
    <s v="MEDELLIN"/>
    <s v="0036-0005"/>
    <x v="1"/>
    <s v="5615"/>
    <s v="3017632"/>
    <s v="42367"/>
    <x v="0"/>
    <s v="ANTIOQUIA"/>
    <s v="RIONEGRO"/>
    <s v="BARRIO SAN ANTONIO DE PEREIRA RIONEGRO 1"/>
    <s v="WOMPI"/>
    <s v="FO-25-2048426 | FO-25-1832962 | FO-25-1826952"/>
    <d v="2025-11-14T08:00:00"/>
    <d v="2025-12-29T17:06:00"/>
    <m/>
    <s v="NAVEGACION LENTA"/>
    <s v="USUARIO NO PUEDE NAVEGAR ENTRE PANTALLAS O LA APP NO ABRE SE QUEDA CARGANDO"/>
    <s v="CACHE"/>
    <s v="15/11/2025 EN COMUNICACIÓN CON EL SEÑOR ALEXANDER SE HACE SOPORTE TELEFÓNICO SIN ÉXITO. SE REINICIA SE BORRA CACHE SE CAMBIA DE RED WIFI Y LA FALLA PERSISTE. FALLA ES DEL EQUIPO_x000a_17/12/2025 SE LLAMA AL 3008184814 Y SE HABLA CON EL SEÑOR ALEXANDER EN DIFERENTES HORAS YA QUE ESTABA ALGO OCUPADO PERO SE LOGRA VALIDAR QUE EL EQUIPO ESTÁ ACTUALIZADO PERO EL PROBLEMA DE LENTITUD PERSISTE AÚN REINICIANDO EQUIPO Y BORRANDO CACHE Y SOLO FUNCIONA POR UN TIEMPO POR LO QUE EL PROCESO ES CONSTANTE SE LE INDICA QUE ACTUALMENTE EL EQUIPO WOMPI SABE DEL PERCANCE Y YA SE ESTÁ TRABAJANDO EN LA MEJORÍA DE LA APP_x000a_29/12/2025 SE COMUNICA CON EL USUARIO PARA CONFIRMAR EL FUNCIONAMIENTO CON LA NUEVA VERSIÓN LANZADA EL PASADO VIERNES Y CONFIRMA QUE FUNCIONA CORRECTAMENTE Y NO NAVEGA LENTO"/>
    <s v="SOPORTE_TELEFÓNICO"/>
    <s v="32"/>
    <s v="INTERMEDIA"/>
    <s v="TERRESTRE"/>
    <s v="RIOS CASTRILLON JUAN SEBASTIAN"/>
    <n v="3"/>
    <n v="22000"/>
    <n v="66000"/>
  </r>
  <r>
    <s v="MEDELLIN"/>
    <s v="0036-0005"/>
    <x v="1"/>
    <s v="5001"/>
    <s v="2863370"/>
    <s v="65203"/>
    <x v="0"/>
    <s v="ANTIOQUIA"/>
    <s v="MEDELLIN"/>
    <s v="BARRIO LA CANDELARIA MEDELLIN"/>
    <s v="WOMPI"/>
    <s v="FO-25-1967469 | FO-25-1957386 | FO-25-1656481"/>
    <d v="2025-10-09T11:55:00"/>
    <d v="2025-12-29T17:12:00"/>
    <m/>
    <s v="NAVEGACION LENTA"/>
    <s v="USUARIO NO PUEDE NAVEGAR ENTRE PANTALLAS O LA APP NO ABRE SE QUEDA CARGANDO"/>
    <s v="CACHE"/>
    <s v="10/12/2025 SE LLAMA AL CB DE MANERA EXITOSA AL NUMERO 3127595646, ME CONFIRMA JORGE RESTREPO QUE TIENE LA ULTIMA VERSIÓN 26.2.11, PERO AÚN CONTINUA LENTO Y LA FALLA PERSISTE._x000a_12/12/2025 SE REALIZA GESTIÓN TELEFÓNICA AL NÚMERO 3127595646 Y EN COMUNICACIÓN CON EL SEÑOR JORGE RESTREPO INDICA QUE YA TIENE LA VERSIÓN 26.2.14 Y QUE EL SERVICIO NO TIENE MEJORÍA, SIGUE IGUAL DE LENTO_x000a_29/12/2025 SE COMUNICA CON EL USUARIO PARA CONFIRMAR EL FUNCIONAMIENTO CON LA BUEN VERSIÓN LANZADA EL PASADO VIERNES Y CONFIRMA QUE FUNCIONA CORRECTAMENTE Y NO NAVEGA LENTO_x000a_PERSONA QUE RESPONDÍO LA LLAMADA _x000a_JORGE RESTREPO  TELÉFONO 3127595646"/>
    <s v="SOPORTE_TELEFÓNICO"/>
    <s v="64"/>
    <s v="PRINCIPAL"/>
    <s v="TERRESTRE"/>
    <s v="ZAPATA LOPEZ EDWARD ASDRUBAL"/>
    <n v="3"/>
    <n v="22000"/>
    <n v="66000"/>
  </r>
  <r>
    <s v="PEREIRA"/>
    <s v="0036-0002"/>
    <x v="5"/>
    <s v="63001"/>
    <s v="3019481"/>
    <s v="36496"/>
    <x v="0"/>
    <s v="QUINDIO"/>
    <s v="ARMENIA"/>
    <s v="BARRIO LA FOGATA ARMENIA"/>
    <s v="WOMPI"/>
    <s v="FO-25-1985951 | FO-25-1828152"/>
    <d v="2025-11-14T10:32:00"/>
    <d v="2025-12-29T17:16:00"/>
    <m/>
    <s v="NAVEGACION LENTA"/>
    <s v="USUARIO NO PUEDE NAVEGAR ENTRE PANTALLAS O LA APP NO ABRE SE QUEDA CARGANDO"/>
    <s v="CACHE"/>
    <s v="10/12/2025 . SE HABLA CON LA SEÑORA GLORIA MARCELA SE VALIDA DATAFONO EN VERSION ACTUAL 26.2.11 PERO LA NOVEDAD PERSISTE, MUCHA LENTITUD, DEBE BORRAR CACHE Y REINICIAR MAS DE 8 VECES AL DIA PERO EL DATAFONO NO TRABAJA BIEN._x000a_29/12/2025 SE HABLA CON LA SEÑORA GLORIA Y CONFIRMA ACTUALIZACION A VERSION 26.2.17 E INDICA QUE EL CAMBIO FUE EXCELENTE, YA NO TIENE QUE REINICIAR NI BORRAR CACHE, YA PUEDE TRABAJAR SIN PROBLEMA"/>
    <s v="SOPORTE_TELEFÓNICO"/>
    <s v="64"/>
    <s v="INTERMEDIA"/>
    <s v="TERRESTRE"/>
    <s v="HENAO CARDONA DIEGO FERNANDO"/>
    <n v="2"/>
    <n v="22000"/>
    <n v="44000"/>
  </r>
  <r>
    <s v="PEREIRA"/>
    <s v="0036-0002"/>
    <x v="5"/>
    <s v="66045"/>
    <s v="3022999"/>
    <s v="80113"/>
    <x v="0"/>
    <s v="RISARALDA"/>
    <s v="APIA"/>
    <s v="BARRIO CENTRO APIA 4"/>
    <s v="WOMPI"/>
    <s v="FO-25-1840914 | FO-25-1832873"/>
    <d v="2025-11-15T12:34:00"/>
    <d v="2025-12-29T17:24:00"/>
    <m/>
    <s v="NAVEGACION LENTA"/>
    <s v="USUARIO NO PUEDE NAVEGAR ENTRE PANTALLAS O LA APP NO ABRE SE QUEDA CARGANDO"/>
    <s v="CACHE"/>
    <s v="18/11/2025 EN COMUNICACIÓN CON EL DR CARLOS, INDICA QUE EL PROBLEMA ES QUE EL EQUIPO OPERA MUY LENTO, SE ACTUALIZA EQUIPO, SE BORRA CACHÉ Y SE REINICIA EL EQUIPO, PERO LA FALLA PERSISTE._x000a_29/12/2025 SE HABLA CON EL SEÑOR CARLOS QUIEN CONFIRMA ACTUALIZACION A LA VERSION 26.2.17 Y INDICA QUE YA PUDO TRABAJAR MEJOR , SIN QUE SE BLOQUEE TANTO, YA PUDO TRABAJAR SIN REINIIAR"/>
    <s v="SOPORTE_TELEFÓNICO"/>
    <s v="0"/>
    <s v="INTERMEDIA"/>
    <s v="TERRESTRE"/>
    <s v="HENAO CARDONA DIEGO FERNANDO"/>
    <n v="2"/>
    <n v="22000"/>
    <n v="44000"/>
  </r>
  <r>
    <s v="CALI"/>
    <s v="0036-0003"/>
    <x v="4"/>
    <s v="76364"/>
    <s v="2874282"/>
    <s v="30273"/>
    <x v="0"/>
    <s v="VALLE DEL CAUCA"/>
    <s v="JAMUNDI"/>
    <s v="BARRIO JAMUNDI - JAMUNDÍ"/>
    <s v="WOMPI"/>
    <s v="FO-25-1930882 | FO-25-1856073 | FO-25-1713659 | FO-25-1677013"/>
    <d v="2025-10-13T11:54:00"/>
    <d v="2025-12-29T17:28:00"/>
    <m/>
    <s v="NAVEGACION LENTA"/>
    <s v="USUARIO NO PUEDE NAVEGAR ENTRE PANTALLAS O LA APP NO ABRE SE QUEDA CARGANDO"/>
    <s v="CACHE"/>
    <s v="21/10/2025 SE LLEGA A SITIO Y LA SEÑORA CAROLINA RUA MANIFIESTA QUE EL DATÁFONO SE LE CAE LAS TRANSACCIONES, Y EN ALGUNOS CASOS NO SALE EL TECLADO._x000a_LA SEÑORA CAROLINA TIENE LOS EQUIPOS CONECTADO A LA MISMA RED WIFI Y TODOS FUNCIONAN A EXCEPCIÓN DEL DATÁFONO._x000a_POR TEMA QUE LA LINEA DEL BANCO Y LA LINEA HABILITA PARA VERIFICACIÓN DEL PERSONAL NO FUE CONTESTADA EL CB NO AUTORIZÓ A MANIPULAR EL DATÁFONO 29/12/2025 EN LA LLAMADA REALIZADA A LA SEÑORITA CAROLINA RUA SE CONFIRMA QUE EL APLICATIVO SE ENCUENTRA EN LA ÚLTIMA VERSIÓN EL CLIENTE INFORMA QUE YA NO PRESENTA PROBLEMAS LENTITUD Y NO TIENE QUE ESTAR REINICIANDO EQUIPO_x000a_ "/>
    <s v="SOPORTE_TELEFÓNICO"/>
    <s v="64"/>
    <s v="INTERMEDIA"/>
    <s v="TERRESTRE"/>
    <s v="HENAO CARDONA DIEGO FERNANDO"/>
    <n v="4"/>
    <n v="22000"/>
    <n v="88000"/>
  </r>
  <r>
    <s v="SINCELEJO"/>
    <s v="0036-0001"/>
    <x v="6"/>
    <s v="70001"/>
    <s v="3181712"/>
    <s v="75875"/>
    <x v="0"/>
    <s v="SUCRE"/>
    <s v="SINCELEJO"/>
    <s v="BARRIO BARLOVENTO SINCELEJO"/>
    <s v="WOMPI"/>
    <s v="FO-25-2044182 | FO-25-2042212"/>
    <d v="2025-12-28T09:00:00"/>
    <d v="2025-12-29T17:29:00"/>
    <m/>
    <s v="NAVEGACION LENTA"/>
    <s v="USUARIO NO PUEDE NAVEGAR ENTRE PANTALLAS O LA APP NO ABRE SE QUEDA CARGANDO"/>
    <s v="CACHE"/>
    <s v="28/12/2025 EN COMUNICACIÓN CON LA SEÑORA CINDY HERNÁNDEZ AL NÚMERO DE CONTACTO ( 3004488103 ), ME INFORMA QUE EL DATAFONO ESTA MUY LENTO DESDE QUE SE REALIZÓ LA ACTUALIZACIÓN, CUANDO ESTÁ REALIZANDO TRANSACCIÓN SE QUEDA PEGADO Y NO LO DEJA HACER NADA TIENE QUE BORRAR CACHE Y REINICIARLO, ADEMÁS CUANDO INTENTA INGRESAR NUEVAMENTE SE DEMORA MUCHO EN ENTRAR, SE VERIFICA LA VERSIÓN CUENTA CON LA ( 26.2.17 ), SE HACE BORRADO DE CACHE, LA FALLA CONTINÚA, EL DÍA DE HOY NO SÉ CUENTA CON SOPORTE DE WOMPI._x000a_29/12/2025 EN COMUNICACIÓN CON LA SEÑORA CINDY HERNÁNDEZ AL NÚMERO DE CONTACTO ( 3004488103 ), ME INFORMA QUE EL DATAFONO EL DÍA DE AYER ESTUVO MUY LENTO, PERO ME INDICA QUE EL DÍA DE HOY EL SERVICIO YA SE ENCUENTRA FUNCIONANDO CORRECTAMENTE, CUENTA CON LA VERSIÓN ( 26.2.17."/>
    <s v="SOPORTE_TELEFÓNICO"/>
    <s v="56"/>
    <s v="PRINCIPAL"/>
    <s v="TERRESTRE"/>
    <s v="CACERES HERNANDEZ ANDRES"/>
    <n v="2"/>
    <n v="22000"/>
    <n v="44000"/>
  </r>
  <r>
    <s v="CALI"/>
    <s v="0036-0003"/>
    <x v="4"/>
    <s v="76001"/>
    <s v="2868300"/>
    <s v="60959"/>
    <x v="0"/>
    <s v="VALLE DEL CAUCA"/>
    <s v="CALI"/>
    <s v="BARRIO LLANO VERDE CALI"/>
    <s v="WOMPI"/>
    <s v="FO-25-1969130 | FO-25-1856378 | FO-25-1806613 | FO-25-1666636"/>
    <d v="2025-10-10T10:17:00"/>
    <d v="2025-12-29T17:33:00"/>
    <m/>
    <s v="NAVEGACION LENTA"/>
    <s v="USUARIO NO PUEDE NAVEGAR ENTRE PANTALLAS O LA APP NO ABRE SE QUEDA CARGANDO"/>
    <s v="CACHE"/>
    <s v="10/11/2025 USUARIO MANIESTA QUE LOS MOVIMIENTOS YA LOS PUEDE VER, PERO DDESPUES DE LA ACTUALIZACION SOLO PUEDE VISUALIZAR LOS DEL MISMO DIA, EN LA NOCHE SE BORRAN SOLOS Y EN LA MAÑANA APARECE EN BLANCO Y A MEDIDA QUE VAN REALIZANDO VAN APARECIENDO PERO YA LOS PUEDDE VISUALIZAR, PERO INDICA QUE EL TEMA DE LENTITUD SI NO TIENE SOLUCION, TIENE QUE REINCIAR EL DAATFONO CADA  10 MINUTOS Y YA NO ENCUENTRA QUE HACER PARA SOLUCIONAR EL PROBLEMA, ESTA MUY INCONFORME CON EL SERVICIO , INDICA QUE ESE DATAFONO ES MUY MALO_x000a_20/11/2025 SE VALIDA CON USUARIO Y LA APP SE ENCUENTRA ACTUALIZADA PERO LA LENTITUD PERSISTE USUARIO DEBE BORRAR CACHE Y REINICIAR DATAFONO MAS O MENOS CADA 10 TRANSACCIONES, ES MUY INCOMODO TRABAJAR ASI NOS MANIFIESTA_x000a_12/12/2025 SE INTENTA CONTACTAR A LA SEÑORA LUZ MONCA, SIN EMBARGO, NO CONTESTAN ESTAS LLAMADAS._x000a_29/12/2025 EN LA LLAMADA REALIZADA A LA SEÑORA LUZ MONCADA SE VERIFICA QUE EL EQUIPO SE ENCUENTRE EN LA ÚLTIMA VERSIÓN. EL CLIENTE INFORMA QUE YA NO PRESENTA PROBLEMAS DE LENTITUD Y NO TIENE QUE REINICIAR"/>
    <s v="SOPORTE_TELEFÓNICO"/>
    <s v="48"/>
    <s v="PRINCIPAL"/>
    <s v="TERRESTRE"/>
    <s v="HENAO CARDONA DIEGO FERNANDO"/>
    <n v="4"/>
    <n v="22000"/>
    <n v="88000"/>
  </r>
  <r>
    <s v="BUCARAMANGA"/>
    <s v="0036-0007"/>
    <x v="2"/>
    <s v="68500"/>
    <s v="3103751"/>
    <s v="69910"/>
    <x v="0"/>
    <s v="SANTANDER"/>
    <s v="OIBA"/>
    <s v="BARRIO EL RETIRO OIBA 2"/>
    <s v="WOMPI"/>
    <s v="FO-25-1994291 | FO-25-1931667"/>
    <d v="2025-12-04T14:28:00"/>
    <d v="2025-12-29T17:40:00"/>
    <m/>
    <s v="NAVEGACION LENTA"/>
    <s v="USUARIO NO PUEDE NAVEGAR ENTRE PANTALLAS O LA APP NO ABRE SE QUEDA CARGANDO"/>
    <s v="CACHE"/>
    <s v="17/12/2025 EN COMUNICACIÓN CON EL SEÑOR MANUEL AL CELULAR 3164681713, SE REALIZA PROCESO DE BORRADO DE CACHE Y TEM CALL, SE. CONFIRMA QUE EQUIPO CUENTA CON ÚLTIMA VERSIÓN 26.2.14, CLIENTE INDICA QUE LA FALLA PERSISTE, QUÉ DESPUÉS DE 15 O MÁS TRANSACCIONES SE COLOCA LENTO PARA REALIZAR LA SIGUIENTE TRANSACIONES,**FALLA PERSISTE **_x000a_29/12/2025 EN COMUNICACIÓN CON EL ADMINISTRADOR MANUEL AL CELULAR 3164681713, SE VALIDA QUE YA CUENTA CON LA VERSIÓN 26.2.17, INDICA QUE EL. EQUIPO SOLO. PRESENTO LENTITUD CON UNA SOLA TRANSACCIÓN, PERO DEL RESTO FUNCIONÓ CON NORMALIDAD, INDICA QUE YA EL EQUIPO ESTA OPERANDO CORRECTAMENTE, SE PROCEDE A CERRAR ORDEN CON AUTORIZACION DE CLIENTE."/>
    <s v="SOPORTE_TELEFÓNICO"/>
    <s v="0"/>
    <s v="LEJANA"/>
    <s v="TERRESTRE"/>
    <s v="HERNANDEZ GUARIN MIGUEL JULIAN"/>
    <n v="2"/>
    <n v="22000"/>
    <n v="44000"/>
  </r>
  <r>
    <s v="NEIVA"/>
    <s v="0036-0006"/>
    <x v="0"/>
    <s v="41020"/>
    <s v="3021364"/>
    <s v="29917"/>
    <x v="0"/>
    <s v="HUILA"/>
    <s v="ALGECIRAS"/>
    <s v="BARRIO CENTRO 6 ALGECIRAS"/>
    <s v="WOMPI"/>
    <s v="FO-25-1833595 | FO-25-1830349"/>
    <d v="2025-11-14T15:20:00"/>
    <d v="2025-12-29T17:44:00"/>
    <m/>
    <s v="NAVEGACION LENTA"/>
    <s v="USUARIO NO PUEDE NAVEGAR ENTRE PANTALLAS O LA APP NO ABRE SE QUEDA CARGANDO"/>
    <s v="CANAL DE COMUNICACIÓN"/>
    <s v="15/11/2025 CLIENTE REPORTA POR LENTITUD EN EQUIPO, SE INTENTA COMUNICACION CON CLIENTE EN VARIOS OCASIONES PARA REALIZAR EL SOPORTE VÍA TELEFÓNICA SEGÚN DIRECTRIZ EN ESTOS CASOS .PERO NO SE LOGRA CONTACTO CON EL SEÑOR QUERUBÍN RODRÍGUEZ AL NÚMERO 3161024247._x000a_29/12/2025 EN COMUNICACIÓN VÍA TELEFÓNICA CON EL SEÑOR QUERUBÍN RODRÍGUEZ AL NÚMERO 3161024247, INDICA QUE EL EQUIPO SE ACTUALIZO CON ÉXITO  Y QUE TAMBIÉN DEPUES DE LA ACTUALIZACIÓN COMENZÓ A TRABAJAR CON MÁS FLUIDEZ .SE ENCUENTRA TRABAJANDO CON NORMALIDAD."/>
    <s v="SOPORTE_TELEFÓNICO"/>
    <s v="64"/>
    <s v="INTERMEDIA"/>
    <s v="TERRESTRE"/>
    <s v="DEVIA REINOSO JUAN CARLOS"/>
    <n v="2"/>
    <n v="22000"/>
    <n v="44000"/>
  </r>
  <r>
    <s v="VALLEDUPAR"/>
    <s v="0036-0001"/>
    <x v="6"/>
    <s v="20001"/>
    <s v="2900325"/>
    <s v="67112"/>
    <x v="0"/>
    <s v="CESAR"/>
    <s v="VALLEDUPAR"/>
    <s v="BARRIO URBANIZACION TAIRONA VALLEDUPAR"/>
    <s v="WOMPI"/>
    <s v="FO-25-1793260 | FO-25-1708978 | FO-25-1703902"/>
    <d v="2025-10-19T09:00:00"/>
    <d v="2025-12-29T18:02:00"/>
    <m/>
    <s v="NAVEGACION LENTA"/>
    <s v="USUARIO NO PUEDE NAVEGAR ENTRE PANTALLAS O LA APP NO ABRE SE QUEDA CARGANDO"/>
    <s v="CACHE"/>
    <s v="20/10/2025 SE LLAMA AL CLIENTE JHONATAN PONTON AL NUMERO 3227422073, EL CUAL INDICA QUE LA FALLA DEL SERVICIO ES POR LENTITUD, YA QUE DEMORA AL MOMENTO DE REALIZAR LAS TRANSACCIONES, SE LE INDICA QUE VALIDE LA VERSIÓN DE LA APP Y QUE BORRE CACHÉ PERO ESTE MANIFIESTA QUE PREFIERE LA REVISION TECNICA Y NO REALIZA EL PROCESO POR LLAMADA_x000a_06/11/2025 SE LLAMA AL CLIENTE Y SE LE INFORMA QUE DEBE ACTUALIZAR LA VERSIÓN DE LA APP Y BORRAR CACHÉ, ESTE REALIZA EL PROCESO Y ACTUALIZA LA VERSION CORRESPONDIENTE 26.2.5, SE PROCEDE A HACERLE SEGUIMIENTO Y LUEGO DE UNAS HORA, SE CONTACTA NUEVAMENTE CON EL CLIENTE Y ESTE MANIFIESTA QUE LA FALLA PERSISTE Y ENVIA EVIDENCIA DE LA FALLA POR MEDIO DE UN VIDEO_x000a_29/12/2025 SE RELAIZA COMUNICACIÓN CON EL SEÑOR WILSON PETIT AL NUMERO 3024009844, Y ESTE INDICA QUE EL SERVICIO ESTABA ÑRESENTANDO LENTITUD AL MOMENTO DE REALIZAR LAS TRANSACCIONES, SE LE PREGUNTA QUE VERSION TIENE EL EQUIPO Y ESTE MANIFIESTA QUE LA VERSION 26.2.11. LA CUAL ESTA DESACTUALIZADA, SE LE INDICA QUE POR FAVOR ACTIALICE LA VERSION DE LA APP Y ESTE INFORMA QUE LA VERSION QUE SE ACTUALIZO EN EL EQUIPO ES LA 26.2.17. SE LE LLAMA NUEVAMENTE AL TRANSCURRIR 1 HORA Y ESTE INDICA QUE EM DATAFONO HA ESTADO FUNCIONANDO HASTA EL MOMENTO CON NORMALIDAD_x000a_ "/>
    <s v="SOPORTE_TELEFÓNICO"/>
    <s v="64"/>
    <s v="PRINCIPAL"/>
    <s v="TERRESTRE"/>
    <s v="MONTES DIAZ JOHN FRED"/>
    <n v="3"/>
    <n v="22000"/>
    <n v="66000"/>
  </r>
  <r>
    <s v="MEDELLIN"/>
    <s v="0036-0005"/>
    <x v="1"/>
    <s v="5001"/>
    <s v="2872835"/>
    <s v="73916"/>
    <x v="0"/>
    <s v="ANTIOQUIA"/>
    <s v="MEDELLIN"/>
    <s v="BARRIO ROBLEDO AURES 3 MEDELLIN 3"/>
    <s v="WOMPI"/>
    <s v="FO-25-1974504 | FO-25-1793294 | FO-25-1701874 | FO-25-1674579"/>
    <d v="2025-10-12T09:00:00"/>
    <d v="2025-12-29T18:14:00"/>
    <m/>
    <s v="NAVEGACION LENTA"/>
    <s v="USUARIO NO PUEDE NAVEGAR ENTRE PANTALLAS O LA APP NO ABRE SE QUEDA CARGANDO"/>
    <s v="CANAL DE COMUNICACIÓN"/>
    <s v="18/10/2025 SE REALIZA GESTIÓN TELEFÓNICA AL NÚMERO 3112911210 Y PERSONA QUE ATIENDE INDICA QUE YA SE ACTUALIZO EL APLICATIVO Y QUE YA BORRO CACHÉ PERO SIGUE IGUAL DE MALO EL SERVICIO._x000a_06/11/2025 SE REALIZA GESTIÓN TELEFÓNICA AL NÚMERO 3112911210 Y PERSONA QUE ATIENDE INDICA QUE YA SE ACTUALIZO EL APLICATIVO Y QUE YA BORRO CACHÉ PERO SIGUE IGUAL CON EL TEMA DE LENTITUD._x000a_13/12/2025 SE LLAMA AL CB DE MANERA EXITOSA AL NUMERO 3112911210, ME CONFIRMA OLIMPO GOMEZ QUE TIENE LA ULTIMA VERSIÓN 26.2.14, PERO AÚN CONTINUA LENTO, SE DEBE REINICIAR VARIAS VECES AL DIA Y LA FALLA PERSISTE._x000a_29/12/2025 SE REALIZÓ EXITOSAMENTE LA LLAMADA AL CB AL NÚMERO 3112911210_x000a_LA USUARIO OLIMPO GOMEZ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64"/>
    <s v="PRINCIPAL"/>
    <s v="TERRESTRE"/>
    <s v="RIOS CASTRILLON JUAN SEBASTIAN"/>
    <n v="4"/>
    <n v="22000"/>
    <n v="88000"/>
  </r>
  <r>
    <s v="MEDELLIN"/>
    <s v="0036-0005"/>
    <x v="1"/>
    <s v="5697"/>
    <s v="2872860"/>
    <s v="17702"/>
    <x v="0"/>
    <s v="ANTIOQUIA"/>
    <s v="EL SANTUARIO"/>
    <s v="BARRIO PARQUE PRINCIPAL II EL SANTUARIO"/>
    <s v="WOMPI"/>
    <s v="FO-25-1974570 | FO-25-1793286 | FO-25-1702145 | FO-25-1674658"/>
    <d v="2025-10-12T09:00:00"/>
    <d v="2025-12-29T18:20:00"/>
    <m/>
    <s v="NAVEGACION LENTA"/>
    <s v="USUARIO NO PUEDE NAVEGAR ENTRE PANTALLAS O LA APP NO ABRE SE QUEDA CARGANDO"/>
    <s v="CANAL DE COMUNICACIÓN"/>
    <s v="18/10/2025 EN COMUNICACIÓN CON LA SEÑORA KELLY ZULUAGA AL NÚMERO 3133904129 INFORMA QUE DESDE QUE SOLICITO VISITA LE INDICARON ACTUALIZAR APLICACIÓN Y BORRAR CACHE, YA LO HIZO Y EL SERVICIO SIGUE MALO_x000a_06/11/2025 SE REALIZA GESTIÓN TELEFÓNICA AL NÚMERO  Y PERSONA QUE ATIENDE INDICA QUE YA SE ACTUALIZO EL APLICATIVO Y QUE YA BORRO CACHÉ, INDICA QUE MEJORO PERO AÚN EN OCASIONES SE PONE LENTO._x000a_13/12/2025 SE LLAMA AL CB DE MANERA EXITOSA AL NUMERO 3133904129, ME CONFIRMA KELLY ZULUAGA QUE TIENE LA ULTIMA VERSIÓN 26.2.14, PERO AÚN CONTINUA LENTO, SE DEBE REINICIAR VARIAS VECES AL DIA, YA SE HAN PRESENTADO ALGUNOS PROBLEMAS CON CLIENTES Y LA FALLA PERSISTE._x000a_29/12/2025 SE REALIZÓ EXITOSAMENTE LA LLAMADA AL CB AL NÚMERO 3133904129_x000a_LA USUARIA  KELLY ZULUAGA  CONFIRMA QUE EL DISPOSITIVO CUENTA CON LA ÚLTIMA VERSIÓN INSTALADA (26.2.17).  _x000a_INFORMA ADEMÁS QUE EL EQUIPO PRESENTA UNA NOTABLE MEJORÍA EN SU DESEMPEÑO, OPERANDO DE MANERA ÁGIL Y ESTABLE.  _x000a_SE VALIDA QUE LA NOVEDAD REPORTADA FUE SOLUCIONADA "/>
    <s v="SOPORTE_TELEFÓNICO"/>
    <s v="16"/>
    <s v="INTERMEDIA"/>
    <s v="TERRESTRE"/>
    <s v="RIOS CASTRILLON JUAN SEBASTIAN"/>
    <n v="4"/>
    <n v="22000"/>
    <n v="88000"/>
  </r>
  <r>
    <s v="MEDELLIN"/>
    <s v="0036-0005"/>
    <x v="1"/>
    <s v="5093"/>
    <s v="2875556"/>
    <s v="15151"/>
    <x v="0"/>
    <s v="ANTIOQUIA"/>
    <s v="BETULIA"/>
    <s v="BETULIA III ANTIOQUIA"/>
    <s v="WOMPI"/>
    <s v="FO-25-1974634 | FO-25-1819475 | FO-25-1698808 | FO-25-1678713"/>
    <d v="2025-10-14T08:35:00"/>
    <d v="2025-12-29T18:24:00"/>
    <m/>
    <s v="NAVEGACION LENTA"/>
    <s v="USUARIO NO PUEDE NAVEGAR ENTRE PANTALLAS O LA APP NO ABRE SE QUEDA CARGANDO"/>
    <s v="CANAL DE COMUNICACIÓN"/>
    <s v="17/10/2025 EN COMUNICACIÓN CON LA SEÑORA CRISTINA LONDOÑO AL NÚMERO 3127289392 INDICA QUE CONSTANTEMENTE BORRA CACHÉ Y QUE DESPUÉS DE 30 O 40 MIN LA FALLA PERSISTE_x000a_12/11/2025 SE REALIZA BORRADO DE CACHE , SE ACTUALIZA SISTEMA OPERATIVO , SE REINCIA SE HACEN PRUEBAS POR 1 HORA Y USUARIO INDICA QUE ESTA TRANSANDO BIEN, PERO ES LENTO , SALEN TODAS SIN PROBLEMA PERO ES UN POCO LENTO_x000a_13/12/2025 SE LLAMA AL CB DE MANERA EXITOSA AL NUMERO 3127289392, ME CONFIRMA CRISTINA LONDOÑO QUE TIENE LA ULTIMA VERSIÓN 26.2.14, PERO AÚN CONTINUA LENTO, SE DEBE REINICIAR VARIAS VECES AL DIA Y LA FALLA PERSISTE._x000a_29/12/2025 SE REALIZÓ EXITOSAMENTE LA LLAMADA AL CB AL NÚMERO 3117341356_x000a_LA USUARIA  JOHN JAIRO ALVAREZ RESTREPO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64"/>
    <s v="LEJANA"/>
    <s v="TERRESTRE"/>
    <s v="RIOS CASTRILLON JUAN SEBASTIAN"/>
    <n v="4"/>
    <n v="22000"/>
    <n v="88000"/>
  </r>
  <r>
    <s v="BUCARAMANGA"/>
    <s v="0036-0007"/>
    <x v="2"/>
    <s v="68001"/>
    <s v="3072777"/>
    <s v="36257"/>
    <x v="0"/>
    <s v="SANTANDER"/>
    <s v="BUCARAMANGA"/>
    <s v="BARRIO CENTAUROS BUCARAMANGA 1"/>
    <s v="WOMPI"/>
    <s v="FO-25-1988637 | FO-25-1980335 | FO-25-1969647 | FO-25-1969300 | FO-25-1925947 | FO-25-1906701 | FO-25-1903253 | FO-25-1899045"/>
    <d v="2025-11-27T15:33:00"/>
    <d v="2025-12-29T18:29:00"/>
    <m/>
    <s v="NAVEGACION LENTA"/>
    <s v="USUARIO NO PUEDE NAVEGAR ENTRE PANTALLAS O LA APP NO ABRE SE QUEDA CARGANDO"/>
    <s v="CACHE"/>
    <s v="28/11/2025 SE ESTABLECE CONTACTO VIA WHATSAPP CON USUARIA NELLY KATERINE GAONA AL NÚMERO +57 311 5302883 SE LE REALIZA ACOMPAÑAMIENTO PARA EJECUTAR BORRADO DE CACHE ACTUALIZACION DE EQUIPO Y REINICIO DEL MISMO A LO CUÁL LUEGO DE REALIZAR PRUEBAS MEJORA EL TEMA DE LENTITUD PERO SIGUE SIN PODER OPERAR CON LOS PIN PAD CLIENTA INDICA QUE HASTA QUE NO RESUELVAN LA FALLA PARA PODER OPERAR CON LOS PIN PAD NO PODRA REALIZAR EL RETIRO DE LOS EQUIPOS DE REDEBAN DADO QUE POSEEN VIDRIO DE SEGURIDAD Y NO PUEDEN PASAR EL DATAFONO_x000a_29/11/2025 SE ESTABLECE CONTACTO VIA WHATSAPP CON USUARIA NELLY KATERINE GAONA AL NÚMERO 311 5302883 SE LE REALIZA ACOMPAÑAMIENTO PARA EJECUTAR BORRADO DE CACHE ACTUALIZACION DE EQUIPO Y REINICIO DEL MISMO A LO CUÁL LUEGO DE REALIZAR PRUEBAS MEJORA EL TEMA DE LENTITUD PERO SIGUE SIN PODER OPERAR CON LOS PIN PAD CLIENTA INDICA QUE HASTA QUE NO RESUELVAN LA FALLA PARA PODER OPERAR CON LOS PIN PAD NO PODRA REALIZAR EL RETIRO DE LOS EQUIPOS DE REDEBAN DADO QUE POSEEN VIDRIO DE SEGURIDAD Y NO PUEDE OPERAR_x000a_13/12/2025 SE REALIZA UN NUEVO CONTACTO VÍA WHATSAPP CON EL SEÑOR PEDRO, AL NÚMERO 311 530 2883, QUIEN CONFIRMA QUE LA NOVEDAD REPORTADA CONTINÚA PRESENTÁNDOSE._x000a_SE BRINDA SOPORTE Y ACOMPAÑAMIENTO PARA LLEVAR A CABO EL BORRADO DE CACHÉ, LA ACTUALIZACIÓN DEL SISTEMA Y EL REINICIO DEL EQUIPO. POSTERIOR A LAS VALIDACIONES REALIZADAS, SE OBSERVA UNA MEJORA EN LA VELOCIDAD DE OPERACIÓN; NO OBSTANTE, EL EQUIPO AÚN NO PERMITE EL USO DE LOS PIN PAD._x000a_EL CLIENTE INDICA QUE, MIENTRAS NO SE SOLUCIONE LA FALLA QUE IMPIDE LA CORRECTA OPERACIÓN CON LOS PIN PAD, NO SERÁ POSIBLE EFECTUAR EL RETIRO DE LOS EQUIPOS DE REDEBAN, DEBIDO A QUE ESTOS CUENTAN CON VIDRIO DE SEGURIDAD QUE IMPIDE EL PASO DEL DATÁFONO._x000a_16/12/2025 SE REALIZA UN NUEVO CONTACTO VÍA WHATSAPP CON EL SEÑOR PEDRO, AL NÚMERO 311 530 2883, QUIEN CONFIRMA QUE LA NOVEDAD REPORTADA PERSISTE.QUE ES NECESARIO REALIZAR EL PROCESO DE BORRADO DE CACHE CADA 20 TRANSACCIONES PARA QUE LE PERMITA OPERAR MEJOR _x000a_SE BRINDA SOPORTE Y ACOMPAÑAMIENTO TÉCNICO PARA LA EJECUCIÓN DEL BORRADO DE CACHÉ, ACTUALIZACIÓN DEL SISTEMA Y REINICIO DEL EQUIPO. POSTERIOR A LAS VALIDACIONES REALIZADAS, SE EVIDENCIA UNA MEJORA EN EL RENDIMIENTO Y EN LA VELOCIDAD DE OPERACIÓN; SIN EMBARGO, EL EQUIPO CONTINÚA SIN PERMITIR LA CORRECTA OPERACIÓN CON LOS PIN PAD. EL CLIENTE NOS INDICA QUE NO ENTIENDE POR QUE SI NO DAN UNA SOLUCIÓN SE CONTINÚA REALIZANDO LAS MISMAS LLAMADAS DIA TRAS DIA SIN QUE LE DEN UNA VERDADERA SOLUCIÓN _x000a_29/12/2025 EN COMUNICACIÓN CON EL SEÑOR PEDRO AL. MOVIL  311 5302883, SE VALIDA QUE EL EQUIPO YA SE ENCUENTRA CON LA NUEVA VERSIÓN 26.2.17, INDICA QUE EL. EQUIPO ESTÁ OPERANDO CORRECTAMENTE Y NO PRESENTA NUEVAMENTE LA LENTITUD, SE LE. INFORMA QUE SE PROCEDERÁ A CERRAR LA ORDEN, CLIENTE CONFORME."/>
    <s v="SOPORTE_TELEFÓNICO"/>
    <s v="64"/>
    <s v="PRINCIPAL"/>
    <s v="TERRESTRE"/>
    <s v="HERNANDEZ GUARIN MIGUEL JULIAN"/>
    <n v="8"/>
    <n v="22000"/>
    <n v="176000"/>
  </r>
  <r>
    <s v="MEDELLIN"/>
    <s v="0036-0005"/>
    <x v="1"/>
    <s v="5001"/>
    <s v="3034854"/>
    <s v="15607"/>
    <x v="0"/>
    <s v="ANTIOQUIA"/>
    <s v="MEDELLIN"/>
    <s v="BARRIO BUENOS AIRES III - MEDELLIN"/>
    <s v="WOMPI"/>
    <s v="FO-25-1848198 | FO-25-1846501"/>
    <d v="2025-11-19T11:45:00"/>
    <d v="2025-12-30T09:42:00"/>
    <m/>
    <s v="NAVEGACION LENTA"/>
    <s v="USUARIO NO PUEDE NAVEGAR ENTRE PANTALLAS O LA APP NO ABRE SE QUEDA CARGANDO"/>
    <s v="CACHE"/>
    <s v="19/11/2025 SE INTENTA COMUNICACIÓN CON CLIENTE EN DISTINTAS OCASIONES Y SIN RESPUESTA, CUANDO AL FIN CONTESTA SE LE INDICA REALIZA EL BORRADO DE CACHE DE LA APP Y INTENTAR ACTUALIZAR A TRAVÉS DEL TEMCALL Y LUEGO PROCEDER A REINICIAR, LUEGO DE ESPERAR EL TIEMPO PRUDENTE SE VUELVE A COMUNICAR CON EL CLIENTE E INDICA QUE LA FALLA PERSISTE_x000a_30/12/2025 EN COMUNICACIÓN CON EL SEÑOR ALIRIO ARREDONDO AL NÚMERO 3148957696 INFORMA QUE DESDE LA ACTUALIZACIÓN EL DÍA DE AYER EL SERVICIO MEJORÓ LA FALLA SE SOLUCIONÓ NOTABLEMENTE, AGRADECE POR LA AYUDA, EL CASO SE CIERRA EXITOSAMENTE"/>
    <s v="SOPORTE_TELEFÓNICO"/>
    <s v="32"/>
    <s v="PRINCIPAL"/>
    <s v="TERRESTRE"/>
    <s v="ALVAREZ ARENAS VICTOR HUGO"/>
    <n v="2"/>
    <n v="22000"/>
    <n v="44000"/>
  </r>
  <r>
    <s v="MEDELLIN"/>
    <s v="0036-0005"/>
    <x v="1"/>
    <s v="5001"/>
    <s v="3041456"/>
    <s v="72542"/>
    <x v="0"/>
    <s v="ANTIOQUIA"/>
    <s v="MEDELLIN"/>
    <s v="MORAVIA ANTIOQUIA MEDELLIN"/>
    <s v="WOMPI"/>
    <s v="FO-25-1859302 | FO-25-1852984"/>
    <d v="2025-11-20T13:41:00"/>
    <d v="2025-12-30T09:46:00"/>
    <m/>
    <s v="NAVEGACION LENTA"/>
    <s v="USUARIO NO PUEDE NAVEGAR ENTRE PANTALLAS O LA APP NO ABRE SE QUEDA CARGANDO"/>
    <s v="CACHE"/>
    <s v="21/11/2025 SE REALIZÓ GESTIÓN TELEFÓNICA SE HABLÓ CON EL SEÑOR SERGIO SE REALIZÓ BORRADO DE CACHÉ SE VERIFICÓ QUE EL DATÁFONO ESTUVIERA ACTUALIZADO SE REALIZARON PRUEBAS FUNCIONA NORMALMENTE PERO AÚN PERSISTE LA LENTITUD PARA HACER LAS TRANSACCIONES_x000a_30/12/2025 EN COMUNICACIÓN CON EL SEÑOR SERGIO STIVEN AL NÚMERO 3148432667 INDICA QUE DESDE ELMDIA DE AYER QUE TUVO LA ACTUALIZACIÓN EL SERVICIO SE ARREGLÓ TODOS LOS SERVICIOS FUNCIONANDO SIN NOVEDAD Y QUEDA MUY AGRADECIDO, SE CIERRA EL CASO CON SOLUCIÓN EXITOSA"/>
    <s v="SOPORTE_TELEFÓNICO"/>
    <s v="48"/>
    <s v="PRINCIPAL"/>
    <s v="TERRESTRE"/>
    <s v="ALVAREZ ARENAS VICTOR HUGO"/>
    <n v="2"/>
    <n v="22000"/>
    <n v="44000"/>
  </r>
  <r>
    <s v="IBAGUE"/>
    <s v="0036-0006"/>
    <x v="0"/>
    <s v="73001"/>
    <s v="2857681"/>
    <s v="75851"/>
    <x v="0"/>
    <s v="TOLIMA"/>
    <s v="IBAGUE"/>
    <s v="BARRIO INTERLAKEN IBAGUE 6"/>
    <s v="WOMPI"/>
    <s v="FO-25-1793235 | FO-25-1657673 | FO-25-1647209"/>
    <d v="2025-10-08T12:23:00"/>
    <d v="2025-12-30T09:49:00"/>
    <m/>
    <s v="NAVEGACION LENTA"/>
    <s v="USUARIO NO PUEDE NAVEGAR ENTRE PANTALLAS O LA APP NO ABRE SE QUEDA CARGANDO"/>
    <s v="CACHE"/>
    <s v="09/10/2025 SE LLEGA AL SITIO Y SE VALIDA LENTITUD EN DATÁFONO, SE ESCALA ALA ENTIDAD WOMPI CON NÚMERO DE TICKET N° (471213); LA ENTIDAD NOS INDICA QUE SE ENCUENTRAN TRABAJANDO EN UNA SOLUCIÓN GENERAL QUE ABARQUE TODOS LOS CASOS._x000a_06/11/2025 SE COMUNICA AL NÚMERO 3232015955, LA SEÑORA MARÍA HERNÁNDEZ, RECIBE SOPORTE PARA DESCARGAR ACTUALIZACION, BORRADO DE CACHÉ Y REINICIO DE DATÁFONO. SE VUELVE A LLAMAR AL CLIENTE Y NOS INDICA QUE EL PROBLEMA PERSISTE SOLICITA UNA PRONTA SOLUCIÓN._x000a_30/12/2025 SE COMUNICA AL NÚMERO 3232015955, LA SEÑORA MARÍA HERNÁNDEZ INDICA QUE FUE RECIBIDA LA ACTUALIZACIÓN MASIVA EN SU DATAFONO EL DÍA 26-12-2025 LA CUAL HIZO QUE EL DATAFONO DEJARA DE PRESENTAR LENTITUD PROBLEMA SOLUCIONADO EQUIPO OPERATIVO."/>
    <s v="SOPORTE_TELEFÓNICO"/>
    <s v="24"/>
    <s v="PRINCIPAL"/>
    <s v="TERRESTRE"/>
    <s v="CORZO BUSTO KEVIN ALEXIS"/>
    <n v="3"/>
    <n v="22000"/>
    <n v="66000"/>
  </r>
  <r>
    <s v="MEDELLIN"/>
    <s v="0036-0005"/>
    <x v="1"/>
    <s v="5113"/>
    <s v="3028364"/>
    <s v="72821"/>
    <x v="0"/>
    <s v="ANTIOQUIA"/>
    <s v="BURITICA"/>
    <s v="BARRIO PARQUE PRINCIPAL BURTICA"/>
    <s v="WOMPI"/>
    <s v="FO-25-1992202 | FO-25-1847875 | FO-25-1840111"/>
    <d v="2025-11-18T11:35:00"/>
    <d v="2025-12-30T09:52:00"/>
    <m/>
    <s v="NAVEGACION LENTA"/>
    <s v="USUARIO NO PUEDE NAVEGAR ENTRE PANTALLAS O LA APP NO ABRE SE QUEDA CARGANDO"/>
    <s v="CACHE"/>
    <s v="19/11/2025 SE COMUNICA CON USUARIO Y SE LE INDICA COMPROBAR LAS ACTUALIZACIONES ATRAVEZ DEL TEMCALL, EL BORRADO DE CACHE Y REINICIAR EL EQUIPO, DESPUÉS DEL TIEMPO PRUDENTE SE VUELVE A COMUNICAR E INFORMA QUE FALLA PERSISTE_x000a_17/12/2025 SE TRATA DE UBICAR AL CLIENTE EN EL 3217772362 PERO LA LLAMADA SE VA INMEDIATAMENTE A BUZÓN SE LE HA LA POR WHATSAPP PERO NO LLEGAN LOS MENSAJES CUANDO SE PROCEDÍA A CERRAR TA LA SRA LUISA LE LLEGARON LOS MENSAJES Y SE LOGRÓ MEDIANTE LLAMADA VALIDAR QUE EL EQUIPO ESTUBIERA ACTUALIZADO EN LA VERSIÓN 26.2.14 INDICA QUE ACTUALMENTE EL EQUIPO TIENEN QUE ESTAR BORRANDO CACHE Y REINICIA DO EL EQUIPO PARA QUE VUELVA A FUNCIONAR BIEN SOLO DURANTE UN RATO POR LO QUE LO DE ESTAR BORRANDO CACHE Y REINICIO NO LE A DADO UNA SOLUCIÓN DEFINITIVA Y EL PROBLEMA ESTÁ PERSISTIENDO SE LE INDICA QUE EL EQUIPO DE WOMPI YA SE ENCUENTRA TRABAJANDO PARA BRINDARLE UNA SOLUCIÓN MÁS DEFINITIVA_x000a_30/12/2025 SE COMUNICA CON EL USUARIO AL TELÉFONO  3217772362 PARA  CONFIRMAR EL FUNCIONAMIENTO CON LA NUEVA VERSIÓN LANZADA EL PASADO VIERNES Y CONFIRMA QUE FUNCIONA CORRECTAMENTE Y NO NAVEGA LENTO_x000a_PERSONA QUE RESPONDÍO LA LLAMADA LUISA ARANGO"/>
    <s v="SOPORTE_TELEFÓNICO"/>
    <s v="48"/>
    <s v="LEJANA"/>
    <s v="TERRESTRE"/>
    <s v="RIOS CASTRILLON JUAN SEBASTIAN"/>
    <n v="3"/>
    <n v="22000"/>
    <n v="66000"/>
  </r>
  <r>
    <s v="MEDELLIN"/>
    <s v="0036-0005"/>
    <x v="1"/>
    <s v="5212"/>
    <s v="2886362"/>
    <s v="23624"/>
    <x v="0"/>
    <s v="ANTIOQUIA"/>
    <s v="COPACABANA"/>
    <s v="BARRIO SAN JUAN I - COPACABANA"/>
    <s v="WOMPI"/>
    <s v="FO-25-1995508 | FO-25-1832628 | FO-25-1696792 | FO-25-1687821"/>
    <d v="2025-10-15T14:38:00"/>
    <d v="2025-12-30T10:05:00"/>
    <m/>
    <s v="NAVEGACION LENTA"/>
    <s v="USUARIO NO PUEDE NAVEGAR ENTRE PANTALLAS O LA APP NO ABRE SE QUEDA CARGANDO"/>
    <s v="CANAL DE COMUNICACIÓN"/>
    <s v="16/10/2025 EN COMUNICACIÓN CON EL SEÑOR SEBASTIÁN MEJÍA AL NÚMERO 3203189060 INDICA QUE YA LE AH BORRADO CACHÉ MUCHAS VECES Y EL SERVICIO SE RESTABLECE, SE VUELVE A LLAMAR EN 30 MIN Y ESTE INFORMA QUE SIGUE LENTO EL SERVICIO_x000a_15/11/2025 SE INTENTA VARIOS DÍAS COMUNICACIÓN CON EL CLIENTE PARA BRINDAR SOPORTE TELEFÓNICO SE TRATA DE CONSEGUIR OTROS NÚMEROS SIN ÉXITOS POR LO QUE SE CIERRA GESTIÓN_x000a_17/12/2025 SE LLAMA AL 320 3189060 Y NOS TRATAMOS DE COMUNICAR CON EL SEÑOR SEBASTIÁN PERO EL NÚMERO SUMINISTRADO PARECE ESTAR ERRADO YA QUE INMEDIATAMENTE SE VA A BUZÓN DE VOZ SE TRATÓ TAMBIÉN DE ESCRIBIRLE POR WATSAP PERO PARECE Q EN ESTE NÚMERO NO TIENEN CUBATA DE WATSAP POR LO QUE SE CIERRA ACTIVIDAD YA QUE PARECE QUE NO SUMINISTRARON UN NÚMERO CORRECTO DE CONTACTO_x000a_30/12/2025 SE REALIZÓ EXITOSAMENTE LA LLAMADA AL CB AL NÚMERO 3203189070_x000a_LA USUARIO SEBASTIÁN MEJÍA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48"/>
    <s v="PRINCIPAL"/>
    <s v="TERRESTRE"/>
    <s v="MARTINEZ TOVAR OSCAR DAVID"/>
    <n v="4"/>
    <n v="22000"/>
    <n v="88000"/>
  </r>
  <r>
    <s v="IBAGUE"/>
    <s v="0036-0006"/>
    <x v="0"/>
    <s v="73001"/>
    <s v="2863937"/>
    <s v="49352"/>
    <x v="0"/>
    <s v="TOLIMA"/>
    <s v="IBAGUE"/>
    <s v="BARRIO CALARCA IBAGUE 1"/>
    <s v="WOMPI"/>
    <s v="FO-25-1666117"/>
    <d v="2025-10-09T13:03:00"/>
    <d v="2025-12-30T10:13:00"/>
    <m/>
    <s v="NAVEGACION LENTA"/>
    <s v="USUARIO NO PUEDE NAVEGAR ENTRE PANTALLAS O LA APP NO ABRE SE QUEDA CARGANDO"/>
    <s v="CACHE"/>
    <s v="30/12/2025 SE COMUNICA AL NÚMERO3203299737, LA SEÑORA LEIDY GARZÓN INDICA QUE FUE RECIBIDA LA ACTUALIZACIÓN EN SU DATAFONO EL DÍA 26-12-2025 LA CUAL HIZO QUE EL DATAFONO DEJARA DE PRESENTAR LENTITUD, PROBLEMA SOLUCIONADO EQUIPO OPERATIVO."/>
    <s v="SOPORTE_TELEFÓNICO"/>
    <s v="40"/>
    <s v="PRINCIPAL"/>
    <s v="TERRESTRE"/>
    <s v="BARRAGAN TAFUR EDWIN ESTEBAN"/>
    <n v="1"/>
    <n v="22000"/>
    <n v="22000"/>
  </r>
  <r>
    <s v="IBAGUE"/>
    <s v="0036-0006"/>
    <x v="0"/>
    <s v="73124"/>
    <s v="2847917"/>
    <s v="65906"/>
    <x v="0"/>
    <s v="TOLIMA"/>
    <s v="CAJAMARCA"/>
    <s v="BARRIO CENTRO CAJAMARCA 10"/>
    <s v="WOMPI"/>
    <s v="FO-25-1793229 | FO-25-1637466"/>
    <d v="2025-10-07T08:00:00"/>
    <d v="2025-12-30T10:17:00"/>
    <m/>
    <s v="NAVEGACION LENTA"/>
    <s v="USUARIO NO PUEDE NAVEGAR ENTRE PANTALLAS O LA APP NO ABRE SE QUEDA CARGANDO"/>
    <s v="CACHE"/>
    <s v="06/11/2025 SE VALIDA CONTACTO TELEFÓNICO AL NÚMERO  3133543303, LA SEÑORA MARIA DEL CONSUELO BEJARAN INDICA PRESENTAR LENTITUD EN DATÁFONO. SE LE INDICA QUE DEBE REALIZAR DESCARGA DE ACTUALIZACIÓN Y BORRADO DE CACHÉ. SE VALIDA NUEVAMENTE CON LA ÚLTIMA VERSIÓN Y EL CLIENTE INSISTE EN QUE EL ERROR AÚN CONTINÚA._x000a_30/12/2025 SE COMUNICA AL NÚMERO 3133543303, LA SEÑORA CONSUELO BEJARANO INDICA QUE FUE RECIBIDA LA ACTUALIZACIÓN EN SU DATAFONO EL DÍA 26-12-2025 VERSIÓN ACTUAL 26.2.17. CLIENTE INDICA NO PRESENTAR PROBLEMA DE LENTITUD INCONVENIENTE SOLUCIONADO EQUIPO OPERATIVO."/>
    <s v="SOPORTE_TELEFÓNICO"/>
    <s v="24"/>
    <s v="INTERMEDIA"/>
    <s v="TERRESTRE"/>
    <s v="BARRAGAN TAFUR EDWIN ESTEBAN"/>
    <n v="2"/>
    <n v="22000"/>
    <n v="44000"/>
  </r>
  <r>
    <s v="BARRANQUILLA"/>
    <s v="0036-0001"/>
    <x v="6"/>
    <s v="8001"/>
    <s v="2997905"/>
    <s v="62033"/>
    <x v="0"/>
    <s v="ATLANTICO"/>
    <s v="BARRANQUILLA"/>
    <s v="BARRIO BOSTON BARRANQUILLA 7"/>
    <s v="WOMPI"/>
    <s v="FO-25-1952387 | FO-25-1814276 | FO-25-1811563 | FO-25-1807107"/>
    <d v="2025-11-10T14:59:00"/>
    <d v="2025-12-30T10:20:00"/>
    <m/>
    <s v="NAVEGACION LENTA"/>
    <s v="USUARIO NO PUEDE NAVEGAR ENTRE PANTALLAS O LA APP NO ABRE SE QUEDA CARGANDO"/>
    <s v="CACHE"/>
    <s v="11/11/2025 EN COMUNICACIÓN VÍA WASHAP CON EL SEÑOR SERGIO GOMEZ AL NÚMERO 3015281380,  ME INFORMA QUE EL DATAFONO SE DESCARGA MUY RÁPIDO, QUE EL TÁCTIL SE QUEDA PEGADO, EL PAPEL SE ATASCA Y QUE ESTA MUY LENTO, INFORMA QUE YA LO HA ACTUALIZADO VARIAS VECES,  BORRA CACHE Y DATOS,  PERO LA FALLA AÚN PERSISTE _x000a_SE LE PIDE QUE LO CONECTE CON LOS DATOS DEL CELULAR, PERO AFIRMA QUE NO USA PLAN DE DATOS, Y QUE SOLO LO CONECTA A SU WIFI, EL CUAL AFIRMA QUE ES UN INTERNET MUY ESTABLE Y NUNCA A TENIDO PROBLEMAS_x000a_11/11/2025 SE LLEGA AL CB Y EL SEÑOR SERGIO GOMEZ ME INFORMA QUE AL IMPRIMIR SE ATASCA EL PAPEL, SE LE INDICA COMO CORTARLO QUE HACIA ADELANTE PARA QUE NO QUEDEN FISURAS Y NO SE ATASQUE, SE HACE REVISIÓN A LA CARGA DEL DATAFONO Y ESTA LA CARGA DENTRO DE LOS PARÁMETROS NORMALES_x000a_SOBRE LA FALLA DE QUE EL DATAFONO Y EL TECLADO  COLOCA LENTO Y SE LE INFORMA QUE DEBE HACER BORRADO DE MEMORIA LAS VECES QUE SEA NECESARIO, SE HACE ESTANDO EN SITIO Y MEJORO EL DATAFONO_x000a_10/12/2025 EN COMUNICACIÓN VÍA TELEFÓNICA 30/12/2025 EN COMUNICACIÓN VIA WASHAP CON EL SEÑOR SERGIO ALEJANDRO GOMEZ VILLAR, AL NUMERO 3015281380, EL DE AYER 29 DE DICIEMBRE SE ME PIDIÓ QUE ACTUALIZARA EL DATAFONO CON LA VERSIÓN 26.2.17 NEXT.0, ME DICE QUE LE DEJE EL DÍA PARA PROBAR COMO FUNCIONA EL DE DÍA DE HOY 30 DE DICIEMBRE ME INFORMA QUE SI, QUE LE TRABAJO BIEN , QUE ESTA MÁS RÁPIDO"/>
    <s v="SOPORTE_TELEFÓNICO"/>
    <s v="24"/>
    <s v="PRINCIPAL"/>
    <s v="TERRESTRE"/>
    <s v="DE AVILA SIADES ALBERTO ENRIQUE"/>
    <n v="4"/>
    <n v="22000"/>
    <n v="88000"/>
  </r>
  <r>
    <s v="IBAGUE"/>
    <s v="0036-0006"/>
    <x v="0"/>
    <s v="73001"/>
    <s v="2921353"/>
    <s v="67286"/>
    <x v="0"/>
    <s v="TOLIMA"/>
    <s v="IBAGUE"/>
    <s v="BARRIO URBANIZACION LA CASTILLA IBAGUE 1"/>
    <s v="WOMPI"/>
    <s v="FO-25-1793289 | FO-25-1723951 | FO-25-1719836"/>
    <d v="2025-10-22T15:35:00"/>
    <d v="2025-12-30T10:25:00"/>
    <m/>
    <s v="NAVEGACION LENTA"/>
    <s v="USUARIO NO PUEDE NAVEGAR ENTRE PANTALLAS O LA APP NO ABRE SE QUEDA CARGANDO"/>
    <s v="CACHE"/>
    <s v="23/10/2025 SE COMUNICA AL NÚMERO 3006978207, LA SEÑORA MARGARITA JORGE CASAS INDICA QUE PRESENTA LENTITUD EN DATÁFONO AL MOMENTO DE HACER TRANSACCIONES; NOS INFORMAN QUE LE TOCA HACER CADA RATO BORRADO DE CACHE, VERIFICACIÓN DE ACTUALIZACIÓN Y NADA. ADICIONAL INDICA QUE LA CARGA DEL EQUIPO NO DURA MUCHO Y SE SIENTE MUY CALIENTE. SOPORTE TELEFÓNICO_x000a_06/11/2025 SE COMUNICA AL NÚMERO 3006978207, LA SEÑORA MARGARITA CASAS INDICA QUE YA REALIZÓ DESCARGA DE ACTUALIZACIÓN , BORRADO DE CACHÉ Y REINICIO DE DATÁFONO. INDICA QUE MEJORA UN POCO PERO PERSISTE AL RATO EL ERROR DE LENTITUD. SOLICITA UNA PRONTA SOLUCIÓN AL CASO._x000a_30/12/2025 SE COMUNICA AL NÚMERO 3006978207, LA SEÑORA MARGARITA CASAS INDICA QUE RECIBIÓ ACTUALIZACIÓN EN SU DATAFONO VERSIÓN ACTUAL 26.2.17; CLIENTE INDICA QUE YA NO PRESENTA EL PROBLEMA DE LENTITUD EN SU DATAFONO, INCONVENIENTE RESUELTO EQUIPO OPERATIVO."/>
    <s v="SOPORTE_TELEFÓNICO"/>
    <s v="48"/>
    <s v="PRINCIPAL"/>
    <s v="TERRESTRE"/>
    <s v="BARRAGAN TAFUR EDWIN ESTEBAN"/>
    <n v="3"/>
    <n v="22000"/>
    <n v="66000"/>
  </r>
  <r>
    <s v="VILLAVICENCIO"/>
    <s v="0036-0006"/>
    <x v="0"/>
    <s v="50001"/>
    <s v="3185944"/>
    <s v="53791"/>
    <x v="0"/>
    <s v="META"/>
    <s v="VILLAVICENCIO"/>
    <s v="DROGUERIA Y MINIMARKET PRODIFARMA"/>
    <s v="WOMPI"/>
    <s v="FO-25-2048720"/>
    <d v="2025-12-29T14:51:00"/>
    <d v="2025-12-30T10:31:00"/>
    <m/>
    <s v="TRANSACCION ERROR"/>
    <s v="TÁCTIL"/>
    <s v="AFECTACIÓN GENERALIZADA DE LOS SERVICIOS"/>
    <s v="30/12/2025 SE REALIZA VISITA A COMERCIO, SE INDICA AL CLIENTE NO CONECTAR EL CABLE USB DEL PINPAD DESK1700 HASTA QUE NO SEA NOTIFICADO POR WOMPI, SE LE EXPLICA POR SEGUNDA VES QUE EL CONECTAR EL CABLE DEL PINPAD LE INHABILITA EL TECLADO DEL DATAFONO GENERANDO ERROR EN LA TRANSACCIÓN."/>
    <s v="VISITA_TÉCNICA"/>
    <s v="56"/>
    <s v="PRINCIPAL"/>
    <s v="TERRESTRE"/>
    <s v="MURCIA HERNANDEZ HARVEY IGNACIO"/>
    <n v="1"/>
    <n v="51282"/>
    <n v="51282"/>
  </r>
  <r>
    <s v="VILLAVICENCIO"/>
    <s v="0036-0006"/>
    <x v="0"/>
    <s v="50001"/>
    <s v="3050602"/>
    <s v="76863"/>
    <x v="0"/>
    <s v="META"/>
    <s v="VILLAVICENCIO"/>
    <s v="BARRIO OLIMPICO VILLACENCIO"/>
    <s v="WOMPI"/>
    <s v="FO-25-1868768 | FO-25-1866659"/>
    <d v="2025-11-23T10:52:00"/>
    <d v="2025-12-30T10:34:00"/>
    <m/>
    <s v="CREDENCIALES DE ACCESO (USUARIO/CONTRASEÑA)"/>
    <s v="NO FUNCIONA EL USUARIO O CONTRASEÑA"/>
    <s v="ERROR INICIO DE SESIÓN"/>
    <s v="24/11/2025 SE REALIZA VISTA AL CB POR MOTIVO USUARIOS SE LLEGA AL PUNTO Y SE ENCUENTRA CERRADO SE REALIZA LA LLAMADA AL NÚMERO QUE APARARECE EN LA ORDEN PERO NO CONTESTAN, NO ES POSIBLE EJECUTAR LA VISTA_x000a_30/12/2025 SE REALIZA VISITA A COMERCIO IO, SE HABLA CON EL SR. HENRY ZAMBRANO QUIEN REPORTA QUE EL DATAFONO EQUIPO ESTÁ FUNCIONADO DE MANERA CORRECTA, QUE AL DÍA SIGUIENTE DE HABER REPORTADO LA FALLA EL EQUIPO FUNCIONÓ DE FORMA CORRECTA HASTA LA FECHA, SE VALIDA VERSIÓN ACTUALIZADA."/>
    <s v="VISITA_TÉCNICA"/>
    <s v="24"/>
    <s v="PRINCIPAL"/>
    <s v="TERRESTRE"/>
    <s v="MURCIA HERNANDEZ HARVEY IGNACIO"/>
    <n v="2"/>
    <n v="51282"/>
    <n v="102564"/>
  </r>
  <r>
    <s v="NEIVA"/>
    <s v="0036-0006"/>
    <x v="0"/>
    <s v="18753"/>
    <s v="2952239"/>
    <s v="59971"/>
    <x v="0"/>
    <s v="CAQUETA"/>
    <s v="SAN VICENTE DEL CAGUAN"/>
    <s v="BARRIO CENTRO SAN VICENTE DEL CAGUAN 3"/>
    <s v="WOMPI"/>
    <s v="FO-25-1878385 | FO-25-1861677 | FO-25-1794657 | FO-25-1770597 | FO-25-1750627"/>
    <d v="2025-10-29T10:36:00"/>
    <d v="2025-12-30T10:40:00"/>
    <m/>
    <s v="NAVEGACION LENTA"/>
    <s v="USUARIO NO PUEDE NAVEGAR ENTRE PANTALLAS O LA APP NO ABRE SE QUEDA CARGANDO"/>
    <s v="CANAL DE COMUNICACIÓN"/>
    <s v="02/11/2025 SE REALIZA GESTIÓN TELEFÓNICA CON LA CLIENTE AL NÚMERO 350 2248470 QUIEN INDICÓ PRESENTAR LENTITUD EN EL EQUIPO, SE LE INDICO REALIZAR BORRADO DE MEMORIA Y REINICIAR EL DATÁFONO,  CLIENTE MANIFIESTA QUE MIENTRAS REALIZA ESTE PROCESO FUNCIONA BIEN UNA HORA LUEGO QUEDA LENTO OTRA VEZ, YA HIZO REVISAR EL INTERNET PERO EL INTERNET ESTÁ BIEN, SE LE INDICA QUE SE ESCALA LA NOVEDAD A WOMPI PARA REVISAR INTERNA MENTE._x000a_07/11/2025 SE REGALIZA GESTIÓN TELEFÓNICA CON LA CLIENTA CAROLINA AL NÚMERO DE TELÉFONO 350 2248470 QUIEN SE LE INDICO EL PROCESO DE DESCARGA DE ACTUALIZACIÓN DE LA APLICACIÓN POR LA OPCIÓN DE SERVIR, TEAM CALLE Y EL PROCESO DE ACTUALIZACIÓN, CUANDO SE REALIZÓ ESTE PROCESO POR EL INTERNET DE LA CLIENTE LA DESCARGA NO SE REALIZÓ PORQUE ARROJABA ERROR DE CONEXIÓN, SE LE INDICO AL CLIENTE COMPARTIRLE INTERNET DESDE EL CELULAR AL DATÁFONO Y CON ESTA CONEXIÓN SI LE PERMITIO REALIZAR LA DESCARGA DE LA ACTUALIZACIÓN NORMAL, SE LE INDICO REALIZAR BORRADO DE CACHÉ Y REINICIO DE EQUIPO FALLA PERSISTE 30/12/2025 EN COMUNICACIÓN VÍA TELEFÓNICA CON EL SEÑOR MANUEL AL NÚMERO 3106199026, INDICA QUE EL EQUIPO YA SE ENCUENTRA ACTUALIZADO Y FUNCIONANDO CORRECTAMENTE. PIDE Y SE CIERRE LA ORDEN.  "/>
    <s v="SOPORTE_TELEFÓNICO"/>
    <s v="64"/>
    <s v="LEJANA"/>
    <s v="TERRESTRE/AEREO"/>
    <s v="DEVIA REINOSO JUAN CARLOS"/>
    <n v="5"/>
    <n v="22000"/>
    <n v="110000"/>
  </r>
  <r>
    <s v="MEDELLIN"/>
    <s v="0036-0005"/>
    <x v="1"/>
    <s v="5088"/>
    <s v="2868171"/>
    <s v="30295"/>
    <x v="0"/>
    <s v="ANTIOQUIA"/>
    <s v="BELLO"/>
    <s v="BARRIO PLAYA RICA - BELLO"/>
    <s v="WOMPI"/>
    <s v="FO-25-1958877 | FO-25-1793258 | FO-25-1700068 | FO-25-1666647"/>
    <d v="2025-10-10T10:16:00"/>
    <d v="2025-12-30T10:50:00"/>
    <m/>
    <s v="NAVEGACION LENTA"/>
    <s v="USUARIO NO PUEDE NAVEGAR ENTRE PANTALLAS O LA APP NO ABRE SE QUEDA CARGANDO"/>
    <s v="CACHE"/>
    <s v="17/10/2025 SE REALIZA GESTIÓN DE AL NÚMERO  3146126559 EL SEÑOR ALBERTO BUSTAMANTE INDICA QUE TODOS LOS DÍAS HACE BORRADO DE CACHÉ INCLUSO EL DÍA DE HOY ANTES DE INICIAR Y QUE DESPUÉS DE 30 MIN EL PROBLEMA CONTINÚA_x000a_06/11/2025 SE COMUNICA CON EL USUARIO HE INDICA QUE SIGUE LA LENTITUD EN EL EQUIPO YA SE ENCUENTRA ACTUALIZADO A LA ÚLTIMA VERSIÓN 26.2.5, EL CLIENTE SE ENCUENTRA OFUSCADO YA QUE LO TIENE QUE REINICIAR CADA 30 MINUTOS POR QUÉ SE LE PONE LENTO DE NUEVO. LA FALLA PERSISTE_x000a_10/12/2025 SE LLAMA AL CB DE MANERA EXITOSA AL NUMERO 3146126559, ME CONFIRMA ALBERTO BUSTAMANTE QUE TIENE LA ULTIMA VERSIÓN 26.2.11, PERO AÚN CONTINUA LENTO Y LA FALLA PERSISTE._x000a_30/12/2025 EN COMUNICACIÓN CON EL SEÑOR ALBERTO BUSTAMANTE AL NÚMERO 3146126559 INDICA QUE DESDE LA ACTUALIZACIÓN 26.2.17 EL PROBLEMA DE LA LENTITUD SE SOLUCIONÓ FUE LO MEJOR QUE HICIERON, SE SIENTE SATISFECHO, SOLUCIÓN CON ÉXITO"/>
    <s v="SOPORTE_TELEFÓNICO"/>
    <s v="64"/>
    <s v="PRINCIPAL"/>
    <s v="TERRESTRE"/>
    <s v="RIOS CASTRILLON JUAN SEBASTIAN"/>
    <n v="4"/>
    <n v="22000"/>
    <n v="88000"/>
  </r>
  <r>
    <s v="MEDELLIN"/>
    <s v="0036-0005"/>
    <x v="1"/>
    <s v="5001"/>
    <s v="2881845"/>
    <s v="79336"/>
    <x v="0"/>
    <s v="ANTIOQUIA"/>
    <s v="MEDELLIN"/>
    <s v="BARRIO PEDREGAL MEDELLIN 13"/>
    <s v="WOMPI"/>
    <s v="FO-25-1974687 | FO-25-1793244 | FO-25-1699873 | FO-25-1684123"/>
    <d v="2025-10-15T08:00:00"/>
    <d v="2025-12-30T10:52:00"/>
    <m/>
    <s v="NAVEGACION LENTA"/>
    <s v="USUARIO NO PUEDE NAVEGAR ENTRE PANTALLAS O LA APP NO ABRE SE QUEDA CARGANDO"/>
    <s v="CANAL DE COMUNICACIÓN"/>
    <s v="17/10/2025 SE REALIZA GESTIÓN TELEFÓNICA AL NÚMERO 3216502844 Y LA PERSONA QUE ATIENDE INFORMA QUE ESTÁ MAÑANA REALIZÓ BORRADO DE CACHÉ Y QUE CUENTA CON LA VERSIÓN 26.0.3 Y QUE LAS FALLAS DE LENTITUD AÚN PERSISTEN_x000a_06/11/2025 SE LE BRINDA SOPORTE TELEFÓNICO AL CLIENTE SE VALIDA QUE EL EQUIPO ESTÁ ACTUALIZADO CON LA VERSIÓN 26.2.5 SE BORRA CACHE SE LE HACE SEGUIMIENTO DURANTE UNA HORA E INDICA QUE LA LENTITUD SE SIGUE PRESENTANDO SE ESCALA EL TEMA A WOMPI_x000a_13/12/2025 SE LLAMA AL CB DE MANERA EXITOSA AL NUMERO 3233416691, ME CONFIRMA LUIS DAVID GARCIA QUE TIENE LA ULTIMA VERSIÓN 26.2.14, PERO AÚN CONTINUA LENTO, SE DEBE REINICIAR VARIAS VECES AL DIA Y LA FALLA PERSISTE._x000a_30/12/2025 SE REALIZÓ EXITOSAMENTE LA LLAMADA AL CB AL NÚMERO 3233416691_x000a_EL  USUARIO LUIS DAVID GARCÍA QUINTERO CONFIRMA QUE EL DISPOSITIVO CUENTA CON LA ÚLTIMA VERSIÓN INSTALADA (26.2.17).  _x000a_INFORMA ADEMÁS QUE EL EQUIPO PRESENTA UNA NOTABLE MEJORÍA EN SU DESEMPEÑO, OPERANDO DE MANERA ÁGIL Y ESTABLE.  _x000a_SE VALIDA QUE LA NOVEDAD SE SOLUCIONO Y EL SISTEMA FUNCIONA CORRECTAMENTE"/>
    <s v="SOPORTE_TELEFÓNICO"/>
    <s v="48"/>
    <s v="PRINCIPAL"/>
    <s v="TERRESTRE"/>
    <s v="MARTINEZ TOVAR OSCAR DAVID"/>
    <n v="4"/>
    <n v="22000"/>
    <n v="88000"/>
  </r>
  <r>
    <s v="MEDELLIN"/>
    <s v="0036-0005"/>
    <x v="1"/>
    <s v="5030"/>
    <s v="2967133"/>
    <s v="45639"/>
    <x v="0"/>
    <s v="ANTIOQUIA"/>
    <s v="AMAGA"/>
    <s v="BARRIO CAMILO C AMAGA 1"/>
    <s v="WOMPI"/>
    <s v="FO-25-1970286 | FO-25-1770780 | FO-25-1770541"/>
    <d v="2025-11-02T09:00:00"/>
    <d v="2025-12-30T10:55:00"/>
    <m/>
    <s v="NAVEGACION LENTA"/>
    <s v="USUARIO NO PUEDE NAVEGAR ENTRE PANTALLAS O LA APP NO ABRE SE QUEDA CARGANDO"/>
    <s v="CACHE"/>
    <s v="02/11/2025 EN COMUNICACIÓN CON LA SEÑORA VANESA FUERA AL NÚMERO 3122903616 SE LE INDICA QUE DEBE BORRAR CACHE Y REINICIAR EL DATÁFONO ADICIONAL A ESO QUE INTENTARA CONECTAR DATOS MÓVILES DESDE EL CELULAR O CONECTAR A OTRA RED WIFI. EL EQUIPO LE FUNCIONO Y CONECTA, PERO INDICA QUE LA LENTITUD DEL SISTEMA CONTINÚA._x000a_10/12/2025 SE LLAMA AL CB DE MANERA EXITOSA AL NUMERO 3122903616, ME CONFIRMA VANESA GUERRA QUE TIENE LA ULTIMA VERSIÓN 26.2.11, PERO AÚN CONTINUA LENTO, SE DEBE REINICIAR VARIAS VECES AL DIA Y LA FALLA PERSISTE._x000a_30/12/2025 SE REALIZÓ EXITOSAMENTE LA LLAMADA AL CB AL NÚMERO 3122903616_x000a_LA USUARIO  VANESA GUERRA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16"/>
    <s v="INTERMEDIA"/>
    <s v="TERRESTRE"/>
    <s v="MARTINEZ TOVAR OSCAR DAVID"/>
    <n v="3"/>
    <n v="22000"/>
    <n v="66000"/>
  </r>
  <r>
    <s v="MEDELLIN"/>
    <s v="0036-0005"/>
    <x v="1"/>
    <s v="5001"/>
    <s v="2868201"/>
    <s v="52961"/>
    <x v="0"/>
    <s v="ANTIOQUIA"/>
    <s v="MEDELLIN"/>
    <s v="BARRIO FLORESTA MEDELLIN 4"/>
    <s v="WOMPI"/>
    <s v="FO-25-1958917 | FO-25-1793045 | FO-25-1698656 | FO-25-1666657"/>
    <d v="2025-10-10T10:15:00"/>
    <d v="2025-12-30T10:57:00"/>
    <m/>
    <s v="NAVEGACION LENTA"/>
    <s v="USUARIO NO PUEDE NAVEGAR ENTRE PANTALLAS O LA APP NO ABRE SE QUEDA CARGANDO"/>
    <s v="CACHE"/>
    <s v="17/10/2025 SE COMUNICA CON EL USUARIO Y SE VALIDA VERSIÓN ESTÁ CON LA 26.0.3 SE REALIZA BORRADO DE CACHE HE INDICA QUE FUNCIONA BIEN PERO DESPUÉS DE UNA HORA TOCA VOLVERÁ REICIAR EL EQUIPO YA QUE COMIENZA A PONERSE LENTO NUEVAMENTE_x000a_06/11/2025 SE COMUNICA CON EL USUARIO Y SE ENCUENTRA CON LA NUEVA ACTUALIZACIÓN PERO INFORMACIÓN QUE SIGUE LA LENTITUD AL MOMENTO DE REALIZAR MOVIMIENTOS Y AL CLIENTE PONER EL PIN SE TILDA EL EQUIPO Y TOCA REICINIARLO VARIAS VECES_x000a_10/12/2025 SE LLAMA AL CB DE MANERA EXITOSA AL NUMERO 3192616125, ME CONFIRMA LILIANA GRAJALES QUE TIENE LA ULTIMA VERSIÓN 26.2.11, PERO AÚN CONTINUA LENTO, HAY QUE REINICIARLO VARIAS VECES AL DIA Y LA FALLA PERSISTE._x000a_30/12/2025 SE REALIZA GESTIÓN TELEFÓNICA AL NÚMERO 3192616125 Y EN COMUNICACIÓN CON LA SEÑORA LILIANA GRAJALES INDICA QUE YA TIENE LA ÚLTIMA VERSIÓN 26.2.17 Y QUE EL SERVICIO FUNCIONA PERFECTAMENTE Y QUE YA NO SE PONE LENTO, NI SE PEGA, EL PROBLEMA SE SOLUCIÓNO CON ÉXITO"/>
    <s v="SOPORTE_TELEFÓNICO"/>
    <s v="56"/>
    <s v="PRINCIPAL"/>
    <s v="TERRESTRE"/>
    <s v="RIOS CASTRILLON JUAN SEBASTIAN"/>
    <n v="4"/>
    <n v="22000"/>
    <n v="88000"/>
  </r>
  <r>
    <s v="MEDELLIN"/>
    <s v="0036-0005"/>
    <x v="1"/>
    <s v="5001"/>
    <s v="2868920"/>
    <s v="31122"/>
    <x v="0"/>
    <s v="ANTIOQUIA"/>
    <s v="MEDELLIN"/>
    <s v="BARRIO CENTRO 76"/>
    <s v="WOMPI"/>
    <s v="FO-25-1959043 | FO-25-1700063 | FO-25-1666528"/>
    <d v="2025-10-10T11:28:00"/>
    <d v="2025-12-30T11:03:00"/>
    <m/>
    <s v="NAVEGACION LENTA"/>
    <s v="USUARIO NO PUEDE NAVEGAR ENTRE PANTALLAS O LA APP NO ABRE SE QUEDA CARGANDO"/>
    <s v="CACHE"/>
    <s v="17/10/2025 SE REALIZA GESTIÓN TELEFÓNICA AL NÚMERO 3105498283 Y PERSONA QUE ATIENDE INFORMA QUE YA HIZO DE TODO YA BORRO CACHÉ INCLUSO EN HORAS DE LA MAÑANA Y SIGUE LA MISMA FALLA_x000a_10/12/2025 SE LLAMA AL CB DE MANERA EXITOSA AL NUMERO 3105498283, ME CONFIRMA CATALINA ANGEL QUE TIENE LA ULTIMA VERSIÓN 26.2.11, PERO AÚN CONTINUA LENTO Y LA FALLA PERSISTE._x000a_30/12/2025 EN COMUNICACIÓN CON LA SEÑORA CATALINA ÁNGEL AL NÚMERO 3105498283 INDICA QUE YA CUENTA CON LA ÚLTIMA VERSIÓN 26.2.17 Y QUE EL SERVICIO ESTÁ ÓPTIMO FUNCIONANDO MUY BIEN, EL PROBLEMA DE LA LENTITUD SE SOLUCIONÓ, AGRADECE POR LA GESTIÓN, EL CASO SE CIERRA CON ÉXITO"/>
    <s v="SOPORTE_TELEFÓNICO"/>
    <s v="48"/>
    <s v="PRINCIPAL"/>
    <s v="TERRESTRE"/>
    <s v="RIOS CASTRILLON JUAN SEBASTIAN"/>
    <n v="3"/>
    <n v="22000"/>
    <n v="66000"/>
  </r>
  <r>
    <s v="MEDELLIN"/>
    <s v="0036-0005"/>
    <x v="1"/>
    <s v="5001"/>
    <s v="2884368"/>
    <s v="80636"/>
    <x v="0"/>
    <s v="ANTIOQUIA"/>
    <s v="MEDELLIN"/>
    <s v="BARRIO CENTRO EL HUECO MEDELLIN"/>
    <s v="WOMPI"/>
    <s v="FO-25-1995562 | FO-25-1789610 | FO-25-1697577 | FO-25-1685807"/>
    <d v="2025-10-15T10:51:00"/>
    <d v="2025-12-30T11:07:00"/>
    <m/>
    <s v="NAVEGACION LENTA"/>
    <s v="USUARIO NO PUEDE NAVEGAR ENTRE PANTALLAS O LA APP NO ABRE SE QUEDA CARGANDO"/>
    <s v="CANAL DE COMUNICACIÓN"/>
    <s v="17/10/2025 EN COMUNICACIÓN CON LA SEÑORA SANDRA BEDOYA INDICA QUE YA HIZO BORRADO DE MEMORIA Y EN LAPSO DE 30 MIN EL PROBLEMA PERSISTE_x000a_05/11/2025 SE LLAMA AL CLIENTE Y SE VERIFICA QUE  ESTE ACTUALIZADO CON LA VERSIÓN 26.2.5 SE LE HACE SEGUIMIENTO DURANTE UNA HORA PERO INDICA QUE SIGUE PRESENTANDO LENTITUD EN LAS TRANSACCIONES SE ESCALA A WOMPI EL PROBLEMA_x000a_17/12/2025 SE LLAMA AL 3046236869 Y SE HABLA CON LA SEÑORA SANDRA BEDOYA ESTÁ INDICA QUE LA LLAMEMOS EN 10 MINUTOS YA QUE NO HABÍA LLEGADO COSA Q SE HACE SE VALIDA CON EL EQUIPO QUE ESTE CUENTE CON LA VERSIÓN 26.2.14 QUE SE LANZÓ LA SEMANA PASADA LA CUAL TENÍA EL EQUIPO SE VALIDA SI EL TEMA DE LENTITUD ESTABA PERSISTIENDO A LO CUAL INFORMA QUE ESTE SE SIGUE PRESENTANDO ESTÁ TAMBIÉN INFORMA QUE DEBE ESTAR REINICIANDO EQUIPO Y BORRANDO CACHE PERO SOLO FUNCIONAN MOMENTÁNEAMENTE POR LO QUE LA FALLA SIGUE PERSISTIENDO SE LE INDICA QUE EL EQUIPO DE WOMPI YA ESTÁ TRABAJANDO EN DAR UNA PRONTA SOLUCIÓN PARA ESTE TEMA_x000a_30/12/2025 SE REALIZÓ EXITOSAMENTE LA LLAMADA AL CB AL NÚMERO 3046236869_x000a_LA USUARIO SANDRA BEDOYA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
    <s v="SOPORTE_TELEFÓNICO"/>
    <s v="16"/>
    <s v="PRINCIPAL"/>
    <s v="TERRESTRE"/>
    <s v="MARTINEZ TOVAR OSCAR DAVID"/>
    <n v="4"/>
    <n v="22000"/>
    <n v="88000"/>
  </r>
  <r>
    <s v="MEDELLIN"/>
    <s v="0036-0005"/>
    <x v="1"/>
    <s v="5088"/>
    <s v="2877914"/>
    <s v="71082"/>
    <x v="0"/>
    <s v="ANTIOQUIA"/>
    <s v="BELLO"/>
    <s v="BELLO ANTIOQUIA 3"/>
    <s v="WOMPI"/>
    <s v="FO-25-1995650 | FO-25-1790544 | FO-25-1701920 | FO-25-1680935"/>
    <d v="2025-10-14T11:20:00"/>
    <d v="2025-12-30T11:20:00"/>
    <m/>
    <s v="NAVEGACION LENTA"/>
    <s v="USUARIO NO PUEDE NAVEGAR ENTRE PANTALLAS O LA APP NO ABRE SE QUEDA CARGANDO"/>
    <s v="CANAL DE COMUNICACIÓN"/>
    <s v="18/10/2025 EN COMUNICACIÓN CON LA SEÑORA TATIANA ROJAS AL NÚMERO 3044261458 INDICA QUE EL SERVICIO SIGUE MALO DESPUÉS DE LA ACTUALIZACIÓN Y DEL BORRADO DE CACHÉ_x000a_05/11/2025 SE HACE SOPORTE TELEFÓNICO CON LA SEÑORA TATIANA Y SE ACTUALIZA VERSIÓN DE APP SE HACE MONITOREO POR 30MIN Y CLIENTE MANIFIESTA QUE SIGUE EXACTAMENTE IGUAL. NO NOTA NINGUNA MEJORA_x000a_17/12/2025 SE LLAMA AL CLIENTE AL 3044261458 Y SE HABLA CON LA ENCARGADA YULIETH CASTILLO SE VALIDA QUE EL EQUIPO CUENTE CON LA ÚLTIMA VERSIÓN 26.2.14 SE LE PREGUNTA SI CON ESTA VERSIÓN EL PROBLEMA DE LENTITUD COMO HA ESTADO E INDICA QUE LA LENTITUD PERSISTE QUE LE TOCA Q ESTAR REINICIANDO EL EQUIPO CONSTANTEMENTE Y BORRANDO CACHE POR LO QUE LA FALLA ESTÁ PERSISTIENDO SE LE EXPLICA QUE YA EL EQUIPO DE WOMPI ESTÁ TRABAJANDO PARA DAR UNA SOLUCIÓN OPORTUNA PARA EL TEMA DE LENTITUD_x000a_30/12/2025 SE REALIZÓ EXITOSAMENTE LA LLAMADA AL CB AL NÚMERO 3044261458_x000a_LA USUARIO TATIANA ROJAS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
    <s v="SOPORTE_TELEFÓNICO"/>
    <s v="56"/>
    <s v="PRINCIPAL"/>
    <s v="TERRESTRE"/>
    <s v="MARTINEZ TOVAR OSCAR DAVID"/>
    <n v="4"/>
    <n v="22000"/>
    <n v="88000"/>
  </r>
  <r>
    <s v="MEDELLIN"/>
    <s v="0036-0005"/>
    <x v="1"/>
    <s v="5001"/>
    <s v="2871288"/>
    <s v="71800"/>
    <x v="0"/>
    <s v="ANTIOQUIA"/>
    <s v="MEDELLIN"/>
    <s v="BARRIO TRINIDAD MEDELLIN ANTIOQUIA"/>
    <s v="WOMPI"/>
    <s v="FO-25-1959233 | FO-25-1793302 | FO-25-1708020 | FO-25-1669643"/>
    <d v="2025-10-11T09:00:00"/>
    <d v="2025-12-30T11:27:00"/>
    <m/>
    <s v="NAVEGACION LENTA"/>
    <s v="USUARIO NO PUEDE NAVEGAR ENTRE PANTALLAS O LA APP NO ABRE SE QUEDA CARGANDO"/>
    <s v="CACHE"/>
    <s v="19/10/2025 SE REALIZA GESTIÓN TELEFÓNICA AL NÚMERO 3164110629 Y PERSONA QUE ATIENDE INFORMA QUE EL SERVICIO CONTINUA MALO, QUE YA BORRO CACHÉ MUCHAS VECES Y QUE YA ACTUALIZO LA APLICACIÓN_x000a_06/11/2025 SE REALIZA GESTIÓN TELEFÓNICA AL NÚMERO 3164110629 Y PERSONA QUE ATIENDE INFORMA QUE EL SERVICIO CONTINUA CON LENTITUD, QUE YA BORRO CACHÉ MUCHAS VECES Y QUE YA ACTUALIZO LA APLICACIÓN._x000a_10/12/2025 SE LLAMA AL CB DE MANERA EXITOSA AL NUMERO 3164110629, ME CONFIRMA SANDRA MONSALVE QUE TIENE LA ULTIMA VERSIÓN 26.2.11, PERO AÚN CONTINUA LENTO, SE DEBE REINICIAR VARIAS VECES AL DIA Y LA FALLA PERSISTE._x000a_30/12/2025 SE REALIZA GESTIÓN TELEFÓNICA AL NÚMERO 3164110629 Y EN COMUNICACIÓN CON LA SEÑORA SANDRA MONSALVE INDICA QUE YA CUENTA CON LA VERSIÓN 26.2.17 Y QUE EL SERVICIO FUNCIONA PERFECTAMENTE NO SE PEGA NI SE PONE LENTO, LA FALLA SE SOLUCIONÓ"/>
    <s v="SOPORTE_TELEFÓNICO"/>
    <s v="32"/>
    <s v="PRINCIPAL"/>
    <s v="TERRESTRE"/>
    <s v="RIOS CASTRILLON JUAN SEBASTIAN"/>
    <n v="4"/>
    <n v="22000"/>
    <n v="88000"/>
  </r>
  <r>
    <s v="MEDELLIN"/>
    <s v="0036-0005"/>
    <x v="1"/>
    <s v="5001"/>
    <s v="3031470"/>
    <s v="12867"/>
    <x v="0"/>
    <s v="ANTIOQUIA"/>
    <s v="MEDELLIN"/>
    <s v="BARRIO MANRIQUE LA HONDA - MEDELLÍN"/>
    <s v="WOMPI"/>
    <s v="FO-25-1992472 | FO-25-1992473 | FO-25-1876165 | FO-25-1848667 | FO-25-1846593"/>
    <d v="2025-11-19T08:00:00"/>
    <d v="2025-12-30T11:49:00"/>
    <m/>
    <s v="NAVEGACION LENTA"/>
    <s v="USUARIO NO PUEDE NAVEGAR ENTRE PANTALLAS O LA APP NO ABRE SE QUEDA CARGANDO"/>
    <s v="CACHE"/>
    <s v="19/11/2025 SE LLAMA AL CLIENTE CATALINA RÍOS SE ACTUALIZA VR A LA 26.2.9 VRD Q SE LANZÓ AYER Y SE HACE SEGUIMIENTO DURANTE DOS HORAS PERO INFORMA QUE EL PROBLEMA DE LENTITUD PERSISTE_x000a_25/11/2025 SE REALIZÓ GESTIÓN TELEFÓNICA SE HABLÓ CON LA SEÑORA YENNI NOS INDICA QUE LA APP ESTÁ INSTALADA Y FUNCIONA NORMALMENTE. NOVEDAD DE LENTITUD INFORMA QUE CONTINÚA. TAMBIEN INDICA QUE DEBE ESTAR BORRANDO CACHÉ Y REINICIANDO._x000a_17/12/2025 SE TRATA DE LLAMAR AL NÚMERO SUMINISTRADO 3014910261 PERO INMEDIATAMENTE INGRESA AL BUZÓN DE VOZ SE LE TRATA DE ESCRIBIR AL WATSAP PERO PARECE Q ESTE NÚMERO NO CUENTA CON LINEA DE WATSAP SE CIERRA SOPORTE YA QUE NO FUE POSIBLE CONTACTO CON EL CLIENTE EN REPETIDAS OCASIONES_x000a_30/12/2025 SE REALIZÓ EXITOSAMENTE LA LLAMADA AL CB AL NÚMERO 3005631516_x000a_LA USUARIO CATALINA PATIÑO RÍOS CONFIRMA QUE EL DISPOSITIVO CUENTA CON LA ÚLTIMA VERSIÓN INSTALADA (26.2.17).  _x000a_INFORMA ADEMÁS QUE EL EQUIPO PRESENTA UNA NOTABLE MEJORÍA EN SU DESEMPEÑO, OPERANDO DE MANERA ÁGIL Y ESTABLE.  _x000a_SE SE VALIDA QUE LA NOVEDAD REPORTADA FUE SOLUCIONADA Y EL SISTEMA FUNCIONA CORRECTAMENTE"/>
    <s v="SOPORTE_TELEFÓNICO"/>
    <s v="64"/>
    <s v="PRINCIPAL"/>
    <s v="TERRESTRE"/>
    <s v="MARTINEZ TOVAR OSCAR DAVID"/>
    <n v="5"/>
    <n v="22000"/>
    <n v="110000"/>
  </r>
  <r>
    <s v="MEDELLIN"/>
    <s v="0036-0005"/>
    <x v="1"/>
    <s v="5001"/>
    <s v="3134017"/>
    <s v="51395"/>
    <x v="0"/>
    <s v="ANTIOQUIA"/>
    <s v="MEDELLIN"/>
    <s v="BARRIO PRADO MEDELLIN 6"/>
    <s v="WOMPI"/>
    <s v="FO-25-1986212 | FO-25-1979819 | FO-25-1970934 | FO-25-1968241"/>
    <d v="2025-12-13T09:00:00"/>
    <d v="2025-12-30T11:57:00"/>
    <m/>
    <s v="EQUIPO"/>
    <s v="DATAFONO SE REINICIA"/>
    <s v="PROBLEMAS EN CONEXIONES DEL COMERCIO"/>
    <s v="13/12/2025 SE VISITA CB CLIENTE MANIFIESTA QUE NO PUEDE REALIZAR TRANSACCIONES PARALELAMENTE EN LOS DOS DATAFONO YA QUE DESPUÉS DE 4 O 5 TRANSACCIONES UNO DE LOS 2 FALLA COMO SI SE ESTUVIERAN INTERFIRIENDO UNO AL OTRO TAMBIEN SOLICITA SI ES POSIBLE USUARIO INDEPENDIENTE PARA CADA DATAFONO SE ESCALA CASO CON SERIALES DE CADA TERMINAL PARA VERIFICAR QUE NO HALLA ALGÚN TIPO DE INTERFERENCIA ENTRE TERMINALES EN PROCESO DE ESCALAMIENTO POR PARTE DE COORDINADOR_x000a_15/12/2025 ESCALAMIENTO TICKET N° (486872)​ RESPUESTA AL ANTERIOR ESCALAMIENTO COMERCIO TIENE MUCHOS PROBLEMAS/LATENCIAS DE CONEXION A INTERNET Y ES LO MISMO PARA EL OTRO DATAFONO , PUEDEN VERIFICAR QUE LA CONEXION A INTERNET SEA ESTABLE,  SE LLAMO AL CLIENTE PARA INFORMARLE LA RESPUESTA Y VERIFICAR QUE EL PROBLEMA NO SEA DEL CANAL  Y DE MANERA POCO AMISTOSA  NO ACEPTA QUE LA RESPUESTA DEL ESCALAMIENTO SEA QUE TIENEN PROBLEMAS DEL INTERNET YA QUE PARA EL, EL PROBLEMA NO ES DEL CANAL DEL COMERCIO Y QUE NO LE SIRVE ESA RESPUESTA QUE TAMPOCO LE ESTÁN DANDO 30/12/2025 SE VISITA PUNTO Y CLIENTE INFORMA QUE DESPUÉS DE LA ACTUALIZACIÓN DEL 27 EL EQUIPO QUEDÓ FUNCIONANDO CORRECTAMENTE EN SIMULTANEO Y QUE YA NO SE LE REINICIA O CIERRA CUANDO SE TRABAJAN LOS DOS A LA VEZ, SE CIERRA  ORDEN"/>
    <s v="VISITA_TÉCNICA"/>
    <s v="64"/>
    <s v="PRINCIPAL"/>
    <s v="TERRESTRE"/>
    <s v="QUINTERO SANCHEZ JUAN SEBASTIAN"/>
    <n v="4"/>
    <n v="51282"/>
    <n v="205128"/>
  </r>
  <r>
    <s v="CALI"/>
    <s v="0036-0003"/>
    <x v="4"/>
    <s v="19001"/>
    <s v="2957341"/>
    <s v="66891"/>
    <x v="0"/>
    <s v="CAUCA"/>
    <s v="POPAYAN"/>
    <s v="BARRIO CENTRO POPAYAN 25"/>
    <s v="WOMPI"/>
    <s v="FO-25-1970149 | FO-25-1861660 | FO-25-1770625 | FO-25-1756160"/>
    <d v="2025-10-30T09:27:00"/>
    <d v="2025-12-30T12:31:00"/>
    <m/>
    <s v="NAVEGACION LENTA"/>
    <s v="USUARIO NO PUEDE NAVEGAR ENTRE PANTALLAS O LA APP NO ABRE SE QUEDA CARGANDO"/>
    <s v="CACHE"/>
    <s v="01/11/2025 SE VALIDA CON EL CLIENTE Y REPORTA QUE EL DATAFONO SE PONE LENTO DEBE REINICIAR Y BORRAR CACHE, NO HA PODIDO TRABAJAR BIEN SE LE INFORMA QUE DEBE SEGUIR REALIZANDO ESTE PROCESO MIENTRAS WOMPI SOLUCIONA LA NOVEDAD_x000a_21/11/2025 EN LA LLAMADA REALIZADA AL COMERCIO, SE VERIFICA QUE EL INCONVENIENTE DEL CLIENTE NO SE HA SOLUCIONADO, YA QUE EL CLIENTE INFORMA QUE TODAVÍA PRESENTA LENTITUD EL EQUIPO._x000a_11/12/2025 EN LA LLAMADA TELEFÓNICA REALIZADA A LA SEÑORA SARA LUNA SE VERIFICA QUE EL EQUIPO SE ENCUENTRA EN LA ÚLTIMA VERSIÓN. SIN EMBARGO, EL CLIENTE INFORMA QUE SIGUE CON LOS PROBLEMAS DE LENTITUD, TIENE QUE ESTAR REINICIANDO EL EQUIPO CADA MEDIA HORA._x000a_30/12/2025 EN LA LLAMADA REALIZADA A LA SEÑORA SARA LUNA SE VERIFICA QUE EL EQUIPO SE ENCUENTRA EN LA ÚLTIMA VERSIÓN. EL CLIENTE INFORMA QUE EL EQUIPO YA NO PRESENTA PROBLEMAS DE LENTITUD."/>
    <s v="SOPORTE_TELEFÓNICO"/>
    <s v="16"/>
    <s v="LEJANA"/>
    <s v="TERRESTRE"/>
    <s v="HENAO CARDONA DIEGO FERNANDO"/>
    <n v="4"/>
    <n v="22000"/>
    <n v="88000"/>
  </r>
  <r>
    <s v="CALI"/>
    <s v="0036-0003"/>
    <x v="4"/>
    <s v="76563"/>
    <s v="2960300"/>
    <s v="57469"/>
    <x v="0"/>
    <s v="VALLE DEL CAUCA"/>
    <s v="PRADERA"/>
    <s v="BARRIO LAS MISERICORDIAS PRADERA"/>
    <s v="WOMPI"/>
    <s v="FO-25-1970233 | FO-25-1861640 | FO-25-1767961 | FO-25-1761616"/>
    <d v="2025-10-30T15:37:00"/>
    <d v="2025-12-30T12:35:00"/>
    <m/>
    <s v="NAVEGACION LENTA"/>
    <s v="USUARIO NO PUEDE NAVEGAR ENTRE PANTALLAS O LA APP NO ABRE SE QUEDA CARGANDO"/>
    <s v="CACHE"/>
    <s v="01/11/2025 SE REALIZA VALIDACION CON EL CLIENTE QUIEN INDICA QUE DEBE ESTAR CONSTANTEMENTE BORRADO CACHE, PARA QUE EL DATAFONO LE DEJE OPERAR, INFORMA QUE ANTES SE DEMORABA 30 SEGUNDOS EN UNA TRANSACCION AHORA SE DEMORA HASTA 6 MINUTOS DE 350 TRANSACCIONS DIARIAS , SOLO ESTA REALIZANDO APROXIMANAMENTE 200, PIDE UNA SOLUCION, SE LE INDICA SEGUIR REALIZANDO EL PROCESO DE BORRADO DE CACHE Y DEMAS._x000a_21/11/2025 EN LA LLAMADA REALIZADA CLIENTE, SE VERIFICA QUE EL APLICATIVO SE ENCUENTRE EN ÚLTIMA VER. EL CLIENTE INFORMA QUE AÚN PRESENTA LENTITUD. CADA MEDIA HORA TIENE QUE ESTAR REINICIANDO EL EQUIPO._x000a_11/12/2025 EN LA LLAMADA REALIZADA AL SEÑOR ANDRÉS DUQUE SE CONFIRMA QUE EQUIPO ESTÁ EN LA ÚLTIMA VERSIÓN. SIN EMBARGO, CLIENTE INFORMA QUE TIENE QUE ESTAR REINICIANDO EL EQUIPO CADA HORA YA QUE SE SATURA, POR LO CUAL SE VUELVE LENTA._x000a_30/12/2025 EN LA LLAMADA REALIZADA AL SEÑOR ANDRÉS DUQUE SE VERIFICA QUE EL EQUIPO SE ENCUENTRE LA ÚLTIMA VERSION EL CLIENTE INFORMA QUE YA NO PRESENTA INCONVENIENTES CON LA LENTITUD DEL EQUIPO"/>
    <s v="SOPORTE_TELEFÓNICO"/>
    <s v="64"/>
    <s v="INTERMEDIA"/>
    <s v="TERRESTRE"/>
    <s v="HENAO CARDONA DIEGO FERNANDO"/>
    <n v="4"/>
    <n v="22000"/>
    <n v="88000"/>
  </r>
  <r>
    <s v="MEDELLIN"/>
    <s v="0036-0005"/>
    <x v="1"/>
    <s v="5001"/>
    <s v="2859436"/>
    <s v="73788"/>
    <x v="0"/>
    <s v="ANTIOQUIA"/>
    <s v="MEDELLIN"/>
    <s v="BARRIO LA CANDELARIA MEDLLIN"/>
    <s v="WOMPI"/>
    <s v="FO-25-1967366 | FO-25-1954766 | FO-25-1816844 | FO-25-1718528 | FO-25-1648463"/>
    <d v="2025-10-08T15:48:00"/>
    <d v="2025-12-30T13:25:00"/>
    <m/>
    <s v="NAVEGACION LENTA"/>
    <s v="USUARIO NO PUEDE NAVEGAR ENTRE PANTALLAS O LA APP NO ABRE SE QUEDA CARGANDO"/>
    <s v="CACHE"/>
    <s v="22/10/2025 SE REALIZA COMUNICACION CON EL USUARIO PARA CONFIRMAR EL FUNCIONAMIENTO HE INDICA QUE ESTA ACTULIAZADO Y REALIZA BORRADO DE CACHE, EL CLIENTE INDICA YA QUE SIGUE SUPER LENTO HE ES IMPOSIBLE TRABAJAR CON COMODIDAD_x000a_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_x000a__x000a_QUEDA EN VERSIÓN 26.2.5_x000a_10/12/2025 SE LLAMA AL CB DE MANERA EXITOSA AL NUMERO 3133659167, ME CONFIRMA SEBASTIAN CUARTAS QUE TIENE LA ULTIMA VERSIÓN 26.2.11, PERO AÚN CONTINUA LENTO Y LA FALLA PERSISTE._x000a_12/12/2025 EN COMUNICACIÓN CON EL SEÑOR SEBASTIÁN CUARTAS AL NÚMERO 3133659167 SE LE INDICA EL PASO A PASO PARA LA INSTALACIÓN DE LA NUEVA VERSIÓN 26.2.14 Y QUEDA INSTALADA EXITOSAMENTE, ADICIONAL INFORMA QUE NO VE NINGUNA DIFERENCIA Y QUE LA LENTITUD CONTINUA_x000a_30/12/2025 SE COMUNICA CON EL USUARIO AL TELÉFONO 3133659167 PARA CONFIRMAR EL FUNCIONAMIENTO CON LA NUEVA VERSIÓN 26.2.17 LANZADA EL PASADO VIERNES Y CONFIRMA QUE FUNCIONA CORRECTAMENTE Y NO NAVEGA LENTO SEÑOR SEBASTIAN CUARTAS CONFIRMA"/>
    <s v="SOPORTE_TELEFÓNICO"/>
    <s v="40"/>
    <s v="PRINCIPAL"/>
    <s v="TERRESTRE"/>
    <s v="RIOS CASTRILLON JUAN SEBASTIAN"/>
    <n v="5"/>
    <n v="22000"/>
    <n v="110000"/>
  </r>
  <r>
    <s v="CALI"/>
    <s v="0036-0003"/>
    <x v="4"/>
    <s v="76364"/>
    <s v="2922352"/>
    <s v="38513"/>
    <x v="0"/>
    <s v="VALLE DEL CAUCA"/>
    <s v="JAMUNDI"/>
    <s v="BARRIO PORVENIR JAMUNDI"/>
    <s v="WOMPI"/>
    <s v="FO-25-1974705 | FO-25-1864472 | FO-25-1729794 | FO-25-1720803"/>
    <d v="2025-10-23T08:00:00"/>
    <d v="2025-12-30T13:32:00"/>
    <m/>
    <s v="NAVEGACION LENTA"/>
    <s v="USUARIO NO PUEDE NAVEGAR ENTRE PANTALLAS O LA APP NO ABRE SE QUEDA CARGANDO"/>
    <s v="CACHE"/>
    <s v="24/10/2025 SE REALIZA VALIDACION CON EL CLIENTE, SE VALIDA ACTUALIZACION DE LA APLICACION, SE EJECUTA BORRADO DE CACHE, LA CLIENTE INFORMA QUE ESTOS PASOS SON LOS QUE REALIZA A DIARIO YA QUE VARIAS VECES LE HAN INDICADO LO MISMO PERO LA LENTITUD NO MEJORA, SE QUEDA A LA ESPERA DE LA RESPUESTA DE WOMPI ACERCA DE LA SOLUCION_x000a_22/11/2025 EN LA LLAMADA REALIZADA AL CLIENTE, NO SE PUDO VERIFICAR VERSIÓN DEL EQUIPO, YA QUE AL INTENTAR INGRESAR A LAS OPCIONES DE LA APLICACIÓN, SE QUEDABA EL EQUIPO PENSATIVO CARGANDO INFORMA EL CLIENTE ADEMÁS DE QUE TODAVÍA PRESENTA TEMAS DE LENTITUD. A LA HORA DE LAS TRANSACCIONES CON UNA DEMORA DE ENTRE 5 A 10 MINUTOS, EL CLIENTE PIDE POR FAVOR SOLUCIÓN  RÁPIDA._x000a_11/12/2025 EN LA LLAMADA TELEFÓNICA LA REALIZADA A LA SEÑORA SANDRA SOLÍS SE LOGRA CONTACTAR, PERO EN MITAD DE LA LLAMADA SE CORTA, SE INTENTA LLAMAR REITERADAMENTE, PERO NO CONTESTA._x000a_30/12/2025 EN LA LLAMADA REALIZADA A LA SEÑORA SANDRA SOLÍS SE VERIFICA QUE EL EQUIPO SE ENCUENTRA EN LA ÚLTIMA VERSIÓN. EL CLIENTE INFORMA YA NO PRESENTA INCONVENIENTES DE LENTITUD, NI TIENE QUE ESTAR REINICIANDO EL EQUIPO."/>
    <s v="SOPORTE_TELEFÓNICO"/>
    <s v="48"/>
    <s v="INTERMEDIA"/>
    <s v="TERRESTRE"/>
    <s v="HENAO CARDONA DIEGO FERNANDO"/>
    <n v="4"/>
    <n v="22000"/>
    <n v="88000"/>
  </r>
  <r>
    <s v="MEDELLIN"/>
    <s v="0036-0005"/>
    <x v="1"/>
    <s v="5001"/>
    <s v="2858087"/>
    <s v="41407"/>
    <x v="0"/>
    <s v="ANTIOQUIA"/>
    <s v="MEDELLIN"/>
    <s v="BARRIO TRINIDAD GUAYABAL MEDELLIN"/>
    <s v="WOMPI"/>
    <s v="FO-25-1966254 | FO-25-1957300 | FO-25-1816812 | FO-25-1701830 | FO-25-1652139 | FO-25-1647218"/>
    <d v="2025-10-08T13:36:00"/>
    <d v="2025-12-30T13:51:00"/>
    <m/>
    <s v="NAVEGACION LENTA"/>
    <s v="USUARIO NO PUEDE NAVEGAR ENTRE PANTALLAS O LA APP NO ABRE SE QUEDA CARGANDO"/>
    <s v="CACHE"/>
    <s v="09/10/2025 SE LLEGA AL PUNTO SE BORRA CACHE SE REVISA VERSIÓN LA VERSIÓN CUÁNTA LA CON 26.0.2 SE HACEN PRUEBAS SE DETECTA QUE PRESENTA LENTITUD TAMPOCO SE LOGRA BORRARÁ TRANSACCIÓN PENDINTE CON CERRAR SESIÓN Y BORRAR CACHE A LA HORA DE CONSIGNACIONES POR LO QUE SE ESCALA TICKET TICKET N° (471138)_x000a_18/10/2025 SE INTENTA COMUNICACIÓN CON EL USUARIO RESPONDE PERO INFORMACIÓN QUE REQUIERE VISITA TÉCNICA YA QUE ESTÁ PERDIDO MUCHA CLIENTELA POR FALLA POR LA LENTITUD QUE PRESENTE ESTÁ ACTUALIZADO A LA ÚLTIMA VERSIÓN_x000a_11/11/2025 SE LLAMA AL 3127143918 SE HABLA CON LA SRA NATALIA LA CUAL ESTÁ MUY INCONFORME YA QUE SE VÁLIDAS QUE EL EQUIPO ESTÁ ACTUALIZADO PERO Q CONSTANTEMENTE TIENEN QUE ESTAR BORRANDO CACHE Y REINICIANDO AÚN ESTANDO ACTUALIZADO POR LO Q SE REPROGRAMA VISITA MIENTRAS WOMPI NOS DA UNA SOLUCIÓN_x000a_10/12/2025 SE LLAMA AL CB DE MANERA EXITOSA AL NUMERO 3127143918, ME CONFIRMA NATALIA CHALARCA QUE TIENE LA ULTIMA VERSIÓN 26.2.11, PERO AÚN CONTINUA LENTO, TOCA REINICIAR CONSTANTEMENTE Y LA FALLA 30/12/2025 SE COMUNICA CON EL USUARIO POR EL TELÉFONO 3127143918 PARA  CONFIRMAR EL FUNCIONAMIENTO CON LA BUEN VERSIÓN LANZADA EL PASADO VIERNES Y CONFIRMA QUE FUNCIONA CORRECTAMENTE Y NO NAVEGA LENTO PERSONAL QUE ATENDÍO LA LLAMADA NATALIA CHALARCA"/>
    <s v="SOPORTE_TELEFÓNICO"/>
    <s v="64"/>
    <s v="PRINCIPAL"/>
    <s v="TERRESTRE"/>
    <s v="RIOS CASTRILLON JUAN SEBASTIAN"/>
    <n v="6"/>
    <n v="22000"/>
    <n v="132000"/>
  </r>
  <r>
    <s v="CALI"/>
    <s v="0036-0003"/>
    <x v="4"/>
    <s v="19548"/>
    <s v="2888082"/>
    <s v="57115"/>
    <x v="0"/>
    <s v="CAUCA"/>
    <s v="PIENDAMO"/>
    <s v="BARRIO LUZ DEL PARAISO PIENDAMO"/>
    <s v="WOMPI"/>
    <s v="FO-25-1812175 | FO-25-1689368"/>
    <d v="2025-10-16T08:00:00"/>
    <d v="2025-12-30T13:57:00"/>
    <m/>
    <s v="NAVEGACION LENTA"/>
    <s v="USUARIO NO PUEDE NAVEGAR ENTRE PANTALLAS O LA APP NO ABRE SE QUEDA CARGANDO"/>
    <s v="CACHE"/>
    <s v="11/11/2025 SE CONTACTA AL CLIENTE INDICA QUE EL DATAFONO PRESENTA LENTITUD A LA HORA DE HACER LA TRANSACCIONES LE HACE EL RESPECTIVO BORRADO DE CACHE Y LA ACTUALIZACIÓN PERO VUELVE Y PERSISTE LA LENTITUD._x000a_30/12/2025 SE CONTACTA A LA SEÑORA LUZ OCAMPO SE VERIFICA QUE EL EQUIPO SE ENCUENTRA EN LA ÚLTIMA VERSIÓN. EL CLIENTE INFORMA QUE YA NO PRESENTA PROBLEMAS DE LENTITUD NI TIENE QUE ESTAR REINICIANDO EL EQUIPO."/>
    <s v="SOPORTE_TELEFÓNICO"/>
    <s v="0"/>
    <s v="LEJANA"/>
    <s v="TERRESTRE"/>
    <s v="HENAO CARDONA DIEGO FERNANDO"/>
    <n v="2"/>
    <n v="22000"/>
    <n v="44000"/>
  </r>
  <r>
    <s v="CALI"/>
    <s v="0036-0003"/>
    <x v="4"/>
    <s v="76001"/>
    <s v="2897525"/>
    <s v="56867"/>
    <x v="0"/>
    <s v="VALLE DEL CAUCA"/>
    <s v="CALI"/>
    <s v="BARRIO EL RODEO CALI"/>
    <s v="WOMPI"/>
    <s v="FO-25-1812136 | FO-25-1699038"/>
    <d v="2025-10-17T14:07:00"/>
    <d v="2025-12-30T14:10:00"/>
    <m/>
    <s v="NAVEGACION LENTA"/>
    <s v="USUARIO NO PUEDE NAVEGAR ENTRE PANTALLAS O LA APP NO ABRE SE QUEDA CARGANDO"/>
    <s v="CACHE"/>
    <s v="11/11/2025 SE TRATA DE CONTACTAR AL CLIENTE DESDE LAS 11:50AM HASTA LAS 12: 08AM EN REPETIDAS OCASIONES PERO LAS LLAMADAS SE VAN A BUZÓN._x000a_30/12/2025 EN LA LLAMADA REALIZADA A LA SEÑORA CLELIA GUERRERO SE VERIFICA QUE EL EQUIPO SE ENCUENTRE EN LA ÚLTIMA VERSIÓN. EL CLIENTE INFORMA QUE YA NO PRESENTA PROBLEMAS DE LENTITUD Y NO TIENE QUE ESTAR REINICIANDO EL EQUIPO."/>
    <s v="SOPORTE_TELEFÓNICO"/>
    <s v="64"/>
    <s v="PRINCIPAL"/>
    <s v="TERRESTRE"/>
    <s v="HENAO CARDONA DIEGO FERNANDO"/>
    <n v="2"/>
    <n v="22000"/>
    <n v="44000"/>
  </r>
  <r>
    <s v="MEDELLIN"/>
    <s v="0036-0005"/>
    <x v="1"/>
    <s v="5088"/>
    <s v="2990787"/>
    <s v="37463"/>
    <x v="0"/>
    <s v="ANTIOQUIA"/>
    <s v="BELLO"/>
    <s v="BARRIO BELLANITA BELLO"/>
    <s v="WOMPI"/>
    <s v="FO-25-1995291 | FO-25-1804979 | FO-25-1796597"/>
    <d v="2025-11-07T13:35:00"/>
    <d v="2025-12-30T14:58:00"/>
    <m/>
    <s v="NAVEGACION LENTA"/>
    <s v="USUARIO NO PUEDE NAVEGAR ENTRE PANTALLAS O LA APP NO ABRE SE QUEDA CARGANDO"/>
    <s v="CACHE"/>
    <s v="10/11/2025 SE COMUNICA CON LA USUARIA HE INDICA QUE ESTÁ ACTUALIZADO A LA ÚLTIMA VERSIÓN 26.2.5 PERO PERSISTE LA LENTITUD AL MOMENTO DE TRABAJAR_x000a_17/12/2025 SE LLAMA AL 3057659670 Y SE HABLA CON LA SEÑORA LEIDY LONDOÑO CON LA CUAL SE VALIDA CON EL EQUIPO QUE CUENTE CON LA VERSIÓN 26.2.14 SE VALIDA COMO A ESTADO EL TEMA DE LA LENTITUD E INDICA QUE TIENEN QUE ESTAR BORRANDO CACHE Y REINICIANDO EQUIPO PARA QUE EL EQUIPO TRABAJE CORRECTAMENTE POR LO QUE NOTAMOS QUE EL TEMA DE LENTITUD ESTÁ PERSISTIENDO AÚN BORRANDO CACHE Y REINICIANDOLO SE LE INDICA QUE EL EQUIPO DE WOMPI YA ESTÁ TRABAJANDO EN MEJORAR EL SERVICIO CON LA APP_x000a_30/12/2025 SE REALIZÓ EXITOSAMENTE LA LLAMADA AL CB AL NÚMERO 3057659670_x000a_EL USUARIO LEIDY LONDOÑO PALACIO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
    <s v="SOPORTE_TELEFÓNICO"/>
    <s v="32"/>
    <s v="PRINCIPAL"/>
    <s v="TERRESTRE"/>
    <s v="MARTINEZ TOVAR OSCAR DAVID"/>
    <n v="3"/>
    <n v="22000"/>
    <n v="66000"/>
  </r>
  <r>
    <s v="BUCARAMANGA"/>
    <s v="0036-0007"/>
    <x v="2"/>
    <s v="68276"/>
    <s v="3060880"/>
    <s v="70671"/>
    <x v="0"/>
    <s v="SANTANDER"/>
    <s v="FLORIDABLANCA"/>
    <s v="BARRIO CIUDAD VALENCIA FLORIDABLANCA 3"/>
    <s v="WOMPI"/>
    <s v="FO-25-1989165 | FO-25-1969728 | FO-25-1940391 | FO-25-1926074 | FO-25-1911586 | FO-25-1906285 | FO-25-1884544 | FO-25-1878567"/>
    <d v="2025-11-25T13:53:00"/>
    <d v="2025-12-30T15:08:00"/>
    <m/>
    <s v="NAVEGACION LENTA"/>
    <s v="USUARIO NO PUEDE NAVEGAR ENTRE PANTALLAS O LA APP NO ABRE SE QUEDA CARGANDO"/>
    <s v="CACHE"/>
    <s v="26/11/2025 SE REALIZA PROCEDIMIENTO DE BORRADO DE CACHE ACTUALIZACIÓN DE APP Y REINICIO DEL EQUIPO LA LENTITUD DEL EQUIPO MEJORO SE ENTREGA SERVICIO OPERATIVO, AUN ASI PERSISTE LA FALLA DE LENTITUD SEGÚN INDICACIONES DEL CLIENTE_x000a_29/11/2025 SE REALIZA PROCEDIMIENTO DE BORRADO DE CACHE ACTUALIZACIÓN DE APP Y REINICIO DEL EQUIPO LA LENTITUD DEL EQUIPO MEJORO SE ENTREGA SERVICIO OPERATIVO, AUN ASI PERSISTE LA FALLA DE LENTITUD SEGÚN INDICACIONES DEL CLIENTE_x000a_01/12/2025 SE ESTABLECE CONTACTO VIA WHATSAPP CON EL USUARIO OMAR GUARIN AL NÚMERO 3183546496 CONFIMA QUE LA FALLA PERSISTE SE REALIZA PROCEDIMIENTO DE BORRADO DE CACHE ACTUALIZACIÓN DE APP Y REINICIO DEL EQUIPO PERO LUEGO DE 20 TRANSACCIONES EN PROMEDIO SE VUELVE A PONER LENTO Y ES NECESARIO VOLVER A EJECUTAR EL BORRADO DE CACHE CLIENTE CONFIRMA QUE LA FALLA PERSISTE_x000a_03/12/2025 SE ESTABLECE NUEVAMENTE CONTACTO VIA WHATSAPP CON EL USUARIO OMAR GUARIN AL NÚMERO 3183546496 CONFIMA QUE LA FALLA PERSISTE SE REALIZA PROCEDIMIENTO DE BORRADO DE CACHE ACTUALIZACION 30/12/2025 SE COMUNICA CON EL CLIENTE AL NÚMERO DE TELÉFONO 3183546496 , EL SEÑOR OMAR GUARÍN INDICA QUE POR FAVOR CANCELAR VISITA O SOPORTE TELEFÓNICO , DEBIDO QUE SE SOLUCIONÓ EL PROBLEMA , INDICA QUE YA PUEDE NAVEGAR Y REALIZAR TRX , SE LE INDICA QUE AL LLEGAR A NECESITAR DEBE SOLICITAR NUEVAMENTE A LA LÍNEA DEL BANCO"/>
    <s v="SOPORTE_TELEFÓNICO"/>
    <s v="0"/>
    <s v="PRINCIPAL"/>
    <s v="TERRESTRE"/>
    <s v="HERNANDEZ GUARIN MIGUEL JULIAN"/>
    <n v="8"/>
    <n v="22000"/>
    <n v="176000"/>
  </r>
  <r>
    <s v="MEDELLIN"/>
    <s v="0036-0005"/>
    <x v="1"/>
    <s v="5266"/>
    <s v="TA-25-1288737"/>
    <s v="21689"/>
    <x v="0"/>
    <s v="ANTIOQUIA"/>
    <s v="ENVIGADO"/>
    <s v="ALCALA ENVIGADO - ANTIOQUIA"/>
    <s v="WOMPI"/>
    <s v="FO-25-2051069 | FO-25-1825022 | FO-25-1817687"/>
    <d v="2025-11-12T11:48:00"/>
    <d v="2025-12-30T15:18:00"/>
    <m/>
    <s v="LECTURA"/>
    <s v="ERROR LECTURA CODIGO DE BARRAS"/>
    <s v="NO LEE CODIGOS DE BARRAS LARGOS"/>
    <s v="13/11/2025 SE REALIZÓ VISITA TÉCNICA SE HABLÓ CON LA SEÑORA YOHANA PATIÑO SE VERIFICA DATÁFONO SE ENCUENTRA ACTUALIZADO SE REALIZA BORRADO DE MEMORIA CACHÉ SE REALIZAN PRUEBAS DATÁFONO  EXITOSA, PERO AÚN CONTINÚA CON LA LENTITUD, LAS FACTURAS NO LAS LEE SE DEMORA DEMASIADO, TIENE QUE ESTARLO REINICIANDO PARA PODER ESTAR PRESTANDO EL SERVICIO,LOS CLIENTES SE QUEJAN DEMASIADO Y HAN PERDIDO MUCHAS TRANSACCIONES_x000a_30/12/2025 EN COMUNICACIÓN CON EL SEÑOR ÁLVARO PATIÑO HURTADO AL NÚMERO 3218486072 INDICA QUE LA LENTITUD SE SOLUCIONÓ PERO AHORA PRESENTA FALLAS CON LA LECTURA DE LOS CÓDIGOS DE BARRAS ADICIONAL INFORMA QUE EVIDENCIA QUE TOMA UN POCO DE TIEMPO PARA APROBAR LAS TX SE ESCALA NOVEDAD CON CENTRO DE GESTIÓN. SE REALIZARÁ VISITA TECNICA PARA DAR SOLUCION A NOVEDAD DE LECTOR Y DE LENTITUD PARA PROCEDER A CERRAR VISITA._x000a_30/12/2025 SE VERIFICA LECTORA DE BARRAS SE IDENTIFICA MAL MANEJO DEL CLIENTE SE LE EXPLICA CÓMO LEER FACTURAS TODO QUEDA OK EQUIPO ACTUALIZADO 26.2.17"/>
    <s v="VISITA_TÉCNICA"/>
    <s v="64"/>
    <s v="PRINCIPAL"/>
    <s v="TERRESTRE"/>
    <s v="RIOS CASTRILLON JUAN SEBASTIAN"/>
    <n v="3"/>
    <n v="51282"/>
    <n v="153846"/>
  </r>
  <r>
    <s v="IBAGUE"/>
    <s v="0036-0006"/>
    <x v="0"/>
    <s v="73411"/>
    <s v="3036956"/>
    <s v="59172"/>
    <x v="0"/>
    <s v="TOLIMA"/>
    <s v="LIBANO"/>
    <s v="BARRIO CENTRO LIBANO 4"/>
    <s v="WOMPI"/>
    <s v="FO-25-1863880 | FO-25-1848777"/>
    <d v="2025-11-19T16:10:00"/>
    <d v="2025-12-30T15:25:00"/>
    <m/>
    <s v="NAVEGACION LENTA"/>
    <s v="USUARIO NO PUEDE NAVEGAR ENTRE PANTALLAS O LA APP NO ABRE SE QUEDA CARGANDO"/>
    <s v="CACHE"/>
    <s v="22/11/2025 SE COMUNICA AL NÚMERO 3202026583, EL SEÑOR FABIO ARIAS INDICA QUE ESTÁ PRESENTANDO MUCHA LENTITUD EN EL DATAFONO. SE VALIDA VERIFICACIÓN DE ACTUALIZACIÓN Y BORRADO DE CACHÉ CONSTANTEMENTE PERO LA FALLA PERSISTE CON EL TIEMPO. SE PRESENTA LENTITUD_x000a_30/12/2025 SE COMUNICA AL NÚMERO 3202026583, EL SEÑOR FABIO ARIAS INDICA QUE RECIBIÓ ACTUALIZACIÓN EN SU DATAFONO VERSIÓN ACTUAL 26.2.17, EL CLIENTE INDICA QUE YA NO PRESENTA LENTITUD PROBLEMA RESUELTO EQUIPO OPERATIVO."/>
    <s v="SOPORTE_TELEFÓNICO"/>
    <s v="64"/>
    <s v="LEJANA"/>
    <s v="TERRESTRE"/>
    <s v="BARRAGAN TAFUR EDWIN ESTEBAN"/>
    <n v="2"/>
    <n v="22000"/>
    <n v="44000"/>
  </r>
  <r>
    <s v="CALI"/>
    <s v="0036-0003"/>
    <x v="4"/>
    <s v="19212"/>
    <s v="2993829"/>
    <s v="67576"/>
    <x v="0"/>
    <s v="CAUCA"/>
    <s v="CORINTO"/>
    <s v="BARRIO VALENCIA CORINTO"/>
    <s v="WOMPI"/>
    <s v="FO-25-1975739 | FO-25-1808373 | FO-25-1801345"/>
    <d v="2025-11-09T09:00:00"/>
    <d v="2025-12-30T15:29:00"/>
    <m/>
    <s v="NAVEGACION LENTA"/>
    <s v="USUARIO NO PUEDE NAVEGAR ENTRE PANTALLAS O LA APP NO ABRE SE QUEDA CARGANDO"/>
    <s v="CACHE"/>
    <s v="10/11/2025 SE REALIZA VALIDACION CON EL CLIENTE Y SE VALIDA ACTUALIZACION DE EQUIPO, SE ENCUENTRA EN LA ULTIMA VERSION CLIENTE REALIZA EL PROCESO TODOS LOS DIAS, JUNTO CON EL BORRADO DE CACHE Y EL REINICIO CONSTANTE PERO LA LENTITUD PERSISTE, NO LES DEJA OPERAR MAS DE 10 TRANSACCIONES SEGUIDAS,_x000a_11/12/2025 EN LA LLAMADA REALIZA AL SEÑOR HENRY LÓPEZ NO SE PUDO VERIFICAR SI EL EQUIPO SE ENCUENTRE EN LA ÚLTIMA VERSIOR, YA QUE CLIENTE NO ESTÁ TRABAJANDO EL DÍA DE HOY, POR LO CUAL TIENE ÉL CB CERRADO. SIN EMBARGO, EL INFORMA QUE SIEMPRE TODOS LOS DÍAS HACE EL PROCEDIMIENTO DE ACTUALIZACIÓN DEL EQUIPO TAMBIÉN INFORMAN QUE SIGUE PRESENTANDO LOS PROBLEMAS DE LENTITUD. TIENE QUE ESTAR REINICIANDO EQUIPO AL DÍA UNAS 15 VECES._x000a_30/12/2025 EN LA LLAMADA REALIZADA AL SEÑOR HENRY LÓPEZ SE VERIFICA QUE EL EQUIPO SE ENCUENTRE EN LA ÚLTIMA VERSIÓN. EL CLIENTE INFORMA QUE YA NO PRESENTA PROBLEMAS DE LENTITUD."/>
    <s v="SOPORTE_TELEFÓNICO"/>
    <s v="64"/>
    <s v="LEJANA"/>
    <s v="TERRESTRE"/>
    <s v="HENAO CARDONA DIEGO FERNANDO"/>
    <n v="3"/>
    <n v="22000"/>
    <n v="66000"/>
  </r>
  <r>
    <s v="BARRANQUILLA"/>
    <s v="0036-0001"/>
    <x v="6"/>
    <s v="8638"/>
    <s v="3054602"/>
    <s v="49944"/>
    <x v="0"/>
    <s v="ATLANTICO"/>
    <s v="SABANALARGA"/>
    <s v="BARRIO CENTRO SABANALARGA 9"/>
    <s v="WOMPI"/>
    <s v="FO-25-1883724 | FO-25-1871147"/>
    <d v="2025-11-24T12:41:00"/>
    <d v="2025-12-30T16:02:00"/>
    <m/>
    <s v="NAVEGACION LENTA"/>
    <s v="USUARIO NO PUEDE NAVEGAR ENTRE PANTALLAS O LA APP NO ABRE SE QUEDA CARGANDO"/>
    <s v="CACHE"/>
    <s v="26/11/2025 EN COMUNICACIÓN VIA TELEFONICA AL NUMERO 3004972389,CON EL SEÑOR ANGEL , ME INFORMA QUE EL DATAFONO SE COLOCA MUY LENTO_x000a_SE LE DICE QUE BORRE LA MEMORIA CACHE Y ACTUALIZE LA APPE, ME INFORMA QUE MEJORA, PERO QUE CONSTANTEMENTE DEBE HACER ESO PARA QUE PUEDA FUNCIONAR BIEN_x000a_30/12/2025 EN COMUNICACIÓN VIA WASHAP CON LA SEÑORA MARIA BERDUGO , AL NUMERO 3245479280, SE LE PIDE QUE  ACTUALICE EL DATAFONO CON LA VERSIÓN 26.2.17 NEXT.0, ME SE PIDE QUE HAGA PRUEBAS Y ME INFORMA QUE QUEDA FUNCIONANDO MÁS RAPIDO"/>
    <s v="SOPORTE_TELEFÓNICO"/>
    <s v="0"/>
    <s v="INTERMEDIA"/>
    <s v="TERRESTRE"/>
    <s v="DE AVILA SIADES ALBERTO ENRIQUE"/>
    <n v="2"/>
    <n v="22000"/>
    <n v="44000"/>
  </r>
  <r>
    <s v="CUCUTA"/>
    <s v="0036-0007"/>
    <x v="2"/>
    <s v="54099"/>
    <s v="3058951"/>
    <s v="78899"/>
    <x v="0"/>
    <s v="NORTE DE SANTANDER"/>
    <s v="BOCHALEMA"/>
    <s v="BARRIO LOS TANQUES 3 BOCHALEMA"/>
    <s v="WOMPI"/>
    <s v="FO-25-1879159"/>
    <d v="2025-11-25T09:46:00"/>
    <d v="2025-12-30T16:10:00"/>
    <m/>
    <s v="EQUIPO"/>
    <s v="DATAFONO NO ENCIENDE"/>
    <s v="DAÑO EN EL EQUIPO"/>
    <s v="30/12/2025 SE INSTALA NUEVO DATAFONO WOMPI POR ESCALAMIENTO DE PERDIDA, SE ACTUALIZA Y SE BORRA CACHE, SE REALIZAN PRUEBAS OK"/>
    <s v="VISITA_TÉCNICA"/>
    <s v="10"/>
    <s v="INTERMEDIA"/>
    <s v="TERRESTRE"/>
    <s v="DURAN ACOSTA FRANK YONNY"/>
    <n v="1"/>
    <n v="172989"/>
    <n v="172989"/>
  </r>
  <r>
    <s v="BOGOTA"/>
    <s v="0036-0004"/>
    <x v="3"/>
    <s v="11001"/>
    <s v="2869651"/>
    <s v="59758"/>
    <x v="0"/>
    <s v="CUNDINAMARCA"/>
    <s v="BOGOTA"/>
    <s v="BARRIO GAITAN BOGOTA 5"/>
    <s v="WOMPI"/>
    <s v="FO-25-1899250 | FO-25-1697703 | FO-25-1667227"/>
    <d v="2025-10-10T13:05:00"/>
    <d v="2025-12-30T16:22:00"/>
    <m/>
    <s v="NAVEGACION LENTA"/>
    <s v="USUARIO NO PUEDE NAVEGAR ENTRE PANTALLAS O LA APP NO ABRE SE QUEDA CARGANDO"/>
    <s v="CACHE"/>
    <s v="17/10/2025 SE EFECTUA GESTION TELEFONICA A LA LINEA 3017122106 ATIENDE CLIENTE QUIEN CONFIRMA LENTITUD CON EL SISTEMA DE WOMPI AL REALIZAR LAS TRANSACCIONES , SE REALIZA BORRADO DE CACHE Y ACTUALIZACION DE VERSIONAMIENTO ,CLIENTE MANIFIESTA QUE MEJORA LA OPERABILIDAD DEL MISMO , PERO ESTA SOLUCION ES  PARCIAL CLIENTE SOLICITA PRONTA SOLUUCION YA QUE A DISMINUIDO LAS TRANSACCIONES CONSIDERABLEMENTE_x000a_30/12/2025 SE REALIZA COMUNICACIÓN CON LA SEÑORA YANETH CHIVITA A NÚMERO 3017122106 PARA VALIDAR FALLA SOBRE LENTITUD,SE BORRA MEMORIA CACHÉ Y ACTUALIZACIÓN DE LA APP WOMPI CLIENTE INDICA QUE DESPUÉS DE CIERTAS TRANSACCIONES PRESENTA NUEVAMENTE LA LENTITUD Y LE TOCA VOLVER HACER EL PROCESO DE BORRADO DE MEMORIA CACHÉ_x000a_30/12/2025 SE REALIZA COMUNICACION CON LA SEÑORA YANETH CHIVITA AL NÚMERO 3017122106 PARA VALIDAR SOBRE SI PERSISTE FALLA DE LENTITUD  CLIENTE INDICA QUE YA CUENTA CON LA ÚLTIMA ACTUALIZACIÓN  26.2.17 SOLUCIONANDO LA FALLA DE LENTITUD  Y ENCONTRÁNDOSE  EL DATÁFONO OPERATIVO"/>
    <s v="SOPORTE_TELEFÓNICO"/>
    <s v="32"/>
    <s v="PRINCIPAL"/>
    <s v="TERRESTRE"/>
    <s v="GALINDO ROJAS LUIS FELIPE"/>
    <n v="3"/>
    <n v="22000"/>
    <n v="66000"/>
  </r>
  <r>
    <s v="MANIZALES"/>
    <s v="0036-0002"/>
    <x v="5"/>
    <s v="17042"/>
    <s v="3072979"/>
    <s v="63756"/>
    <x v="0"/>
    <s v="CALDAS"/>
    <s v="ANSERMA"/>
    <s v="BARRIO CENTRO ANSERMA 8"/>
    <s v="WOMPI"/>
    <s v="FO-25-1907745 | FO-25-1899452"/>
    <d v="2025-11-27T15:54:00"/>
    <d v="2025-12-30T16:40:00"/>
    <m/>
    <s v="NAVEGACION LENTA"/>
    <s v="USUARIO NO PUEDE NAVEGAR ENTRE PANTALLAS O LA APP NO ABRE SE QUEDA CARGANDO"/>
    <s v="CACHE"/>
    <s v="29/11/2025 SE VALIDA CON EL CLIENTE PERO A PESAR DE ACTUALIZAR VERSION EL DATAFONO SIGUE PRESENTANDO PROBLEMA DE LENTITUD, DATAFONO SE DEBE REINICIAR Y BORRAR CACHE VARIAS VECES AL DIA_x000a_30/12/2025 EN COMUNICACION CON EL CLIENTE INDICA QUE EL EQUIPO YA ESTA TRABAJANDO BIEN Y QUE YA NO PRESENTA FALENCIAS DE LENTITUD."/>
    <s v="SOPORTE_TELEFÓNICO"/>
    <s v="48"/>
    <s v="INTERMEDIA"/>
    <s v="TERRESTRE"/>
    <s v="HENAO CARDONA DIEGO FERNANDO"/>
    <n v="2"/>
    <n v="22000"/>
    <n v="44000"/>
  </r>
  <r>
    <s v="PEREIRA"/>
    <s v="0036-0002"/>
    <x v="5"/>
    <s v="66001"/>
    <s v="3060581"/>
    <s v="49110"/>
    <x v="0"/>
    <s v="RISARALDA"/>
    <s v="PEREIRA"/>
    <s v="BARRIO CENTRO PEREIRA 27"/>
    <s v="WOMPI"/>
    <s v="FO-25-1883547 | FO-25-1878196"/>
    <d v="2025-11-25T12:32:00"/>
    <d v="2025-12-30T16:42:00"/>
    <m/>
    <s v="NAVEGACION LENTA"/>
    <s v="USUARIO NO PUEDE NAVEGAR ENTRE PANTALLAS O LA APP NO ABRE SE QUEDA CARGANDO"/>
    <s v="CACHE"/>
    <s v="26/11/2025 EL CASO SE ENCUENTRA ESCALADO CON WOMPI A ESPERA DE QUE SE LE DE UNA SOLUCIÓN POR SOFTWARE O YA SEA CAMBIANDO EL EQUIPO._x000a_30/12/2025 SE HABLA CON LA SEÑORA ANA AL NUMERO 3125818928 CONFIRMA ACTUALIZACION DE LA APP A VERSION 26.2.17, Y CONFIRMA QUE EL SERVICIO QUEDO EXCELENTE EL DATAFONO ESTA TRABAJANDO SIN DIFICULTAD YA NO DEBE REINCIAR"/>
    <s v="SOPORTE_TELEFÓNICO"/>
    <s v="40"/>
    <s v="PRINCIPAL"/>
    <s v="TERRESTRE"/>
    <s v="HENAO CARDONA DIEGO FERNANDO"/>
    <n v="2"/>
    <n v="22000"/>
    <n v="44000"/>
  </r>
  <r>
    <s v="VALLEDUPAR"/>
    <s v="0036-0001"/>
    <x v="6"/>
    <s v="20400"/>
    <s v="3035340"/>
    <s v="60820"/>
    <x v="0"/>
    <s v="CESAR"/>
    <s v="LA JAGUA DE IBIRICO"/>
    <s v="BARRIO LOS COMUNEROS LA JAGUA DE IBIRICO 1"/>
    <s v="WOMPI"/>
    <s v="FO-25-1932734 | FO-25-1847035"/>
    <d v="2025-11-19T12:21:00"/>
    <d v="2025-12-30T16:47:00"/>
    <m/>
    <s v="NAVEGACION LENTA"/>
    <s v="USUARIO NO PUEDE NAVEGAR ENTRE PANTALLAS O LA APP NO ABRE SE QUEDA CARGANDO"/>
    <s v="CACHE"/>
    <s v="04/12/2025 SE REALIZA LLAMADA TELEFÓNICA AL CLIENTE JEFERSON DÍAZ NÚMERO DE CONTACTO 314 5202476, SE LE INDICA SOBRE EL PROCESO DE BORRAR CACHE Y ACTUALIZAR ,REALIZA PRUEBAS Y MEJORA LA LENTITUD DEL EQUIPO, SE LE INDICA REALIZAR BORRADO DE CACHE Y ACTUALIZACIÓN ,CUANDO SIENTA LENTITUD EN EL EQUIPO._x000a_30/12/2025 SE REALIZA LLAMADA AL SEÑOR JEFERSON DÍAS NÚMERO DE CONTACTO 314 520 2476, EL CUAL SE LE INDICA PARA DARLE SOPORTE PARA MINIRAR LA LENTITUD DEL EQUIPO ,SE LE INDICA QUE BORRE CACHE, ACTUALICE Y REINICIE EQUIPO ,EL CUAL HACEL EL PROCESO VE NOTORIAMENTE QUE YA LA LENTITUD  PASA , SE LE INDICA QUE CUANDO ESTÉ CON ESE INCONVENIENTE ,REALICE BORRADO DE CACHE ,ACTUALIAZACION Y REINICIE EL EQUIPOS ,ADEMÁS SE VALIDA VERSIÓN DEL EQUIPO Y ESTÁ ACTUALIZADO TIENE LA VERSIÓN 26.2.11,CB OPERATIVO ,CLIENTE QUEDA TRANSANDO NORMAL,COMO LO VENÍA REALIZANDO. SE REALIZA LLAMADA EL 29 DE DICIEMBRE PERO CLIENTE NO CONTESTO ,SE BUSCA EL OTRO MEDIO POR WSP,A LOS 15 MINUTOS CONTESTA EL WSP ,DICIENDO Q ESTÁ DE VIAJE PERO Q CUANDO REGRESE VALIDA DATAFONO ,BORRA CACHE ,ACTUALIZA Y REINICIA ,NOS ENVÍA VÍA WSP LA FOTO CON LA ÚLTIMA VERSIÓN ,EL DÍA DE HOY DICE Q LO UTILIZA Y NOS DICE QUE SI SE SOLUCIONÓ LA FALLA DE LA LENTITUD Y ESTÁ TRANSANDO PERFECTAMENTE ,CB OPERATIVO CON FALLA DE LENTITUD SOLUCIONADA"/>
    <s v="SOPORTE_TELEFÓNICO"/>
    <s v="0"/>
    <s v="LEJANA"/>
    <s v="TERRESTRE"/>
    <s v="HERNANDEZ ROJAS JOSE MAURICIO"/>
    <n v="2"/>
    <n v="22000"/>
    <n v="44000"/>
  </r>
  <r>
    <s v="BOGOTA"/>
    <s v="0036-0004"/>
    <x v="3"/>
    <s v="25290"/>
    <s v="3023432"/>
    <s v="75364"/>
    <x v="0"/>
    <s v="CUNDINAMARCA"/>
    <s v="FUSAGASUGA"/>
    <s v="BARRIO EL TEJAR FUSAGASUGA"/>
    <s v="WOMPI"/>
    <s v="FO-25-1981243 | FO-25-1842284 | FO-25-1834296"/>
    <d v="2025-11-16T09:00:00"/>
    <d v="2025-12-30T16:49:00"/>
    <m/>
    <s v="NAVEGACION LENTA"/>
    <s v="USUARIO NO PUEDE NAVEGAR ENTRE PANTALLAS O LA APP NO ABRE SE QUEDA CARGANDO"/>
    <s v="CACHE"/>
    <s v="18/11/2025 SE REALIZA CONTACTO CON EL SEÑOR JEAN AL NÚMERO 3046747512 VALIDANDO FALLA DE IMPRESIÓN INDICA QUE YA IMPRIME PERO EL DATAFONO PRESENTA MUCHA LENTITUD SE  EXPLICA PROCESO PARA BORRADO DE CACHE Y TEAM CALL CLIENTE INDICA QUE LO HACE VARIAS VECES AL DÍA PERO EL RATO VUELVE A PONERSE LENTO SE INDICA QUE ES PROCESO ESTABLECIDO POR EL MOMENTO Y POR ESTA RAZÓN NO SE REALIZA VISITA FÍSICA EL SERVICIO DE ENCUENTRA OPERATIVO_x000a_11/12/2025 SE REALIZA COMUNICSCION CON EL SEÑOR JEAN DIAZ PARA VALIDAR SOBRE FALLA CLIENTE INDICA QUE  AUN PRESENTA LENTITUD EN EL DATAFONO ,SE REALIZA VALIDACION DE LA VERSIÓN QUE CUENTA EL DATÁFONO CONFIRMANDO LA VERSIÓN 26.2.11,PERSISTE FALLA DE LENTITUD_x000a_30/12/2025 SE REALIZA COMUNICACION CON LA SEÑORA JEAN DIAZ AL NÚMERO 3154820764 PARA VALIDAR SOBRE SI PERSISTE FALLA DE LENTITUD  CLIENTE INDICA QUE YA CUENTA CON LA ÚLTIMA ACTUALIZACIÓN  26.2.17 SOLUCIONANDO LA FALLA DE LENTITUD  Y ENCONTRÁNDOSE  EL DATÁFONO OPERATIVO"/>
    <s v="SOPORTE_TELEFÓNICO"/>
    <s v="24"/>
    <s v="INTERMEDIA"/>
    <s v="TERRESTRE"/>
    <s v="ROZO ROZO WILLIAM ASDRUBAL"/>
    <n v="3"/>
    <n v="22000"/>
    <n v="66000"/>
  </r>
  <r>
    <s v="BOGOTA"/>
    <s v="0036-0004"/>
    <x v="3"/>
    <s v="11001"/>
    <s v="2865975"/>
    <s v="76492"/>
    <x v="0"/>
    <s v="CUNDINAMARCA"/>
    <s v="BOGOTA"/>
    <s v="BARRIO CARIMAGUA KENNEDY BOGOTA"/>
    <s v="WOMPI"/>
    <s v="FO-25-1899438 | FO-25-1698595 | FO-25-1666024"/>
    <d v="2025-10-10T08:00:00"/>
    <d v="2025-12-30T16:52:00"/>
    <m/>
    <s v="NAVEGACION LENTA"/>
    <s v="USUARIO NO PUEDE NAVEGAR ENTRE PANTALLAS O LA APP NO ABRE SE QUEDA CARGANDO"/>
    <s v="CACHE"/>
    <s v="17/10/2025 SE EFECTUA GESTION TELEFONICA CON CLIENTE A LA LINEA 3208767446  QUIEN CONFIRMA EL EQUIPO HA PRESENTADO PROBLEMAS DE LENTITUD EN CIERTAS TRANSACCIONES SE INDICA PROCESO DE BORRADO DE CACHE Y ACTUALIZACION DE VERSION CLIENTE REALIZA ROCESO Y CONFIRMA QUE ESTOS PROCESOS SON ENGORROSOS Y NO ESTA DE ACUERDO EN TENER QUE REPETIR EL PROCESO DE BORRADO DE CACHE CONSTANTEMENTE  FINALIZA LLAMADA_x000a_27/11/2025 SE REALIZA COMUNICACIÓN CON LA SEÑORA CLAUDIA MARCELA PEÑALOZA AL NÚMERO 3208767447 PARA VALIDAR FALLA SOBRE LENTITUD,SE REALIZA BORRADO DE MEMORIA CACHÉ Y ACTUALIZACIÓN DE APP WOMPI ,CLIENTE INDICA QUE DESPUÉS DE CIERTA CANTIDAD DE TRANSACCIONES VUELVE A GENERAR LENTITUD Y LE TOCA REPETIR EL PROCESO_x000a_30/12/2025 SE REALIZA COMUNICACION CON LA SEÑORA CLAUDIA MARCELA PEÑALOZA AL NÚMERO 3208767446  PARA VALIDAR SOBRE SI PERSISTE FALLA DE LENTITUD  CLIENTE INDICA QUE YA CUENTA CON LA ÚLTIMA ACTUALIZACIÓN  26.2.17 SOLUCIONANDO LA FALLA DE LENTITUD  Y ENCONTRÁNDOSE  EL DATÁFONO OPERATIVO"/>
    <s v="SOPORTE_TELEFÓNICO"/>
    <s v="16"/>
    <s v="PRINCIPAL"/>
    <s v="TERRESTRE"/>
    <s v="GALINDO ROJAS LUIS FELIPE"/>
    <n v="3"/>
    <n v="22000"/>
    <n v="66000"/>
  </r>
  <r>
    <s v="CUCUTA"/>
    <s v="0036-0007"/>
    <x v="2"/>
    <s v="54405"/>
    <s v="3104412"/>
    <s v="65169"/>
    <x v="0"/>
    <s v="NORTE DE SANTANDER"/>
    <s v="LOS PATIOS"/>
    <s v="ARRIO PATIOS CENTRO LOS PATIOS 7"/>
    <s v="WOMPI"/>
    <s v="FO-25-1932076"/>
    <d v="2025-12-04T15:25:00"/>
    <d v="2025-12-30T16:57:00"/>
    <m/>
    <s v="SOFTWARE"/>
    <s v="VERSIÓN DESACTUALIZADA"/>
    <s v="VERSIÓN NO ACTUALIZADA"/>
    <s v="30/12/2025 SE REALIZA LLAMADA TELEFÓNICA AL NÚMERO _x000a_3503627567 SE HABLÓ CON LA SRA EMILY, CLIENTE ESTANDO ACTUALIZANDO VERSIÓN CLIENTE BORRA APP, SE ENVÍA ESCALAMIENTO PARA ACTIVAR NUEVAMENTE APP WOMPI, SE VERIFICA CREDENCIALES, Y CUADRE DE CAJA OK, VERSIÓN ACTUALIZADA 26.2.17 OK"/>
    <s v="SOPORTE_TELEFÓNICO"/>
    <s v="64"/>
    <s v="PRINCIPAL"/>
    <s v="TERRESTRE"/>
    <s v="MORA VEGA JEAMPIER"/>
    <n v="1"/>
    <n v="22000"/>
    <n v="22000"/>
  </r>
  <r>
    <s v="BOGOTA"/>
    <s v="0036-0004"/>
    <x v="3"/>
    <s v="25430"/>
    <s v="2863163"/>
    <s v="27429"/>
    <x v="0"/>
    <s v="CUNDINAMARCA"/>
    <s v="MADRID"/>
    <s v="BARRIO CENTRO II - MADRID"/>
    <s v="WOMPI"/>
    <s v="FO-25-1899666 | FO-25-1665523 | FO-25-1655330"/>
    <d v="2025-10-09T11:32:00"/>
    <d v="2025-12-30T16:59:00"/>
    <m/>
    <s v="NAVEGACION LENTA"/>
    <s v="USUARIO NO PUEDE NAVEGAR ENTRE PANTALLAS O LA APP NO ABRE SE QUEDA CARGANDO"/>
    <s v="CACHE"/>
    <s v="09/10/2025 SE LLEGA A LA DIRECCIÓN Y SE VALIDA ALTERACIÓN EN EL TAMAÑO DE FUENTE , CAMBIO DE IDIOMA , SE REESTABLECEN PARÁMETROS Y SE REALIZAN PRUEBAS AL CANAL DE COMUNICACIÓN Y SE EVIDENCIA QUE SE ENCUENTRA SATURACIÓN EN LA FRECUENCIA 2.4 Y EL MODEM SE ENCUENTRA A MENOS DE 3 METROS DE DISTANCIA. TAMBIÉN EL CB INDICA QUE EL DATÁFONO SE HA REINICIADO SOLO SE REALIZÓ PRUEBA DE LECTOR Y COD DE BARRAS MUY LARGOS NO LOS LEE DE NINGÚNA MANERA. TICKET N 471372_x000a_27/11/2025 SE REALIZA COMUNICACIÓN CON EL SEÑOR  RUBER PÉREZ AL NÚMERO 3138485636 PARA VALIDAR FALLA SOBRE LENTITUD ,SE REALIZA ACTUALIZACIÓN DE APP Y BORRADO DE MEMORIA CACHÉ,CLIENTE INDICA QUE DESPUÉS DE CIERTA CANTIDAD DE TRANSACCIONES VUELVE A GENERAR LA FALLA DE LENTITUD Y LE TOCA REPETIR NUEVAMENTE EL PROCEDIMIENTO_x000a_30/12/2025 SE REALIZA COMUNICACION CON EL SEÑOR RUBÉN PEREZ AL NÚMERO 3138485636 PARA VALIDAR SOBRE SI PERSISTE FALLA DE LENTITUD  CLIENTE INDICA QUE YA CUENTA CON LA ÚLTIMA ACTUALIZACIÓN  26.2.17 SOLUCIONANDO LA FALLA DE LENTITUD"/>
    <s v="SOPORTE_TELEFÓNICO"/>
    <s v="64"/>
    <s v="INTERMEDIA"/>
    <s v="TERRESTRE"/>
    <s v="GALINDO ROJAS LUIS FELIPE"/>
    <n v="3"/>
    <n v="22000"/>
    <n v="66000"/>
  </r>
  <r>
    <s v="PASTO"/>
    <s v="0036-0003"/>
    <x v="4"/>
    <s v="52683"/>
    <s v="2867818"/>
    <s v="71923"/>
    <x v="0"/>
    <s v="NARIÑO"/>
    <s v="SANDONA"/>
    <s v="NARIÑO SADONA"/>
    <s v="WOMPI"/>
    <s v="FO-25-1931208 | FO-25-1698590 | FO-25-1665920"/>
    <d v="2025-10-10T09:43:00"/>
    <d v="2025-12-30T17:00:00"/>
    <m/>
    <s v="NAVEGACION LENTA"/>
    <s v="USUARIO NO PUEDE NAVEGAR ENTRE PANTALLAS O LA APP NO ABRE SE QUEDA CARGANDO"/>
    <s v="CACHE"/>
    <s v="17/10/2025 SE HABLA CON EL CLIENTE QUIEN INDICA QUE EFECTIVAMENTE REALIZO LA LABOR DE ACTUALIZACION DE LA APP, Y DIARIAMENTE DEBE REALIZAR EL PROCESO DE BORRADO DE CACHE Y REINCIO DE DATAFONO PARA QUE LE FUNCIONA DE UNA MANERA ADECUADA,  SE VALIDA Y REALIZA EL PROCESO PERO SE DEBE REALIZAR VARIAS VECES DADO QUE AL CABP DE UN TIEMPO MAS O MENOS DE 30 MINUTOS EL DATAFONO VUELVE A PRESENTAR LA NOVEDAD, SE LE INDICA EL PROCESO PARA QUE LO SIGA RELAIZANDO._x000a_30/12/2025 SE HABLA CON EL CLIENTE Y SE VALIDA QUE A PESAR DE LAS ACTUALIZACIONES SIGUE CON LA LENTITUD, TIENE QUE ESTAR REINICIANDO Y BORRANDO CACHE_x000a_30/12/2025 SE REALIZA VALIDACION CON LA SEÑORA LICEB AL NUNERO 3183061725 QUEIN INDICA QUE KA VERSION 26.2.17 HA FUNCIONADO YA NO SEBE ESTAR REINCIANDO ES MAS RAPIDO"/>
    <s v="SOPORTE_TELEFÓNICO"/>
    <s v="0"/>
    <s v="INTERMEDIA"/>
    <s v="TERRESTRE"/>
    <s v="HENAO CARDONA DIEGO FERNANDO"/>
    <n v="3"/>
    <n v="22000"/>
    <n v="66000"/>
  </r>
  <r>
    <s v="MANIZALES"/>
    <s v="0036-0002"/>
    <x v="5"/>
    <s v="17662"/>
    <s v="3181721"/>
    <s v="53409"/>
    <x v="0"/>
    <s v="CALDAS"/>
    <s v="SAMANA"/>
    <s v="BARRIO CALLE REAL SAMANA"/>
    <s v="WOMPI"/>
    <s v="FO-25-2042204"/>
    <d v="2025-12-28T09:00:00"/>
    <d v="2025-12-30T17:03:00"/>
    <m/>
    <s v="CONEXIÓN"/>
    <s v="CONEXIÓN DEFICIENTE WIFI"/>
    <s v="WIFI"/>
    <s v="30/12/2025 SE REALIZA LLAMADA CON USUARIO YA QUE INDICA NO PODER INICIAR SESIÓN, SE LE INDICA COMO ACTUALIZAR EL EQUIPO Y QUITARLE LA ZONA HORARIA, TAMBIEN PROBAR CON OTRA RED WIFI Y DESPUES DE REALIZAR ESTO INDICA QUE SI PUDO INGRESAR Y QUE YA PUEDE TRANSACCIÓNAR CON NORMALIDAD Y CUENTA CON EL SERVICIO OK"/>
    <s v="SOPORTE_TELEFÓNICO"/>
    <s v="64"/>
    <s v="LEJANA"/>
    <s v="TERRESTRE"/>
    <s v="AGUIRRE HENAO RAUL EDUARDO"/>
    <n v="1"/>
    <n v="22000"/>
    <n v="22000"/>
  </r>
  <r>
    <s v="MEDELLIN"/>
    <s v="0036-0005"/>
    <x v="1"/>
    <s v="5001"/>
    <s v="3124623"/>
    <s v="10419"/>
    <x v="0"/>
    <s v="ANTIOQUIA"/>
    <s v="MEDELLIN"/>
    <s v="BARRIO LA PIÑUELA"/>
    <s v="WOMPI"/>
    <s v="FO-25-1960440 | FO-25-1957320"/>
    <d v="2025-12-11T08:00:00"/>
    <d v="2025-12-30T17:04:00"/>
    <m/>
    <s v="NAVEGACION LENTA"/>
    <s v="USUARIO NO PUEDE NAVEGAR ENTRE PANTALLAS O LA APP NO ABRE SE QUEDA CARGANDO"/>
    <s v="CANAL DE COMUNICACIÓN"/>
    <s v="11/12/2025 SE VALIDA CON EL CB TODOS LOS PROBLEMAS QUE PRESENTA Y REPORTA QUE REINICIA EL DATÁFONO CONSTANTEMENTE YA QUE MUCHAS VECES EL DATÁFONO NO FUNCIONA BIEN Y ADEMÁS CUANDO ATIENDE MUCHOS RETIROS CON TARJETA, SE RECALIENTA DEMASIADO Y LAS TARJETAS SALEN CALIENTES. SE LE INFORMA QUE TODO VA A SER REGISTRADO PARA TENER EN CUENTA YA QUE EL DATÁFONO LO CAMBIÉ HACE POCO Y LE FUNCIONA CON NORMALIDAD, SOLAMENTE QUE EL CLIENTE QUIERE ALGO QUE LE SIRVA PARA PODER ATENDER MÁS PERSONAS COMO TENER DOS DATÁFONOS YA QUE DICE QUE ATIENDE A MUCHAS PERSONAS._x000a__x000a_CB INFORMA QUE TENGAN ESO EN CUENTA YA QUE LE AFECTA COMISIONES Y DEMÁS PORQUE LAS PERSONAS A VECES SE VAN POR NO PODER ATENDER RÁPIDO YA QUE MUCHAS VECES REINICIA Y ADEMÁS DE ESO LE HAN DISMINUIDO LAS COMISIONES MES A MES Y LLEVA MUCHOS AÑOS ATENDIENDO, POR LO CUAL QUIERE QUE TOMEN TODO EN CUENTA._x000a_30/12/2025 SE REALIZÓ EXITOSAMENTE LA LLAMADA AL CB AL NÚMERO 3108473388_x000a_LA USUARIO CECILIA GIL CONFIRMA QUE EL DISPOSITIVO CUENTA CON LA ÚLTIMA VERSIÓN (26.2.17).  _x000a_INFORMA ADEMÁS QUE EL EQUIPO PRESENTA UNA NOTABLE MEJORÍA EN SU DESEMPEÑO, OPERANDO DE MANERA ÁGIL Y ESTABLE.  _x000a_SE VALIDA QUE LA NOVEDAD REPORTADA FUE SOLUCIONADA Y EL SISTEMA FUNCIONA CORRECTAMENTE"/>
    <s v="SOPORTE_TELEFÓNICO"/>
    <s v="56"/>
    <s v="PRINCIPAL"/>
    <s v="TERRESTRE"/>
    <s v="MARTINEZ TOVAR OSCAR DAVID"/>
    <n v="2"/>
    <n v="22000"/>
    <n v="44000"/>
  </r>
  <r>
    <s v="MEDELLIN"/>
    <s v="0036-0005"/>
    <x v="1"/>
    <s v="5001"/>
    <s v="2862480"/>
    <s v="78308"/>
    <x v="0"/>
    <s v="ANTIOQUIA"/>
    <s v="MEDELLIN"/>
    <s v="BARRIO BELEN ROSALES MEDELLIN 3"/>
    <s v="WOMPI"/>
    <s v="FO-25-1957367 | FO-25-1832810 | FO-25-1652444"/>
    <d v="2025-10-09T10:30:00"/>
    <d v="2025-12-30T17:09:00"/>
    <m/>
    <s v="NAVEGACION LENTA"/>
    <s v="USUARIO NO PUEDE NAVEGAR ENTRE PANTALLAS O LA APP NO ABRE SE QUEDA CARGANDO"/>
    <s v="CACHE"/>
    <s v="15/11/2025 SE LLAMA AL 3008016986 Y SE HABLA CON LA SRA MARGARITA LA CUAL CONFIRMAMOS QUE EL EQUIPOS ESTÁ ACTUALIZADO SE LE HACE SEGUIMIENTO PERO INFORMA QUE LA NOVEDAD DE LENTITUD PERSISTE_x000a_10/12/2025 SE LLAMA AL CB DE MANERA EXITOSA AL NUMERO 3008016986, ME CONFIRMA MARGARITA OCAMPO QUE TIENE LA ULTIMA VERSIÓN 26.2.11, PERO AÚN CONTINUA LENTO Y LA FALLA PERSISTE._x000a_30/12/2025 SE COMUNICA CON EL USUARIO AL TELÉFONO 3008016986  PARA CONFIRMAR EL FUNCIONAMIENTO CON LA NUEVA VERSIÓN 26.2.17LANZADA EL PASADO VIERNES Y CONFIRMA QUE FUNCIONA CORRECTAMENTE Y NO NAVEGA LENTO_x000a_PERSONA QUE RESPONDÍO LA LLAMADA _x000a_MARGARITA OCAMPO"/>
    <s v="SOPORTE_TELEFÓNICO"/>
    <s v="32"/>
    <s v="PRINCIPAL"/>
    <s v="TERRESTRE"/>
    <s v="ZAPATA LOPEZ EDWARD ASDRUBAL"/>
    <n v="3"/>
    <n v="22000"/>
    <n v="66000"/>
  </r>
  <r>
    <s v="BOGOTA"/>
    <s v="0036-0004"/>
    <x v="3"/>
    <s v="11001"/>
    <s v="3171505"/>
    <s v="24510"/>
    <x v="0"/>
    <s v="CUNDINAMARCA"/>
    <s v="BOGOTA"/>
    <s v="BARRIO SUBA XX - BOGOTÁ"/>
    <s v="WOMPI"/>
    <s v="FO-25-2023386"/>
    <d v="2025-12-23T12:24:00"/>
    <d v="2025-12-30T17:12:00"/>
    <m/>
    <s v="EQUIPO"/>
    <s v="DATAFONO SE REINICIA"/>
    <s v="DAÑO EN EL EQUIPO"/>
    <s v="30/12/2025 SE REALIZA CAMBIO DE DATÁFONO,EL EQUIPO QUE SE RETIRA ESTÁ EN BUENAS CONDICIONES SE CAMBIA POR QUÉ ES UN EQUIPO FIJO EL QUE ESTÁ EN EL COMERCIO, EL PRIMER EQUIPO INSTALADO SE HABIA CAMBIADO POR DAÑO EN BATERIA SE REALIZAN PRUEBAS EXITOSAS"/>
    <s v="VISITA_TÉCNICA"/>
    <s v="48"/>
    <s v="PRINCIPAL"/>
    <s v="TERRESTRE"/>
    <s v="INFANTE SIERRA MANUEL FERNANDO"/>
    <n v="1"/>
    <n v="51282"/>
    <n v="51282"/>
  </r>
  <r>
    <s v="MANIZALES"/>
    <s v="0036-0002"/>
    <x v="5"/>
    <s v="17001"/>
    <s v="2892233"/>
    <s v="55442"/>
    <x v="0"/>
    <s v="CALDAS"/>
    <s v="MANIZALES"/>
    <s v="BARRIO CAROLITA MANIZALES"/>
    <s v="WOMPI"/>
    <s v="FO-25-1950486 | FO-25-1861696 | FO-25-1697273 | FO-25-1694696"/>
    <d v="2025-10-16T14:38:00"/>
    <d v="2025-12-30T17:14:00"/>
    <m/>
    <s v="NAVEGACION LENTA"/>
    <s v="USUARIO NO PUEDE NAVEGAR ENTRE PANTALLAS O LA APP NO ABRE SE QUEDA CARGANDO"/>
    <s v="CACHE"/>
    <s v="17/10/2025 SE HABLA CON EL CLIENTE LA SEÑORA ANDREA INDICA QUE EL DATAFONO ES MUY LENTO PARA NAVEGAR ENTRE PANTALLAS, PARA IMPRIMIR SE QUEDA PEGADO, SE VALIDA CON BORRADO DE CACHE Y ACTUALIZACION DE LA APLICACION PERO EL SERVICIO SOLO MEJORA MOMENTANEAMENTE, EL CLIENTE SIGUE PRESENTANDO LA LENTITUD_x000a_21/11/2025 EN LA LLAMADA TELEFÓNICA REALIZADA CLIENTE SE INTENTA VERIFICAR QUE EL APLICATIVO ESTÉ EN LA ÚLTIMA VERSION SIN EMBARGO, NO SE LOGRA PORQUE EL CLIENTE NO SE ENCUENTRA EN EL COMERCIO, EN EL MOMENTO DE LA LLAMADA NO TIENE ACCESO AL EQUIPO. SIN EMBARGO, INFORMA QUE IGUALMENTE SE SIGUEN PRESENTANDO LOS MISMOS INCONVENIENTES QUE TIENE QUE ES LENTITUD DEL EQUIPO Y. PROBLEMAS DE DESCONEXIÓN Y CONEXIÓN DE LA RED_x000a_09/12/2025 SE HABLA CON LA SEÑORA ANDREA QUIEN VALIDA Y EQUIPO ESTA ACTUALIZADO A VERSION  26.2.11 PERO LA LENTITUD PERSISTE, SE DEBE ESTAR REALIZANDO REINICIO DE EQUIPO Y BORRADO DE CACHE_x000a_30/12/2025 EN COMUNICACION CON EL CLIENTE INDICA QUE EL EQUIPO YA ESTA TRABAJANDO CORRECTAMENTE, SIN FALLAS DE LENTITUD"/>
    <s v="SOPORTE_TELEFÓNICO"/>
    <s v="32"/>
    <s v="PRINCIPAL"/>
    <s v="TERRESTRE"/>
    <s v="HENAO CARDONA DIEGO FERNANDO"/>
    <n v="4"/>
    <n v="22000"/>
    <n v="88000"/>
  </r>
  <r>
    <s v="MONTERIA"/>
    <s v="0036-0001"/>
    <x v="6"/>
    <s v="23001"/>
    <s v="3185955"/>
    <s v="70627"/>
    <x v="0"/>
    <s v="CORDOBA"/>
    <s v="MONTERIA"/>
    <s v="BARRIO EL DORADO MONTERIA 10"/>
    <s v="WOMPI"/>
    <s v="FO-25-2048715"/>
    <d v="2025-12-29T14:56:00"/>
    <d v="2025-12-30T17:17:00"/>
    <m/>
    <s v="SOFTWARE"/>
    <s v="VERSIÓN DESACTUALIZADA"/>
    <s v="VERSIÓN NO ACTUALIZADA"/>
    <s v="30/12/2025 SE REALIZÓ CAMBIO DE EQUIPO, NO FUÉ POSIBLE REALIZAR LA ACTUALIZACIÓN DEL EQUIPO ANTERIOR, PRUEBAS OK."/>
    <s v="VISITA_TÉCNICA"/>
    <s v="56"/>
    <s v="PRINCIPAL"/>
    <s v="TERRESTRE"/>
    <s v="CALDERA SALCEDO CARLOS JULIO"/>
    <n v="1"/>
    <n v="51282"/>
    <n v="51282"/>
  </r>
  <r>
    <s v="MANIZALES"/>
    <s v="0036-0002"/>
    <x v="5"/>
    <s v="17001"/>
    <s v="2957327"/>
    <s v="80164"/>
    <x v="0"/>
    <s v="CALDAS"/>
    <s v="MANIZALES"/>
    <s v="BARRIO ALTA SUIZA MANIZALES 7"/>
    <s v="WOMPI"/>
    <s v="FO-25-1864442 | FO-25-1762250 | FO-25-1756165"/>
    <d v="2025-10-30T09:25:00"/>
    <d v="2025-12-30T17:18:00"/>
    <m/>
    <s v="NAVEGACION LENTA"/>
    <s v="USUARIO NO PUEDE NAVEGAR ENTRE PANTALLAS O LA APP NO ABRE SE QUEDA CARGANDO"/>
    <s v="CACHE"/>
    <s v="30/10/2025 EN COMUNICACIÓN TELEFÓNICA CON EL CLIENTE ANDRÉS FELIPE OSORIO SE LE DA INDICACIONES DE BORRADO DE CACHÉ Y REINICIO DEL DATÁFONO CLIENTE INDICA QUE REALIZA PROCEDIMIENTO CONSTANTEMENTE_x000a_22/11/2025 SE INTENTA REITERADAMENTE LLAMAR AL NÚMERO 331819223 LOS DÍAS 21 Y 22 SIN EMBARGO, EL NÚMERO PARECE NO ESTAR EN FUNCIONAMIENTO._x000a_30/12/2025 EN COMUNICACION CON EL SR ANDRES INDICA QUE EL EQUIPO YA ESTA TRABAJANDO BIEN Y QUE YA NO PRESENTA FALENCIAS DE LENTITUD."/>
    <s v="SOPORTE_TELEFÓNICO"/>
    <s v="0"/>
    <s v="PRINCIPAL"/>
    <s v="TERRESTRE"/>
    <s v="HENAO CARDONA DIEGO FERNANDO"/>
    <n v="3"/>
    <n v="22000"/>
    <n v="66000"/>
  </r>
  <r>
    <s v="MEDELLIN"/>
    <s v="0036-0005"/>
    <x v="1"/>
    <s v="5088"/>
    <s v="2839871"/>
    <s v="70364"/>
    <x v="0"/>
    <s v="ANTIOQUIA"/>
    <s v="BELLO"/>
    <s v="BARRIO BELLO BELLO 15"/>
    <s v="WOMPI"/>
    <s v="FO-25-1966238 | FO-25-1954755 | FO-25-1816735 | FO-25-1701137 | FO-25-1630829"/>
    <d v="2025-10-05T09:00:00"/>
    <d v="2025-12-30T17:20:00"/>
    <m/>
    <s v="NAVEGACION LENTA"/>
    <s v="USUARIO NO PUEDE NAVEGAR ENTRE PANTALLAS O LA APP NO ABRE SE QUEDA CARGANDO"/>
    <s v="CACHE"/>
    <s v="17/10/2025 SE COMUNICA CON EL USUARIO Y SE ENCUENTRA INCONFORMIDAD YA QUE LA FALLA PERSISTE, REALIZA BORRADO CADA DOS MOVIMIENTOS Y SE PONE LENTO, ESTÁ ACTUALIZADO A LA ÚLTIMA VERSIÓN, EL CLIENTE SOLICITA VISITA TÉCNICA_x000a_11/11/2025 SE CONTACTO CON EL USUARIO Y SE PROCEDIÓ CON LA ACTUALIZACIÓN DEL EQUIPO Y EL BORRADO DE CACHÉ COMO PARTE DE LAS ACCIONES CORRECTIVAS. SE REALIZO SEGUIMIENTO DESPUÉS DE MEDIA HORA, EL USUARIO INFORMÓ QUE EL EQUIPO PRESENTA MEJORA TEMPORAL EN LA VELOCIDAD, PERO POSTERIORMENTE VUELVE A PRESENTAR LENTITUD._x000a__x000a_QUEDA EN VERSIÓN 26.2.5_x000a_10/12/2025 SE LLAMA AL CB DE MANERA EXITOSA AL NUMERO 3106845024, ME CONFIRMA MARIBEL HERNANDEZ QUE TIENE LA ULTIMA VERSIÓN 26.2.11, PERO AÚN CONTINUA LENTO Y LA FALLA PERSISTE._x000a_12/12/2025 SE REALIZA GESTIÓN TELEFÓNICA AL NÚMERO 3106845024 Y EN COMUNICACIÓN CON LA SEÑORA MARIBEL HERNÁNDEZ ESTÁ INDICA QUE YA TIENE LA VERSIÓN 26.2.11 PERO QUE EL SERVICIO CONTINUA LENTO NO HAY MEJORA DE NADA_x000a_30/12/2025 SE COMUNICA CON EL USUARIO AL TELÉFONO 3106845024 PARA CONFIRMAR EL FUNCIONAMIENTO CON LA NUEVA VERSIÓN LANZADA EL PASADO VIERNES Y CONFIRMA QUE FUNCIONA CORRECTAMENTE Y NO NAVEGA LENTO _x000a_PERSONA QUE RESPONDIO MARIBEL HERNÁNDEZ"/>
    <s v="SOPORTE_TELEFÓNICO"/>
    <s v="32"/>
    <s v="PRINCIPAL"/>
    <s v="TERRESTRE"/>
    <s v="RIOS CASTRILLON JUAN SEBASTIAN"/>
    <n v="5"/>
    <n v="22000"/>
    <n v="110000"/>
  </r>
  <r>
    <s v="CUCUTA"/>
    <s v="0036-0007"/>
    <x v="2"/>
    <s v="54418"/>
    <s v="3161483"/>
    <s v="71338"/>
    <x v="0"/>
    <s v="NORTE DE SANTANDER"/>
    <s v="LOURDES"/>
    <s v="BARRIO EL CENTRO LOURDES 2"/>
    <s v="WOMPI"/>
    <s v="FO-25-2009488"/>
    <d v="2025-12-20T09:52:00"/>
    <d v="2025-12-30T17:22:00"/>
    <m/>
    <s v="CONEXIÓN"/>
    <s v="CONEXIÓN DEFICIENTE WIFI"/>
    <s v="FALLAS EN CANAL DE COMUNICACIÓN DEL CLIENTE (INTERNET)"/>
    <s v="30/12/2025 SE COMUNICA CON LA CLIENTE NIDIA GOMEZ AL #3214548535 VIA WHATSAPP NOS INFORMA QUE EL PROBLEMA DE CONEXION YA SE SOLUCIONO YA QUE ERA UNA FALLA INTERNA DEL PROVEHEDOR DE INTERNET INFORMA QUE EL DATAFONO YA OPERA CON NORMALIDA. CB OPERATIVO."/>
    <s v="SOPORTE_TELEFÓNICO"/>
    <s v="0"/>
    <s v="LEJANA"/>
    <s v="TERRESTRE"/>
    <s v="NARANJO AFANADOR RUBEN JESUS"/>
    <n v="1"/>
    <n v="22000"/>
    <n v="22000"/>
  </r>
  <r>
    <s v="PASTO"/>
    <s v="0036-0003"/>
    <x v="4"/>
    <s v="52356"/>
    <s v="3184100"/>
    <s v="78251"/>
    <x v="0"/>
    <s v="NARIÑO"/>
    <s v="IPIALES"/>
    <s v="BARRIO IPIALES PANAM"/>
    <s v="WOMPI"/>
    <s v="FO-25-2045820"/>
    <d v="2025-12-29T10:19:00"/>
    <d v="2025-12-30T17:26:00"/>
    <m/>
    <s v="LECTURA"/>
    <s v="ERROR LECTURA CODIGO DE BARRAS"/>
    <s v="NO LEE CODIGOS DE BARRAS LARGOS"/>
    <s v="30/12/2025 SE LLEGA AL CB PARA ATENDER INCIDENTE, CLIENTE REPORTÓ QUE EL DATÁFONO NO LEE CÓDIGOS DE BARRAS, SE LE EXPLICA QUE DEBE REALIZARLO DE FORMA HORIZONTAL, SE HACE PRUEBAS OK, TAMBIÉN REPORTÓ FALLA EN EL CARGADOR, PERO ERA DEBIDO A QUE NO ESTABA BIEN CONECTADO, EL CB ESTÁ OPERATIVO"/>
    <s v="VISITA_TÉCNICA"/>
    <s v="0"/>
    <s v="INTERMEDIA"/>
    <s v="TERRESTRE"/>
    <s v="GUERRERO RAMIREZ OSCAR DARIO"/>
    <n v="1"/>
    <n v="172989"/>
    <n v="172989"/>
  </r>
  <r>
    <s v="MEDELLIN"/>
    <s v="0036-0005"/>
    <x v="1"/>
    <s v="5001"/>
    <s v="3160632"/>
    <s v="50298"/>
    <x v="0"/>
    <s v="ANTIOQUIA"/>
    <s v="MEDELLIN"/>
    <s v="BARRIO POPULAR MEDELLIN 2"/>
    <s v="WOMPI"/>
    <s v="FO-25-2013045 | FO-25-2007697"/>
    <d v="2025-12-19T15:24:00"/>
    <d v="2025-12-30T17:28:00"/>
    <m/>
    <s v="NAVEGACION LENTA"/>
    <s v="USUARIO NO PUEDE NAVEGAR ENTRE PANTALLAS O LA APP NO ABRE SE QUEDA CARGANDO"/>
    <s v="CANAL DE COMUNICACIÓN"/>
    <s v="20/12/2025 EN COMUNICACIÓN CON LA SEÑORA INGRID NOS MANIFIESTA QUE EL EQUIPO ES MUY LENTO PARA HACER LAS TRX. SE LE INSTENTA DAR UNA SOLUCIÓN SIN ÉXITO SE LE DA  INDICACIONES PARA EL BORRADO DE CACHE Y REINICIA DEL EQUIPO Y CLIENTE MANIFIESTA QUE ESO NO ES UNA SOLUCIÓN SERIA PARA EL TIPO DE OPERACIÓN DEL CORRESPONSAL._x000a_30/12/2025 SE REALIZÓ EXITOSAMENTE LA LLAMADA AL CB AL NÚMERO 3004589769_x000a_LA USUARIO  ÍNGRID URIBE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s v="SOPORTE_TELEFÓNICO"/>
    <s v="16"/>
    <s v="PRINCIPAL"/>
    <s v="TERRESTRE"/>
    <s v="MARTINEZ TOVAR OSCAR DAVID"/>
    <n v="2"/>
    <n v="22000"/>
    <n v="44000"/>
  </r>
  <r>
    <s v="CALI"/>
    <s v="0036-0003"/>
    <x v="4"/>
    <s v="76001"/>
    <s v="2893826"/>
    <s v="70682"/>
    <x v="0"/>
    <s v="VALLE DEL CAUCA"/>
    <s v="CALI"/>
    <s v="NUEVO HORIZONTE"/>
    <s v="WOMPI"/>
    <s v="FO-25-1855997 | FO-25-1722090 | FO-25-1695346"/>
    <d v="2025-10-17T08:00:00"/>
    <d v="2025-12-30T17:28:00"/>
    <m/>
    <s v="NAVEGACION LENTA"/>
    <s v="USUARIO NO PUEDE NAVEGAR ENTRE PANTALLAS O LA APP NO ABRE SE QUEDA CARGANDO"/>
    <s v="CACHE"/>
    <s v="22/10/2025 SE REALIZA VALIDACION CON EL CLIENTE Y SE ENCUENTRA QUE EL CLIENTE REALIZA EL MISMO PROCESO DE SIEMPRE BORRAR CACHE Y ACTUALIZO VERSION PERO INDICA QUE ESTO NO MEJORA SOLO ES MOMENTANEO Y VUELVE A PRESENTAR EL PROBLEMA._x000a_20/11/2025 LA LLAMADA TELEFÓNICA REALIZADA CLIENTE SE VERIFICA QUE EL APLICATIVO ESTA EN LA ÚLTIMA VERSIÓN. EL CLIENTE INFORMA SIGUE CON LOS INCONVENIENTES DE LENTITUD. CADA 30 MINUTOS TIENE QUE REINICIAR EL EQUIPO Y BORRAN CACHÉ PARA QUE EL EQUIPO REFRESQUE_x000a_30/12/2025 EN LA LLAMADA REALIZADA AL SEÑOR MIYER DÍAZ SE VERIFICA QUE EL EQUIPO SE ENCUENTRA EN LA ÚLTIMA VERSIÓN. EL CLIENTE INFORMA QUE YA NO TIENE PROBLEMAS DE LENTITUD Y TAMPOCO TIENE QUE ESTAR REINICIANDO EL EQUIPO."/>
    <s v="SOPORTE_TELEFÓNICO"/>
    <s v="64"/>
    <s v="PRINCIPAL"/>
    <s v="TERRESTRE"/>
    <s v="HENAO CARDONA DIEGO FERNANDO"/>
    <n v="3"/>
    <n v="22000"/>
    <n v="66000"/>
  </r>
  <r>
    <s v="BOGOTA"/>
    <s v="0036-0004"/>
    <x v="3"/>
    <s v="11001"/>
    <s v="2868713"/>
    <s v="59536"/>
    <x v="0"/>
    <s v="CUNDINAMARCA"/>
    <s v="BOGOTA"/>
    <s v="BARRIO GAITANA BOGOTA"/>
    <s v="WOMPI"/>
    <s v="FO-25-1849935 | FO-25-1666554"/>
    <d v="2025-10-10T11:02:00"/>
    <d v="2025-12-30T17:36:00"/>
    <m/>
    <s v="NAVEGACION LENTA"/>
    <s v="USUARIO NO PUEDE NAVEGAR ENTRE PANTALLAS O LA APP NO ABRE SE QUEDA CARGANDO"/>
    <s v="CACHE"/>
    <s v="20/11/2025 SE EFECTUA GESTION TELEFONICA A LA LINEA 3144900082ATIENDE CLIENTE QUIEN CONFIRMA LENTITUD CON EL SISTEMA DE WOMPI AL REALIZAR LAS TRANSACCIONES , SE REALIZA BORRADO DE CACHE Y ACTUALIZACION DE VERSIONAMIENTO ,CLIENTE ANIFIESTA QUE MEJORA LA OPERABILIDAD DEL MISMO , PERO ESTA SOLUCION ES  PARCIAL CLIENTE SOLICITA PRONTA SOLUUCION YA QUE A DISMINUIDO LAS TRANSACCIONES CONSIDERABLEMENTE_x000a_30/12/2025 SE REALIZA COMUNICACION CON LA SEÑORA ANGELA MUÑOZ  AL NÚMERO 3144900082 PARA VALIDAR SOBRE SI PERSISTE FALLA DE LENTITUD  CLIENTE INDICA QUE YA CUENTA CON LA ÚLTIMA ACTUALIZACIÓN  26.2.17 SOLUCIONANDO LA FALLA DE LENTITUD  Y ENCONTRÁNDOSE  EL DATÁFONO OPERATIVO"/>
    <s v="SOPORTE_TELEFÓNICO"/>
    <s v="64"/>
    <s v="PRINCIPAL"/>
    <s v="TERRESTRE"/>
    <s v="GALINDO ROJAS LUIS FELIPE"/>
    <n v="2"/>
    <n v="22000"/>
    <n v="44000"/>
  </r>
  <r>
    <s v="BOGOTA"/>
    <s v="0036-0004"/>
    <x v="3"/>
    <s v="11001"/>
    <s v="2859544"/>
    <s v="79351"/>
    <x v="0"/>
    <s v="CUNDINAMARCA"/>
    <s v="BOGOTA"/>
    <s v="BARRIO LAGOS SE SUBA BOGOTA"/>
    <s v="WOMPI"/>
    <s v="FO-25-1830578 | FO-25-1699723 | FO-25-1648531"/>
    <d v="2025-10-08T16:05:00"/>
    <d v="2025-12-30T17:39:00"/>
    <m/>
    <s v="NAVEGACION LENTA"/>
    <s v="USUARIO NO PUEDE NAVEGAR ENTRE PANTALLAS O LA APP NO ABRE SE QUEDA CARGANDO"/>
    <s v="CACHE"/>
    <s v="17/10/2025 SE EFECTÚA GESTIÓN TELEFÓNICA CON EL SR SANTIAGO JEREZ QUIÉN CONFIRMA QUE EL DATÁFONO PRESENTA LENTITUD AL NAVEGAR EN LA APP DE WOMPI O REALIZAR ALGUNA TRANSACCIONES VERIFICA VERSIÓN 26.0.2-NEXT.0 SE REALIZA BORRADO E CACHÉ Y SE ELIMINA RED DE WIFI U SE CONECTA NUEVAMENTE A LA RED,CLIENTE ACCEDE PERO CONTINUA LA NOVEDAD AL INTENTAR REALIZAR UNA TRANSACCIÓN, SE ESCALA A SOPORTE WOMPI CON TICKET N° (471343, 17/10/2025 15:56 _x000a_SE EFECTUA GESTION TELEFONICA  CON CLIENTE QUIEN CONFIRMA AUN PERSISITE LA NOVEDAD CON LA APP DE WOMPI Y DEBE ESTAR BORRENDO CACHE CONSTANTEMENTE LLEVA ESPERANDO SOLUCION DESDE LA SEMANA PASADA SIN EXITO Y SOLICITA PRONTA SOLUCION O CMBIO DE EQUIPO YA QUE DICE NO PUEDE ESTAR BORRANDO CACHE TODO EL DIA CLIENTE MOLESTO POR DEMORAS EN SOLUCION_x000a_14/11/2025 SE REALIZA COMUNICACIÓN CON. LA SRTA PAULA JEREZ A LA LÍNEA 3219156455 QUIEN MANIFIESTA QUE LA FALLA PERSISTE EL EQUIPO NO FUNCIONA BIEN Y ES MOLESTA ESTAR REINICIANDO PARA PODER TRABAJAR, SOLICITA UNA SOLUCIÓN DEFINITIVA 30/12/2025 SE REALIZA COMUNICACION CON LA SEÑORA PAULA JEFES AL NÚMERO 3154820764 PARA VALIDAR SOBRE SI PERSISTE FALLA DE LENTITUD  CLIENTE INDICA QUE YA CUENTA CON LA ÚLTIMA ACTUALIZACIÓN  26.2.17 SOLUCIONANDO LA FALLA DE LENTITUD  Y ENCONTRÁNDOSE  EL DATÁFONO OPERATIVO"/>
    <s v="SOPORTE_TELEFÓNICO"/>
    <s v="32"/>
    <s v="PRINCIPAL"/>
    <s v="TERRESTRE"/>
    <s v="GALINDO ROJAS LUIS FELIPE"/>
    <n v="3"/>
    <n v="22000"/>
    <n v="66000"/>
  </r>
  <r>
    <s v="SANTA MARTA"/>
    <s v="0036-0001"/>
    <x v="6"/>
    <s v="47001"/>
    <s v="2866145"/>
    <s v="24363"/>
    <x v="0"/>
    <s v="MAGDALENA"/>
    <s v="SANTA MARTA"/>
    <s v="BARRIO VILLA MÓNICA - SANTA MARTA"/>
    <s v="WOMPI"/>
    <s v="FO-25-1966600 | FO-25-1790825 | FO-25-1701765 | FO-25-1666027"/>
    <d v="2025-10-10T08:00:00"/>
    <d v="2025-12-30T17:42:00"/>
    <m/>
    <s v="NAVEGACION LENTA"/>
    <s v="USUARIO NO PUEDE NAVEGAR ENTRE PANTALLAS O LA APP NO ABRE SE QUEDA CARGANDO"/>
    <s v="CANAL DE COMUNICACIÓN"/>
    <s v="18/10/2025 SE HACE GESTIÓN TELEFÓNICA CON EL CLIENTE GLORIA PRADA, TEL: 3002352633 LA SEÑORA INFORMA QUE EL DATAFO O ESTÁ MUY LENTO Y QUE ALGUNAS REACCIONES SE BLOQUEAN, SE LE INDICA EL.PRCEDEMENTO DE BORRADO DE CACHE PERO EL USUARIO INFORMA QUE YA ESO LO HACE CONSTANTEMENTE, QUE EL DATÁFONO MEJORA POR UNOS 2 O 3 TRANSACCIONES PERO DE AHÍ EN ADELANTE VUELVE Y SE COLOCA LENTO, SE VALIDA LA VERSIÓN DE LA APP Y TIENE LA 26.0.3, EL USUARIO INFORMA QUE EL DATABOFONO MEJORA PERO DESPUÉS DE ALGUNA TRANSACCONES VUELVE Y SE PONE LENTO Y DICE QUE HASTA 5 MINUTOS PASAN PARA QUE SE APRUEBE UNA TRANSACCIÓN,_x000a_05/11/2025 SE REALIZA GESTIÓN TELEFÓNICA, EL USUARIO INDICA QUE EL DATÁFONO AÚN EST AORESENTASO PROBLEMAS DE LENTITUD A UN CON LA NUEVA VERSIÓN, Y TAMBIÉN INDICA QUE NO ES SOLO LENTITUD, POR QUÉ TAMBIÉN LA APP SE BLOQUEA Y LE TOCA REINICIAR EL EQUIPO, QUE HACE EL BORRADO DE CACHE CONSTANTEMENTE PERO EL PROBLEMA PERSISTE_x000a_11/12/2025 SE HACE GESTIÓN TELEFÓNICA SE CONFIRMA CON EL USUARIO LA SEÑORA GLORIA QUE LA VERSIÓN DE LA APLICACIÓN WOMPI ES 26.2.11, LA SEÑORA INFORMA QUE EL DATÁFONO HA PRESENTADO CIERTA MEJORÍA PERO QUE AÚN SE ENCUENTRA CON PROBLEMAS DE LENTITUD A LA HORA DE REALIZAR LAS TRANSACCIONES HASTA EL PUNTO DE BLOQUEARSE TAMBIÉN INFORMA QUE LA CÁMARA ESTÁ PRESENTANDO PROBLEMA DE LECTURA DE CÓDIGOS DE BARRA 30/12/2025 SE HACE GESTIÓN TELEFÓNICA PARA CORROBORAR QUE EL DATÁFONO TENGA LA ÚLTIMA VERSIÓN (26.2.17), Y EFECTIVAMENTE EL ESTADO O TIENE ESTA ÚLTIMA VERSIÓN, EL USUARIO INFORMA QUE NO HA PODIDO CORROBORAR BIEN EL FUNCIONAMIENTO DEL DATÁFONO YA QUE ESTUVO DOS DÍAS CON EL CORRESPONSAL CERRADO, DE IGUAL FORMA EL USUARIO INDICA QUE EN EL DÍA DE HOY EL DATÁFONO HA TRABAJADO CON NORMALIDAD EN LAS POCAS TRANSACCIONES QUE HA REALIZADO QUE SI VOY A PRESENTAR ALGÚN INCONVENIENTE NUEVAMENTE SE COMUNICARÁ CON SOPORTE PARA UNA VISITA TÉCNICA"/>
    <s v="SOPORTE_TELEFÓNICO"/>
    <s v="64"/>
    <s v="PRINCIPAL"/>
    <s v="TERRESTRE"/>
    <s v="THOMAS  CAMPO SIGIFREDO SEGUNDO"/>
    <n v="4"/>
    <n v="22000"/>
    <n v="88000"/>
  </r>
  <r>
    <s v="CALI"/>
    <s v="0036-0003"/>
    <x v="4"/>
    <s v="76364"/>
    <s v="3003620"/>
    <s v="67630"/>
    <x v="0"/>
    <s v="VALLE DEL CAUCA"/>
    <s v="JAMUNDI"/>
    <s v="BARRIO TERRANOVA ETAPA 6 JAMUNDI"/>
    <s v="WOMPI"/>
    <s v="FO-25-1819380 | FO-25-1812247"/>
    <d v="2025-11-11T13:33:00"/>
    <d v="2025-12-30T17:50:00"/>
    <m/>
    <s v="NAVEGACION LENTA"/>
    <s v="USUARIO NO PUEDE NAVEGAR ENTRE PANTALLAS O LA APP NO ABRE SE QUEDA CARGANDO"/>
    <s v="CACHE"/>
    <s v="12/11/2025 SE ENCONTRO EL EQUIPO OPERATIVO, SE ACTUALIZO APLICACION,  SE CONFIGURO IDIOMA INGLES Y SE REINICIO EQUIPO, PRUEBAS OK , TRANSACCION NEQUI CON ERROR DE INGRESE PIN , SE ESCALA A WOMPI  PARA REINSTALACION DE APP TICKET N° (478858_x000a_30/12/2025 EN LA LLAMADA REALIZADA A LA SEÑORITA YANETH TORRES SE CONFIRMA QUE EL EQUIPO SE ENCUENTRE EN LA ÚLTIMA VERSIÓN. EL CLIENTE INFORMA QUE YA NO PRESENTA PROBLEMAS DE LENTITUD."/>
    <s v="SOPORTE_TELEFÓNICO"/>
    <s v="64"/>
    <s v="INTERMEDIA"/>
    <s v="TERRESTRE"/>
    <s v="HENAO CARDONA DIEGO FERNANDO"/>
    <n v="2"/>
    <n v="22000"/>
    <n v="44000"/>
  </r>
  <r>
    <s v="BOGOTA"/>
    <s v="0036-0004"/>
    <x v="3"/>
    <s v="25785"/>
    <s v="3023436"/>
    <s v="68561"/>
    <x v="0"/>
    <s v="CUNDINAMARCA"/>
    <s v="TABIO"/>
    <s v="BARRIO TERMALES TABIO"/>
    <s v="WOMPI"/>
    <s v="FO-25-1981173 | FO-25-1840634 | FO-25-1834279"/>
    <d v="2025-11-16T09:00:00"/>
    <d v="2025-12-30T17:58:00"/>
    <m/>
    <s v="NAVEGACION LENTA"/>
    <s v="USUARIO NO PUEDE NAVEGAR ENTRE PANTALLAS O LA APP NO ABRE SE QUEDA CARGANDO"/>
    <s v="CACHE"/>
    <s v="18/11/2025 SE REALIZAN VARIOS INTENTOS DE COMUNICACIÓN CON CLIENTE A NÚMERO REGISTRADO 3209852986 PARA VALIDAR LA FALLA PRESENTADA  YA QUE EN ORDEN DE TRABAJO REFLEJA NAVEGACIÓN LENTA Y LENTITUD  Y POR SOLICITUD DE WOMPI NO SE PUEDE VISITAR COMERCIO QUE PRESENTEN ESTE TIPO DE FALLA . TELÉFONO  SE ENCUENTRA APAGADO. .  SE ESCALA Y SE CIERRA_x000a_11/12/2025 SE REALIZA COMUNICACION CON LA SEÑORA ANA TAUTIVA PARA VALIDAR SOBRE FALLA CLIENTE INDICA AJE AUN PRESENTA LENTITUD EN EL DATAFONO ,SE REALIZA VALIDACION DE LA VERSIÓN QUE CUENTA EL DATÁFONO CONFIRMANDO LA VERSIÓN 26.2.11,PERSISTE FALLA DE LENTITUD_x000a_30/12/2025 SE REALIZA COMUNICACION CON LA SEÑORA ANA TAUTIVA  AL NÚMERO 3209852986 PARA VALIDAR SOBRE SI PERSISTE FALLA DE LENTITUD  CLIENTE INDICA QUE YA CUENTA CON LA ÚLTIMA ACTUALIZACIÓN  26.2.17 SOLUCIONANDO LA FALLA DE LENTITUD  Y ENCONTRÁNDOSE  EL DATÁFONO OPERATIVO"/>
    <s v="SOPORTE_TELEFÓNICO"/>
    <s v="32"/>
    <s v="INTERMEDIA"/>
    <s v="TERRESTRE"/>
    <s v="MICHELI LOPEZ MIGUEL ANGEL"/>
    <n v="3"/>
    <n v="22000"/>
    <n v="66000"/>
  </r>
  <r>
    <s v="MANIZALES"/>
    <s v="0036-0002"/>
    <x v="5"/>
    <s v="17777"/>
    <s v="2991013"/>
    <s v="80193"/>
    <x v="0"/>
    <s v="CALDAS"/>
    <s v="SUPIA"/>
    <s v="BARRIO LAS PALMAS SUPIA"/>
    <s v="WOMPI"/>
    <s v="FO-25-1800258 | FO-25-1796583"/>
    <d v="2025-11-07T14:06:00"/>
    <d v="2025-12-30T18:01:00"/>
    <m/>
    <s v="NAVEGACION LENTA"/>
    <s v="USUARIO NO PUEDE NAVEGAR ENTRE PANTALLAS O LA APP NO ABRE SE QUEDA CARGANDO"/>
    <s v="CACHE"/>
    <s v="08/11/2025 CLIENTE INDICA QUE EL DATAFONO PRESENTA MUCHA LENTITUD, YA SE VALIDO NUEVA ACTUALIZACION, REALIZA EL PROCESO DIARIO , DE BORRAR CACHE Y REINCIIAR PERO AUN ASI ES LENTO, NO LE PERMITE REALIZAR TRANSACCIONES CON NORMALIDAD._x000a_30/12/2025 EN COMUNICACION CON LA SR SANDRA INDICA QUE EL EQUIPO YA ESTA TRABAJANDO BIEN Y QUE YA NO PRESENTA FALENCIAS DE LENTITUD."/>
    <s v="SOPORTE_TELEFÓNICO"/>
    <s v="0"/>
    <s v="INTERMEDIA"/>
    <s v="TERRESTRE"/>
    <s v="HENAO CARDONA DIEGO FERNANDO"/>
    <n v="2"/>
    <n v="22000"/>
    <n v="44000"/>
  </r>
  <r>
    <s v="BOGOTA"/>
    <s v="0036-0004"/>
    <x v="3"/>
    <s v="25430"/>
    <s v="3186885"/>
    <s v="63009"/>
    <x v="0"/>
    <s v="CUNDINAMARCA"/>
    <s v="MADRID"/>
    <s v="BARRIO SOCIEGO MADRID 6"/>
    <s v="WOMPI"/>
    <s v="FO-25-2050152"/>
    <d v="2025-12-30T08:00:00"/>
    <d v="2025-12-30T18:10:00"/>
    <m/>
    <s v="CONEXIÓN"/>
    <s v="APARECEN ERRORES EN PANTALLA: HUBO UNA DESCONEXION DE LA RED"/>
    <s v="WIFI"/>
    <s v="30/12/2025 SE VALIDA FALLA QUE INDICA EL COMERCIO DE QUE LE SALE NO AHI CONEXIÓN DE RED SE VALIDA HABIENDO CAMBIO DE RED CON OTRO OPERADOR Y CONECTA EXITOSAMENTE SE LE REALIZA ACTUALIZACIONES AL EQUIPO LA USUARIA REINICIA EL OPERADOR DE INTERNET DEL COMERCIO SE VUELVEN A REALIZAR PRUEBAS CON LA RED DEL COMERCIO Y QUEDA FUNCIONANDO OK SIN NINGUNA NOVEDAD"/>
    <s v="VISITA_TÉCNICA"/>
    <s v="32"/>
    <s v="INTERMEDIA"/>
    <s v="TERRESTRE"/>
    <s v="GONZALEZ FANDIÑO SANTIAGO ERNESTO"/>
    <n v="1"/>
    <n v="172989"/>
    <n v="172989"/>
  </r>
  <r>
    <s v="CALI"/>
    <s v="0036-0003"/>
    <x v="4"/>
    <s v="19698"/>
    <s v="3189582"/>
    <s v="76478"/>
    <x v="0"/>
    <s v="CAUCA"/>
    <s v="SANTANDER DE QUILICHAO"/>
    <s v="BARRIO URBANIZACION VILLA SOFIA SANTANDER DE QUILICHAO"/>
    <s v="WOMPI"/>
    <s v="FO-25-2052505"/>
    <d v="2025-12-30T11:47:00"/>
    <d v="2025-12-30T18:13:00"/>
    <m/>
    <s v="NAVEGACION LENTA"/>
    <s v="USUARIO NO PUEDE NAVEGAR ENTRE PANTALLAS O LA APP NO ABRE SE QUEDA CARGANDO"/>
    <s v="CACHE"/>
    <s v="30/12/2025 EN COMUNICACION CON EL CLIENTE INDICA QUE EL EQUIPO SE REINICIO Y YA PUDO INGRESAR NUEVAMENTE A LA APLICACION, SE VALIDA QUE ESTA EN LA VERSION 26.2.17 Y QUE ESTA FUNCIONANDO CORRECTAMENTE."/>
    <s v="SOPORTE_TELEFÓNICO"/>
    <s v="0"/>
    <s v="INTERMEDIA"/>
    <s v="TERRESTRE"/>
    <s v="HENAO CARDONA DIEGO FERNANDO"/>
    <n v="1"/>
    <n v="22000"/>
    <n v="22000"/>
  </r>
  <r>
    <s v="MANIZALES"/>
    <s v="0036-0002"/>
    <x v="5"/>
    <s v="17001"/>
    <s v="2962443"/>
    <s v="59121"/>
    <x v="0"/>
    <s v="CALDAS"/>
    <s v="MANIZALES"/>
    <s v="BARRIO SAN JOAQUIN MANIZALES 1"/>
    <s v="WOMPI"/>
    <s v="FO-25-1861636 | FO-25-1765778 | FO-25-1764064"/>
    <d v="2025-10-31T09:49:00"/>
    <d v="2025-12-30T18:16:00"/>
    <m/>
    <s v="NAVEGACION LENTA"/>
    <s v="USUARIO NO PUEDE NAVEGAR ENTRE PANTALLAS O LA APP NO ABRE SE QUEDA CARGANDO"/>
    <s v="CACHE"/>
    <s v="31/10/2025 SE HABLA CON EL CLIENTE QUIEN INDICA QUE EL DATAFONO POR PERIODOS DE TIEMPO SE PONE MUY LENTO, LE TOCA BORRAR CACHE Y REINICIAR PARA QUE VUELVA A AGARRAR, NO ES EL INTERNET POR QUE EL TIENE OTROS DATAFNOS PARA PAGOS Y ESOS FUNCIONAN A LA PERFECCION, SE LE INDICA SEGUIR REALIZANDO EL PROCESO DE BORRADO MIENTRAS SE SOLUCIONA EL TEMA DE LA APLICACION._x000a_21/11/2025 EN LA LLAMADA TELEFÓNICA REALIZADA CLIENTE SE VERIFICA QUE EL APLICATIVO ESTE EN LA ÚLTIMA VERSION, EL CLIENTE INFORMA QUE EL INCONVENIENTE CON LA CONEXIÓN A LA RED YA SE SOLUCIONÓ YA NO PRESENTA DESCONEXIÓN. PERO LA LENTITUD A LA HORA DE REALIZAR LAS TRANSACCIONES PERSISTE ALREDEDOR DE 20 A 30 TRANSACCIONES TIENE QUE ESTAR REINICIANDO EL EQUIPO Y BORRANDO CACHÉ PARA QUE EL EQUIPO VUELVA A SER RÁPIDO ADEMÁS DE ESO ESTÁ PRESENTANDO UNA LENTITUD A LA HORA DE LECTURA DE CÓDIGO DE BARRAS SE DEMORA BASTANTE._x000a_30/12/2025 EN COMUNICACION CON EL CLIENTE INDICA QUE EL EQUIPO YA ESTA TRABAJANDO BIEN Y QUE YA NO PRESENTA FALENCIA DE LENTITUD."/>
    <s v="SOPORTE_TELEFÓNICO"/>
    <s v="48"/>
    <s v="PRINCIPAL"/>
    <s v="TERRESTRE"/>
    <s v="HENAO CARDONA DIEGO FERNANDO"/>
    <n v="3"/>
    <n v="22000"/>
    <n v="66000"/>
  </r>
  <r>
    <s v="PEREIRA"/>
    <s v="0036-0002"/>
    <x v="5"/>
    <s v="66001"/>
    <s v="2877579"/>
    <s v="46669"/>
    <x v="0"/>
    <s v="RISARALDA"/>
    <s v="PEREIRA"/>
    <s v="BARRIO SAN NICOLAS PEREIRA"/>
    <s v="WOMPI"/>
    <s v="FO-25-1864589 | FO-25-1762260 | FO-25-1680387"/>
    <d v="2025-10-14T11:02:00"/>
    <d v="2025-12-30T18:19:00"/>
    <m/>
    <s v="NAVEGACION LENTA"/>
    <s v="USUARIO NO PUEDE NAVEGAR ENTRE PANTALLAS O LA APP NO ABRE SE QUEDA CARGANDO"/>
    <s v="CACHE"/>
    <s v="30/10/2025 EN COMUNICACIÓN CON EL CLIENTE LUIS TREJOS AL NÚMERO 3116346837 SE LE INDICA REALIZAR BORRADO DE CACHÉ Y REINICIO DE DATÁFONO INFORMA QUE REALIZA PROCEDIMIENTO CONSTANTEMENTE_x000a_22/11/2025 LA LLAMADA TELEFÓNICA REALIZADA CLIENTE NO SE PUDO VERIFICAR QUE EL APLICATIVO ESTUVIERA EN LA ÚLTIMA ACTUALIZACIÓN, YA QUE EL CLIENTE NO SE ENCUENTRA EN EL MOMENTO EN EL CB. SIN EMBARGO, EL CLIENTE INFORMATO QUE TODAVÍA PRESENTA PROBLEMAS DE LENTITUD._x000a_30/12/2025 SE HABLA CIN EL SEÑOR LUIS, QUIEN CONFIRMA QUE LUEGO DE LA ACTUALIZACIÓN YA EL EQUIPO DEJA TRABAJAR DE CORRIDO SIN TENERLO QUE ESTAR REINIANDO, SE PUEDE VER QUE SI FUNCIONO LA ACTUALIZACIÓN"/>
    <s v="SOPORTE_TELEFÓNICO"/>
    <s v="64"/>
    <s v="PRINCIPAL"/>
    <s v="TERRESTRE"/>
    <s v="HENAO CARDONA DIEGO FERNANDO"/>
    <n v="3"/>
    <n v="22000"/>
    <n v="66000"/>
  </r>
  <r>
    <s v="BOGOTA"/>
    <s v="0036-0004"/>
    <x v="3"/>
    <s v="11001"/>
    <s v="2864860"/>
    <s v="51553"/>
    <x v="0"/>
    <s v="CUNDINAMARCA"/>
    <s v="BOGOTA"/>
    <s v="BARRIO EL REFUGIO FONTIBON BOGOTA"/>
    <s v="WOMPI"/>
    <s v="FO-25-1698856 | FO-25-1666091"/>
    <d v="2025-10-09T15:28:00"/>
    <d v="2025-12-31T08:52:00"/>
    <m/>
    <s v="NAVEGACION LENTA"/>
    <s v="USUARIO NO PUEDE NAVEGAR ENTRE PANTALLAS O LA APP NO ABRE SE QUEDA CARGANDO"/>
    <s v="CACHE"/>
    <s v="17/10/2025 SE EFECTUA GESTION TELEFONICA CON CLIENTE A LA LINEA 3104789629 QUIEN CONFIRMA QUE ESTA REALIZANDO UN BORRADO DE CACHE EN EL DATAFONO CONSTANTEMENTE PARA PODER TRABAJAR DE ALGUNA MANERA PERO QUE EL PROCESO TIENDE A SER DESGASTANTE YA QUE SOLO FUNCIONA CADA CIERTAS TRANSACCIONES Y DEBE REPETIR EL ROCESO SOLICITA PRONTA  SOLUCION_x000a_30/12/2025 SE REALIZA COMUNICACION CON EL SEÑOR HENRIQUE CARDOZO AL NÚMERO 3104789629 PARA VALIDAR SOBRE SI PERSISTE FALLA DE LENTITUD  CLIENTE INDICA QUE YA CUENTA CON LA ÚLTIMA ACTUALIZACIÓN  26.2.17 SOLUCIONANDO LA FALLA DE LENTITUD  Y ENCONTRÁNDOSE  EL DATÁFONO OPERATIVO"/>
    <s v="SOPORTE_TELEFÓNICO"/>
    <s v="64"/>
    <s v="PRINCIPAL"/>
    <s v="TERRESTRE"/>
    <s v="GALINDO ROJAS LUIS FELIPE"/>
    <n v="2"/>
    <n v="22000"/>
    <n v="44000"/>
  </r>
  <r>
    <s v="BUCARAMANGA"/>
    <s v="0036-0007"/>
    <x v="2"/>
    <s v="68276"/>
    <s v="3186594"/>
    <s v="76005"/>
    <x v="0"/>
    <s v="SANTANDER"/>
    <s v="FLORIDABLANCA"/>
    <s v="BARRIO TAYRONA UNO FLORIDABLANCA"/>
    <s v="WOMPI"/>
    <s v="FO-25-2048708"/>
    <d v="2025-12-29T16:28:00"/>
    <d v="2025-12-31T09:04:00"/>
    <m/>
    <s v="CREDENCIALES DE ACCESO (USUARIO/CONTRASEÑA)"/>
    <s v="NO FUNCIONA EL USUARIO O CONTRASEÑA"/>
    <s v="ERROR INICIO DE SESIÓN"/>
    <s v="31/12/2025 SE CONTACTA A CLIENTE NÚMERO DE TELÉFONO 3159279543 NOS ATIENDE EL SEÑOR JUAN SEBASTIAN JOYA POR SOPORTE TELEFÓNICO , SE ACTUALIZA APP , SE REALIZA BORRADO DE CACHÉ , SE RESTABLECIÓ CONTRASEÑA , SE REALIZA PRUEBAS OK  , CLIENTE INDICA QUE ELLOS NECESITAN CAPACITACIÓN PORQUE CAMBIÓ DE COLABORADOR Y ESA PERSONA NO TIENE CONOCIMIENTO , SE ESCALA CON COORDINADOR _x000a_SE CREA NUEVA TA PARA CAPACITACIÓN SOLICITADA POR EL CLIENTE Y SE CIERRA EL INCIDENTE YA QUE QUEDO SOLUCIONADA LA FALLA"/>
    <s v="SOPORTE_TELEFÓNICO"/>
    <s v="0"/>
    <s v="PRINCIPAL"/>
    <s v="TERRESTRE"/>
    <s v="HERRERA LUQUE SAUL JAVIER"/>
    <n v="1"/>
    <n v="22000"/>
    <n v="22000"/>
  </r>
  <r>
    <s v="BOGOTA"/>
    <s v="0036-0004"/>
    <x v="3"/>
    <s v="25175"/>
    <s v="2975139"/>
    <s v="72998"/>
    <x v="0"/>
    <s v="CUNDINAMARCA"/>
    <s v="CHIA"/>
    <s v="BARRIO BOJACA CHIA"/>
    <s v="WOMPI"/>
    <s v="FO-25-1792656 | FO-25-1780991"/>
    <d v="2025-11-05T08:00:00"/>
    <d v="2025-12-31T09:09:00"/>
    <m/>
    <s v="NAVEGACION LENTA"/>
    <s v="USUARIO NO PUEDE NAVEGAR ENTRE PANTALLAS O LA APP NO ABRE SE QUEDA CARGANDO"/>
    <s v="CACHE"/>
    <s v="06/11/2025 SE REALIZA MÚLTIPLES INTENTOS DE CONTACTO AL TEL 3107577365 PERO NO HAY RESPUESTA POR WHATSAPP LLAMADA Y POR MENSAJE TAMBIÉN SIN RESPUESTA_x000a_31/12/2025 SE REALIZA COMUNICACION CON LA SEÑORA ANÍBAL DIAZ  AL NÚMERO 3107577365 PARA VALIDAR SOBRE SI PERSISTE FALLA DE LENTITUD  CLIENTE INDICA QUE YA CUENTA CON LA ÚLTIMA ACTUALIZACIÓN  26.2.17 SOLUCIONANDO LA FALLA DE LENTITUD  Y ENCONTRÁNDOSE  EL DATÁFONO OPERATIVO"/>
    <s v="SOPORTE_TELEFÓNICO"/>
    <s v="56"/>
    <s v="INTERMEDIA"/>
    <s v="TERRESTRE"/>
    <s v="MICHELI LOPEZ MIGUEL ANGEL"/>
    <n v="2"/>
    <n v="22000"/>
    <n v="44000"/>
  </r>
  <r>
    <s v="PASTO"/>
    <s v="0036-0003"/>
    <x v="4"/>
    <s v="52838"/>
    <s v="3047762"/>
    <s v="10589"/>
    <x v="0"/>
    <s v="NARIÑO"/>
    <s v="TUQUERRES"/>
    <s v="BARRIO CENTRO - TUQUERRES"/>
    <s v="WOMPI"/>
    <s v="FO-25-1864715 | FO-25-1860814"/>
    <d v="2025-11-21T15:31:00"/>
    <d v="2025-12-31T09:12:00"/>
    <m/>
    <s v="NAVEGACION LENTA"/>
    <s v="USUARIO NO PUEDE NAVEGAR ENTRE PANTALLAS O LA APP NO ABRE SE QUEDA CARGANDO"/>
    <s v="CACHE"/>
    <s v="22/11/2025 SE HABLA CON EL CLIENTE SE VALIDA ACTUALIZACION DE EQUIPPO Y ESTA ACTUALIZADO , PERO LA NOVEDAD DE LENTITUD PERSISTE, EL CLIENTE DEBE REINICIAR CONSTANTEMENTE Y BORRAR CACHE PARA QUE EL SISTEMA TRABAJE_x000a_30/12/2025 EN COMUNICAION CON EL SR JAIRO INDICA QUE EL EQUIPO YA ESTA TRABAJANDO BIEN Y QUE YA NO PRESENTA FALENCIA DE LENTITUD."/>
    <s v="SOPORTE_TELEFÓNICO"/>
    <s v="56"/>
    <s v="INTERMEDIA"/>
    <s v="TERRESTRE"/>
    <s v="HENAO CARDONA DIEGO FERNANDO"/>
    <n v="2"/>
    <n v="22000"/>
    <n v="44000"/>
  </r>
  <r>
    <s v="PASTO"/>
    <s v="0036-0003"/>
    <x v="4"/>
    <s v="52001"/>
    <s v="2868561"/>
    <s v="76097"/>
    <x v="0"/>
    <s v="NARIÑO"/>
    <s v="PASTO"/>
    <s v="BARRIO CENTRO PASTO 35"/>
    <s v="WOMPI"/>
    <s v="FO-25-1793222 | FO-25-1666586"/>
    <d v="2025-10-10T10:57:00"/>
    <d v="2025-12-31T09:14:00"/>
    <m/>
    <s v="NAVEGACION LENTA"/>
    <s v="USUARIO NO PUEDE NAVEGAR ENTRE PANTALLAS O LA APP NO ABRE SE QUEDA CARGANDO"/>
    <s v="CACHE"/>
    <s v="06/11/2025 CLIENTE INFORMA QUE DESPUES DE ACTUALIZACION SIGUE PRESENTANDO LA NOVEDAD, AHORA EL DATAFONO TARDA UN POCO MAS EN PONERSE LENTO PERO IGUAL LLEGA UN MOMENTO DESPUES DE UNAS 30 TRANSACCIONES QUE NO LE ANDA PARA NADA Y DEBE VOLVER A REALIZAR TODO EL PROCESO DE BORRADO Y REINICIO_x000a_30/12/2025 SE HABLA CON LA SEÑORA ADRIANA AL NUMERO 3126062202 E INDICA QUE LA VERSION 26.2.17 YA ESTA EN EK EQUIPO Y YA PUEDE TRABAJAR MUCHO MEJOR YA EK DATAFONO NO HAY QUE REINICIARLO , YA ESTA MUY RAPIDO"/>
    <s v="SOPORTE_TELEFÓNICO"/>
    <s v="16"/>
    <s v="PRINCIPAL"/>
    <s v="TERRESTRE"/>
    <s v="HENAO CARDONA DIEGO FERNANDO"/>
    <n v="2"/>
    <n v="22000"/>
    <n v="44000"/>
  </r>
  <r>
    <s v="CALI"/>
    <s v="0036-0003"/>
    <x v="4"/>
    <s v="76248"/>
    <s v="2898163"/>
    <s v="15355"/>
    <x v="0"/>
    <s v="VALLE DEL CAUCA"/>
    <s v="EL CERRITO"/>
    <s v="BARRIO EL CERRITO SANTA ELENA"/>
    <s v="WOMPI"/>
    <s v="FO-25-1961288 | FO-25-1858569 | FO-25-1854327 | FO-25-1699717"/>
    <d v="2025-10-17T15:22:00"/>
    <d v="2025-12-31T09:15:00"/>
    <m/>
    <s v="NAVEGACION LENTA"/>
    <s v="USUARIO NO PUEDE NAVEGAR ENTRE PANTALLAS O LA APP NO ABRE SE QUEDA CARGANDO"/>
    <s v="CACHE"/>
    <s v="20/11/2025 EN LA LLAMADA TELEFÓNICA REALIZADA AL CLIENTE, SE VERIFICA QUE EL APLICATIVO ESTE EN LA ÚLTIMA VERSIÓN. SIN EMBARGO, EL CLIENTE INFORMA QUE SIGUE PRESENTANDO LOS MISMOS PROBLEMAS. APARTE DE QUÉ SE ESTÁ REINICIANDO EL EQUIPO_x000a_31/12/2025 SE VALIDA CON CLIENTE Y EL DATAFONO YA SE ENCUENTRA ACTUALIZADO, PERO EL PROBLEMA DE LA LENTITUD PERSISTE, SE DEBE REALIZAR EL PROCESO VARIAS VECES AL DIA, DE BORRADO DE CACHE Y REINICIO PARA PODER QUE TRABAJE_x000a_11/12/2025 EN LA LLAMADA TELEFÓNICA REALIZADA A LA SEÑORA ANA MARCELA SE VERIFICA QUE EL EQUIPO SE ENCUENTRE EN LA ÚLTIMA VERSIÓN. SIN EMBARGO, EL CLIENTE INFORMA QUE SIGUE PRESENTANDO LOS PROBLEMAS DE LENTITUD, TIENE QUE ESTAR REINICIANDO EL EQUIPO CADA HORA Y COMIENZA A SENTIRSE LENTO CADA 15 TRANSACCIONES._x000a_30/12/2025 EN LA LLAMADA REALIZADA A LA SEÑORA ANA MARCELA TIGREROS SE VERIFICA QUE EL EQUIPO SE ENCUENTRE EN LA ÚLTIMA VERSIÓN. EL CLIENTE INFORMA QUE YA NO PRESENTA LENTITUD Y NO TIENE QUE ESTAR REINICIANDO EL EQUIPO."/>
    <s v="SOPORTE_TELEFÓNICO"/>
    <s v="56"/>
    <s v="INTERMEDIA"/>
    <s v="TERRESTRE"/>
    <s v="HENAO CARDONA DIEGO FERNANDO"/>
    <n v="4"/>
    <n v="22000"/>
    <n v="88000"/>
  </r>
  <r>
    <s v="PASTO"/>
    <s v="0036-0003"/>
    <x v="4"/>
    <s v="52001"/>
    <s v="2868403"/>
    <s v="51426"/>
    <x v="0"/>
    <s v="NARIÑO"/>
    <s v="PASTO"/>
    <s v="BARRIO EL RECUERDO PASTO 1"/>
    <s v="WOMPI"/>
    <s v="FO-25-1790732 | FO-25-1666618"/>
    <d v="2025-10-10T10:25:00"/>
    <d v="2025-12-31T09:18:00"/>
    <m/>
    <s v="NAVEGACION LENTA"/>
    <s v="USUARIO NO PUEDE NAVEGAR ENTRE PANTALLAS O LA APP NO ABRE SE QUEDA CARGANDO"/>
    <s v="CACHE"/>
    <s v="05/11/2025 SE VALIDA CON EL CLIENTE Y SE REALIZA ACTUALIZACION A LA NUEVA VERSION, EL CLIENTE EMPIEZA A ATRABAJAR Y SE HACE SEGUIMIENTO POR 3 HORAS, PERO AL CABO DE ESTAS EL CLIENTE MANIFIESTA QUE EL PROBLEMA PERSISTE, PUES EL DATAFONO REALIZAR 20 TRANSACCIONES Y ES UN VOLADOR, PERO DESPUES SE EMPIEZA A PONER MUY LENTO, DEBE REINICIAR Y HAY SI VUELVE A DESPEGAR, PERO ES MUY MALUCO ESTAR REINICIANDO_x000a_30/12/2025 SE HABLA CON EL SEÑOR LUIS ANTONIO AL NUMERO 3176653983 QUIEN CONFIRMA VERSION 26.2.17 E INDICA QUE EL DATAFONO ESTA SUPER RAPIDO YA NO LE GENERA NINGUN PROBLEMA"/>
    <s v="VISITA_TÉCNICA"/>
    <s v="48"/>
    <s v="PRINCIPAL"/>
    <s v="TERRESTRE"/>
    <s v="HENAO CARDONA DIEGO FERNANDO"/>
    <n v="2"/>
    <n v="51282"/>
    <n v="102564"/>
  </r>
  <r>
    <s v="CALI"/>
    <s v="0036-0003"/>
    <x v="4"/>
    <s v="76892"/>
    <s v="2987429"/>
    <s v="68842"/>
    <x v="0"/>
    <s v="VALLE DEL CAUCA"/>
    <s v="YUMBO"/>
    <s v="BARRIO GUACANDA YUMBO"/>
    <s v="WOMPI"/>
    <s v="FO-25-1797649 | FO-25-1793867"/>
    <d v="2025-11-07T08:00:00"/>
    <d v="2025-12-31T09:22:00"/>
    <m/>
    <s v="NAVEGACION LENTA"/>
    <s v="USUARIO NO PUEDE NAVEGAR ENTRE PANTALLAS O LA APP NO ABRE SE QUEDA CARGANDO"/>
    <s v="CACHE"/>
    <s v="07/11/2025 SE REALIZA VALIDACION CON EL CLIENTE ,  SE ENCUENTRA QUE DESPUES DE LA ACTUALIZACION, LA LENTITUD PERSISTE Y LO TIENE QUE ESTAR REINICIANDO CONSTANTEMENTE,  POR QUE NO LE DEJA TRABAJAR_x000a_30/12/2025 EN LA LLAMADA REALIZADA A LA SEÑORITA JANETH ORTIZ SE CONFIRMA QUE EL EQUIPO SE ENCUENTRA EN LA ÚLTIMA VERSIÓN, EL CLIENTE CONFIRMA QUE EL EQUIPO YA NO PRESENTA PROBLEMAS DE LENTITUD."/>
    <s v="SOPORTE_TELEFÓNICO"/>
    <s v="0"/>
    <s v="PRINCIPAL"/>
    <s v="TERRESTRE"/>
    <s v="HENAO CARDONA DIEGO FERNANDO"/>
    <n v="2"/>
    <n v="22000"/>
    <n v="44000"/>
  </r>
  <r>
    <s v="SINCELEJO"/>
    <s v="0036-0001"/>
    <x v="6"/>
    <s v="70670"/>
    <s v="2880275"/>
    <s v="34304"/>
    <x v="0"/>
    <s v="SUCRE"/>
    <s v="SAMPUES"/>
    <s v="BARRIO TRONCAL DE OCCIDENTE SAMPUES 3"/>
    <s v="WOMPI"/>
    <s v="FO-25-1704186 | FO-25-1682560"/>
    <d v="2025-10-14T15:41:00"/>
    <d v="2025-12-31T09:29:00"/>
    <m/>
    <s v="NAVEGACION LENTA"/>
    <s v="USUARIO NO PUEDE NAVEGAR ENTRE PANTALLAS O LA APP NO ABRE SE QUEDA CARGANDO"/>
    <s v="CANAL DE COMUNICACIÓN"/>
    <s v="17/10/2025 EN COMUNICACIÓN CON EL SEÑOR CARLOS ALEXANDER AGUIAR AL NÚMERO DE CONTACTO 3005741536, ME INFORMA QUE EL TÉCNICO FUE LA SEMANA PASADA Y REALIZÓ LA ACTUALIZACIÓN DE LA VERSIÓN PERO SIGUE CON LA FALLA, EN EL MOMENTO NO SE ENCUENTRA EN EL COMERCIO PARA HACER PRUEBAS, ME BRINDA UN NÚMERO DE CONTACTO PARA CONTACTARME CON LA PERSONA QUE SE ENCUENTRA EN EL COMERCIO, _x000a_( 3004828236 ) SE VALIDA CON LA SEÑORA BERENICE LA VERSIÓN 26.0.3, SE HACE BORRADO DE CACHÉ ADEMÁS SE AJUSTÓ EL TAMAÑO DE LA FUENTE Y LA PANTALLA YA QUE NO LE SALÍAN LOS ICONOS COMPLETOS, SE REINICIÓ EL DISPOSITIVO PARA ASEGURAR LA CORRECTA CONFIGURACIÓN._x000a_LA ENCARGADA ME INFORMA QUE EL DIA DE HOY EL INTERNET HA ESTADO INTERMITENTE._x000a_RESULTADO:_x000a_EL CLIENTE REALIZA TRANSACCIONES DE PRUEBAS PERO CONTINÚA LA INTERMITENCIA._x000a_31/12/2025 EN COMUNICACIÓN CON EL SEÑOR CARLOS ALEXANDER AGUIAR AL NÚMERO DE CONTACTO 3004828236, POR EL TEMA DE LENTITUD DEL EQUIPO, EL SEÑOR ME INFORMA QUE DESDE EL DÍA QUE REALIZARON LA ACTUALIZACIÓN EL SERVICIO YA SE ENCUENTRA FUNCIONANDO CORRECTAMENTE, SE REALIZA VALIDACIÓN Y YA CUENTA CON LA NUEVA VERSIÓN (26.2.17)."/>
    <s v="SOPORTE_TELEFÓNICO"/>
    <s v="0"/>
    <s v="INTERMEDIA"/>
    <s v="TERRESTRE"/>
    <s v="CACERES HERNANDEZ ANDRES"/>
    <n v="2"/>
    <n v="22000"/>
    <n v="44000"/>
  </r>
  <r>
    <s v="PASTO"/>
    <s v="0036-0003"/>
    <x v="4"/>
    <s v="52786"/>
    <s v="2865878"/>
    <s v="41693"/>
    <x v="0"/>
    <s v="NARIÑO"/>
    <s v="TAMINANGO"/>
    <s v="BARRIO CENTRO TAMINANGO"/>
    <s v="WOMPI"/>
    <s v="FO-25-1809739 | FO-25-1666063"/>
    <d v="2025-10-10T08:00:00"/>
    <d v="2025-12-31T09:32:00"/>
    <m/>
    <s v="NAVEGACION LENTA"/>
    <s v="USUARIO NO PUEDE NAVEGAR ENTRE PANTALLAS O LA APP NO ABRE SE QUEDA CARGANDO"/>
    <s v="CACHE"/>
    <s v="11/11/2025 SE VALIDA CON EL CLIENTE PERO A PESAR DE LA ACTUALIZACION EL DATAFON SIGUE LENTO, DEBE ESTARLO REINICIANDO, HACE ALREDEDOR DE 20 TRANSACCIONES Y YA SE TORNA LENTO , NO LE DEJA CONTINUAR, DEBE REALIZAR OTRA VEZ EL PROCESO DE BORRADO DE CACHE Y REINICIO. NO ESTA CONFORME YA QUE SE LE HACEN MUCHAS FILAS_x000a_31/12/2025 SE HABLA CON LA SEÑORA LUCIA AL NUMERO 3217946746 E INDICA VERSION DEL EQUIPO ESTA 26.2.17 SE VALIDA E INDICA QUE EFECTIVAMENTE YA PUESE OPERAR EL DATAFONO SE UNA MANERA MAS AGIL, YA NO DEBE ESTAR REINCIANDO EL DATAFONO"/>
    <s v="SOPORTE_TELEFÓNICO"/>
    <s v="64"/>
    <s v="INTERMEDIA"/>
    <s v="TERRESTRE"/>
    <s v="HENAO CARDONA DIEGO FERNANDO"/>
    <n v="2"/>
    <n v="22000"/>
    <n v="44000"/>
  </r>
  <r>
    <s v="SINCELEJO"/>
    <s v="0036-0001"/>
    <x v="6"/>
    <s v="70001"/>
    <s v="2866315"/>
    <s v="78326"/>
    <x v="0"/>
    <s v="SUCRE"/>
    <s v="SINCELEJO"/>
    <s v="BARRIO EL BOSQUE SINCELEJO 1"/>
    <s v="WOMPI"/>
    <s v="FO-25-1793287 | FO-25-1701708 | FO-25-1666002"/>
    <d v="2025-10-10T08:00:00"/>
    <d v="2025-12-31T09:40:00"/>
    <m/>
    <s v="NAVEGACION LENTA"/>
    <s v="APARECEN ERRORES EN PANTALLA: HUBO UNA DESCONEXION DE LA RED"/>
    <s v="CANAL DE COMUNICACIÓN"/>
    <s v="17/10/2025 EN COMUNICACIÓN CON LA SEÑORA ROSMIRA GUZMÁN AL NÚMERO DE CONTACTO 3146381293, CLIENTE SE REUSA HACER PRUEBAS YA QUE INFORMA QUE ELLA HACE CADA RATO BORRADO DE CACHE Y REINICIO DEL DISPOSITIVO._x000a_EL CLIENTE REQUIERE VISITA TECNICA._x000a_06/11/2025 EN COMUNICACIÓN CON LA SEÑORA ROSMIRA GUZMÁN AL NÚMERO DE CONTACTO 3146381293, SE REALIZA VALIDACIÓN Y YA CUENTA CON LA NUEVA VERSIÓN (26.2.5), SE BORRÓ LA CACHE DE LA APLICACIÓN, SE REINICIO EL DISPOSITIVO._x000a_EL CLIENTE INFORMA QUE POR EL MOMENTO ESTÁ TRABAJANDO MEJOR, PERO TIENE QUE REINICIAR EL DISPOSITIVO VARIAS VECES AL DÍA PARA QUE NO SE QUEDE PEGADO. _x000a_RESULTADO:_x000a_SE CONFIRMO CON EL CLIENTE QUE EL SERVICIO FUNCIONA CORRECTAMENTE, EL CLIENTE ESTA REALIZANDO PRUEBAS EXITOSA ( TX DE SALDO )._x000a_31/12/2025 EN COMUNICACIÓN CON LA SEÑORA ROSMIRA GUZMÁN AL NÚMERO DE CONTACTO 3146381293, POR EL TEMA DE LENTITUD DEL EQUIPO, LA SEÑORA ME INFORMA QUE DESDE EL DÍA QUE REALIZARON LA ACTUALIZACIÓN EL SERVICIO YA SE ENCUENTRA FUNCIONANDO CORRECTAMENTE, SE REALIZA VALIDACIÓN Y YA CUENTA CON LA NUEVA VERSIÓN (26.2.17)."/>
    <s v="SOPORTE_TELEFÓNICO"/>
    <s v="24"/>
    <s v="PRINCIPAL"/>
    <s v="TERRESTRE"/>
    <s v="CACERES HERNANDEZ ANDRES"/>
    <n v="3"/>
    <n v="22000"/>
    <n v="66000"/>
  </r>
  <r>
    <s v="BOGOTA"/>
    <s v="0036-0004"/>
    <x v="3"/>
    <s v="11001"/>
    <s v="2985798"/>
    <s v="81271"/>
    <x v="0"/>
    <s v="CUNDINAMARCA"/>
    <s v="BOGOTA"/>
    <s v="SERVINORTE_27"/>
    <s v="WOMPI"/>
    <s v="FO-25-1817697 | FO-25-1792381"/>
    <d v="2025-11-06T15:18:00"/>
    <d v="2025-12-31T09:40:00"/>
    <m/>
    <s v="NAVEGACION LENTA"/>
    <s v="USUARIO NO PUEDE NAVEGAR ENTRE PANTALLAS O LA APP NO ABRE SE QUEDA CARGANDO"/>
    <s v="CACHE"/>
    <s v="12/11/2025 SE REALIZA COMUNICACIÓN CON LA SEÑORA ANA MARÍA BARBOSA PARA VALIDAR FALLA ,CLIENTE INDICA QUE TIENE DEMASIADA LENTITUD EN EL DATAFONO ,SE REALIZA BORRADO DE MEMORIA CACHÉ , ACTUALIZACIÓN DE LA APP Y REINICIO DEL EQUIPO, PERO SIGUE PRESENTANDO LA LENTITUD EN EL EQUIPO_x000a_30/12/2025 SE REALIZA COMUNICACION CON LA SEÑORA ANA MARÍA BARBOSA  AL NÚMERO 3164373118 PARA VALIDAR SOBRE SI PERSISTE FALLA DE LENTITUD  CLIENTE INDICA QUE YA CUENTA CON LA ÚLTIMA ACTUALIZACIÓN  26.2.17 SOLUCIONANDO LA FALLA DE LENTITUD  Y ENCONTRÁNDOSE  EL DATÁFONO OPERATIVO"/>
    <s v="SOPORTE_TELEFÓNICO"/>
    <s v="0"/>
    <s v="PRINCIPAL"/>
    <s v="TERRESTRE"/>
    <s v="MICHELI LOPEZ MIGUEL ANGEL"/>
    <n v="2"/>
    <n v="22000"/>
    <n v="44000"/>
  </r>
  <r>
    <s v="BOGOTA"/>
    <s v="0036-0004"/>
    <x v="3"/>
    <s v="25286"/>
    <s v="2860178"/>
    <s v="30351"/>
    <x v="0"/>
    <s v="CUNDINAMARCA"/>
    <s v="FUNZA"/>
    <s v="BARRIO SERREZUELITA FUNZA"/>
    <s v="WOMPI"/>
    <s v="FO-25-1830473 | FO-25-1684386 | FO-25-1649063"/>
    <d v="2025-10-09T08:00:00"/>
    <d v="2025-12-31T09:48:00"/>
    <m/>
    <s v="NAVEGACION LENTA"/>
    <s v="USUARIO NO PUEDE NAVEGAR ENTRE PANTALLAS O LA APP NO ABRE SE QUEDA CARGANDO"/>
    <s v="CACHE"/>
    <s v="10/10/2025 SE ESTABLECE COMUNICACIÓN CON EL NÚMERO 3123844820 SR DANIEL PINZÓN INDICA QUE LOS DOS EQUIPO ESTÁ DEMASIADO LENTO QUE HACE EL PROCEDIMIENTO DE BORRADO DE CACHÉ REALIZA 10 TRANSACCIONES BIEN PERO VUELVE Y SE PONE LENTO, INDICA QUE EL SERVICIO DE INTERNET PRESENTA NORMALIDAD. TICKET N° (471432),_x000a_14/11/2025 SE ESTABLECE COMUNICACIÓN CON EL NÚMERO 3123844820 SR DANIEL PINZÓN INDICA QUE LOS DOS EQUIPO ESTÁ DEMASIADO LENTO, QUE HACE EL PROCEDIMIENTO DE BORRADO DE CACHÉ AL REALIZAR 10 TRANSACCIONES  YA QUE SE PONE LENTO, INDICA QUE EL SERVICIO DE INTERNET PRESENTA NORMALIDAD Y SOLICITA UNA SOLUCIÓN EFECTIVA YA QUE PIERDE MUCHO TIEMPO BORRANDO CACHE Y REINICIANDO EL EQUIPO._x000a_30/12/2025 SE REALIZA COMUNICACION CON EL SEÑOR DANIEL PINZÓN  AL NÚMERO 3123844820 PARA VALIDAR SOBRE SI PERSISTE FALLA DE LENTITUD  CLIENTE INDICA QUE YA CUENTA CON LA ÚLTIMA ACTUALIZACIÓN  26.2.17 SOLUCIONANDO LA FALLA DE LENTITUD  Y ENCONTRÁNDOSE  EL DATÁFONO OPERATIVO"/>
    <s v="SOPORTE_TELEFÓNICO"/>
    <s v="64"/>
    <s v="INTERMEDIA"/>
    <s v="TERRESTRE"/>
    <s v="GALINDO ROJAS LUIS FELIPE"/>
    <n v="3"/>
    <n v="22000"/>
    <n v="66000"/>
  </r>
  <r>
    <s v="BOGOTA"/>
    <s v="0036-0004"/>
    <x v="3"/>
    <s v="11001"/>
    <s v="2866218"/>
    <s v="69652"/>
    <x v="0"/>
    <s v="CUNDINAMARCA"/>
    <s v="BOGOTA"/>
    <s v="BARRIO SANTA RITA BOGOTA 5"/>
    <s v="WOMPI"/>
    <s v="FO-25-1849947 | FO-25-1666005"/>
    <d v="2025-10-10T08:00:00"/>
    <d v="2025-12-31T09:53:00"/>
    <m/>
    <s v="NAVEGACION LENTA"/>
    <s v="USUARIO NO PUEDE NAVEGAR ENTRE PANTALLAS O LA APP NO ABRE SE QUEDA CARGANDO"/>
    <s v="CACHE"/>
    <s v="19/11/2025 SE LLAMA AL COMERCIO INDICA QUE EL DATÁFONO SIGUE CON EL PROBLEMA INDICA QUE DESEA QUE LA PERSONA TÉCNICA SE ACERTÉ POR HACER UN SERVICIO TÉCNICO POR QUÉ EL DATÁFONO ESTA LENTO YA SE LE HIZO BORRADO DE CACHÉ Y ACTUALIZACIÓN PERO SIGUE LA FALLA INDICA EL QUE DESEA EL SERVICIO TÉCNICO MARÍA_x000a_30/12/2025 SE REALIZA COMUNICACION CON LA SEÑORA TATIANA HERNANDEZ AL NÚMERO 3212710968 PARA VALIDAR SOBRE SI PERSISTE FALLA DE LENTITUD  CLIENTE INDICA QUE YA CUENTA CON LA ÚLTIMA ACTUALIZACIÓN  26.2.17 SOLUCIONANDO LA FALLA DE LENTITUD  Y ENCONTRÁNDOSE  EL DATÁFONO OPERATIVO"/>
    <s v="SOPORTE_TELEFÓNICO"/>
    <s v="40"/>
    <s v="PRINCIPAL"/>
    <s v="TERRESTRE"/>
    <s v="GALINDO ROJAS LUIS FELIPE"/>
    <n v="2"/>
    <n v="22000"/>
    <n v="44000"/>
  </r>
  <r>
    <s v="MEDELLIN"/>
    <s v="0036-0005"/>
    <x v="1"/>
    <s v="5001"/>
    <s v="3131935"/>
    <s v="10347"/>
    <x v="0"/>
    <s v="ANTIOQUIA"/>
    <s v="MEDELLIN"/>
    <s v="BARRIO MANRIQUE GUADALUPE"/>
    <s v="WOMPI"/>
    <s v="FO-25-1988547 | FO-25-1965773"/>
    <d v="2025-12-12T11:18:00"/>
    <d v="2025-12-31T09:57:00"/>
    <m/>
    <s v="NAVEGACION LENTA"/>
    <s v="USUARIO NO PUEDE NAVEGAR ENTRE PANTALLAS O LA APP NO ABRE SE QUEDA CARGANDO"/>
    <s v="CANAL DE COMUNICACIÓN"/>
    <s v="17/12/2025 SE VALIDA POR MEDIO DE LLAMADA LA ACTUALIZACIÓN CON EL SEÑOR EVELIO ZULUAGA QUIEN INFORMA QUE EN LA MAÑANA USA WOMPI Y EN LA TARDE EL POS DE REDEBAN. SE LE BRINDAN RECOMENDACIONES DE USO PARA QUE UTILICE MÁS EL DE WOMPI YA QUE NO SE SABE EN QUÉ MOMENTO DESHABILITEN REDEBAN Y ADEMÁS DE ESO, SE VERIFICA POR MEDIO DE INFO DE LA APP, QUE SÍ HAYA QUEDADO CON LA ÚLTIMA VERSIÓN. SE LE EXPLICA EL MOTIVO DE ACTUALIZACIÓN YA QUE CON ESTO PODRÁ AGILIZAR MÁS LOS PROCESOS EL POS Y SE FINALIZA LLAMADA.SE TERMINA DE VALIDAR EL PROCESO CON EL SEÑOR EVELIO CON LLAMADA NUEVAMENTE A LAS 4:30 PARA SOLICITAR QUE VALIDE LA VELOCIDAD DEL DATÁFONO Y SUS FUNCIONES CON LA ÚLTIMA VERSIÓN Y SE LLAMA NUEVAMENTE UNA HORA DESPUÉS PARA CONFIRMAR QUE TODO VAYA BIEN. EL SEÑOR EVELIO CONFIRMA CON LA LLAMADA DE LAS 5:28 QUE EL DATÁFONO VA MUY BIEN Y QUE ESPERA QUE SIGA ASÍ, POR LO CUÁL SE VALIDA POR COMPLETO EL PROCESO Y SE CIERRA. ANEXO PANTALLAZO DE LAS OTRAS LLAMADAS QUE SE HICIERON EN LA ELECCIÓN DE SOPORTE 31/12/2025 SE REALIZÓ EXITOSAMENTE LA LLAMADA AL CB AL NÚMERO 3136522225_x000a_EL  USUARIO EVELIO ZULUAGA CONFIRMA QUE EL DISPOSITIVO CUENTA CON LA ÚLTIMA VERSIÓN INSTALADA (26.2.17).  _x000a_INFORMA ADEMÁS QUE EL EQUIPO PRESENTA UNA NOTABLE MEJORÍA EN SU DESEMPEÑO, OPERANDO DE MANERA ÁGIL Y ESTABLE.  _x000a_SE VALIDA QUE LA NOVEDAD REPORTADA FUE SOLUCIONADA Y EL SISTEMA FUNCIONA CORRECTAMENTE.  "/>
    <s v="SOPORTE_TELEFÓNICO"/>
    <s v="64"/>
    <s v="PRINCIPAL"/>
    <s v="TERRESTRE"/>
    <s v="MARTINEZ TOVAR OSCAR DAVID"/>
    <n v="2"/>
    <n v="22000"/>
    <n v="44000"/>
  </r>
  <r>
    <s v="BOGOTA"/>
    <s v="0036-0004"/>
    <x v="3"/>
    <s v="11001"/>
    <s v="2868366"/>
    <s v="38783"/>
    <x v="0"/>
    <s v="CUNDINAMARCA"/>
    <s v="BOGOTA"/>
    <s v="BARRIO NUEVA ZELANDIA BOGOTA"/>
    <s v="WOMPI"/>
    <s v="FO-25-1856209 | FO-25-1666599"/>
    <d v="2025-10-10T10:42:00"/>
    <d v="2025-12-31T10:09:00"/>
    <m/>
    <s v="NAVEGACION LENTA"/>
    <s v="USUARIO NO PUEDE NAVEGAR ENTRE PANTALLAS O LA APP NO ABRE SE QUEDA CARGANDO"/>
    <s v="CACHE"/>
    <s v="20/11/2025 19-11-2025, SE LLAMA AL COMERCIO #  3202345451 , NO ES POSIBLE LA COMUNICACIÓN. CASO QUEDA PENDIENTE PARA WOMPI YA QUE EN LA PRIMER LLAMADA SE HABLO CON EL COMERCIO. ESPERANDO RESPUESTA DE WOMPI_x000a_30/12/2025 SE REALIZA COMUNICACION CON LA SEÑORA ALBANIO HURTADO AL NÚMERO 3202345451 PARA VALIDAR SOBRE SI PERSISTE FALLA DE LENTITUD  CLIENTE INDICA QUE YA CUENTA CON LA ÚLTIMA ACTUALIZACIÓN  26.2.17 SOLUCIONANDO LA FALLA DE LENTITUD  Y ENCONTRÁNDOSE  EL DATÁFONO OPERATIVO"/>
    <s v="SOPORTE_TELEFÓNICO"/>
    <s v="48"/>
    <s v="PRINCIPAL"/>
    <s v="TERRESTRE"/>
    <s v="GALINDO ROJAS LUIS FELIPE"/>
    <n v="2"/>
    <n v="22000"/>
    <n v="44000"/>
  </r>
  <r>
    <s v="CALI"/>
    <s v="0036-0003"/>
    <x v="4"/>
    <s v="19001"/>
    <s v="2993399"/>
    <s v="28126"/>
    <x v="0"/>
    <s v="CAUCA"/>
    <s v="POPAYAN"/>
    <s v="BARRIO CIUDAD JARDIN 5 POPAYAN"/>
    <s v="WOMPI"/>
    <s v="FO-25-1974934 | FO-25-1820679 | FO-25-1801351"/>
    <d v="2025-11-09T09:00:00"/>
    <d v="2025-12-31T10:20:00"/>
    <m/>
    <s v="NAVEGACION LENTA"/>
    <s v="USUARIO NO PUEDE NAVEGAR ENTRE PANTALLAS O LA APP NO ABRE SE QUEDA CARGANDO"/>
    <s v="CACHE"/>
    <s v="12/11/2025 SE VALIDA CON EL CLIENTE, SE VALIDA ACTUALIZACION, PERO EL CLIENTE MANIFIESTA QUE DURA 1 HORA BUENO Y DESPUES SE PONE LENTO, LE TOCA REINCIARLO CADA HORA, NO PUEDE TRABAJAR DE SEGUIDO_x000a_11/12/2025 EN LA LLAMADA REALIZADA LA SEÑORA ISABEL CRISTINA MUNOZ MANTILLA SE CONFIRMA QUE EL APLICATIVO SE ENCUENTRE EN LA ÚLTIMA VERSIÓN. SIN EMBARGO, EL CLIENTE INFORMA QUE SIGUE PRESENTANDO LOS PROBLEMAS DE LENTITUD TIENE QUE ESTAR REINICIANDO EL EQUIPO CADA 1 HORA_x000a_30/12/2025 EN LA LLAMADA REALIZADA A LA SEÑORITA ISABEL CRISTINA MUNOZ MANTILLA SE VERIFICA QUE EL EQUIPO SE ENCUENTRA EN LA ÚLTIMA VERSIÓN EL CLIENTE INFORMA QUE YA NO PRESENTA INCONVENIENTES CON LA LENTITUD"/>
    <s v="SOPORTE_TELEFÓNICO"/>
    <s v="40"/>
    <s v="LEJANA"/>
    <s v="TERRESTRE"/>
    <s v="HENAO CARDONA DIEGO FERNANDO"/>
    <n v="3"/>
    <n v="22000"/>
    <n v="66000"/>
  </r>
  <r>
    <s v="CALI"/>
    <s v="0036-0003"/>
    <x v="4"/>
    <s v="76130"/>
    <s v="3178176"/>
    <s v="68007"/>
    <x v="0"/>
    <s v="VALLE DEL CAUCA"/>
    <s v="CANDELARIA"/>
    <s v="ZAFRA CANDELARIA"/>
    <s v="WOMPI"/>
    <s v="FO-25-2031476"/>
    <d v="2025-12-26T10:44:00"/>
    <d v="2025-12-31T10:21:00"/>
    <m/>
    <s v="NAVEGACION LENTA"/>
    <s v="USUARIO NO PUEDE NAVEGAR ENTRE PANTALLAS O LA APP NO ABRE SE QUEDA CARGANDO"/>
    <s v="CACHE"/>
    <s v="31/12/2025 EN LA LLAMADA REALIZADA A LA SEÑORA. LADY ALEXANDRA LUIS ROMERO SE VERIFICA QUE EL EQUIPO SE ENCUENTRE EN LA ÚLTIMA VERSIÓN. EL CLIENTE INFORMA QUE YA NO PRESENTA LENTITUD. SE HABIA ESCALADO A WOMPI YA QUE NO PERMITIA EL INGRESO PERO EL CLIENTE YA PUDO INGRESAR A LA APP"/>
    <s v="SOPORTE_TELEFÓNICO"/>
    <s v="16"/>
    <s v="INTERMEDIA"/>
    <s v="TERRESTRE"/>
    <s v="HENAO CARDONA DIEGO FERNANDO"/>
    <n v="1"/>
    <n v="22000"/>
    <n v="22000"/>
  </r>
  <r>
    <s v="BOGOTA"/>
    <s v="0036-0004"/>
    <x v="3"/>
    <s v="11001"/>
    <s v="2964135"/>
    <s v="41306"/>
    <x v="0"/>
    <s v="CUNDINAMARCA"/>
    <s v="BOGOTA"/>
    <s v="BARRIO FONTIBON BOGOTA 6"/>
    <s v="WOMPI"/>
    <s v="FO-25-1994322 | FO-25-1770642 | FO-25-1765699"/>
    <d v="2025-10-31T13:09:00"/>
    <d v="2025-12-31T10:23:00"/>
    <m/>
    <s v="NAVEGACION LENTA"/>
    <s v="USUARIO NO PUEDE NAVEGAR ENTRE PANTALLAS O LA APP NO ABRE SE QUEDA CARGANDO"/>
    <s v="CACHE"/>
    <s v="01/11/2025 SE REALIZA CONTACTO CON LA SEÑORA SANDRA VELÁZQUEZ AL NÚMERO 3203528292 INDICANDO DEMASIADA LENTITUD EN EL EQUIPO SE DEMORA DEMASIADO EN IMPRIMIR, PREFIERE UNA VISITA TÉCNICA, LE ESTÁ PERJUDICANDO EN TEMA DEMORAS DE ATENCIÓN A LOS CLIENTES.SE REPROGRAMARA._x000a_18/12/2025 SE REALIZAN PRUEBAS CON EQUIPO DX4000 ESCRITORIO, SE VALIDA QUE CLIENTE EN RED WIFI SOLO TIENE HABILITADA LA RED 2.4GHZ Y CABLE SE REALIZAN PRUEBAS CON EL DATAFONO INALAMBRICO VERSIÓN 26.2.14 Y DESDE CERO BORRANDO CACHE Y FORZANDO DETENCION, SE INICIA PRUEBA Y EQUIPO OPERA DE MANERA RAPIDA PERO DESPUES DE LA TRANSACCIÓN 18 SE EMPIEZA A NOTAR LENTITUD Y A LA 25 YA ESTA MUY LENTO, SE REALIZA LA MISMA PRUEBA CON EL EQUIPO CABLEADO Y ESTE SE NOT MAS RAPIDO QUE EL INALAMBRICO EN FLUIDEZ INDICA EL CB PERO A LA TRANSACCIÓN 35 YA TARDA MUCHO EN CADA OPERACION Y ES NECESARIO REALIZAR EL PROCESO PARA LENTITUD, DURANTE LA PRUEBA SE VALIDA QUE LA RED ES ESTABLE NO TIENE CAIDAS, ADEMAS SE PRESENTA UN PROBLEMA CON LAS TRANSACCIONES A UN MISMO CONVENIO YA QUE SI A UNA CUENTA RECAUDADORA DE UNA EMPRESA COINCIDE UNA CONSIGNACION DE UN MISMO VALOR NO LA PERMITE POR QUE DETECTA QUE YA SE HIZO UNA TRANSACCION IGUAL Y SE DEBE MODIFICAR EL VALOR 31/12/2025 EN COMUNICACIÓN CON LA LÍNEA 3203528292 CON SANDRA VELAZQUE QUIEN INDICA QUE RECIENTEMENTE LES CAMBIARON EL DATÁFONO Y YA SE SOLUCIONÓ LA FALLA"/>
    <s v="SOPORTE_TELEFÓNICO"/>
    <s v="56"/>
    <s v="PRINCIPAL"/>
    <s v="TERRESTRE"/>
    <s v="MICHELI LOPEZ MIGUEL ANGEL"/>
    <n v="3"/>
    <n v="22000"/>
    <n v="66000"/>
  </r>
  <r>
    <s v="MEDELLIN"/>
    <s v="0036-0005"/>
    <x v="1"/>
    <s v="5266"/>
    <s v="3190819"/>
    <s v="31765"/>
    <x v="0"/>
    <s v="ANTIOQUIA"/>
    <s v="ENVIGADO"/>
    <s v="BARRIO TRIANON 3 ENVIGADO"/>
    <s v="WOMPI"/>
    <s v="FO-25-2054243"/>
    <d v="2025-12-30T15:42:00"/>
    <d v="2025-12-31T10:25:00"/>
    <m/>
    <s v="CREDENCIALES DE ACCESO (USUARIO/CONTRASEÑA)"/>
    <s v="INGRESO DE CREDENCIALES ERRADAS"/>
    <s v="ERROR INICIO DE SESIÓN"/>
    <s v="31/12/2025 SE REALIZA ACTUALIZACIÓN DE VERSIÓN DE BORRA CACHE SE HACEN PRUEBAS Y QUEDA OK"/>
    <s v="VISITA_TÉCNICA"/>
    <s v="24"/>
    <s v="PRINCIPAL"/>
    <s v="TERRESTRE"/>
    <s v="MONTOYA VELEZ ANDRES FELIPE"/>
    <n v="1"/>
    <n v="51282"/>
    <n v="51282"/>
  </r>
  <r>
    <s v="BOGOTA"/>
    <s v="0036-0004"/>
    <x v="3"/>
    <s v="25754"/>
    <s v="3181560"/>
    <s v="16174"/>
    <x v="0"/>
    <s v="CUNDINAMARCA"/>
    <s v="SOACHA"/>
    <s v="BARRIO SAN MATEO VII SOACHA"/>
    <s v="WOMPI"/>
    <s v="FO-25-2042786 | FO-25-2045655"/>
    <d v="2025-12-28T11:16:00"/>
    <d v="2025-12-31T10:26:00"/>
    <m/>
    <s v="EQUIPO"/>
    <s v="DATAFONO NO ENCIENDE"/>
    <s v="DAÑO EN LA FUENTE DE PODER"/>
    <s v="31/12/2025 SE COMUNICA CON LA CLIENTE INDICA QUE EL DAÑO VA EN LA FUENTE DE PODER NO CARGA LE CONECTAN OTRO CARGADOR Y SI LE DA CARGA SE VALIDA CON BODEGA DISPONIBILIDAD DE EQUIPOS Y NO AHI DISPONIBILIDAD DE BKUPS Y ACCESORIOS SE REPROGRAMA VISITA POR DISPONIBILIDAD DE EQUIPOS SE LE INDICA A LA CLIENTE QUE TRABAJAR EL POS CON EL CARGADOR PERSONAL MIENTRAS LLEGA EL REPUESTO ACCESORIO"/>
    <s v="SOPORTE_TELEFÓNICO"/>
    <s v="0"/>
    <s v="PRINCIPAL"/>
    <s v="TERRESTRE"/>
    <s v="GONZALEZ FANDIÑO SANTIAGO ERNESTO"/>
    <n v="2"/>
    <n v="22000"/>
    <n v="44000"/>
  </r>
  <r>
    <s v="PASTO"/>
    <s v="0036-0003"/>
    <x v="4"/>
    <s v="52320"/>
    <s v="3191414"/>
    <s v="10240"/>
    <x v="0"/>
    <s v="NARIÑO"/>
    <s v="GUAITARILLA"/>
    <s v="GUAITARILLA - NARIÑO"/>
    <s v="WOMPI"/>
    <s v="FO-25-2055456"/>
    <d v="2025-12-31T08:00:00"/>
    <d v="2025-12-31T10:32:00"/>
    <m/>
    <s v="CAPACITACIÓN"/>
    <s v="MALA MANIPULACIÓN POS"/>
    <s v="FALTA CAPACITACIÓN USUARIO CB"/>
    <s v="31/12/2025 EN COMUNICACION CON EL CLIENTE SE LE INDICA COMO SUBIR Y BAJAR EL BRILLO DE LA PANTALLA, SE VALIDA QUE LA APP ESTA EN LA VERSION 26.2.17."/>
    <s v="SOPORTE_TELEFÓNICO"/>
    <s v="0"/>
    <s v="INTERMEDIA"/>
    <s v="TERRESTRE"/>
    <s v="HENAO CARDONA DIEGO FERNANDO"/>
    <n v="1"/>
    <n v="22000"/>
    <n v="22000"/>
  </r>
  <r>
    <s v="BOGOTA"/>
    <s v="0036-0004"/>
    <x v="3"/>
    <s v="11001"/>
    <s v="3189575"/>
    <s v="65918"/>
    <x v="0"/>
    <s v="CUNDINAMARCA"/>
    <s v="BOGOTA"/>
    <s v="BARRIO BRITALIA NORTE BOGOTA 3"/>
    <s v="WOMPI"/>
    <s v="FO-25-2052351"/>
    <d v="2025-12-30T11:45:00"/>
    <d v="2025-12-31T10:36:00"/>
    <m/>
    <s v="CONEXIÓN"/>
    <s v="APARECEN ERRORES EN PANTALLA: HUBO UNA DESCONEXION DE LA RED"/>
    <s v="WIFI"/>
    <s v="31/12/2025 SE REALIZA VISITA, SE ENCUENTRA COMERCIO CERRADO TITULAR JENIFER SEGURA  INDICA POR VÍA TELEFÓNICA QUE EL ERROR SE ARREGLÓ EL DÍA DE AYER EN HORAS DE LA TARDE PERO POR EL MOMENTO NO NOS PUEDE ATENDER"/>
    <s v="VISITA_TÉCNICA"/>
    <s v="32"/>
    <s v="PRINCIPAL"/>
    <s v="TERRESTRE"/>
    <s v="ALARCON AREVALO JOHAN STIVEN"/>
    <n v="1"/>
    <n v="51282"/>
    <n v="51282"/>
  </r>
  <r>
    <s v="BOGOTA"/>
    <s v="0036-0004"/>
    <x v="3"/>
    <s v="11001"/>
    <s v="3038001"/>
    <s v="35340"/>
    <x v="0"/>
    <s v="CUNDINAMARCA"/>
    <s v="BOGOTA"/>
    <s v="BARRIO SAN CARLOS BOGOTA"/>
    <s v="WOMPI"/>
    <s v="FO-25-1973151 | FO-25-1850317"/>
    <d v="2025-11-20T08:00:00"/>
    <d v="2025-12-31T10:52:00"/>
    <m/>
    <s v="NAVEGACION LENTA"/>
    <s v="USUARIO NO PUEDE NAVEGAR ENTRE PANTALLAS O LA APP NO ABRE SE QUEDA CARGANDO"/>
    <s v="CACHE"/>
    <s v="20/11/2025 SE REALIZA COMUNICACIÓN CON EL SEÑOR JAIR ALBERTO BERNAL   PARA VALIDAR FALLA ,CLIENTE INDICA QUE EL DATÁFONO SE VUELVE MUY LENTO SE DEMORA MÁS DE 10 MINUTOS POR TRANSACCIÓN, SE LE INDICA PROCEDIMIENTO DE BORRADO DE CACHÉ Y DE ACTUALIZAR APP, SE LE INDICA QUE REALICE PRUEBAS, PASADO 30 MINUTOS, SE LE LLAMA NUEVAMENTE, INDICA QUE SI FUNCIONA POR UN MOMENTO, PERO DESPUÉS DE 5 TRANSFERENCIONES SE VUELVE A PONER LENTO, Y LE TOCA VOLVER A BORRAR CACHÉ_x000a_31/12/2025 SE REALIZA COMUNICACION CON LA SEÑORA JAIR ALBERTO BERNAL AL NÚMERO 3212569093 PARA VALIDAR SOBRE SI PERSISTE FALLA DE LENTITUD  CLIENTE INDICA QUE YA CUENTA CON LA ÚLTIMA ACTUALIZACIÓN  26.2.17 SOLUCIONANDO LA FALLA DE LENTITUD  Y ENCONTRÁNDOSE  EL DATÁFONO OPERATIVO"/>
    <s v="SOPORTE_TELEFÓNICO"/>
    <s v="48"/>
    <s v="PRINCIPAL"/>
    <s v="TERRESTRE"/>
    <s v="MICHELI LOPEZ MIGUEL ANGEL"/>
    <n v="2"/>
    <n v="22000"/>
    <n v="44000"/>
  </r>
  <r>
    <s v="BOGOTA"/>
    <s v="0036-0004"/>
    <x v="3"/>
    <s v="11001"/>
    <s v="3021568"/>
    <s v="21803"/>
    <x v="0"/>
    <s v="CUNDINAMARCA"/>
    <s v="BOGOTA"/>
    <s v="BARRIO LISBOA III - BOGOTÁ"/>
    <s v="WOMPI"/>
    <s v="FO-25-1832925 | FO-25-1830317"/>
    <d v="2025-11-14T16:12:00"/>
    <d v="2025-12-31T11:29:00"/>
    <m/>
    <s v="NAVEGACION LENTA"/>
    <s v="USUARIO NO PUEDE NAVEGAR ENTRE PANTALLAS O LA APP NO ABRE SE QUEDA CARGANDO"/>
    <s v="CACHE"/>
    <s v="15/11/2025 SE COMUNICA CON EL SEÑOR WILSON MENJURA E INDICA QUE NO PUEDE ATENDER ESTE FIN DE SEMANA_x000a_31/12/2025 SE REALIZAN DOS GESTIONES VÍA TELEFONICA Y WASSAP CON EL SEÑOR WILSON MEJURA CONFIRMA DATÁFONO ESTÁ TRABAJANDO CON NORMALIDAD. LENTITUD SUPERADA"/>
    <s v="SOPORTE_TELEFÓNICO"/>
    <s v="56"/>
    <s v="PRINCIPAL"/>
    <s v="TERRESTRE"/>
    <s v="ROZO ROZO WILLIAM ASDRUBAL"/>
    <n v="2"/>
    <n v="22000"/>
    <n v="44000"/>
  </r>
  <r>
    <s v="APARTADO"/>
    <s v="0036-0005"/>
    <x v="1"/>
    <s v="5045"/>
    <s v="3190268"/>
    <s v="80589"/>
    <x v="0"/>
    <s v="ANTIOQUIA"/>
    <s v="APARTADO"/>
    <s v="BARRIO VRD SALSIPUEDES APARTADO ANTIOQUIA APARTADO"/>
    <s v="WOMPI"/>
    <s v="FO-25-2053628"/>
    <d v="2025-12-30T14:02:00"/>
    <d v="2025-12-31T11:35:00"/>
    <m/>
    <s v="NAVEGACION LENTA"/>
    <s v="USUARIO NO PUEDE NAVEGAR ENTRE PANTALLAS O LA APP NO ABRE SE QUEDA CARGANDO"/>
    <s v="CANAL DE COMUNICACIÓN"/>
    <s v="31/12/2025 DATÁFONO LECTO. USUARIO CAMBIO CLAVE WIFI Y POR ESO LA NAVEGACIÓN ERA LENTA YA QUE EL DATÁFONO NO TENÍA RED. SE PROCEDE A VOLVER A EXPLICARLE COMO SE CONFIGURA, SE ACTUALIZA EL DATÁFONO CON LA NUEVA VERSIÓN Y SE HACE PRUEBA DE RETIRO NORMALIZANDO EL EQUIPO."/>
    <s v="VISITA_TÉCNICA"/>
    <s v="0"/>
    <s v="PRINCIPAL"/>
    <s v="TERRESTRE"/>
    <s v="SALDARRIAGA MIRANDA SANTIAGO"/>
    <n v="1"/>
    <n v="51282"/>
    <n v="51282"/>
  </r>
  <r>
    <s v="BOGOTA"/>
    <s v="0036-0004"/>
    <x v="3"/>
    <s v="25754"/>
    <s v="3077973"/>
    <s v="64143"/>
    <x v="0"/>
    <s v="CUNDINAMARCA"/>
    <s v="SOACHA"/>
    <s v="BARRIO SAN MATEO SOACHA 17"/>
    <s v="WOMPI"/>
    <s v="FO-25-1969159 | FO-25-1915425 | FO-25-1907199 | FO-25-1905790"/>
    <d v="2025-11-29T09:00:00"/>
    <d v="2025-12-31T11:40:00"/>
    <m/>
    <s v="NAVEGACION LENTA"/>
    <s v="USUARIO NO PUEDE NAVEGAR ENTRE PANTALLAS O LA APP NO ABRE SE QUEDA CARGANDO"/>
    <s v="CACHE"/>
    <s v="29/11/2025 SE REALIZA LLAMADA AL NÚMERO 3204437646 CON LA SEÑORITA PAOLA SÁNCHEZ, QUIEN SE ENCUENTRA MOLESTA YA QUE TIENE EL DATAFONO FIJO Y UN RESPALDO INALÁMBRICO PERO SIN DEMACIADO LENGUA Y YA HA PERDIDO BASTANTES CLIENTES SE HAN BAJADO LAS TRANSACCIONES, SE REALIZA SOPORTE PARA BORRADO DE CACHE Y REINICIO EL CUAL REALIZA PERO INDICA NO SIRVE PARA NADA PIDEN VALIDAR REGRESAR AL DATAFONO ANTERIOR SE DEJAN OBSERVACIONES DEL CASO PARA SEGUIMIENTO CON BANCOLOMBIA_x000a_01/12/2025 SE REALIZA CONTACTO CON LA SEÑORITA PAOLA SÁNCHEZ, QUIEN INDICA YA LE REVISO REALIZADO EL PROCESO DE BORRAR CACHE E INSISTE QUE ELLA TAMBIÉN LO HACE PERO PERSISTE LA LENTITUD Y DEBE ESTAR REINICIANDO CADA 6 TRANSACCIONES EL DATAFONO INDICA QUE YA TIENE UN CUADRO DE STRESS Y ANSIEDAD POR CAUSA DE ESOS DATAFONOS QUE HA PEDIDO MÁS DE LA MITAD DE LOS USUARIOS YA QUE DE TANTA ESPERA SE CANSAN Y SE VAN INDICA QUE HA TRABAJADO EL DATAFONO DE REDEBAN PARA PODER BAJAR LA COLA DE CLIENTES POR SI SE REFLEJA MOVIMIENTO DE TRANSACCIONES DIFERENTE 31/12/2025 NOS COMUNICAMOS VÍA TELEFÓNICA CON LA SEÑORA RONNY GÓMEZ AL TELÉFONO 3204437646 LA CUAL NOS INDICA QUE YA CON LA ACTUALIZACIÓN DE DATÁFONO SE SOLUCIONO LA LENTITUD POR TANTO SE CIERRA ORDEN"/>
    <s v="SOPORTE_TELEFÓNICO"/>
    <s v="0"/>
    <s v="PRINCIPAL"/>
    <s v="TERRESTRE"/>
    <s v="SOTO LONDOÑO FREDY ALEXANDER"/>
    <n v="4"/>
    <n v="22000"/>
    <n v="88000"/>
  </r>
  <r>
    <s v="CALI"/>
    <s v="0036-0003"/>
    <x v="4"/>
    <s v="76001"/>
    <s v="3017629"/>
    <s v="74005"/>
    <x v="0"/>
    <s v="VALLE DEL CAUCA"/>
    <s v="CALI"/>
    <s v="BARRIO OBRERO CALI 6"/>
    <s v="WOMPI"/>
    <s v="FO-25-1985895 | FO-25-1829663 | FO-25-1825758"/>
    <d v="2025-11-14T08:00:00"/>
    <d v="2025-12-31T11:45:00"/>
    <m/>
    <s v="NAVEGACION LENTA"/>
    <s v="USUARIO NO PUEDE NAVEGAR ENTRE PANTALLAS O LA APP NO ABRE SE QUEDA CARGANDO"/>
    <s v="CACHE"/>
    <s v="14/11/2025 SE HABLA CON EL CLIENTE Y SE ENCUENTRA QUE EL DATAFONO YA ESTA ACTUALIZADO, SE VALIDA PERO EL CLIENTE INDICA AL CABO DE 10 TRANSACCIONES VUELVE A PONERSE LENTO, TODOS LOS DIAS REALIZA EL PROCESO DE BORRADO DE CACHE Y EL REINCIO PERO CADA RATO VARIAS VECES EN EL DIA_x000a_10/12/2025 EN LA LLAMADA TELEFÓNICA REALIZADA AL CLIENTE SE REVISA QUE EL  EQUIPO SE ENCUENTRE EN LA ÚLTIMA VERSIÓN. EL CLIENTE INFORMA QUE SIGUE PRESENTANDO PROBLEMAS DE LENTITUD CADA HORA TOCA ESTAR REINICIANDO EL EQUIPO._x000a_31/12/2025 EN LA LLAMADA TELEFÓNICA REALIZA AL SEÑOR HENRY PAZ SE VERIFICA QUE EL EQUIPO SE ENCUENTRE EN LA ÚLTIMA VERSIÓN. EL CLIENTE INFORMA QUE YA NO PRESENTA PROBLEMAS DE LENTITUD."/>
    <s v="SOPORTE_TELEFÓNICO"/>
    <s v="56"/>
    <s v="PRINCIPAL"/>
    <s v="TERRESTRE"/>
    <s v="HENAO CARDONA DIEGO FERNANDO"/>
    <n v="3"/>
    <n v="22000"/>
    <n v="66000"/>
  </r>
  <r>
    <s v="CALI"/>
    <s v="0036-0003"/>
    <x v="4"/>
    <s v="76001"/>
    <s v="3015631"/>
    <s v="67626"/>
    <x v="0"/>
    <s v="VALLE DEL CAUCA"/>
    <s v="CALI"/>
    <s v="BARRIO LOS MANGOS CALI 1"/>
    <s v="WOMPI"/>
    <s v="FO-25-1985870 | FO-25-1830582 | FO-25-1823947"/>
    <d v="2025-11-13T13:26:00"/>
    <d v="2025-12-31T11:48:00"/>
    <m/>
    <s v="NAVEGACION LENTA"/>
    <s v="USUARIO NO PUEDE NAVEGAR ENTRE PANTALLAS O LA APP NO ABRE SE QUEDA CARGANDO"/>
    <s v="CACHE"/>
    <s v="14/11/2025 SE HABLA CON EL CLIENTE QUIEN INDICA QUE A PESAR DE LA ACTUALIZACION EL SERIVCIO SIGUE IGUAL EL DATAFONO SIGUE LENTO AL CABO DE UNAS CUANTAS TRANSACCIONES YA SE QUEDA PEGADO Y DEBE VOLVER A REINICIAR, Y BORRAR CACHE PERO EL PROCESO ES ASI TODO EL DIA_x000a_10/12/2025 EN LA LLAMADA TELEFÓNICA REALIZADA AL COMERCIO, SE VERIFICA QUE EL EL APLICATIVO SE ENCUENTRA EN LA ÚLTIMA VERSIÓN. EL CLIENTE INFORMA EL EQUIPO SIGUE CON PROBLEMAS DE ACTITUD. HAY QUE ESTAR REINICIÁNDOLO CADA HORA APARTE DE ESO EL CLIENTE TAMBIÉN INFORMA QUE TIENE UN PROBLEMA CON UNA TRANSACCION QUE SE REALIZÓ DOBLE. YA QUE LA PLATAFORMA DE SOMOS APARECE 2 VECES LA MISMA TRANSACCIÓN CON LA MISMA HORA Y LA MISMA INFORMACIÓN COSA  QUE DICE QUE NO DEBERIA PASAR YA QUE SE ESTÁ COBRANDO EL DINERO DE UNA SOLA TRANSACCION 2 VECES._x000a_31/12/2025 EN LA LLAMADA REALIZADA AL SEÑOR DANIEL ALEXANDER VELASCO RODRÍGUEZ SE CONFIRMA QUE EL EQUIPO SE ENCUENTRA EN LA ÚLTIMA VERSIÓN. EL CLIENTE INFORMA QUE YA NO PRESENTA PROBLEMAS DE LENTITUD."/>
    <s v="SOPORTE_TELEFÓNICO"/>
    <s v="64"/>
    <s v="PRINCIPAL"/>
    <s v="TERRESTRE"/>
    <s v="HENAO CARDONA DIEGO FERNANDO"/>
    <n v="3"/>
    <n v="22000"/>
    <n v="66000"/>
  </r>
  <r>
    <s v="BOGOTA"/>
    <s v="0036-0004"/>
    <x v="3"/>
    <s v="25754"/>
    <s v="3012000"/>
    <s v="80754"/>
    <x v="0"/>
    <s v="CUNDINAMARCA"/>
    <s v="SOACHA"/>
    <s v="BARRIO CONJUNTO FEIJOA CIUDAD VERDE SOACHA SOACHA"/>
    <s v="WOMPI"/>
    <s v="FO-25-2056666 | FO-25-1822039"/>
    <d v="2025-11-13T08:00:00"/>
    <d v="2025-12-31T11:49:00"/>
    <m/>
    <s v="NAVEGACION LENTA"/>
    <s v="USUARIO NO PUEDE NAVEGAR ENTRE PANTALLAS O LA APP NO ABRE SE QUEDA CARGANDO"/>
    <s v="CACHE"/>
    <s v="20/11/2025 SE LLAMA NUEVAMENTE AL # 3022807727 . SIN CONTACTO. ACTIVIDAD QUEDA PENDIENTE POR WOMPI_x000a_31/12/2025 SE LLAMA AL # 3022807727, LA SRA CLARA MORALES INFORMA QUE LA LENTITUD FUE SUPERADA CON LA NUEVA ACTUALIZACIÓN DE V26.2.17"/>
    <s v="SOPORTE_TELEFÓNICO"/>
    <s v="0"/>
    <s v="PRINCIPAL"/>
    <s v="TERRESTRE"/>
    <s v="ROZO ROZO WILLIAM ASDRUBAL"/>
    <n v="2"/>
    <n v="22000"/>
    <n v="44000"/>
  </r>
  <r>
    <s v="IBAGUE"/>
    <s v="0036-0006"/>
    <x v="0"/>
    <s v="73001"/>
    <s v="3190823"/>
    <s v="19762"/>
    <x v="0"/>
    <s v="TOLIMA"/>
    <s v="IBAGUE"/>
    <s v="BARRIO CENTRO XVI IBAGUE"/>
    <s v="WOMPI"/>
    <s v="FO-25-2054242"/>
    <d v="2025-12-30T15:47:00"/>
    <d v="2025-12-31T11:58:00"/>
    <m/>
    <s v="IMPRESIÓN"/>
    <s v="ROLLO MAL PUESTO"/>
    <s v="MALA MANIPULACIÓN DEL DATAFONO"/>
    <s v="31/12/2025 SE HABLA CON EL SEÑOR VÍCTOR PAREDES, POR MEDIO DE LLAMADA TELEFÓNICA AL NÚMERO 3002092169, ME INDICA QUE EL DATAFONO ESTÁ FUNCIONANDO CORRECTAMENTE Y QUE EL PROBLEMA DE LA IMPRESORA SE SOLUCIONÓ SOLO"/>
    <s v="SOPORTE_TELEFÓNICO"/>
    <s v="32"/>
    <s v="PRINCIPAL"/>
    <s v="TERRESTRE"/>
    <s v="VARGAS HERRERA JHON JAIRO"/>
    <n v="1"/>
    <n v="22000"/>
    <n v="22000"/>
  </r>
  <r>
    <s v="MEDELLIN"/>
    <s v="0036-0005"/>
    <x v="1"/>
    <s v="5001"/>
    <s v="3191832"/>
    <s v="53009"/>
    <x v="0"/>
    <s v="ANTIOQUIA"/>
    <s v="MEDELLIN"/>
    <s v="BARRIO CAMPOS VALDES MEDELLIN"/>
    <s v="WOMPI"/>
    <s v="FO-25-2056222"/>
    <d v="2025-12-31T09:45:00"/>
    <d v="2025-12-31T12:18:00"/>
    <m/>
    <s v="CONEXIÓN"/>
    <s v="APARECEN ERRORES EN PANTALLA: HUBO UNA DESCONEXION DE LA RED"/>
    <s v="FALLAS EN CANAL DE COMUNICACIÓN DEL CLIENTE (INTERNET)"/>
    <s v="31/12/2025 DATAFONO FUNCIONANDO CON SIM CARD SE ENCONTRÓ QUE LA SIM NO TENÍA CONEXIÓN YA QUE ESTABA MAL PUESTA LA SIM SE CORRIGE ERROR Y QUEDA OPERATIVO PRUEBAS OK"/>
    <s v="VISITA_TÉCNICA"/>
    <s v="48"/>
    <s v="PRINCIPAL"/>
    <s v="TERRESTRE"/>
    <s v="PAREJA ECHAVARRIA JHON DAVID"/>
    <n v="1"/>
    <n v="51282"/>
    <n v="51282"/>
  </r>
  <r>
    <s v="IBAGUE"/>
    <s v="0036-0006"/>
    <x v="0"/>
    <s v="73001"/>
    <s v="3127347"/>
    <s v="56200"/>
    <x v="0"/>
    <s v="TOLIMA"/>
    <s v="IBAGUE"/>
    <s v="BARRIO URBANIZACION SAN SEBASTIAN IBAGUE"/>
    <s v="WOMPI"/>
    <s v="FO-25-1966179 | FO-25-1959591"/>
    <d v="2025-12-11T11:49:00"/>
    <d v="2025-12-31T12:32:00"/>
    <m/>
    <s v="NAVEGACION LENTA"/>
    <s v="USUARIO NO PUEDE NAVEGAR ENTRE PANTALLAS O LA APP NO ABRE SE QUEDA CARGANDO"/>
    <s v="CACHE"/>
    <s v="31/12/2025 SE COMUNICA NUEVAMENTE AL NÚMERO 3212509182, LA SEÑORA ANDREA RODRÍGUEZ INDICA QUE REALIZA CONSTANTEMENTE VERIFICACIÓN DE ACTUALIZACIÓN Y BORRADO DE CACHÉ PERO CON EL TIEMPO EL TEMA DE LENTITUD PERSISTE._x000a_31/12/2025 SE COMUNICA AL NÚMERO 3212509182, LA SEÑORA ANDREA RODRÍGUEZ INDICA QUE RECIBIÓ LA ACTUALIZACIÓN DEL DATÁFONO VERSIÓN ACTUAL 26.2.17, CLIENTE INDICA QUE YA NO PRESENTA LENTITUD EN SU DATAFONO INCONVENIENTE RESUELTO EQUIPO OPERATIVO."/>
    <s v="SOPORTE_TELEFÓNICO"/>
    <s v="24"/>
    <s v="PRINCIPAL"/>
    <s v="TERRESTRE"/>
    <s v="BARRAGAN TAFUR EDWIN ESTEBAN"/>
    <n v="2"/>
    <n v="22000"/>
    <n v="44000"/>
  </r>
  <r>
    <s v="MEDELLIN"/>
    <s v="0036-0005"/>
    <x v="1"/>
    <s v="5088"/>
    <s v="3191849"/>
    <s v="21262"/>
    <x v="0"/>
    <s v="ANTIOQUIA"/>
    <s v="BELLO"/>
    <s v="BARRIO NIQUIA III - BELLO"/>
    <s v="WOMPI"/>
    <s v="FO-25-2056325"/>
    <d v="2025-12-31T10:02:00"/>
    <d v="2025-12-31T13:08:00"/>
    <m/>
    <s v="IMPRESIÓN"/>
    <s v="FALTA DE ROLLO"/>
    <s v="MALA MANIPULACIÓN DEL DATAFONO"/>
    <s v="31/12/2025 SE REALIZA LLAMADA TELEFÓNICA PARA CONFIRMAR EL INCIDENTE REPORTADO CON EL DATÁFONO WOMPI DEL CORRESPONSAL BANCOLOMBIA EL USUARIO INFORMA QUE NO PUEDE IMPRIMIR LOS COMPROBANTES PORQUE LA OPCIÓN ESTÁ DESHABILITADA SE LE SOLICITA AMABLEMENTE QUE VERIFIQUE SI TIENE ROLLO INGRESADO QUE AJUSTE BIEN LA TAPA Y QUE REALICE LIMPIEZA EL USUARIO INDICA HABERLO HECHO PERO LA NOVEDAD PERSISTE SE PROCEDE A VISITAR EL PUNTO EL USUARIO CONFIRMA SU IDENTIFICACIÓN Y SE ENTREGA EL EQUIPO AL REALIZAR LA VALIDACIÓN SE EVIDENCIA QUE EL DATÁFONO NO TENÍA ROLLO Y PRESENTABA SUCIEDAD INTERNA EN EL MECANISMO DE IMPRESIÓN SE INGRESA EL ROLLO SE EFECTÚA LIMPIEZA Y EL EQUIPO QUEDA OPERATIVO HABILITANDO NUEVAMENTE LA IMPRESIÓN DE COMPROBANTES"/>
    <s v="VISITA_TÉCNICA"/>
    <s v="64"/>
    <s v="PRINCIPAL"/>
    <s v="TERRESTRE"/>
    <s v="MARTINEZ TOVAR OSCAR DAVID"/>
    <n v="1"/>
    <n v="51282"/>
    <n v="51282"/>
  </r>
  <r>
    <s v="CALI"/>
    <s v="0036-0003"/>
    <x v="4"/>
    <s v="19698"/>
    <s v="3076627"/>
    <s v="34285"/>
    <x v="0"/>
    <s v="CAUCA"/>
    <s v="SANTANDER DE QUILICHAO"/>
    <s v="BARRIO PARQUE PRINCIPAL SANTANDER DE QUILICHAO"/>
    <s v="WOMPI"/>
    <s v="FO-25-1969259 | FO-25-1906647 | FO-25-1903546"/>
    <d v="2025-11-28T13:23:00"/>
    <d v="2025-12-31T13:09:00"/>
    <m/>
    <s v="NAVEGACION LENTA"/>
    <s v="USUARIO NO PUEDE NAVEGAR ENTRE PANTALLAS O LA APP NO ABRE SE QUEDA CARGANDO"/>
    <s v="CACHE"/>
    <s v="29/11/2025 SE REALIZA CONTACTO CON EL CLIENTE PERO INFORMA QUE LA LENTITUD CONTINUA A PESAR DE LAS MULTIPLES ACTUALIZACIONES, EL SERIVICIO SIGUE LENTO Y DEBE ESTAR REINCIANDO CADA CIERTO TIEMPO, Y BORRANDO CACHE._x000a_10/12/2025 EN LA LLAMADA REALIZADA AL CLIENTE, SE VERIFICA QUE EL APLICATIVO SE ENCUENTRE EN LA ÚLTIMA VERSIÓN. EL CLIENTE INFORMA QUE EL INCONVENIENTE CON LA LENTITUD PERSISTE TIENEN QUE ESTAR REINICIANDO EL EQUIPO CADA 1 HORA. MINUTOS_x000a_31/12/2025 LA LLAMADA REALIZADA A LA SEÑORA DIANA HURTADO SE VERIFICA QUE EL EQUIPO SE ENCUENTRA EN LA ÚLTIMA VERSIÓN. EL CLIENTE INFORMA QUE YA NO PRESENTA PROBLEMAS DE LENTITUD."/>
    <s v="SOPORTE_TELEFÓNICO"/>
    <s v="0"/>
    <s v="INTERMEDIA"/>
    <s v="TERRESTRE"/>
    <s v="HENAO CARDONA DIEGO FERNANDO"/>
    <n v="3"/>
    <n v="22000"/>
    <n v="66000"/>
  </r>
  <r>
    <s v="SINCELEJO"/>
    <s v="0036-0001"/>
    <x v="6"/>
    <s v="70670"/>
    <s v="3159613"/>
    <s v="78324"/>
    <x v="0"/>
    <s v="SUCRE"/>
    <s v="SAMPUES"/>
    <s v="BARRIO 9 DE MARZO SAMPUES"/>
    <s v="WOMPI"/>
    <s v="FO-25-2009101 | FO-25-2005524"/>
    <d v="2025-12-19T12:29:00"/>
    <d v="2025-12-31T13:18:00"/>
    <m/>
    <s v="NAVEGACION LENTA"/>
    <s v="USUARIO NO PUEDE NAVEGAR ENTRE PANTALLAS O LA APP NO ABRE SE QUEDA CARGANDO"/>
    <s v="CANAL DE COMUNICACIÓN"/>
    <s v="19/12/2025 EN COMUNICACIÓN CON LA SEÑORA FRANCIA OLIVEROS AL NÚMERO DE CONTACTO 3024464598, ME INFORMA QUE TIENE PROBLEMAS AL  INGRESAR A LA SESIÓN, LE SALE EL MENSAJE &quot; UPS ALGO SALIÓ MAL &quot;. SE ENCUENTRA EN LA ÚLTIMA VERSIÓN  ( 26.2.14 ) SE HACE BORRADO DE CACHE, SE LE HACE AJUSTE A LA HORA Y ZONA HORARIA, SE REINICIA DISPOSITIVO._x000a_RESULTADO:_x000a_YA SE SOLUCIONÓ EL TEMA DE INGRESO DE SESIÓN, REALIZA TRX DE PRUEBA, PERO ME INDICA QUE ESTÁ MUY LENTO, LA FALLA POR LENTITUD PERSISTE._x000a_31/12/2025 EN COMUNICACIÓN CON LA SEÑORA FRANCIA OLIVEROS AL NÚMERO DE CONTACTO 3024464598, POR EL TEMA DE LENTITUD DEL EQUIPO, LA SEÑORA ME INFORMA QUE DESDE EL DÍA QUE REALIZARON LA ACTUALIZACIÓN EL SERVICIO YA SE ENCUENTRA FUNCIONANDO CORRECTAMENTE, SE REALIZA VALIDACIÓN Y YA CUENTA CON LA NUEVA VERSIÓN (26.2.17)."/>
    <s v="SOPORTE_TELEFÓNICO"/>
    <s v="0"/>
    <s v="INTERMEDIA"/>
    <s v="TERRESTRE"/>
    <s v="CACERES HERNANDEZ ANDRES"/>
    <n v="2"/>
    <n v="22000"/>
    <n v="44000"/>
  </r>
  <r>
    <s v="BOGOTA"/>
    <s v="0036-0004"/>
    <x v="3"/>
    <s v="11001"/>
    <s v="3127060"/>
    <s v="49070"/>
    <x v="0"/>
    <s v="CUNDINAMARCA"/>
    <s v="BOGOTA"/>
    <s v="BARRIO SAN JOSE DE FONTIBON BOGOTA 1"/>
    <s v="WOMPI"/>
    <s v="FO-25-1960740 | FO-25-1959597"/>
    <d v="2025-12-11T11:42:00"/>
    <d v="2025-12-31T14:19:00"/>
    <m/>
    <s v="NAVEGACION LENTA"/>
    <s v="USUARIO NO PUEDE NAVEGAR ENTRE PANTALLAS O LA APP NO ABRE SE QUEDA CARGANDO"/>
    <s v="CACHE"/>
    <s v="11/12/2025 SE REALIZA COMUNICACIÓN CON LA SEÑORA JOHANA DAVILA BETANCOUR PARA VALIDAR SOBRE FALLA CLIENTE INDICA QUE PRESENTA DEMASIADA LENTITUD EN EL DATÁFONO  SE REALIZA SEGUIMIENTO  DURANTE DOS OPORTUNIDADES PERO PERSISTE LA MISMA FALLA DESPUÉS DE SIERTA CANTIDAD DE TRANSACCIONES, CLIENTE DEMASIADO MOLESTA YA QUE NO SOLO SE VE AFECTADO EN EL FUNCIONAMIENTO DEL EQUIPO SI NO TAMBIÉN EN LAS BAJAS CANTIDADES DE  TRANSACCIONES REALIZADAS DIARIAMENTE ,DATÁFONO  PERSISTE NOVEDAD DE LENTITUD_x000a_31/12/2025 NOS COMUNICAMOS CON LA SEÑORA JOHANA DÁVILA BETANCURRA EL TELÉFONO 320 388 7435 PARA VERIFICAR TEMAS DE LENTITUD PERO EL CLIENTE NOS INDICA QUE YA NO PRESENTA ESTA NOVEDAD POR TANTO SE CIERRA VISITA"/>
    <s v="SOPORTE_TELEFÓNICO"/>
    <s v="64"/>
    <s v="PRINCIPAL"/>
    <s v="TERRESTRE"/>
    <s v="SOTO LONDOÑO FREDY ALEXANDER"/>
    <n v="2"/>
    <n v="22000"/>
    <n v="44000"/>
  </r>
  <r>
    <s v="BOGOTA"/>
    <s v="0036-0004"/>
    <x v="3"/>
    <s v="25754"/>
    <s v="3109461"/>
    <s v="53460"/>
    <x v="0"/>
    <s v="CUNDINAMARCA"/>
    <s v="SOACHA"/>
    <s v="BARRIO OLIVOS SEGUNDO SECTOR SOACHA"/>
    <s v="WOMPI"/>
    <s v="FO-25-1955724 | FO-25-1945748 | FO-25-1940558 | FO-25-1937898"/>
    <d v="2025-12-05T15:33:00"/>
    <d v="2025-12-31T14:26:00"/>
    <m/>
    <s v="NAVEGACION LENTA"/>
    <s v="USUARIO NO PUEDE NAVEGAR ENTRE PANTALLAS O LA APP NO ABRE SE QUEDA CARGANDO"/>
    <s v="CACHE"/>
    <s v="06/12/2025 SE REALIZA VALIDACIÓN DE SERVICIO POR QUÉ LAS TRANSACCIONES SE QUEDAN PEGADAS SE REALIZA ACTUALIZACIÓN DE VERSIÓN Y PRUEBAS CON DOS REDES DE INTERNET WIFI DIFERENTES EN EL MOMENTO SERVICIO OPERATIVO PERO CLIENTE NO ESTÁ CONFORME DICE QUE LE TOCA ESTAR REINICIANDO CADA 5 TRANSACCIONES Y ES TEDIOSO , ADICIONAL INDICA QUE PRESENTA DESCUADRES_x000a_09/12/2025 SE REALIZA CONTACTO AL NÚMERO 3123165930 CON DON VICTOR ROMERO VALIDANDO FALLAS DEL SERVICIO INDICA QUE INGRESA SIN PROBLEMAS PERO ESTÁ CANSADO DE ESTAR REINICIANDO Y BORRANDO CACHE CADA 20 MINUTOS SE EXPLICA QUE POR EL MOMENTO ES LA ÚNICA SOLUCIÓN MIENTRAS SE REALIZAN LAS RESPECTIVAS ACTUALIZACIONES DE LA APLICACIÓN PARA PODER ESTABILIZAR Y QUE NO TENGA QUE ESTARLO HACIENDO MANUALMENTE DE RESTO EN EQUIPO FUNCIONA BIEN YA LE HICIERON UN SERVICIO PRESENCIAL Y EL TÉCNICO FUE MUY AMABLE DE RECOMENDAR UNA VEZ AL DÍA TAMBIÉN REINICIAR EL MÓDEM PARA APOYAR MEJOR SIN VICTOR INDICA NO TENER MÁS DUDAS NI PREGUNTAS_x000a_10/12/2025 SE REALIZA COMUNICACIÓN CON EL SEÑOR VICTOR JULIO ROMERO PARA VALIDAR SOBRE FALLA CLIENTE INDICA QUE TIENE LENTITUD EN EL EQUIPO INFORMA QUE CADA 30 TRANSACCIONES  DEBE REALIZAR BORRADO DE MEMORIA CACHE Y REINICIO DEL EQUIPO ,SE VALIDA VERSIÓN DE LA APP WOMPI CONFIRMANDO QUE TIENE LA VERSIÓN 26.2.11 ,CONTINÚA PRESENTANDO LENTITUD EL DATÁFONO 31/12/2025 NOS COMUNICAMOS TELEFÓNICAMENTE CON EL SEÑOR VÍCTOR JULIO ROMERO AL TELÉFONO 312 316 5930 EL CUAL NOS INDICA QUE DESPUÉS DE LA ACTUALIZACIÓN DE LA VERSIÓN 26.2.17 EL DATÁFONO NO CONTINÚA LENTO POR TANTO SE CIERRA VISITA"/>
    <s v="SOPORTE_TELEFÓNICO"/>
    <s v="0"/>
    <s v="PRINCIPAL"/>
    <s v="TERRESTRE"/>
    <s v="SOTO LONDOÑO FREDY ALEXANDER"/>
    <n v="4"/>
    <n v="22000"/>
    <n v="88000"/>
  </r>
  <r>
    <s v="BOGOTA"/>
    <s v="0036-0004"/>
    <x v="3"/>
    <s v="25513"/>
    <s v="3118580"/>
    <s v="64542"/>
    <x v="0"/>
    <s v="CUNDINAMARCA"/>
    <s v="PACHO"/>
    <s v="BARRIO CENTRO PACHO 9"/>
    <s v="WOMPI"/>
    <s v="FO-25-1962064 | FO-25-1950731"/>
    <d v="2025-12-10T08:00:00"/>
    <d v="2025-12-31T14:42:00"/>
    <m/>
    <s v="NAVEGACION LENTA"/>
    <s v="USUARIO NO PUEDE NAVEGAR ENTRE PANTALLAS O LA APP NO ABRE SE QUEDA CARGANDO"/>
    <s v="CACHE"/>
    <s v="11/12/2025 SE LLAMA AL TELÉFONO DE CONTACTO 3213679546 DONDE EL SR FREDDY VANEGAS NOS INDICA QUE EL EQUIPO PRESENTA LENTITUD A LA HORA DE IMPRIMIR Y REALIZAR ALGUNA TRANSACCIÓN, QUE HA BORRADO CACHE Y SIGUE IGUAL, SE LE INTENTA BRINDAR SOPORTE TELEFÓNICO PERO EL CLIENTE NO RECIBE AYUDA, SE DETECTA QUE ES PROBLEMAS DEL CANAL DE INTERNET DEL COMERCIO (LENTITUD) PERO ÉL NO QUIERE ATENDER LA AYUDA QUE SE LE QUIERE DAR, PIDE QUE LE CAMBIEN EL EQUIPO POR UNO QUE VAYA POR CABLE._x000a_31/12/2025 SE TIENE CONTACTO CON EL SEÑOR FREDDY VANEGAS AL NÚMERO 321 360 Y 79546 EL CUAL SE VALIDA CON LA ACTUALIZACIÓN DEL DATÁFONO BORRADO DE CACHÉ QUEDANDO FUNCIONAL COMPLETAMENTE EL EQUIPO YA QUE ESTABA REACIO A UTILIZARLO POR TEMAS DE DESCUADRES"/>
    <s v="SOPORTE_TELEFÓNICO"/>
    <s v="0"/>
    <s v="LEJANA"/>
    <s v="TERRESTRE"/>
    <s v="SOTO LONDOÑO FREDY ALEXANDER"/>
    <n v="2"/>
    <n v="22000"/>
    <n v="44000"/>
  </r>
  <r>
    <s v="VALLEDUPAR"/>
    <s v="0036-0001"/>
    <x v="6"/>
    <s v="44110"/>
    <s v="3190969"/>
    <s v="77277"/>
    <x v="0"/>
    <s v="LA GUAJIRA"/>
    <s v="EL MOLINO"/>
    <s v="BARRIO BRR NEIMARU EL MOLINO"/>
    <s v="WOMPI"/>
    <s v="FO-25-2055458"/>
    <d v="2025-12-31T08:00:00"/>
    <d v="2025-12-31T15:27:00"/>
    <m/>
    <s v="CONEXIÓN"/>
    <s v="CONEXIÓN DEFICIENTE WIFI"/>
    <s v="WIFI"/>
    <s v="31/12/2025 BUENOS DÍAS SE LLAMA AL COMERCIO PARA VERIFICAR LA NOVEDAD DE LA CONEXIÓN Y EL CLIENTE INDICA QUE YA EL DATAFONO HOY ESTÁ TRABAJANDO, TENIA UN PROBLEMA CON LA CONEXIÓN._x000a_TAMBIÉN INFORMA QUE EN OTRAS OCASIONES SE LE HA DESCONECTADO EL INTERNET DEL DATAFONO PERO EL HIJO SE LO REINICIA Y VUELVE Y FUNCIONA."/>
    <s v="SOPORTE_TELEFÓNICO"/>
    <s v="0"/>
    <s v="INTERMEDIA"/>
    <s v="TERRESTRE"/>
    <s v="BENITEZ CARVAJAL ALVARO JAVIER"/>
    <n v="1"/>
    <n v="22000"/>
    <n v="22000"/>
  </r>
  <r>
    <s v="VILLAVICENCIO"/>
    <s v="0036-0006"/>
    <x v="0"/>
    <s v="50006"/>
    <s v="3190794"/>
    <s v="61515"/>
    <x v="0"/>
    <s v="META"/>
    <s v="ACACIAS"/>
    <s v="BARRIO MORICHAL ACACIAS"/>
    <s v="WOMPI"/>
    <s v="FO-25-2054422"/>
    <d v="2025-12-30T16:15:00"/>
    <d v="2025-12-31T15:32:00"/>
    <m/>
    <s v="CONEXIÓN"/>
    <s v="CONEXIÓN DEFICIENTE WIFI"/>
    <s v="WIFI"/>
    <s v="31/12/2025 SE CONTACTA A LA SEÑORA MARÍA LANZA AL NÚMERO 3123950864 SE VALIDA SI HAY SEÑAL WIFI E INFORMA QUE NO SE EVIDENCIA SE LE INDICA QUE VALIDE SI DEL DISPOCITIVOS CELULAR LE APARECE LA RED DONDE ESTABA CONECTADO EL DATAFONO E INFORMA QUE NO LE APARECE LA RED, SE EVIDENCIA QUE EL PROBLEMA NO ES DEL DATAFONO SI NO MÁS INTERNO DEL COMERCIO POSIBLE MENTE SE LE DESACTIVO LA RED WIFI POR LO TANTO NO SE PUEDE CONECTAR NINGÚN DISPOSITIVO A LA RED LOCAL DEL COMERCIO ELECTRÓNICO SE LE INDICA QUE LLAME AL OPERADOR PARA QUE SOLUCIONE EL INCONVENIENTE Y PUEDA CONECTA LOS DISPOSITIVOS SE LE INFORMA AL JEFE DE ZONA Y SE PROCEDE A CERRAR EL SERVICIO"/>
    <s v="SOPORTE_TELEFÓNICO"/>
    <s v="0"/>
    <s v="INTERMEDIA"/>
    <s v="TERRESTRE"/>
    <s v="ROZO JIMENEZ EDGAR ARMANDO"/>
    <n v="1"/>
    <n v="22000"/>
    <n v="22000"/>
  </r>
  <r>
    <m/>
    <m/>
    <x v="7"/>
    <m/>
    <m/>
    <m/>
    <x v="1"/>
    <m/>
    <m/>
    <m/>
    <m/>
    <m/>
    <m/>
    <m/>
    <m/>
    <m/>
    <m/>
    <m/>
    <m/>
    <m/>
    <m/>
    <m/>
    <m/>
    <m/>
    <m/>
    <m/>
    <n v="43943554"/>
  </r>
  <r>
    <m/>
    <m/>
    <x v="7"/>
    <m/>
    <m/>
    <m/>
    <x v="1"/>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8">
  <r>
    <s v="CALI"/>
    <s v="0036-0003"/>
    <x v="0"/>
    <n v="19212"/>
    <n v="3051991"/>
    <n v="67576"/>
    <x v="0"/>
    <s v="CAUCA"/>
    <s v="CORINTO"/>
    <s v="BARRIO VALENCIA CORINTO"/>
    <s v="WOMPI"/>
    <s v="FO-25-1870683"/>
    <d v="2025-11-24T09:22:00"/>
    <d v="2025-12-01T07:50:00"/>
    <x v="0"/>
    <s v="ROLLOS"/>
    <s v="EJECUTADO_EXITOSO"/>
    <s v="EJECUTADO EXITOSO"/>
    <s v="24/11/2025 SE CONFIRMAN DATOS, SE REALIZA ENVIO POR OPERADOR LOGISTICO | 01/12/2025 SE REALIZA ENVIO DE 64 ROLLOS, CON LA GUIA 2248145427 SERVIENTREGA. SE CONFIRMA ENTREGA EXITOSA POR PARTE DE LA TRANSPORTADORA"/>
    <s v="ENVÍO"/>
    <n v="64"/>
    <s v="LEJANA"/>
    <s v="TERRESTRE"/>
    <s v="ALVAREZ LOPEZ MARIANA"/>
    <n v="1"/>
    <n v="40250"/>
    <n v="40250"/>
  </r>
  <r>
    <s v="BARRANQUILLA"/>
    <s v="0036-0001"/>
    <x v="1"/>
    <n v="8001"/>
    <n v="3077197"/>
    <n v="40402"/>
    <x v="0"/>
    <s v="ATLANTICO"/>
    <s v="BARRANQUILLA"/>
    <s v="BARRIO CENTRO BARRANQUILLA 13"/>
    <s v="WOMPI"/>
    <s v="FO-25-1904759"/>
    <d v="2025-11-28T15:39:00"/>
    <d v="2025-12-01T08:06:00"/>
    <x v="0"/>
    <s v="ROLLOS"/>
    <s v="EJECUTADO_EXITOSO"/>
    <s v="EJECUTADO EXITOSO"/>
    <s v="28/11/2025 SE ESCALA A COORDINADOR DE ZONA PARA ENTREGA EN SITIO | 29/11/2025 SE HACE ENTREGA DE 32 ROLLOS WOMPI DE MANERA EXITOSA"/>
    <s v="VISITA_TÉCNICA"/>
    <n v="32"/>
    <s v="PRINCIPAL"/>
    <s v="TERRESTRE"/>
    <s v="ORTEGA TORRES JUAN SEBASTIAN"/>
    <n v="1"/>
    <n v="31419"/>
    <n v="31419"/>
  </r>
  <r>
    <s v="BARRANQUILLA"/>
    <s v="0036-0001"/>
    <x v="1"/>
    <n v="8001"/>
    <n v="3077290"/>
    <n v="48267"/>
    <x v="0"/>
    <s v="ATLANTICO"/>
    <s v="BARRANQUILLA"/>
    <s v="BARRIO CENTRO BARRANQUILLA 24"/>
    <s v="WOMPI"/>
    <s v="FO-25-1904755"/>
    <d v="2025-11-28T15:49:00"/>
    <d v="2025-12-01T08:09:00"/>
    <x v="0"/>
    <s v="ROLLOS"/>
    <s v="EJECUTADO_EXITOSO"/>
    <s v="EJECUTADO EXITOSO"/>
    <s v="28/11/2025 SE ESCALA A COORDINADOR DE ZONA PARA ENTREGA EN SITIO | 29/11/2025 SE HACE ENTREGA DE 32 ROLLOS WOMPI DE MANERA EXITOSA"/>
    <s v="VISITA_TÉCNICA"/>
    <n v="32"/>
    <s v="PRINCIPAL"/>
    <s v="TERRESTRE"/>
    <s v="ORTEGA TORRES JUAN SEBASTIAN"/>
    <n v="1"/>
    <n v="31419"/>
    <n v="31419"/>
  </r>
  <r>
    <s v="PASTO"/>
    <s v="0036-0003"/>
    <x v="0"/>
    <n v="52411"/>
    <n v="3055339"/>
    <n v="63456"/>
    <x v="0"/>
    <s v="NARIÑO"/>
    <s v="LINARES"/>
    <s v="BARRIO FATIMA LINARES 1"/>
    <s v="WOMPI"/>
    <s v="FO-25-1872625"/>
    <d v="2025-11-24T14:53:00"/>
    <d v="2025-12-01T08:16:00"/>
    <x v="0"/>
    <s v="ROLLOS"/>
    <s v="EJECUTADO_EXITOSO"/>
    <s v="EJECUTADO EXITOSO"/>
    <s v="24/11/2025 SE CONFIRMAN DATOS, SE REALIZA ENVIO POR OPERADOR LOGISTICO | 01/12/2025 SE REALIZA ENVIO DE 16 ROLLOS, CON LA GUIA 2248145431 SERVIENTREGA. SE CONFIRMA ENTREGA EXITOSA POR PARTE DE LA TRANSPORTADORA"/>
    <s v="ENVÍO"/>
    <n v="16"/>
    <s v="LEJANA"/>
    <s v="TERRESTRE"/>
    <s v="TORO CARDONA ELIZABETH"/>
    <n v="1"/>
    <n v="40250"/>
    <n v="40250"/>
  </r>
  <r>
    <s v="NEIVA"/>
    <s v="0036-0006"/>
    <x v="2"/>
    <n v="41797"/>
    <n v="3063128"/>
    <n v="29955"/>
    <x v="0"/>
    <s v="HUILA"/>
    <s v="TESALIA"/>
    <s v="TORRESITAS TESALIA - HUILA"/>
    <s v="WOMPI"/>
    <s v="FO-25-1882354"/>
    <d v="2025-11-26T08:00:00"/>
    <d v="2025-12-01T08:17:00"/>
    <x v="0"/>
    <s v="ROLLOS"/>
    <s v="EJECUTADO_EXITOSO"/>
    <s v="EJECUTADO EXITOSO"/>
    <s v="01/12/2025 SE REALIZA ENVIO DE 8 ROLLOS, CON LA GUIA 2235596845 SERVIENTREGA. SE CONFIRMA ENTREGA EXITOSA POR PARTE DE LA TRANSPORTADORA"/>
    <s v="ENVÍO"/>
    <n v="8"/>
    <s v="INTERMEDIA"/>
    <s v="TERRESTRE"/>
    <s v="ALVAREZ LOPEZ MARIANA"/>
    <n v="1"/>
    <n v="36351"/>
    <n v="36351"/>
  </r>
  <r>
    <s v="TUNJA"/>
    <s v="0036-0007"/>
    <x v="3"/>
    <n v="15238"/>
    <n v="3064019"/>
    <n v="69915"/>
    <x v="0"/>
    <s v="BOYACA"/>
    <s v="DUITAMA"/>
    <s v="MEGAMARKET SANTANDER"/>
    <s v="WOMPI"/>
    <s v="FO-25-1884156"/>
    <d v="2025-11-26T08:16:00"/>
    <d v="2025-12-01T08:18:00"/>
    <x v="0"/>
    <s v="ROLLOS"/>
    <s v="EJECUTADO_EXITOSO"/>
    <s v="EJECUTADO EXITOSO"/>
    <s v="26/11/2025 SE CONFIRMAN DATOS, SE REALIZA ENVIO POR OPERADOR LOGISTICO | 01/12/2025 SE REALIZA ENVIO DE 32 ROLLOS, CON LA GUIA 2235596844 SERVIENTREGA. SE CONFIRMA ENTREGA EXITOSA POR PARTE DE LA TRANSPORTADORA"/>
    <s v="ENVÍO"/>
    <n v="32"/>
    <s v="INTERMEDIA"/>
    <s v="TERRESTRE"/>
    <s v="TORO CARDONA ELIZABETH"/>
    <n v="1"/>
    <n v="36351"/>
    <n v="36351"/>
  </r>
  <r>
    <s v="NEIVA"/>
    <s v="0036-0006"/>
    <x v="2"/>
    <n v="18753"/>
    <n v="3064676"/>
    <n v="53707"/>
    <x v="0"/>
    <s v="CAQUETA"/>
    <s v="SAN VICENTE DEL CAGUAN"/>
    <s v="BARRIO VEREDA LAS DAMAS SAN VICENTE DEL CAGUAN 1"/>
    <s v="WOMPI"/>
    <s v="FO-25-1882883"/>
    <d v="2025-11-26T09:14:00"/>
    <d v="2025-12-01T08:19:00"/>
    <x v="0"/>
    <s v="ROLLOS"/>
    <s v="EJECUTADO_EXITOSO"/>
    <s v="EJECUTADO EXITOSO"/>
    <s v="26/11/2025 SE CONFIRMAN DATOS, SE REALIZA ENVIO POR OPERADOR LOGISTICO | 01/12/2025 SE REALIZA ENVIO DE 40 ROLLOS, CON LA GUIA 2235596859 SERVIENTREGA. SE CONFIRMA ENTREGA EXITOSA POR PARTE DE LA TRANSPORTADORA"/>
    <s v="ENVÍO"/>
    <n v="40"/>
    <s v="LEJANA"/>
    <s v="TERRESTRE / AEREO"/>
    <s v="ORREGO BEDOYA YASMIN ADRIANA"/>
    <n v="1"/>
    <n v="40250"/>
    <n v="40250"/>
  </r>
  <r>
    <s v="NEIVA"/>
    <s v="0036-0006"/>
    <x v="2"/>
    <n v="18753"/>
    <n v="3066274"/>
    <n v="51889"/>
    <x v="0"/>
    <s v="CAQUETA"/>
    <s v="SAN VICENTE DEL CAGUAN"/>
    <s v="BARRIO INSP CAMPO HERMOSO SAN VICENTE DEL CAGUAN"/>
    <s v="WOMPI"/>
    <s v="FO-25-1885283"/>
    <d v="2025-11-26T12:07:00"/>
    <d v="2025-12-01T08:22:00"/>
    <x v="0"/>
    <s v="ROLLOS"/>
    <s v="EJECUTADO_EXITOSO"/>
    <s v="EJECUTADO EXITOSO"/>
    <s v="26/11/2025 SE CONFIRMAN DATOS, SE REALIZA ENVIO POR OPERADOR LOGISTICO | 01/12/2025 SE REALIZA ENVIO DE  ROLLOS, CON LA GUIA 2235596846 SERVIENTREGA. SE CONFIRMA ENTREGA EXITOSA POR PARTE DE LA TRANSPORTADORA"/>
    <s v="ENVÍO"/>
    <m/>
    <s v="LEJANA"/>
    <s v="TERRESTRE / AEREO"/>
    <s v="ALVAREZ LOPEZ MARIANA"/>
    <n v="1"/>
    <n v="40250"/>
    <n v="40250"/>
  </r>
  <r>
    <s v="TUNJA"/>
    <s v="0036-0007"/>
    <x v="3"/>
    <n v="15837"/>
    <n v="3066729"/>
    <n v="10084"/>
    <x v="0"/>
    <s v="BOYACA"/>
    <s v="TUTA"/>
    <s v="TUTA - BOYACA"/>
    <s v="WOMPI"/>
    <s v="FO-25-1884770"/>
    <d v="2025-11-26T13:16:00"/>
    <d v="2025-12-01T08:23:00"/>
    <x v="0"/>
    <s v="ROLLOS"/>
    <s v="EJECUTADO_EXITOSO"/>
    <s v="EJECUTADO EXITOSO"/>
    <s v="26/11/2025 SE CONFIRMAN DATOS, SE REALIZA ENVIO POR OPERADOR LOGISTICO | 01/12/2025 SE REALIZA ENVIO DE 64 ROLLOS, CON LA GUIA 2235596848 SERVIENTREGA. SE CONFIRMA ENTREGA EXITOSA POR PARTE DE LA TRANSPORTADORA"/>
    <s v="ENVÍO"/>
    <n v="64"/>
    <s v="INTERMEDIA"/>
    <s v="TERRESTRE"/>
    <s v="ALVAREZ LOPEZ MARIANA"/>
    <n v="1"/>
    <n v="36351"/>
    <n v="36351"/>
  </r>
  <r>
    <s v="BOGOTA"/>
    <s v="0036-0004"/>
    <x v="4"/>
    <n v="25245"/>
    <n v="3071597"/>
    <n v="63088"/>
    <x v="0"/>
    <s v="CUNDINAMARCA"/>
    <s v="EL COLEGIO"/>
    <s v="BARRIO CENTRO EL COLEGIO 2"/>
    <s v="WOMPI"/>
    <s v="FO-25-1899355"/>
    <d v="2025-11-27T12:18:00"/>
    <d v="2025-12-01T08:25:00"/>
    <x v="0"/>
    <s v="ROLLOS"/>
    <s v="EJECUTADO_EXITOSO"/>
    <s v="EJECUTADO EXITOSO"/>
    <s v="27/11/2025 SE CONFIRMAN DATOS, SE REALIZA ENVIO POR OPERADOR LOGISTICO | 01/12/2025 SE REALIZA ENVIO DE 32 ROLLOS, CON LA GUIA 2235596874 SERVIENTREGA. SE CONFIRMA ENTREGA EXITOSA POR PARTE DE LA TRANSPORTADORA"/>
    <s v="ENVÍO"/>
    <n v="32"/>
    <s v="INTERMEDIA"/>
    <s v="TERRESTRE"/>
    <s v="ALVAREZ LOPEZ MARIANA"/>
    <n v="1"/>
    <n v="36351"/>
    <n v="36351"/>
  </r>
  <r>
    <s v="TUNJA"/>
    <s v="0036-0007"/>
    <x v="3"/>
    <n v="15469"/>
    <n v="3072108"/>
    <n v="76900"/>
    <x v="0"/>
    <s v="BOYACA"/>
    <s v="MONIQUIRA"/>
    <s v="BARRIO LA AURORA MONIQUIRA 1"/>
    <s v="WOMPI"/>
    <s v="FO-25-1898854"/>
    <d v="2025-11-27T13:17:00"/>
    <d v="2025-12-01T08:27:00"/>
    <x v="0"/>
    <s v="ROLLOS"/>
    <s v="EJECUTADO_EXITOSO"/>
    <s v="EJECUTADO EXITOSO"/>
    <s v="27/11/2025 SE CONFIRMAN DATOS, SE REALIZA ENVIO POR OPERADOR LOGISTICO | 01/12/2025 SE REALIZA ENVIO DE 8 ROLLOS, CON LA GUIA 2235596872 SERVIENTREGA. SE CONFIRMA ENTREGA EXITOSA POR PARTE DE LA TRANSPORTADORA"/>
    <s v="ENVÍO"/>
    <n v="8"/>
    <s v="INTERMEDIA"/>
    <s v="TERRESTRE"/>
    <s v="ORREGO BEDOYA YASMIN ADRIANA"/>
    <n v="1"/>
    <n v="36351"/>
    <n v="36351"/>
  </r>
  <r>
    <s v="BOGOTA"/>
    <s v="0036-0004"/>
    <x v="4"/>
    <n v="73449"/>
    <n v="3071957"/>
    <n v="59174"/>
    <x v="0"/>
    <s v="TOLIMA"/>
    <s v="MELGAR"/>
    <s v="BARRIO CENTRO MELGAR 9"/>
    <s v="WOMPI"/>
    <s v="FO-25-1899464"/>
    <d v="2025-11-27T13:53:00"/>
    <d v="2025-12-01T08:28:00"/>
    <x v="0"/>
    <s v="ROLLOS"/>
    <s v="EJECUTADO_EXITOSO"/>
    <s v="EJECUTADO EXITOSO"/>
    <s v="27/11/2025 SE CONFIRMAN DATOS, SE REALIZA ENVIO POR OPERADOR LOGISTICO | 01/12/2025 SE REALIZA ENVIO DE 64 ROLLOS, CON LA GUIA 2235596876 SERVIENTREGA. SE CONFIRMA ENTREGA EXITOSA POR PARTE DE LA TRANSPORTADORA"/>
    <s v="ENVÍO"/>
    <n v="64"/>
    <s v="INTERMEDIA"/>
    <s v="TERRESTRE"/>
    <s v="TORO CARDONA ELIZABETH"/>
    <n v="1"/>
    <n v="36351"/>
    <n v="36351"/>
  </r>
  <r>
    <s v="TUNJA"/>
    <s v="0036-0007"/>
    <x v="3"/>
    <n v="15516"/>
    <n v="3072923"/>
    <n v="73270"/>
    <x v="0"/>
    <s v="BOYACA"/>
    <s v="PAIPA"/>
    <s v="BARRIO EL REMANSO PAIPA"/>
    <s v="WOMPI"/>
    <s v="FO-25-1901303"/>
    <d v="2025-11-27T15:19:00"/>
    <d v="2025-12-01T08:29:00"/>
    <x v="0"/>
    <s v="ROLLOS"/>
    <s v="EJECUTADO_EXITOSO"/>
    <s v="EJECUTADO EXITOSO"/>
    <s v="01/12/2025 SE REALIZA ENVIO DE 24 ROLLOS, CON LA GUIA 2235596881 SERVIENTREGA. SE CONFIRMA ENTREGA EXITOSA POR PARTE DE LA TRANSPORTADORA"/>
    <s v="ENVÍO"/>
    <n v="24"/>
    <s v="INTERMEDIA"/>
    <s v="TERRESTRE"/>
    <s v="ALVAREZ LOPEZ MARIANA"/>
    <n v="1"/>
    <n v="36351"/>
    <n v="36351"/>
  </r>
  <r>
    <s v="BOGOTA"/>
    <s v="0036-0004"/>
    <x v="4"/>
    <n v="25875"/>
    <n v="3072843"/>
    <n v="72865"/>
    <x v="0"/>
    <s v="CUNDINAMARCA"/>
    <s v="VILLETA"/>
    <s v="VILLETA CENTRO 2"/>
    <s v="WOMPI"/>
    <s v="FO-25-1899427"/>
    <d v="2025-11-27T15:25:00"/>
    <d v="2025-12-01T08:31:00"/>
    <x v="0"/>
    <s v="ROLLOS"/>
    <s v="EJECUTADO_EXITOSO"/>
    <s v="EJECUTADO EXITOSO"/>
    <s v="27/11/2025 SE CONFIRMAN DATOS, SE REALIZA ENVIO POR OPERADOR LOGISTICO | 01/12/2025 SE REALIZA ENVIO DE 8 ROLLOS, CON LA GUIA 2235596875 SERVIENTREGA. SE CONFIRMA ENTREGA EXITOSA POR PARTE DE LA TRANSPORTADORA"/>
    <s v="ENVÍO"/>
    <n v="8"/>
    <s v="INTERMEDIA"/>
    <s v="TERRESTRE"/>
    <s v="ALVAREZ LOPEZ MARIANA"/>
    <n v="1"/>
    <n v="36351"/>
    <n v="36351"/>
  </r>
  <r>
    <s v="IBAGUE"/>
    <s v="0036-0006"/>
    <x v="2"/>
    <n v="73268"/>
    <n v="3073286"/>
    <n v="42848"/>
    <x v="0"/>
    <s v="TOLIMA"/>
    <s v="ESPINAL"/>
    <s v="BARRIO ISAIAS OLIVAR ESPINAL"/>
    <s v="WOMPI"/>
    <s v="FO-25-1901302"/>
    <d v="2025-11-27T16:26:00"/>
    <d v="2025-12-01T08:32:00"/>
    <x v="0"/>
    <s v="ROLLOS"/>
    <s v="EJECUTADO_EXITOSO"/>
    <s v="EJECUTADO EXITOSO"/>
    <s v="01/12/2025 SE REALIZA ENVIO DE 64 ROLLOS, CON LA GUIA 2235596880 SERVIENTREGA. SE CONFIRMA ENTREGA EXITOSA POR PARTE DE LA TRANSPORTADORA"/>
    <s v="ENVÍO"/>
    <n v="64"/>
    <s v="INTERMEDIA"/>
    <s v="TERRESTRE"/>
    <s v="ALVAREZ LOPEZ MARIANA"/>
    <n v="1"/>
    <n v="36351"/>
    <n v="36351"/>
  </r>
  <r>
    <s v="MEDELLIN"/>
    <s v="0036-0005"/>
    <x v="5"/>
    <n v="5001"/>
    <n v="3067932"/>
    <n v="68331"/>
    <x v="0"/>
    <s v="ANTIOQUIA"/>
    <s v="MEDELLIN"/>
    <s v="JUAN 23 3"/>
    <s v="WOMPI"/>
    <s v="FO-25-1886392"/>
    <d v="2025-11-26T15:38:00"/>
    <d v="2025-12-01T09:05:00"/>
    <x v="0"/>
    <s v="ROLLOS"/>
    <s v="EJECUTADO_EXITOSO"/>
    <s v="EJECUTADO EXITOSO"/>
    <s v="26/11/2025 SE ESCALA AL COORDINADOR DE LA ZONA PARA ENTREGA EN SITIO | 01/12/2025 SE REALIZA ENTREGA DE 32 ROLLOS POR EL OPERADOR LOGISTICO VELOCES CON LA GUIA V4001879992"/>
    <s v="ANALISTA-OPERADOR LOGISTICO"/>
    <n v="32"/>
    <s v="PRINCIPAL"/>
    <s v="TERRESTRE"/>
    <s v="BETANCUR AGUIRRE EDGAR AUGUSTO"/>
    <n v="1"/>
    <n v="31419"/>
    <n v="31419"/>
  </r>
  <r>
    <s v="MEDELLIN"/>
    <s v="0036-0005"/>
    <x v="5"/>
    <n v="5001"/>
    <n v="3068049"/>
    <n v="77834"/>
    <x v="0"/>
    <s v="ANTIOQUIA"/>
    <s v="MEDELLIN"/>
    <s v="BARRIO LA MILAGROSA MEDELLIN 4"/>
    <s v="WOMPI"/>
    <s v="FO-25-1885698"/>
    <d v="2025-11-26T15:57:00"/>
    <d v="2025-12-01T09:07:00"/>
    <x v="0"/>
    <s v="ROLLOS"/>
    <s v="EJECUTADO_EXITOSO"/>
    <s v="EJECUTADO EXITOSO"/>
    <s v="26/11/2025 SE ESCALA AL COORDINADOR DE LA ZONA PARA ENTREGA EN SITIO | 01/12/2025 SE REALIZA ENTREGA DE 56 ROLLOS POR EL OPERADOR LOGISTICO VELOCES CON LA GUIA V4001879993"/>
    <s v="ANALISTA-OPERADOR LOGISTICO"/>
    <n v="56"/>
    <s v="PRINCIPAL"/>
    <s v="TERRESTRE"/>
    <s v="BETANCUR AGUIRRE EDGAR AUGUSTO"/>
    <n v="1"/>
    <n v="31419"/>
    <n v="31419"/>
  </r>
  <r>
    <s v="MEDELLIN"/>
    <s v="0036-0005"/>
    <x v="5"/>
    <n v="5001"/>
    <n v="3064636"/>
    <n v="72665"/>
    <x v="0"/>
    <s v="ANTIOQUIA"/>
    <s v="MEDELLIN"/>
    <s v="BARRIO MANRIQUE LA CRUZ MEDELLIN"/>
    <s v="WOMPI"/>
    <s v="FO-25-1885227"/>
    <d v="2025-11-26T09:04:00"/>
    <d v="2025-12-01T09:08:00"/>
    <x v="0"/>
    <s v="ROLLOS"/>
    <s v="EJECUTADO_EXITOSO"/>
    <s v="EJECUTADO EXITOSO"/>
    <s v="26/11/2025 SE ESCALA AL COORDINADOR DE LA ZONA PARA ENTREGA EN SITIO | 01/12/2025 SE REALIZA ENTREGA DE 32 ROLLOS POR EL OPERADOR LOGISTICO VELOCES CON LA GUIA V4001879994"/>
    <s v="ANALISTA-OPERADOR LOGISTICO"/>
    <n v="32"/>
    <s v="PRINCIPAL"/>
    <s v="TERRESTRE"/>
    <s v="BETANCUR AGUIRRE EDGAR AUGUSTO"/>
    <n v="1"/>
    <n v="31419"/>
    <n v="31419"/>
  </r>
  <r>
    <s v="MEDELLIN"/>
    <s v="0036-0005"/>
    <x v="5"/>
    <n v="5001"/>
    <n v="3065389"/>
    <n v="13850"/>
    <x v="0"/>
    <s v="ANTIOQUIA"/>
    <s v="MEDELLIN"/>
    <s v="BARRIO CENTRO X MEDELLIN"/>
    <s v="WOMPI"/>
    <s v="FO-25-1885193"/>
    <d v="2025-11-26T10:24:00"/>
    <d v="2025-12-01T09:10:00"/>
    <x v="0"/>
    <s v="ROLLOS"/>
    <s v="EJECUTADO_EXITOSO"/>
    <s v="EJECUTADO EXITOSO"/>
    <s v="26/11/2025 SE ESCALA AL COORDINADOR DE LA ZONA PARA ENTREGA EN SITIO | 01/12/2025 SE REALIZA ENTREGA DE 32 ROLLOS POR EL OPERADOR LOGISTICO VELOCES CON LA GUIA V4001879997"/>
    <s v="ANALISTA-OPERADOR LOGISTICO"/>
    <n v="32"/>
    <s v="PRINCIPAL"/>
    <s v="TERRESTRE"/>
    <s v="BETANCUR AGUIRRE EDGAR AUGUSTO"/>
    <n v="1"/>
    <n v="31419"/>
    <n v="31419"/>
  </r>
  <r>
    <s v="MEDELLIN"/>
    <s v="0036-0005"/>
    <x v="5"/>
    <n v="5001"/>
    <n v="3065607"/>
    <n v="19123"/>
    <x v="0"/>
    <s v="ANTIOQUIA"/>
    <s v="MEDELLIN"/>
    <s v="BARRIO SANTA CRUZ IX MEDELLIN"/>
    <s v="WOMPI"/>
    <s v="FO-25-1885184"/>
    <d v="2025-11-26T10:29:00"/>
    <d v="2025-12-01T09:11:00"/>
    <x v="0"/>
    <s v="ROLLOS"/>
    <s v="EJECUTADO_EXITOSO"/>
    <s v="EJECUTADO EXITOSO"/>
    <s v="26/11/2025 SE ESCALA AL COORDINADOR DE LA ZONA PARA ENTREGA EN SITIO | 01/12/2025 SE REALIZA ENTREGA DE 48 ROLLOS POR EL OPERADOR LOGISTICO VELOCES CON LA GUIA V4001879998"/>
    <s v="ANALISTA-OPERADOR LOGISTICO"/>
    <n v="48"/>
    <s v="PRINCIPAL"/>
    <s v="TERRESTRE"/>
    <s v="BETANCUR AGUIRRE EDGAR AUGUSTO"/>
    <n v="1"/>
    <n v="31419"/>
    <n v="31419"/>
  </r>
  <r>
    <s v="SINCELEJO"/>
    <s v="0036-0001"/>
    <x v="1"/>
    <n v="70215"/>
    <n v="3043180"/>
    <n v="64478"/>
    <x v="0"/>
    <s v="SUCRE"/>
    <s v="COROZAL"/>
    <s v="BARRIO LAS LLANADAS COROZAL"/>
    <s v="WOMPI"/>
    <s v="FO-25-1857229"/>
    <d v="2025-11-20T16:53:00"/>
    <d v="2025-12-01T09:12:00"/>
    <x v="0"/>
    <s v="ROLLOS"/>
    <s v="EJECUTADO_EXITOSO"/>
    <s v="EJECUTADO EXITOSO"/>
    <s v="21/11/2025 SE REALIZA ENVIO DE ROLLOS CON OPERADOR LOGISTICO | 27/11/2025 SE LE INFORMA EL NUMERO DE GUIA AL USUARIO, PENDIENTE CONFIRMACION | 28/11/2025 EN COMUNICACIÓN CON EL USUARIO NOS CONFIRMA QUE AUN NO HA RECIBIDO LOS ROLLOS | 27/11/2025 SE HACE ENVÍO DE 56 ROLLOS, A LA SEÑORA JANETH LARA BENÍTEZ, POR LA EMPRESA INTERRAPIDISIMO, SE LE INFORMA SOBRE EL NÚMERO DE LA GUÍA."/>
    <s v="ENVÍO"/>
    <n v="56"/>
    <s v="INTERMEDIA"/>
    <s v="TERRESTRE"/>
    <s v="SANTOS GUZMAN CHRISTIAN FELIPE"/>
    <n v="1"/>
    <n v="36351"/>
    <n v="36351"/>
  </r>
  <r>
    <s v="MEDELLIN"/>
    <s v="0036-0005"/>
    <x v="5"/>
    <n v="5001"/>
    <n v="3065626"/>
    <n v="79586"/>
    <x v="0"/>
    <s v="ANTIOQUIA"/>
    <s v="MEDELLIN"/>
    <s v="BARRIO BELEN FATIMA MEDELLIN 6"/>
    <s v="WOMPI"/>
    <s v="FO-25-1885182"/>
    <d v="2025-11-26T10:36:00"/>
    <d v="2025-12-01T09:12:00"/>
    <x v="0"/>
    <s v="ROLLOS"/>
    <s v="EJECUTADO_EXITOSO"/>
    <s v="EJECUTADO EXITOSO"/>
    <s v="26/11/2025 SE ESCALA AL COORDINADOR DE LA ZONA PARA ENTREGA EN SITIO | 01/12/2025 SE REALIZA ENTREGA DE 8 ROLLOS POR EL OPERADOR LOGISTICO VELOCES CON LA GUIA V4001879999"/>
    <s v="ANALISTA-OPERADOR LOGISTICO"/>
    <n v="8"/>
    <s v="PRINCIPAL"/>
    <s v="TERRESTRE"/>
    <s v="BETANCUR AGUIRRE EDGAR AUGUSTO"/>
    <n v="1"/>
    <n v="31419"/>
    <n v="31419"/>
  </r>
  <r>
    <s v="IBAGUE"/>
    <s v="0036-0006"/>
    <x v="2"/>
    <n v="73547"/>
    <n v="3043135"/>
    <n v="24313"/>
    <x v="0"/>
    <s v="TOLIMA"/>
    <s v="PIEDRAS"/>
    <s v="BARRIO MUNICIPIO DE PIEDRAS - PIEDRAS"/>
    <s v="WOMPI"/>
    <s v="FO-25-1864316"/>
    <d v="2025-11-20T16:25:00"/>
    <d v="2025-12-01T09:16:00"/>
    <x v="0"/>
    <s v="ROLLOS"/>
    <s v="EJECUTADO_EXITOSO"/>
    <s v="EJECUTADO EXITOSO"/>
    <s v="22/11/2025 SE CONFIRMAN DATOS, SE REALIZA ENVIO POR OPERADOR LOGISTICO | 27/11/2025 SE LE INFORMA EL NUMERO DE GUIA AL USUARIO, PENDIENTE CONFIRMACIÓN | 01/12/2025 SE REALIZA ENVIO DE 32 ROLLOS, CON LA GUIA 46778000184 SERVIENTREGA. SE CONFIRMA ENTREGA EXITOSA POR PARTE DE LA TRANSPORTADORA"/>
    <s v="ENVÍO"/>
    <n v="32"/>
    <s v="INTERMEDIA"/>
    <s v="TERRESTRE"/>
    <s v="AYALA ROMERO MAYKOL DANILO"/>
    <n v="1"/>
    <n v="36351"/>
    <n v="36351"/>
  </r>
  <r>
    <s v="TUNJA"/>
    <s v="0036-0007"/>
    <x v="3"/>
    <n v="25183"/>
    <n v="3046349"/>
    <n v="78001"/>
    <x v="0"/>
    <s v="CUNDINAMARCA"/>
    <s v="CHOCONTA"/>
    <s v="BARRIO CENTRO CHOCONTA 2"/>
    <s v="WOMPI"/>
    <s v="FO-25-1865135"/>
    <d v="2025-11-21T11:57:00"/>
    <d v="2025-12-01T09:17:00"/>
    <x v="0"/>
    <s v="ROLLOS"/>
    <s v="EJECUTADO_EXITOSO"/>
    <s v="EJECUTADO EXITOSO"/>
    <s v="25/11/2025 SE REALIZA ENVIO DE ROLLOS POR  OPERADOR LOGISTICO | 28/11/2025 SE LE INFORMA EL NUMERO DE GUIA AL USUARIO, PENDIENTE CONFIRMACION | 01/12/2025 SE REALIZA ENVIO DE 16 ROLLOS, CON LA GUIA 46778000185 SERVIENTREGA. SE CONFIRMA ENTREGA EXITOSA POR PARTE DE LA TRANSPORTADORA"/>
    <s v="ENVÍO"/>
    <n v="16"/>
    <s v="INTERMEDIA"/>
    <s v="TERRESTRE"/>
    <s v="AYALA ROMERO MAYKOL DANILO"/>
    <n v="1"/>
    <n v="36351"/>
    <n v="36351"/>
  </r>
  <r>
    <s v="MEDELLIN"/>
    <s v="0036-0005"/>
    <x v="5"/>
    <n v="5001"/>
    <n v="3065531"/>
    <n v="12320"/>
    <x v="0"/>
    <s v="ANTIOQUIA"/>
    <s v="MEDELLIN"/>
    <s v="SAN ANTONIO DE PRADO IV - ANTIOQUIA"/>
    <s v="WOMPI"/>
    <s v="FO-25-1885181"/>
    <d v="2025-11-26T10:37:00"/>
    <d v="2025-12-01T09:17:00"/>
    <x v="0"/>
    <s v="ROLLOS"/>
    <s v="EJECUTADO_EXITOSO"/>
    <s v="EJECUTADO EXITOSO"/>
    <s v="26/11/2025 SE ESCALA AL COORDINADOR DE LA ZONA PARA ENTREGA EN SITIO | 01/12/2025 SE REALIZA ENTREGA DE 64 ROLLOS POR EL OPERADOR LOGISTICO VELOCES CON LA GUIA V4001880000"/>
    <s v="ANALISTA-OPERADOR LOGISTICO"/>
    <n v="64"/>
    <s v="PRINCIPAL"/>
    <s v="TERRESTRE"/>
    <s v="BETANCUR AGUIRRE EDGAR AUGUSTO"/>
    <n v="1"/>
    <n v="31419"/>
    <n v="31419"/>
  </r>
  <r>
    <s v="MEDELLIN"/>
    <s v="0036-0005"/>
    <x v="5"/>
    <n v="5001"/>
    <n v="3065885"/>
    <n v="33080"/>
    <x v="0"/>
    <s v="ANTIOQUIA"/>
    <s v="MEDELLIN"/>
    <s v="QUALITY FULL.NET"/>
    <s v="WOMPI"/>
    <s v="FO-25-1885168"/>
    <d v="2025-11-26T11:22:00"/>
    <d v="2025-12-01T09:18:00"/>
    <x v="0"/>
    <s v="ROLLOS"/>
    <s v="EJECUTADO_EXITOSO"/>
    <s v="EJECUTADO EXITOSO"/>
    <s v="26/11/2025 SE ESCALA AL COORDINADOR DE LA ZONA PARA ENTREGA EN SITIO | 01/12/2025 SE REALIZA ENTREGA DE 64 ROLLOS POR EL OPERADOR LOGISTICO VELOCES CON LA GUIA V4001879991"/>
    <s v="ANALISTA-OPERADOR LOGISTICO"/>
    <n v="64"/>
    <s v="PRINCIPAL"/>
    <s v="TERRESTRE"/>
    <s v="BETANCUR AGUIRRE EDGAR AUGUSTO"/>
    <n v="1"/>
    <n v="31419"/>
    <n v="31419"/>
  </r>
  <r>
    <s v="MEDELLIN"/>
    <s v="0036-0005"/>
    <x v="5"/>
    <n v="5001"/>
    <n v="3065823"/>
    <n v="67351"/>
    <x v="0"/>
    <s v="ANTIOQUIA"/>
    <s v="MEDELLIN"/>
    <s v="BARRIO LAURELES MEDELLIN 14"/>
    <s v="WOMPI"/>
    <s v="FO-25-1885179"/>
    <d v="2025-11-26T11:00:00"/>
    <d v="2025-12-01T09:20:00"/>
    <x v="0"/>
    <s v="ROLLOS"/>
    <s v="EJECUTADO_EXITOSO"/>
    <s v="EJECUTADO EXITOSO"/>
    <s v="26/11/2025 SE ESCALA AL COORDINADOR DE LA ZONA PARA ENTREGA EN SITIO | 01/12/2025 SE REALIZA ENTREGA DE 16 ROLLOS POR EL OPERADOR LOGISTICO VELOCES CON LA GUIA V4001880001"/>
    <s v="ANALISTA-OPERADOR LOGISTICO"/>
    <n v="16"/>
    <s v="PRINCIPAL"/>
    <s v="TERRESTRE"/>
    <s v="BETANCUR AGUIRRE EDGAR AUGUSTO"/>
    <n v="1"/>
    <n v="31419"/>
    <n v="31419"/>
  </r>
  <r>
    <s v="MEDELLIN"/>
    <s v="0036-0005"/>
    <x v="5"/>
    <n v="5088"/>
    <n v="3066499"/>
    <n v="63346"/>
    <x v="0"/>
    <s v="ANTIOQUIA"/>
    <s v="BELLO"/>
    <s v="BARRIO NIQUIA BELLO 15"/>
    <s v="WOMPI"/>
    <s v="FO-25-1885139"/>
    <d v="2025-11-26T13:13:00"/>
    <d v="2025-12-01T09:22:00"/>
    <x v="0"/>
    <s v="ROLLOS"/>
    <s v="EJECUTADO_EXITOSO"/>
    <s v="EJECUTADO EXITOSO"/>
    <s v="26/11/2025 SE ESCALA AL COORDINADOR DE LA ZONA PARA ENTREGA EN SITIO | 01/12/2025 SE REALIZA ENTREGA DE 16 ROLLOS POR EL OPERADOR LOGISTICO VELOCES CON LA GUIA V4001880004"/>
    <s v="ANALISTA-OPERADOR LOGISTICO"/>
    <n v="16"/>
    <s v="PRINCIPAL"/>
    <s v="TERRESTRE"/>
    <s v="BETANCUR AGUIRRE EDGAR AUGUSTO"/>
    <n v="1"/>
    <n v="31419"/>
    <n v="31419"/>
  </r>
  <r>
    <s v="MEDELLIN"/>
    <s v="0036-0005"/>
    <x v="5"/>
    <n v="5001"/>
    <n v="3067125"/>
    <n v="40284"/>
    <x v="0"/>
    <s v="ANTIOQUIA"/>
    <s v="MEDELLIN"/>
    <s v="CANICERIA BRISAS DEL CAMPO"/>
    <s v="WOMPI"/>
    <s v="FO-25-1885099"/>
    <d v="2025-11-26T14:28:00"/>
    <d v="2025-12-01T09:24:00"/>
    <x v="0"/>
    <s v="ROLLOS"/>
    <s v="EJECUTADO_EXITOSO"/>
    <s v="EJECUTADO EXITOSO"/>
    <s v="26/11/2025 SE ESCALA AL COORDINADOR DE LA ZONA PARA ENTREGA EN SITIO | 01/12/2025 SE REALIZA ENTREGA DE 56 ROLLOS POR EL OPERADOR LOGISTICO VELOCES CON LA GUIA V4001880006"/>
    <s v="ANALISTA-OPERADOR LOGISTICO"/>
    <n v="56"/>
    <s v="PRINCIPAL"/>
    <s v="TERRESTRE"/>
    <s v="BETANCUR AGUIRRE EDGAR AUGUSTO"/>
    <n v="1"/>
    <n v="31419"/>
    <n v="31419"/>
  </r>
  <r>
    <s v="MEDELLIN"/>
    <s v="0036-0005"/>
    <x v="5"/>
    <n v="5001"/>
    <n v="3063402"/>
    <n v="27670"/>
    <x v="0"/>
    <s v="ANTIOQUIA"/>
    <s v="MEDELLIN"/>
    <s v="BARRIO TRECE DE NOVIEMBRE MEDELLIN"/>
    <s v="WOMPI"/>
    <s v="FO-25-1880864"/>
    <d v="2025-11-26T08:00:00"/>
    <d v="2025-12-01T09:26:00"/>
    <x v="0"/>
    <s v="ROLLOS"/>
    <s v="EJECUTADO_EXITOSO"/>
    <s v="EJECUTADO EXITOSO"/>
    <s v="26/11/2025 SE ESCALA AL COORDINADOR DE LA ZONA PARA ENTREGA EN SITIO | 01/12/2025 SE REALIZA ENTREGA DE 64 ROLLOS POR EL OPERADOR LOGISTICO VELOCES CON LA GUIA V4001880007"/>
    <s v="ANALISTA-OPERADOR LOGISTICO"/>
    <n v="64"/>
    <s v="PRINCIPAL"/>
    <s v="TERRESTRE"/>
    <s v="BETANCUR AGUIRRE EDGAR AUGUSTO"/>
    <n v="1"/>
    <n v="31419"/>
    <n v="31419"/>
  </r>
  <r>
    <s v="MEDELLIN"/>
    <s v="0036-0005"/>
    <x v="5"/>
    <n v="5001"/>
    <n v="3062875"/>
    <n v="77267"/>
    <x v="0"/>
    <s v="ANTIOQUIA"/>
    <s v="MEDELLIN"/>
    <s v="BARRIO CAMPO VALDES MEDELLIN 13"/>
    <s v="WOMPI"/>
    <s v="FO-25-1880395"/>
    <d v="2025-11-25T16:46:00"/>
    <d v="2025-12-01T09:27:00"/>
    <x v="0"/>
    <s v="ROLLOS"/>
    <s v="EJECUTADO_EXITOSO"/>
    <s v="EJECUTADO EXITOSO"/>
    <s v="25/11/2025 SE REALIZA ENVIO DE ROLLOS POR  OPERADOR LOGISTICO | 01/12/2025 SE REALIZA ENTREGA DE 40 ROLLOS POR EL OPERADOR LOGISTICO VELOCES CON LA GUIA V4001880009"/>
    <s v="ANALISTA-OPERADOR LOGISTICO"/>
    <n v="40"/>
    <s v="PRINCIPAL"/>
    <s v="TERRESTRE"/>
    <s v="BETANCUR AGUIRRE EDGAR AUGUSTO"/>
    <n v="1"/>
    <n v="31419"/>
    <n v="31419"/>
  </r>
  <r>
    <s v="CALI"/>
    <s v="0036-0003"/>
    <x v="0"/>
    <n v="76001"/>
    <n v="3075973"/>
    <n v="78269"/>
    <x v="0"/>
    <s v="VALLE DEL CAUCA"/>
    <s v="CALI"/>
    <s v="BARRIO SAN NICOLAS CALI 14"/>
    <s v="WOMPI"/>
    <s v="FO-25-1905877"/>
    <d v="2025-11-28T11:17:00"/>
    <d v="2025-12-01T09:27:00"/>
    <x v="0"/>
    <s v="ROLLOS"/>
    <s v="EJECUTADO_EXITOSO"/>
    <s v="EJECUTADO EXITOSO"/>
    <s v="29/11/2025 SE ESCALA A COORDINADOR DE ZONA PARA ENTREGA DE ROLLOS EN SITIO | 01/12/2025 SE ENTREGAN 32 ROLLOS A LUZ MORA"/>
    <s v="VISITA_TÉCNICA"/>
    <n v="32"/>
    <s v="PRINCIPAL"/>
    <s v="TERRESTRE"/>
    <s v="CUERO RUIZ JHONNY"/>
    <n v="1"/>
    <n v="31419"/>
    <n v="31419"/>
  </r>
  <r>
    <s v="MEDELLIN"/>
    <s v="0036-0005"/>
    <x v="5"/>
    <n v="5001"/>
    <n v="3062908"/>
    <n v="78287"/>
    <x v="0"/>
    <s v="ANTIOQUIA"/>
    <s v="MEDELLIN"/>
    <s v="BARRIO CENTRO MEDELLIN 105"/>
    <s v="WOMPI"/>
    <s v="FO-25-1880389"/>
    <d v="2025-11-25T16:58:00"/>
    <d v="2025-12-01T09:28:00"/>
    <x v="0"/>
    <s v="ROLLOS"/>
    <s v="EJECUTADO_EXITOSO"/>
    <s v="EJECUTADO EXITOSO"/>
    <s v="25/11/2025 SE REALIZA ENVIO DE ROLLOS POR  OPERADOR LOGISTICO | 01/12/2025 SE REALIZA ENTREGA DE 32 ROLLOS POR EL OPERADOR LOGISTICO VELOCES CON LA GUIA V4001880010"/>
    <s v="ANALISTA-OPERADOR LOGISTICO"/>
    <n v="32"/>
    <s v="PRINCIPAL"/>
    <s v="TERRESTRE"/>
    <s v="BETANCUR AGUIRRE EDGAR AUGUSTO"/>
    <n v="1"/>
    <n v="31419"/>
    <n v="31419"/>
  </r>
  <r>
    <s v="MEDELLIN"/>
    <s v="0036-0005"/>
    <x v="5"/>
    <n v="5001"/>
    <n v="3063160"/>
    <n v="73410"/>
    <x v="0"/>
    <s v="ANTIOQUIA"/>
    <s v="MEDELLIN"/>
    <s v="DROFARMY 84 DROGUERIA"/>
    <s v="WOMPI"/>
    <s v="FO-25-1880375"/>
    <d v="2025-11-26T08:00:00"/>
    <d v="2025-12-01T09:29:00"/>
    <x v="0"/>
    <s v="ROLLOS"/>
    <s v="EJECUTADO_EXITOSO"/>
    <s v="EJECUTADO EXITOSO"/>
    <s v="25/11/2025 SE REALIZA ENVIO DE ROLLOS POR  OPERADOR LOGISTICO | 01/12/2025 SE REALIZA ENTREGA DE 56 ROLLOS POR EL OPERADOR LOGISTICO VELOCES CON LA GUIA V4001880012"/>
    <s v="ANALISTA-OPERADOR LOGISTICO"/>
    <n v="56"/>
    <s v="PRINCIPAL"/>
    <s v="TERRESTRE"/>
    <s v="BETANCUR AGUIRRE EDGAR AUGUSTO"/>
    <n v="1"/>
    <n v="31419"/>
    <n v="31419"/>
  </r>
  <r>
    <s v="MEDELLIN"/>
    <s v="0036-0005"/>
    <x v="5"/>
    <n v="5001"/>
    <n v="3062651"/>
    <n v="31129"/>
    <x v="0"/>
    <s v="ANTIOQUIA"/>
    <s v="MEDELLIN"/>
    <s v="MERCADOS MI ECONOMÍA"/>
    <s v="WOMPI"/>
    <s v="FO-25-1879870"/>
    <d v="2025-11-25T16:27:00"/>
    <d v="2025-12-01T09:30:00"/>
    <x v="0"/>
    <s v="ROLLOS"/>
    <s v="EJECUTADO_EXITOSO"/>
    <s v="EJECUTADO EXITOSO"/>
    <s v="25/11/2025 SE ESCALA AL COORDINADOR DE LA ZONA PARA ENTREGA EN SITIO | 01/12/2025 SE REALIZA ENTREGA DE 64 ROLLOS POR EL OPERADOR LOGISTICO VELOCES CON LA GUIA V4001880003"/>
    <s v="ANALISTA-OPERADOR LOGISTICO"/>
    <n v="64"/>
    <s v="PRINCIPAL"/>
    <s v="TERRESTRE"/>
    <s v="BETANCUR AGUIRRE EDGAR AUGUSTO"/>
    <n v="1"/>
    <n v="31419"/>
    <n v="31419"/>
  </r>
  <r>
    <s v="CARTAGENA"/>
    <s v="0036-0001"/>
    <x v="1"/>
    <n v="13001"/>
    <n v="3079328"/>
    <n v="74077"/>
    <x v="0"/>
    <s v="BOLIVAR"/>
    <s v="CARTAGENA"/>
    <s v="BARRIO SAN FERNANDO CALLE FLORIDA CARTAGENA DE INDIAS"/>
    <s v="WOMPI"/>
    <s v="FO-25-1909283"/>
    <d v="2025-12-01T08:00:00"/>
    <d v="2025-12-01T09:30:00"/>
    <x v="0"/>
    <s v="ROLLOS"/>
    <s v="EJECUTADO_EXITOSO"/>
    <s v="EJECUTADO EXITOSO"/>
    <s v="30/11/2025 NO | 01/12/2025 SE REALIZA ENTREGA DE 56 UNIDADES DE ROLLOS WOMPI"/>
    <s v="VISITA_TÉCNICA"/>
    <n v="56"/>
    <s v="PRINCIPAL"/>
    <s v="TERRESTRE"/>
    <s v="AVILA DE HORTA FERNANDO JOSE"/>
    <n v="1"/>
    <n v="31419"/>
    <n v="31419"/>
  </r>
  <r>
    <s v="MEDELLIN"/>
    <s v="0036-0005"/>
    <x v="5"/>
    <n v="5001"/>
    <n v="3060402"/>
    <n v="30464"/>
    <x v="0"/>
    <s v="ANTIOQUIA"/>
    <s v="MEDELLIN"/>
    <s v="BARRIO ENCISO LAS GRANJAS - MEDELLIN"/>
    <s v="WOMPI"/>
    <s v="FO-25-1879735"/>
    <d v="2025-11-25T11:48:00"/>
    <d v="2025-12-01T09:31:00"/>
    <x v="0"/>
    <s v="ROLLOS"/>
    <s v="EJECUTADO_EXITOSO"/>
    <s v="EJECUTADO EXITOSO"/>
    <s v="25/11/2025 SE ESCALA AL COORDINADOR DE LA ZONA PARA ENTREGA EN SITIO | 01/12/2025 SE REALIZA ENTREGA DE 56 ROLLOS POR EL OPERADOR LOGISTICO VELOCES CON LA GUIA V4001872996"/>
    <s v="ANALISTA-OPERADOR LOGISTICO"/>
    <n v="56"/>
    <s v="PRINCIPAL"/>
    <s v="TERRESTRE"/>
    <s v="BETANCUR AGUIRRE EDGAR AUGUSTO"/>
    <n v="1"/>
    <n v="31419"/>
    <n v="31419"/>
  </r>
  <r>
    <s v="MEDELLIN"/>
    <s v="0036-0005"/>
    <x v="5"/>
    <n v="5001"/>
    <n v="3055260"/>
    <n v="24674"/>
    <x v="0"/>
    <s v="ANTIOQUIA"/>
    <s v="MEDELLIN"/>
    <s v="CENTRO DE BELLEZA GÉMINIS BARBERIA Y TIENDA DEL PELUQUERO"/>
    <s v="WOMPI"/>
    <s v="FO-25-1872800"/>
    <d v="2025-11-24T14:40:00"/>
    <d v="2025-12-01T09:33:00"/>
    <x v="0"/>
    <s v="ROLLOS"/>
    <s v="EJECUTADO_EXITOSO"/>
    <s v="EJECUTADO EXITOSO"/>
    <s v="24/11/2025 SE ESCALA AL COORDINADOR DE LA ZONA PARA ENTREGA EN SITIO | 01/12/2025 SE REALIZA ENTREGA DE 32 ROLLOS POR EL OPERADOR LOGISTICO VELOCES CON LA GUIA V4001872981"/>
    <s v="ANALISTA-OPERADOR LOGISTICO"/>
    <n v="32"/>
    <s v="PRINCIPAL"/>
    <s v="TERRESTRE"/>
    <s v="BETANCUR AGUIRRE EDGAR AUGUSTO"/>
    <n v="1"/>
    <n v="31419"/>
    <n v="31419"/>
  </r>
  <r>
    <s v="CARTAGENA"/>
    <s v="0036-0001"/>
    <x v="1"/>
    <n v="13001"/>
    <n v="3074832"/>
    <n v="41933"/>
    <x v="0"/>
    <s v="BOLIVAR"/>
    <s v="CARTAGENA"/>
    <s v="CAFETERIA CENTRO MEDICO LOS EJECUTIVOS"/>
    <s v="WOMPI"/>
    <s v="FO-25-1901152"/>
    <d v="2025-11-28T08:53:00"/>
    <d v="2025-12-01T09:34:00"/>
    <x v="0"/>
    <s v="ROLLOS"/>
    <s v="EJECUTADO_EXITOSO"/>
    <s v="EJECUTADO EXITOSO"/>
    <s v="28/11/2025 SE ESCALA AL COORDINADOR DE LA ZONA PARA ENTREGA EN SITIO | 01/12/2025 SE REALIZA ENTREGA DE 48 ROLLOS PARA EL CORRESPONSAL"/>
    <s v="VISITA_TÉCNICA"/>
    <n v="48"/>
    <s v="PRINCIPAL"/>
    <s v="TERRESTRE"/>
    <s v="MARTINEZ SALGUEDO ANDRES AUGUSTO"/>
    <n v="1"/>
    <n v="31419"/>
    <n v="31419"/>
  </r>
  <r>
    <s v="MEDELLIN"/>
    <s v="0036-0005"/>
    <x v="5"/>
    <n v="5088"/>
    <n v="3056513"/>
    <n v="34922"/>
    <x v="0"/>
    <s v="ANTIOQUIA"/>
    <s v="BELLO"/>
    <s v="BARRIO ROSALPI BELLO 1"/>
    <s v="WOMPI"/>
    <s v="FO-25-1872792"/>
    <d v="2025-11-24T16:13:00"/>
    <d v="2025-12-01T09:35:00"/>
    <x v="0"/>
    <s v="ROLLOS"/>
    <s v="EJECUTADO_EXITOSO"/>
    <s v="EJECUTADO EXITOSO"/>
    <s v="24/11/2025 SE ESCALA AL COORDINADOR DE LA ZONA PARA ENTREGA EN SITIO | 01/12/2025 CC"/>
    <s v="ANALISTA-OPERADOR LOGISTICO"/>
    <n v="24"/>
    <s v="PRINCIPAL"/>
    <s v="TERRESTRE"/>
    <s v="BETANCUR AGUIRRE EDGAR AUGUSTO"/>
    <n v="1"/>
    <n v="31419"/>
    <n v="31419"/>
  </r>
  <r>
    <s v="MONTERIA"/>
    <s v="0036-0001"/>
    <x v="1"/>
    <n v="23162"/>
    <n v="3077497"/>
    <n v="72578"/>
    <x v="0"/>
    <s v="CORDOBA"/>
    <s v="CERETE"/>
    <s v="LA ESPERANZA CERETE CORDOBA"/>
    <s v="WOMPI"/>
    <s v="FO-25-1905847"/>
    <d v="2025-12-01T08:00:00"/>
    <d v="2025-12-01T09:37:00"/>
    <x v="0"/>
    <s v="ROLLOS"/>
    <s v="EJECUTADO_EXITOSO"/>
    <s v="EJECUTADO EXITOSO"/>
    <s v="29/11/2025 SE ESCALA A COORDINADOR DE ZONA PARA ENTREGA DE ROLLOS EN SITIO | 01/12/2025 SE REALIZA VISITA TÉCNICA PARA ENTREGA DE 64 ROLLOS PARA DATAFONO, NO SE INTERVIENE TERMINAL Y LA ENTREGA SE REALIZA SIN NOVEDAD."/>
    <s v="VISITA_TÉCNICA"/>
    <n v="64"/>
    <s v="PRINCIPAL"/>
    <s v="TERRESTRE"/>
    <s v="CASSIANI PEREZ RAUL RAMIRO"/>
    <n v="1"/>
    <n v="31419"/>
    <n v="31419"/>
  </r>
  <r>
    <s v="CARTAGENA"/>
    <s v="0036-0001"/>
    <x v="1"/>
    <n v="13001"/>
    <n v="3072063"/>
    <n v="49050"/>
    <x v="0"/>
    <s v="BOLIVAR"/>
    <s v="CARTAGENA"/>
    <s v="BARRIO EL LIBANO CARTAGENA DE INDIAS"/>
    <s v="WOMPI"/>
    <s v="FO-25-1898872"/>
    <d v="2025-11-27T14:14:00"/>
    <d v="2025-12-01T09:55:00"/>
    <x v="0"/>
    <s v="ROLLOS"/>
    <s v="EJECUTADO_EXITOSO"/>
    <s v="EJECUTADO EXITOSO"/>
    <s v="27/11/2025 SE ESCALA AL COORDINADOR DE LA ZONA PARA ENTREGA EN SITIO | 01/12/2025 SE REALIZA ENTREGA DE  48 ROLLOS PARA EL CORRESPONSAL"/>
    <s v="VISITA_TÉCNICA"/>
    <n v="48"/>
    <s v="PRINCIPAL"/>
    <s v="TERRESTRE"/>
    <s v="MARTINEZ SALGUEDO ANDRES AUGUSTO"/>
    <n v="1"/>
    <n v="31419"/>
    <n v="31419"/>
  </r>
  <r>
    <s v="MONTERIA"/>
    <s v="0036-0001"/>
    <x v="1"/>
    <n v="23001"/>
    <n v="3078938"/>
    <n v="78088"/>
    <x v="0"/>
    <s v="CORDOBA"/>
    <s v="MONTERIA"/>
    <s v="BARRIO CANTACLARO MONTERIA 10"/>
    <s v="WOMPI"/>
    <s v="FO-25-1907267"/>
    <d v="2025-12-01T08:00:00"/>
    <d v="2025-12-01T09:57:00"/>
    <x v="0"/>
    <s v="ROLLOS"/>
    <s v="EJECUTADO_EXITOSO"/>
    <s v="EJECUTADO EXITOSO"/>
    <s v="29/11/2025 SE ESCALA A COORDINADOR DE ZONA PARA ENTREGA DE ROLLOS EN SITIO | 01/12/2025 SE ENTREGAN 16 ROLLOS WOMPI CON VISITA OK"/>
    <s v="VISITA_TÉCNICA"/>
    <n v="16"/>
    <s v="PRINCIPAL"/>
    <s v="TERRESTRE"/>
    <s v="COGOLLO VERTEL EDER LUIS"/>
    <n v="1"/>
    <n v="31419"/>
    <n v="31419"/>
  </r>
  <r>
    <s v="MONTERIA"/>
    <s v="0036-0001"/>
    <x v="1"/>
    <n v="23001"/>
    <n v="3071760"/>
    <n v="77931"/>
    <x v="0"/>
    <s v="CORDOBA"/>
    <s v="MONTERIA"/>
    <s v="CELUCRED MONTERIA"/>
    <s v="WOMPI"/>
    <s v="FO-25-1905911"/>
    <d v="2025-11-27T12:09:00"/>
    <d v="2025-12-01T10:03:00"/>
    <x v="0"/>
    <s v="ROLLOS"/>
    <s v="EJECUTADO_EXITOSO"/>
    <s v="EJECUTADO EXITOSO"/>
    <s v="29/11/2025 SE ESCALA A COORDINADOR DE ZONA PARA ENTREGA DE ROLLOS EN SITIO | 01/12/2025 SE ENTREGAN 24 ROLLOS WOMPI CON VISITA OK"/>
    <s v="VISITA_TÉCNICA"/>
    <n v="24"/>
    <s v="PRINCIPAL"/>
    <s v="TERRESTRE"/>
    <s v="COGOLLO VERTEL EDER LUIS"/>
    <n v="1"/>
    <n v="31419"/>
    <n v="31419"/>
  </r>
  <r>
    <s v="PASTO"/>
    <s v="0036-0003"/>
    <x v="0"/>
    <n v="52001"/>
    <n v="3078528"/>
    <n v="74270"/>
    <x v="0"/>
    <s v="NARIÑO"/>
    <s v="PASTO"/>
    <s v="BARRIO PANORAMICO I PASTO 1"/>
    <s v="WOMPI"/>
    <s v="FO-25-1906178"/>
    <d v="2025-12-01T08:00:00"/>
    <d v="2025-12-01T10:07:00"/>
    <x v="0"/>
    <s v="ROLLOS"/>
    <s v="EJECUTADO_CANCELADO"/>
    <s v="CB CERRADO - DESOCUPADO"/>
    <s v="29/11/2025 SE ESCALA A COORDINADOR DE ZONA PARA ENTREGA DE ROLLOS EN SITIO | 01/12/2025 SE LLAMA AL CLIENTE MUCHAS VECES PARA VISITA PERO NO CONTESTA SE REALIZA VISITA EN SITIO Y SE ENCUENTRA EL COMERCIO CERRADO POR LO CUAL NO SE PUEDE REALIZAR LA ENTREGA DE LOS ROLLOS..."/>
    <s v="VISITA_TÉCNICA"/>
    <m/>
    <s v="PRINCIPAL"/>
    <s v="TERRESTRE"/>
    <s v="PAZ MARTINEZ RICHARD HUMBERTO"/>
    <n v="1"/>
    <n v="31419"/>
    <n v="31419"/>
  </r>
  <r>
    <s v="NEIVA"/>
    <s v="0036-0006"/>
    <x v="2"/>
    <n v="18001"/>
    <n v="3062906"/>
    <n v="78081"/>
    <x v="0"/>
    <s v="CAQUETA"/>
    <s v="FLORENCIA"/>
    <s v="BARRIO SIETE DE AGOSTO FLORENCIA 5"/>
    <s v="WOMPI"/>
    <s v="FO-25-1880424"/>
    <d v="2025-11-25T16:57:00"/>
    <d v="2025-12-01T10:16:00"/>
    <x v="0"/>
    <s v="ROLLOS"/>
    <s v="EJECUTADO_EXITOSO"/>
    <s v="EJECUTADO EXITOSO"/>
    <s v="25/11/2025 SE REALIZA ENVIO DE ROLLOS POR  OPERADOR LOGISTICO | 01/12/2025 SE REALIZA ENTREGA DE 16 ROLLOS WOMPI EN SITIO ENTREGA EXITOSA"/>
    <s v="VISITA_TÉCNICA"/>
    <n v="16"/>
    <s v="LEJANA"/>
    <s v="TERRESTRE"/>
    <s v="BERMUDEZ SANCHEZ JOSE NEYBER"/>
    <n v="1"/>
    <n v="40250"/>
    <n v="40250"/>
  </r>
  <r>
    <s v="BOGOTA"/>
    <s v="0036-0004"/>
    <x v="4"/>
    <n v="11001"/>
    <n v="3073654"/>
    <n v="75473"/>
    <x v="0"/>
    <s v="CUNDINAMARCA"/>
    <s v="BOGOTA"/>
    <s v="VARIEDADES Y ASESORIAS YOYOLU"/>
    <s v="WOMPI"/>
    <s v="FO-25-1901905"/>
    <d v="2025-11-28T08:00:00"/>
    <d v="2025-12-01T10:25:00"/>
    <x v="0"/>
    <s v="ROLLOS"/>
    <s v="EJECUTADO_EXITOSO"/>
    <s v="EJECUTADO EXITOSO"/>
    <s v="28/11/2025 SE ESCALA AL COORDINADOR DE LA ZONA PARA ENTREGA EN SITIO | 01/12/2025 SE REALIZA LA ENTREGA DE 40 ROLLO"/>
    <s v="VISITA_TÉCNICA"/>
    <n v="40"/>
    <s v="PRINCIPAL"/>
    <s v="TERRESTRE"/>
    <s v="ORTIZ MARTINEZ STIVEN"/>
    <n v="1"/>
    <n v="31419"/>
    <n v="31419"/>
  </r>
  <r>
    <s v="CALI"/>
    <s v="0036-0003"/>
    <x v="0"/>
    <n v="76001"/>
    <n v="3078964"/>
    <n v="75323"/>
    <x v="0"/>
    <s v="VALLE DEL CAUCA"/>
    <s v="CALI"/>
    <s v="BARRIO CALIMIO NORTE CALI 2"/>
    <s v="WOMPI"/>
    <s v="FO-25-1908890"/>
    <d v="2025-12-01T08:00:00"/>
    <d v="2025-12-01T10:44:00"/>
    <x v="0"/>
    <s v="ROLLOS"/>
    <s v="EJECUTADO_EXITOSO"/>
    <s v="EJECUTADO EXITOSO"/>
    <s v="30/11/2025 SE ESCALA A COORDINADOR DE ZONA PARA ENTREGA DE ROLLOS EN SITIO | 01/12/2025 SE ENTREGAN 40 ROLLOS A PATRICIA LOZANO"/>
    <s v="VISITA_TÉCNICA"/>
    <n v="40"/>
    <s v="PRINCIPAL"/>
    <s v="TERRESTRE"/>
    <s v="CUERO RUIZ JHONNY"/>
    <n v="1"/>
    <n v="31419"/>
    <n v="31419"/>
  </r>
  <r>
    <s v="BUCARAMANGA"/>
    <s v="0036-0007"/>
    <x v="3"/>
    <n v="68001"/>
    <n v="3069877"/>
    <n v="78793"/>
    <x v="0"/>
    <s v="SANTANDER"/>
    <s v="BUCARAMANGA"/>
    <s v="BARRIO BUCARAMANGA BUCARAMANGA 23"/>
    <s v="WOMPI"/>
    <s v="FO-25-1905932"/>
    <d v="2025-11-27T08:56:00"/>
    <d v="2025-12-01T10:47:00"/>
    <x v="0"/>
    <s v="ROLLOS"/>
    <s v="EJECUTADO_EXITOSO"/>
    <s v="EJECUTADO EXITOSO"/>
    <s v="29/11/2025 SE ESCALA A COORDINADOR DE ZONA PARA ENTREGA DE ROLLOS EN SITIO | 01/12/2025 SE REALIZA ENTREGA DE 16 ROLLOS CON VISITA."/>
    <s v="VISITA_TÉCNICA"/>
    <n v="16"/>
    <s v="PRINCIPAL"/>
    <s v="TERRESTRE"/>
    <s v="MARTINEZ FLOREZ DONIS ALBERTO"/>
    <n v="1"/>
    <n v="31419"/>
    <n v="31419"/>
  </r>
  <r>
    <s v="BOGOTA"/>
    <s v="0036-0004"/>
    <x v="4"/>
    <n v="25754"/>
    <n v="3069037"/>
    <n v="67367"/>
    <x v="0"/>
    <s v="CUNDINAMARCA"/>
    <s v="SOACHA"/>
    <s v="BARRIO SAN MATEO SOACHA 20"/>
    <s v="WOMPI"/>
    <s v="FO-25-1895636"/>
    <d v="2025-11-27T08:00:00"/>
    <d v="2025-12-01T10:49:00"/>
    <x v="0"/>
    <s v="ROLLOS"/>
    <s v="EJECUTADO_CANCELADO"/>
    <s v="CB CERRADO - DESOCUPADO"/>
    <s v="27/11/2025 SE ESCALA AL COORDINADOR DE LA ZONA PARA ENTREGA EN SITIO | 01/12/2025 SE INTENTA CONTACTAR AL NÚMERO 3197797174 NO HAY CONTACTO, TÉCNICO DE DESPLAZA A DIRECCIÓN ENCONTRANDO CERRADO SE INTENTA CONTACTO NUEVAMENTE SIN ÉXITO SE DEJA REGISTRO FOTOGRÁFICO"/>
    <s v="VISITA_TÉCNICA"/>
    <m/>
    <s v="PRINCIPAL"/>
    <s v="TERRESTRE"/>
    <s v="BUSTOS MORA DIEGO MANUEL"/>
    <n v="1"/>
    <n v="31419"/>
    <n v="31419"/>
  </r>
  <r>
    <s v="BUCARAMANGA"/>
    <s v="0036-0007"/>
    <x v="3"/>
    <n v="68001"/>
    <n v="3077576"/>
    <n v="32107"/>
    <x v="0"/>
    <s v="SANTANDER"/>
    <s v="BUCARAMANGA"/>
    <s v="BARRIO ALFONSO LOPEZ 2 BUCARAMANGA"/>
    <s v="WOMPI"/>
    <s v="FO-25-1905850"/>
    <d v="2025-11-28T16:49:00"/>
    <d v="2025-12-01T10:58:00"/>
    <x v="0"/>
    <s v="ROLLOS"/>
    <s v="EJECUTADO_EXITOSO"/>
    <s v="EJECUTADO EXITOSO"/>
    <s v="29/11/2025 SE ESCALA A COORDINADOR DE ZONA PARA ENTREGA DE ROLLOS EN SITIO | 01/12/2025 SE HACE PRESENCIA EN COMERCIO SE REALIZA ENTREGA DE 64 ROLLOS"/>
    <s v="VISITA_TÉCNICA"/>
    <n v="64"/>
    <s v="PRINCIPAL"/>
    <s v="TERRESTRE"/>
    <s v="BARRERA ORTEGA MARLON STWAR"/>
    <n v="1"/>
    <n v="31419"/>
    <n v="31419"/>
  </r>
  <r>
    <s v="SINCELEJO"/>
    <s v="0036-0001"/>
    <x v="1"/>
    <n v="70001"/>
    <n v="3073708"/>
    <n v="24566"/>
    <x v="0"/>
    <s v="SUCRE"/>
    <s v="SINCELEJO"/>
    <s v="BARRIO BOLIVAR - SINCELEJO"/>
    <s v="WOMPI"/>
    <s v="FO-25-1901908"/>
    <d v="2025-11-27T16:44:00"/>
    <d v="2025-12-01T11:03:00"/>
    <x v="0"/>
    <s v="ROLLOS"/>
    <s v="EJECUTADO_EXITOSO"/>
    <s v="EJECUTADO EXITOSO"/>
    <s v="28/11/2025 SE ESCALA AL COORDINADOR DE LA ZONA PARA ENTREGA EN SITIO | 01/12/2025 SE VISITA SITIO SE VERIFICA INFORMACIÓN SE REALIZA ENTREGA DE ROLLOS, NO SE MANIPULA EQUIPOS. FIRMA QUIEN RECIBE LOS ROLLOS."/>
    <s v="VISITA_TÉCNICA"/>
    <n v="16"/>
    <s v="PRINCIPAL"/>
    <s v="TERRESTRE"/>
    <s v="SANTOS GUZMAN CHRISTIAN FELIPE"/>
    <n v="1"/>
    <n v="31419"/>
    <n v="31419"/>
  </r>
  <r>
    <s v="PEREIRA"/>
    <s v="0036-0002"/>
    <x v="6"/>
    <n v="63001"/>
    <n v="3076406"/>
    <n v="79595"/>
    <x v="0"/>
    <s v="QUINDIO"/>
    <s v="ARMENIA"/>
    <s v="BARRIO CIUDAD DORADA ARMENIA 4"/>
    <s v="WOMPI"/>
    <s v="FO-25-1906025"/>
    <d v="2025-11-28T12:02:00"/>
    <d v="2025-12-01T11:06:00"/>
    <x v="0"/>
    <s v="ROLLOS"/>
    <s v="EJECUTADO_EXITOSO"/>
    <s v="EJECUTADO EXITOSO"/>
    <s v="29/11/2025 SE ESCALA A COORDINADOR DE ZONA PARA ENTREGA DE ROLLOS EN SITIO | 01/12/2025 SE VISITA COMERCIO SE REALIZÓ ENTREGA DE 24 ROLLOS WOMPI"/>
    <s v="VISITA_TÉCNICA"/>
    <n v="24"/>
    <s v="INTERMEDIA"/>
    <s v="TERRESTRE"/>
    <s v="SANCHEZ SOLORZANO JUAN SEBASTIAN"/>
    <n v="1"/>
    <n v="36351"/>
    <n v="36351"/>
  </r>
  <r>
    <s v="PEREIRA"/>
    <s v="0036-0002"/>
    <x v="6"/>
    <n v="63001"/>
    <n v="3077521"/>
    <n v="81051"/>
    <x v="0"/>
    <s v="QUINDIO"/>
    <s v="ARMENIA"/>
    <s v="BARRIO GIBRALTAR ARMENIA"/>
    <s v="WOMPI"/>
    <s v="FO-25-1907573"/>
    <d v="2025-11-28T16:00:00"/>
    <d v="2025-12-01T11:08:00"/>
    <x v="0"/>
    <s v="ROLLOS"/>
    <s v="EJECUTADO_CANCELADO"/>
    <s v="CB CERRADO - DESOCUPADO"/>
    <s v="29/11/2025 SE ESCALA A COORDINADOR DE ZONA PARA ENTREGA DE ROLLOS EN SITIO | 01/12/2025 SE LLEGA A COMERCIO SE EVIDENCIA CERRADO SE LLAMA A CONTACTO PERO NO HAY RESPUESTA."/>
    <s v="VISITA_TÉCNICA"/>
    <m/>
    <s v="INTERMEDIA"/>
    <s v="TERRESTRE"/>
    <s v="SANCHEZ SOLORZANO JUAN SEBASTIAN"/>
    <n v="1"/>
    <n v="36351"/>
    <n v="36351"/>
  </r>
  <r>
    <s v="PEREIRA"/>
    <s v="0036-0002"/>
    <x v="6"/>
    <n v="63001"/>
    <n v="3078918"/>
    <n v="69052"/>
    <x v="0"/>
    <s v="QUINDIO"/>
    <s v="ARMENIA"/>
    <s v="BARRIO CIUDAD DORADA ARMENIA 2"/>
    <s v="WOMPI"/>
    <s v="FO-25-1907569"/>
    <d v="2025-12-01T08:00:00"/>
    <d v="2025-12-01T11:12:00"/>
    <x v="0"/>
    <s v="ROLLOS"/>
    <s v="EJECUTADO_EXITOSO"/>
    <s v="EJECUTADO EXITOSO"/>
    <s v="29/11/2025 SE ESCALA A COORDINADOR DE ZONA PARA ENTREGA DE ROLLOS EN SITIO | 01/12/2025 SE VISITA COMERCIO SE REALIZÓ ENTREGA DE 48 ROLLO WOMPI"/>
    <s v="VISITA_TÉCNICA"/>
    <n v="48"/>
    <s v="INTERMEDIA"/>
    <s v="TERRESTRE"/>
    <s v="SANCHEZ SOLORZANO JUAN SEBASTIAN"/>
    <n v="1"/>
    <n v="36351"/>
    <n v="36351"/>
  </r>
  <r>
    <s v="BUCARAMANGA"/>
    <s v="0036-0007"/>
    <x v="3"/>
    <n v="68001"/>
    <n v="3075645"/>
    <n v="32645"/>
    <x v="0"/>
    <s v="SANTANDER"/>
    <s v="BUCARAMANGA"/>
    <s v="BARRIO CAMPO HERMOSO BUCARAMANGA 1"/>
    <s v="WOMPI"/>
    <s v="FO-25-1905884"/>
    <d v="2025-11-28T10:44:00"/>
    <d v="2025-12-01T11:17:00"/>
    <x v="0"/>
    <s v="ROLLOS"/>
    <s v="EJECUTADO_EXITOSO"/>
    <s v="EJECUTADO EXITOSO"/>
    <s v="29/11/2025 SE ESCALA A COORDINADOR DE ZONA PARA ENTREGA DE ROLLOS EN SITIO | 01/12/2025 SE HACE PRESENCIA EN COMERCIO SE REALIZA ENTREGA DE 64 ROLLOS"/>
    <s v="VISITA_TÉCNICA"/>
    <n v="64"/>
    <s v="PRINCIPAL"/>
    <s v="TERRESTRE"/>
    <s v="BARRERA ORTEGA MARLON STWAR"/>
    <n v="1"/>
    <n v="31419"/>
    <n v="31419"/>
  </r>
  <r>
    <s v="BOGOTA"/>
    <s v="0036-0004"/>
    <x v="4"/>
    <n v="11001"/>
    <n v="3071272"/>
    <n v="40672"/>
    <x v="0"/>
    <s v="CUNDINAMARCA"/>
    <s v="BOGOTA"/>
    <s v="BARRIO ENGATIVA BOGOTA 1"/>
    <s v="WOMPI"/>
    <s v="FO-25-1905919"/>
    <d v="2025-11-27T11:24:00"/>
    <d v="2025-12-01T11:19:00"/>
    <x v="0"/>
    <s v="ROLLOS"/>
    <s v="EJECUTADO_EXITOSO"/>
    <s v="EJECUTADO EXITOSO"/>
    <s v="29/11/2025 SE ESCALA A COORDINADOR DE ZONA PARA ENTREGA DE ROLLOS EN SITIO | 01/12/2025 SE LLEGA A COMERCIO, SE ENTREGAN ROLLOS, SIN MANIPULACIÓN DEL EQUIPO SIN NOVEDAD"/>
    <s v="VISITA_TÉCNICA"/>
    <n v="64"/>
    <s v="PRINCIPAL"/>
    <s v="TERRESTRE"/>
    <s v="ARIAS QUILINDO JULIAN"/>
    <n v="1"/>
    <n v="31419"/>
    <n v="31419"/>
  </r>
  <r>
    <s v="IBAGUE"/>
    <s v="0036-0006"/>
    <x v="2"/>
    <n v="73001"/>
    <n v="3073432"/>
    <n v="52901"/>
    <x v="0"/>
    <s v="TOLIMA"/>
    <s v="IBAGUE"/>
    <s v="BARRIO AMERICA IBAGUE"/>
    <s v="WOMPI"/>
    <s v="FO-25-1899619"/>
    <d v="2025-11-27T16:12:00"/>
    <d v="2025-12-01T11:21:00"/>
    <x v="0"/>
    <s v="ROLLOS"/>
    <s v="EJECUTADO_EXITOSO"/>
    <s v="EJECUTADO EXITOSO"/>
    <s v="27/11/2025 SE ESCALA AL COORDINADOR DE LA ZONA PARA ENTREGA EN SITIO | 01/12/2025 SE ENTREGA 40 ROLLOS CON VISITA"/>
    <s v="VISITA_TÉCNICA"/>
    <n v="40"/>
    <s v="PRINCIPAL"/>
    <s v="TERRESTRE"/>
    <s v="VARGAS HERRERA JHON JAIRO"/>
    <n v="1"/>
    <n v="31419"/>
    <n v="31419"/>
  </r>
  <r>
    <s v="BOGOTA"/>
    <s v="0036-0004"/>
    <x v="4"/>
    <n v="11001"/>
    <n v="3071575"/>
    <n v="68323"/>
    <x v="0"/>
    <s v="CUNDINAMARCA"/>
    <s v="BOGOTA"/>
    <s v="BARRIO PATIO BONITO BOGOTA 22"/>
    <s v="WOMPI"/>
    <s v="FO-25-1905912"/>
    <d v="2025-11-27T12:06:00"/>
    <d v="2025-12-01T11:23:00"/>
    <x v="0"/>
    <s v="ROLLOS"/>
    <s v="EJECUTADO_EXITOSO"/>
    <s v="EJECUTADO EXITOSO"/>
    <s v="29/11/2025 SE ESCALA A COORDINADOR DE ZONA PARA ENTREGA DE ROLLOS EN SITIO | 01/12/2025 DURANTE LA VISITA TECNICA SE REALIZA ENTREGA DE ROLLOS PARA DATÁFONO NO SE MANIPULAN EQUIPOS SIN NOVEDAD EN ENTREGA"/>
    <s v="VISITA_TÉCNICA"/>
    <n v="56"/>
    <s v="PRINCIPAL"/>
    <s v="TERRESTRE"/>
    <s v="LOZADA ROJAS CHRISTIAN ANDRES"/>
    <n v="1"/>
    <n v="31419"/>
    <n v="31419"/>
  </r>
  <r>
    <s v="PASTO"/>
    <s v="0036-0003"/>
    <x v="0"/>
    <n v="52001"/>
    <n v="3077828"/>
    <n v="66145"/>
    <x v="0"/>
    <s v="NARIÑO"/>
    <s v="PASTO"/>
    <s v="BARRIO SAN IGNACIO PASTO 4"/>
    <s v="WOMPI"/>
    <s v="FO-25-1905839"/>
    <d v="2025-12-01T08:00:00"/>
    <d v="2025-12-01T11:26:00"/>
    <x v="0"/>
    <s v="ROLLOS"/>
    <s v="EJECUTADO_EXITOSO"/>
    <s v="EJECUTADO EXITOSO"/>
    <s v="29/11/2025 SE ESCALA A COORDINADOR DE ZONA PARA ENTREGA DE ROLLOS EN SITIO | 01/12/2025 SE REALIZA ENTREGA DE 32 ROLLOS WOMPI EN EL COMERCIO"/>
    <s v="VISITA_TÉCNICA"/>
    <n v="32"/>
    <s v="PRINCIPAL"/>
    <s v="TERRESTRE"/>
    <s v="PAZ MARTINEZ RICHARD HUMBERTO"/>
    <n v="1"/>
    <n v="31419"/>
    <n v="31419"/>
  </r>
  <r>
    <s v="BARRANQUILLA"/>
    <s v="0036-0001"/>
    <x v="1"/>
    <n v="8001"/>
    <n v="3067919"/>
    <n v="30324"/>
    <x v="0"/>
    <s v="ATLANTICO"/>
    <s v="BARRANQUILLA"/>
    <s v="BARRIO RECREO BARRANQUILLA 2"/>
    <s v="WOMPI"/>
    <s v="FO-25-1894953"/>
    <d v="2025-11-26T15:35:00"/>
    <d v="2025-12-01T11:29:00"/>
    <x v="0"/>
    <s v="ROLLOS"/>
    <s v="EJECUTADO_EXITOSO"/>
    <s v="EJECUTADO EXITOSO"/>
    <s v="27/11/2025 SE ESCALA AL COORDINADOR DE LA ZONA PARA ENTREGA EN SITIO | 01/12/2025 SE HACE ENTREGA DE 48 ROLLOS WOMPI DE MANERA EXITOSA"/>
    <s v="VISITA_TÉCNICA"/>
    <n v="48"/>
    <s v="PRINCIPAL"/>
    <s v="TERRESTRE"/>
    <s v="ORTEGA TORRES JUAN SEBASTIAN"/>
    <n v="1"/>
    <n v="31419"/>
    <n v="31419"/>
  </r>
  <r>
    <s v="MONTERIA"/>
    <s v="0036-0001"/>
    <x v="1"/>
    <n v="23001"/>
    <n v="3078923"/>
    <n v="78543"/>
    <x v="0"/>
    <s v="CORDOBA"/>
    <s v="MONTERIA"/>
    <s v="BARRIO CENTRO MONTERIA 29"/>
    <s v="WOMPI"/>
    <s v="FO-25-1906681"/>
    <d v="2025-12-01T08:00:00"/>
    <d v="2025-12-01T11:30:00"/>
    <x v="0"/>
    <s v="ROLLOS"/>
    <s v="EJECUTADO_EXITOSO"/>
    <s v="EJECUTADO EXITOSO"/>
    <s v="29/11/2025 SE ESCALA A COORDINADOR DE ZONA PARA ENTREGA DE ROLLOS EN SITIO | 01/12/2025 SE ENTREGAN 24 ROLLOS WOMPI"/>
    <s v="VISITA_TÉCNICA"/>
    <n v="24"/>
    <s v="PRINCIPAL"/>
    <s v="TERRESTRE"/>
    <s v="COGOLLO VERTEL EDER LUIS"/>
    <n v="1"/>
    <n v="31419"/>
    <n v="31419"/>
  </r>
  <r>
    <s v="BOGOTA"/>
    <s v="0036-0004"/>
    <x v="4"/>
    <n v="11001"/>
    <n v="3076256"/>
    <n v="58579"/>
    <x v="0"/>
    <s v="CUNDINAMARCA"/>
    <s v="BOGOTA"/>
    <s v="BARRIO PATIO BONITO BOGOTA 15"/>
    <s v="WOMPI"/>
    <s v="FO-25-1903125"/>
    <d v="2025-11-28T11:48:00"/>
    <d v="2025-12-01T11:33:00"/>
    <x v="0"/>
    <s v="ROLLOS"/>
    <s v="EJECUTADO_EXITOSO"/>
    <s v="EJECUTADO EXITOSO"/>
    <s v="28/11/2025 SE ESCALA A COORDINADOR DE ZONA PARA ENTREGA EN SITIO | 01/12/2025 DURANTE LA VISITA TECNICA SE REALIZA ENTREGA DE ROLLOS PARA DATÁFONO NO SE MANIPULAN EQUIPOS SIN NOVEDAD EN ENTREGA"/>
    <s v="VISITA_TÉCNICA"/>
    <n v="32"/>
    <s v="PRINCIPAL"/>
    <s v="TERRESTRE"/>
    <s v="LOZADA ROJAS CHRISTIAN ANDRES"/>
    <n v="1"/>
    <n v="31419"/>
    <n v="31419"/>
  </r>
  <r>
    <s v="PEREIRA"/>
    <s v="0036-0002"/>
    <x v="6"/>
    <n v="63001"/>
    <n v="3077485"/>
    <n v="59713"/>
    <x v="0"/>
    <s v="QUINDIO"/>
    <s v="ARMENIA"/>
    <s v="BARRIO NUEVO MONTEVIDEO ARMENIA"/>
    <s v="WOMPI"/>
    <s v="FO-25-1907571"/>
    <d v="2025-11-28T16:45:00"/>
    <d v="2025-12-01T11:36:00"/>
    <x v="0"/>
    <s v="ROLLOS"/>
    <s v="EJECUTADO_EXITOSO"/>
    <s v="EJECUTADO EXITOSO"/>
    <s v="29/11/2025 SE ESCALA A COORDINADOR DE ZONA PARA ENTREGA DE ROLLOS EN SITIO | 01/12/2025 SE VISITA COMERCIO SE REALIZÓ ENTREGA DE 40 ROLLOS WOMPI, SE ENTREGAN EN CASA SIGUIENTE YA QUE EL COMERCIO ESTA CERRADO SE LLAMA AL CLIENTE HE INDICA EN DEJAR LOS ROLLOS EN CASA AL LADO QUE ES DE UN FAMILIAR"/>
    <s v="VISITA_TÉCNICA"/>
    <n v="40"/>
    <s v="INTERMEDIA"/>
    <s v="TERRESTRE"/>
    <s v="SANCHEZ SOLORZANO JUAN SEBASTIAN"/>
    <n v="1"/>
    <n v="36351"/>
    <n v="36351"/>
  </r>
  <r>
    <s v="CUCUTA"/>
    <s v="0036-0007"/>
    <x v="3"/>
    <n v="54405"/>
    <n v="3078605"/>
    <n v="81406"/>
    <x v="0"/>
    <s v="NORTE DE SANTANDER"/>
    <s v="LOS PATIOS"/>
    <s v="rovoi"/>
    <s v="WOMPI"/>
    <s v="FO-25-1906185"/>
    <d v="2025-12-01T08:00:00"/>
    <d v="2025-12-01T11:39:00"/>
    <x v="0"/>
    <s v="ROLLOS"/>
    <s v="EJECUTADO_EXITOSO"/>
    <s v="EJECUTADO EXITOSO"/>
    <s v="29/11/2025 SE ESCALA A COORDINADOR DE ZONA PARA ENTREGA DE ROLLOS EN SITIO | 01/12/2025 SE VISITA COMERCIO Y SE ENTREGAN 24 ROLLOS OK"/>
    <s v="VISITA_TÉCNICA"/>
    <n v="24"/>
    <s v="PRINCIPAL"/>
    <s v="TERRESTRE"/>
    <s v="TORRES MANTILLA JOSE DANIEL"/>
    <n v="1"/>
    <n v="31419"/>
    <n v="31419"/>
  </r>
  <r>
    <s v="CALI"/>
    <s v="0036-0003"/>
    <x v="0"/>
    <n v="76001"/>
    <n v="3077547"/>
    <n v="78417"/>
    <x v="0"/>
    <s v="VALLE DEL CAUCA"/>
    <s v="CALI"/>
    <s v="BARRIO CRISTOBAL COLON CALI 5"/>
    <s v="WOMPI"/>
    <s v="FO-25-1905852"/>
    <d v="2025-11-28T16:18:00"/>
    <d v="2025-12-01T11:45:00"/>
    <x v="0"/>
    <s v="ROLLOS"/>
    <s v="EJECUTADO_CANCELADO"/>
    <s v="CB CERRADO - DESOCUPADO"/>
    <s v="29/11/2025 SE ESCALA A COORDINADOR DE ZONA PARA ENTREGA DE ROLLOS EN SITIO | 01/12/2025 SE LLEGA AL COMERCIO SE ENCONTRAR CERRADO, SE LLAMA AL CLIENTE SE LE EXPLICA QUE LLEVA EN COLOMBIA CUELGA LA LLAMADA Y NO VUELVE A CONTESTAR NO SE PUEDE ENTREGAR LOS ROLLOS"/>
    <s v="VISITA_TÉCNICA"/>
    <m/>
    <s v="PRINCIPAL"/>
    <s v="TERRESTRE"/>
    <s v="PALACIOS GOMEZ BRAHIAN ANDRES"/>
    <n v="1"/>
    <n v="31419"/>
    <n v="31419"/>
  </r>
  <r>
    <s v="NEIVA"/>
    <s v="0036-0006"/>
    <x v="2"/>
    <n v="18001"/>
    <n v="3070140"/>
    <n v="76310"/>
    <x v="0"/>
    <s v="CAQUETA"/>
    <s v="FLORENCIA"/>
    <s v="BARRIO EL PUERTO FLORENCIA 1"/>
    <s v="WOMPI"/>
    <s v="FO-25-1897343"/>
    <d v="2025-11-27T09:24:00"/>
    <d v="2025-12-01T11:51:00"/>
    <x v="0"/>
    <s v="ROLLOS"/>
    <s v="EJECUTADO_EXITOSO"/>
    <s v="EJECUTADO EXITOSO"/>
    <s v="27/11/2025 SE ESCALA AL COORDINADOR DE LA ZONA PARA ENTREGA EN SITIO | 01/12/2025 SE REALIZA ENTREGA DE 16 ROLLOS WOMPI EN SITIO ENTREGA EXITOSA"/>
    <s v="VISITA_TÉCNICA"/>
    <n v="16"/>
    <s v="LEJANA"/>
    <s v="TERRESTRE"/>
    <s v="BERMUDEZ SANCHEZ JOSE NEYBER"/>
    <n v="1"/>
    <n v="40250"/>
    <n v="40250"/>
  </r>
  <r>
    <s v="BOGOTA"/>
    <s v="0036-0004"/>
    <x v="4"/>
    <n v="25473"/>
    <n v="3074028"/>
    <n v="61050"/>
    <x v="0"/>
    <s v="CUNDINAMARCA"/>
    <s v="MOSQUERA"/>
    <s v="BARRIO 7 TROJES MOSQUERA"/>
    <s v="WOMPI"/>
    <s v="FO-25-1900398"/>
    <d v="2025-11-28T08:00:00"/>
    <d v="2025-12-01T12:02:00"/>
    <x v="0"/>
    <s v="ROLLOS"/>
    <s v="EJECUTADO_EXITOSO"/>
    <s v="EJECUTADO EXITOSO"/>
    <s v="28/11/2025 SE ESCALA AL COORDINADOR DE LA ZONA PARA ENTREGA EN SITIO | 01/12/2025 ENTREGA DE 24 ROLLOS NO SE MANIPULAN EQUIPOS"/>
    <s v="VISITA_TÉCNICA"/>
    <n v="24"/>
    <s v="PRINCIPAL"/>
    <s v="TERRESTRE"/>
    <s v="HERNANDEZ NARANJO OSCAR EDUARDO"/>
    <n v="1"/>
    <n v="31419"/>
    <n v="31419"/>
  </r>
  <r>
    <s v="SINCELEJO"/>
    <s v="0036-0001"/>
    <x v="1"/>
    <n v="70001"/>
    <n v="3078062"/>
    <n v="38625"/>
    <x v="0"/>
    <s v="SUCRE"/>
    <s v="SINCELEJO"/>
    <s v="DROGAS NICOMAR"/>
    <s v="WOMPI"/>
    <s v="FO-25-1905834"/>
    <d v="2025-12-01T08:00:00"/>
    <d v="2025-12-01T12:04:00"/>
    <x v="0"/>
    <s v="ROLLOS"/>
    <s v="EJECUTADO_EXITOSO"/>
    <s v="EJECUTADO EXITOSO"/>
    <s v="29/11/2025 SE ESCALA A COORDINADOR DE ZONA PARA ENTREGA DE ROLLOS EN SITIO | 01/12/2025 SE VISITA SITIO SE VERIFICA INFORMACIÓN SE REALIZA ENTREGA DE ROLLOS, NO SE MANIPULA EQUIPOS. FIRMA QUIEN RECIBE LOS ROLLOS."/>
    <s v="VISITA_TÉCNICA"/>
    <n v="64"/>
    <s v="PRINCIPAL"/>
    <s v="TERRESTRE"/>
    <s v="SANTOS GUZMAN CHRISTIAN FELIPE"/>
    <n v="1"/>
    <n v="31419"/>
    <n v="31419"/>
  </r>
  <r>
    <s v="PASTO"/>
    <s v="0036-0003"/>
    <x v="0"/>
    <n v="52001"/>
    <n v="3075601"/>
    <n v="77557"/>
    <x v="0"/>
    <s v="NARIÑO"/>
    <s v="PASTO"/>
    <s v="BARRIO SANTA BARBARA PASTO 7"/>
    <s v="WOMPI"/>
    <s v="FO-25-1905891"/>
    <d v="2025-11-28T10:18:00"/>
    <d v="2025-12-01T12:06:00"/>
    <x v="0"/>
    <s v="ROLLOS"/>
    <s v="EJECUTADO_EXITOSO"/>
    <s v="EJECUTADO EXITOSO"/>
    <s v="29/11/2025 SE ESCALA A COORDINADOR DE ZONA PARA ENTREGA DE ROLLOS EN SITIO | 01/12/2025 SE REALIZA ENTREGA ENTREGA DE 24 ROLLOS WOMPI EN EL COMERCIO"/>
    <s v="VISITA_TÉCNICA"/>
    <n v="24"/>
    <s v="PRINCIPAL"/>
    <s v="TERRESTRE"/>
    <s v="PAZ MARTINEZ RICHARD HUMBERTO"/>
    <n v="1"/>
    <n v="31419"/>
    <n v="31419"/>
  </r>
  <r>
    <s v="BOGOTA"/>
    <s v="0036-0004"/>
    <x v="4"/>
    <n v="11001"/>
    <n v="3071257"/>
    <n v="59751"/>
    <x v="0"/>
    <s v="CUNDINAMARCA"/>
    <s v="BOGOTA"/>
    <s v="BARRIO VILLA HERMOSA BOGOTA"/>
    <s v="WOMPI"/>
    <s v="FO-25-1905921"/>
    <d v="2025-11-27T11:15:00"/>
    <d v="2025-12-01T12:11:00"/>
    <x v="0"/>
    <s v="ROLLOS"/>
    <s v="EJECUTADO_EXITOSO"/>
    <s v="EJECUTADO EXITOSO"/>
    <s v="29/11/2025 SE ESCALA A COORDINADOR DE ZONA PARA ENTREGA DE ROLLOS EN SITIO | 01/12/2025 SE REALIZA ENTREGA DE 32 ROLLOS"/>
    <s v="VISITA_TÉCNICA"/>
    <n v="32"/>
    <s v="PRINCIPAL"/>
    <s v="TERRESTRE"/>
    <s v="MICHELI LOPEZ MIGUEL ANGEL"/>
    <n v="1"/>
    <n v="31419"/>
    <n v="31419"/>
  </r>
  <r>
    <s v="BOGOTA"/>
    <s v="0036-0004"/>
    <x v="4"/>
    <n v="25473"/>
    <n v="3076770"/>
    <n v="75596"/>
    <x v="0"/>
    <s v="CUNDINAMARCA"/>
    <s v="MOSQUERA"/>
    <s v="BARRIO CC EL TREBOL MOSQUERA"/>
    <s v="WOMPI"/>
    <s v="FO-25-1903959"/>
    <d v="2025-11-28T14:27:00"/>
    <d v="2025-12-01T12:15:00"/>
    <x v="0"/>
    <s v="ROLLOS"/>
    <s v="EJECUTADO_EXITOSO"/>
    <s v="EJECUTADO EXITOSO"/>
    <s v="28/11/2025 SE ESCALA A COORDINADOR DE ZONA PARA ENTREGA EN SITIO | 01/12/2025 ENTREGA DE 24 ROLLOS WOMPI NO SE MANIPULAN EQUIPOS"/>
    <s v="VISITA_TÉCNICA"/>
    <n v="24"/>
    <s v="PRINCIPAL"/>
    <s v="TERRESTRE"/>
    <s v="HERNANDEZ NARANJO OSCAR EDUARDO"/>
    <n v="1"/>
    <n v="31419"/>
    <n v="31419"/>
  </r>
  <r>
    <s v="CARTAGENA"/>
    <s v="0036-0001"/>
    <x v="1"/>
    <n v="13001"/>
    <n v="3079303"/>
    <n v="76446"/>
    <x v="0"/>
    <s v="BOLIVAR"/>
    <s v="CARTAGENA"/>
    <s v="BARRIO PALMERAS CARTAGENA DE INDIAS 2"/>
    <s v="WOMPI"/>
    <s v="FO-25-1908897"/>
    <d v="2025-12-01T08:00:00"/>
    <d v="2025-12-01T12:22:00"/>
    <x v="0"/>
    <s v="ROLLOS"/>
    <s v="EJECUTADO_EXITOSO"/>
    <s v="EJECUTADO EXITOSO"/>
    <s v="30/11/2025 SE ESCALA A COORDINADOR DE ZONA PARA ENTREGA DE ROLLOS EN SITIO | 01/12/2025 SE REALIZA ENTREGA DE 64 ROLLOS PARA EL CORRESPONSAL"/>
    <s v="VISITA_TÉCNICA"/>
    <n v="64"/>
    <s v="PRINCIPAL"/>
    <s v="TERRESTRE"/>
    <s v="MARTINEZ SALGUEDO ANDRES AUGUSTO"/>
    <n v="1"/>
    <n v="31419"/>
    <n v="31419"/>
  </r>
  <r>
    <s v="PEREIRA"/>
    <s v="0036-0002"/>
    <x v="6"/>
    <n v="63001"/>
    <n v="3076448"/>
    <n v="77948"/>
    <x v="0"/>
    <s v="QUINDIO"/>
    <s v="ARMENIA"/>
    <s v="LA VIRGINIA ARMENIA 2"/>
    <s v="WOMPI"/>
    <s v="FO-25-1906023"/>
    <d v="2025-11-28T12:53:00"/>
    <d v="2025-12-01T12:29:00"/>
    <x v="0"/>
    <s v="ROLLOS"/>
    <s v="EJECUTADO_EXITOSO"/>
    <s v="EJECUTADO EXITOSO"/>
    <s v="29/11/2025 SE ESCALA A COORDINADOR DE ZONA PARA ENTREGA DE ROLLOS EN SITIO | 01/12/2025 SE VISITA COMERCIO SE REALIZÓ ENTREGA DE 16 ROLLOS WOMPI"/>
    <s v="VISITA_TÉCNICA"/>
    <n v="16"/>
    <s v="INTERMEDIA"/>
    <s v="TERRESTRE"/>
    <s v="SANCHEZ SOLORZANO JUAN SEBASTIAN"/>
    <n v="1"/>
    <n v="36351"/>
    <n v="36351"/>
  </r>
  <r>
    <s v="BOGOTA"/>
    <s v="0036-0004"/>
    <x v="4"/>
    <n v="25736"/>
    <n v="3054904"/>
    <n v="47554"/>
    <x v="0"/>
    <s v="CUNDINAMARCA"/>
    <s v="SESQUILE"/>
    <s v="BARRIO VEREDA BOITA SESQUILE"/>
    <s v="WOMPI"/>
    <s v="FO-25-1872128"/>
    <d v="2025-11-24T13:38:00"/>
    <d v="2025-12-01T12:31:00"/>
    <x v="0"/>
    <s v="ROLLOS"/>
    <s v="EJECUTADO_EXITOSO"/>
    <s v="EJECUTADO EXITOSO"/>
    <s v="24/11/2025 SE CONFIRMAN DATOS, SE REALIZA ENVIO POR OPERADOR LOGISTICO | 01/12/2025 SE REALIZA ENVIO DE 48 ROLLOS, CON LA GUIA 2235596784 SERVIENTREGA. SE CONFIRMA ENTREGA EXITOSA POR PARTE DE LA TRANSPORTADORA"/>
    <s v="ENVÍO"/>
    <n v="48"/>
    <s v="INTERMEDIA"/>
    <s v="TERRESTRE"/>
    <s v="ALVAREZ LOPEZ MARIANA"/>
    <n v="1"/>
    <n v="36351"/>
    <n v="36351"/>
  </r>
  <r>
    <s v="CALI"/>
    <s v="0036-0003"/>
    <x v="0"/>
    <n v="76001"/>
    <n v="3073288"/>
    <n v="54280"/>
    <x v="0"/>
    <s v="VALLE DEL CAUCA"/>
    <s v="CALI"/>
    <s v="ESTILO Y MODA J Y G"/>
    <s v="WOMPI"/>
    <s v="FO-25-1905901"/>
    <d v="2025-11-27T16:28:00"/>
    <d v="2025-12-01T12:32:00"/>
    <x v="0"/>
    <s v="ROLLOS"/>
    <s v="EJECUTADO_EXITOSO"/>
    <s v="EJECUTADO EXITOSO"/>
    <s v="29/11/2025 SE ESCALA A COORDINADOR DE ZONA PARA ENTREGA DE ROLLOS EN SITIO | 01/12/2025 SE ENTREGAN 48 ROLLOS AL CORRESPONSAL BANCARIO"/>
    <s v="VISITA_TÉCNICA"/>
    <n v="48"/>
    <s v="PRINCIPAL"/>
    <s v="TERRESTRE"/>
    <s v="PALACIOS GOMEZ BRAHIAN ANDRES"/>
    <n v="1"/>
    <n v="31419"/>
    <n v="31419"/>
  </r>
  <r>
    <s v="CALI"/>
    <s v="0036-0003"/>
    <x v="0"/>
    <n v="76001"/>
    <n v="3075458"/>
    <n v="22966"/>
    <x v="0"/>
    <s v="VALLE DEL CAUCA"/>
    <s v="CALI"/>
    <s v="BARRIO ULPIANO LLOREDA - CALI"/>
    <s v="WOMPI"/>
    <s v="FO-25-1905889"/>
    <d v="2025-11-28T10:23:00"/>
    <d v="2025-12-01T12:43:00"/>
    <x v="0"/>
    <s v="ROLLOS"/>
    <s v="EJECUTADO_EXITOSO"/>
    <s v="EJECUTADO EXITOSO"/>
    <s v="29/11/2025 SE ESCALA A COORDINADOR DE ZONA PARA ENTREGA DE ROLLOS EN SITIO | 01/12/2025 SE ENTREGAN 32 ROLLOS AL CORRESPONSAL BANCARIO"/>
    <s v="VISITA_TÉCNICA"/>
    <n v="32"/>
    <s v="PRINCIPAL"/>
    <s v="TERRESTRE"/>
    <s v="PALACIOS GOMEZ BRAHIAN ANDRES"/>
    <n v="1"/>
    <n v="31419"/>
    <n v="31419"/>
  </r>
  <r>
    <s v="CALI"/>
    <s v="0036-0003"/>
    <x v="0"/>
    <n v="19001"/>
    <n v="3075108"/>
    <n v="17382"/>
    <x v="0"/>
    <s v="CAUCA"/>
    <s v="POPAYAN"/>
    <s v="BARRIO CADILLAC II- POPAYAN"/>
    <s v="WOMPI"/>
    <s v="FO-25-1901294"/>
    <d v="2025-11-28T09:08:00"/>
    <d v="2025-12-01T12:44:00"/>
    <x v="0"/>
    <s v="ROLLOS"/>
    <s v="EJECUTADO_EXITOSO"/>
    <s v="EJECUTADO EXITOSO"/>
    <s v="01/12/2025 SE INGRESA SE ENTREGA 48 ROLLOS WOMPI"/>
    <s v="VISITA_TÉCNICA"/>
    <n v="56"/>
    <s v="LEJANA"/>
    <s v="TERRESTRE"/>
    <s v="GIMBUEL LASSO LUIS GERMAN"/>
    <n v="1"/>
    <n v="40250"/>
    <n v="40250"/>
  </r>
  <r>
    <s v="BOGOTA"/>
    <s v="0036-0004"/>
    <x v="4"/>
    <n v="11001"/>
    <n v="3069040"/>
    <n v="46937"/>
    <x v="0"/>
    <s v="CUNDINAMARCA"/>
    <s v="BOGOTA"/>
    <s v="BARRIO FONTIBON BOGOTA 10"/>
    <s v="WOMPI"/>
    <s v="FO-25-1894942"/>
    <d v="2025-11-27T08:00:00"/>
    <d v="2025-12-01T12:46:00"/>
    <x v="0"/>
    <s v="ROLLOS"/>
    <s v="EJECUTADO_EXITOSO"/>
    <s v="EJECUTADO EXITOSO"/>
    <s v="27/11/2025 SE ESCALA AL COORDINADOR DE LA ZONA PARA ENTREGA EN SITIO | 01/12/2025 SE ENTREGAN 24 ROLLOS WOMPI A ALEXANDER MICAN GALEANO"/>
    <s v="VISITA_TÉCNICA"/>
    <n v="24"/>
    <s v="PRINCIPAL"/>
    <s v="TERRESTRE"/>
    <s v="LEON GUERRERO CRISTIAN JOHAN"/>
    <n v="1"/>
    <n v="31419"/>
    <n v="31419"/>
  </r>
  <r>
    <s v="BOGOTA"/>
    <s v="0036-0004"/>
    <x v="4"/>
    <n v="11001"/>
    <n v="3062600"/>
    <n v="59908"/>
    <x v="0"/>
    <s v="CUNDINAMARCA"/>
    <s v="BOGOTA"/>
    <s v="BARRIO CASA BLANCA BOGOTA 7"/>
    <s v="WOMPI"/>
    <s v="FO-25-1879895"/>
    <d v="2025-11-25T16:03:00"/>
    <d v="2025-12-01T13:00:00"/>
    <x v="0"/>
    <s v="ROLLOS"/>
    <s v="EJECUTADO_EXITOSO"/>
    <s v="EJECUTADO EXITOSO"/>
    <s v="25/11/2025 SE ESCALA AL COORDINADOR DE LA ZONA PARA ENTREGA EN SITIO | 01/12/2025 SE REALIZA ENTREGA DE 24 ROLLOS"/>
    <s v="VISITA_TÉCNICA"/>
    <n v="24"/>
    <s v="PRINCIPAL"/>
    <s v="TERRESTRE"/>
    <s v="MICHELI LOPEZ MIGUEL ANGEL"/>
    <n v="1"/>
    <n v="31419"/>
    <n v="31419"/>
  </r>
  <r>
    <s v="BOGOTA"/>
    <s v="0036-0004"/>
    <x v="4"/>
    <n v="11001"/>
    <n v="3073253"/>
    <n v="55891"/>
    <x v="0"/>
    <s v="CUNDINAMARCA"/>
    <s v="BOGOTÁ"/>
    <s v="INTERCOM AAA 2."/>
    <s v="WOMPI"/>
    <s v="FO-25-1905907"/>
    <d v="2025-11-27T16:07:00"/>
    <d v="2025-12-01T13:07:00"/>
    <x v="0"/>
    <s v="ROLLOS"/>
    <s v="EJECUTADO_EXITOSO"/>
    <s v="EJECUTADO EXITOSO"/>
    <s v="29/11/2025 SE ESCALA A COORDINADOR DE ZONA PARA ENTREGA DE ROLLOS EN SITIO | 01/12/2025 SE LLEGA A COMERCIO, SE ENTREGAN ROLLOS, SIN MANIPULACIÓN DEL EQUIPO SIN NOVEDAD"/>
    <s v="VISITA_TÉCNICA"/>
    <n v="32"/>
    <s v="PRINCIPAL"/>
    <s v="TERRESTRE"/>
    <s v="ARIAS QUILINDO JULIAN"/>
    <n v="1"/>
    <n v="31419"/>
    <n v="31419"/>
  </r>
  <r>
    <s v="CALI"/>
    <s v="0036-0003"/>
    <x v="0"/>
    <n v="19001"/>
    <n v="3077988"/>
    <n v="41914"/>
    <x v="0"/>
    <s v="CAUCA"/>
    <s v="POPAYAN"/>
    <s v="BARRIO LA ESMERALDA POPAYAN 2"/>
    <s v="WOMPI"/>
    <s v="FO-25-1907126"/>
    <d v="2025-12-01T08:00:00"/>
    <d v="2025-12-01T13:12:00"/>
    <x v="0"/>
    <s v="ROLLOS"/>
    <s v="EJECUTADO_EXITOSO"/>
    <s v="EJECUTADO EXITOSO"/>
    <s v="29/11/2025 SE CONFIRMAN DATOS, SE REALIZA ENVIO POR OPERADOR LOGISTICO | 01/12/2025 SE INGRESA SE ENTREGA 56 ROLLOS WOMPI"/>
    <s v="VISITA_TÉCNICA"/>
    <n v="56"/>
    <s v="LEJANA"/>
    <s v="TERRESTRE"/>
    <s v="GIMBUEL LASSO LUIS GERMAN"/>
    <n v="1"/>
    <n v="40250"/>
    <n v="40250"/>
  </r>
  <r>
    <s v="VILLAVICENCIO"/>
    <s v="0036-0006"/>
    <x v="2"/>
    <n v="50001"/>
    <n v="3076702"/>
    <n v="79427"/>
    <x v="0"/>
    <s v="META"/>
    <s v="VILLAVICENCIO"/>
    <s v="DROGUERIA Y MINIMARKET SERVIFARM 2"/>
    <s v="WOMPI"/>
    <s v="FO-25-1905860"/>
    <d v="2025-11-28T13:13:00"/>
    <d v="2025-12-01T13:50:00"/>
    <x v="0"/>
    <s v="ROLLOS"/>
    <s v="EJECUTADO_EXITOSO"/>
    <s v="EJECUTADO EXITOSO"/>
    <s v="29/11/2025 SE ESCALA A COORDINADOR DE ZONA PARA ENTREGA DE ROLLOS EN SITIO | 01/12/2025 SE VISITA CB Y SE REALIZA ENTREGA DE 16 ROLLOS DE PAPEL TERMICO PARA DATÁFONO WOMPI"/>
    <s v="VISITA_TÉCNICA"/>
    <n v="16"/>
    <s v="PRINCIPAL"/>
    <s v="TERRESTRE"/>
    <s v="GARZON RUIZ LUIS MIGUEL"/>
    <n v="1"/>
    <n v="31419"/>
    <n v="31419"/>
  </r>
  <r>
    <s v="BOGOTA"/>
    <s v="0036-0004"/>
    <x v="4"/>
    <n v="25754"/>
    <n v="3069096"/>
    <n v="58326"/>
    <x v="0"/>
    <s v="CUNDINAMARCA"/>
    <s v="SOACHA"/>
    <s v="BARRIO SAN MATEO SOACHA 14"/>
    <s v="WOMPI"/>
    <s v="FO-25-1895634"/>
    <d v="2025-11-27T08:13:00"/>
    <d v="2025-12-01T13:52:00"/>
    <x v="0"/>
    <s v="ROLLOS"/>
    <s v="EJECUTADO_EXITOSO"/>
    <s v="EJECUTADO EXITOSO"/>
    <s v="27/11/2025 SE ESCALA AL COORDINADOR DE LA ZONA PARA ENTREGA EN SITIO | 01/12/2025 ENTREGA DE 24 ROLLOS WOMPI PARA DATAFONO NO SE MANIPULA TERMINAL"/>
    <s v="VISITA_TÉCNICA"/>
    <n v="24"/>
    <s v="PRINCIPAL"/>
    <s v="TERRESTRE"/>
    <s v="BUSTOS MORA DIEGO MANUEL"/>
    <n v="1"/>
    <n v="31419"/>
    <n v="31419"/>
  </r>
  <r>
    <s v="TUNJA"/>
    <s v="0036-0007"/>
    <x v="3"/>
    <n v="15001"/>
    <n v="3077963"/>
    <n v="33106"/>
    <x v="0"/>
    <s v="BOYACA"/>
    <s v="TUNJA"/>
    <s v="BARRIO CENTRO TUNJA"/>
    <s v="WOMPI"/>
    <s v="FO-25-1905838"/>
    <d v="2025-12-01T08:00:00"/>
    <d v="2025-12-01T13:56:00"/>
    <x v="0"/>
    <s v="ROLLOS"/>
    <s v="EJECUTADO_EXITOSO"/>
    <s v="EJECUTADO EXITOSO"/>
    <s v="29/11/2025 SE ESCALA A COORDINADOR DE ZONA PARA ENTREGA DE ROLLOS EN SITIO | 01/12/2025 SE VISITA CB ENTREGA 64 ROLLOS... CAÍDA DE BANCOLOMBIA.. PRUEBA RECHAZADA"/>
    <s v="VISITA_TÉCNICA"/>
    <n v="64"/>
    <s v="PRINCIPAL"/>
    <s v="TERRESTRE"/>
    <s v="GONZALEZ GONZALEZ MARIO ALBERTO"/>
    <n v="1"/>
    <n v="31419"/>
    <n v="31419"/>
  </r>
  <r>
    <s v="SINCELEJO"/>
    <s v="0036-0001"/>
    <x v="1"/>
    <n v="70215"/>
    <n v="3073795"/>
    <n v="40211"/>
    <x v="0"/>
    <s v="SUCRE"/>
    <s v="COROZAL"/>
    <s v="BARRIO VALPARAISO COROZAL"/>
    <s v="WOMPI"/>
    <s v="FO-25-1901298"/>
    <d v="2025-11-28T08:00:00"/>
    <d v="2025-12-01T14:18:00"/>
    <x v="0"/>
    <s v="ROLLOS"/>
    <s v="EJECUTADO_EXITOSO"/>
    <s v="EJECUTADO EXITOSO"/>
    <s v="01/12/2025 SE REALIZA ENVIO DE 40 ROLLOS, CON LA GUIA 2265100531 SERVIENTREGA. SE CONFIRMA ENTREGA EXITOSA POR PARTE DE LA TRANSPORTADORA"/>
    <s v="ENVÍO"/>
    <n v="40"/>
    <s v="INTERMEDIA"/>
    <s v="TERRESTRE"/>
    <s v="ALVAREZ LOPEZ MARIANA"/>
    <n v="1"/>
    <n v="36351"/>
    <n v="36351"/>
  </r>
  <r>
    <s v="NEIVA"/>
    <s v="0036-0006"/>
    <x v="2"/>
    <n v="18460"/>
    <n v="3057899"/>
    <n v="34342"/>
    <x v="0"/>
    <s v="CAQUETA"/>
    <s v="MILAN"/>
    <s v="BARRIO CENTRO MILAN 1"/>
    <s v="WOMPI"/>
    <s v="FO-25-1879475"/>
    <d v="2025-11-25T08:31:00"/>
    <d v="2025-12-01T14:28:00"/>
    <x v="0"/>
    <s v="ROLLOS"/>
    <s v="EJECUTADO_EXITOSO"/>
    <s v="EJECUTADO EXITOSO"/>
    <s v="25/11/2025 SE CONFIRMAN DATOS, SE REALIZA ENVIO POR OPERADOR LOGISTICO | 01/12/2025 SE REALIZA ENVIO DE 48 ROLLOS, CON LA GUIA 2235596813 SERVIENTREGA. SE CONFIRMA ENTREGA EXITOSA POR PARTE DE LA TRANSPORTADORA"/>
    <s v="ENVÍO"/>
    <n v="48"/>
    <s v="LEJANA"/>
    <s v="TERRESTRE"/>
    <s v="ORREGO BEDOYA YASMIN ADRIANA"/>
    <n v="1"/>
    <n v="40250"/>
    <n v="40250"/>
  </r>
  <r>
    <s v="BOGOTA"/>
    <s v="0036-0004"/>
    <x v="4"/>
    <n v="25053"/>
    <n v="3071793"/>
    <n v="48873"/>
    <x v="0"/>
    <s v="CUNDINAMARCA"/>
    <s v="ARBELAEZ"/>
    <s v="BARRIO CENTRO ARBELAEZ"/>
    <s v="WOMPI"/>
    <s v="FO-25-1898856"/>
    <d v="2025-11-27T12:54:00"/>
    <d v="2025-12-01T14:29:00"/>
    <x v="0"/>
    <s v="ROLLOS"/>
    <s v="EJECUTADO_EXITOSO"/>
    <s v="EJECUTADO EXITOSO"/>
    <s v="27/11/2025 SE CONFIRMAN DATOS, SE REALIZA ENVIO POR OPERADOR LOGISTICO | 01/12/2025 SE REALIZA ENVIO DE 64 ROLLOS, CON LA GUIA 2235596873 SERVIENTREGA. SE CONFIRMA ENTREGA EXITOSA POR PARTE DE LA TRANSPORTADORA"/>
    <s v="ENVÍO"/>
    <n v="64"/>
    <s v="INTERMEDIA"/>
    <s v="TERRESTRE"/>
    <s v="ORREGO BEDOYA YASMIN ADRIANA"/>
    <n v="1"/>
    <n v="36351"/>
    <n v="36351"/>
  </r>
  <r>
    <s v="PEREIRA"/>
    <s v="0036-0002"/>
    <x v="6"/>
    <n v="76147"/>
    <n v="3079837"/>
    <n v="74063"/>
    <x v="0"/>
    <s v="VALLE DEL CAUCA"/>
    <s v="CARTAGO"/>
    <s v="BARRIO COOPERATIVO CARTAGO 1"/>
    <s v="WOMPI"/>
    <s v="FO-25-1910764"/>
    <d v="2025-12-01T08:00:00"/>
    <d v="2025-12-01T15:06:00"/>
    <x v="0"/>
    <s v="ROLLOS"/>
    <s v="EJECUTADO_EXITOSO"/>
    <s v="EJECUTADO EXITOSO"/>
    <s v="01/12/2025 SE ESCALA A COORDINADOR DE ZONA PARA ENTREGA DE ROLLOS EN SITIO | 01/12/2025 SE VISITA COMERCIO SE REALIZA ENTREGA DE 16 ROLLOS DE PAPEL PARA DATÁFONO WOMPI"/>
    <s v="VISITA_TÉCNICA"/>
    <n v="16"/>
    <s v="PRINCIPAL"/>
    <s v="TERRESTRE"/>
    <s v="LOAIZA LOPEZ JHON FREDDY"/>
    <n v="1"/>
    <n v="31419"/>
    <n v="31419"/>
  </r>
  <r>
    <s v="VILLAVICENCIO"/>
    <s v="0036-0006"/>
    <x v="2"/>
    <n v="50001"/>
    <n v="3077825"/>
    <n v="74509"/>
    <x v="0"/>
    <s v="META"/>
    <s v="VILLAVICENCIO"/>
    <s v="BARRIO VILLA ORIENTE VILLAVICENCIO 4"/>
    <s v="WOMPI"/>
    <s v="FO-25-1905840"/>
    <d v="2025-12-01T08:00:00"/>
    <d v="2025-12-01T15:09:00"/>
    <x v="0"/>
    <s v="ROLLOS"/>
    <s v="EJECUTADO_EXITOSO"/>
    <s v="EJECUTADO EXITOSO"/>
    <s v="29/11/2025 SE ESCALA A COORDINADOR DE ZONA PARA ENTREGA DE ROLLOS EN SITIO | 01/12/2025 SE VISITA CB Y SE REALIZA ENTREGA DE 32 ROLLOS DE PAPEL TERMICO PARA DATÁFONO WOMPI"/>
    <s v="VISITA_TÉCNICA"/>
    <n v="32"/>
    <s v="PRINCIPAL"/>
    <s v="TERRESTRE"/>
    <s v="GARZON RUIZ LUIS MIGUEL"/>
    <n v="1"/>
    <n v="31419"/>
    <n v="31419"/>
  </r>
  <r>
    <s v="IBAGUE"/>
    <s v="0036-0006"/>
    <x v="2"/>
    <n v="73001"/>
    <n v="3067650"/>
    <n v="55082"/>
    <x v="0"/>
    <s v="TOLIMA"/>
    <s v="IBAGUE"/>
    <s v="BARRIO URBANIZACION VILLA CAFE IBAGUE"/>
    <s v="WOMPI"/>
    <s v="FO-25-1894955"/>
    <d v="2025-11-26T15:16:00"/>
    <d v="2025-12-01T15:12:00"/>
    <x v="0"/>
    <s v="ROLLOS"/>
    <s v="EJECUTADO_EXITOSO"/>
    <s v="EJECUTADO EXITOSO"/>
    <s v="27/11/2025 SE ESCALA AL COORDINADOR DE LA ZONA PARA ENTREGA EN SITIO | 01/12/2025 SE ENTREGA 32 ROLLOS CON VISITA"/>
    <s v="VISITA_TÉCNICA"/>
    <n v="32"/>
    <s v="PRINCIPAL"/>
    <s v="TERRESTRE"/>
    <s v="VARGAS HERRERA JHON JAIRO"/>
    <n v="1"/>
    <n v="31419"/>
    <n v="31419"/>
  </r>
  <r>
    <s v="BOGOTA"/>
    <s v="0036-0004"/>
    <x v="4"/>
    <n v="11001"/>
    <n v="3069265"/>
    <n v="49815"/>
    <x v="0"/>
    <s v="CUNDINAMARCA"/>
    <s v="BOGOTA"/>
    <s v="PERFEL"/>
    <s v="WOMPI"/>
    <s v="FO-25-1895633"/>
    <d v="2025-11-27T08:18:00"/>
    <d v="2025-12-01T15:18:00"/>
    <x v="0"/>
    <s v="ROLLOS"/>
    <s v="EJECUTADO_EXITOSO"/>
    <s v="EJECUTADO EXITOSO"/>
    <s v="27/11/2025 SE ESCALA AL COORDINADOR DE LA ZONA PARA ENTREGA EN SITIO | 01/12/2025 SE VISITA COMERCIO, SE ENTREGAN 64 ROLLOS WOMPI, NO SE MANIPULAN DISPOSITIVOS"/>
    <s v="VISITA_TÉCNICA"/>
    <n v="64"/>
    <s v="PRINCIPAL"/>
    <s v="TERRESTRE"/>
    <s v="ORTIZ YARA FRANKLYN ISRAEL"/>
    <n v="1"/>
    <n v="31419"/>
    <n v="31419"/>
  </r>
  <r>
    <s v="BOGOTA"/>
    <s v="0036-0004"/>
    <x v="4"/>
    <n v="11001"/>
    <n v="3076466"/>
    <n v="40095"/>
    <x v="0"/>
    <s v="CUNDINAMARCA"/>
    <s v="BOGOTA"/>
    <s v="CIBERESPACIO G C"/>
    <s v="WOMPI"/>
    <s v="FO-25-1904493"/>
    <d v="2025-11-28T13:15:00"/>
    <d v="2025-12-01T15:29:00"/>
    <x v="0"/>
    <s v="ROLLOS"/>
    <s v="EJECUTADO_EXITOSO"/>
    <s v="EJECUTADO EXITOSO"/>
    <s v="28/11/2025 SE ESCALA A COORDINADOR DE ZONA PARA ENTREGA EN SITIO | 01/12/2025 SE VISITA COMERCIO SE ENTREGAN 48 ROLLOS WOMPI, NO SE MANIPULAN DISPOSITIVOS"/>
    <s v="VISITA_TÉCNICA"/>
    <n v="48"/>
    <s v="PRINCIPAL"/>
    <s v="TERRESTRE"/>
    <s v="ORTIZ YARA FRANKLYN ISRAEL"/>
    <n v="1"/>
    <n v="31419"/>
    <n v="31419"/>
  </r>
  <r>
    <s v="CUCUTA"/>
    <s v="0036-0007"/>
    <x v="3"/>
    <n v="54001"/>
    <n v="3081696"/>
    <n v="40083"/>
    <x v="0"/>
    <s v="NORTE DE SANTANDER"/>
    <s v="CUCUTA"/>
    <s v="BARRIO MOTILONES CUCUTA 1"/>
    <s v="WOMPI"/>
    <s v="FO-25-1912784"/>
    <d v="2025-12-01T09:44:00"/>
    <d v="2025-12-01T15:31:00"/>
    <x v="0"/>
    <s v="ROLLOS"/>
    <s v="EJECUTADO_EXITOSO"/>
    <s v="EJECUTADO EXITOSO"/>
    <s v="01/12/2025 SE ESCALA A COORDINADOR DE ZONA PARA ENTREGA DE ROLLOS EN SITIO | 01/12/2025 SE REALIZA ENTREGA DE 64 ROLLOS WOMPI OK"/>
    <s v="VISITA_TÉCNICA"/>
    <n v="64"/>
    <s v="PRINCIPAL"/>
    <s v="TERRESTRE"/>
    <s v="DURAN ACOSTA FRANK YONNY"/>
    <n v="1"/>
    <n v="31419"/>
    <n v="31419"/>
  </r>
  <r>
    <s v="IBAGUE"/>
    <s v="0036-0006"/>
    <x v="2"/>
    <n v="73001"/>
    <n v="3071942"/>
    <n v="71403"/>
    <x v="0"/>
    <s v="TOLIMA"/>
    <s v="IBAGUE"/>
    <s v="BARRIO URBANIZACION VILLA CLARA IBAGUE"/>
    <s v="WOMPI"/>
    <s v="FO-25-1898539"/>
    <d v="2025-11-27T13:14:00"/>
    <d v="2025-12-01T15:35:00"/>
    <x v="0"/>
    <s v="ROLLOS"/>
    <s v="EJECUTADO_EXITOSO"/>
    <s v="EJECUTADO EXITOSO"/>
    <s v="27/11/2025 SE ESCALA AL COORDINADOR DE LA ZONA PARA ENTREGA EN SITIO | 01/12/2025 SE ENTREGA 40 ROLLOS CON VISITA"/>
    <s v="VISITA_TÉCNICA"/>
    <n v="40"/>
    <s v="PRINCIPAL"/>
    <s v="TERRESTRE"/>
    <s v="VARGAS HERRERA JHON JAIRO"/>
    <n v="1"/>
    <n v="31419"/>
    <n v="31419"/>
  </r>
  <r>
    <s v="BUCARAMANGA"/>
    <s v="0036-0007"/>
    <x v="3"/>
    <n v="68001"/>
    <n v="3070412"/>
    <n v="46041"/>
    <x v="0"/>
    <s v="SANTANDER"/>
    <s v="BUCARAMANGA"/>
    <s v="DROGUERIA Y PERFUMERIA 12 DE OCTUBRE"/>
    <s v="WOMPI"/>
    <s v="FO-25-1905928"/>
    <d v="2025-11-27T09:49:00"/>
    <d v="2025-12-01T15:37:00"/>
    <x v="0"/>
    <s v="ROLLOS"/>
    <s v="EJECUTADO_EXITOSO"/>
    <s v="EJECUTADO EXITOSO"/>
    <s v="29/11/2025 SE ESCALA A COORDINADOR DE ZONA PARA ENTREGA DE ROLLOS EN SITIO | 01/12/2025 SE REALIZA ENTREGA DE 40 ROLLOS WOMPI CON VISITA."/>
    <s v="VISITA_TÉCNICA"/>
    <n v="40"/>
    <s v="PRINCIPAL"/>
    <s v="TERRESTRE"/>
    <s v="MARTINEZ FLOREZ DONIS ALBERTO"/>
    <n v="1"/>
    <n v="31419"/>
    <n v="31419"/>
  </r>
  <r>
    <s v="IBAGUE"/>
    <s v="0036-0006"/>
    <x v="2"/>
    <n v="73001"/>
    <n v="3071940"/>
    <n v="71403"/>
    <x v="0"/>
    <s v="TOLIMA"/>
    <s v="IBAGUE"/>
    <s v="BARRIO URBANIZACION VILLA CLARA IBAGUE"/>
    <s v="WOMPI"/>
    <s v="FO-25-1898543"/>
    <d v="2025-11-27T13:10:00"/>
    <d v="2025-12-01T15:46:00"/>
    <x v="0"/>
    <s v="ROLLOS"/>
    <s v="EJECUTADO_EXITOSO"/>
    <s v="EJECUTADO EXITOSO"/>
    <s v="27/11/2025 SE ESCALA AL COORDINADOR DE LA ZONA PARA ENTREGA EN SITIO | 01/12/2025 SE ENTREGA 40 ROLLOS CON VISITA"/>
    <s v="VISITA_TÉCNICA"/>
    <n v="40"/>
    <s v="PRINCIPAL"/>
    <s v="TERRESTRE"/>
    <s v="VARGAS HERRERA JHON JAIRO"/>
    <n v="1"/>
    <n v="31419"/>
    <n v="31419"/>
  </r>
  <r>
    <s v="CUCUTA"/>
    <s v="0036-0007"/>
    <x v="3"/>
    <n v="54001"/>
    <n v="3079123"/>
    <n v="80264"/>
    <x v="0"/>
    <s v="NORTE DE SANTANDER"/>
    <s v="CUCUTA"/>
    <s v="DROGUERIA Y PERFUMERIA VIRGEN DE GUADALUPE"/>
    <s v="WOMPI"/>
    <s v="FO-25-1908894"/>
    <d v="2025-12-01T08:00:00"/>
    <d v="2025-12-01T15:53:00"/>
    <x v="0"/>
    <s v="ROLLOS"/>
    <s v="EJECUTADO_EXITOSO"/>
    <s v="EJECUTADO EXITOSO"/>
    <s v="30/11/2025 SE ESCALA A COORDINADOR DE ZONA PARA ENTREGA DE ROLLOS EN SITIO | 01/12/2025 ENTREGA EXITOSA DE 16 ROLLOS WOMPI"/>
    <s v="VISITA_TÉCNICA"/>
    <n v="16"/>
    <s v="PRINCIPAL"/>
    <s v="TERRESTRE"/>
    <s v="NARANJO AFANADOR RUBEN JESUS"/>
    <n v="1"/>
    <n v="31419"/>
    <n v="31419"/>
  </r>
  <r>
    <s v="CALI"/>
    <s v="0036-0003"/>
    <x v="0"/>
    <n v="19001"/>
    <n v="3072940"/>
    <n v="31787"/>
    <x v="0"/>
    <s v="CAUCA"/>
    <s v="POPAYAN"/>
    <s v="BARRIO COMUNEROS POPAYAN"/>
    <s v="WOMPI"/>
    <s v="FO-25-1899456"/>
    <d v="2025-11-27T15:29:00"/>
    <d v="2025-12-01T16:00:00"/>
    <x v="0"/>
    <s v="ROLLOS"/>
    <s v="EJECUTADO_EXITOSO"/>
    <s v="EJECUTADO EXITOSO"/>
    <s v="27/11/2025 SE CONFIRMAN DATOS, SE REALIZA ENVIO POR OPERADOR LOGISTICO | 01/12/2025 SE INGRESA SE ENTREGA 40 ROLLOS WOMPI"/>
    <s v="VISITA_TÉCNICA"/>
    <n v="40"/>
    <s v="LEJANA"/>
    <s v="TERRESTRE"/>
    <s v="GIMBUEL LASSO LUIS GERMAN"/>
    <n v="1"/>
    <n v="40250"/>
    <n v="40250"/>
  </r>
  <r>
    <s v="CUCUTA"/>
    <s v="0036-0007"/>
    <x v="3"/>
    <n v="54001"/>
    <n v="3082766"/>
    <n v="63459"/>
    <x v="0"/>
    <s v="NORTE DE SANTANDER"/>
    <s v="CUCUTA"/>
    <s v="BIGS TECNOLOGY"/>
    <s v="WOMPI"/>
    <s v="FO-25-1912777"/>
    <d v="2025-12-01T10:35:00"/>
    <d v="2025-12-01T16:08:00"/>
    <x v="0"/>
    <s v="ROLLOS"/>
    <s v="EJECUTADO_EXITOSO"/>
    <s v="EJECUTADO EXITOSO"/>
    <s v="01/12/2025 SE ESCALA A COORDINADOR DE ZONA PARA ENTREGA DE ROLLOS EN SITIO | 01/12/2025 SE REALIZA ENTREGA DE 40 ROLLOS WOMPI OK"/>
    <s v="VISITA_TÉCNICA"/>
    <n v="40"/>
    <s v="PRINCIPAL"/>
    <s v="TERRESTRE"/>
    <s v="DURAN ACOSTA FRANK YONNY"/>
    <n v="1"/>
    <n v="31419"/>
    <n v="31419"/>
  </r>
  <r>
    <s v="BOGOTA"/>
    <s v="0036-0004"/>
    <x v="4"/>
    <n v="11001"/>
    <n v="3065363"/>
    <n v="37521"/>
    <x v="0"/>
    <s v="CUNDINAMARCA"/>
    <s v="BOGOTA"/>
    <s v="BARRIO SIERRA MORENA BOGOTA 1"/>
    <s v="WOMPI"/>
    <s v="FO-25-1885195"/>
    <d v="2025-11-26T10:16:00"/>
    <d v="2025-12-01T16:13:00"/>
    <x v="0"/>
    <s v="ROLLOS"/>
    <s v="EJECUTADO_EXITOSO"/>
    <s v="EJECUTADO EXITOSO"/>
    <s v="26/11/2025 SE ESCALA AL COORDINADOR DE LA ZONA PARA ENTREGA EN SITIO | 01/12/2025 SE LLEGA A COMERCIO, SE ENTREGAN ROLLOS, SIN MANIPULACIÓN DEL EQUIPO SIN NOVEDAD"/>
    <s v="VISITA_TÉCNICA"/>
    <n v="8"/>
    <s v="PRINCIPAL"/>
    <s v="TERRESTRE"/>
    <s v="ARIAS QUILINDO JULIAN"/>
    <n v="1"/>
    <n v="31419"/>
    <n v="31419"/>
  </r>
  <r>
    <s v="VILLAVICENCIO"/>
    <s v="0036-0006"/>
    <x v="2"/>
    <n v="50573"/>
    <n v="3071057"/>
    <n v="73059"/>
    <x v="0"/>
    <s v="META"/>
    <s v="PUERTO LOPEZ"/>
    <s v="BARRIO PUEBLO NUEVO ZONA RURAL PUERTO LOPEZ"/>
    <s v="WOMPI"/>
    <s v="FO-25-1897979"/>
    <d v="2025-11-27T10:53:00"/>
    <d v="2025-12-01T16:13:00"/>
    <x v="0"/>
    <s v="ROLLOS"/>
    <s v="EJECUTADO_EXITOSO"/>
    <s v="EJECUTADO EXITOSO"/>
    <s v="27/11/2025 SE CONFIRMAN DATOS, SE REALIZA ENVIO POR OPERADOR LOGISTICO. USUARIO INDICA QUE SOLO LLEGA INTERRAPIDISIMO | 28/11/2025 SE REALIZA ENVÍO DE 16 ROLLOS DE PAPEL TERMICO PARA DATÁFONO POR TRANSPORTADORA INTER RAPIDÍSIMO GUÍA NO 700176449154"/>
    <s v="ENVÍO"/>
    <n v="16"/>
    <s v="INTERMEDIA"/>
    <s v="TERRESTRE"/>
    <s v="GARZON RUIZ LUIS MIGUEL"/>
    <n v="1"/>
    <n v="36351"/>
    <n v="36351"/>
  </r>
  <r>
    <s v="MONTERIA"/>
    <s v="0036-0001"/>
    <x v="1"/>
    <n v="23001"/>
    <n v="3071297"/>
    <n v="66407"/>
    <x v="0"/>
    <s v="CORDOBA"/>
    <s v="MONTERIA"/>
    <s v="BARRIO MOGAMBO MONTERIA 6"/>
    <s v="WOMPI"/>
    <s v="FO-25-1905917"/>
    <d v="2025-11-27T11:35:00"/>
    <d v="2025-12-01T16:20:00"/>
    <x v="0"/>
    <s v="ROLLOS"/>
    <s v="EJECUTADO_EXITOSO"/>
    <s v="EJECUTADO EXITOSO"/>
    <s v="29/11/2025 SE ESCALA A COORDINADOR DE ZONA PARA ENTREGA DE ROLLOS EN SITIO | 01/12/2025 SE VISITA SITIO, LOCAL SE ENCUENTRA CERRADO, SE LLAMA AL CB SR CRISTIAN QUIEN AUTORIZÓ ENTREGAR ROLLOS EN LOCAL DE AL LADO."/>
    <s v="VISITA_TÉCNICA"/>
    <n v="48"/>
    <s v="PRINCIPAL"/>
    <s v="TERRESTRE"/>
    <s v="COGOLLO VERTEL EDER LUIS"/>
    <n v="1"/>
    <n v="31419"/>
    <n v="31419"/>
  </r>
  <r>
    <s v="CUCUTA"/>
    <s v="0036-0007"/>
    <x v="3"/>
    <n v="54001"/>
    <n v="3079327"/>
    <n v="80260"/>
    <x v="0"/>
    <s v="NORTE DE SANTANDER"/>
    <s v="CUCUTA"/>
    <s v="BARRIO ANTONIA SANTOS CUCUTA 4"/>
    <s v="WOMPI"/>
    <s v="FO-25-1909284"/>
    <d v="2025-12-01T08:00:00"/>
    <d v="2025-12-01T16:30:00"/>
    <x v="0"/>
    <s v="ROLLOS"/>
    <s v="EJECUTADO_EXITOSO"/>
    <s v="EJECUTADO EXITOSO"/>
    <s v="30/11/2025 SE ESCALA A COORDINADOR DE ZONA PARA ENTREGA DE ROLLOS EN SITIO | 01/12/2025 SE VISITA COMERCIO SE HACE ENTREGA DE 16 ROLLOS WOMPI EXITOSO."/>
    <s v="VISITA_TÉCNICA"/>
    <n v="16"/>
    <s v="PRINCIPAL"/>
    <s v="TERRESTRE"/>
    <s v="NARANJO AFANADOR RUBEN JESUS"/>
    <n v="1"/>
    <n v="31419"/>
    <n v="31419"/>
  </r>
  <r>
    <s v="PEREIRA"/>
    <s v="0036-0002"/>
    <x v="6"/>
    <n v="76147"/>
    <n v="3077972"/>
    <n v="79183"/>
    <x v="0"/>
    <s v="VALLE DEL CAUCA"/>
    <s v="CARTAGO"/>
    <s v="BARRIO EL CARMEN CARTAGO 3"/>
    <s v="WOMPI"/>
    <s v="FO-25-1905833"/>
    <d v="2025-12-01T08:00:00"/>
    <d v="2025-12-02T08:04:00"/>
    <x v="0"/>
    <s v="ROLLOS"/>
    <s v="EJECUTADO_EXITOSO"/>
    <s v="EJECUTADO EXITOSO"/>
    <s v="29/11/2025 SE ESCALA A COORDINADOR DE ZONA PARA ENTREGA DE ROLLOS EN SITIO | 01/12/2025 SE VISITA COMERCIO SE REALIZA ENTREGA DE 16 ROLLOS DE PAPEL PARA DATÁFONO WOMPI"/>
    <s v="VISITA_TÉCNICA"/>
    <n v="16"/>
    <s v="PRINCIPAL"/>
    <s v="TERRESTRE"/>
    <s v="LOAIZA LOPEZ JHON FREDDY"/>
    <n v="1"/>
    <n v="31419"/>
    <n v="31419"/>
  </r>
  <r>
    <s v="PEREIRA"/>
    <s v="0036-0002"/>
    <x v="6"/>
    <n v="66001"/>
    <n v="3073792"/>
    <n v="38161"/>
    <x v="0"/>
    <s v="RISARALDA"/>
    <s v="PEREIRA"/>
    <s v="VARIEDADES LOS ANTOJOS"/>
    <s v="WOMPI"/>
    <s v="FO-25-1902467"/>
    <d v="2025-11-28T08:00:00"/>
    <d v="2025-12-02T08:09:00"/>
    <x v="0"/>
    <s v="ROLLOS"/>
    <s v="EJECUTADO_EXITOSO"/>
    <s v="EJECUTADO EXITOSO"/>
    <s v="28/11/2025 SE ESCALA A COORDINADOR DE ZONA PARA ENTREGA EN SITIO | 01/12/2025 SE VISITA COMERCIO SE REALIZA ENTREGA DE 64 ROLLOS DE PAPEL PARA DATÁFONO WOMPI"/>
    <s v="VISITA_TÉCNICA"/>
    <n v="64"/>
    <s v="PRINCIPAL"/>
    <s v="TERRESTRE"/>
    <s v="LOAIZA LOPEZ JHON FREDDY"/>
    <n v="1"/>
    <n v="31419"/>
    <n v="31419"/>
  </r>
  <r>
    <s v="IBAGUE"/>
    <s v="0036-0006"/>
    <x v="2"/>
    <n v="25324"/>
    <n v="3043526"/>
    <n v="75068"/>
    <x v="0"/>
    <s v="CUNDINAMARCA"/>
    <s v="GUATAQUI"/>
    <s v="BARRIO CENTRO GUATAQUI 1"/>
    <s v="WOMPI"/>
    <s v="FO-25-1859286"/>
    <d v="2025-11-21T08:00:00"/>
    <d v="2025-12-02T08:26:00"/>
    <x v="0"/>
    <s v="ROLLOS"/>
    <s v="EJECUTADO_EXITOSO"/>
    <s v="EJECUTADO EXITOSO"/>
    <s v="21/11/2025 SE CONFIRMAN DATOS, SE REALIZA ENVIO POR OPERADOR LOGISTICO | 27/11/2025 SE LE INFORMA NUMERO DE GUIA AL USUARIO, PENDIENTE CONFIRMACION | 28/11/2025 EN COMUNICACION CON EL USUARIO NOS CONFIRMA QUE AUN NO HA RECIBIDO LOS ROLLOS | 02/12/2025 SE REALIZA ENVIO DE 16 ROLLOS, CON LA GUIA 2235596764 SERVIENTREGA. SE CONFIRMA ENTREGA EXITOSA POR PARTE DE LA TRANSPORTADORA"/>
    <s v="ENVÍO"/>
    <n v="16"/>
    <s v="LEJANA"/>
    <s v="TERRESTRE"/>
    <s v="RICO PERDOMO ALAHY XIMENA"/>
    <n v="1"/>
    <n v="40250"/>
    <n v="40250"/>
  </r>
  <r>
    <s v="SINCELEJO"/>
    <s v="0036-0001"/>
    <x v="1"/>
    <n v="70429"/>
    <n v="3025398"/>
    <n v="81409"/>
    <x v="0"/>
    <s v="SUCRE"/>
    <s v="MAJAGUAL"/>
    <s v="PAPELERÍA Y PIÑATERIA KEDETALLES"/>
    <s v="WOMPI"/>
    <s v="FO-25-1840081"/>
    <d v="2025-11-18T08:33:00"/>
    <d v="2025-12-02T08:34:00"/>
    <x v="0"/>
    <s v="ROLLOS"/>
    <s v="EJECUTADO_EXITOSO"/>
    <s v="EJECUTADO EXITOSO"/>
    <s v="18/11/2025 SE CONFIRMAN DATOS, SE REALIZA ENVIO POR OPERADOR LOGISTICO | 24/11/2025 SE LE ENVIA LA GUIA AL USUARIO, PENDIENTE CONFIRMACION | 25/11/2025 EN COMUNICACION CON EL CLIENTE NOS CONFIRMA QUE AUN NO LE HAN LLEGADO LOS ROLLOS | 02/12/2025 SE REALIZA ENVIO DE 24 ROLLOS, CON LA GUIA 2265100498 SERVIENTREGA. SE CONFIRMA ENTREGA EXITOSA POR PARTE DE LA TRANSPORTADORA"/>
    <s v="ENVÍO"/>
    <n v="24"/>
    <s v="LEJANA"/>
    <s v="FLUVIAL"/>
    <s v="GARCIA CHAVARRIA TATIANA EDELMIRA"/>
    <n v="1"/>
    <n v="40250"/>
    <n v="40250"/>
  </r>
  <r>
    <s v="MEDELLIN"/>
    <s v="0036-0005"/>
    <x v="5"/>
    <n v="5353"/>
    <n v="3013230"/>
    <n v="10254"/>
    <x v="0"/>
    <s v="ANTIOQUIA"/>
    <s v="HISPANIA"/>
    <s v="HISPANIA - ANTIOQUIA"/>
    <s v="WOMPI"/>
    <s v="FO-25-1825093"/>
    <d v="2025-11-13T09:15:00"/>
    <d v="2025-12-02T08:43:00"/>
    <x v="0"/>
    <s v="ROLLOS"/>
    <s v="EJECUTADO_EXITOSO"/>
    <s v="EJECUTADO EXITOSO"/>
    <s v="13/11/2025 SE CONFIRMAN DATOS, SE REALIZA ENVIO POR OPERADOR LOGISTICO | 20/11/2025 SE COMUNICA CON EL USUARIO VIA WHATSAPP DONDE INFORMA QUE AUN NO RECIBE LOS ROLLOS | 21/11/2025 SE COMUNICA CON EL USUARIO VIA WHATSAPP DONDE INFORMA QUE AUN NO RECIBE LOS ROLLOS | 02/12/2025 SE REALIZA ENVIO DE 48 ROLLOS, CON LA GUIA 992214768 LOGICUARTAS. SE CONFIRMA ENTREGA EXITOSA POR PARTE DE LA TRANSPORTADORA"/>
    <s v="ENVÍO"/>
    <n v="48"/>
    <s v="LEJANA"/>
    <s v="TERRESTRE"/>
    <s v="MORENO MEDINA JUAN PABLO"/>
    <n v="1"/>
    <n v="40250"/>
    <n v="40250"/>
  </r>
  <r>
    <s v="MONTERIA"/>
    <s v="0036-0001"/>
    <x v="1"/>
    <n v="5250"/>
    <n v="3034024"/>
    <n v="42107"/>
    <x v="0"/>
    <s v="ANTIOQUIA"/>
    <s v="EL BAGRE"/>
    <s v="BARRIO CENTRO EL BAGRE 1"/>
    <s v="WOMPI"/>
    <s v="FO-25-1849229"/>
    <d v="2025-11-19T10:23:00"/>
    <d v="2025-12-02T08:43:00"/>
    <x v="0"/>
    <s v="ROLLOS"/>
    <s v="EJECUTADO_EXITOSO"/>
    <s v="EJECUTADO EXITOSO"/>
    <s v="19/11/2025 SE CONFIRMAN DATOS, SE REALIZA ENVIO POR OPERADOR LOGISTICO | 26/11/2025 SE LE INFORMA NUMERO DE GUIA AL USUARIO, PENDIENTE CONFIRMACION | 02/12/2025 SE REALIZA ENVIO DE 24 ROLLOS, CON LA GUIA 2265100505 SERVIENTREGA. SE CONFIRMA ENTREGA EXITOSA POR PARTE DE LA TRANSPORTADORA"/>
    <s v="ENVÍO"/>
    <n v="24"/>
    <s v="LEJANA"/>
    <s v="TERRESTRE"/>
    <s v="CONTRERAS ROSSI LITZY YULIETH"/>
    <n v="1"/>
    <n v="40250"/>
    <n v="40250"/>
  </r>
  <r>
    <s v="PASTO"/>
    <s v="0036-0003"/>
    <x v="0"/>
    <n v="52356"/>
    <n v="3056528"/>
    <n v="37003"/>
    <x v="0"/>
    <s v="NARIÑO"/>
    <s v="IPIALES"/>
    <s v="BARRIO TOTORAL IPIALES"/>
    <s v="WOMPI"/>
    <s v="FO-25-1879075"/>
    <d v="2025-11-24T16:16:00"/>
    <d v="2025-12-02T08:43:00"/>
    <x v="0"/>
    <s v="ROLLOS"/>
    <s v="EJECUTADO_EXITOSO"/>
    <s v="EJECUTADO EXITOSO"/>
    <s v="25/11/2025 SE CONFIRMAN DATOS, SE REALIZA ENVIO POR OPERADOR LOGISTICO | 02/12/2025 SE REALIZA ENVIO DE 48 ROLLOS, CON LA GUIA 2248145438 SERVIENTREGA. SE CONFIRMA ENTREGA EXITOSA POR PARTE DE LA TRANSPORTADORA"/>
    <s v="ENVÍO"/>
    <n v="48"/>
    <s v="INTERMEDIA"/>
    <s v="TERRESTRE"/>
    <s v="TORO CARDONA ELIZABETH"/>
    <n v="1"/>
    <n v="36351"/>
    <n v="36351"/>
  </r>
  <r>
    <s v="PASTO"/>
    <s v="0036-0003"/>
    <x v="0"/>
    <n v="52678"/>
    <n v="3057137"/>
    <n v="40555"/>
    <x v="0"/>
    <s v="NARIÑO"/>
    <s v="SAMANIEGO"/>
    <s v="BARRIO CHUMAQUER SAMANIEGO"/>
    <s v="WOMPI"/>
    <s v="FO-25-1875982"/>
    <d v="2025-11-25T08:00:00"/>
    <d v="2025-12-02T08:44:00"/>
    <x v="0"/>
    <s v="ROLLOS"/>
    <s v="EJECUTADO_EXITOSO"/>
    <s v="EJECUTADO EXITOSO"/>
    <s v="25/11/2025 SE CONFIRMAN DATOS, SE REALIZA ENVIO POR OPERADOR LOGISTICO | 02/12/2025 SE REALIZA ENVIO DE 24 ROLLOS, CON LA GUIA 2248145432 SERVIENTREGA. SE CONFIRMA ENTREGA EXITOSA POR PARTE DE LA TRANSPORTADORA"/>
    <s v="ENVÍO"/>
    <n v="24"/>
    <s v="LEJANA"/>
    <s v="TERRESTRE"/>
    <s v="ALVAREZ LOPEZ MARIANA"/>
    <n v="1"/>
    <n v="40250"/>
    <n v="40250"/>
  </r>
  <r>
    <s v="MEDELLIN"/>
    <s v="0036-0005"/>
    <x v="5"/>
    <n v="5148"/>
    <n v="3070709"/>
    <n v="80981"/>
    <x v="0"/>
    <s v="ANTIOQUIA"/>
    <s v="EL CARMEN DE VIBORAL"/>
    <s v="BARRIO OSPINA EL CARMEN DE VIBORAL"/>
    <s v="WOMPI"/>
    <s v="FO-25-1897342"/>
    <d v="2025-11-27T09:58:00"/>
    <d v="2025-12-02T08:44:00"/>
    <x v="0"/>
    <s v="ROLLOS"/>
    <s v="EJECUTADO_EXITOSO"/>
    <s v="EJECUTADO EXITOSO"/>
    <s v="27/11/2025 SE CONFIRMAN DATOS, SE REALIZA ENVIO POR OPERADOR LOGISTICO | 02/12/2025 SE REALIZA ENVIO DE 16 ROLLOS, CON LA GUIA 992224598 LOGICUARTAS. SE CONFIRMA ENTREGA EXITOSA POR PARTE DE LA TRANSPORTADORA"/>
    <s v="ENVÍO"/>
    <n v="16"/>
    <s v="INTERMEDIA"/>
    <s v="TERRESTRE"/>
    <s v="MORENO MEDINA JUAN PABLO"/>
    <n v="1"/>
    <n v="36351"/>
    <n v="36351"/>
  </r>
  <r>
    <s v="BUCARAMANGA"/>
    <s v="0036-0007"/>
    <x v="3"/>
    <n v="68162"/>
    <n v="3043377"/>
    <n v="12024"/>
    <x v="0"/>
    <s v="SANTANDER"/>
    <s v="CERRITO"/>
    <s v="CERRITO - SANTANDER"/>
    <s v="WOMPI"/>
    <s v="FO-25-1872149"/>
    <d v="2025-11-21T08:00:00"/>
    <d v="2025-12-02T08:45:00"/>
    <x v="0"/>
    <s v="ROLLOS"/>
    <s v="EJECUTADO_EXITOSO"/>
    <s v="EJECUTADO EXITOSO"/>
    <s v="24/11/2025 SE CONFIRMAN DATOS, SE REALIZA ENVIO POR OPERADOR LOGISTICO | 27/11/2025 SE LE INFORMA EL NUMERO DE GUIA AL USUARIO, PENDIENTE CONFIRMACIÓN | 02/12/2025 SE REALIZA ENVIO DE 48 ROLLOS, CON LA GUIA 2187690965 SERVIENTREGA. SE CONFIRMA ENTREGA EXITOSA POR PARTE DE LA TRANSPORTADORA"/>
    <s v="ENVÍO"/>
    <n v="48"/>
    <s v="LEJANA"/>
    <s v="TERRESTRE"/>
    <s v="COLPAS MESA ELECTO JORGE"/>
    <n v="1"/>
    <n v="40250"/>
    <n v="40250"/>
  </r>
  <r>
    <s v="PEREIRA"/>
    <s v="0036-0002"/>
    <x v="6"/>
    <n v="76736"/>
    <n v="3040599"/>
    <n v="33537"/>
    <x v="0"/>
    <s v="VALLE DEL CAUCA"/>
    <s v="SEVILLA"/>
    <s v="BARRIO CENTRO SEVILLA 1"/>
    <s v="WOMPI"/>
    <s v="FO-25-1852715"/>
    <d v="2025-11-20T11:18:00"/>
    <d v="2025-12-02T09:00:00"/>
    <x v="0"/>
    <s v="ROLLOS"/>
    <s v="EJECUTADO_EXITOSO"/>
    <s v="EJECUTADO EXITOSO"/>
    <s v="20/11/2025 SE CONFIRMAN DATOS, SE REALIZA ENVIO POR OPERADOR LOGISTICO | 27/11/2025 SE LE INFORMA EL NUMERO DE GUIA AL USUARIO, PENDIENTE CONFIRMACIÓN | 27/11/2025 EN COMUNICACIÓN CON EL USUARIO NOS CONFIRMA QUE AUN NO HA RECIBIDO LOS ROLLOS | 02/12/2025 SE CONFIRMA ENTREGA EXITOSA POR PARTE DE LA TRANSPORTADORA COORDINADORA CON LA GUIA 46778000191"/>
    <s v="ENVÍO"/>
    <n v="16"/>
    <s v="INTERMEDIA"/>
    <s v="TERRESTRE"/>
    <s v="GARCIA CHAVARRIA TATIANA EDELMIRA"/>
    <n v="1"/>
    <n v="36351"/>
    <n v="36351"/>
  </r>
  <r>
    <s v="BUCARAMANGA"/>
    <s v="0036-0007"/>
    <x v="3"/>
    <n v="68081"/>
    <n v="3075958"/>
    <n v="18952"/>
    <x v="0"/>
    <s v="SANTANDER"/>
    <s v="BARRANCABERMEJA"/>
    <s v="BARRIO SECTOR COMERCIAL IV BARRANCABERMEJA"/>
    <s v="WOMPI"/>
    <s v="FO-25-1903009"/>
    <d v="2025-11-28T11:03:00"/>
    <d v="2025-12-02T09:03:00"/>
    <x v="0"/>
    <s v="ROLLOS"/>
    <s v="EJECUTADO_EXITOSO"/>
    <s v="EJECUTADO EXITOSO"/>
    <s v="28/11/2025 SE CONFIRMAN DATOS, SE REALIZA ENVIO POR OPERADOR LOGISTICO | 02/12/2025 SE REALIZA ENVIO DE 16 ROLLOS, CON LA GUIA 2187690978 SERVIENTREGA. SE CONFIRMA ENTREGA EXITOSA POR PARTE DE LA TRANSPORTADORA"/>
    <s v="ENVÍO"/>
    <n v="16"/>
    <s v="LEJANA"/>
    <s v="TERRESTRE"/>
    <s v="COLPAS MESA ELECTO JORGE"/>
    <n v="1"/>
    <n v="40250"/>
    <n v="40250"/>
  </r>
  <r>
    <s v="BUCARAMANGA"/>
    <s v="0036-0007"/>
    <x v="3"/>
    <n v="68081"/>
    <n v="3075791"/>
    <n v="59664"/>
    <x v="0"/>
    <s v="SANTANDER"/>
    <s v="BARRANCABERMEJA"/>
    <s v="BARRIO BARRANCABERMEJA BARRANCABERMEJA 3"/>
    <s v="WOMPI"/>
    <s v="FO-25-1903008"/>
    <d v="2025-11-28T11:04:00"/>
    <d v="2025-12-02T09:04:00"/>
    <x v="0"/>
    <s v="ROLLOS"/>
    <s v="EJECUTADO_EXITOSO"/>
    <s v="EJECUTADO EXITOSO"/>
    <s v="28/11/2025 SE CONFIRMAN DATOS, SE REALIZA ENVIO POR OPERADOR LOGISTICO | 02/12/2025 SE REALIZA ENVIO DE 16 ROLLOS, CON LA GUIA 2187690978 SERVIENTREGA. SE CONFIRMA ENTREGA EXITOSA POR PARTE DE LA TRANSPORTADORA"/>
    <s v="ENVÍO"/>
    <n v="16"/>
    <s v="LEJANA"/>
    <s v="TERRESTRE"/>
    <s v="COLPAS MESA ELECTO JORGE"/>
    <n v="1"/>
    <n v="40250"/>
    <n v="40250"/>
  </r>
  <r>
    <s v="BOGOTA"/>
    <s v="0036-0004"/>
    <x v="4"/>
    <n v="25491"/>
    <n v="3068090"/>
    <n v="67745"/>
    <x v="0"/>
    <s v="CUNDINAMARCA"/>
    <s v="NOCAIMA"/>
    <s v="BARRIO CENTRO NOCAIMA 1"/>
    <s v="WOMPI"/>
    <s v="FO-25-1898763"/>
    <d v="2025-11-26T16:08:00"/>
    <d v="2025-12-02T09:06:00"/>
    <x v="0"/>
    <s v="ROLLOS"/>
    <s v="EJECUTADO_EXITOSO"/>
    <s v="EJECUTADO EXITOSO"/>
    <s v="02/12/2025 SE REALIZA ENVIO DE 70 ROLLOS, CON LA GUIA 2235596871 SERVIENTREGA. SE CONFIRMA ENTREGA EXITOSA POR PARTE DE LA TRANSPORTADORA"/>
    <s v="ENVÍO"/>
    <n v="70"/>
    <s v="LEJANA"/>
    <s v="TERRESTRE"/>
    <s v="ALVAREZ LOPEZ MARIANA"/>
    <n v="1"/>
    <n v="40250"/>
    <n v="40250"/>
  </r>
  <r>
    <s v="NEIVA"/>
    <s v="0036-0006"/>
    <x v="2"/>
    <n v="18753"/>
    <n v="3069992"/>
    <n v="59971"/>
    <x v="0"/>
    <s v="CAQUETA"/>
    <s v="SAN VICENTE DEL CAGUAN"/>
    <s v="BARRIO CENTRO SAN VICENTE DEL CAGUAN 3"/>
    <s v="WOMPI"/>
    <s v="FO-25-1897234"/>
    <d v="2025-11-27T09:08:00"/>
    <d v="2025-12-02T09:07:00"/>
    <x v="0"/>
    <s v="ROLLOS"/>
    <s v="EJECUTADO_EXITOSO"/>
    <s v="EJECUTADO EXITOSO"/>
    <s v="27/11/2025 SE CONFIRMAN DATOS, SE REALIZA ENVIO POR OPERADOR LOGISTICO | 02/12/2025 SE REALIZA ENVIO DE 64 ROLLOS, CON LA GUIA 2235596856 SERVIENTREGA. SE CONFIRMA ENTREGA EXITOSA POR PARTE DE LA TRANSPORTADORA"/>
    <s v="ENVÍO"/>
    <n v="64"/>
    <s v="LEJANA"/>
    <s v="TERRESTRE / AEREO"/>
    <s v="ORREGO BEDOYA YASMIN ADRIANA"/>
    <n v="1"/>
    <n v="40250"/>
    <n v="40250"/>
  </r>
  <r>
    <s v="NEIVA"/>
    <s v="0036-0006"/>
    <x v="2"/>
    <n v="18753"/>
    <n v="3069267"/>
    <n v="22270"/>
    <x v="0"/>
    <s v="CAQUETA"/>
    <s v="SAN VICENTE DEL CAGUAN"/>
    <s v="CENTRO SAN VICENTE CAGUAN CAQUETA"/>
    <s v="WOMPI"/>
    <s v="FO-25-1896125"/>
    <d v="2025-11-27T08:20:00"/>
    <d v="2025-12-02T09:08:00"/>
    <x v="0"/>
    <s v="ROLLOS"/>
    <s v="EJECUTADO_EXITOSO"/>
    <s v="EJECUTADO EXITOSO"/>
    <s v="27/11/2025 SE CONFIRMAN DATOS, SE REALIZA ENVIO POR OPERADOR LOGISTICO | 02/12/2025 SE REALIZA ENVIO DE 56 ROLLOS, CON LA GUIA 2235596860 SERVIENTREGA. SE CONFIRMA ENTREGA EXITOSA POR PARTE DE LA TRANSPORTADORA"/>
    <s v="ENVÍO"/>
    <n v="56"/>
    <s v="LEJANA"/>
    <s v="TERRESTRE / AEREO"/>
    <s v="ORREGO BEDOYA YASMIN ADRIANA"/>
    <n v="1"/>
    <n v="40250"/>
    <n v="40250"/>
  </r>
  <r>
    <s v="PASTO"/>
    <s v="0036-0003"/>
    <x v="0"/>
    <n v="52356"/>
    <n v="3063177"/>
    <n v="37745"/>
    <x v="0"/>
    <s v="NARIÑO"/>
    <s v="IPIALES"/>
    <s v="BARRIO OBRERO IPIALES 1"/>
    <s v="WOMPI"/>
    <s v="FO-25-1882339"/>
    <d v="2025-11-26T08:00:00"/>
    <d v="2025-12-02T09:09:00"/>
    <x v="0"/>
    <s v="ROLLOS"/>
    <s v="EJECUTADO_EXITOSO"/>
    <s v="EJECUTADO EXITOSO"/>
    <s v="02/12/2025 SE REALIZA ENVIO DE 64 ROLLOS, CON LA GUIA 2248145440 SERVIENTREGA. SE CONFIRMA ENTREGA EXITOSA POR PARTE DE LA TRANSPORTADORA"/>
    <s v="ENVÍO"/>
    <n v="64"/>
    <s v="INTERMEDIA"/>
    <s v="TERRESTRE"/>
    <s v="ALVAREZ LOPEZ MARIANA"/>
    <n v="1"/>
    <n v="36351"/>
    <n v="36351"/>
  </r>
  <r>
    <s v="TUNJA"/>
    <s v="0036-0007"/>
    <x v="3"/>
    <n v="15097"/>
    <n v="3060282"/>
    <n v="57781"/>
    <x v="0"/>
    <s v="BOYACA"/>
    <s v="BOAVITA"/>
    <s v="BARRIO CENTRO BOAVITA 3"/>
    <s v="WOMPI"/>
    <s v="FO-25-1879822"/>
    <d v="2025-11-25T11:59:00"/>
    <d v="2025-12-02T09:10:00"/>
    <x v="0"/>
    <s v="ROLLOS"/>
    <s v="EJECUTADO_EXITOSO"/>
    <s v="EJECUTADO EXITOSO"/>
    <s v="25/11/2025 SE CONFIRMAN DATOS, SE REALIZA ENVIO POR OPERADOR LOGISTICO | 02/12/2025 SE REALIZA ENVIO DE 32 ROLLOS, CON LA GUIA 2235596827 SERVIENTREGA. SE CONFIRMA ENTREGA EXITOSA POR PARTE DE LA TRANSPORTADORA"/>
    <s v="ENVÍO"/>
    <n v="32"/>
    <s v="LEJANA"/>
    <s v="TERRESTRE"/>
    <s v="TORO CARDONA ELIZABETH"/>
    <n v="1"/>
    <n v="40250"/>
    <n v="40250"/>
  </r>
  <r>
    <s v="MEDELLIN"/>
    <s v="0036-0005"/>
    <x v="5"/>
    <n v="5088"/>
    <n v="3073424"/>
    <n v="21262"/>
    <x v="0"/>
    <s v="ANTIOQUIA"/>
    <s v="BELLO"/>
    <s v="BARRIO NIQUIA III - BELLO"/>
    <s v="WOMPI"/>
    <s v="FO-25-1899621"/>
    <d v="2025-11-27T16:11:00"/>
    <d v="2025-12-02T09:24:00"/>
    <x v="0"/>
    <s v="ROLLOS"/>
    <s v="EJECUTADO_EXITOSO"/>
    <s v="EJECUTADO EXITOSO"/>
    <s v="27/11/2025 SE ESCALA AL COORDINADOR DE LA ZONA PARA ENTREGA EN SITIO | 02/12/2025 SE REALIZA ENTREGA DE 64 ROLLOS POR EL OPERADOR LOGISTICO VELOCES CON LA GUIA V4001884428"/>
    <s v="ANALISTA-OPERADOR LOGISTICO"/>
    <n v="64"/>
    <s v="PRINCIPAL"/>
    <s v="TERRESTRE"/>
    <s v="BETANCUR AGUIRRE EDGAR AUGUSTO"/>
    <n v="1"/>
    <n v="31419"/>
    <n v="31419"/>
  </r>
  <r>
    <s v="MEDELLIN"/>
    <s v="0036-0005"/>
    <x v="5"/>
    <n v="5360"/>
    <n v="3070808"/>
    <n v="13988"/>
    <x v="0"/>
    <s v="ANTIOQUIA"/>
    <s v="ITAGUI"/>
    <s v="CENTRAL MAYORISTA - ITAGUI"/>
    <s v="WOMPI"/>
    <s v="FO-25-1896783"/>
    <d v="2025-11-27T10:16:00"/>
    <d v="2025-12-02T09:25:00"/>
    <x v="0"/>
    <s v="ROLLOS"/>
    <s v="EJECUTADO_EXITOSO"/>
    <s v="EJECUTADO EXITOSO"/>
    <s v="02/12/2025 SE REALIZA ENTREGA DE 64 ROLLOS POR EL OPERADOR LOGISTICO VELOCES CON LA GUIA V4001884420"/>
    <s v="ANALISTA-OPERADOR LOGISTICO"/>
    <n v="64"/>
    <s v="PRINCIPAL"/>
    <s v="TERRESTRE"/>
    <s v="BETANCUR AGUIRRE EDGAR AUGUSTO"/>
    <n v="1"/>
    <n v="31419"/>
    <n v="31419"/>
  </r>
  <r>
    <s v="MEDELLIN"/>
    <s v="0036-0005"/>
    <x v="5"/>
    <n v="5001"/>
    <n v="3071913"/>
    <n v="78580"/>
    <x v="0"/>
    <s v="ANTIOQUIA"/>
    <s v="MEDELLIN"/>
    <s v="BARRIO SAN JOAQUIN MEDELLIN 4"/>
    <s v="WOMPI"/>
    <s v="FO-25-1899474"/>
    <d v="2025-11-27T12:30:00"/>
    <d v="2025-12-02T09:25:00"/>
    <x v="0"/>
    <s v="ROLLOS"/>
    <s v="EJECUTADO_EXITOSO"/>
    <s v="EJECUTADO EXITOSO"/>
    <s v="27/11/2025 SE ESCALA AL COORDINADOR DE LA ZONA PARA ENTREGA EN SITIO | 02/12/2025 SE REALIZA ENTREGA DE 24 ROLLOS POR EL OPERADOR LOGISTICO VELOCES CON LA GUIA V4001884427"/>
    <s v="ANALISTA-OPERADOR LOGISTICO"/>
    <n v="24"/>
    <s v="PRINCIPAL"/>
    <s v="TERRESTRE"/>
    <s v="BETANCUR AGUIRRE EDGAR AUGUSTO"/>
    <n v="1"/>
    <n v="31419"/>
    <n v="31419"/>
  </r>
  <r>
    <s v="MEDELLIN"/>
    <s v="0036-0005"/>
    <x v="5"/>
    <n v="5360"/>
    <n v="3070776"/>
    <n v="35410"/>
    <x v="0"/>
    <s v="ANTIOQUIA"/>
    <s v="ITAGUI"/>
    <s v="BARRIO PARQUE ITAGUI 6"/>
    <s v="WOMPI"/>
    <s v="FO-25-1896778"/>
    <d v="2025-11-27T10:30:00"/>
    <d v="2025-12-02T09:26:00"/>
    <x v="0"/>
    <s v="ROLLOS"/>
    <s v="EJECUTADO_EXITOSO"/>
    <s v="EJECUTADO EXITOSO"/>
    <s v="02/12/2025 SE REALIZA ENTREGA DE 64 ROLLOS POR EL OPERADOR LOGISTICO VELOCES CON LA GUIA V4001884419"/>
    <s v="ANALISTA-OPERADOR LOGISTICO"/>
    <n v="64"/>
    <s v="PRINCIPAL"/>
    <s v="TERRESTRE"/>
    <s v="BETANCUR AGUIRRE EDGAR AUGUSTO"/>
    <n v="1"/>
    <n v="31419"/>
    <n v="31419"/>
  </r>
  <r>
    <s v="MEDELLIN"/>
    <s v="0036-0005"/>
    <x v="5"/>
    <n v="5001"/>
    <n v="3068530"/>
    <n v="45585"/>
    <x v="0"/>
    <s v="ANTIOQUIA"/>
    <s v="MEDELLIN"/>
    <s v="BARRIO MANRIQUE ORIENTAL MEDELLIN 3"/>
    <s v="WOMPI"/>
    <s v="FO-25-1894950"/>
    <d v="2025-11-26T16:42:00"/>
    <d v="2025-12-02T09:28:00"/>
    <x v="0"/>
    <s v="ROLLOS"/>
    <s v="EJECUTADO_EXITOSO"/>
    <s v="EJECUTADO EXITOSO"/>
    <s v="27/11/2025 SE ESCALA AL COORDINADOR DE LA ZONA PARA ENTREGA EN SITIO | 02/12/2025 SE REALIZA ENTREGA DE 64 ROLLOS POR EL OPERADOR LOGISTICO VELOCES CON LA GUIA V4001884413"/>
    <s v="ANALISTA-OPERADOR LOGISTICO"/>
    <n v="64"/>
    <s v="PRINCIPAL"/>
    <s v="TERRESTRE"/>
    <s v="BETANCUR AGUIRRE EDGAR AUGUSTO"/>
    <n v="1"/>
    <n v="31419"/>
    <n v="31419"/>
  </r>
  <r>
    <s v="MEDELLIN"/>
    <s v="0036-0005"/>
    <x v="5"/>
    <n v="5001"/>
    <n v="3064873"/>
    <n v="71797"/>
    <x v="0"/>
    <s v="ANTIOQUIA"/>
    <s v="MEDELLIN"/>
    <s v="ANTOQUIA MEDELLIN"/>
    <s v="WOMPI"/>
    <s v="FO-25-1885212"/>
    <d v="2025-11-26T09:44:00"/>
    <d v="2025-12-02T09:29:00"/>
    <x v="0"/>
    <s v="ROLLOS"/>
    <s v="EJECUTADO_EXITOSO"/>
    <s v="EJECUTADO EXITOSO"/>
    <s v="26/11/2025 SE ESCALA AL COORDINADOR DE LA ZONA PARA ENTREGA EN SITIO | 02/12/2025 SE REALIZA ENTREGA DE 16 ROLLOS POR EL OPERADOR LOGISTICO VELOCES CON LA GUIA V4001879995"/>
    <s v="ANALISTA-OPERADOR LOGISTICO"/>
    <n v="16"/>
    <s v="PRINCIPAL"/>
    <s v="TERRESTRE"/>
    <s v="BETANCUR AGUIRRE EDGAR AUGUSTO"/>
    <n v="1"/>
    <n v="31419"/>
    <n v="31419"/>
  </r>
  <r>
    <s v="MEDELLIN"/>
    <s v="0036-0005"/>
    <x v="5"/>
    <n v="5001"/>
    <n v="3062045"/>
    <n v="42031"/>
    <x v="0"/>
    <s v="ANTIOQUIA"/>
    <s v="MEDELLIN"/>
    <s v="BARRIO UNIVERSIDAD MEDELLIN"/>
    <s v="WOMPI"/>
    <s v="FO-25-1879657"/>
    <d v="2025-11-25T15:21:00"/>
    <d v="2025-12-02T09:30:00"/>
    <x v="0"/>
    <s v="ROLLOS"/>
    <s v="EJECUTADO_EXITOSO"/>
    <s v="EJECUTADO EXITOSO"/>
    <s v="25/11/2025 SE ESCALA AL COORDINADOR DE LA ZONA PARA ENTREGA EN SITIO | 02/12/2025 SE REALIZA ENTREGA DE 16 ROLLOS POR EL OPERADOR LOGISTICO VELOCES CON LA GUIA V4001873001"/>
    <s v="ANALISTA-OPERADOR LOGISTICO"/>
    <n v="16"/>
    <s v="PRINCIPAL"/>
    <s v="TERRESTRE"/>
    <s v="BETANCUR AGUIRRE EDGAR AUGUSTO"/>
    <n v="1"/>
    <n v="31419"/>
    <n v="31419"/>
  </r>
  <r>
    <s v="BUCARAMANGA"/>
    <s v="0036-0007"/>
    <x v="3"/>
    <n v="68276"/>
    <n v="3083558"/>
    <n v="13291"/>
    <x v="0"/>
    <s v="SANTANDER"/>
    <s v="FLORIDABLANCA"/>
    <s v="BARRIO LA PAZ FLORIDABLANCA"/>
    <s v="WOMPI"/>
    <s v="FO-25-1913477"/>
    <d v="2025-12-01T11:27:00"/>
    <d v="2025-12-02T09:43:00"/>
    <x v="0"/>
    <s v="ROLLOS"/>
    <s v="EJECUTADO_EXITOSO"/>
    <s v="EJECUTADO EXITOSO"/>
    <s v="01/12/2025 SE ESCALA A COORDINADOR DE ZONA PARA ENTREGA DE ROLLOS EN SITIO | 02/12/2025 SE ENTREGA 24 ROLLOS OK"/>
    <s v="VISITA_TÉCNICA"/>
    <n v="24"/>
    <s v="PRINCIPAL"/>
    <s v="TERRESTRE"/>
    <s v="GELVEZ MOGOLLON JOSE ELISEO"/>
    <n v="1"/>
    <n v="31419"/>
    <n v="31419"/>
  </r>
  <r>
    <s v="BUCARAMANGA"/>
    <s v="0036-0007"/>
    <x v="3"/>
    <n v="68001"/>
    <n v="3085377"/>
    <n v="60115"/>
    <x v="0"/>
    <s v="SANTANDER"/>
    <s v="BUCARAMANGA"/>
    <s v="BARRIO GIRARDOT BUCARAMANGA 5"/>
    <s v="WOMPI"/>
    <s v="FO-25-1914505"/>
    <d v="2025-12-01T14:42:00"/>
    <d v="2025-12-02T10:04:00"/>
    <x v="0"/>
    <s v="ROLLOS"/>
    <s v="EJECUTADO_EXITOSO"/>
    <s v="EJECUTADO EXITOSO"/>
    <s v="01/12/2025 SE ESCALA A COORDINADOR DE ZONA PARA ENTREGA DE ROLLOS EN SITIO | 02/12/2025 SE HACE PRESENCIA EN COMERCIO SE REALIZA ENTREGA DE 16 ROLLOS"/>
    <s v="VISITA_TÉCNICA"/>
    <n v="16"/>
    <s v="PRINCIPAL"/>
    <s v="TERRESTRE"/>
    <s v="BARRERA ORTEGA MARLON STWAR"/>
    <n v="1"/>
    <n v="31419"/>
    <n v="31419"/>
  </r>
  <r>
    <s v="CARTAGENA"/>
    <s v="0036-0001"/>
    <x v="1"/>
    <n v="13001"/>
    <n v="3070126"/>
    <n v="51235"/>
    <x v="0"/>
    <s v="BOLIVAR"/>
    <s v="CARTAGENA"/>
    <s v="BARRIO CANAPOTE CARTAGENA DE INDIAS 2"/>
    <s v="WOMPI"/>
    <s v="FO-25-1898178"/>
    <d v="2025-11-27T09:19:00"/>
    <d v="2025-12-02T10:06:00"/>
    <x v="0"/>
    <s v="ROLLOS"/>
    <s v="EJECUTADO_EXITOSO"/>
    <s v="EJECUTADO EXITOSO"/>
    <s v="27/11/2025 SE ESCALA AL COORDINADOR DE LA ZONA PARA ENTREGA EN SITIO | 02/12/2025 SE REALIZA ENTREGA DE 32 ROLLOS PARA EL CORRESPONSAL"/>
    <s v="VISITA_TÉCNICA"/>
    <n v="32"/>
    <s v="PRINCIPAL"/>
    <s v="TERRESTRE"/>
    <s v="MARTINEZ SALGUEDO ANDRES AUGUSTO"/>
    <n v="1"/>
    <n v="31419"/>
    <n v="31419"/>
  </r>
  <r>
    <s v="PEREIRA"/>
    <s v="0036-0002"/>
    <x v="6"/>
    <n v="66170"/>
    <n v="3083740"/>
    <n v="73401"/>
    <x v="0"/>
    <s v="RISARALDA"/>
    <s v="DOSQUEBRADAS"/>
    <s v="BARRIO LA PRADERA DOSQUEBRADAS 7"/>
    <s v="WOMPI"/>
    <s v="FO-25-1913471"/>
    <d v="2025-12-01T11:37:00"/>
    <d v="2025-12-02T10:08:00"/>
    <x v="0"/>
    <s v="ROLLOS"/>
    <s v="EJECUTADO_EXITOSO"/>
    <s v="EJECUTADO EXITOSO"/>
    <s v="01/12/2025 SE ESCALA A COORDINADOR DE ZONA PARA ENTREGA DE ROLLOS EN SITIO | 02/12/2025 VISITAMOS COMERCIO REALIZAMOS ENTREGA DE 24 ROLLOS."/>
    <s v="VISITA_TÉCNICA"/>
    <n v="24"/>
    <s v="PRINCIPAL"/>
    <s v="TERRESTRE"/>
    <s v="ARROYAVE CANO MANUEL GUILLERMO"/>
    <n v="1"/>
    <n v="31419"/>
    <n v="31419"/>
  </r>
  <r>
    <s v="BUCARAMANGA"/>
    <s v="0036-0007"/>
    <x v="3"/>
    <n v="68001"/>
    <n v="3086064"/>
    <n v="48861"/>
    <x v="0"/>
    <s v="SANTANDER"/>
    <s v="BUCARAMANGA"/>
    <s v="D&amp;L VARIEDADES"/>
    <s v="WOMPI"/>
    <s v="FO-25-1915365"/>
    <d v="2025-12-01T15:30:00"/>
    <d v="2025-12-02T10:11:00"/>
    <x v="0"/>
    <s v="ROLLOS"/>
    <s v="EJECUTADO_EXITOSO"/>
    <s v="EJECUTADO EXITOSO"/>
    <s v="01/12/2025 SE ESCALA A COORDINADOR DE ZONA PARA ENTREGA DE ROLLOS EN SITIO | 02/12/2025 SE REALIZA VISITA AL COMERCIO SE ENTREGAN 64 ROLLOS WOMPI EN EL COMERCIO"/>
    <s v="VISITA_TÉCNICA"/>
    <n v="64"/>
    <s v="PRINCIPAL"/>
    <s v="TERRESTRE"/>
    <s v="MARIÑO PABON JORGE ENRIQUE"/>
    <n v="1"/>
    <n v="31419"/>
    <n v="31419"/>
  </r>
  <r>
    <s v="BOGOTA"/>
    <s v="0036-0004"/>
    <x v="4"/>
    <n v="11001"/>
    <n v="3078932"/>
    <n v="40673"/>
    <x v="0"/>
    <s v="CUNDINAMARCA"/>
    <s v="BOGOTA"/>
    <s v="CACHARRERIA BOBADILLA"/>
    <s v="WOMPI"/>
    <s v="FO-25-1907107"/>
    <d v="2025-12-01T08:00:00"/>
    <d v="2025-12-02T10:20:00"/>
    <x v="0"/>
    <s v="ROLLOS"/>
    <s v="EJECUTADO_EXITOSO"/>
    <s v="EJECUTADO EXITOSO"/>
    <s v="29/11/2025 SE ESCALA A COORDINADOR DE ZONA PARA ENTREGA DE ROLLOS EN SITIO | 02/12/2025 SE VISITA COMERCIO, SE ENTREGAN 56 ROLLOS WOMPI, NO SE MANIPULAN DISPOSITIVOS"/>
    <s v="VISITA_TÉCNICA"/>
    <n v="56"/>
    <s v="PRINCIPAL"/>
    <s v="TERRESTRE"/>
    <s v="ORTIZ YARA FRANKLYN ISRAEL"/>
    <n v="1"/>
    <n v="31419"/>
    <n v="31419"/>
  </r>
  <r>
    <s v="CALI"/>
    <s v="0036-0003"/>
    <x v="0"/>
    <n v="19256"/>
    <n v="3061372"/>
    <n v="76591"/>
    <x v="0"/>
    <s v="CAUCA"/>
    <s v="EL TAMBO"/>
    <s v="BARRIO PIAGUA CORREGIMIENTO PIAGUA EL TAMBO"/>
    <s v="WOMPI"/>
    <s v="FO-25-1898612"/>
    <d v="2025-11-25T14:24:00"/>
    <d v="2025-12-02T10:23:00"/>
    <x v="0"/>
    <s v="ROLLOS"/>
    <s v="EJECUTADO_EXITOSO"/>
    <s v="EJECUTADO EXITOSO"/>
    <s v="27/11/2025 SE CONFIRMAN DATOS, SE REALIZA ENVIO POR OPERADOR LOGISTICO. USUARIO INDICA QUE SOLO LLEGA INTERRAPIDISIMO. USUARIA MANIFIESTA QUE SOLO LLEGA INTERRAPIDISIMO | 29/11/2025 SE ENVIAN 16 ROLLOS WOMPI"/>
    <s v="ENVÍO"/>
    <n v="16"/>
    <s v="LEJANA"/>
    <s v="TERRESTRE"/>
    <s v="GIMBUEL LASSO LUIS GERMAN"/>
    <n v="1"/>
    <n v="40250"/>
    <n v="40250"/>
  </r>
  <r>
    <s v="BUCARAMANGA"/>
    <s v="0036-0007"/>
    <x v="3"/>
    <n v="68001"/>
    <n v="3079380"/>
    <n v="22946"/>
    <x v="0"/>
    <s v="SANTANDER"/>
    <s v="BUCARAMANGA"/>
    <s v="BARRIO CANDILES - BUCARAMANGA"/>
    <s v="WOMPI"/>
    <s v="FO-25-1910521"/>
    <d v="2025-12-01T08:00:00"/>
    <d v="2025-12-02T10:23:00"/>
    <x v="0"/>
    <s v="ROLLOS"/>
    <s v="EJECUTADO_EXITOSO"/>
    <s v="EJECUTADO EXITOSO"/>
    <s v="01/12/2025 SE ESCALA A COORDINADOR DE ZONA PARA ENTREGA DE ROLLOS EN SITIO | 02/12/2025 SE HACE PRESENCIA EN COMERCIO SE REALIZA ENTREGA DE 64 ROLLOS"/>
    <s v="VISITA_TÉCNICA"/>
    <n v="64"/>
    <s v="PRINCIPAL"/>
    <s v="TERRESTRE"/>
    <s v="BARRERA ORTEGA MARLON STWAR"/>
    <n v="1"/>
    <n v="31419"/>
    <n v="31419"/>
  </r>
  <r>
    <s v="BOGOTA"/>
    <s v="0036-0004"/>
    <x v="4"/>
    <n v="11001"/>
    <n v="3075351"/>
    <n v="61247"/>
    <x v="0"/>
    <s v="CUNDINAMARCA"/>
    <s v="BOGOTA"/>
    <s v="BARRIO MODELIA BOGOTA 3"/>
    <s v="WOMPI"/>
    <s v="FO-25-1905897"/>
    <d v="2025-11-28T09:58:00"/>
    <d v="2025-12-02T10:29:00"/>
    <x v="0"/>
    <s v="ROLLOS"/>
    <s v="EJECUTADO_EXITOSO"/>
    <s v="EJECUTADO EXITOSO"/>
    <s v="29/11/2025 SE ESCALA A COORDINADOR DE ZONA PARA ENTREGA DE ROLLOS EN SITIO | 02/12/2025 SE ENTREGA 48 ROLLOS SE WOMPI PARA EN CORRESPONSAL"/>
    <s v="VISITA_TÉCNICA"/>
    <n v="48"/>
    <s v="PRINCIPAL"/>
    <s v="TERRESTRE"/>
    <s v="LEAL POVEDA YOHAN SEBASTIAN"/>
    <n v="1"/>
    <n v="31419"/>
    <n v="31419"/>
  </r>
  <r>
    <s v="VALLEDUPAR"/>
    <s v="0036-0001"/>
    <x v="1"/>
    <n v="20001"/>
    <n v="3085338"/>
    <n v="81792"/>
    <x v="0"/>
    <s v="CESAR"/>
    <s v="VALLEDUPAR"/>
    <s v="LA PAI SABOR Y SAZON"/>
    <s v="WOMPI"/>
    <s v="FO-25-1914511"/>
    <d v="2025-12-01T14:39:00"/>
    <d v="2025-12-02T10:32:00"/>
    <x v="0"/>
    <s v="ROLLOS"/>
    <s v="EJECUTADO_EXITOSO"/>
    <s v="EJECUTADO EXITOSO"/>
    <s v="01/12/2025 SE ESCALA A COORDINADOR DE ZONA PARA ENTREGA DE ROLLOS EN SITIO | 02/12/2025 BUENOS DÍAS SE VISITA CB Y SE LE HACE ENTREGA DE ROLLOS"/>
    <s v="VISITA_TÉCNICA"/>
    <n v="24"/>
    <s v="PRINCIPAL"/>
    <s v="TERRESTRE"/>
    <s v="BENITEZ CARVAJAL ALVARO JAVIER"/>
    <n v="1"/>
    <n v="31419"/>
    <n v="31419"/>
  </r>
  <r>
    <s v="VALLEDUPAR"/>
    <s v="0036-0001"/>
    <x v="1"/>
    <n v="20001"/>
    <n v="3086066"/>
    <n v="35314"/>
    <x v="0"/>
    <s v="CESAR"/>
    <s v="VALLEDUPAR"/>
    <s v="FERROS DEL VALLE"/>
    <s v="WOMPI"/>
    <s v="FO-25-1915364"/>
    <d v="2025-12-01T15:31:00"/>
    <d v="2025-12-02T10:42:00"/>
    <x v="0"/>
    <s v="ROLLOS"/>
    <s v="EJECUTADO_EXITOSO"/>
    <s v="EJECUTADO EXITOSO"/>
    <s v="01/12/2025 SE ESCALA A COORDINADOR DE ZONA PARA ENTREGA DE ROLLOS EN SITIO | 02/12/2025 BUENOS DÍAS SE VISITA CB Y SE LE HACE ENTREGA DE ROLLOS"/>
    <s v="VISITA_TÉCNICA"/>
    <n v="48"/>
    <s v="PRINCIPAL"/>
    <s v="TERRESTRE"/>
    <s v="BENITEZ CARVAJAL ALVARO JAVIER"/>
    <n v="1"/>
    <n v="31419"/>
    <n v="31419"/>
  </r>
  <r>
    <s v="PEREIRA"/>
    <s v="0036-0002"/>
    <x v="6"/>
    <n v="66682"/>
    <n v="3071837"/>
    <n v="73011"/>
    <x v="0"/>
    <s v="RISARALDA"/>
    <s v="SANTA ROSA DE CABAL"/>
    <s v="BARRIO BOLIVAR SANTA ROSA DE  CABAL"/>
    <s v="WOMPI"/>
    <s v="FO-25-1905914"/>
    <d v="2025-11-27T11:57:00"/>
    <d v="2025-12-02T10:47:00"/>
    <x v="0"/>
    <s v="ROLLOS"/>
    <s v="EJECUTADO_EXITOSO"/>
    <s v="EJECUTADO EXITOSO"/>
    <s v="29/11/2025 SE ESCALA A COORDINADOR DE ZONA PARA ENTREGA DE ROLLOS EN SITIO | 02/12/2025 VISITAMOS COMERCIO REALIZAMOS ENTREGA DE 24 ROLLOS."/>
    <s v="VISITA_TÉCNICA"/>
    <n v="24"/>
    <s v="PRINCIPAL"/>
    <s v="TERRESTRE"/>
    <s v="ARROYAVE CANO MANUEL GUILLERMO"/>
    <n v="1"/>
    <n v="31419"/>
    <n v="31419"/>
  </r>
  <r>
    <s v="PEREIRA"/>
    <s v="0036-0002"/>
    <x v="6"/>
    <n v="66682"/>
    <n v="3078056"/>
    <n v="66583"/>
    <x v="0"/>
    <s v="RISARALDA"/>
    <s v="SANTA ROSA DE CABAL"/>
    <s v="BARRIO CENTRO SANTA ROSA DE CABAL 6"/>
    <s v="WOMPI"/>
    <s v="FO-25-1911922"/>
    <d v="2025-12-01T08:00:00"/>
    <d v="2025-12-02T10:55:00"/>
    <x v="0"/>
    <s v="ROLLOS"/>
    <s v="EJECUTADO_EXITOSO"/>
    <s v="EJECUTADO EXITOSO"/>
    <s v="01/12/2025 SE ESCALA A COORDINADOR DE ZONA PARA ENTREGA DE ROLLOS EN SITIO | 02/12/2025 VISITAMOS COMERCIO REALIZAMOS ENTREGA DE 32 ROLLOS."/>
    <s v="VISITA_TÉCNICA"/>
    <n v="32"/>
    <s v="PRINCIPAL"/>
    <s v="TERRESTRE"/>
    <s v="ARROYAVE CANO MANUEL GUILLERMO"/>
    <n v="1"/>
    <n v="31419"/>
    <n v="31419"/>
  </r>
  <r>
    <s v="BOGOTA"/>
    <s v="0036-0004"/>
    <x v="4"/>
    <n v="11001"/>
    <n v="3074030"/>
    <n v="47809"/>
    <x v="0"/>
    <s v="CUNDINAMARCA"/>
    <s v="BOGOTA"/>
    <s v="BARRIO BOGOTA BOGOTA 3"/>
    <s v="WOMPI"/>
    <s v="FO-25-1900397"/>
    <d v="2025-11-28T08:00:00"/>
    <d v="2025-12-02T11:00:00"/>
    <x v="0"/>
    <s v="ROLLOS"/>
    <s v="EJECUTADO_EXITOSO"/>
    <s v="EJECUTADO EXITOSO"/>
    <s v="28/11/2025 SE ESCALA AL COORDINADOR DE LA ZONA PARA ENTREGA EN SITIO | 02/12/2025 SE LLEGA A LA DIRECCIÓN INDICADA Y SE ENTREGAN 24 ROLLOS WOMPI SIN MANIPULAR EQUIPOS"/>
    <s v="VISITA_TÉCNICA"/>
    <n v="24"/>
    <s v="PRINCIPAL"/>
    <s v="TERRESTRE"/>
    <s v="GARCIA PASTRANA KEVIN FERNANDO"/>
    <n v="1"/>
    <n v="31419"/>
    <n v="31419"/>
  </r>
  <r>
    <s v="BOGOTA"/>
    <s v="0036-0004"/>
    <x v="4"/>
    <n v="11001"/>
    <n v="3084607"/>
    <n v="78235"/>
    <x v="0"/>
    <s v="CUNDINAMARCA"/>
    <s v="BOGOTA"/>
    <s v="BARRIO SANTO DOMINGO BOGOTA"/>
    <s v="WOMPI"/>
    <s v="FO-25-1913722"/>
    <d v="2025-12-01T12:35:00"/>
    <d v="2025-12-02T11:02:00"/>
    <x v="0"/>
    <s v="ROLLOS"/>
    <s v="EJECUTADO_EXITOSO"/>
    <s v="EJECUTADO EXITOSO"/>
    <s v="01/12/2025 VISITA TÉCNICA | 02/12/2025 SE VISITA COMERCIO, SE ENTREGAN 8 ROLLOS WOMPI, NO SE MANIPULAN DISPOSITIVOS"/>
    <s v="VISITA_TÉCNICA"/>
    <n v="8"/>
    <s v="PRINCIPAL"/>
    <s v="TERRESTRE"/>
    <s v="ORTIZ YARA FRANKLYN ISRAEL"/>
    <n v="1"/>
    <n v="31419"/>
    <n v="31419"/>
  </r>
  <r>
    <s v="BOGOTA"/>
    <s v="0036-0004"/>
    <x v="4"/>
    <n v="11001"/>
    <n v="3078015"/>
    <n v="47779"/>
    <x v="0"/>
    <s v="CUNDINAMARCA"/>
    <s v="BOGOTA"/>
    <s v="BARRIO SANTA BIBIANA BOGOTA"/>
    <s v="WOMPI"/>
    <s v="FO-25-1905845"/>
    <d v="2025-12-01T08:00:00"/>
    <d v="2025-12-02T11:16:00"/>
    <x v="0"/>
    <s v="ROLLOS"/>
    <s v="EJECUTADO_EXITOSO"/>
    <s v="EJECUTADO EXITOSO"/>
    <s v="29/11/2025 SE ESCALA A COORDINADOR DE ZONA PARA ENTREGA DE ROLLOS EN SITIO | 02/12/2025 SE VISITA COMERCIO, SE ENTREGAN 16 ROLLOS WOMPI, NO SE MANIPULAN DISPOSITIVOS"/>
    <s v="VISITA_TÉCNICA"/>
    <n v="16"/>
    <s v="PRINCIPAL"/>
    <s v="TERRESTRE"/>
    <s v="ORTIZ YARA FRANKLYN ISRAEL"/>
    <n v="1"/>
    <n v="31419"/>
    <n v="31419"/>
  </r>
  <r>
    <s v="BOGOTA"/>
    <s v="0036-0004"/>
    <x v="4"/>
    <n v="11001"/>
    <n v="3079159"/>
    <n v="62963"/>
    <x v="0"/>
    <s v="CUNDINAMARCA"/>
    <s v="BOGOTA"/>
    <s v="SERVICIO TECNICO Y FERRETERIA M.O."/>
    <s v="WOMPI"/>
    <s v="FO-25-1912528"/>
    <d v="2025-12-01T08:00:00"/>
    <d v="2025-12-02T11:35:00"/>
    <x v="0"/>
    <s v="ROLLOS"/>
    <s v="EJECUTADO_EXITOSO"/>
    <s v="EJECUTADO EXITOSO"/>
    <s v="01/12/2025 SE ESCALA A COORDINADOR DE ZONA PARA ENTREGA DE ROLLOS EN SITIO | 02/12/2025 ENTREGA DE 40 ROLLOS NO SE MANIPULAN EQUIPOS"/>
    <s v="VISITA_TÉCNICA"/>
    <n v="40"/>
    <s v="PRINCIPAL"/>
    <s v="TERRESTRE"/>
    <s v="HERNANDEZ NARANJO OSCAR EDUARDO"/>
    <n v="1"/>
    <n v="31419"/>
    <n v="31419"/>
  </r>
  <r>
    <s v="IBAGUE"/>
    <s v="0036-0006"/>
    <x v="2"/>
    <n v="73268"/>
    <n v="3073781"/>
    <n v="64305"/>
    <x v="0"/>
    <s v="TOLIMA"/>
    <s v="ESPINAL"/>
    <s v="BARRIO CENTRO ESPINAL 18"/>
    <s v="WOMPI"/>
    <s v="FO-25-1901720"/>
    <d v="2025-11-28T08:00:00"/>
    <d v="2025-12-02T11:36:00"/>
    <x v="0"/>
    <s v="ROLLOS"/>
    <s v="EJECUTADO_EXITOSO"/>
    <s v="EJECUTADO EXITOSO"/>
    <s v="02/12/2025 SE CONFIRMAN DATOS, SE REALIZA ENVIO POR OPERADOR LOGISTICO | 02/12/2025 SE REALIZA ENVIO DE 24 ROLLOS, CON LA GUIA 2235596910 SERVIENTREGA. SE CONFIRMA ENTREGA EXITOSA POR PARTE DE LA TRANSPORTADORA"/>
    <s v="ENVÍO"/>
    <n v="24"/>
    <s v="INTERMEDIA"/>
    <s v="TERRESTRE"/>
    <s v="ALVAREZ LOPEZ MARIANA"/>
    <n v="1"/>
    <n v="36351"/>
    <n v="36351"/>
  </r>
  <r>
    <s v="PASTO"/>
    <s v="0036-0003"/>
    <x v="0"/>
    <n v="52207"/>
    <n v="3065922"/>
    <n v="49061"/>
    <x v="0"/>
    <s v="NARIÑO"/>
    <s v="CONSACA"/>
    <s v="BARRIO LIBERTAD CONSACA"/>
    <s v="WOMPI"/>
    <s v="FO-25-1884772"/>
    <d v="2025-11-26T11:18:00"/>
    <d v="2025-12-02T11:38:00"/>
    <x v="0"/>
    <s v="ROLLOS"/>
    <s v="EJECUTADO_EXITOSO"/>
    <s v="EJECUTADO EXITOSO"/>
    <s v="26/11/2025 SE CONFIRMAN DATOS, SE REALIZA ENVIO POR OPERADOR LOGISTICO | 02/12/2025 SE REALIZA ENVIO DE 24 ROLLOS, CON LA GUIA 2248145443 SERVIENTREGA. SE CONFIRMA ENTREGA EXITOSA POR PARTE DE LA TRANSPORTADORA"/>
    <s v="ENVÍO"/>
    <n v="24"/>
    <s v="INTERMEDIA"/>
    <s v="TERRESTRE"/>
    <s v="ALVAREZ LOPEZ MARIANA"/>
    <n v="1"/>
    <n v="36351"/>
    <n v="36351"/>
  </r>
  <r>
    <s v="IBAGUE"/>
    <s v="0036-0006"/>
    <x v="2"/>
    <n v="73268"/>
    <n v="3080641"/>
    <n v="68077"/>
    <x v="0"/>
    <s v="TOLIMA"/>
    <s v="ESPINAL"/>
    <s v="LIBERTADOR ESPINAL TOLIMA"/>
    <s v="WOMPI"/>
    <s v="FO-25-1911871"/>
    <d v="2025-12-01T08:28:00"/>
    <d v="2025-12-02T11:39:00"/>
    <x v="0"/>
    <s v="ROLLOS"/>
    <s v="EJECUTADO_EXITOSO"/>
    <s v="EJECUTADO EXITOSO"/>
    <s v="01/12/2025 SE CONFIRMAN DATOS, SE REALIZA ENVIO POR OPERADOR LOGISTICO | 02/12/2025 SE REALIZA ENVIO DE 64 ROLLOS, CON LA GUIA 2235596929 SERVIENTREGA. SE CONFIRMA ENTREGA EXITOSA POR PARTE DE LA TRANSPORTADORA"/>
    <s v="ENVÍO"/>
    <n v="64"/>
    <s v="INTERMEDIA"/>
    <s v="TERRESTRE"/>
    <s v="ORREGO BEDOYA YASMIN ADRIANA"/>
    <n v="1"/>
    <n v="36351"/>
    <n v="36351"/>
  </r>
  <r>
    <s v="PASTO"/>
    <s v="0036-0003"/>
    <x v="0"/>
    <n v="52612"/>
    <n v="3082960"/>
    <n v="10564"/>
    <x v="0"/>
    <s v="NARIÑO"/>
    <s v="RICAURTE"/>
    <s v="RICAURTE II - NARIÑO"/>
    <s v="WOMPI"/>
    <s v="FO-25-1918738"/>
    <d v="2025-12-01T10:51:00"/>
    <d v="2025-12-02T11:44:00"/>
    <x v="0"/>
    <s v="ROLLOS"/>
    <s v="GESTIÓN_TELEFONICA"/>
    <s v="CANCELADO POR EL USUARIO"/>
    <s v="02/12/2025 SE INTENTA COMUNICACIÓN CON EL USUARIO EN VARIAS OCASIONES AL NÚMERO 3104260606 PARA VALIDAR DATOS DE ENVIO PERO NO HAY CONTACTO, SE PROCEDE A CERRAR LA SOLICITUD | 02/12/2025 SE INTENTA COMUNICACIÓN CON EL USUARIO EN VARIAS OCASIONES AL NÚMERO 3104260606 PARA VALIDAR DATOS DE ENVIO PERO NO HAY CONTACTO, SE PROCEDE A CERRAR LA SOLICITUD"/>
    <s v="SOPORTE_TELEFÓNICO"/>
    <n v="0"/>
    <s v="LEJANA"/>
    <s v="TERRESTRE"/>
    <s v="CONTRERAS ROSSI LITZY YULIETH"/>
    <n v="1"/>
    <n v="22000"/>
    <n v="22000"/>
  </r>
  <r>
    <s v="VILLAVICENCIO"/>
    <s v="0036-0006"/>
    <x v="2"/>
    <n v="50313"/>
    <n v="3080651"/>
    <n v="77962"/>
    <x v="0"/>
    <s v="META"/>
    <s v="GRANADA"/>
    <s v="BARRIO CENTRO GRANADA 19"/>
    <s v="WOMPI"/>
    <s v="FO-25-1918740"/>
    <d v="2025-12-01T08:31:00"/>
    <d v="2025-12-02T11:48:00"/>
    <x v="0"/>
    <s v="ROLLOS"/>
    <s v="GESTIÓN_TELEFONICA"/>
    <s v="CANCELADO POR EL USUARIO"/>
    <s v="02/12/2025 EN COMUNICACION AL NÚMERO 3213355300 USARIO NO CONFIRMA DATOS PARA ENVIO DE ROLLOS POR DESCONFIANZA, SE PROCEDE A CERRAR SOLICITUD | 02/12/2025 EN COMUNICACION AL NÚMERO 3213355300 USARIO NO CONFIRMA DATOS PARA ENVIO DE ROLLOS POR DESCONFIANZA, SE PROCEDE A CERRAR SOLICITUD"/>
    <s v="SOPORTE_TELEFÓNICO"/>
    <n v="0"/>
    <s v="INTERMEDIA"/>
    <s v="TERRESTRE"/>
    <s v="CONTRERAS ROSSI LITZY YULIETH"/>
    <n v="1"/>
    <n v="22000"/>
    <n v="22000"/>
  </r>
  <r>
    <s v="CARTAGENA"/>
    <s v="0036-0001"/>
    <x v="1"/>
    <n v="13001"/>
    <n v="3082730"/>
    <n v="63130"/>
    <x v="0"/>
    <s v="BOLIVAR"/>
    <s v="CARTAGENA"/>
    <s v="BARRIO SAN FERNANDO CARTAGENA DE INDIAS 5"/>
    <s v="WOMPI"/>
    <s v="FO-25-1912781"/>
    <d v="2025-12-01T10:28:00"/>
    <d v="2025-12-02T11:51:00"/>
    <x v="0"/>
    <s v="ROLLOS"/>
    <s v="EJECUTADO_EXITOSO"/>
    <s v="EJECUTADO EXITOSO"/>
    <s v="01/12/2025 SE ESCALA A COORDINADOR DE ZONA PARA ENTREGA DE ROLLOS EN SITIO | 02/12/2025 SE REALIZA ENTREGA DE 16 ROLLOS PARA EL CORRESPONSAL"/>
    <s v="VISITA_TÉCNICA"/>
    <n v="16"/>
    <s v="PRINCIPAL"/>
    <s v="TERRESTRE"/>
    <s v="MARTINEZ SALGUEDO ANDRES AUGUSTO"/>
    <n v="1"/>
    <n v="31419"/>
    <n v="31419"/>
  </r>
  <r>
    <s v="PASTO"/>
    <s v="0036-0003"/>
    <x v="0"/>
    <n v="52356"/>
    <n v="3058230"/>
    <n v="75651"/>
    <x v="0"/>
    <s v="NARIÑO"/>
    <s v="IPIALES"/>
    <s v="BARRIO CENTENARIO IPIALES"/>
    <s v="WOMPI"/>
    <s v="FO-25-1879617"/>
    <d v="2025-11-25T08:41:00"/>
    <d v="2025-12-02T11:55:00"/>
    <x v="0"/>
    <s v="ROLLOS"/>
    <s v="EJECUTADO_EXITOSO"/>
    <s v="EJECUTADO EXITOSO"/>
    <s v="25/11/2025 SE CONFIRMAN DATOS, SE REALIZA ENVIO POR OPERADOR LOGISTICO | 02/12/2025 SE LE INFORMA NUMERO DE GUIA A USER,  ROLLOS ENTREGADOS | 02/12/2025 SE REALIZA ENVIO DE 24 ROLLOS, CON LA GUIA 2248145439 SERVIENTREGA. SE CONFIRMA ENTREGA EXITOSA POR PARTE DE LA TRANSPORTADORA"/>
    <s v="ENVÍO"/>
    <n v="24"/>
    <s v="INTERMEDIA"/>
    <s v="TERRESTRE"/>
    <s v="ORREGO BEDOYA YASMIN ADRIANA"/>
    <n v="1"/>
    <n v="36351"/>
    <n v="36351"/>
  </r>
  <r>
    <s v="BOGOTA"/>
    <s v="0036-0004"/>
    <x v="4"/>
    <n v="11001"/>
    <n v="3076703"/>
    <n v="43116"/>
    <x v="0"/>
    <s v="CUNDINAMARCA"/>
    <s v="BOGOTA"/>
    <s v="MISCELANEA HELEN"/>
    <s v="WOMPI"/>
    <s v="FO-25-1904492"/>
    <d v="2025-11-28T13:16:00"/>
    <d v="2025-12-02T11:55:00"/>
    <x v="0"/>
    <s v="ROLLOS"/>
    <s v="EJECUTADO_EXITOSO"/>
    <s v="EJECUTADO EXITOSO"/>
    <s v="28/11/2025 SE ESCALA A COORDINADOR DE ZONA PARA ENTREGA EN SITIO | 02/12/2025 ENTREGA DE 32 ROLLOS WOMPI OK NO SE MANIPULAN EQUIPOS"/>
    <s v="VISITA_TÉCNICA"/>
    <n v="32"/>
    <s v="PRINCIPAL"/>
    <s v="TERRESTRE"/>
    <s v="HERNANDEZ NARANJO OSCAR EDUARDO"/>
    <n v="1"/>
    <n v="31419"/>
    <n v="31419"/>
  </r>
  <r>
    <s v="BOGOTA"/>
    <s v="0036-0004"/>
    <x v="4"/>
    <n v="11001"/>
    <n v="3071250"/>
    <n v="74391"/>
    <x v="0"/>
    <s v="CUNDINAMARCA"/>
    <s v="BOGOTA"/>
    <s v="PAPELERIA SAN JOSE DEL POLO"/>
    <s v="WOMPI"/>
    <s v="FO-25-1905922"/>
    <d v="2025-11-27T11:12:00"/>
    <d v="2025-12-02T12:01:00"/>
    <x v="0"/>
    <s v="ROLLOS"/>
    <s v="EJECUTADO_EXITOSO"/>
    <s v="EJECUTADO EXITOSO"/>
    <s v="29/11/2025 SE ESCALA A COORDINADOR DE ZONA PARA ENTREGA DE ROLLOS EN SITIO | 02/12/2025 SE ENTREGA ROLLO DE WOMPI 32 PARA EL CORRESPONSAL"/>
    <s v="VISITA_TÉCNICA"/>
    <n v="32"/>
    <s v="PRINCIPAL"/>
    <s v="TERRESTRE"/>
    <s v="LEAL POVEDA YOHAN SEBASTIAN"/>
    <n v="1"/>
    <n v="31419"/>
    <n v="31419"/>
  </r>
  <r>
    <s v="CALI"/>
    <s v="0036-0003"/>
    <x v="0"/>
    <n v="76001"/>
    <n v="3081730"/>
    <n v="73551"/>
    <x v="0"/>
    <s v="VALLE DEL CAUCA"/>
    <s v="CALI"/>
    <s v="BARRIO EL LIDO CALI 3"/>
    <s v="WOMPI"/>
    <s v="FO-25-1912787"/>
    <d v="2025-12-01T09:35:00"/>
    <d v="2025-12-02T12:28:00"/>
    <x v="0"/>
    <s v="ROLLOS"/>
    <s v="EJECUTADO_EXITOSO"/>
    <s v="EJECUTADO EXITOSO"/>
    <s v="01/12/2025 SE ESCALA A COORDINADOR DE ZONA PARA ENTREGA DE ROLLOS EN SITIO | 02/12/2025 SE REALIZA ENTREGA DE 64 ROLLOS WOMPI CON VISITA, NO SE INTERVIENE EQUIPOS"/>
    <s v="VISITA_TÉCNICA"/>
    <n v="64"/>
    <s v="PRINCIPAL"/>
    <s v="TERRESTRE"/>
    <s v="HERRERA MONAR GEOVANNY"/>
    <n v="1"/>
    <n v="31419"/>
    <n v="31419"/>
  </r>
  <r>
    <s v="CALI"/>
    <s v="0036-0003"/>
    <x v="0"/>
    <n v="76520"/>
    <n v="3077975"/>
    <n v="14724"/>
    <x v="0"/>
    <s v="VALLE DEL CAUCA"/>
    <s v="PALMIRA"/>
    <s v="BARRIO COLOMBIA PALMIRA"/>
    <s v="WOMPI"/>
    <s v="FO-25-1912365"/>
    <d v="2025-12-01T08:00:00"/>
    <d v="2025-12-02T13:38:00"/>
    <x v="0"/>
    <s v="ROLLOS"/>
    <s v="EJECUTADO_EXITOSO"/>
    <s v="EJECUTADO EXITOSO"/>
    <s v="01/12/2025 SE ESCALA A COORDINADOR DE ZONA PARA ENTREGA DE ROLLOS EN SITIO | 02/12/2025 EN LA VISITA TÉCNICA SE REALIZÓ LA ENTREGA DE 64 ROLLOS DE WOMPI PARA EL CB."/>
    <s v="VISITA_TÉCNICA"/>
    <n v="64"/>
    <s v="PRINCIPAL"/>
    <s v="TERRESTRE"/>
    <s v="SANCHEZ URREGO ROBINSON DAVID"/>
    <n v="1"/>
    <n v="31419"/>
    <n v="31419"/>
  </r>
  <r>
    <s v="CALI"/>
    <s v="0036-0003"/>
    <x v="0"/>
    <n v="76520"/>
    <n v="3079307"/>
    <n v="71966"/>
    <x v="0"/>
    <s v="VALLE DEL CAUCA"/>
    <s v="PALMIRA"/>
    <s v="PALMIRA EL RECREO"/>
    <s v="WOMPI"/>
    <s v="FO-25-1912532"/>
    <d v="2025-12-01T08:00:00"/>
    <d v="2025-12-02T13:40:00"/>
    <x v="0"/>
    <s v="ROLLOS"/>
    <s v="EJECUTADO_EXITOSO"/>
    <s v="EJECUTADO EXITOSO"/>
    <s v="01/12/2025 SE ESCALA A COORDINADOR DE ZONA PARA ENTREGA DE ROLLOS EN SITIO | 02/12/2025 EN LA VISITA TÉCNICA SE REALIZÓ LA ENTREGA DE 56 ROLLOS DE WOMPI PARA EL CB,EN LA DIRECCIÓN SUBMINISTRADA Y CON LA PERSONA AUTORIZADA POR EL CLIENTE YA WUE EL CB ESTA CERRADO POR HORARIO DE ALMUERZO."/>
    <s v="VISITA_TÉCNICA"/>
    <n v="56"/>
    <s v="PRINCIPAL"/>
    <s v="TERRESTRE"/>
    <s v="SANCHEZ URREGO ROBINSON DAVID"/>
    <n v="1"/>
    <n v="31419"/>
    <n v="31419"/>
  </r>
  <r>
    <s v="CALI"/>
    <s v="0036-0003"/>
    <x v="0"/>
    <n v="76001"/>
    <n v="3081737"/>
    <n v="70681"/>
    <x v="0"/>
    <s v="VALLE DEL CAUCA"/>
    <s v="CALI"/>
    <s v="BARRIO JUNIN CALI 3"/>
    <s v="WOMPI"/>
    <s v="FO-25-1912786"/>
    <d v="2025-12-01T09:38:00"/>
    <d v="2025-12-02T13:42:00"/>
    <x v="0"/>
    <s v="ROLLOS"/>
    <s v="EJECUTADO_EXITOSO"/>
    <s v="EJECUTADO EXITOSO"/>
    <s v="01/12/2025 SE ESCALA A COORDINADOR DE ZONA PARA ENTREGA DE ROLLOS EN SITIO | 02/12/2025 SE REALIZA ENTREGA DE 24 ROLLOS WOMPI CON VISITA, NO SE INTERVIENE EQUIPOS"/>
    <s v="VISITA_TÉCNICA"/>
    <n v="24"/>
    <s v="PRINCIPAL"/>
    <s v="TERRESTRE"/>
    <s v="HERRERA MONAR GEOVANNY"/>
    <n v="1"/>
    <n v="31419"/>
    <n v="31419"/>
  </r>
  <r>
    <s v="VILLAVICENCIO"/>
    <s v="0036-0006"/>
    <x v="2"/>
    <n v="50001"/>
    <n v="3084843"/>
    <n v="76216"/>
    <x v="0"/>
    <s v="META"/>
    <s v="VILLAVICENCIO"/>
    <s v="BARRIO GUAPE 2 VILLAVICENCIO"/>
    <s v="WOMPI"/>
    <s v="FO-25-1914539"/>
    <d v="2025-12-01T14:08:00"/>
    <d v="2025-12-02T13:43:00"/>
    <x v="0"/>
    <s v="ROLLOS"/>
    <s v="EJECUTADO_EXITOSO"/>
    <s v="EJECUTADO EXITOSO"/>
    <s v="01/12/2025 SE ESCALA A COORDINADOR DE ZONA PARA ENTREGA DE ROLLOS EN SITIO | 02/12/2025 SE VISITA CB Y SE REALIZA ENTREGA DE 32 ROLLOS DE PAPEL TERMICO PARA DATÁFONO WOMPI"/>
    <s v="VISITA_TÉCNICA"/>
    <n v="32"/>
    <s v="PRINCIPAL"/>
    <s v="TERRESTRE"/>
    <s v="GARZON RUIZ LUIS MIGUEL"/>
    <n v="1"/>
    <n v="31419"/>
    <n v="31419"/>
  </r>
  <r>
    <s v="BOGOTA"/>
    <s v="0036-0004"/>
    <x v="4"/>
    <n v="11001"/>
    <n v="3086123"/>
    <n v="66344"/>
    <x v="0"/>
    <s v="CUNDINAMARCA"/>
    <s v="BOGOTÁ"/>
    <s v="SAVENET"/>
    <s v="WOMPI"/>
    <s v="FO-25-1915120"/>
    <d v="2025-12-01T15:34:00"/>
    <d v="2025-12-02T13:46:00"/>
    <x v="0"/>
    <s v="ROLLOS"/>
    <s v="EJECUTADO_EXITOSO"/>
    <s v="EJECUTADO EXITOSO"/>
    <s v="01/12/2025 SE ESCALA A COORDINADOR DE ZONA PARA ENTREGA DE ROLLOS EN SITIO | 02/12/2025 SE ENTREGA 56 ROLLOS DE WOMPI PARA EL CORRESPONSAL"/>
    <s v="VISITA_TÉCNICA"/>
    <n v="56"/>
    <s v="PRINCIPAL"/>
    <s v="TERRESTRE"/>
    <s v="LEAL POVEDA YOHAN SEBASTIAN"/>
    <n v="1"/>
    <n v="31419"/>
    <n v="31419"/>
  </r>
  <r>
    <s v="MONTERIA"/>
    <s v="0036-0001"/>
    <x v="1"/>
    <n v="23001"/>
    <n v="3086735"/>
    <n v="61827"/>
    <x v="0"/>
    <s v="CORDOBA"/>
    <s v="MONTERIA"/>
    <s v="BARRIO LA GRANJA MONTERIA 17"/>
    <s v="WOMPI"/>
    <s v="FO-25-1915398"/>
    <d v="2025-12-01T16:48:00"/>
    <d v="2025-12-02T13:56:00"/>
    <x v="0"/>
    <s v="ROLLOS"/>
    <s v="EJECUTADO_EXITOSO"/>
    <s v="EJECUTADO EXITOSO"/>
    <s v="01/12/2025 SE ESCALA A COORDINADOR DE ZONA PARA ENTREGA DE ROLLOS EN SITIO | 02/12/2025 SE REALIZA LA ENTREGA DE 64 ROLLOS WOMPI, NO SE MANIPULAN EQUIPOS"/>
    <s v="VISITA_TÉCNICA"/>
    <n v="64"/>
    <s v="PRINCIPAL"/>
    <s v="TERRESTRE"/>
    <s v="ARRAZOLA HERNANDEZ NICOLAS AUGUSTO"/>
    <n v="1"/>
    <n v="31419"/>
    <n v="31419"/>
  </r>
  <r>
    <s v="BOGOTA"/>
    <s v="0036-0004"/>
    <x v="4"/>
    <n v="11001"/>
    <n v="3075943"/>
    <n v="52252"/>
    <x v="0"/>
    <s v="CUNDINAMARCA"/>
    <s v="BOGOTA"/>
    <s v="PAPELERIA Y MISCELANEA GRAFOS"/>
    <s v="WOMPI"/>
    <s v="FO-25-1902210"/>
    <d v="2025-11-28T10:55:00"/>
    <d v="2025-12-02T14:01:00"/>
    <x v="0"/>
    <s v="ROLLOS"/>
    <s v="EJECUTADO_EXITOSO"/>
    <s v="EJECUTADO EXITOSO"/>
    <s v="28/11/2025 SE ESCALA AL COORDINADOR DE LA ZONA PARA ENTREGA EN SITIO | 02/12/2025 SE REALIZA ENTREGA DE 16 ROLLOS NO SE MANIPULAN TERMINALES"/>
    <s v="VISITA_TÉCNICA"/>
    <n v="16"/>
    <s v="PRINCIPAL"/>
    <s v="TERRESTRE"/>
    <s v="SOTO LONDOÑO FREDY ALEXANDER"/>
    <n v="1"/>
    <n v="31419"/>
    <n v="31419"/>
  </r>
  <r>
    <s v="BOGOTA"/>
    <s v="0036-0004"/>
    <x v="4"/>
    <n v="11001"/>
    <n v="3077679"/>
    <n v="61064"/>
    <x v="0"/>
    <s v="CUNDINAMARCA"/>
    <s v="BOGOTA"/>
    <s v="JOSE WILLIAM CHAPARRO LUGO"/>
    <s v="WOMPI"/>
    <s v="FO-25-1905851"/>
    <d v="2025-11-28T16:43:00"/>
    <d v="2025-12-02T14:07:00"/>
    <x v="0"/>
    <s v="ROLLOS"/>
    <s v="EJECUTADO_EXITOSO"/>
    <s v="EJECUTADO EXITOSO"/>
    <s v="29/11/2025 SE ESCALA A COORDINADOR DE ZONA PARA ENTREGA DE ROLLOS EN SITIO | 02/12/2025 SE LLEGA A LA DIRECCIÓN INDICADA Y SE ENTREGAN 48 ROLLOS WOMPI SIN MANIPULAR EQUIPOS"/>
    <s v="VISITA_TÉCNICA"/>
    <n v="48"/>
    <s v="PRINCIPAL"/>
    <s v="TERRESTRE"/>
    <s v="GARCIA PASTRANA KEVIN FERNANDO"/>
    <n v="1"/>
    <n v="31419"/>
    <n v="31419"/>
  </r>
  <r>
    <s v="MANIZALES"/>
    <s v="0036-0002"/>
    <x v="6"/>
    <n v="17616"/>
    <n v="3049397"/>
    <n v="49315"/>
    <x v="0"/>
    <s v="CALDAS"/>
    <s v="RISARALDA"/>
    <s v="BARRIO LA PLAZUELA RISARALDA"/>
    <s v="WOMPI"/>
    <s v="FO-25-1870017"/>
    <d v="2025-11-24T08:00:00"/>
    <d v="2025-12-02T14:41:00"/>
    <x v="0"/>
    <s v="ROLLOS"/>
    <s v="EJECUTADO_EXITOSO"/>
    <s v="EJECUTADO EXITOSO"/>
    <s v="24/11/2025 SE CONFIRMAN DATOS, SE REALIZA ENVIO POR OPERADOR LOGISTICO | 02/12/2025 SE CONFIRMA ENTREGA EXITOSA POR PARTE DE LA TRANSPORTADORA COORDINADORA CON LA GUIA 46778000193"/>
    <s v="ENVÍO"/>
    <n v="32"/>
    <s v="INTERMEDIA"/>
    <s v="TERRESTRE"/>
    <s v="ALVAREZ LOPEZ MARIANA"/>
    <n v="1"/>
    <n v="36351"/>
    <n v="36351"/>
  </r>
  <r>
    <s v="BOGOTA"/>
    <s v="0036-0004"/>
    <x v="4"/>
    <n v="11001"/>
    <n v="3077254"/>
    <n v="79745"/>
    <x v="0"/>
    <s v="CUNDINAMARCA"/>
    <s v="BOGOTA"/>
    <s v="T SERVIMOS.COM"/>
    <s v="WOMPI"/>
    <s v="FO-25-1905854"/>
    <d v="2025-11-28T15:31:00"/>
    <d v="2025-12-02T14:49:00"/>
    <x v="0"/>
    <s v="ROLLOS"/>
    <s v="EJECUTADO_EXITOSO"/>
    <s v="EJECUTADO EXITOSO"/>
    <s v="29/11/2025 SE ESCALA A COORDINADOR DE ZONA PARA ENTREGA DE ROLLOS EN SITIO | 02/12/2025 SE VISITA COMERCIO, SE ENTREGAN 8 ROLLOS WOMPI, NO SE MANIPULAN DISPOSITIVOS"/>
    <s v="VISITA_TÉCNICA"/>
    <n v="8"/>
    <s v="PRINCIPAL"/>
    <s v="TERRESTRE"/>
    <s v="ORTIZ YARA FRANKLYN ISRAEL"/>
    <n v="1"/>
    <n v="31419"/>
    <n v="31419"/>
  </r>
  <r>
    <s v="CUCUTA"/>
    <s v="0036-0007"/>
    <x v="3"/>
    <n v="54001"/>
    <n v="3075455"/>
    <n v="80783"/>
    <x v="0"/>
    <s v="NORTE DE SANTANDER"/>
    <s v="CUCUTA"/>
    <s v="BARRIO NIÑA CECI CUCUTA 9"/>
    <s v="WOMPI"/>
    <s v="FO-25-1905890"/>
    <d v="2025-11-28T10:22:00"/>
    <d v="2025-12-02T14:51:00"/>
    <x v="0"/>
    <s v="ROLLOS"/>
    <s v="EJECUTADO_EXITOSO"/>
    <s v="EJECUTADO EXITOSO"/>
    <s v="29/11/2025 SE ESCALA A COORDINADOR DE ZONA PARA ENTREGA DE ROLLOS EN SITIO | 02/12/2025 SE REALIZA ENTREGA DE 16 ROLLOS WOMPI"/>
    <s v="VISITA_TÉCNICA"/>
    <n v="16"/>
    <s v="PRINCIPAL"/>
    <s v="TERRESTRE"/>
    <s v="NARANJO AFANADOR RUBEN JESUS"/>
    <n v="1"/>
    <n v="31419"/>
    <n v="31419"/>
  </r>
  <r>
    <s v="IBAGUE"/>
    <s v="0036-0006"/>
    <x v="2"/>
    <n v="73001"/>
    <n v="3084386"/>
    <n v="80022"/>
    <x v="0"/>
    <s v="TOLIMA"/>
    <s v="IBAGUE"/>
    <s v="BARRIO MACARENA PARTE BAJA IBAGUE"/>
    <s v="WOMPI"/>
    <s v="FO-25-1914071"/>
    <d v="2025-12-01T13:10:00"/>
    <d v="2025-12-02T14:54:00"/>
    <x v="0"/>
    <s v="ROLLOS"/>
    <s v="EJECUTADO_EXITOSO"/>
    <s v="EJECUTADO EXITOSO"/>
    <s v="01/12/2025 SE ESCALA A COORDINADOR DE ZONA PARA ENTREGA DE ROLLOS EN SITIO | 02/12/2025 SE REALIZA ENTREGA DE 8 ROLLOS WOMPI POR SOLICITUD DEL CLIENTE."/>
    <s v="VISITA_TÉCNICA"/>
    <n v="8"/>
    <s v="PRINCIPAL"/>
    <s v="TERRESTRE"/>
    <s v="BARRAGAN TAFUR EDWIN ESTEBAN"/>
    <n v="1"/>
    <n v="31419"/>
    <n v="31419"/>
  </r>
  <r>
    <s v="PEREIRA"/>
    <s v="0036-0002"/>
    <x v="6"/>
    <n v="66001"/>
    <n v="3078021"/>
    <n v="79401"/>
    <x v="0"/>
    <s v="RISARALDA"/>
    <s v="PEREIRA"/>
    <s v="BARRIO CIRCUNVALAR PEREIRA 1"/>
    <s v="WOMPI"/>
    <s v="FO-25-1905842"/>
    <d v="2025-12-01T08:00:00"/>
    <d v="2025-12-02T15:01:00"/>
    <x v="0"/>
    <s v="ROLLOS"/>
    <s v="EJECUTADO_EXITOSO"/>
    <s v="EJECUTADO EXITOSO"/>
    <s v="29/11/2025 SE ESCALA A COORDINADOR DE ZONA PARA ENTREGA DE ROLLOS EN SITIO | 02/12/2025 VISITAMOS COMERCIO REALIZAMOS ENTREGA DE 8 ROLLOS."/>
    <s v="VISITA_TÉCNICA"/>
    <n v="8"/>
    <s v="PRINCIPAL"/>
    <s v="TERRESTRE"/>
    <s v="ARROYAVE CANO MANUEL GUILLERMO"/>
    <n v="1"/>
    <n v="31419"/>
    <n v="31419"/>
  </r>
  <r>
    <s v="BOGOTA"/>
    <s v="0036-0004"/>
    <x v="4"/>
    <n v="25596"/>
    <n v="3057275"/>
    <n v="76677"/>
    <x v="0"/>
    <s v="CUNDINAMARCA"/>
    <s v="QUIPILE"/>
    <s v="BARRIO IPM LA SIERRA QUIPILE"/>
    <s v="WOMPI"/>
    <s v="FO-25-1875961"/>
    <d v="2025-11-25T08:00:00"/>
    <d v="2025-12-02T15:27:00"/>
    <x v="0"/>
    <s v="ROLLOS"/>
    <s v="EJECUTADO_EXITOSO"/>
    <s v="EJECUTADO EXITOSO"/>
    <s v="25/11/2025 SE CONFIRMAN DATOS, SE REALIZA ENVIO POR OPERADOR LOGISTICO | 02/12/2025 SE REALIZA ENVIO DE 24 ROLLOS, CON LA GUIA 2235596840 SERVIENTREGA. SE CONFIRMA ENTREGA EXITOSA POR PARTE DE LA TRANSPORTADORA"/>
    <s v="ENVÍO"/>
    <n v="24"/>
    <s v="LEJANA"/>
    <s v="TERRESTRE"/>
    <s v="ALVAREZ LOPEZ MARIANA"/>
    <n v="1"/>
    <n v="40250"/>
    <n v="40250"/>
  </r>
  <r>
    <s v="CALI"/>
    <s v="0036-0003"/>
    <x v="0"/>
    <n v="19473"/>
    <n v="3053946"/>
    <n v="69075"/>
    <x v="0"/>
    <s v="CAUCA"/>
    <s v="MORALES"/>
    <s v="BARRIO CENTRO MORALES 3"/>
    <s v="WOMPI"/>
    <s v="FO-25-1870679"/>
    <d v="2025-11-24T11:41:00"/>
    <d v="2025-12-02T15:39:00"/>
    <x v="0"/>
    <s v="ROLLOS"/>
    <s v="EJECUTADO_EXITOSO"/>
    <s v="EJECUTADO EXITOSO"/>
    <s v="24/11/2025 SE CONFIRMAN DATOS, SE REALIZA ENVIO POR OPERADOR LOGISTICO | 02/12/2025 SE REALIZA ENVIO DE 32 ROLLOS, CON LA GUIA 2248145437 SERVIENTREGA. SE CONFIRMA ENTREGA EXITOSA POR PARTE DE LA TRANSPORTADORA"/>
    <s v="ENVÍO"/>
    <n v="32"/>
    <s v="LEJANA"/>
    <s v="TERRESTRE"/>
    <s v="ALVAREZ LOPEZ MARIANA"/>
    <n v="1"/>
    <n v="40250"/>
    <n v="40250"/>
  </r>
  <r>
    <s v="CALI"/>
    <s v="0036-0003"/>
    <x v="0"/>
    <n v="19001"/>
    <n v="3067977"/>
    <n v="74254"/>
    <x v="0"/>
    <s v="CAUCA"/>
    <s v="POPAYAN"/>
    <s v="BARRIO BOLIVAR POPAYAN 5"/>
    <s v="WOMPI"/>
    <s v="FO-25-1895675"/>
    <d v="2025-11-26T16:07:00"/>
    <d v="2025-12-02T15:42:00"/>
    <x v="0"/>
    <s v="ROLLOS"/>
    <s v="EJECUTADO_EXITOSO"/>
    <s v="EJECUTADO EXITOSO"/>
    <s v="02/12/2025 SE INGRESA SE ENTREGA 32 ROLLOS WOMPI"/>
    <s v="VISITA_TÉCNICA"/>
    <n v="32"/>
    <s v="LEJANA"/>
    <s v="TERRESTRE"/>
    <s v="GIMBUEL LASSO LUIS GERMAN"/>
    <n v="1"/>
    <n v="40250"/>
    <n v="40250"/>
  </r>
  <r>
    <s v="CALI"/>
    <s v="0036-0003"/>
    <x v="0"/>
    <n v="76233"/>
    <n v="3075180"/>
    <n v="79769"/>
    <x v="0"/>
    <s v="VALLE DEL CAUCA"/>
    <s v="DAGUA"/>
    <s v="BARRIO PRIMERO DE MAYO DAGUA DAGUA"/>
    <s v="WOMPI"/>
    <s v="FO-25-1907479"/>
    <d v="2025-11-28T09:36:00"/>
    <d v="2025-12-02T15:47:00"/>
    <x v="0"/>
    <s v="ROLLOS"/>
    <s v="EJECUTADO_EXITOSO"/>
    <s v="EJECUTADO EXITOSO"/>
    <s v="29/11/2025 SE REALIZA ENVIO DE ROLLOS POR  OPERADOR LOGISTICO | 02/12/2025 SE VISITA CORRESPONSAL Y SE REALIZA ENTREGA DE 16 ROLLOS.  SE ENTREGAN A PROPIETARIA EN LA MANO PERO NO ME ENTREGA COMPROBANTE PORQUE TIENE CORRESPONSAL CERRADO POR DAÑO DEL BANCO."/>
    <s v="VISITA_TÉCNICA"/>
    <n v="16"/>
    <s v="INTERMEDIA"/>
    <s v="TERRESTRE"/>
    <s v="BOLAÑOS TABORDA JORGE ENRIQUE"/>
    <n v="1"/>
    <n v="36351"/>
    <n v="36351"/>
  </r>
  <r>
    <s v="CUCUTA"/>
    <s v="0036-0007"/>
    <x v="3"/>
    <n v="54001"/>
    <n v="3078529"/>
    <n v="71610"/>
    <x v="0"/>
    <s v="NORTE DE SANTANDER"/>
    <s v="CUCUTA"/>
    <s v="BARRIO CARLOS RAMIRES PARIS CUCUTA"/>
    <s v="WOMPI"/>
    <s v="FO-25-1906176"/>
    <d v="2025-12-01T08:00:00"/>
    <d v="2025-12-02T16:04:00"/>
    <x v="0"/>
    <s v="ROLLOS"/>
    <s v="EJECUTADO_EXITOSO"/>
    <s v="EJECUTADO EXITOSO"/>
    <s v="29/11/2025 SE ESCALA A COORDINADOR DE ZONA PARA ENTREGA DE ROLLOS EN SITIO | 02/12/2025 SE ENTREGA 32 ROLLOS WOMPI OK"/>
    <s v="VISITA_TÉCNICA"/>
    <n v="32"/>
    <s v="PRINCIPAL"/>
    <s v="TERRESTRE"/>
    <s v="NARANJO AFANADOR RUBEN JESUS"/>
    <n v="1"/>
    <n v="31419"/>
    <n v="31419"/>
  </r>
  <r>
    <s v="CUCUTA"/>
    <s v="0036-0007"/>
    <x v="3"/>
    <n v="54001"/>
    <n v="3076446"/>
    <n v="18620"/>
    <x v="0"/>
    <s v="NORTE DE SANTANDER"/>
    <s v="CUCUTA"/>
    <s v="BARRIO CENTRO XII CUCUTA"/>
    <s v="WOMPI"/>
    <s v="FO-25-1905869"/>
    <d v="2025-11-28T12:50:00"/>
    <d v="2025-12-02T16:13:00"/>
    <x v="0"/>
    <s v="ROLLOS"/>
    <s v="EJECUTADO_EXITOSO"/>
    <s v="EJECUTADO EXITOSO"/>
    <s v="29/11/2025 SE ESCALA A COORDINADOR DE ZONA PARA ENTREGA DE ROLLOS EN SITIO | 02/12/2025 SE REALIZA ENTREGA DE 24 ROLLOS WOMPI OK"/>
    <s v="VISITA_TÉCNICA"/>
    <n v="24"/>
    <s v="PRINCIPAL"/>
    <s v="TERRESTRE"/>
    <s v="DURAN ACOSTA FRANK YONNY"/>
    <n v="1"/>
    <n v="31419"/>
    <n v="31419"/>
  </r>
  <r>
    <s v="BOGOTA"/>
    <s v="0036-0004"/>
    <x v="4"/>
    <n v="25175"/>
    <n v="3078638"/>
    <n v="50245"/>
    <x v="0"/>
    <s v="CUNDINAMARCA"/>
    <s v="CHIA"/>
    <s v="BARRIO SANTA LUCIA CHIA"/>
    <s v="WOMPI"/>
    <s v="FO-25-1907852"/>
    <d v="2025-12-01T08:00:00"/>
    <d v="2025-12-02T16:14:00"/>
    <x v="0"/>
    <s v="ROLLOS"/>
    <s v="EJECUTADO_EXITOSO"/>
    <s v="EJECUTADO EXITOSO"/>
    <s v="02/12/2025 SE REALIZA ENVIO DE 56 ROLLOS, CON LA GUIA 2235596927 SERVIENTREGA. SE CONFIRMA ENTREGA EXITOSA POR PARTE DE LA TRANSPORTADORA"/>
    <s v="ENVÍO"/>
    <n v="56"/>
    <s v="INTERMEDIA"/>
    <s v="TERRESTRE"/>
    <s v="CONTRERAS ROSSI LITZY YULIETH"/>
    <n v="1"/>
    <n v="36351"/>
    <n v="36351"/>
  </r>
  <r>
    <s v="BOGOTA"/>
    <s v="0036-0004"/>
    <x v="4"/>
    <n v="25899"/>
    <n v="3077814"/>
    <n v="30641"/>
    <x v="0"/>
    <s v="CUNDINAMARCA"/>
    <s v="ZIPAQUIRA"/>
    <s v="BARRIO SANTA ISABEL"/>
    <s v="WOMPI"/>
    <s v="FO-25-1909505"/>
    <d v="2025-12-01T08:00:00"/>
    <d v="2025-12-02T16:14:00"/>
    <x v="0"/>
    <s v="ROLLOS"/>
    <s v="EJECUTADO_EXITOSO"/>
    <s v="EJECUTADO EXITOSO"/>
    <s v="02/12/2025 SE REALIZA ENVIO DE 32 ROLLOS, CON LA GUIA 2235596885 SERVIENTREGA. SE CONFIRMA ENTREGA EXITOSA POR PARTE DE LA TRANSPORTADORA"/>
    <s v="ENVÍO"/>
    <n v="32"/>
    <s v="INTERMEDIA"/>
    <s v="TERRESTRE"/>
    <s v="AYALA ROMERO MAYKOL DANILO"/>
    <n v="1"/>
    <n v="36351"/>
    <n v="36351"/>
  </r>
  <r>
    <s v="BOGOTA"/>
    <s v="0036-0004"/>
    <x v="4"/>
    <n v="25841"/>
    <n v="3063335"/>
    <n v="37164"/>
    <x v="0"/>
    <s v="CUNDINAMARCA"/>
    <s v="UBAQUE"/>
    <s v="BARRIO CENTRO UBAQUE 2"/>
    <s v="WOMPI"/>
    <s v="FO-25-1903032"/>
    <d v="2025-11-26T08:00:00"/>
    <d v="2025-12-02T16:15:00"/>
    <x v="0"/>
    <s v="ROLLOS"/>
    <s v="EJECUTADO_EXITOSO"/>
    <s v="EJECUTADO EXITOSO"/>
    <s v="28/11/2025 SE CONFIRMAN DATOS, SE REALIZA ENVIO POR OPERADOR LOGISTICO | 02/12/2025 SE REALIZA ENVIO DE 32 ROLLOS, CON LA GUIA 2235596897 SERVIENTREGA. SE CONFIRMA ENTREGA EXITOSA POR PARTE DE LA TRANSPORTADORA"/>
    <s v="ENVÍO"/>
    <n v="32"/>
    <s v="INTERMEDIA"/>
    <s v="TERRESTRE"/>
    <s v="TORO CARDONA ELIZABETH"/>
    <n v="1"/>
    <n v="36351"/>
    <n v="36351"/>
  </r>
  <r>
    <s v="BOGOTA"/>
    <s v="0036-0004"/>
    <x v="4"/>
    <n v="25899"/>
    <n v="3073797"/>
    <n v="35982"/>
    <x v="0"/>
    <s v="CUNDINAMARCA"/>
    <s v="ZIPAQUIRA"/>
    <s v="BARRIO CENTRO ZIPAQUIRA 1"/>
    <s v="WOMPI"/>
    <s v="FO-25-1901718"/>
    <d v="2025-11-28T08:00:00"/>
    <d v="2025-12-02T16:17:00"/>
    <x v="0"/>
    <s v="ROLLOS"/>
    <s v="EJECUTADO_EXITOSO"/>
    <s v="EJECUTADO EXITOSO"/>
    <s v="02/12/2025 SE CONFIRMAN DATOS, SE REALIZA ENVIO POR OPERADOR LOGISTICO | 02/12/2025 SE REALIZA ENVIO DE 64 ROLLOS, CON LA GUIA 2235596912 SERVIENTREGA. SE CONFIRMA ENTREGA EXITOSA POR PARTE DE LA TRANSPORTADORA"/>
    <s v="ENVÍO"/>
    <n v="64"/>
    <s v="INTERMEDIA"/>
    <s v="TERRESTRE"/>
    <s v="ALVAREZ LOPEZ MARIANA"/>
    <n v="1"/>
    <n v="36351"/>
    <n v="36351"/>
  </r>
  <r>
    <s v="BUCARAMANGA"/>
    <s v="0036-0007"/>
    <x v="3"/>
    <n v="68522"/>
    <n v="3071192"/>
    <n v="36891"/>
    <x v="0"/>
    <s v="SANTANDER"/>
    <s v="PALMAR"/>
    <s v="BARRIO PALMAR SANTANDER"/>
    <s v="WOMPI"/>
    <s v="FO-25-1898723"/>
    <d v="2025-11-27T11:16:00"/>
    <d v="2025-12-02T16:18:00"/>
    <x v="0"/>
    <s v="ROLLOS"/>
    <s v="EJECUTADO_EXITOSO"/>
    <s v="EJECUTADO EXITOSO"/>
    <s v="27/11/2025 SE CONFIRMAN DATOS, SE REALIZA ENVIO POR OPERADOR LOGISTICO. USUARIO INDICA QUE SOLO LLEGA INTERRAPIDISIMO | 02/12/2025 SE REALIZA ENVIO DE 32 ROLLOS, CON LA GUIA 2187690975 SERVIENTREGA. SE CONFIRMA ENTREGA EXITOSA POR PARTE DE LA TRANSPORTADORA"/>
    <s v="ENVÍO"/>
    <n v="32"/>
    <s v="LEJANA"/>
    <s v="TERRESTRE"/>
    <s v="COLPAS MESA ELECTO JORGE"/>
    <n v="1"/>
    <n v="40250"/>
    <n v="40250"/>
  </r>
  <r>
    <s v="BARRANQUILLA"/>
    <s v="0036-0001"/>
    <x v="1"/>
    <n v="8078"/>
    <n v="3070144"/>
    <n v="37137"/>
    <x v="0"/>
    <s v="ATLANTICO"/>
    <s v="BARANOA"/>
    <s v="BARRIO CENTRO BARANOA"/>
    <s v="WOMPI"/>
    <s v="FO-25-1897238"/>
    <d v="2025-11-27T09:25:00"/>
    <d v="2025-12-02T16:19:00"/>
    <x v="0"/>
    <s v="ROLLOS"/>
    <s v="EJECUTADO_EXITOSO"/>
    <s v="EJECUTADO EXITOSO"/>
    <s v="01/12/2025 SE CONFIRMAN DATOS, SE REALIZA ENVIO POR OPERADOR LOGISTICO | 02/12/2025 SE REALIZA ENVIO DE 40 ROLLOS, CON LA GUIA 2277307838 SERVIENTREGA. SE CONFIRMA ENTREGA EXITOSA POR PARTE DE LA TRANSPORTADORA"/>
    <s v="ENVÍO"/>
    <n v="40"/>
    <s v="INTERMEDIA"/>
    <s v="TERRESTRE"/>
    <s v="ALVAREZ LOPEZ MARIANA"/>
    <n v="1"/>
    <n v="36351"/>
    <n v="36351"/>
  </r>
  <r>
    <s v="MONTERIA"/>
    <s v="0036-0001"/>
    <x v="1"/>
    <n v="23586"/>
    <n v="3068890"/>
    <n v="75899"/>
    <x v="0"/>
    <s v="CORDOBA"/>
    <s v="PURISIMA"/>
    <s v="BARRIO JUAN XIII PURISIMA DE LA CONCEPCION"/>
    <s v="WOMPI"/>
    <s v="FO-25-1895671"/>
    <d v="2025-11-27T08:00:00"/>
    <d v="2025-12-02T16:20:00"/>
    <x v="0"/>
    <s v="ROLLOS"/>
    <s v="EJECUTADO_EXITOSO"/>
    <s v="EJECUTADO EXITOSO"/>
    <s v="02/12/2025 SE REALIZA ENVIO DE 48 ROLLOS, CON LA GUIA 2265100527 SERVIENTREGA. SE CONFIRMA ENTREGA EXITOSA POR PARTE DE LA TRANSPORTADORA"/>
    <s v="ENVÍO"/>
    <n v="48"/>
    <s v="INTERMEDIA"/>
    <s v="TERRESTRE"/>
    <s v="ALVAREZ LOPEZ MARIANA"/>
    <n v="1"/>
    <n v="36351"/>
    <n v="36351"/>
  </r>
  <r>
    <s v="CALI"/>
    <s v="0036-0003"/>
    <x v="0"/>
    <n v="76364"/>
    <n v="3079838"/>
    <n v="77459"/>
    <x v="0"/>
    <s v="VALLE DEL CAUCA"/>
    <s v="JAMUNDI"/>
    <s v="BARRIO JAMUNDI JAMUNDI 4"/>
    <s v="WOMPI"/>
    <s v="FO-25-1910614"/>
    <d v="2025-12-01T08:00:00"/>
    <d v="2025-12-02T16:21:00"/>
    <x v="0"/>
    <s v="ROLLOS"/>
    <s v="EJECUTADO_EXITOSO"/>
    <s v="EJECUTADO EXITOSO"/>
    <s v="01/12/2025 SE REALIZA ENVIO DE ROLLOS POR  OPERADOR LOGISTICO | 02/12/2025 SE REALIZA ENVIO DE 64 ROLLOS, CON LA GUIA 2248145456 SERVIENTREGA. SE CONFIRMA ENTREGA EXITOSA POR PARTE DE LA TRANSPORTADORA"/>
    <s v="ENVÍO"/>
    <n v="64"/>
    <s v="INTERMEDIA"/>
    <s v="TERRESTRE"/>
    <s v="CONTRERAS ROSSI LITZY YULIETH"/>
    <n v="1"/>
    <n v="36351"/>
    <n v="36351"/>
  </r>
  <r>
    <s v="TUNJA"/>
    <s v="0036-0007"/>
    <x v="3"/>
    <n v="15047"/>
    <n v="3071517"/>
    <n v="74453"/>
    <x v="0"/>
    <s v="BOYACA"/>
    <s v="AQUITANIA"/>
    <s v="BARRIO CENTRO AQUITANIA 10"/>
    <s v="WOMPI"/>
    <s v="FO-25-1898722"/>
    <d v="2025-11-27T11:33:00"/>
    <d v="2025-12-02T16:41:00"/>
    <x v="0"/>
    <s v="ROLLOS"/>
    <s v="EJECUTADO_EXITOSO"/>
    <s v="EJECUTADO EXITOSO"/>
    <s v="27/11/2025 SE CONFIRMAN DATOS, SE REALIZA ENVIO POR OPERADOR LOGISTICO. USUARIO INDICA QUE SOLO LLEGA INTERRAPIDISIMO | 02/12/2025 SE REALIZA ENVIO DE 24 ROLLOS, CON LA GUIA 2235596870 SERVIENTREGA. SE CONFIRMA ENTREGA EXITOSA POR PARTE DE LA TRANSPORTADORA"/>
    <s v="ENVÍO"/>
    <n v="24"/>
    <s v="LEJANA"/>
    <s v="TERRESTRE"/>
    <s v="ALVAREZ LOPEZ MARIANA"/>
    <n v="1"/>
    <n v="40250"/>
    <n v="40250"/>
  </r>
  <r>
    <s v="BARRANQUILLA"/>
    <s v="0036-0001"/>
    <x v="1"/>
    <n v="8421"/>
    <n v="3057273"/>
    <n v="28614"/>
    <x v="0"/>
    <s v="ATLANTICO"/>
    <s v="LURUACO"/>
    <s v="BARRIO LURUACO ATLÁNTICO"/>
    <s v="WOMPI"/>
    <s v="FO-25-1875963"/>
    <d v="2025-11-25T08:00:00"/>
    <d v="2025-12-03T08:02:00"/>
    <x v="0"/>
    <s v="ROLLOS"/>
    <s v="EJECUTADO_EXITOSO"/>
    <s v="EJECUTADO EXITOSO"/>
    <s v="25/11/2025 SE CONFIRMAN DATOS, SE REALIZA ENVIO POR OPERADOR LOGISTICO | 03/12/2025 SE REALIZA ENVIO DE 64 ROLLOS, CON LA GUIA 2277307837 SERVIENTREGA. SE CONFIRMA ENTREGA EXITOSA POR PARTE DE LA TRANSPORTADORA"/>
    <s v="ENVÍO"/>
    <n v="64"/>
    <s v="INTERMEDIA"/>
    <s v="TERRESTRE"/>
    <s v="ALVAREZ LOPEZ MARIANA"/>
    <n v="1"/>
    <n v="36351"/>
    <n v="36351"/>
  </r>
  <r>
    <s v="CUCUTA"/>
    <s v="0036-0007"/>
    <x v="3"/>
    <n v="54001"/>
    <n v="3073487"/>
    <n v="74276"/>
    <x v="0"/>
    <s v="NORTE DE SANTANDER"/>
    <s v="CUCUTA"/>
    <s v="BARRIO EL CENTRO CUCUTA 78"/>
    <s v="WOMPI"/>
    <s v="FO-25-1905900"/>
    <d v="2025-11-27T16:36:00"/>
    <d v="2025-12-03T08:11:00"/>
    <x v="0"/>
    <s v="ROLLOS"/>
    <s v="EJECUTADO_EXITOSO"/>
    <s v="EJECUTADO EXITOSO"/>
    <s v="29/11/2025 SE ESCALA A COORDINADOR DE ZONA PARA ENTREGA DE ROLLOS EN SITIO | 02/12/2025 SE REALIZA ENTREGA DE 48 ROLLOS WOMPI OK"/>
    <s v="VISITA_TÉCNICA"/>
    <n v="48"/>
    <s v="PRINCIPAL"/>
    <s v="TERRESTRE"/>
    <s v="DURAN ACOSTA FRANK YONNY"/>
    <n v="1"/>
    <n v="31419"/>
    <n v="31419"/>
  </r>
  <r>
    <s v="NEIVA"/>
    <s v="0036-0006"/>
    <x v="2"/>
    <n v="41396"/>
    <n v="3077261"/>
    <n v="77239"/>
    <x v="0"/>
    <s v="HUILA"/>
    <s v="LA PLATA"/>
    <s v="BARRIO LA POLA LA PLATA 4"/>
    <s v="WOMPI"/>
    <s v="FO-25-1907555"/>
    <d v="2025-11-28T15:36:00"/>
    <d v="2025-12-03T08:43:00"/>
    <x v="0"/>
    <s v="ROLLOS"/>
    <s v="EJECUTADO_EXITOSO"/>
    <s v="EJECUTADO EXITOSO"/>
    <s v="29/11/2025 SE REALIZA ENVIO DE ROLLOS POR  OPERADOR LOGISTICO | 03/12/2025 SE REALIZA ENVIO DE 24 ROLLOS, CON LA GUIA 2235596919 SERVIENTREGA. SE CONFIRMA ENTREGA EXITOSA POR PARTE DE LA TRANSPORTADORA"/>
    <s v="ENVÍO"/>
    <n v="24"/>
    <s v="LEJANA"/>
    <s v="TERRESTRE"/>
    <s v="CONTRERAS ROSSI LITZY YULIETH"/>
    <n v="1"/>
    <n v="40250"/>
    <n v="40250"/>
  </r>
  <r>
    <s v="NEIVA"/>
    <s v="0036-0006"/>
    <x v="2"/>
    <n v="41396"/>
    <n v="3077826"/>
    <n v="27435"/>
    <x v="0"/>
    <s v="HUILA"/>
    <s v="LA PLATA"/>
    <s v="PAEZ LA PLATA II - HUILA"/>
    <s v="WOMPI"/>
    <s v="FO-25-1909129"/>
    <d v="2025-12-01T08:00:00"/>
    <d v="2025-12-03T08:43:00"/>
    <x v="0"/>
    <s v="ROLLOS"/>
    <s v="EJECUTADO_EXITOSO"/>
    <s v="EJECUTADO EXITOSO"/>
    <s v="30/11/2025 SE REALIZA ENVIO DE ROLLOS POR  OPERADOR LOGISTICO | 03/12/2025 SE REALIZA ENVIO DE 16 ROLLOS, CON LA GUIA 2235596934 SERVIENTREGA. SE CONFIRMA ENTREGA EXITOSA POR PARTE DE LA TRANSPORTADORA"/>
    <s v="ENVÍO"/>
    <n v="16"/>
    <s v="LEJANA"/>
    <s v="TERRESTRE"/>
    <s v="AYALA ROMERO MAYKOL DANILO"/>
    <n v="1"/>
    <n v="40250"/>
    <n v="40250"/>
  </r>
  <r>
    <s v="TUNJA"/>
    <s v="0036-0007"/>
    <x v="3"/>
    <n v="15759"/>
    <n v="3077530"/>
    <n v="40406"/>
    <x v="0"/>
    <s v="BOYACA"/>
    <s v="SOGAMOSO"/>
    <s v="BARRIO EL RECREO SOGAMOSO"/>
    <s v="WOMPI"/>
    <s v="FO-25-1907552"/>
    <d v="2025-11-28T16:03:00"/>
    <d v="2025-12-03T08:44:00"/>
    <x v="0"/>
    <s v="ROLLOS"/>
    <s v="EJECUTADO_EXITOSO"/>
    <s v="EJECUTADO EXITOSO"/>
    <s v="29/11/2025 SE REALIZA ENVIO DE ROLLOS POR  OPERADOR LOGISTICO | 03/12/2025 SE REALIZA ENVIO DE 16 ROLLOS, CON LA GUIA 2235596918 SERVIENTREGA. SE CONFIRMA ENTREGA EXITOSA POR PARTE DE LA TRANSPORTADORA"/>
    <s v="ENVÍO"/>
    <n v="16"/>
    <s v="INTERMEDIA"/>
    <s v="TERRESTRE"/>
    <s v="CONTRERAS ROSSI LITZY YULIETH"/>
    <n v="1"/>
    <n v="36351"/>
    <n v="36351"/>
  </r>
  <r>
    <s v="BOGOTA"/>
    <s v="0036-0004"/>
    <x v="4"/>
    <n v="25843"/>
    <n v="3078570"/>
    <n v="27073"/>
    <x v="0"/>
    <s v="CUNDINAMARCA"/>
    <s v="VILLA DE SAN DIEGO DE UBATE"/>
    <s v="BARRIO PRADOS DE CUCARANGA"/>
    <s v="WOMPI"/>
    <s v="FO-25-1907391"/>
    <d v="2025-12-01T08:00:00"/>
    <d v="2025-12-03T08:45:00"/>
    <x v="0"/>
    <s v="ROLLOS"/>
    <s v="EJECUTADO_EXITOSO"/>
    <s v="EJECUTADO EXITOSO"/>
    <s v="29/11/2025 SE CONFIRMAN DATOS, SE REALIZA ENVIO POR OPERADOR LOGISTICO | 03/12/2025 SE REALIZA ENVIO DE 24 ROLLOS, CON LA GUIA 2235596917 SERVIENTREGA. SE CONFIRMA ENTREGA EXITOSA POR PARTE DE LA TRANSPORTADORA"/>
    <s v="ENVÍO"/>
    <n v="24"/>
    <s v="INTERMEDIA"/>
    <s v="TERRESTRE"/>
    <s v="CONTRERAS ROSSI LITZY YULIETH"/>
    <n v="1"/>
    <n v="36351"/>
    <n v="36351"/>
  </r>
  <r>
    <s v="IBAGUE"/>
    <s v="0036-0006"/>
    <x v="2"/>
    <n v="73030"/>
    <n v="3076486"/>
    <n v="48767"/>
    <x v="0"/>
    <s v="TOLIMA"/>
    <s v="AMBALEMA"/>
    <s v="BARRIO SECTOR LA PLAZA DE MERCADO AMBALEMA"/>
    <s v="WOMPI"/>
    <s v="FO-25-1907127"/>
    <d v="2025-11-28T13:49:00"/>
    <d v="2025-12-03T08:46:00"/>
    <x v="0"/>
    <s v="ROLLOS"/>
    <s v="EJECUTADO_EXITOSO"/>
    <s v="EJECUTADO EXITOSO"/>
    <s v="29/11/2025 SE CONFIRMAN DATOS, SE REALIZA ENVIO POR OPERADOR LOGISTICO | 03/12/2025 SE REALIZA ENVIO DE 32 ROLLOS, CON LA GUIA 2235596914 SERVIENTREGA. SE CONFIRMA ENTREGA EXITOSA POR PARTE DE LA TRANSPORTADORA"/>
    <s v="ENVÍO"/>
    <n v="32"/>
    <s v="INTERMEDIA"/>
    <s v="TERRESTRE"/>
    <s v="ORREGO BEDOYA YASMIN ADRIANA"/>
    <n v="1"/>
    <n v="36351"/>
    <n v="36351"/>
  </r>
  <r>
    <s v="CUCUTA"/>
    <s v="0036-0007"/>
    <x v="3"/>
    <n v="54498"/>
    <n v="3071746"/>
    <n v="78551"/>
    <x v="0"/>
    <s v="NORTE DE SANTANDER"/>
    <s v="OCAÑA"/>
    <s v="BARRIO AV FRANCISCO FERNÁNDEZ DE CONTRERAS OCAÑA"/>
    <s v="WOMPI"/>
    <s v="FO-25-1903911"/>
    <d v="2025-11-27T11:56:00"/>
    <d v="2025-12-03T08:47:00"/>
    <x v="0"/>
    <s v="ROLLOS"/>
    <s v="EJECUTADO_EXITOSO"/>
    <s v="EJECUTADO EXITOSO"/>
    <s v="28/11/2025 SE CONFIRMAN DATOS, SE REALIZA ENVIO POR OPERADOR LOGISTICO | 03/12/2025 SE REALIZA ENVIO DE 8 ROLLOS, CON LA GUIA 2187690981 SERVIENTREGA. SE CONFIRMA ENTREGA EXITOSA POR PARTE DE LA TRANSPORTADORA"/>
    <s v="ENVÍO"/>
    <n v="8"/>
    <s v="LEJANA"/>
    <s v="TERRESTRE"/>
    <s v="COLPAS MESA ELECTO JORGE"/>
    <n v="1"/>
    <n v="40250"/>
    <n v="40250"/>
  </r>
  <r>
    <s v="BOGOTA"/>
    <s v="0036-0004"/>
    <x v="4"/>
    <n v="25899"/>
    <n v="3076334"/>
    <n v="79338"/>
    <x v="0"/>
    <s v="CUNDINAMARCA"/>
    <s v="ZIPAQUIRA"/>
    <s v="BARRIO CEDRALES ZIPAQUIRA"/>
    <s v="WOMPI"/>
    <s v="FO-25-1903381"/>
    <d v="2025-11-28T12:00:00"/>
    <d v="2025-12-03T08:48:00"/>
    <x v="0"/>
    <s v="ROLLOS"/>
    <s v="EJECUTADO_EXITOSO"/>
    <s v="EJECUTADO EXITOSO"/>
    <s v="28/11/2025 SE CONFIRMAN DATOS, SE REALIZA ENVIO POR OPERADOR LOGISTICO | 03/12/2025 SE REALIZA ENVIO DE 56 ROLLOS, CON LA GUIA 2235596898 SERVIENTREGA. SE CONFIRMA ENTREGA EXITOSA POR PARTE DE LA TRANSPORTADORA"/>
    <s v="ENVÍO"/>
    <n v="56"/>
    <s v="INTERMEDIA"/>
    <s v="TERRESTRE"/>
    <s v="ALVAREZ LOPEZ MARIANA"/>
    <n v="1"/>
    <n v="36351"/>
    <n v="36351"/>
  </r>
  <r>
    <s v="BOGOTA"/>
    <s v="0036-0004"/>
    <x v="4"/>
    <n v="25001"/>
    <n v="3075162"/>
    <n v="70737"/>
    <x v="0"/>
    <s v="CUNDINAMARCA"/>
    <s v="AGUA DE DIOS"/>
    <s v="CENTRO AGUA DE DIOS"/>
    <s v="WOMPI"/>
    <s v="FO-25-1903025"/>
    <d v="2025-11-28T09:30:00"/>
    <d v="2025-12-03T08:49:00"/>
    <x v="0"/>
    <s v="ROLLOS"/>
    <s v="EJECUTADO_EXITOSO"/>
    <s v="EJECUTADO EXITOSO"/>
    <s v="28/11/2025 SE CONFIRMAN DATOS, SE REALIZA ENVIO POR OPERADOR LOGISTICO | 03/12/2025 SE REALIZA ENVIO DE 16 ROLLOS, CON LA GUIA 2235596908 SERVIENTREGA. SE CONFIRMA ENTREGA EXITOSA POR PARTE DE LA TRANSPORTADORA"/>
    <s v="ENVÍO"/>
    <n v="16"/>
    <s v="LEJANA"/>
    <s v="TERRESTRE"/>
    <s v="TORO CARDONA ELIZABETH"/>
    <n v="1"/>
    <n v="40250"/>
    <n v="40250"/>
  </r>
  <r>
    <s v="BOGOTA"/>
    <s v="0036-0004"/>
    <x v="4"/>
    <n v="73449"/>
    <n v="3073351"/>
    <n v="78541"/>
    <x v="0"/>
    <s v="TOLIMA"/>
    <s v="MELGAR"/>
    <s v="BARRIO ICACAL MELGAR 1"/>
    <s v="WOMPI"/>
    <s v="FO-25-1902077"/>
    <d v="2025-11-27T16:17:00"/>
    <d v="2025-12-03T08:50:00"/>
    <x v="0"/>
    <s v="ROLLOS"/>
    <s v="EJECUTADO_EXITOSO"/>
    <s v="EJECUTADO EXITOSO"/>
    <s v="28/11/2025 SE CONFIRMAN DATOS, SE REALIZA ENVIO POR OPERADOR LOGISTICO | 03/12/2025 SE REALIZA ENVIO DE 24 ROLLOS, CON LA GUIA 2235596890 SERVIENTREGA. SE CONFIRMA ENTREGA EXITOSA POR PARTE DE LA TRANSPORTADORA"/>
    <s v="ENVÍO"/>
    <n v="24"/>
    <s v="INTERMEDIA"/>
    <s v="TERRESTRE"/>
    <s v="ORREGO BEDOYA YASMIN ADRIANA"/>
    <n v="1"/>
    <n v="36351"/>
    <n v="36351"/>
  </r>
  <r>
    <s v="BUCARAMANGA"/>
    <s v="0036-0007"/>
    <x v="3"/>
    <n v="68575"/>
    <n v="3074001"/>
    <n v="74794"/>
    <x v="0"/>
    <s v="SANTANDER"/>
    <s v="PUERTO WILCHES"/>
    <s v="BARRIO CIUDADELA AEROPUERTO PUERTO WILCHES"/>
    <s v="WOMPI"/>
    <s v="FO-25-1901301"/>
    <d v="2025-11-28T08:00:00"/>
    <d v="2025-12-03T08:51:00"/>
    <x v="0"/>
    <s v="ROLLOS"/>
    <s v="EJECUTADO_EXITOSO"/>
    <s v="EJECUTADO EXITOSO"/>
    <s v="03/12/2025 SE REALIZA ENVIO DE 16 ROLLOS, CON LA GUIA 2187690977 SERVIENTREGA. SE CONFIRMA ENTREGA EXITOSA POR PARTE DE LA TRANSPORTADORA"/>
    <s v="ENVÍO"/>
    <n v="16"/>
    <s v="LEJANA"/>
    <s v="TERRESTRE"/>
    <s v="COLPAS MESA ELECTO JORGE"/>
    <n v="1"/>
    <n v="40250"/>
    <n v="40250"/>
  </r>
  <r>
    <s v="VILLAVICENCIO"/>
    <s v="0036-0006"/>
    <x v="2"/>
    <n v="50573"/>
    <n v="3046465"/>
    <n v="70836"/>
    <x v="0"/>
    <s v="META"/>
    <s v="PUERTO LOPEZ"/>
    <s v="VEREDA GETSEMANÍ"/>
    <s v="WOMPI"/>
    <s v="FO-25-1881280"/>
    <d v="2025-11-21T11:55:00"/>
    <d v="2025-12-03T08:52:00"/>
    <x v="0"/>
    <s v="ROLLOS"/>
    <s v="EJECUTADO_EXITOSO"/>
    <s v="EJECUTADO EXITOSO"/>
    <s v="26/11/2025 SE CONFIRMAN DATOS, SE REALIZA ENVIO POR OPERADOR LOGISTICO | 28/11/2025 SE REALIZA ENVÍO DE 32 ROLLOS DE PAPEL TERMICO PARA DATÁFONO WOMPI POR TRANSPORTADORA INTER RAPIDÍSIMO GUÍA NO 700176457541"/>
    <s v="ENVÍO"/>
    <n v="32"/>
    <s v="INTERMEDIA"/>
    <s v="TERRESTRE"/>
    <s v="GARZON RUIZ LUIS MIGUEL"/>
    <n v="1"/>
    <n v="36351"/>
    <n v="36351"/>
  </r>
  <r>
    <s v="BOGOTA"/>
    <s v="0036-0004"/>
    <x v="4"/>
    <n v="25843"/>
    <n v="3070813"/>
    <n v="48275"/>
    <x v="0"/>
    <s v="CUNDINAMARCA"/>
    <s v="VILLA DE SAN DIEGO DE UBATE"/>
    <s v="BARRIO CENTRO VILLA DE SAN DEIGO DE UBATE"/>
    <s v="WOMPI"/>
    <s v="FO-25-1897236"/>
    <d v="2025-11-27T10:18:00"/>
    <d v="2025-12-03T08:52:00"/>
    <x v="0"/>
    <s v="ROLLOS"/>
    <s v="EJECUTADO_EXITOSO"/>
    <s v="EJECUTADO EXITOSO"/>
    <s v="01/12/2025 SE CONFIRMAN DATOS, SE REALIZA ENVIO POR OPERADOR LOGISTICO | 03/12/2025 SE REALIZA ENVIO DE 64 ROLLOS, CON LA GUIA 2235596855 SERVIENTREGA. SE CONFIRMA ENTREGA EXITOSA POR PARTE DE LA TRANSPORTADORA"/>
    <s v="ENVÍO"/>
    <n v="64"/>
    <s v="INTERMEDIA"/>
    <s v="TERRESTRE"/>
    <s v="ALVAREZ LOPEZ MARIANA"/>
    <n v="1"/>
    <n v="36351"/>
    <n v="36351"/>
  </r>
  <r>
    <s v="CUCUTA"/>
    <s v="0036-0007"/>
    <x v="3"/>
    <n v="54001"/>
    <n v="3065436"/>
    <n v="19724"/>
    <x v="0"/>
    <s v="NORTE DE SANTANDER"/>
    <s v="CUCUTA"/>
    <s v="BARRIO CENTRO PUERTO SANTANDER"/>
    <s v="WOMPI"/>
    <s v="FO-25-1885191"/>
    <d v="2025-11-26T10:25:00"/>
    <d v="2025-12-03T08:54:00"/>
    <x v="0"/>
    <s v="ROLLOS"/>
    <s v="EJECUTADO_EXITOSO"/>
    <s v="EJECUTADO EXITOSO"/>
    <s v="26/11/2025 SE ESCALA AL COORDINADOR DE LA ZONA PARA ENTREGA EN SITIO | 29/11/2025 SE REALIZA ENVIO DE 56 ROLLOS POR INTERRAPIDISIMO"/>
    <s v="ENVÍO"/>
    <n v="56"/>
    <s v="PRINCIPAL"/>
    <s v="TERRESTRE"/>
    <s v="PACHECO BUITRAGO JAVIER ALONSO"/>
    <n v="1"/>
    <n v="31419"/>
    <n v="31419"/>
  </r>
  <r>
    <s v="BOGOTA"/>
    <s v="0036-0004"/>
    <x v="4"/>
    <n v="11001"/>
    <n v="3087283"/>
    <n v="71988"/>
    <x v="0"/>
    <s v="CUNDINAMARCA"/>
    <s v="BOGOTA"/>
    <s v="BOGOTA LOS PERODISTAS"/>
    <s v="WOMPI"/>
    <s v="FO-25-1917508"/>
    <d v="2025-12-02T08:00:00"/>
    <d v="2025-12-03T09:29:00"/>
    <x v="0"/>
    <s v="ROLLOS"/>
    <s v="EJECUTADO_EXITOSO"/>
    <s v="EJECUTADO EXITOSO"/>
    <s v="02/12/2025 SE ESCALA A COORDINADOR DE ZONA PARA ENTREGA DE ROLLOS EN SITIO | 03/12/2025 SE ENTREGAN 32 ROLLOS WOMPI A MARTHA TRIVIÑO"/>
    <s v="VISITA_TÉCNICA"/>
    <n v="32"/>
    <s v="PRINCIPAL"/>
    <s v="TERRESTRE"/>
    <s v="LEON GUERRERO CRISTIAN JOHAN"/>
    <n v="1"/>
    <n v="31419"/>
    <n v="31419"/>
  </r>
  <r>
    <s v="PEREIRA"/>
    <s v="0036-0002"/>
    <x v="6"/>
    <n v="66001"/>
    <n v="3085324"/>
    <n v="20530"/>
    <x v="0"/>
    <s v="RISARALDA"/>
    <s v="PEREIRA"/>
    <s v="BARRIO CENTRO XXVII PEREIRA"/>
    <s v="WOMPI"/>
    <s v="FO-25-1914530"/>
    <d v="2025-12-01T14:33:00"/>
    <d v="2025-12-03T09:41:00"/>
    <x v="0"/>
    <s v="ROLLOS"/>
    <s v="EJECUTADO_EXITOSO"/>
    <s v="EJECUTADO EXITOSO"/>
    <s v="01/12/2025 SE ESCALA A COORDINADOR DE ZONA PARA ENTREGA DE ROLLOS EN SITIO | 03/12/2025 SE ENTREGAN 16 ROLLOS, SE ENTREGAN EN EL LOCAL DE ENSEGUIDA POR PETICIÓN DEL CLIENTE, YA QUE ESTE NO SE ENCUENTRA EN EL PUNTO."/>
    <s v="VISITA_TÉCNICA"/>
    <n v="16"/>
    <s v="PRINCIPAL"/>
    <s v="TERRESTRE"/>
    <s v="FRANCO CAÑAVERAL YAMID RAUL"/>
    <n v="1"/>
    <n v="31419"/>
    <n v="31419"/>
  </r>
  <r>
    <s v="BOGOTA"/>
    <s v="0036-0004"/>
    <x v="4"/>
    <n v="11001"/>
    <n v="3077985"/>
    <n v="13435"/>
    <x v="0"/>
    <s v="CUNDINAMARCA"/>
    <s v="BOGOTA"/>
    <s v="PAPELERIA CENTRO DE COMPUTO PRODUCCIONES ÑAÑO"/>
    <s v="WOMPI"/>
    <s v="FO-25-1905830"/>
    <d v="2025-12-01T08:00:00"/>
    <d v="2025-12-03T09:43:00"/>
    <x v="0"/>
    <s v="ROLLOS"/>
    <s v="EJECUTADO_EXITOSO"/>
    <s v="EJECUTADO EXITOSO"/>
    <s v="29/11/2025 SE ESCALA A COORDINADOR DE ZONA PARA ENTREGA DE ROLLOS EN SITIO | 03/12/2025 SE ENTREGAN 40 ROLLOS DE WOMPI A FRANCISCO AVENDAÑO"/>
    <s v="VISITA_TÉCNICA"/>
    <n v="40"/>
    <s v="PRINCIPAL"/>
    <s v="TERRESTRE"/>
    <s v="LEON GUERRERO CRISTIAN JOHAN"/>
    <n v="1"/>
    <n v="31419"/>
    <n v="31419"/>
  </r>
  <r>
    <s v="MEDELLIN"/>
    <s v="0036-0005"/>
    <x v="5"/>
    <n v="5001"/>
    <n v="3078645"/>
    <n v="81794"/>
    <x v="0"/>
    <s v="ANTIOQUIA"/>
    <s v="MEDELLIN"/>
    <s v="SURTIFARMAX"/>
    <s v="WOMPI"/>
    <s v="FO-25-1906891"/>
    <d v="2025-12-01T08:00:00"/>
    <d v="2025-12-03T10:04:00"/>
    <x v="0"/>
    <s v="ROLLOS"/>
    <s v="EJECUTADO_EXITOSO"/>
    <s v="EJECUTADO EXITOSO"/>
    <s v="29/11/2025 SE ESCALA A COORDINADOR DE ZONA PARA ENTREGA DE ROLLOS EN SITIO | 03/12/2025 SE REALIZA ENTREGA DE  ROLLOS POR EL OPERADOR LOGISTICO VELOCES CON LA GUIA V4001899999"/>
    <s v="ANALISTA-OPERADOR LOGISTICO"/>
    <n v="24"/>
    <s v="PRINCIPAL"/>
    <s v="TERRESTRE"/>
    <s v="BETANCUR AGUIRRE EDGAR AUGUSTO"/>
    <n v="1"/>
    <n v="31419"/>
    <n v="31419"/>
  </r>
  <r>
    <s v="MEDELLIN"/>
    <s v="0036-0005"/>
    <x v="5"/>
    <n v="5001"/>
    <n v="3078647"/>
    <n v="78167"/>
    <x v="0"/>
    <s v="ANTIOQUIA"/>
    <s v="MEDELLIN"/>
    <s v="BARRIO CARLOS HOLGUIN MEDELLIN"/>
    <s v="WOMPI"/>
    <s v="FO-25-1906889"/>
    <d v="2025-12-01T08:00:00"/>
    <d v="2025-12-03T10:04:00"/>
    <x v="0"/>
    <s v="ROLLOS"/>
    <s v="EJECUTADO_EXITOSO"/>
    <s v="EJECUTADO EXITOSO"/>
    <s v="29/11/2025 SE ESCALA A COORDINADOR DE ZONA PARA ENTREGA DE ROLLOS EN SITIO | 03/12/2025 SE REALIZA ENTREGA DE 32 ROLLOS POR EL OPERADOR LOGISTICO VELOCES CON LA GUIA V4001900000"/>
    <s v="ANALISTA-OPERADOR LOGISTICO"/>
    <n v="32"/>
    <s v="PRINCIPAL"/>
    <s v="TERRESTRE"/>
    <s v="BETANCUR AGUIRRE EDGAR AUGUSTO"/>
    <n v="1"/>
    <n v="31419"/>
    <n v="31419"/>
  </r>
  <r>
    <s v="MEDELLIN"/>
    <s v="0036-0005"/>
    <x v="5"/>
    <n v="5001"/>
    <n v="3078650"/>
    <n v="10121"/>
    <x v="0"/>
    <s v="ANTIOQUIA"/>
    <s v="MEDELLIN"/>
    <s v="BARRIO BELENCITO"/>
    <s v="WOMPI"/>
    <s v="FO-25-1906888"/>
    <d v="2025-12-01T08:00:00"/>
    <d v="2025-12-03T10:05:00"/>
    <x v="0"/>
    <s v="ROLLOS"/>
    <s v="EJECUTADO_EXITOSO"/>
    <s v="EJECUTADO EXITOSO"/>
    <s v="29/11/2025 SE ESCALA A COORDINADOR DE ZONA PARA ENTREGA DE ROLLOS EN SITIO | 03/12/2025 SE REALIZA ENTREGA DE 64 ROLLOS POR EL OPERADOR LOGISTICO VELOCES CON LA GUIA V4001900001"/>
    <s v="ANALISTA-OPERADOR LOGISTICO"/>
    <n v="64"/>
    <s v="PRINCIPAL"/>
    <s v="TERRESTRE"/>
    <s v="BETANCUR AGUIRRE EDGAR AUGUSTO"/>
    <n v="1"/>
    <n v="31419"/>
    <n v="31419"/>
  </r>
  <r>
    <s v="MEDELLIN"/>
    <s v="0036-0005"/>
    <x v="5"/>
    <n v="5360"/>
    <n v="3078538"/>
    <n v="27731"/>
    <x v="0"/>
    <s v="ANTIOQUIA"/>
    <s v="ITAGUI"/>
    <s v="ARRENDAMIENTOS UNIVERSAL"/>
    <s v="WOMPI"/>
    <s v="FO-25-1906371"/>
    <d v="2025-12-01T08:00:00"/>
    <d v="2025-12-03T10:06:00"/>
    <x v="0"/>
    <s v="ROLLOS"/>
    <s v="EJECUTADO_EXITOSO"/>
    <s v="EJECUTADO EXITOSO"/>
    <s v="29/11/2025 SE ESCALA A COORDINADOR DE ZONA PARA ENTREGA DE ROLLOS EN SITIO | 03/12/2025 SE REALIZA ENTREGA DE 24 ROLLOS POR EL OPERADOR LOGISTICO VELOCES CON LA GUIA V4001900003"/>
    <s v="ANALISTA-OPERADOR LOGISTICO"/>
    <n v="24"/>
    <s v="PRINCIPAL"/>
    <s v="TERRESTRE"/>
    <s v="BETANCUR AGUIRRE EDGAR AUGUSTO"/>
    <n v="1"/>
    <n v="31419"/>
    <n v="31419"/>
  </r>
  <r>
    <s v="MEDELLIN"/>
    <s v="0036-0005"/>
    <x v="5"/>
    <n v="5001"/>
    <n v="3078917"/>
    <n v="40134"/>
    <x v="0"/>
    <s v="ANTIOQUIA"/>
    <s v="MEDELLIN"/>
    <s v="DOLCE PIACERE"/>
    <s v="WOMPI"/>
    <s v="FO-25-1906535"/>
    <d v="2025-12-01T08:00:00"/>
    <d v="2025-12-03T10:06:00"/>
    <x v="0"/>
    <s v="ROLLOS"/>
    <s v="EJECUTADO_EXITOSO"/>
    <s v="EJECUTADO EXITOSO"/>
    <s v="29/11/2025 SE ESCALA A COORDINADOR DE ZONA PARA ENTREGA DE ROLLOS EN SITIO | 03/12/2025 SE REALIZA ENTREGA DE 64 ROLLOS POR EL OPERADOR LOGISTICO VELOCES CON LA GUIA V4001900002"/>
    <s v="ANALISTA-OPERADOR LOGISTICO"/>
    <n v="64"/>
    <s v="PRINCIPAL"/>
    <s v="TERRESTRE"/>
    <s v="BETANCUR AGUIRRE EDGAR AUGUSTO"/>
    <n v="1"/>
    <n v="31419"/>
    <n v="31419"/>
  </r>
  <r>
    <s v="MEDELLIN"/>
    <s v="0036-0005"/>
    <x v="5"/>
    <n v="5001"/>
    <n v="3071853"/>
    <n v="79441"/>
    <x v="0"/>
    <s v="ANTIOQUIA"/>
    <s v="MEDELLIN"/>
    <s v="BARRIO ANTONIO NARIÑO MEDELLIN"/>
    <s v="WOMPI"/>
    <s v="FO-25-1905913"/>
    <d v="2025-11-27T12:02:00"/>
    <d v="2025-12-03T10:07:00"/>
    <x v="0"/>
    <s v="ROLLOS"/>
    <s v="EJECUTADO_EXITOSO"/>
    <s v="EJECUTADO EXITOSO"/>
    <s v="29/11/2025 SE ESCALA A COORDINADOR DE ZONA PARA ENTREGA DE ROLLOS EN SITIO | 03/12/2025 SE REALIZA ENTREGA DE 24 ROLLOS POR EL OPERADOR LOGISTICO VELOCES CON LA GUIA V4001900004"/>
    <s v="ANALISTA-OPERADOR LOGISTICO"/>
    <n v="24"/>
    <s v="PRINCIPAL"/>
    <s v="TERRESTRE"/>
    <s v="BETANCUR AGUIRRE EDGAR AUGUSTO"/>
    <n v="1"/>
    <n v="31419"/>
    <n v="31419"/>
  </r>
  <r>
    <s v="MEDELLIN"/>
    <s v="0036-0005"/>
    <x v="5"/>
    <n v="5001"/>
    <n v="3071874"/>
    <n v="37698"/>
    <x v="0"/>
    <s v="ANTIOQUIA"/>
    <s v="MEDELLIN"/>
    <s v="BARRIO ROBLEDO AURES MEDELLIN"/>
    <s v="WOMPI"/>
    <s v="FO-25-1905909"/>
    <d v="2025-11-27T12:17:00"/>
    <d v="2025-12-03T10:09:00"/>
    <x v="0"/>
    <s v="ROLLOS"/>
    <s v="EJECUTADO_EXITOSO"/>
    <s v="EJECUTADO EXITOSO"/>
    <s v="29/11/2025 SE ESCALA A COORDINADOR DE ZONA PARA ENTREGA DE ROLLOS EN SITIO | 03/12/2025 SE REALIZA ENTREGA DE 64 ROLLOS POR EL OPERADOR LOGISTICO VELOCES CON LA GUIA V4001900005"/>
    <s v="ANALISTA-OPERADOR LOGISTICO"/>
    <n v="64"/>
    <s v="PRINCIPAL"/>
    <s v="TERRESTRE"/>
    <s v="BETANCUR AGUIRRE EDGAR AUGUSTO"/>
    <n v="1"/>
    <n v="31419"/>
    <n v="31419"/>
  </r>
  <r>
    <s v="MEDELLIN"/>
    <s v="0036-0005"/>
    <x v="5"/>
    <n v="5001"/>
    <n v="3077646"/>
    <n v="78035"/>
    <x v="0"/>
    <s v="ANTIOQUIA"/>
    <s v="MEDELLIN"/>
    <s v="BARRIO CASTILLA MEDELLIN 14"/>
    <s v="WOMPI"/>
    <s v="FO-25-1904741"/>
    <d v="2025-11-28T16:13:00"/>
    <d v="2025-12-03T10:10:00"/>
    <x v="0"/>
    <s v="ROLLOS"/>
    <s v="EJECUTADO_EXITOSO"/>
    <s v="EJECUTADO EXITOSO"/>
    <s v="28/11/2025 SE ESCALA A COORDINADOR DE ZONA PARA ENTREGA EN SITIO | 03/12/2025 SE REALIZA ENTREGA DE 32 ROLLOS POR EL OPERADOR LOGISTICO VELOCES CON LA GUIA V4001890227"/>
    <s v="ANALISTA-OPERADOR LOGISTICO"/>
    <n v="32"/>
    <s v="PRINCIPAL"/>
    <s v="TERRESTRE"/>
    <s v="BETANCUR AGUIRRE EDGAR AUGUSTO"/>
    <n v="1"/>
    <n v="31419"/>
    <n v="31419"/>
  </r>
  <r>
    <s v="MEDELLIN"/>
    <s v="0036-0005"/>
    <x v="5"/>
    <n v="5001"/>
    <n v="3076193"/>
    <n v="79963"/>
    <x v="0"/>
    <s v="ANTIOQUIA"/>
    <s v="MEDELLIN"/>
    <s v="BARRIO BELEN SAN BERNARDO MEDELLIN 5"/>
    <s v="WOMPI"/>
    <s v="FO-25-1903122"/>
    <d v="2025-11-28T11:50:00"/>
    <d v="2025-12-03T10:15:00"/>
    <x v="0"/>
    <s v="ROLLOS"/>
    <s v="EJECUTADO_EXITOSO"/>
    <s v="EJECUTADO EXITOSO"/>
    <s v="28/11/2025 SE ESCALA A COORDINADOR DE ZONA PARA ENTREGA EN SITIO | 03/12/2025 SE REALIZA ENTREGA DE 16 ROLLOS POR EL OPERADOR LOGISTICO VELOCES CON LA GUIA V4001890222"/>
    <s v="ANALISTA-OPERADOR LOGISTICO"/>
    <n v="16"/>
    <s v="PRINCIPAL"/>
    <s v="TERRESTRE"/>
    <s v="BETANCUR AGUIRRE EDGAR AUGUSTO"/>
    <n v="1"/>
    <n v="31419"/>
    <n v="31419"/>
  </r>
  <r>
    <s v="BOGOTA"/>
    <s v="0036-0004"/>
    <x v="4"/>
    <n v="25754"/>
    <n v="3086967"/>
    <n v="71117"/>
    <x v="0"/>
    <s v="CUNDINAMARCA"/>
    <s v="SOACHA"/>
    <s v="BARRIO LEON XIII SOACHA 9"/>
    <s v="WOMPI"/>
    <s v="FO-25-1917660"/>
    <d v="2025-12-02T08:00:00"/>
    <d v="2025-12-03T10:15:00"/>
    <x v="0"/>
    <s v="ROLLOS"/>
    <s v="EJECUTADO_EXITOSO"/>
    <s v="EJECUTADO EXITOSO"/>
    <s v="02/12/2025 SE ESCALA A COORDINADOR DE ZONA PARA ENTREGA DE ROLLOS EN SITIO | 03/12/2025 ENTREGA DE 32 ROLLOS WOMPI PARA DATAFONO NO SE MANIPULA TERMINAL"/>
    <s v="VISITA_TÉCNICA"/>
    <n v="32"/>
    <s v="PRINCIPAL"/>
    <s v="TERRESTRE"/>
    <s v="BUSTOS MORA DIEGO MANUEL"/>
    <n v="1"/>
    <n v="31419"/>
    <n v="31419"/>
  </r>
  <r>
    <s v="MEDELLIN"/>
    <s v="0036-0005"/>
    <x v="5"/>
    <n v="5001"/>
    <n v="3074937"/>
    <n v="27982"/>
    <x v="0"/>
    <s v="ANTIOQUIA"/>
    <s v="MEDELLIN"/>
    <s v="MAX-AHORRO"/>
    <s v="WOMPI"/>
    <s v="FO-25-1902465"/>
    <d v="2025-11-28T09:06:00"/>
    <d v="2025-12-03T10:16:00"/>
    <x v="0"/>
    <s v="ROLLOS"/>
    <s v="EJECUTADO_EXITOSO"/>
    <s v="EJECUTADO EXITOSO"/>
    <s v="28/11/2025 SE ESCALA A COORDINADOR DE ZONA PARA ENTREGA EN SITIO | 03/12/2025 SE REALIZA ENTREGA DE 56 ROLLOS POR EL OPERADOR LOGISTICO VELOCES CON LA GUIA V4001890221"/>
    <s v="ANALISTA-OPERADOR LOGISTICO"/>
    <n v="56"/>
    <s v="PRINCIPAL"/>
    <s v="TERRESTRE"/>
    <s v="BETANCUR AGUIRRE EDGAR AUGUSTO"/>
    <n v="1"/>
    <n v="31419"/>
    <n v="31419"/>
  </r>
  <r>
    <s v="MEDELLIN"/>
    <s v="0036-0005"/>
    <x v="5"/>
    <n v="5001"/>
    <n v="3075671"/>
    <n v="17455"/>
    <x v="0"/>
    <s v="ANTIOQUIA"/>
    <s v="MEDELLIN"/>
    <s v="MERCADOS LOS MEJORES"/>
    <s v="WOMPI"/>
    <s v="FO-25-1902207"/>
    <d v="2025-11-28T10:59:00"/>
    <d v="2025-12-03T10:17:00"/>
    <x v="0"/>
    <s v="ROLLOS"/>
    <s v="EJECUTADO_EXITOSO"/>
    <s v="EJECUTADO EXITOSO"/>
    <s v="28/11/2025 SE ESCALA AL COORDINADOR DE LA ZONA PARA ENTREGA EN SITIO | 03/12/2025 SE REALIZA ENTREGA DE 64 ROLLOS POR EL OPERADOR LOGISTICO VELOCES CON LA GUIA V4001890220"/>
    <s v="ANALISTA-OPERADOR LOGISTICO"/>
    <n v="64"/>
    <s v="PRINCIPAL"/>
    <s v="TERRESTRE"/>
    <s v="BETANCUR AGUIRRE EDGAR AUGUSTO"/>
    <n v="1"/>
    <n v="31419"/>
    <n v="31419"/>
  </r>
  <r>
    <s v="MEDELLIN"/>
    <s v="0036-0005"/>
    <x v="5"/>
    <n v="5001"/>
    <n v="3074203"/>
    <n v="62134"/>
    <x v="0"/>
    <s v="ANTIOQUIA"/>
    <s v="MEDELLIN"/>
    <s v="AUTOSERVICIO HM"/>
    <s v="WOMPI"/>
    <s v="FO-25-1901903"/>
    <d v="2025-11-28T08:00:00"/>
    <d v="2025-12-03T10:18:00"/>
    <x v="0"/>
    <s v="ROLLOS"/>
    <s v="EJECUTADO_EXITOSO"/>
    <s v="EJECUTADO EXITOSO"/>
    <s v="28/11/2025 SE ESCALA AL COORDINADOR DE LA ZONA PARA ENTREGA EN SITIO | 03/12/2025 SE REALIZA ENTREGA DE 64 ROLLOS POR EL OPERADOR LOGISTICO VELOCES CON LA GUIA V4001890219"/>
    <s v="ANALISTA-OPERADOR LOGISTICO"/>
    <n v="64"/>
    <s v="PRINCIPAL"/>
    <s v="TERRESTRE"/>
    <s v="BETANCUR AGUIRRE EDGAR AUGUSTO"/>
    <n v="1"/>
    <n v="31419"/>
    <n v="31419"/>
  </r>
  <r>
    <s v="MEDELLIN"/>
    <s v="0036-0005"/>
    <x v="5"/>
    <n v="5001"/>
    <n v="3075179"/>
    <n v="52961"/>
    <x v="0"/>
    <s v="ANTIOQUIA"/>
    <s v="MEDELLIN"/>
    <s v="BARRIO FLORESTA MEDELLIN 4"/>
    <s v="WOMPI"/>
    <s v="FO-25-1901474"/>
    <d v="2025-11-28T09:35:00"/>
    <d v="2025-12-03T10:18:00"/>
    <x v="0"/>
    <s v="ROLLOS"/>
    <s v="EJECUTADO_EXITOSO"/>
    <s v="EJECUTADO EXITOSO"/>
    <s v="28/11/2025 SE ESCALA AL COORDINADOR DE LA ZONA PARA ENTREGA EN SITIO | 03/12/2025 SE REALIZA ENTREGA DE 56 ROLLOS POR EL OPERADOR LOGISTICO VELOCES CON LA GUIA V4001890218"/>
    <s v="ANALISTA-OPERADOR LOGISTICO"/>
    <n v="56"/>
    <s v="PRINCIPAL"/>
    <s v="TERRESTRE"/>
    <s v="BETANCUR AGUIRRE EDGAR AUGUSTO"/>
    <n v="1"/>
    <n v="31419"/>
    <n v="31419"/>
  </r>
  <r>
    <s v="MEDELLIN"/>
    <s v="0036-0005"/>
    <x v="5"/>
    <n v="5001"/>
    <n v="3074114"/>
    <n v="16543"/>
    <x v="0"/>
    <s v="ANTIOQUIA"/>
    <s v="MEDELLIN"/>
    <s v="BARRIO ARANJUEZ XI MEDELLÍN"/>
    <s v="WOMPI"/>
    <s v="FO-25-1900394"/>
    <d v="2025-11-28T08:00:00"/>
    <d v="2025-12-03T10:20:00"/>
    <x v="0"/>
    <s v="ROLLOS"/>
    <s v="EJECUTADO_EXITOSO"/>
    <s v="EJECUTADO EXITOSO"/>
    <s v="28/11/2025 SE ESCALA AL COORDINADOR DE LA ZONA PARA ENTREGA EN SITIO | 03/12/2025 SE REALIZA ENTREGA DE 48 ROLLOS POR EL OPERADOR LOGISTICO VELOCES CON LA GUIA V4001890214"/>
    <s v="ANALISTA-OPERADOR LOGISTICO"/>
    <n v="48"/>
    <s v="PRINCIPAL"/>
    <s v="TERRESTRE"/>
    <s v="BETANCUR AGUIRRE EDGAR AUGUSTO"/>
    <n v="1"/>
    <n v="31419"/>
    <n v="31419"/>
  </r>
  <r>
    <s v="MEDELLIN"/>
    <s v="0036-0005"/>
    <x v="5"/>
    <n v="5001"/>
    <n v="3074800"/>
    <n v="78169"/>
    <x v="0"/>
    <s v="ANTIOQUIA"/>
    <s v="MEDELLIN"/>
    <s v="BARRIO MANRIQUE PARQUE GAITAN MEDELLIN"/>
    <s v="WOMPI"/>
    <s v="FO-25-1901153"/>
    <d v="2025-11-28T08:39:00"/>
    <d v="2025-12-03T10:20:00"/>
    <x v="0"/>
    <s v="ROLLOS"/>
    <s v="EJECUTADO_EXITOSO"/>
    <s v="EJECUTADO EXITOSO"/>
    <s v="28/11/2025 SE ESCALA AL COORDINADOR DE LA ZONA PARA ENTREGA EN SITIO | 03/12/2025 SE REALIZA ENTREGA DE 56 ROLLOS POR EL OPERADOR LOGISTICO VELOCES CON LA GUIA V4001890216"/>
    <s v="ANALISTA-OPERADOR LOGISTICO"/>
    <n v="56"/>
    <s v="PRINCIPAL"/>
    <s v="TERRESTRE"/>
    <s v="BETANCUR AGUIRRE EDGAR AUGUSTO"/>
    <n v="1"/>
    <n v="31419"/>
    <n v="31419"/>
  </r>
  <r>
    <s v="MEDELLIN"/>
    <s v="0036-0005"/>
    <x v="5"/>
    <n v="5001"/>
    <n v="3062862"/>
    <n v="51984"/>
    <x v="0"/>
    <s v="ANTIOQUIA"/>
    <s v="MEDELLIN"/>
    <s v="EXPRESATE PAPELERIA"/>
    <s v="WOMPI"/>
    <s v="FO-25-1880396"/>
    <d v="2025-11-25T16:41:00"/>
    <d v="2025-12-03T10:22:00"/>
    <x v="0"/>
    <s v="ROLLOS"/>
    <s v="EJECUTADO_EXITOSO"/>
    <s v="EJECUTADO EXITOSO"/>
    <s v="25/11/2025 SE REALIZA ENVIO DE ROLLOS POR  OPERADOR LOGISTICO | 03/12/2025 SE REALIZA ENTREGA DE 64 ROLLOS POR EL OPERADOR LOGISTICO VELOCES CON LA GUIA V4001880008"/>
    <s v="ANALISTA-OPERADOR LOGISTICO"/>
    <n v="64"/>
    <s v="PRINCIPAL"/>
    <s v="TERRESTRE"/>
    <s v="BETANCUR AGUIRRE EDGAR AUGUSTO"/>
    <n v="1"/>
    <n v="31419"/>
    <n v="31419"/>
  </r>
  <r>
    <s v="CALI"/>
    <s v="0036-0003"/>
    <x v="0"/>
    <n v="76233"/>
    <s v="3050980-1"/>
    <n v="66671"/>
    <x v="0"/>
    <s v="VALLE DEL CAUCA"/>
    <s v="DAGUA"/>
    <s v="BARRIO KM 26 DAGUA"/>
    <s v="WOMPI"/>
    <s v="FO-25-1871221"/>
    <d v="2025-11-24T08:22:00"/>
    <d v="2025-12-03T10:27:00"/>
    <x v="0"/>
    <s v="ROLLOS"/>
    <s v="EJECUTADO_CANCELADO"/>
    <s v="DIRECCION ERRADA"/>
    <s v="24/11/2025 SE CONFIRMAN DATOS, SE REALIZA ENVIO POR OPERADOR LOGISTICO | 03/12/2025 3-12 EL ENVIO FUE DEVUELTO POR LA TRANSPORTADORA CON LA GUÍA 2248145429, PERO SE CREA HOY COMO VISITA YA QUE UN TÉCNICO VA PARA LA ZONA"/>
    <s v="ENVÍO"/>
    <n v="16"/>
    <s v="INTERMEDIA"/>
    <s v="TERRESTRE"/>
    <s v="ALVAREZ LOPEZ MARIANA"/>
    <n v="1"/>
    <n v="36351"/>
    <n v="36351"/>
  </r>
  <r>
    <s v="MANIZALES"/>
    <s v="0036-0002"/>
    <x v="6"/>
    <n v="17001"/>
    <n v="3076271"/>
    <n v="45650"/>
    <x v="0"/>
    <s v="CALDAS"/>
    <s v="MANIZALES"/>
    <s v="BARRIO SAN CAYETANO MANIZALES 1"/>
    <s v="WOMPI"/>
    <s v="FO-25-1903119"/>
    <d v="2025-11-28T11:56:00"/>
    <d v="2025-12-03T10:34:00"/>
    <x v="0"/>
    <s v="ROLLOS"/>
    <s v="EJECUTADO_EXITOSO"/>
    <s v="EJECUTADO EXITOSO"/>
    <s v="28/11/2025 SE ESCALA A COORDINADOR DE ZONA PARA ENTREGA EN SITIO | 03/12/2025 SE ENTREGAN 64 ROLLOS EN EL COMERCIO NO SE MANIPULAN EQUIPOS"/>
    <s v="VISITA_TÉCNICA"/>
    <n v="64"/>
    <s v="PRINCIPAL"/>
    <s v="TERRESTRE"/>
    <s v="AGUIRRE HENAO RAUL EDUARDO"/>
    <n v="1"/>
    <n v="31419"/>
    <n v="31419"/>
  </r>
  <r>
    <s v="BOGOTA"/>
    <s v="0036-0004"/>
    <x v="4"/>
    <n v="11001"/>
    <n v="3076704"/>
    <n v="44035"/>
    <x v="0"/>
    <s v="CUNDINAMARCA"/>
    <s v="BOGOTA"/>
    <s v="PAÑALERA PEQUEÑO BAMBINO"/>
    <s v="WOMPI"/>
    <s v="FO-25-1904489"/>
    <d v="2025-11-28T13:18:00"/>
    <d v="2025-12-03T10:36:00"/>
    <x v="0"/>
    <s v="ROLLOS"/>
    <s v="EJECUTADO_EXITOSO"/>
    <s v="EJECUTADO EXITOSO"/>
    <s v="28/11/2025 SE ESCALA A COORDINADOR DE ZONA PARA ENTREGA EN SITIO | 03/12/2025 SE ENTREGAN 48 ROLLOS WOMPI A JHON MONTILLA"/>
    <s v="VISITA_TÉCNICA"/>
    <n v="48"/>
    <s v="PRINCIPAL"/>
    <s v="TERRESTRE"/>
    <s v="LEON GUERRERO CRISTIAN JOHAN"/>
    <n v="1"/>
    <n v="31419"/>
    <n v="31419"/>
  </r>
  <r>
    <s v="MANIZALES"/>
    <s v="0036-0002"/>
    <x v="6"/>
    <n v="17001"/>
    <n v="3073339"/>
    <n v="13260"/>
    <x v="0"/>
    <s v="CALDAS"/>
    <s v="MANIZALES"/>
    <s v="BARRIO CENTRO MANIZALEZ"/>
    <s v="WOMPI"/>
    <s v="FO-25-1905902"/>
    <d v="2025-11-27T16:09:00"/>
    <d v="2025-12-03T10:51:00"/>
    <x v="0"/>
    <s v="ROLLOS"/>
    <s v="EJECUTADO_EXITOSO"/>
    <s v="EJECUTADO EXITOSO"/>
    <s v="29/11/2025 SE ESCALA A COORDINADOR DE ZONA PARA ENTREGA DE ROLLOS EN SITIO | 03/12/2025 SE ENTREGAN 64 ROLLOS EN EL COMERCIO NO SE MANIPULAN EQUIPOS"/>
    <s v="VISITA_TÉCNICA"/>
    <n v="64"/>
    <s v="PRINCIPAL"/>
    <s v="TERRESTRE"/>
    <s v="AGUIRRE HENAO RAUL EDUARDO"/>
    <n v="1"/>
    <n v="31419"/>
    <n v="31419"/>
  </r>
  <r>
    <s v="NEIVA"/>
    <s v="0036-0006"/>
    <x v="2"/>
    <n v="41306"/>
    <n v="3077899"/>
    <n v="10037"/>
    <x v="0"/>
    <s v="HUILA"/>
    <s v="GIGANTE"/>
    <s v="GIGANTE - HUILA"/>
    <s v="WOMPI"/>
    <s v="FO-25-1907089"/>
    <d v="2025-12-01T08:00:00"/>
    <d v="2025-12-03T11:17:00"/>
    <x v="0"/>
    <s v="ROLLOS"/>
    <s v="EJECUTADO_EXITOSO"/>
    <s v="EJECUTADO EXITOSO"/>
    <s v="29/11/2025 SE CONFIRMAN DATOS, SE REALIZA ENVIO POR OPERADOR LOGISTICO | 03/12/2025 SE REALIZA ENVIO DE 32 ROLLOS, CON LA GUIA 2235596903 SERVIENTREGA. SE CONFIRMA ENTREGA EXITOSA POR PARTE DE LA TRANSPORTADORA"/>
    <s v="ENVÍO"/>
    <n v="32"/>
    <s v="INTERMEDIA"/>
    <s v="TERRESTRE"/>
    <s v="ORREGO BEDOYA YASMIN ADRIANA"/>
    <n v="1"/>
    <n v="36351"/>
    <n v="36351"/>
  </r>
  <r>
    <s v="BUCARAMANGA"/>
    <s v="0036-0007"/>
    <x v="3"/>
    <n v="68001"/>
    <n v="3092543"/>
    <n v="60864"/>
    <x v="0"/>
    <s v="SANTANDER"/>
    <s v="BUCARAMANGA"/>
    <s v="MULTISERVICIOS JD LA 34"/>
    <s v="WOMPI"/>
    <s v="FO-25-1920709"/>
    <d v="2025-12-02T15:21:00"/>
    <d v="2025-12-03T11:17:00"/>
    <x v="0"/>
    <s v="ROLLOS"/>
    <s v="EJECUTADO_EXITOSO"/>
    <s v="EJECUTADO EXITOSO"/>
    <s v="02/12/2025 SE ESCALA A COORDINADOR DE ZONA PARA ENTREGA DE ROLLOS EN SITIO | 03/12/2025 SE REALIZA VISITA AL COMERCIO SE ENTREGAN 48 ROLLOS DE WOMPI"/>
    <s v="VISITA_TÉCNICA"/>
    <n v="48"/>
    <s v="PRINCIPAL"/>
    <s v="TERRESTRE"/>
    <s v="MARIÑO PABON JORGE ENRIQUE"/>
    <n v="1"/>
    <n v="31419"/>
    <n v="31419"/>
  </r>
  <r>
    <s v="MONTERIA"/>
    <s v="0036-0001"/>
    <x v="1"/>
    <n v="23807"/>
    <n v="3070749"/>
    <n v="76981"/>
    <x v="0"/>
    <s v="CORDOBA"/>
    <s v="TIERRALTA"/>
    <s v="BARRIO 19 DE MARZO TIERRALTA 2"/>
    <s v="WOMPI"/>
    <s v="FO-25-1898726"/>
    <d v="2025-11-27T10:17:00"/>
    <d v="2025-12-03T11:18:00"/>
    <x v="0"/>
    <s v="ROLLOS"/>
    <s v="EJECUTADO_EXITOSO"/>
    <s v="EJECUTADO EXITOSO"/>
    <s v="27/11/2025 SE CONFIRMAN DATOS, SE REALIZA ENVIO POR OPERADOR LOGISTICO. USUARIO INDICA QUE SOLO LLEGA INTERRAPIDISIMO | 03/12/2025 SE REALIZA ENVIO DE 32 ROLLOS, CON LA GUIA 2265100529 SERVIENTREGA. SE CONFIRMA ENTREGA EXITOSA POR PARTE DE LA TRANSPORTADORA"/>
    <s v="ENVÍO"/>
    <n v="32"/>
    <s v="LEJANA"/>
    <s v="TERRESTRE"/>
    <s v="ALVAREZ LOPEZ MARIANA"/>
    <n v="1"/>
    <n v="40250"/>
    <n v="40250"/>
  </r>
  <r>
    <s v="SINCELEJO"/>
    <s v="0036-0001"/>
    <x v="1"/>
    <n v="70400"/>
    <n v="3068497"/>
    <n v="11078"/>
    <x v="0"/>
    <s v="SUCRE"/>
    <s v="LA UNION"/>
    <s v="LA UNION - SUCRE"/>
    <s v="WOMPI"/>
    <s v="FO-25-1895674"/>
    <d v="2025-11-27T08:00:00"/>
    <d v="2025-12-03T11:19:00"/>
    <x v="0"/>
    <s v="ROLLOS"/>
    <s v="EJECUTADO_EXITOSO"/>
    <s v="EJECUTADO EXITOSO"/>
    <s v="03/12/2025 SE REALIZA ENVIO DE 64 ROLLOS, CON LA GUIA 2265100528 SERVIENTREGA. SE CONFIRMA ENTREGA EXITOSA POR PARTE DE LA TRANSPORTADORA"/>
    <s v="ENVÍO"/>
    <n v="64"/>
    <s v="INTERMEDIA"/>
    <s v="TERRESTRE"/>
    <s v="ALVAREZ LOPEZ MARIANA"/>
    <n v="1"/>
    <n v="36351"/>
    <n v="36351"/>
  </r>
  <r>
    <s v="TUNJA"/>
    <s v="0036-0007"/>
    <x v="3"/>
    <n v="15806"/>
    <n v="3081701"/>
    <n v="29530"/>
    <x v="0"/>
    <s v="BOYACA"/>
    <s v="TIBASOSA"/>
    <s v="BARRIO VDA PATROCINIO TIBASOSA"/>
    <s v="WOMPI"/>
    <s v="FO-25-1912757"/>
    <d v="2025-12-01T09:33:00"/>
    <d v="2025-12-03T11:20:00"/>
    <x v="0"/>
    <s v="ROLLOS"/>
    <s v="EJECUTADO_EXITOSO"/>
    <s v="EJECUTADO EXITOSO"/>
    <s v="01/12/2025 SE CONFIRMAN DATOS, SE REALIZA ENVIO POR OPERADOR LOGISTICO | 03/12/2025 SE REALIZA ENVIO DE 40 ROLLOS, CON LA GUIA 2235596920 SERVIENTREGA. SE CONFIRMA ENTREGA EXITOSA POR PARTE DE LA TRANSPORTADORA"/>
    <s v="ENVÍO"/>
    <n v="40"/>
    <s v="INTERMEDIA"/>
    <s v="TERRESTRE"/>
    <s v="ORREGO BEDOYA YASMIN ADRIANA"/>
    <n v="1"/>
    <n v="36351"/>
    <n v="36351"/>
  </r>
  <r>
    <s v="BOGOTA"/>
    <s v="0036-0004"/>
    <x v="4"/>
    <n v="11001"/>
    <n v="3088776"/>
    <n v="72528"/>
    <x v="0"/>
    <s v="CUNDINAMARCA"/>
    <s v="BOGOTA"/>
    <s v="SUPERMERCADO Y CIGARRERIA LA 11 Y ALGO MAS"/>
    <s v="WOMPI"/>
    <s v="FO-25-1917501"/>
    <d v="2025-12-02T09:07:00"/>
    <d v="2025-12-03T11:23:00"/>
    <x v="0"/>
    <s v="ROLLOS"/>
    <s v="EJECUTADO_EXITOSO"/>
    <s v="EJECUTADO EXITOSO"/>
    <s v="02/12/2025 SE ESCALA A COORDINADOR DE ZONA PARA ENTREGA DE ROLLOS EN SITIO | 03/12/2025 DURANTE LA VISITA TECNICA SE REALIZA ENTREGA DE ROLLOS PARA DATÁFONO NO SE MANIPULAN EQUIPOS SIN NOVEDAD EN ENTREGA"/>
    <s v="VISITA_TÉCNICA"/>
    <n v="56"/>
    <s v="PRINCIPAL"/>
    <s v="TERRESTRE"/>
    <s v="LOZADA ROJAS CHRISTIAN ANDRES"/>
    <n v="1"/>
    <n v="31419"/>
    <n v="31419"/>
  </r>
  <r>
    <s v="CUCUTA"/>
    <s v="0036-0007"/>
    <x v="3"/>
    <n v="54001"/>
    <n v="3086073"/>
    <n v="75609"/>
    <x v="0"/>
    <s v="NORTE DE SANTANDER"/>
    <s v="CUCUTA"/>
    <s v="BARRIO TRIGAL DEL NORTE CUCUTA 7"/>
    <s v="WOMPI"/>
    <s v="FO-25-1915121"/>
    <d v="2025-12-01T15:33:00"/>
    <d v="2025-12-03T11:26:00"/>
    <x v="0"/>
    <s v="ROLLOS"/>
    <s v="EJECUTADO_EXITOSO"/>
    <s v="EJECUTADO EXITOSO"/>
    <s v="01/12/2025 SE ESCALA A COORDINADOR DE ZONA PARA ENTREGA DE ROLLOS EN SITIO | 03/12/2025 SE REALIZA ENTREGA DE 24 ROLLOS WOMPI"/>
    <s v="VISITA_TÉCNICA"/>
    <n v="24"/>
    <s v="PRINCIPAL"/>
    <s v="TERRESTRE"/>
    <s v="DURAN ACOSTA FRANK YONNY"/>
    <n v="1"/>
    <n v="31419"/>
    <n v="31419"/>
  </r>
  <r>
    <s v="BOGOTA"/>
    <s v="0036-0004"/>
    <x v="4"/>
    <n v="11001"/>
    <n v="3091858"/>
    <n v="27456"/>
    <x v="0"/>
    <s v="CUNDINAMARCA"/>
    <s v="BOGOTA"/>
    <s v="SERVICIOS INTEGRALES EN TECNOLOGÍA"/>
    <s v="WOMPI"/>
    <s v="FO-25-1920157"/>
    <d v="2025-12-02T14:30:00"/>
    <d v="2025-12-03T11:30:00"/>
    <x v="0"/>
    <s v="ROLLOS"/>
    <s v="EJECUTADO_EXITOSO"/>
    <s v="EJECUTADO EXITOSO"/>
    <s v="02/12/2025 SE ESCALA A COORDINADOR DE ZONA PARA ENTREGA DE ROLLOS EN SITIO | 03/12/2025 DURANTE LA VISITA TECNICA PARA REALIZA ENTREGA DE ROLLOS PARA DATÁFONO CORRESPONSAL SE ENCUENTRA CERRADO SE LLAMA AL CELULAR EL CUAL CLIENTE INDICA POR LLAMADA LA ENTREGA DE ROLLOS EN UN DIRECCIÓN ALEDAÑA AL CORRESPONSAL"/>
    <s v="VISITA_TÉCNICA"/>
    <n v="56"/>
    <s v="PRINCIPAL"/>
    <s v="TERRESTRE"/>
    <s v="LOZADA ROJAS CHRISTIAN ANDRES"/>
    <n v="1"/>
    <n v="31419"/>
    <n v="31419"/>
  </r>
  <r>
    <s v="BOGOTA"/>
    <s v="0036-0004"/>
    <x v="4"/>
    <n v="11001"/>
    <n v="3084258"/>
    <n v="25527"/>
    <x v="0"/>
    <s v="CUNDINAMARCA"/>
    <s v="BOGOTA"/>
    <s v="SURTIPLAZA R R"/>
    <s v="WOMPI"/>
    <s v="FO-25-1914080"/>
    <d v="2025-12-01T12:19:00"/>
    <d v="2025-12-03T11:33:00"/>
    <x v="0"/>
    <s v="ROLLOS"/>
    <s v="EJECUTADO_EXITOSO"/>
    <s v="EJECUTADO EXITOSO"/>
    <s v="01/12/2025 SE ESCALA A COORDINADOR DE ZONA PARA ENTREGA DE ROLLOS EN SITIO | 03/12/2025 SE REALIZA ENTREGA DE 64 ROLLOS"/>
    <s v="VISITA_TÉCNICA"/>
    <n v="64"/>
    <s v="PRINCIPAL"/>
    <s v="TERRESTRE"/>
    <s v="MICHELI LOPEZ MIGUEL ANGEL"/>
    <n v="1"/>
    <n v="31419"/>
    <n v="31419"/>
  </r>
  <r>
    <s v="PEREIRA"/>
    <s v="0036-0002"/>
    <x v="6"/>
    <n v="63001"/>
    <n v="3091515"/>
    <n v="36496"/>
    <x v="0"/>
    <s v="QUINDIO"/>
    <s v="ARMENIA"/>
    <s v="BARRIO LA FOGATA ARMENIA"/>
    <s v="WOMPI"/>
    <s v="FO-25-1919660"/>
    <d v="2025-12-02T13:21:00"/>
    <d v="2025-12-03T11:37:00"/>
    <x v="0"/>
    <s v="ROLLOS"/>
    <s v="EJECUTADO_EXITOSO"/>
    <s v="EJECUTADO EXITOSO"/>
    <s v="02/12/2025 SE ESCALA A COORDINADOR DE ZONA PARA ENTREGA DE ROLLOS EN SITIO | 03/12/2025 SE VISITA COMERCIO SE REALIZÓ ENTREGA DE 64 ROLLOS WOMPI"/>
    <s v="VISITA_TÉCNICA"/>
    <n v="64"/>
    <s v="INTERMEDIA"/>
    <s v="TERRESTRE"/>
    <s v="SANCHEZ SOLORZANO JUAN SEBASTIAN"/>
    <n v="1"/>
    <n v="36351"/>
    <n v="36351"/>
  </r>
  <r>
    <s v="CALI"/>
    <s v="0036-0003"/>
    <x v="0"/>
    <n v="19290"/>
    <n v="3060406"/>
    <n v="74740"/>
    <x v="0"/>
    <s v="CAUCA"/>
    <s v="FLORENCIA"/>
    <s v="BARRIO PEDREGAL FLORENCIA 1"/>
    <s v="WOMPI"/>
    <s v="FO-25-1879074"/>
    <d v="2025-11-25T11:49:00"/>
    <d v="2025-12-03T11:50:00"/>
    <x v="0"/>
    <s v="ROLLOS"/>
    <s v="EJECUTADO_EXITOSO"/>
    <s v="EJECUTADO EXITOSO"/>
    <s v="25/11/2025 SE CONFIRMAN DATOS, SE REALIZA ENVIO POR OPERADOR LOGISTICO | 27/11/2025 S REALIZO EL ENVÍO DE 24 ROLLOS WOMPI POR INTERRAPIDISIMO,SE CONFIRMA CON EL CLIENTE"/>
    <s v="ENVÍO"/>
    <n v="24"/>
    <s v="LEJANA"/>
    <s v="TERRESTRE"/>
    <s v="SANCHEZ URREGO ROBINSON DAVID"/>
    <n v="1"/>
    <n v="40250"/>
    <n v="40250"/>
  </r>
  <r>
    <s v="NEIVA"/>
    <s v="0036-0006"/>
    <x v="2"/>
    <n v="41797"/>
    <n v="3058671"/>
    <n v="58905"/>
    <x v="0"/>
    <s v="HUILA"/>
    <s v="TESALIA"/>
    <s v="BARRIO POBLADO PACARNI TESALIA"/>
    <s v="WOMPI"/>
    <s v="FO-25-1885933"/>
    <d v="2025-11-25T09:28:00"/>
    <d v="2025-12-03T11:57:00"/>
    <x v="0"/>
    <s v="ROLLOS"/>
    <s v="EJECUTADO_EXITOSO"/>
    <s v="EJECUTADO EXITOSO"/>
    <s v="26/11/2025 SE CONFIRMAN DATOS, SE REALIZA ENVIO POR OPERADOR LOGISTICO | 03/12/2025 SE CONFIRMA ENTREGA EXITOSA POR PARTE DE LA TRANSPORTADORA COORDINADORA CON LA GUIA 46778000205"/>
    <s v="ENVÍO"/>
    <n v="24"/>
    <s v="INTERMEDIA"/>
    <s v="TERRESTRE"/>
    <s v="TORO CARDONA ELIZABETH"/>
    <n v="1"/>
    <n v="36351"/>
    <n v="36351"/>
  </r>
  <r>
    <s v="CALI"/>
    <s v="0036-0003"/>
    <x v="0"/>
    <n v="76001"/>
    <n v="3090020"/>
    <n v="74801"/>
    <x v="0"/>
    <s v="VALLE DEL CAUCA"/>
    <s v="CALI"/>
    <s v="A&amp;C RESPUESTOS SECO"/>
    <s v="WOMPI"/>
    <s v="FO-25-1918403"/>
    <d v="2025-12-02T10:30:00"/>
    <d v="2025-12-03T12:09:00"/>
    <x v="0"/>
    <s v="ROLLOS"/>
    <s v="EJECUTADO_EXITOSO"/>
    <s v="EJECUTADO EXITOSO"/>
    <s v="02/12/2025 SE ESCALA A COORDINADOR DE ZONA PARA ENTREGA DE ROLLOS EN SITIO | 03/12/2025 SE ENTREGAN 32 ROLLOS AL CORRESPONSAL BANCARIO"/>
    <s v="VISITA_TÉCNICA"/>
    <n v="32"/>
    <s v="PRINCIPAL"/>
    <s v="TERRESTRE"/>
    <s v="PALACIOS GOMEZ BRAHIAN ANDRES"/>
    <n v="1"/>
    <n v="31419"/>
    <n v="31419"/>
  </r>
  <r>
    <s v="PEREIRA"/>
    <s v="0036-0002"/>
    <x v="6"/>
    <n v="66001"/>
    <n v="3082484"/>
    <n v="46241"/>
    <x v="0"/>
    <s v="RISARALDA"/>
    <s v="PEREIRA"/>
    <s v="VARIEDADES J REYES"/>
    <s v="WOMPI"/>
    <s v="FO-25-1912778"/>
    <d v="2025-12-01T10:32:00"/>
    <d v="2025-12-03T12:22:00"/>
    <x v="0"/>
    <s v="ROLLOS"/>
    <s v="EJECUTADO_CANCELADO"/>
    <s v="CB CERRADO - DESOCUPADO"/>
    <s v="01/12/2025 SE ESCALA A COORDINADOR DE ZONA PARA ENTREGA DE ROLLOS EN SITIO | 03/12/2025 SE LLEGA AL PUNTO Y SE ENCUENTRA EL CB CERRADO, SE LLAMA AL CLIENTE Y NO CONTESTA, SE ESCRIBE AL WHATSAPP Y NO CONTESTAN."/>
    <s v="VISITA_TÉCNICA"/>
    <m/>
    <s v="PRINCIPAL"/>
    <s v="TERRESTRE"/>
    <s v="FRANCO CAÑAVERAL YAMID RAUL"/>
    <n v="1"/>
    <n v="31419"/>
    <n v="31419"/>
  </r>
  <r>
    <s v="BOGOTA"/>
    <s v="0036-0004"/>
    <x v="4"/>
    <n v="11001"/>
    <n v="3087289"/>
    <n v="61294"/>
    <x v="0"/>
    <s v="CUNDINAMARCA"/>
    <s v="BOGOTA"/>
    <s v="BARRIO BOSA LIBERTAD BOGOTA 4"/>
    <s v="WOMPI"/>
    <s v="FO-25-1917504"/>
    <d v="2025-12-02T08:00:00"/>
    <d v="2025-12-03T12:28:00"/>
    <x v="0"/>
    <s v="ROLLOS"/>
    <s v="EJECUTADO_EXITOSO"/>
    <s v="EJECUTADO EXITOSO"/>
    <s v="02/12/2025 SE ESCALA A COORDINADOR DE ZONA PARA ENTREGA DE ROLLOS EN SITIO | 03/12/2025 SE DEJAN 24 ROLLOS"/>
    <s v="VISITA_TÉCNICA"/>
    <n v="24"/>
    <s v="PRINCIPAL"/>
    <s v="TERRESTRE"/>
    <s v="INFANTE SIERRA MANUEL FERNANDO"/>
    <n v="1"/>
    <n v="31419"/>
    <n v="31419"/>
  </r>
  <r>
    <s v="CALI"/>
    <s v="0036-0003"/>
    <x v="0"/>
    <n v="76233"/>
    <n v="3050980"/>
    <n v="66671"/>
    <x v="0"/>
    <s v="VALLE DEL CAUCA"/>
    <s v="DAGUA"/>
    <s v="BARRIO KM 26 DAGUA"/>
    <s v="WOMPI"/>
    <s v="FO-25-1924480"/>
    <d v="2025-11-24T08:22:00"/>
    <d v="2025-12-03T13:52:00"/>
    <x v="0"/>
    <s v="ROLLOS"/>
    <s v="EJECUTADO_EXITOSO"/>
    <s v="EJECUTADO EXITOSO"/>
    <s v="03/12/2025 3-12 EL ENVIO FUE DEVUELTO POR LA TRANSPORTADORA CON LA GUÍA 2248145429, PERO SE CREA HOY COMO VISITA YA QUE UN TÉCNICO VA PARA LA ZONA | 03/12/2025 SE REALIZA VISITA TÉCNICA PARA ENTREGAR OCHO ROLLOS EN BUEN ESTADO"/>
    <s v="VISITA_TÉCNICA"/>
    <n v="8"/>
    <s v="INTERMEDIA"/>
    <s v="TERRESTRE"/>
    <s v="ESCOBAR LENIS JUAN SEBASTIAN"/>
    <n v="1"/>
    <n v="36351"/>
    <n v="36351"/>
  </r>
  <r>
    <s v="BOGOTA"/>
    <s v="0036-0004"/>
    <x v="4"/>
    <n v="11001"/>
    <n v="3078659"/>
    <n v="15439"/>
    <x v="0"/>
    <s v="CUNDINAMARCA"/>
    <s v="BOGOTA"/>
    <s v="ANGINET.COM"/>
    <s v="WOMPI"/>
    <s v="FO-25-1907113"/>
    <d v="2025-12-01T08:00:00"/>
    <d v="2025-12-03T14:01:00"/>
    <x v="0"/>
    <s v="ROLLOS"/>
    <s v="EJECUTADO_EXITOSO"/>
    <s v="EJECUTADO EXITOSO"/>
    <s v="29/11/2025 SE ESCALA A COORDINADOR DE ZONA PARA ENTREGA DE ROLLOS EN SITIO | 03/12/2025 DURANTE LA VISITA TECNICA SE REALIZA ENTREGA DE ROLLOS PARA DATÁFONO NO SE MANIPULAN EQUIPOS SIN NOVEDAD EN ENTREGA"/>
    <s v="VISITA_TÉCNICA"/>
    <n v="48"/>
    <s v="PRINCIPAL"/>
    <s v="TERRESTRE"/>
    <s v="LOZADA ROJAS CHRISTIAN ANDRES"/>
    <n v="1"/>
    <n v="31419"/>
    <n v="31419"/>
  </r>
  <r>
    <s v="BOGOTA"/>
    <s v="0036-0004"/>
    <x v="4"/>
    <n v="11001"/>
    <n v="3085075"/>
    <n v="72979"/>
    <x v="0"/>
    <s v="CUNDINAMARCA"/>
    <s v="BOGOTA"/>
    <s v="BARRIO ESTADOS UNIDOS KENNEDY BOGOTA"/>
    <s v="WOMPI"/>
    <s v="FO-25-1914536"/>
    <d v="2025-12-01T14:30:00"/>
    <d v="2025-12-03T14:04:00"/>
    <x v="0"/>
    <s v="ROLLOS"/>
    <s v="EJECUTADO_EXITOSO"/>
    <s v="EJECUTADO EXITOSO"/>
    <s v="01/12/2025 SE ESCALA A COORDINADOR DE ZONA PARA ENTREGA DE ROLLOS EN SITIO | 03/12/2025 SE REALIZA ENTREGA DE 16 ROLLOS WOMPI"/>
    <s v="VISITA_TÉCNICA"/>
    <n v="16"/>
    <s v="PRINCIPAL"/>
    <s v="TERRESTRE"/>
    <s v="ALARCON AREVALO JOHAN STIVEN"/>
    <n v="1"/>
    <n v="31419"/>
    <n v="31419"/>
  </r>
  <r>
    <s v="BOGOTA"/>
    <s v="0036-0004"/>
    <x v="4"/>
    <n v="11001"/>
    <n v="3086492"/>
    <n v="74068"/>
    <x v="0"/>
    <s v="CUNDINAMARCA"/>
    <s v="BOGOTA"/>
    <s v="BARRIO SAN VICTORINO BOGOTA 13"/>
    <s v="WOMPI"/>
    <s v="FO-25-1917517"/>
    <d v="2025-12-01T16:28:00"/>
    <d v="2025-12-03T14:06:00"/>
    <x v="0"/>
    <s v="ROLLOS"/>
    <s v="EJECUTADO_EXITOSO"/>
    <s v="EJECUTADO EXITOSO"/>
    <s v="02/12/2025 SE ESCALA A COORDINADOR DE ZONA PARA ENTREGA DE ROLLOS EN SITIO | 03/12/2025 SE ENTREGA 16 ROLLOS DE WONPI PARA EL CORRESPONSAL"/>
    <s v="VISITA_TÉCNICA"/>
    <n v="16"/>
    <s v="PRINCIPAL"/>
    <s v="TERRESTRE"/>
    <s v="LEAL POVEDA YOHAN SEBASTIAN"/>
    <n v="1"/>
    <n v="31419"/>
    <n v="31419"/>
  </r>
  <r>
    <s v="BOGOTA"/>
    <s v="0036-0004"/>
    <x v="4"/>
    <n v="11001"/>
    <n v="3086766"/>
    <n v="54719"/>
    <x v="0"/>
    <s v="CUNDINAMARCA"/>
    <s v="BOGOTA"/>
    <s v="BARRIO VILLA LA TORRE BOGOTA 3"/>
    <s v="WOMPI"/>
    <s v="FO-25-1917516"/>
    <d v="2025-12-02T08:00:00"/>
    <d v="2025-12-03T14:11:00"/>
    <x v="0"/>
    <s v="ROLLOS"/>
    <s v="EJECUTADO_EXITOSO"/>
    <s v="EJECUTADO EXITOSO"/>
    <s v="02/12/2025 SE ESCALA A COORDINADOR DE ZONA PARA ENTREGA DE ROLLOS EN SITIO | 03/12/2025 SE REALIZA ENTREGA DE 64 ROLLOS WOMPI"/>
    <s v="VISITA_TÉCNICA"/>
    <n v="64"/>
    <s v="PRINCIPAL"/>
    <s v="TERRESTRE"/>
    <s v="ALARCON AREVALO JOHAN STIVEN"/>
    <n v="1"/>
    <n v="31419"/>
    <n v="31419"/>
  </r>
  <r>
    <s v="VILLAVICENCIO"/>
    <s v="0036-0006"/>
    <x v="2"/>
    <n v="50001"/>
    <n v="3089180"/>
    <n v="17974"/>
    <x v="0"/>
    <s v="META"/>
    <s v="VILLAVICENCIO"/>
    <s v="HOME COMPUTER"/>
    <s v="WOMPI"/>
    <s v="FO-25-1918174"/>
    <d v="2025-12-02T09:55:00"/>
    <d v="2025-12-03T14:14:00"/>
    <x v="0"/>
    <s v="ROLLOS"/>
    <s v="EJECUTADO_EXITOSO"/>
    <s v="EJECUTADO EXITOSO"/>
    <s v="02/12/2025 SE ESCALA A COORDINADOR DE ZONA PARA ENTREGA DE ROLLOS EN SITIO | 03/12/2025 SE VISITA CB Y SE REALIZA ENTREGA DE 48 ROLLOS DE PAPEL TERMICO PARA DATÁFONO WOMPI"/>
    <s v="VISITA_TÉCNICA"/>
    <n v="48"/>
    <s v="PRINCIPAL"/>
    <s v="TERRESTRE"/>
    <s v="GARZON RUIZ LUIS MIGUEL"/>
    <n v="1"/>
    <n v="31419"/>
    <n v="31419"/>
  </r>
  <r>
    <s v="CALI"/>
    <s v="0036-0003"/>
    <x v="0"/>
    <n v="76001"/>
    <n v="3090945"/>
    <n v="34769"/>
    <x v="0"/>
    <s v="VALLE DEL CAUCA"/>
    <s v="CALI"/>
    <s v="PAGATODO.COM"/>
    <s v="WOMPI"/>
    <s v="FO-25-1918871"/>
    <d v="2025-12-02T11:33:00"/>
    <d v="2025-12-03T14:17:00"/>
    <x v="0"/>
    <s v="ROLLOS"/>
    <s v="EJECUTADO_EXITOSO"/>
    <s v="EJECUTADO EXITOSO"/>
    <s v="02/12/2025 SE ESCALA A COORDINADOR DE ZONA PARA ENTREGA DE ROLLOS EN SITIO | 03/12/2025 SE ENTREGAN 56 ROLLOS AL CORRESPONSAL BANCARIO UNA BATERÍA"/>
    <s v="VISITA_TÉCNICA"/>
    <n v="56"/>
    <s v="PRINCIPAL"/>
    <s v="TERRESTRE"/>
    <s v="PALACIOS GOMEZ BRAHIAN ANDRES"/>
    <n v="1"/>
    <n v="31419"/>
    <n v="31419"/>
  </r>
  <r>
    <s v="BOGOTA"/>
    <s v="0036-0004"/>
    <x v="4"/>
    <n v="11001"/>
    <n v="3092041"/>
    <n v="72531"/>
    <x v="0"/>
    <s v="CUNDINAMARCA"/>
    <s v="BOGOTA"/>
    <s v="BOGOTA LAS CRUCES 1"/>
    <s v="WOMPI"/>
    <s v="FO-25-1920722"/>
    <d v="2025-12-02T14:33:00"/>
    <d v="2025-12-03T14:21:00"/>
    <x v="0"/>
    <s v="ROLLOS"/>
    <s v="EJECUTADO_CANCELADO"/>
    <s v="CB CERRADO - DESOCUPADO"/>
    <s v="02/12/2025 SE ESCALA A COORDINADOR DE ZONA PARA ENTREGA DE ROLLOS EN SITIO | 03/12/2025 COMERCIO CERRADO AL MOMENTO DE LA VISITA, SE LLAMA AL NÚMERO DE CONTACTO SIN RESPUESTA"/>
    <s v="VISITA_TÉCNICA"/>
    <m/>
    <s v="PRINCIPAL"/>
    <s v="TERRESTRE"/>
    <s v="MICHELI LOPEZ MIGUEL ANGEL"/>
    <n v="1"/>
    <n v="31419"/>
    <n v="31419"/>
  </r>
  <r>
    <s v="BOGOTA"/>
    <s v="0036-0004"/>
    <x v="4"/>
    <n v="11001"/>
    <n v="3092651"/>
    <n v="79282"/>
    <x v="0"/>
    <s v="CUNDINAMARCA"/>
    <s v="BOGOTA"/>
    <s v="BARRIO TIERRA BUENA (PARQUE CENTRAL TINTAL 3) BOGOTA"/>
    <s v="WOMPI"/>
    <s v="FO-25-1920993"/>
    <d v="2025-12-02T15:34:00"/>
    <d v="2025-12-03T14:24:00"/>
    <x v="0"/>
    <s v="ROLLOS"/>
    <s v="EJECUTADO_EXITOSO"/>
    <s v="EJECUTADO EXITOSO"/>
    <s v="02/12/2025 SE ESCALA A COORDINADOR DE ZONA PARA ENTREGA DE ROLLOS EN SITIO | 03/12/2025 DURANTE LA VISITA TECNICA SE REALIZA ENTREGA DE ROLLOS PARA DATÁFONO NO SE MANIPULAN EQUIPOS SIN NOVEDAD EN ENTREGA"/>
    <s v="VISITA_TÉCNICA"/>
    <n v="24"/>
    <s v="PRINCIPAL"/>
    <s v="TERRESTRE"/>
    <s v="LOZADA ROJAS CHRISTIAN ANDRES"/>
    <n v="1"/>
    <n v="31419"/>
    <n v="31419"/>
  </r>
  <r>
    <s v="MEDELLIN"/>
    <s v="0036-0005"/>
    <x v="5"/>
    <n v="5656"/>
    <n v="3072008"/>
    <n v="68763"/>
    <x v="0"/>
    <s v="ANTIOQUIA"/>
    <s v="SAN JERONIMO"/>
    <s v="SAN JERONIMO SAN JERONIMO"/>
    <s v="WOMPI"/>
    <s v="FO-25-1898852"/>
    <d v="2025-11-27T13:28:00"/>
    <d v="2025-12-03T15:05:00"/>
    <x v="0"/>
    <s v="ROLLOS"/>
    <s v="EJECUTADO_EXITOSO"/>
    <s v="EJECUTADO EXITOSO"/>
    <s v="03/12/2025 SE REALIZA ENVIO DE 16 ROLLOS, CON LA GUIA 992225495 LOGICUARTAS. SE CONFIRMA ENTREGA EXITOSA POR PARTE DE LA TRANSPORTADORA"/>
    <s v="ENVÍO"/>
    <n v="16"/>
    <s v="INTERMEDIA"/>
    <s v="TERRESTRE"/>
    <m/>
    <n v="1"/>
    <n v="36351"/>
    <n v="36351"/>
  </r>
  <r>
    <s v="BOGOTA"/>
    <s v="0036-0004"/>
    <x v="4"/>
    <n v="11001"/>
    <n v="3075909"/>
    <n v="68577"/>
    <x v="0"/>
    <s v="CUNDINAMARCA"/>
    <s v="BOGOTA"/>
    <s v="BARRIO SAN CRISTOBAL BOGOTA 5"/>
    <s v="WOMPI"/>
    <s v="FO-25-1905882"/>
    <d v="2025-11-28T10:44:00"/>
    <d v="2025-12-03T15:18:00"/>
    <x v="0"/>
    <s v="ROLLOS"/>
    <s v="EJECUTADO_EXITOSO"/>
    <s v="EJECUTADO EXITOSO"/>
    <s v="29/11/2025 SE ESCALA A COORDINADOR DE ZONA PARA ENTREGA DE ROLLOS EN SITIO | 03/12/2025 SE ENTREGA ROLLO DE WOMPI 40 PARA EL CORRESPONSAL"/>
    <s v="VISITA_TÉCNICA"/>
    <n v="40"/>
    <s v="PRINCIPAL"/>
    <s v="TERRESTRE"/>
    <s v="LEAL POVEDA YOHAN SEBASTIAN"/>
    <n v="1"/>
    <n v="31419"/>
    <n v="31419"/>
  </r>
  <r>
    <s v="CALI"/>
    <s v="0036-0003"/>
    <x v="0"/>
    <n v="19548"/>
    <n v="3065313"/>
    <n v="80046"/>
    <x v="0"/>
    <s v="CAUCA"/>
    <s v="PIENDAMO"/>
    <s v="BARRIO FATIMA PIENDAMO 1"/>
    <s v="WOMPI"/>
    <s v="FO-25-1884774"/>
    <d v="2025-11-26T10:03:00"/>
    <d v="2025-12-03T15:21:00"/>
    <x v="0"/>
    <s v="ROLLOS"/>
    <s v="EJECUTADO_EXITOSO"/>
    <s v="EJECUTADO EXITOSO"/>
    <s v="26/11/2025 SE CONFIRMAN DATOS, SE REALIZA ENVIO POR OPERADOR LOGISTICO | 03/12/2025 SE LE INFORMA NUMERO DE GUIA A USER, NO LE HAN ENTREGADO ROLLOS | 03/12/2025 SE REALIZA ENVIO DE 8 ROLLOS, CON LA GUIA 2248145444 SERVIENTREGA. SE CONFIRMA ENTREGA EXITOSA POR PARTE DE LA TRANSPORTADORA"/>
    <s v="ENVÍO"/>
    <n v="8"/>
    <s v="LEJANA"/>
    <s v="TERRESTRE"/>
    <s v="ALVAREZ LOPEZ MARIANA"/>
    <n v="1"/>
    <n v="40250"/>
    <n v="40250"/>
  </r>
  <r>
    <s v="CALI"/>
    <s v="0036-0003"/>
    <x v="0"/>
    <n v="19548"/>
    <n v="3055989"/>
    <n v="64074"/>
    <x v="0"/>
    <s v="CAUCA"/>
    <s v="PIENDAMO"/>
    <s v="BARRIO CENTRO PIENDAMO 3"/>
    <s v="WOMPI"/>
    <s v="FO-25-1884182"/>
    <d v="2025-11-24T16:02:00"/>
    <d v="2025-12-03T15:22:00"/>
    <x v="0"/>
    <s v="ROLLOS"/>
    <s v="EJECUTADO_EXITOSO"/>
    <s v="EJECUTADO EXITOSO"/>
    <s v="26/11/2025 SE CONFIRMAN DATOS, SE REALIZA ENVIO POR OPERADOR LOGISTICO | 03/12/2025 SE REALIZA ENVIO DE 32 ROLLOS, CON LA GUIA 2248145442 SERVIENTREGA. SE CONFIRMA ENTREGA EXITOSA POR PARTE DE LA TRANSPORTADORA"/>
    <s v="ENVÍO"/>
    <n v="32"/>
    <s v="LEJANA"/>
    <s v="TERRESTRE"/>
    <s v="TORO CARDONA ELIZABETH"/>
    <n v="1"/>
    <n v="40250"/>
    <n v="40250"/>
  </r>
  <r>
    <s v="BOGOTA"/>
    <s v="0036-0004"/>
    <x v="4"/>
    <n v="11001"/>
    <n v="3078962"/>
    <n v="74888"/>
    <x v="0"/>
    <s v="CUNDINAMARCA"/>
    <s v="BOGOTA"/>
    <s v="BARRIO BOSA LA ESPERANZA BOGOTA 5"/>
    <s v="WOMPI"/>
    <s v="FO-25-1908895"/>
    <d v="2025-12-01T08:00:00"/>
    <d v="2025-12-03T15:23:00"/>
    <x v="0"/>
    <s v="ROLLOS"/>
    <s v="EJECUTADO_EXITOSO"/>
    <s v="EJECUTADO EXITOSO"/>
    <s v="30/11/2025 SE ESCALA A COORDINADOR DE ZONA PARA ENTREGA DE ROLLOS EN SITIO | 03/12/2025 SE REALIZA LA ENTREGA DE 24 ROLLOS WOMPI SIN NOVEDAD"/>
    <s v="VISITA_TÉCNICA"/>
    <n v="24"/>
    <s v="PRINCIPAL"/>
    <s v="TERRESTRE"/>
    <s v="ORTIZ MARTINEZ STIVEN"/>
    <n v="1"/>
    <n v="31419"/>
    <n v="31419"/>
  </r>
  <r>
    <s v="TUNJA"/>
    <s v="0036-0007"/>
    <x v="3"/>
    <n v="15464"/>
    <n v="3059626"/>
    <n v="21022"/>
    <x v="0"/>
    <s v="BOYACA"/>
    <s v="MONGUA"/>
    <s v="BARRIO CENTRO - MONGUA"/>
    <s v="WOMPI"/>
    <s v="FO-25-1879471"/>
    <d v="2025-11-25T10:42:00"/>
    <d v="2025-12-03T15:37:00"/>
    <x v="0"/>
    <s v="ROLLOS"/>
    <s v="EJECUTADO_EXITOSO"/>
    <s v="EJECUTADO EXITOSO"/>
    <s v="25/11/2025 SE CONFIRMAN DATOS, SE REALIZA ENVIO POR OPERADOR LOGISTICO | 03/12/2025 SE REALIZA ENVIO DE 16 ROLLOS, CON LA GUIA 2235596814 SERVIENTREGA. SE CONFIRMA ENTREGA EXITOSA POR PARTE DE LA TRANSPORTADORA"/>
    <s v="ENVÍO"/>
    <n v="16"/>
    <s v="INTERMEDIA"/>
    <s v="TERRESTRE"/>
    <s v="ORREGO BEDOYA YASMIN ADRIANA"/>
    <n v="1"/>
    <n v="36351"/>
    <n v="36351"/>
  </r>
  <r>
    <s v="TUNJA"/>
    <s v="0036-0007"/>
    <x v="3"/>
    <n v="15480"/>
    <n v="3041925"/>
    <n v="51243"/>
    <x v="0"/>
    <s v="BOYACA"/>
    <s v="MUZO"/>
    <s v="BARRIO CENTRO MUZO 3"/>
    <s v="WOMPI"/>
    <s v="FO-25-1871225"/>
    <d v="2025-11-20T14:24:00"/>
    <d v="2025-12-03T15:41:00"/>
    <x v="0"/>
    <s v="ROLLOS"/>
    <s v="EJECUTADO_EXITOSO"/>
    <s v="EJECUTADO EXITOSO"/>
    <s v="24/11/2025 SE CONFIRMAN DATOS, SE REALIZA ENVIO POR OPERADOR LOGISTICO | 27/11/2025 SE LE ENVIA EL NUMERO DE GUIA AL USUARIO, PENDIENTE CONFIRMACIÓN | 27/11/2025 EN COMUNICACIÓN CON EL USUARIO NOS CONFIRMA QUE AUN NO HA RECIBIDO LOS ROLLOS | 03/12/2025 SE REALIZA ENVIO DE 15 ROLLOS, CON LA GUIA 2235596790 SERVIENTREGA. SE CONFIRMA ENTREGA EXITOSA POR PARTE DE LA TRANSPORTADORA"/>
    <s v="ENVÍO"/>
    <n v="15"/>
    <s v="LEJANA"/>
    <s v="TERRESTRE"/>
    <s v="ALVAREZ LOPEZ MARIANA"/>
    <n v="1"/>
    <n v="40250"/>
    <n v="40250"/>
  </r>
  <r>
    <s v="TUNJA"/>
    <s v="0036-0007"/>
    <x v="3"/>
    <n v="25183"/>
    <n v="3084554"/>
    <n v="47011"/>
    <x v="0"/>
    <s v="CUNDINAMARCA"/>
    <s v="CHOCONTA"/>
    <s v="BARRIO CENTRO CHOCONTA CHOCONTA"/>
    <s v="WOMPI"/>
    <s v="FO-25-1927225"/>
    <d v="2025-12-01T12:53:00"/>
    <d v="2025-12-03T16:17:00"/>
    <x v="0"/>
    <s v="ROLLOS"/>
    <s v="GESTIÓN_TELEFONICA"/>
    <s v="CANCELADO POR LA RED-SOPORTE TELEFONICO"/>
    <s v="03/12/2025 SE PROCEDE A CERRAR SOLICITUD YA QUE NO HA SIDO POSIBLE CONTACTAR AL USUARIO EN DÍAS Y HORARIOS DIFERENTES | 03/12/2025 SE PROCEDE A CERRAR SOLICITUD YA QUE NO HA SIDO POSIBLE CONTACTAR AL USUARIO EN DÍAS Y HORARIOS DIFERENTES | 03/12/2025 SE PROCEDE A CERRAR SOLICITUD YA QUE NO HA SIDO POSIBLE CONTACTAR AL USUARIO EN DÍAS Y HORARIOS DIFERENTES"/>
    <s v="SOPORTE_TELEFÓNICO"/>
    <n v="0"/>
    <s v="INTERMEDIA"/>
    <s v="TERRESTRE"/>
    <s v="TORO CARDONA ELIZABETH"/>
    <n v="1"/>
    <n v="22000"/>
    <n v="22000"/>
  </r>
  <r>
    <s v="MEDELLIN"/>
    <s v="0036-0005"/>
    <x v="5"/>
    <n v="5001"/>
    <n v="3076683"/>
    <n v="18459"/>
    <x v="0"/>
    <s v="ANTIOQUIA"/>
    <s v="MEDELLIN"/>
    <s v="BARRIO MEDELLIN III MEDELLIN"/>
    <s v="WOMPI"/>
    <s v="FO-25-1903958"/>
    <d v="2025-11-28T14:30:00"/>
    <d v="2025-12-03T16:33:00"/>
    <x v="0"/>
    <s v="ROLLOS"/>
    <s v="EJECUTADO_EXITOSO"/>
    <s v="EJECUTADO EXITOSO"/>
    <s v="28/11/2025 SE ESCALA A COORDINADOR DE ZONA PARA ENTREGA EN SITIO | 03/12/2025 SE REALIZA ENTREGA DE 24 ROLLOS POR EL OPERADOR LOGISTICO VELOCES CON LA GUIA V4001890226"/>
    <s v="ANALISTA-OPERADOR LOGISTICO"/>
    <n v="24"/>
    <s v="PRINCIPAL"/>
    <s v="TERRESTRE"/>
    <s v="BETANCUR AGUIRRE EDGAR AUGUSTO"/>
    <n v="1"/>
    <n v="31419"/>
    <n v="31419"/>
  </r>
  <r>
    <s v="BOGOTA"/>
    <s v="0036-0004"/>
    <x v="4"/>
    <n v="11001"/>
    <n v="3075621"/>
    <n v="71171"/>
    <x v="0"/>
    <s v="CUNDINAMARCA"/>
    <s v="BOGOTA"/>
    <s v="ARRIO ORQUIDEAS BOGOTA 9"/>
    <s v="WOMPI"/>
    <s v="FO-25-1905887"/>
    <d v="2025-11-28T10:32:00"/>
    <d v="2025-12-04T08:08:00"/>
    <x v="0"/>
    <s v="ROLLOS"/>
    <s v="EJECUTADO_EXITOSO"/>
    <s v="EJECUTADO EXITOSO"/>
    <s v="29/11/2025 SE ESCALA A COORDINADOR DE ZONA PARA ENTREGA DE ROLLOS EN SITIO | 04/12/2025 SE ENTREGAN 16 ROLLOS WOMPI"/>
    <s v="VISITA_TÉCNICA"/>
    <n v="16"/>
    <s v="PRINCIPAL"/>
    <s v="TERRESTRE"/>
    <s v="GONZALEZ FANDIÑO SANTIAGO ERNESTO"/>
    <n v="1"/>
    <n v="31419"/>
    <n v="31419"/>
  </r>
  <r>
    <s v="IBAGUE"/>
    <s v="0036-0006"/>
    <x v="2"/>
    <n v="73001"/>
    <n v="3082837"/>
    <n v="17270"/>
    <x v="0"/>
    <s v="TOLIMA"/>
    <s v="IBAGUE"/>
    <s v="BARRIO SAN SIMON PARTE ALTA IBAGUE"/>
    <s v="WOMPI"/>
    <s v="FO-25-1912775"/>
    <d v="2025-12-01T10:43:00"/>
    <d v="2025-12-04T08:10:00"/>
    <x v="0"/>
    <s v="ROLLOS"/>
    <s v="EJECUTADO_EXITOSO"/>
    <s v="EJECUTADO EXITOSO"/>
    <s v="01/12/2025 SE ESCALA A COORDINADOR DE ZONA PARA ENTREGA DE ROLLOS EN SITIO | 03/12/2025 SE REALIZA ENTREGA DE 24 ROLLOS WOMPI POR SOLICITUD DEL CLIENTE."/>
    <s v="VISITA_TÉCNICA"/>
    <n v="24"/>
    <s v="PRINCIPAL"/>
    <s v="TERRESTRE"/>
    <s v="BARRAGAN TAFUR EDWIN ESTEBAN"/>
    <n v="1"/>
    <n v="31419"/>
    <n v="31419"/>
  </r>
  <r>
    <s v="BUCARAMANGA"/>
    <s v="0036-0007"/>
    <x v="3"/>
    <n v="68001"/>
    <n v="3097405"/>
    <n v="17012"/>
    <x v="0"/>
    <s v="SANTANDER"/>
    <s v="BUCARAMANGA"/>
    <s v="BARRIO LOS COMUNEROS II BUCARAMANGA"/>
    <s v="WOMPI"/>
    <s v="FO-25-1925434"/>
    <d v="2025-12-03T11:58:00"/>
    <d v="2025-12-04T09:09:00"/>
    <x v="0"/>
    <s v="ROLLOS"/>
    <s v="EJECUTADO_EXITOSO"/>
    <s v="EJECUTADO EXITOSO"/>
    <s v="03/12/2025 SE ESCALA A COORDINADOR DE ZONA PARA ENTREGA DE ROLLOS EN SITIO | 04/12/2025 SE REALIZA VISITA AL COMERCIO SE ENTREGAN 16 ROLLOS WOMPI"/>
    <s v="VISITA_TÉCNICA"/>
    <n v="16"/>
    <s v="PRINCIPAL"/>
    <s v="TERRESTRE"/>
    <s v="MARIÑO PABON JORGE ENRIQUE"/>
    <n v="1"/>
    <n v="31419"/>
    <n v="31419"/>
  </r>
  <r>
    <s v="CARTAGENA"/>
    <s v="0036-0001"/>
    <x v="1"/>
    <n v="13001"/>
    <n v="3095185"/>
    <n v="78420"/>
    <x v="0"/>
    <s v="BOLIVAR"/>
    <s v="CARTAGENA"/>
    <s v="BARRIO CENTRO EDIFICIO MARA CARTAGENA DE INDIAS"/>
    <s v="WOMPI"/>
    <s v="FO-25-1924708"/>
    <d v="2025-12-03T09:01:00"/>
    <d v="2025-12-04T09:12:00"/>
    <x v="0"/>
    <s v="ROLLOS"/>
    <s v="EJECUTADO_EXITOSO"/>
    <s v="EJECUTADO EXITOSO"/>
    <s v="03/12/2025 SE ESCALA A COORDINADOR DE ZONA PARA ENTREGA DE ROLLOS EN SITIO | 04/12/2025 SE REALIZA ENTREGA DE 16 UNIDADES DE ROLLOS WOMPI"/>
    <s v="VISITA_TÉCNICA"/>
    <n v="16"/>
    <s v="PRINCIPAL"/>
    <s v="TERRESTRE"/>
    <s v="AVILA DE HORTA FERNANDO JOSE"/>
    <n v="1"/>
    <n v="31419"/>
    <n v="31419"/>
  </r>
  <r>
    <s v="NEIVA"/>
    <s v="0036-0006"/>
    <x v="2"/>
    <n v="41001"/>
    <n v="3098831"/>
    <n v="36993"/>
    <x v="0"/>
    <s v="HUILA"/>
    <s v="NEIVA"/>
    <s v="ARENAS.COM PAPELERIA"/>
    <s v="WOMPI"/>
    <s v="FO-25-1927526"/>
    <d v="2025-12-03T15:43:00"/>
    <d v="2025-12-04T09:34:00"/>
    <x v="0"/>
    <s v="ROLLOS"/>
    <s v="EJECUTADO_EXITOSO"/>
    <s v="EJECUTADO EXITOSO"/>
    <s v="03/12/2025 SE ESCALA A COORDINADOR DE ZONA PARA ENTREGA DE ROLLOS EN SITIO | 04/12/2025 SE ENTREGA 56 ROLLOS WOMPI SIN NOVEDAD"/>
    <s v="VISITA_TÉCNICA"/>
    <n v="56"/>
    <s v="PRINCIPAL"/>
    <s v="TERRESTRE"/>
    <s v="ANDRADE HERNANDEZ JUAN CARLOS"/>
    <n v="1"/>
    <n v="31419"/>
    <n v="31419"/>
  </r>
  <r>
    <s v="NEIVA"/>
    <s v="0036-0006"/>
    <x v="2"/>
    <n v="41001"/>
    <n v="3076386"/>
    <n v="21323"/>
    <x v="0"/>
    <s v="HUILA"/>
    <s v="NEIVA"/>
    <s v="MI PC REDES &amp; ACCESORIOS"/>
    <s v="WOMPI"/>
    <s v="FO-25-1912367"/>
    <d v="2025-11-28T12:36:00"/>
    <d v="2025-12-04T09:57:00"/>
    <x v="0"/>
    <s v="ROLLOS"/>
    <s v="EJECUTADO_EXITOSO"/>
    <s v="EJECUTADO EXITOSO"/>
    <s v="01/12/2025 SE ESCALA A COORDINADOR DE ZONA PARA ENTREGA DE ROLLOS EN SITIO | 04/12/2025 SE ENTREGA 32 ROLLOS WOMPI SIN NOVEDAD"/>
    <s v="VISITA_TÉCNICA"/>
    <n v="32"/>
    <s v="PRINCIPAL"/>
    <s v="TERRESTRE"/>
    <s v="ANDRADE HERNANDEZ JUAN CARLOS"/>
    <n v="1"/>
    <n v="31419"/>
    <n v="31419"/>
  </r>
  <r>
    <s v="NEIVA"/>
    <s v="0036-0006"/>
    <x v="2"/>
    <n v="41001"/>
    <n v="3078540"/>
    <n v="25614"/>
    <x v="0"/>
    <s v="HUILA"/>
    <s v="NEIVA"/>
    <s v="VARIEDADES D&amp;M.S"/>
    <s v="WOMPI"/>
    <s v="FO-25-1906369"/>
    <d v="2025-12-01T08:00:00"/>
    <d v="2025-12-04T10:00:00"/>
    <x v="0"/>
    <s v="ROLLOS"/>
    <s v="EJECUTADO_EXITOSO"/>
    <s v="EJECUTADO EXITOSO"/>
    <s v="29/11/2025 SE ESCALA A COORDINADOR DE ZONA PARA ENTREGA DE ROLLOS EN SITIO | 04/12/2025 SE ENTREGAN 16 ROLLOS WOMPI"/>
    <s v="VISITA_TÉCNICA"/>
    <n v="16"/>
    <s v="PRINCIPAL"/>
    <s v="TERRESTRE"/>
    <s v="DIAZ VARGAS JONATHAN MIGUEL"/>
    <n v="1"/>
    <n v="31419"/>
    <n v="31419"/>
  </r>
  <r>
    <s v="BOGOTA"/>
    <s v="0036-0004"/>
    <x v="4"/>
    <n v="11001"/>
    <n v="3093335"/>
    <n v="51214"/>
    <x v="0"/>
    <s v="CUNDINAMARCA"/>
    <s v="BOGOTA"/>
    <s v="BARRIO LA CAÑIZA BOGOTA"/>
    <s v="WOMPI"/>
    <s v="FO-25-1921494"/>
    <d v="2025-12-02T16:27:00"/>
    <d v="2025-12-04T10:04:00"/>
    <x v="0"/>
    <s v="ROLLOS"/>
    <s v="EJECUTADO_EXITOSO"/>
    <s v="EJECUTADO EXITOSO"/>
    <s v="01/12/2025 SE ESCALA A COORDINADOR DE ZONA PARA ENTREGA DE ROLLOS EN SITIO | 04/12/2025 SE VISITA COMERCIO CB BANCOLOMBIA WOMPI, SE REALIZA ENTREGA ROLLOS DE PAPELERÍA SOLICITADOS PARA EL DATAFONO WOMPI, NO UPS, NO SE MANIPULAN EQUIPOS."/>
    <s v="VISITA_TÉCNICA"/>
    <n v="40"/>
    <s v="PRINCIPAL"/>
    <s v="TERRESTRE"/>
    <s v="VEGA MANRIQUE JONATAN MAURICIO"/>
    <n v="1"/>
    <n v="31419"/>
    <n v="31419"/>
  </r>
  <r>
    <s v="NEIVA"/>
    <s v="0036-0006"/>
    <x v="2"/>
    <n v="41001"/>
    <n v="3079317"/>
    <n v="18978"/>
    <x v="0"/>
    <s v="HUILA"/>
    <s v="NEIVA"/>
    <s v="VENTAS ADY"/>
    <s v="WOMPI"/>
    <s v="FO-25-1912530"/>
    <d v="2025-12-01T08:00:00"/>
    <d v="2025-12-04T10:09:00"/>
    <x v="0"/>
    <s v="ROLLOS"/>
    <s v="EJECUTADO_EXITOSO"/>
    <s v="EJECUTADO EXITOSO"/>
    <s v="01/12/2025 SE ESCALA A COORDINADOR DE ZONA PARA ENTREGA DE ROLLOS EN SITIO | 04/12/2025 SE ENTREGA 48 ROLLOS SIN NOVEDAD"/>
    <s v="VISITA_TÉCNICA"/>
    <n v="48"/>
    <s v="PRINCIPAL"/>
    <s v="TERRESTRE"/>
    <s v="ANDRADE HERNANDEZ JUAN CARLOS"/>
    <n v="1"/>
    <n v="31419"/>
    <n v="31419"/>
  </r>
  <r>
    <s v="PASTO"/>
    <s v="0036-0003"/>
    <x v="0"/>
    <n v="52001"/>
    <n v="3084603"/>
    <n v="16907"/>
    <x v="0"/>
    <s v="NARIÑO"/>
    <s v="PASTO"/>
    <s v="BARRIO VILLA DEL RIO PASTO"/>
    <s v="WOMPI"/>
    <s v="FO-25-1913725"/>
    <d v="2025-12-01T12:33:00"/>
    <d v="2025-12-04T10:16:00"/>
    <x v="0"/>
    <s v="ROLLOS"/>
    <s v="EJECUTADO_EXITOSO"/>
    <s v="EJECUTADO EXITOSO"/>
    <s v="01/12/2025 SE ESCALA A COORDINADOR DE ZONA PARA ENTREGA DE ROLLOS EN SITIO | 04/12/2025 SE VISITA CB. SE REALIZA ENTREGA DE 56 ROLLOS. CLIENTE INDICA QUE EL DATAFONO FUNCIONA CORRECTAMENTE.NO SE MANIPULA DATAFONO"/>
    <s v="VISITA_TÉCNICA"/>
    <n v="56"/>
    <s v="PRINCIPAL"/>
    <s v="TERRESTRE"/>
    <s v="CASTILLO HERRERA ALEX RICARDO"/>
    <n v="1"/>
    <n v="31419"/>
    <n v="31419"/>
  </r>
  <r>
    <s v="NEIVA"/>
    <s v="0036-0006"/>
    <x v="2"/>
    <n v="41001"/>
    <n v="3078919"/>
    <n v="66086"/>
    <x v="0"/>
    <s v="HUILA"/>
    <s v="NEIVA"/>
    <s v="COPYCELL PM"/>
    <s v="WOMPI"/>
    <s v="FO-25-1906687"/>
    <d v="2025-12-01T08:00:00"/>
    <d v="2025-12-04T10:19:00"/>
    <x v="0"/>
    <s v="ROLLOS"/>
    <s v="EJECUTADO_EXITOSO"/>
    <s v="EJECUTADO EXITOSO"/>
    <s v="28/11/2025 SE ESCALA A COORDINADOR DE ZONA PARA ENTREGA DE ROLLOS EN SITIO | 04/12/2025 SE ENTREGAN 24 ROLLOS WOMPI"/>
    <s v="VISITA_TÉCNICA"/>
    <n v="24"/>
    <s v="PRINCIPAL"/>
    <s v="TERRESTRE"/>
    <s v="DIAZ VARGAS JONATHAN MIGUEL"/>
    <n v="1"/>
    <n v="31419"/>
    <n v="31419"/>
  </r>
  <r>
    <s v="VILLAVICENCIO"/>
    <s v="0036-0006"/>
    <x v="2"/>
    <n v="50001"/>
    <n v="3097889"/>
    <n v="59050"/>
    <x v="0"/>
    <s v="META"/>
    <s v="VILLAVICENCIO"/>
    <s v="BARRIO MONTECARLO ALTO"/>
    <s v="WOMPI"/>
    <s v="FO-25-1926764"/>
    <d v="2025-12-03T14:29:00"/>
    <d v="2025-12-04T10:22:00"/>
    <x v="0"/>
    <s v="ROLLOS"/>
    <s v="EJECUTADO_EXITOSO"/>
    <s v="EJECUTADO EXITOSO"/>
    <s v="03/12/2025 SE ESCALA A COORDINADOR DE ZONA PARA ENTREGA DE ROLLOS EN SITIO | 04/12/2025 SE REALIZA ENTREGA DE 24 ROLLOS WOMPI"/>
    <s v="VISITA_TÉCNICA"/>
    <n v="24"/>
    <s v="PRINCIPAL"/>
    <s v="TERRESTRE"/>
    <s v="MURCIA HERNANDEZ HARVEY IGNACIO"/>
    <n v="1"/>
    <n v="31419"/>
    <n v="31419"/>
  </r>
  <r>
    <s v="BUCARAMANGA"/>
    <s v="0036-0007"/>
    <x v="3"/>
    <n v="68001"/>
    <n v="3094710"/>
    <n v="63933"/>
    <x v="0"/>
    <s v="SANTANDER"/>
    <s v="BUCARAMANGA"/>
    <s v="INSUPRINT BUCARAMANGA"/>
    <s v="WOMPI"/>
    <s v="FO-25-1923708"/>
    <d v="2025-12-03T08:15:00"/>
    <d v="2025-12-04T10:25:00"/>
    <x v="0"/>
    <s v="ROLLOS"/>
    <s v="EJECUTADO_EXITOSO"/>
    <s v="EJECUTADO EXITOSO"/>
    <s v="03/12/2025 SE ESCALA A COORDINADOR DE ZONA PARA ENTREGA DE ROLLOS EN SITIO | 04/12/2025 SE VISITA COMERCIO E ENTREGA 64 ROLLOS"/>
    <s v="VISITA_TÉCNICA"/>
    <n v="64"/>
    <s v="PRINCIPAL"/>
    <s v="TERRESTRE"/>
    <s v="GELVEZ MOGOLLON JOSE ELISEO"/>
    <n v="1"/>
    <n v="31419"/>
    <n v="31419"/>
  </r>
  <r>
    <s v="CALI"/>
    <s v="0036-0003"/>
    <x v="0"/>
    <n v="76001"/>
    <n v="3097168"/>
    <n v="11471"/>
    <x v="0"/>
    <s v="VALLE DEL CAUCA"/>
    <s v="CALI"/>
    <s v="BARRIO PANAMERICANO II"/>
    <s v="WOMPI"/>
    <s v="FO-25-1926472"/>
    <d v="2025-12-03T12:05:00"/>
    <d v="2025-12-04T10:41:00"/>
    <x v="0"/>
    <s v="ROLLOS"/>
    <s v="EJECUTADO_EXITOSO"/>
    <s v="EJECUTADO EXITOSO"/>
    <s v="03/12/2025 SE ESCALA A COORDINADOR DE ZONA PARA ENTREGA DE ROLLOS EN SITIO | 04/12/2025 SE REALIZA VISITA TÉCNICA DEL COMERCIO PARA ENTREGAR 64 ROLLOS DE WOMPI, EN BUEN ESTADO"/>
    <s v="VISITA_TÉCNICA"/>
    <n v="64"/>
    <s v="PRINCIPAL"/>
    <s v="TERRESTRE"/>
    <s v="ESCOBAR LENIS JUAN SEBASTIAN"/>
    <n v="1"/>
    <n v="31419"/>
    <n v="31419"/>
  </r>
  <r>
    <s v="BUCARAMANGA"/>
    <s v="0036-0007"/>
    <x v="3"/>
    <n v="68001"/>
    <n v="3097875"/>
    <n v="59385"/>
    <x v="0"/>
    <s v="SANTANDER"/>
    <s v="BUCARAMANGA"/>
    <s v="BARRIO CABECERA BUCARAMANGA 16"/>
    <s v="WOMPI"/>
    <s v="FO-25-1926975"/>
    <d v="2025-12-03T14:24:00"/>
    <d v="2025-12-04T10:46:00"/>
    <x v="0"/>
    <s v="ROLLOS"/>
    <s v="EJECUTADO_EXITOSO"/>
    <s v="EJECUTADO EXITOSO"/>
    <s v="03/12/2025 SE ESCALA A COORDINADOR DE ZONA PARA ENTREGA DE ROLLOS EN SITIO | 04/12/2025 SE REALIZA VISITA AL COMERCIO SE ENTREGAN 32 ROLLOS DE WOMPI"/>
    <s v="VISITA_TÉCNICA"/>
    <n v="32"/>
    <s v="PRINCIPAL"/>
    <s v="TERRESTRE"/>
    <s v="MARIÑO PABON JORGE ENRIQUE"/>
    <n v="1"/>
    <n v="31419"/>
    <n v="31419"/>
  </r>
  <r>
    <s v="CALI"/>
    <s v="0036-0003"/>
    <x v="0"/>
    <n v="76001"/>
    <n v="3095266"/>
    <n v="75650"/>
    <x v="0"/>
    <s v="VALLE DEL CAUCA"/>
    <s v="CALI"/>
    <s v="CELL-HOUSE92"/>
    <s v="WOMPI"/>
    <s v="FO-25-1924536"/>
    <d v="2025-12-03T09:25:00"/>
    <d v="2025-12-04T10:48:00"/>
    <x v="0"/>
    <s v="ROLLOS"/>
    <s v="EJECUTADO_EXITOSO"/>
    <s v="EJECUTADO EXITOSO"/>
    <s v="03/12/2025 SE ESCALA A COORDINADOR DE ZONA PARA ENTREGA DE ROLLOS EN SITIO | 04/12/2025 SE REALIZA VISITA TÉCNICA PARA ENTREGA DE 40 ROLLOS EN BUEN ESTADO"/>
    <s v="VISITA_TÉCNICA"/>
    <n v="40"/>
    <s v="PRINCIPAL"/>
    <s v="TERRESTRE"/>
    <s v="ESCOBAR LENIS JUAN SEBASTIAN"/>
    <n v="1"/>
    <n v="31419"/>
    <n v="31419"/>
  </r>
  <r>
    <s v="BUCARAMANGA"/>
    <s v="0036-0007"/>
    <x v="3"/>
    <n v="68755"/>
    <n v="3049805"/>
    <n v="54899"/>
    <x v="0"/>
    <s v="SANTANDER"/>
    <s v="SOCORRO"/>
    <s v="BARRIO CENTRO SOCORRO 4"/>
    <s v="WOMPI"/>
    <s v="FO-25-1872530"/>
    <d v="2025-11-24T08:00:00"/>
    <d v="2025-12-04T10:54:00"/>
    <x v="0"/>
    <s v="ROLLOS"/>
    <s v="EJECUTADO_EXITOSO"/>
    <s v="EJECUTADO EXITOSO"/>
    <s v="24/11/2025 SE CONFIRMAN DATOS, SE REALIZA ENVIO POR OPERADOR LOGISTICO | 02/12/2025 SE LE INFORMA NUMERO DE GUIA A USER, NO LE HAN ENTREGADO ROLLOS | 04/12/2025 SE REALIZA ENVIO DE 16 ROLLOS, CON LA GUIA 2187690966 SERVIENTREGA. SE CONFIRMA ENTREGA EXITOSA POR PARTE DE LA TRANSPORTADORA"/>
    <s v="ENVÍO"/>
    <n v="16"/>
    <s v="LEJANA"/>
    <s v="TERRESTRE"/>
    <s v="COLPAS MESA ELECTO JORGE"/>
    <n v="1"/>
    <n v="40250"/>
    <n v="40250"/>
  </r>
  <r>
    <s v="MONTERIA"/>
    <s v="0036-0001"/>
    <x v="1"/>
    <n v="5154"/>
    <n v="3049831"/>
    <n v="81065"/>
    <x v="0"/>
    <s v="ANTIOQUIA"/>
    <s v="CAUCASIA"/>
    <s v="BARRIO VRD VILLA DEL SOCORRO CAUCASIA"/>
    <s v="WOMPI"/>
    <s v="FO-25-1872140"/>
    <d v="2025-11-24T08:00:00"/>
    <d v="2025-12-04T10:55:00"/>
    <x v="0"/>
    <s v="ROLLOS"/>
    <s v="EJECUTADO_EXITOSO"/>
    <s v="EJECUTADO EXITOSO"/>
    <s v="24/11/2025 SE CONFIRMAN DATOS, SE REALIZA ENVIO POR OPERADOR LOGISTICO | 02/12/2025 SE LE INFORMA NUMERO DE GUIA A USER, NO LE HAN ENTREGADO ROLLOS | 04/12/2025 SE REALIZA ENVIO DE 8 ROLLOS, CON LA GUIA 2265100521 SERVIENTREGA. SE CONFIRMA ENTREGA EXITOSA POR PARTE DE LA TRANSPORTADORA"/>
    <s v="ENVÍO"/>
    <n v="8"/>
    <s v="INTERMEDIA"/>
    <s v="TERRESTRE"/>
    <s v="ALVAREZ LOPEZ MARIANA"/>
    <n v="1"/>
    <n v="36351"/>
    <n v="36351"/>
  </r>
  <r>
    <s v="MONTERIA"/>
    <s v="0036-0001"/>
    <x v="1"/>
    <n v="23660"/>
    <n v="3047459"/>
    <n v="36867"/>
    <x v="0"/>
    <s v="CORDOBA"/>
    <s v="SAHAGUN"/>
    <s v="BARRIO SAHAGUN CORDOBA"/>
    <s v="WOMPI"/>
    <s v="FO-25-1861137"/>
    <d v="2025-11-21T15:14:00"/>
    <d v="2025-12-04T10:56:00"/>
    <x v="0"/>
    <s v="ROLLOS"/>
    <s v="EJECUTADO_EXITOSO"/>
    <s v="EJECUTADO EXITOSO"/>
    <s v="21/11/2025 SE REALIZA ENVIO DE ROLLOS CON OPERADOR LOGISTICO | 28/11/2025 SE LE NOTIFICA EL NUMERO DE LA GUIA AL USUARIO, PENDIENTE CONFIRMACION | 28/11/2025 EN COMUNICACION CON EL USUARIO NOS CONFIRMA QUE AUN NO LE HAN LLEGADO LOS ROLLOS | 04/12/2025 SE REALIZA ENVIO DE 56 ROLLOS, CON LA GUIA 2265100516 SERVIENTREGA. SE CONFIRMA ENTREGA EXITOSA POR PARTE DE LA TRANSPORTADORA"/>
    <s v="ENVÍO"/>
    <n v="56"/>
    <s v="INTERMEDIA"/>
    <s v="TERRESTRE"/>
    <s v="AYALA ROMERO MAYKOL DANILO"/>
    <n v="1"/>
    <n v="36351"/>
    <n v="36351"/>
  </r>
  <r>
    <s v="PASTO"/>
    <s v="0036-0003"/>
    <x v="0"/>
    <n v="52001"/>
    <n v="3093937"/>
    <n v="46135"/>
    <x v="0"/>
    <s v="NARIÑO"/>
    <s v="PASTO"/>
    <s v="ACEL PASTO"/>
    <s v="WOMPI"/>
    <s v="FO-25-1923294"/>
    <d v="2025-12-03T08:00:00"/>
    <d v="2025-12-04T11:03:00"/>
    <x v="0"/>
    <s v="ROLLOS"/>
    <s v="EJECUTADO_EXITOSO"/>
    <s v="EJECUTADO EXITOSO"/>
    <s v="03/12/2025 SE ESCALA A COORDINADOR DE ZONA PARA ENTREGA DE ROLLOS EN SITIO | 04/12/2025 SE VISITA CB. SE HACE ENTREGA DE 64 ROLLOS. CLIENTE INFORMA QUE SU DATAFONO FUNCIONA CORRECTAMENTE. NO SÉ MANIPULA DATAFONO"/>
    <s v="VISITA_TÉCNICA"/>
    <n v="64"/>
    <s v="PRINCIPAL"/>
    <s v="TERRESTRE"/>
    <s v="CASTILLO HERRERA ALEX RICARDO"/>
    <n v="1"/>
    <n v="31419"/>
    <n v="31419"/>
  </r>
  <r>
    <s v="BOGOTA"/>
    <s v="0036-0004"/>
    <x v="4"/>
    <n v="11001"/>
    <n v="3079185"/>
    <n v="72539"/>
    <x v="0"/>
    <s v="CUNDINAMARCA"/>
    <s v="BOGOTA"/>
    <s v="CELUMARKETING"/>
    <s v="WOMPI"/>
    <s v="FO-25-1910513"/>
    <d v="2025-12-01T08:00:00"/>
    <d v="2025-12-04T11:05:00"/>
    <x v="0"/>
    <s v="ROLLOS"/>
    <s v="EJECUTADO_EXITOSO"/>
    <s v="EJECUTADO EXITOSO"/>
    <s v="01/12/2025 SE ESCALA A COORDINADOR DE ZONA PARA ENTREGA DE ROLLOS EN SITIO | 04/12/2025 SE VISITA COMERCIO CB BANCOLOMBIA WOMPI, SE ENTREGAN ROLLOS WOMPI SOLICITADOS PARA EL DATAFONO, NO UPS, NO SE MANIPULAN EQUIPOS."/>
    <s v="VISITA_TÉCNICA"/>
    <n v="32"/>
    <s v="PRINCIPAL"/>
    <s v="TERRESTRE"/>
    <s v="VEGA MANRIQUE JONATAN MAURICIO"/>
    <n v="1"/>
    <n v="31419"/>
    <n v="31419"/>
  </r>
  <r>
    <s v="IBAGUE"/>
    <s v="0036-0006"/>
    <x v="2"/>
    <n v="73001"/>
    <n v="3075357"/>
    <n v="27268"/>
    <x v="0"/>
    <s v="TOLIMA"/>
    <s v="IBAGUE"/>
    <s v="BARRIO RESTREPO IBAGUE"/>
    <s v="WOMPI"/>
    <s v="FO-25-1905893"/>
    <d v="2025-11-28T10:01:00"/>
    <d v="2025-12-04T11:07:00"/>
    <x v="0"/>
    <s v="ROLLOS"/>
    <s v="EJECUTADO_EXITOSO"/>
    <s v="EJECUTADO EXITOSO"/>
    <s v="29/11/2025 SE ESCALA A COORDINADOR DE ZONA PARA ENTREGA DE ROLLOS EN SITIO | 04/12/2025 SE REALIZA ENTREGA DE 32 ROLLOS WOMPI POR SOLICITUD DEL CLIENTE."/>
    <s v="VISITA_TÉCNICA"/>
    <n v="32"/>
    <s v="PRINCIPAL"/>
    <s v="TERRESTRE"/>
    <s v="BARRAGAN TAFUR EDWIN ESTEBAN"/>
    <n v="1"/>
    <n v="31419"/>
    <n v="31419"/>
  </r>
  <r>
    <s v="NEIVA"/>
    <s v="0036-0006"/>
    <x v="2"/>
    <n v="41001"/>
    <n v="3096872"/>
    <n v="74765"/>
    <x v="0"/>
    <s v="HUILA"/>
    <s v="NEIVA"/>
    <s v="BARRIO CARLOS PIZARRO NEIVA 3"/>
    <s v="WOMPI"/>
    <s v="FO-25-1925437"/>
    <d v="2025-12-03T11:44:00"/>
    <d v="2025-12-04T11:09:00"/>
    <x v="0"/>
    <s v="ROLLOS"/>
    <s v="EJECUTADO_EXITOSO"/>
    <s v="EJECUTADO EXITOSO"/>
    <s v="03/12/2025 SE ESCALA A COORDINADOR DE ZONA PARA ENTREGA DE ROLLOS EN SITIO | 04/12/2025 SE ENTREGA 32 ROLLOS SIN NOVEDAD"/>
    <s v="VISITA_TÉCNICA"/>
    <n v="32"/>
    <s v="PRINCIPAL"/>
    <s v="TERRESTRE"/>
    <s v="ANDRADE HERNANDEZ JUAN CARLOS"/>
    <n v="1"/>
    <n v="31419"/>
    <n v="31419"/>
  </r>
  <r>
    <s v="PASTO"/>
    <s v="0036-0003"/>
    <x v="0"/>
    <n v="52399"/>
    <n v="3079306"/>
    <n v="41288"/>
    <x v="0"/>
    <s v="NARIÑO"/>
    <s v="LA UNION"/>
    <s v="BARRIO NIÑO DIOS LA UNION 1"/>
    <s v="WOMPI"/>
    <s v="FO-25-1909308"/>
    <d v="2025-12-01T08:00:00"/>
    <d v="2025-12-04T11:12:00"/>
    <x v="0"/>
    <s v="ROLLOS"/>
    <s v="EJECUTADO_EXITOSO"/>
    <s v="EJECUTADO EXITOSO"/>
    <s v="30/11/2025 SE CONFIRMAN DATOS, SE REALIZA ENVIO POR OPERADOR LOGISTICO | 04/12/2025 SE REALIZA ENVIO DE 48 ROLLOS, CON LA GUIA 2248145454 SERVIENTREGA. SE CONFIRMA ENTREGA EXITOSA POR PARTE DE LA TRANSPORTADORA"/>
    <s v="ENVÍO"/>
    <n v="48"/>
    <s v="LEJANA"/>
    <s v="TERRESTRE"/>
    <s v="AYALA ROMERO MAYKOL DANILO"/>
    <n v="1"/>
    <n v="40250"/>
    <n v="40250"/>
  </r>
  <r>
    <s v="CALI"/>
    <s v="0036-0003"/>
    <x v="0"/>
    <n v="76001"/>
    <n v="3096336"/>
    <n v="73708"/>
    <x v="0"/>
    <s v="VALLE DEL CAUCA"/>
    <s v="CALI"/>
    <s v="BARRIO REPUBLICA DE ISRAEL CALI"/>
    <s v="WOMPI"/>
    <s v="FO-25-1924958"/>
    <d v="2025-12-03T10:31:00"/>
    <d v="2025-12-04T11:12:00"/>
    <x v="0"/>
    <s v="ROLLOS"/>
    <s v="EJECUTADO_EXITOSO"/>
    <s v="EJECUTADO EXITOSO"/>
    <s v="03/12/2025 SE ESCALA A COORDINADOR DE ZONA PARA ENTREGA DE ROLLOS EN SITIO | 04/12/2025 SE REALIZA VISITA TÉCNICA PARA ENTREGAR 16 ROLLOS EN BUEN ESTADO"/>
    <s v="VISITA_TÉCNICA"/>
    <n v="16"/>
    <s v="PRINCIPAL"/>
    <s v="TERRESTRE"/>
    <s v="ESCOBAR LENIS JUAN SEBASTIAN"/>
    <n v="1"/>
    <n v="31419"/>
    <n v="31419"/>
  </r>
  <r>
    <s v="IBAGUE"/>
    <s v="0036-0006"/>
    <x v="2"/>
    <n v="73352"/>
    <n v="3077660"/>
    <n v="33911"/>
    <x v="0"/>
    <s v="TOLIMA"/>
    <s v="ICONONZO"/>
    <s v="BARRIO CENTRO ICONONZA"/>
    <s v="WOMPI"/>
    <s v="FO-25-1909310"/>
    <d v="2025-11-28T16:20:00"/>
    <d v="2025-12-04T11:13:00"/>
    <x v="0"/>
    <s v="ROLLOS"/>
    <s v="EJECUTADO_EXITOSO"/>
    <s v="EJECUTADO EXITOSO"/>
    <s v="30/11/2025 SE CONFIRMAN DATOS, SE REALIZA ENVIO POR OPERADOR LOGISTICO | 04/12/2025 SE REALIZA ENVIO DE 64 ROLLOS, CON LA GUIA 2235596932 SERVIENTREGA. SE CONFIRMA ENTREGA EXITOSA POR PARTE DE LA TRANSPORTADORA"/>
    <s v="ENVÍO"/>
    <n v="64"/>
    <s v="LEJANA"/>
    <s v="TERRESTRE"/>
    <s v="AYALA ROMERO MAYKOL DANILO"/>
    <n v="1"/>
    <n v="40250"/>
    <n v="40250"/>
  </r>
  <r>
    <s v="PASTO"/>
    <s v="0036-0003"/>
    <x v="0"/>
    <n v="52356"/>
    <n v="3078982"/>
    <n v="25085"/>
    <x v="0"/>
    <s v="NARIÑO"/>
    <s v="IPIALES"/>
    <s v="BARRIO CENTENARIO III - PASTO"/>
    <s v="WOMPI"/>
    <s v="FO-25-1909124"/>
    <d v="2025-12-01T08:00:00"/>
    <d v="2025-12-04T11:14:00"/>
    <x v="0"/>
    <s v="ROLLOS"/>
    <s v="EJECUTADO_EXITOSO"/>
    <s v="EJECUTADO EXITOSO"/>
    <s v="30/11/2025 SE REALIZA ENVIO DE ROLLOS POR  OPERADOR LOGISTICO | 04/12/2025 SE REALIZA ENVIO DE 64 ROLLOS, CON LA GUIA 2248145453 SERVIENTREGA. SE CONFIRMA ENTREGA EXITOSA POR PARTE DE LA TRANSPORTADORA"/>
    <s v="ENVÍO"/>
    <n v="64"/>
    <s v="INTERMEDIA"/>
    <s v="TERRESTRE"/>
    <s v="AYALA ROMERO MAYKOL DANILO"/>
    <n v="1"/>
    <n v="36351"/>
    <n v="36351"/>
  </r>
  <r>
    <s v="TUNJA"/>
    <s v="0036-0007"/>
    <x v="3"/>
    <n v="15469"/>
    <n v="3079127"/>
    <n v="56753"/>
    <x v="0"/>
    <s v="BOYACA"/>
    <s v="MONIQUIRA"/>
    <s v="BARRIO RICAURTE MONIQUIRA"/>
    <s v="WOMPI"/>
    <s v="FO-25-1909126"/>
    <d v="2025-12-01T08:00:00"/>
    <d v="2025-12-04T11:15:00"/>
    <x v="0"/>
    <s v="ROLLOS"/>
    <s v="EJECUTADO_EXITOSO"/>
    <s v="EJECUTADO EXITOSO"/>
    <s v="30/11/2025 SE REALIZA ENVIO DE ROLLOS POR  OPERADOR LOGISTICO | 04/12/2025 SE REALIZA ENVIO DE 48 ROLLOS, CON LA GUIA 2235596915 SERVIENTREGA. SE CONFIRMA ENTREGA EXITOSA POR PARTE DE LA TRANSPORTADORA"/>
    <s v="ENVÍO"/>
    <n v="48"/>
    <s v="INTERMEDIA"/>
    <s v="TERRESTRE"/>
    <s v="AYALA ROMERO MAYKOL DANILO"/>
    <n v="1"/>
    <n v="36351"/>
    <n v="36351"/>
  </r>
  <r>
    <s v="CALI"/>
    <s v="0036-0003"/>
    <x v="0"/>
    <n v="76364"/>
    <n v="3077508"/>
    <n v="17890"/>
    <x v="0"/>
    <s v="VALLE DEL CAUCA"/>
    <s v="JAMUNDI"/>
    <s v="BARRIO LA HOJARASCA JAMUNDI"/>
    <s v="WOMPI"/>
    <s v="FO-25-1907553"/>
    <d v="2025-11-28T15:53:00"/>
    <d v="2025-12-04T11:17:00"/>
    <x v="0"/>
    <s v="ROLLOS"/>
    <s v="EJECUTADO_EXITOSO"/>
    <s v="EJECUTADO EXITOSO"/>
    <s v="29/11/2025 SE REALIZA ENVIO DE ROLLOS POR  OPERADOR LOGISTICO | 04/12/2025 SE REALIZA ENVIO DE 40 ROLLOS, CON LA GUIA 2248145452 SERVIENTREGA. SE CONFIRMA ENTREGA EXITOSA POR PARTE DE LA TRANSPORTADORA"/>
    <s v="ENVÍO"/>
    <n v="40"/>
    <s v="INTERMEDIA"/>
    <s v="TERRESTRE"/>
    <s v="CONTRERAS ROSSI LITZY YULIETH"/>
    <n v="1"/>
    <n v="36351"/>
    <n v="36351"/>
  </r>
  <r>
    <s v="VILLAVICENCIO"/>
    <s v="0036-0006"/>
    <x v="2"/>
    <n v="85440"/>
    <n v="3076249"/>
    <n v="79156"/>
    <x v="0"/>
    <s v="CASANARE"/>
    <s v="VILLANUEVA"/>
    <s v="BARRIO CENTRO VILLANUEVA 10"/>
    <s v="WOMPI"/>
    <s v="FO-25-1903384"/>
    <d v="2025-11-28T11:44:00"/>
    <d v="2025-12-04T11:19:00"/>
    <x v="0"/>
    <s v="ROLLOS"/>
    <s v="EJECUTADO_EXITOSO"/>
    <s v="EJECUTADO EXITOSO"/>
    <s v="28/11/2025 SE CONFIRMAN DATOS, SE REALIZA ENVIO POR OPERADOR LOGISTICO | 04/12/2025 SE REALIZA ENVIO DE 24 ROLLOS, CON LA GUIA 2235596899 SERVIENTREGA. SE CONFIRMA ENTREGA EXITOSA POR PARTE DE LA TRANSPORTADORA"/>
    <s v="ENVÍO"/>
    <n v="24"/>
    <s v="LEJANA"/>
    <s v="TERRESTRE"/>
    <s v="ALVAREZ LOPEZ MARIANA"/>
    <n v="1"/>
    <n v="40250"/>
    <n v="40250"/>
  </r>
  <r>
    <s v="BOGOTA"/>
    <s v="0036-0004"/>
    <x v="4"/>
    <n v="25279"/>
    <n v="3077898"/>
    <n v="81209"/>
    <x v="0"/>
    <s v="CUNDINAMARCA"/>
    <s v="FOMEQUE"/>
    <s v="BARRIO CENTRO FOMEQUE FOMEQUE"/>
    <s v="WOMPI"/>
    <s v="FO-25-1907090"/>
    <d v="2025-12-01T08:00:00"/>
    <d v="2025-12-04T11:19:00"/>
    <x v="0"/>
    <s v="ROLLOS"/>
    <s v="EJECUTADO_EXITOSO"/>
    <s v="EJECUTADO EXITOSO"/>
    <s v="29/11/2025 SE CONFIRMAN DATOS, SE REALIZA ENVIO POR OPERADOR LOGISTICO | 04/12/2025 SE REALIZA ENVIO DE 16 ROLLOS, CON LA GUIA 2235596902 SERVIENTREGA. SE CONFIRMA ENTREGA EXITOSA POR PARTE DE LA TRANSPORTADORA"/>
    <s v="ENVÍO"/>
    <n v="16"/>
    <s v="INTERMEDIA"/>
    <s v="TERRESTRE"/>
    <s v="ORREGO BEDOYA YASMIN ADRIANA"/>
    <n v="1"/>
    <n v="36351"/>
    <n v="36351"/>
  </r>
  <r>
    <s v="BOGOTA"/>
    <s v="0036-0004"/>
    <x v="4"/>
    <n v="25797"/>
    <n v="3073333"/>
    <n v="57792"/>
    <x v="0"/>
    <s v="CUNDINAMARCA"/>
    <s v="TENA"/>
    <s v="BARRIO VDA EL ROSARIO LA MESA"/>
    <s v="WOMPI"/>
    <s v="FO-25-1902078"/>
    <d v="2025-11-27T16:07:00"/>
    <d v="2025-12-04T11:20:00"/>
    <x v="0"/>
    <s v="ROLLOS"/>
    <s v="EJECUTADO_EXITOSO"/>
    <s v="EJECUTADO EXITOSO"/>
    <s v="28/11/2025 SE CONFIRMAN DATOS, SE REALIZA ENVIO POR OPERADOR LOGISTICO | 04/12/2025 SE REALIZA ENVIO DE 24 ROLLOS, CON LA GUIA 2235596909 SERVIENTREGA. SE CONFIRMA ENTREGA EXITOSA POR PARTE DE LA TRANSPORTADORA"/>
    <s v="ENVÍO"/>
    <n v="24"/>
    <s v="INTERMEDIA"/>
    <s v="TERRESTRE"/>
    <s v="ORREGO BEDOYA YASMIN ADRIANA"/>
    <n v="1"/>
    <n v="36351"/>
    <n v="36351"/>
  </r>
  <r>
    <s v="PASTO"/>
    <s v="0036-0003"/>
    <x v="0"/>
    <n v="52838"/>
    <n v="3072083"/>
    <n v="52534"/>
    <x v="0"/>
    <s v="NARIÑO"/>
    <s v="TUQUERRES"/>
    <s v="BARRIO RBARRIO RECONTRUCCION TUQUERRESECONTRUCCION TUQUERRES"/>
    <s v="WOMPI"/>
    <s v="FO-25-1899352"/>
    <d v="2025-11-27T14:24:00"/>
    <d v="2025-12-04T11:22:00"/>
    <x v="0"/>
    <s v="ROLLOS"/>
    <s v="EJECUTADO_EXITOSO"/>
    <s v="EJECUTADO EXITOSO"/>
    <s v="27/11/2025 SE CONFIRMAN DATOS, SE REALIZA ENVIO POR OPERADOR LOGISTICO | 04/12/2025 SE REALIZA ENVIO DE 16 ROLLOS, CON LA GUIA 2248145448 SERVIENTREGA. SE CONFIRMA ENTREGA EXITOSA POR PARTE DE LA TRANSPORTADORA"/>
    <s v="ENVÍO"/>
    <n v="16"/>
    <s v="INTERMEDIA"/>
    <s v="TERRESTRE"/>
    <s v="ALVAREZ LOPEZ MARIANA"/>
    <n v="1"/>
    <n v="36351"/>
    <n v="36351"/>
  </r>
  <r>
    <s v="VALLEDUPAR"/>
    <s v="0036-0001"/>
    <x v="1"/>
    <n v="20614"/>
    <n v="3072425"/>
    <n v="47545"/>
    <x v="0"/>
    <s v="CESAR"/>
    <s v="RIO DE ORO"/>
    <s v="BARRIO LAS FLORES RIO DE ORO"/>
    <s v="WOMPI"/>
    <s v="FO-25-1899350"/>
    <d v="2025-11-27T14:34:00"/>
    <d v="2025-12-04T11:22:00"/>
    <x v="0"/>
    <s v="ROLLOS"/>
    <s v="EJECUTADO_EXITOSO"/>
    <s v="EJECUTADO EXITOSO"/>
    <s v="27/11/2025 SE CONFIRMAN DATOS, SE REALIZA ENVIO POR OPERADOR LOGISTICO | 04/12/2025 SE REALIZA ENVIO DE 24 ROLLOS, CON LA GUIA 2277307839 SERVIENTREGA. SE CONFIRMA ENTREGA EXITOSA POR PARTE DE LA TRANSPORTADORA"/>
    <s v="ENVÍO"/>
    <n v="24"/>
    <s v="LEJANA"/>
    <s v="TERRESTRE"/>
    <s v="ALVAREZ LOPEZ MARIANA"/>
    <n v="1"/>
    <n v="40250"/>
    <n v="40250"/>
  </r>
  <r>
    <s v="PEREIRA"/>
    <s v="0036-0002"/>
    <x v="6"/>
    <n v="66001"/>
    <n v="3093750"/>
    <n v="72497"/>
    <x v="0"/>
    <s v="RISARALDA"/>
    <s v="PEREIRA"/>
    <s v="BARRIO VILLA VERDE PEREIRA"/>
    <s v="WOMPI"/>
    <s v="FO-25-1924221"/>
    <d v="2025-12-03T08:00:00"/>
    <d v="2025-12-04T11:22:00"/>
    <x v="0"/>
    <s v="ROLLOS"/>
    <s v="EJECUTADO_EXITOSO"/>
    <s v="EJECUTADO EXITOSO"/>
    <s v="03/12/2025 SE ESCALA A COORDINADOR DE ZONA PARA ENTREGA DE ROLLOS EN SITIO | 04/12/2025 SE VISITA COMERCIO SE REALIZA ENTREGA DE 32 ROLLOS DE PAPEL PARA DATÁFONO WOMPI"/>
    <s v="VISITA_TÉCNICA"/>
    <n v="32"/>
    <s v="PRINCIPAL"/>
    <s v="TERRESTRE"/>
    <s v="LOAIZA LOPEZ JHON FREDDY"/>
    <n v="1"/>
    <n v="31419"/>
    <n v="31419"/>
  </r>
  <r>
    <s v="CALI"/>
    <s v="0036-0003"/>
    <x v="0"/>
    <n v="76364"/>
    <n v="3088638"/>
    <n v="15563"/>
    <x v="0"/>
    <s v="VALLE DEL CAUCA"/>
    <s v="JAMUNDI"/>
    <s v="BARRIO SIMON BOLIVAR"/>
    <s v="WOMPI"/>
    <s v="FO-25-1917075"/>
    <d v="2025-12-02T08:53:00"/>
    <d v="2025-12-04T11:23:00"/>
    <x v="0"/>
    <s v="ROLLOS"/>
    <s v="EJECUTADO_EXITOSO"/>
    <s v="EJECUTADO EXITOSO"/>
    <s v="02/12/2025 SE REALIZA ENVIO DE ROLLOS POR  OPERADOR LOGISTICO | 04/12/2025 SE REALIZA ENVIO DE 48 ROLLOS, CON LA GUIA 2248145458 SERVIENTREGA. SE CONFIRMA ENTREGA EXITOSA POR PARTE DE LA TRANSPORTADORA"/>
    <s v="ENVÍO"/>
    <n v="48"/>
    <s v="INTERMEDIA"/>
    <s v="TERRESTRE"/>
    <s v="CONTRERAS ROSSI LITZY YULIETH"/>
    <n v="1"/>
    <n v="36351"/>
    <n v="36351"/>
  </r>
  <r>
    <s v="TUNJA"/>
    <s v="0036-0007"/>
    <x v="3"/>
    <n v="15757"/>
    <n v="3084295"/>
    <n v="24903"/>
    <x v="0"/>
    <s v="BOYACA"/>
    <s v="SOCHA"/>
    <s v="CENTRO SOCHA I - BOYACA"/>
    <s v="WOMPI"/>
    <s v="FO-25-1915131"/>
    <d v="2025-12-01T12:30:00"/>
    <d v="2025-12-04T11:24:00"/>
    <x v="0"/>
    <s v="ROLLOS"/>
    <s v="EJECUTADO_EXITOSO"/>
    <s v="EJECUTADO EXITOSO"/>
    <s v="01/12/2025 SE CONFIRMAN DATOS, SE REALIZA ENVIO POR OPERADOR LOGISTICO | 04/12/2025 SE REALIZA ENVIO DE 56 ROLLOS, CON LA GUIA 2235596945 SERVIENTREGA. SE CONFIRMA ENTREGA EXITOSA POR PARTE DE LA TRANSPORTADORA"/>
    <s v="ENVÍO"/>
    <n v="56"/>
    <s v="LEJANA"/>
    <s v="TERRESTRE"/>
    <s v="ORREGO BEDOYA YASMIN ADRIANA"/>
    <n v="1"/>
    <n v="40250"/>
    <n v="40250"/>
  </r>
  <r>
    <s v="PEREIRA"/>
    <s v="0036-0002"/>
    <x v="6"/>
    <n v="66001"/>
    <n v="3099418"/>
    <n v="62758"/>
    <x v="0"/>
    <s v="RISARALDA"/>
    <s v="PEREIRA"/>
    <s v="BARRIO SAN NICOLAS PEREIRA 1"/>
    <s v="WOMPI"/>
    <s v="FO-25-1928814"/>
    <d v="2025-12-03T16:39:00"/>
    <d v="2025-12-04T11:24:00"/>
    <x v="0"/>
    <s v="ROLLOS"/>
    <s v="EJECUTADO_EXITOSO"/>
    <s v="EJECUTADO EXITOSO"/>
    <s v="04/12/2025 SE ESCALA A COORDINADOR DE ZONA PARA ENTREGA DE ROLLOS EN SITIO | 04/12/2025 SE VISITA COMERCIO SE REALIZA ENTREGA DE 24 ROLLOS DE PAPEL PARA DATÁFONO WOMPI"/>
    <s v="VISITA_TÉCNICA"/>
    <n v="24"/>
    <s v="PRINCIPAL"/>
    <s v="TERRESTRE"/>
    <s v="LOAIZA LOPEZ JHON FREDDY"/>
    <n v="1"/>
    <n v="31419"/>
    <n v="31419"/>
  </r>
  <r>
    <s v="MONTERIA"/>
    <s v="0036-0001"/>
    <x v="1"/>
    <n v="23807"/>
    <n v="3083941"/>
    <n v="80411"/>
    <x v="0"/>
    <s v="CORDOBA"/>
    <s v="TIERRALTA"/>
    <s v="BARRIO EL PRADO TIERRALTA 3"/>
    <s v="WOMPI"/>
    <s v="FO-25-1914285"/>
    <d v="2025-12-01T11:51:00"/>
    <d v="2025-12-04T11:25:00"/>
    <x v="0"/>
    <s v="ROLLOS"/>
    <s v="EJECUTADO_EXITOSO"/>
    <s v="EJECUTADO EXITOSO"/>
    <s v="01/12/2025 SE CONFIRMAN DATOS, SE REALIZA ENVIO POR OPERADOR LOGISTICO | 04/12/2025 SE REALIZA ENVIO DE 16 ROLLOS, CON LA GUIA 2265100537 SERVIENTREGA. SE CONFIRMA ENTREGA EXITOSA POR PARTE DE LA TRANSPORTADORA"/>
    <s v="ENVÍO"/>
    <n v="16"/>
    <s v="LEJANA"/>
    <s v="TERRESTRE"/>
    <s v="ORREGO BEDOYA YASMIN ADRIANA"/>
    <n v="1"/>
    <n v="40250"/>
    <n v="40250"/>
  </r>
  <r>
    <s v="IBAGUE"/>
    <s v="0036-0006"/>
    <x v="2"/>
    <n v="73352"/>
    <n v="3082441"/>
    <n v="79849"/>
    <x v="0"/>
    <s v="TOLIMA"/>
    <s v="ICONONZO"/>
    <s v="BARRIO CENTRO ICONONZO CENTRO"/>
    <s v="WOMPI"/>
    <s v="FO-25-1914165"/>
    <d v="2025-12-01T10:19:00"/>
    <d v="2025-12-04T11:26:00"/>
    <x v="0"/>
    <s v="ROLLOS"/>
    <s v="EJECUTADO_EXITOSO"/>
    <s v="EJECUTADO EXITOSO"/>
    <s v="01/12/2025 SE CONFIRMAN DATOS, SE REALIZA ENVIO POR OPERADOR LOGISTICO"/>
    <s v="ENVÍO"/>
    <n v="48"/>
    <s v="LEJANA"/>
    <s v="TERRESTRE"/>
    <s v="CONTRERAS ROSSI LITZY YULIETH"/>
    <n v="1"/>
    <n v="40250"/>
    <n v="40250"/>
  </r>
  <r>
    <s v="TUNJA"/>
    <s v="0036-0007"/>
    <x v="3"/>
    <n v="15238"/>
    <n v="3077058"/>
    <n v="51886"/>
    <x v="0"/>
    <s v="BOYACA"/>
    <s v="DUITAMA"/>
    <s v="DROGUERIA SUPER 2"/>
    <s v="WOMPI"/>
    <s v="FO-25-1914146"/>
    <d v="2025-11-28T15:09:00"/>
    <d v="2025-12-04T11:27:00"/>
    <x v="0"/>
    <s v="ROLLOS"/>
    <s v="EJECUTADO_EXITOSO"/>
    <s v="EJECUTADO EXITOSO"/>
    <s v="01/12/2025 SE CONFIRMAN DATOS, SE REALIZA ENVIO POR OPERADOR LOGISTICO | 04/12/2025 SE REALIZA ENVIO DE 48 ROLLOS, CON LA GUIA 2235596939 SERVIENTREGA. SE CONFIRMA ENTREGA EXITOSA POR PARTE DE LA TRANSPORTADORA"/>
    <s v="ENVÍO"/>
    <n v="48"/>
    <s v="INTERMEDIA"/>
    <s v="TERRESTRE"/>
    <s v="CONTRERAS ROSSI LITZY YULIETH"/>
    <n v="1"/>
    <n v="36351"/>
    <n v="36351"/>
  </r>
  <r>
    <s v="TUNJA"/>
    <s v="0036-0007"/>
    <x v="3"/>
    <n v="15176"/>
    <n v="3079304"/>
    <n v="64068"/>
    <x v="0"/>
    <s v="BOYACA"/>
    <s v="CHIQUINQUIRA"/>
    <s v="BARRIO LAS FERIAS CHIQUINQUIRA 1"/>
    <s v="WOMPI"/>
    <s v="FO-25-1910551"/>
    <d v="2025-12-01T08:00:00"/>
    <d v="2025-12-04T11:28:00"/>
    <x v="0"/>
    <s v="ROLLOS"/>
    <s v="EJECUTADO_EXITOSO"/>
    <s v="EJECUTADO EXITOSO"/>
    <s v="01/12/2025 SE CONFIRMAN DATOS, SE REALIZA ENVIO POR OPERADOR LOGISTICO | 04/12/2025 SE REALIZA ENVIO DE 56 ROLLOS, CON LA GUIA 2235596888 SERVIENTREGA. SE CONFIRMA ENTREGA EXITOSA POR PARTE DE LA TRANSPORTADORA"/>
    <s v="ENVÍO"/>
    <n v="56"/>
    <s v="LEJANA"/>
    <s v="TERRESTRE"/>
    <s v="AYALA ROMERO MAYKOL DANILO"/>
    <n v="1"/>
    <n v="40250"/>
    <n v="40250"/>
  </r>
  <r>
    <s v="IBAGUE"/>
    <s v="0036-0006"/>
    <x v="2"/>
    <n v="73200"/>
    <n v="3078560"/>
    <n v="70775"/>
    <x v="0"/>
    <s v="TOLIMA"/>
    <s v="COELLO"/>
    <s v="CENTRO CORREGIMIENTO GUALANDAY"/>
    <s v="WOMPI"/>
    <s v="FO-25-1910555"/>
    <d v="2025-12-01T08:00:00"/>
    <d v="2025-12-04T11:30:00"/>
    <x v="0"/>
    <s v="ROLLOS"/>
    <s v="EJECUTADO_EXITOSO"/>
    <s v="EJECUTADO EXITOSO"/>
    <s v="01/12/2025 SE CONFIRMAN DATOS, SE REALIZA ENVIO POR OPERADOR LOGISTICO | 04/12/2025 SE REALIZA ENVIO DE 32 ROLLOS, CON LA GUIA 2235596931 SERVIENTREGA. SE CONFIRMA ENTREGA EXITOSA POR PARTE DE LA TRANSPORTADORA"/>
    <s v="ENVÍO"/>
    <n v="32"/>
    <s v="INTERMEDIA"/>
    <s v="TERRESTRE"/>
    <s v="AYALA ROMERO MAYKOL DANILO"/>
    <n v="1"/>
    <n v="36351"/>
    <n v="36351"/>
  </r>
  <r>
    <s v="BUCARAMANGA"/>
    <s v="0036-0007"/>
    <x v="3"/>
    <n v="68001"/>
    <n v="3096490"/>
    <n v="48869"/>
    <x v="0"/>
    <s v="SANTANDER"/>
    <s v="BUCARAMANGA"/>
    <s v="BARRIO GRANJAS RIGA BUCARAMANGA"/>
    <s v="WOMPI"/>
    <s v="FO-25-1925184"/>
    <d v="2025-12-03T11:17:00"/>
    <d v="2025-12-04T11:31:00"/>
    <x v="0"/>
    <s v="ROLLOS"/>
    <s v="EJECUTADO_EXITOSO"/>
    <s v="EJECUTADO EXITOSO"/>
    <s v="03/12/2025 SE ESCALA A COORDINADOR DE ZONA PARA ENTREGA DE ROLLOS EN SITIO | 04/12/2025 SE REALIZA ENTREGA DE 32 ROLLOS WOMPI CON VISITA."/>
    <s v="VISITA_TÉCNICA"/>
    <n v="32"/>
    <s v="PRINCIPAL"/>
    <s v="TERRESTRE"/>
    <s v="MARTINEZ FLOREZ DONIS ALBERTO"/>
    <n v="1"/>
    <n v="31419"/>
    <n v="31419"/>
  </r>
  <r>
    <s v="PEREIRA"/>
    <s v="0036-0002"/>
    <x v="6"/>
    <n v="63001"/>
    <n v="3097556"/>
    <n v="80649"/>
    <x v="0"/>
    <s v="QUINDIO"/>
    <s v="ARMENIA"/>
    <s v="TIENDA EL HAICO"/>
    <s v="WOMPI"/>
    <s v="FO-25-1927091"/>
    <d v="2025-12-03T14:00:00"/>
    <d v="2025-12-04T11:33:00"/>
    <x v="0"/>
    <s v="ROLLOS"/>
    <s v="EJECUTADO_EXITOSO"/>
    <s v="EJECUTADO EXITOSO"/>
    <s v="03/12/2025 SE ESCALA A COORDINADOR DE ZONA PARA ENTREGA DE ROLLOS EN SITIO | 04/12/2025 SE VISITA COMERCIO SE REALIZÓ ENTREGA DE 16 ROLLOS WOMPI"/>
    <s v="VISITA_TÉCNICA"/>
    <n v="16"/>
    <s v="INTERMEDIA"/>
    <s v="TERRESTRE"/>
    <s v="SANCHEZ SOLORZANO JUAN SEBASTIAN"/>
    <n v="1"/>
    <n v="36351"/>
    <n v="36351"/>
  </r>
  <r>
    <s v="PEREIRA"/>
    <s v="0036-0002"/>
    <x v="6"/>
    <n v="66001"/>
    <n v="3096976"/>
    <n v="80043"/>
    <x v="0"/>
    <s v="RISARALDA"/>
    <s v="PEREIRA"/>
    <s v="BARRIO BELMONTE PEREIRA 6"/>
    <s v="WOMPI"/>
    <s v="FO-25-1925441"/>
    <d v="2025-12-03T11:42:00"/>
    <d v="2025-12-04T11:38:00"/>
    <x v="0"/>
    <s v="ROLLOS"/>
    <s v="EJECUTADO_EXITOSO"/>
    <s v="EJECUTADO EXITOSO"/>
    <s v="03/12/2025 SE ESCALA A COORDINADOR DE ZONA PARA ENTREGA DE ROLLOS EN SITIO | 04/12/2025 SE VISITA COMERCIO SE REALIZA ENTREGA DE 8 ROLLOS DE PAPEL PARA DATÁFONO WOMPI"/>
    <s v="VISITA_TÉCNICA"/>
    <n v="8"/>
    <s v="PRINCIPAL"/>
    <s v="TERRESTRE"/>
    <s v="LOAIZA LOPEZ JHON FREDDY"/>
    <n v="1"/>
    <n v="31419"/>
    <n v="31419"/>
  </r>
  <r>
    <s v="PEREIRA"/>
    <s v="0036-0002"/>
    <x v="6"/>
    <n v="66001"/>
    <n v="3101349"/>
    <n v="73955"/>
    <x v="0"/>
    <s v="RISARALDA"/>
    <s v="PEREIRA"/>
    <s v="BARRIO BELMONTE PEREIRA 5"/>
    <s v="WOMPI"/>
    <s v="FO-25-1929443"/>
    <d v="2025-12-04T09:21:00"/>
    <d v="2025-12-04T11:58:00"/>
    <x v="0"/>
    <s v="ROLLOS"/>
    <s v="EJECUTADO_EXITOSO"/>
    <s v="EJECUTADO EXITOSO"/>
    <s v="04/12/2025 SE ESCALA A COORDINADOR DE ZONA PARA ENTREGA DE ROLLOS EN SITIO | 04/12/2025 SE VISITA COMERCIO SE REALIZA ENTREGA DE 32 ROLLOS DE PAPEL PARA DATÁFONO WOMPI"/>
    <s v="VISITA_TÉCNICA"/>
    <n v="32"/>
    <s v="PRINCIPAL"/>
    <s v="TERRESTRE"/>
    <s v="LOAIZA LOPEZ JHON FREDDY"/>
    <n v="1"/>
    <n v="31419"/>
    <n v="31419"/>
  </r>
  <r>
    <s v="CALI"/>
    <s v="0036-0003"/>
    <x v="0"/>
    <n v="76001"/>
    <n v="3097719"/>
    <n v="74804"/>
    <x v="0"/>
    <s v="VALLE DEL CAUCA"/>
    <s v="CALI"/>
    <s v="BARRIO PAMPAS DEL MIRADOR CALI"/>
    <s v="WOMPI"/>
    <s v="FO-25-1926045"/>
    <d v="2025-12-03T13:31:00"/>
    <d v="2025-12-04T12:00:00"/>
    <x v="0"/>
    <s v="ROLLOS"/>
    <s v="EJECUTADO_EXITOSO"/>
    <s v="EJECUTADO EXITOSO"/>
    <s v="03/12/2025 SE ESCALA A COORDINADOR DE ZONA PARA ENTREGA DE ROLLOS EN SITIO | 04/12/2025 SE REALIZA VISITA AL COMERCIO PARA ENTREGAR 24 ROLLOS EN BUEN ESTADO, PERO COMERCIO ESTÁ CERRADO, SE PROCEDE A ENTREGAR EN LA CASA ENSEGUIDA QUE ES DONDE CONOCEN AL COMERCIO"/>
    <s v="VISITA_TÉCNICA"/>
    <n v="24"/>
    <s v="PRINCIPAL"/>
    <s v="TERRESTRE"/>
    <s v="ESCOBAR LENIS JUAN SEBASTIAN"/>
    <n v="1"/>
    <n v="31419"/>
    <n v="31419"/>
  </r>
  <r>
    <s v="PASTO"/>
    <s v="0036-0003"/>
    <x v="0"/>
    <n v="52001"/>
    <n v="3066130"/>
    <n v="23559"/>
    <x v="0"/>
    <s v="NARIÑO"/>
    <s v="PASTO"/>
    <s v="BARRIO JUANOY BAJO - PASTO"/>
    <s v="WOMPI"/>
    <s v="FO-25-1885172"/>
    <d v="2025-11-26T11:21:00"/>
    <d v="2025-12-04T12:01:00"/>
    <x v="0"/>
    <s v="ROLLOS"/>
    <s v="EJECUTADO_EXITOSO"/>
    <s v="EJECUTADO EXITOSO"/>
    <s v="26/11/2025 SE ESCALA AL COORDINADOR DE LA ZONA PARA ENTREGA EN SITIO | 04/12/2025 SE VISITA CB. SE HACE ENTREGA DE 48 ROLLOS. CLIENTE INFORMA QUE EL CB FUNCIONA CORRECTAMENTE. NO SÉ MANIPULA DATAFONO"/>
    <s v="VISITA_TÉCNICA"/>
    <n v="48"/>
    <s v="PRINCIPAL"/>
    <s v="TERRESTRE"/>
    <s v="CASTILLO HERRERA ALEX RICARDO"/>
    <n v="1"/>
    <n v="31419"/>
    <n v="31419"/>
  </r>
  <r>
    <s v="BUCARAMANGA"/>
    <s v="0036-0007"/>
    <x v="3"/>
    <n v="68276"/>
    <n v="3099383"/>
    <n v="17257"/>
    <x v="0"/>
    <s v="SANTANDER"/>
    <s v="FLORIDABLANCA"/>
    <s v="BARRIO CIUDAD JARDIN FLORIDABLANCA"/>
    <s v="WOMPI"/>
    <s v="FO-25-1928975"/>
    <d v="2025-12-04T08:00:00"/>
    <d v="2025-12-04T12:20:00"/>
    <x v="0"/>
    <s v="ROLLOS"/>
    <s v="EJECUTADO_EXITOSO"/>
    <s v="EJECUTADO EXITOSO"/>
    <s v="04/12/2025 SE ESCALA A COORDINADOR DE ZONA PARA ENTREGA DE ROLLOS EN SITIO | 04/12/2025 SE REALIZA ENTREGA DE 24 ROLLOS WOMPI CON VISITA"/>
    <s v="VISITA_TÉCNICA"/>
    <n v="24"/>
    <s v="PRINCIPAL"/>
    <s v="TERRESTRE"/>
    <s v="MARTINEZ FLOREZ DONIS ALBERTO"/>
    <n v="1"/>
    <n v="31419"/>
    <n v="31419"/>
  </r>
  <r>
    <s v="TUNJA"/>
    <s v="0036-0007"/>
    <x v="3"/>
    <n v="15755"/>
    <n v="3060297"/>
    <n v="66707"/>
    <x v="0"/>
    <s v="BOYACA"/>
    <s v="SOCOTA"/>
    <s v="BARRIO CENTRO SOCOTA"/>
    <s v="WOMPI"/>
    <s v="FO-25-1884178"/>
    <d v="2025-11-25T12:06:00"/>
    <d v="2025-12-04T12:23:00"/>
    <x v="0"/>
    <s v="ROLLOS"/>
    <s v="EJECUTADO_EXITOSO"/>
    <s v="EJECUTADO EXITOSO"/>
    <s v="26/11/2025 SE CONFIRMAN DATOS, SE REALIZA ENVIO POR OPERADOR LOGISTICO | 04/12/2025 SE REALIZA ENVIO DE 24 ROLLOS, CON LA GUIA 2235596850 SERVIENTREGA. SE CONFIRMA ENTREGA EXITOSA POR PARTE DE LA TRANSPORTADORA"/>
    <s v="ENVÍO"/>
    <n v="24"/>
    <s v="LEJANA"/>
    <s v="TERRESTRE"/>
    <s v="TORO CARDONA ELIZABETH"/>
    <n v="1"/>
    <n v="40250"/>
    <n v="40250"/>
  </r>
  <r>
    <s v="CARTAGENA"/>
    <s v="0036-0001"/>
    <x v="1"/>
    <n v="13001"/>
    <n v="3093938"/>
    <n v="62379"/>
    <x v="0"/>
    <s v="BOLIVAR"/>
    <s v="CARTAGENA"/>
    <s v="BARRIO OLAYA CARTAGENA DE INDIAS 1"/>
    <s v="WOMPI"/>
    <s v="FO-25-1923291"/>
    <d v="2025-12-03T08:00:00"/>
    <d v="2025-12-04T12:23:00"/>
    <x v="0"/>
    <s v="ROLLOS"/>
    <s v="EJECUTADO_EXITOSO"/>
    <s v="EJECUTADO EXITOSO"/>
    <s v="03/12/2025 SE ESCALA A COORDINADOR DE ZONA PARA ENTREGA DE ROLLOS EN SITIO | 04/12/2025 SE REALIZA ENTREGA DE 64 UNIDADES DE ROLLOS WOMPI"/>
    <s v="VISITA_TÉCNICA"/>
    <n v="64"/>
    <s v="PRINCIPAL"/>
    <s v="TERRESTRE"/>
    <s v="AVILA DE HORTA FERNANDO JOSE"/>
    <n v="1"/>
    <n v="31419"/>
    <n v="31419"/>
  </r>
  <r>
    <s v="PASTO"/>
    <s v="0036-0003"/>
    <x v="0"/>
    <n v="52001"/>
    <n v="3092203"/>
    <n v="69397"/>
    <x v="0"/>
    <s v="NARIÑO"/>
    <s v="PASTO"/>
    <s v="BARRIO CENTRO PASTO 28"/>
    <s v="WOMPI"/>
    <s v="FO-25-1920717"/>
    <d v="2025-12-02T14:46:00"/>
    <d v="2025-12-04T12:32:00"/>
    <x v="0"/>
    <s v="ROLLOS"/>
    <s v="EJECUTADO_EXITOSO"/>
    <s v="EJECUTADO EXITOSO"/>
    <s v="02/12/2025 SE ESCALA A COORDINADOR DE ZONA PARA ENTREGA DE ROLLOS EN SITIO | 04/12/2025 SE REALIZÓ LA ENTREGA DE PAPELERÍA SOLICITADA NO SE MANIPULA CB CLIENTE INFORMA QUE SE ENCUENTRA OPERATIVO"/>
    <s v="VISITA_TÉCNICA"/>
    <n v="24"/>
    <s v="PRINCIPAL"/>
    <s v="TERRESTRE"/>
    <s v="REMICIO AMADO JOHN HEBER"/>
    <n v="1"/>
    <n v="31419"/>
    <n v="31419"/>
  </r>
  <r>
    <s v="CALI"/>
    <s v="0036-0003"/>
    <x v="0"/>
    <n v="76001"/>
    <n v="3100619"/>
    <n v="72641"/>
    <x v="0"/>
    <s v="VALLE DEL CAUCA"/>
    <s v="CALI"/>
    <s v="SAN LUIS II CALI"/>
    <s v="WOMPI"/>
    <s v="FO-25-1928665"/>
    <d v="2025-12-04T08:00:00"/>
    <d v="2025-12-04T14:03:00"/>
    <x v="0"/>
    <s v="ROLLOS"/>
    <s v="EJECUTADO_EXITOSO"/>
    <s v="EJECUTADO EXITOSO"/>
    <s v="04/12/2025 SE ESCALA A COORDINADOR DE ZONA PARA ENTREGA DE ROLLOS EN SITIO | 04/12/2025 SE REALIZA ENTREGA DE 24 ROLLOS DE WOMPI CON VISITA, NO SE INTERVIENE EQUIPOS"/>
    <s v="VISITA_TÉCNICA"/>
    <n v="24"/>
    <s v="PRINCIPAL"/>
    <s v="TERRESTRE"/>
    <s v="HERRERA MONAR GEOVANNY"/>
    <n v="1"/>
    <n v="31419"/>
    <n v="31419"/>
  </r>
  <r>
    <s v="CARTAGENA"/>
    <s v="0036-0001"/>
    <x v="1"/>
    <n v="13001"/>
    <n v="3097524"/>
    <n v="18383"/>
    <x v="0"/>
    <s v="BOLIVAR"/>
    <s v="CARTAGENA"/>
    <s v="BARRIO SAN PEDRO MARTIR III CARTAGENA"/>
    <s v="WOMPI"/>
    <s v="FO-25-1926047"/>
    <d v="2025-12-03T13:22:00"/>
    <d v="2025-12-04T14:05:00"/>
    <x v="0"/>
    <s v="ROLLOS"/>
    <s v="EJECUTADO_EXITOSO"/>
    <s v="EJECUTADO EXITOSO"/>
    <s v="03/12/2025 SE ESCALA A COORDINADOR DE ZONA PARA ENTREGA DE ROLLOS EN SITIO | 04/12/2025 SE REALIZA ENTREGA DE 16 UNIDADES DE ROLLOS WOMPI"/>
    <s v="VISITA_TÉCNICA"/>
    <n v="16"/>
    <s v="PRINCIPAL"/>
    <s v="TERRESTRE"/>
    <s v="AVILA DE HORTA FERNANDO JOSE"/>
    <n v="1"/>
    <n v="31419"/>
    <n v="31419"/>
  </r>
  <r>
    <s v="BOGOTA"/>
    <s v="0036-0004"/>
    <x v="4"/>
    <n v="11001"/>
    <n v="3087280"/>
    <n v="38523"/>
    <x v="0"/>
    <s v="CUNDINAMARCA"/>
    <s v="BOGOTA"/>
    <s v="BARRIO SUBA BILBAO BOGOTA 2"/>
    <s v="WOMPI"/>
    <s v="FO-25-1917509"/>
    <d v="2025-12-02T08:00:00"/>
    <d v="2025-12-04T14:08:00"/>
    <x v="0"/>
    <s v="ROLLOS"/>
    <s v="EJECUTADO_EXITOSO"/>
    <s v="EJECUTADO EXITOSO"/>
    <s v="02/12/2025 SE ESCALA A COORDINADOR DE ZONA PARA ENTREGA DE ROLLOS EN SITIO | 04/12/2025 SE VISITA COMERCIO CB BANCOLOMBIA WOMPI, SE ENTREGAN 24 ROLLOS DE PAPELERÍA SOLICITADOS PARA EL DATAFONO, NO UPS, NO SE MANIPULAN EQUIPOS."/>
    <s v="VISITA_TÉCNICA"/>
    <n v="24"/>
    <s v="PRINCIPAL"/>
    <s v="TERRESTRE"/>
    <s v="VEGA MANRIQUE JONATAN MAURICIO"/>
    <n v="1"/>
    <n v="31419"/>
    <n v="31419"/>
  </r>
  <r>
    <s v="BOGOTA"/>
    <s v="0036-0004"/>
    <x v="4"/>
    <n v="11001"/>
    <n v="3090469"/>
    <n v="40671"/>
    <x v="0"/>
    <s v="CUNDINAMARCA"/>
    <s v="BOGOTA"/>
    <s v="D Y NAUTICA"/>
    <s v="WOMPI"/>
    <s v="FO-25-1918877"/>
    <d v="2025-12-02T11:11:00"/>
    <d v="2025-12-04T14:12:00"/>
    <x v="0"/>
    <s v="ROLLOS"/>
    <s v="EJECUTADO_EXITOSO"/>
    <s v="EJECUTADO EXITOSO"/>
    <s v="02/12/2025 SE ESCALA A COORDINADOR DE ZONA PARA ENTREGA DE ROLLOS EN SITIO | 04/12/2025 SE ENTREGAN 56 ROLLOS WOMPI A ANGIE VILLAMIL"/>
    <s v="VISITA_TÉCNICA"/>
    <n v="56"/>
    <s v="PRINCIPAL"/>
    <s v="TERRESTRE"/>
    <s v="LEON GUERRERO CRISTIAN JOHAN"/>
    <n v="1"/>
    <n v="31419"/>
    <n v="31419"/>
  </r>
  <r>
    <s v="BOGOTA"/>
    <s v="0036-0004"/>
    <x v="4"/>
    <n v="11001"/>
    <n v="3078663"/>
    <n v="37353"/>
    <x v="0"/>
    <s v="CUNDINAMARCA"/>
    <s v="BOGOTA"/>
    <s v="BARRIO MUZU BOGOTA 1"/>
    <s v="WOMPI"/>
    <s v="FO-25-1907112"/>
    <d v="2025-12-01T08:00:00"/>
    <d v="2025-12-04T14:18:00"/>
    <x v="0"/>
    <s v="ROLLOS"/>
    <s v="EJECUTADO_EXITOSO"/>
    <s v="EJECUTADO EXITOSO"/>
    <s v="29/11/2025 SE ESCALA A COORDINADOR DE ZONA PARA ENTREGA DE ROLLOS EN SITIO | 04/12/2025 SE REALIZA ENTREGA DE 32 ROLLOS NO SE MANIPULAN TERMINALES"/>
    <s v="VISITA_TÉCNICA"/>
    <n v="32"/>
    <s v="PRINCIPAL"/>
    <s v="TERRESTRE"/>
    <s v="SOTO LONDOÑO FREDY ALEXANDER"/>
    <n v="1"/>
    <n v="31419"/>
    <n v="31419"/>
  </r>
  <r>
    <s v="PASTO"/>
    <s v="0036-0003"/>
    <x v="0"/>
    <n v="52001"/>
    <n v="3075929"/>
    <n v="78097"/>
    <x v="0"/>
    <s v="NARIÑO"/>
    <s v="PASTO"/>
    <s v="BARRIO SANTA CLARA PASTO 2"/>
    <s v="WOMPI"/>
    <s v="FO-25-1905879"/>
    <d v="2025-11-28T10:52:00"/>
    <d v="2025-12-04T14:19:00"/>
    <x v="0"/>
    <s v="ROLLOS"/>
    <s v="EJECUTADO_EXITOSO"/>
    <s v="EJECUTADO EXITOSO"/>
    <s v="29/11/2025 SE ESCALA A COORDINADOR DE ZONA PARA ENTREGA DE ROLLOS EN SITIO | 04/12/2025 SE VISITA CB. SE HACE ENTREGA DE 16 ROLLOS EN LOCAL VECINO POR SOLICITUD DE LA CLIENTE. NO SÉ TOMA FOTO DE TIRILLA, CB CERRADO"/>
    <s v="VISITA_TÉCNICA"/>
    <n v="16"/>
    <s v="PRINCIPAL"/>
    <s v="TERRESTRE"/>
    <s v="CASTILLO HERRERA ALEX RICARDO"/>
    <n v="1"/>
    <n v="31419"/>
    <n v="31419"/>
  </r>
  <r>
    <s v="BOGOTA"/>
    <s v="0036-0004"/>
    <x v="4"/>
    <n v="11001"/>
    <n v="3079316"/>
    <n v="68744"/>
    <x v="0"/>
    <s v="CUNDINAMARCA"/>
    <s v="BOGOTA"/>
    <s v="ROMA 11"/>
    <s v="WOMPI"/>
    <s v="FO-25-1908891"/>
    <d v="2025-12-01T08:00:00"/>
    <d v="2025-12-04T14:23:00"/>
    <x v="0"/>
    <s v="ROLLOS"/>
    <s v="EJECUTADO_EXITOSO"/>
    <s v="EJECUTADO EXITOSO"/>
    <s v="30/11/2025 SE ESCALA A COORDINADOR DE ZONA PARA ENTREGA DE ROLLOS EN SITIO | 04/12/2025 SE ENTREGAN 32 ROLLOS WOMPI A LEONARDO ESPEJO"/>
    <s v="VISITA_TÉCNICA"/>
    <n v="32"/>
    <s v="PRINCIPAL"/>
    <s v="TERRESTRE"/>
    <s v="LEON GUERRERO CRISTIAN JOHAN"/>
    <n v="1"/>
    <n v="31419"/>
    <n v="31419"/>
  </r>
  <r>
    <s v="PEREIRA"/>
    <s v="0036-0002"/>
    <x v="6"/>
    <n v="66170"/>
    <n v="3102155"/>
    <n v="72300"/>
    <x v="0"/>
    <s v="RISARALDA"/>
    <s v="DOSQUEBRADAS"/>
    <s v="DOSQUEBRADAS CAMPESTRE A"/>
    <s v="WOMPI"/>
    <s v="FO-25-1930288"/>
    <d v="2025-12-04T10:44:00"/>
    <d v="2025-12-04T14:48:00"/>
    <x v="0"/>
    <s v="ROLLOS"/>
    <s v="EJECUTADO_EXITOSO"/>
    <s v="EJECUTADO EXITOSO"/>
    <s v="04/12/2025 SE ESCALA A COORDINADOR DE ZONA PARA ENTREGA DE ROLLOS EN SITIO | 04/12/2025 SE ENTREGAN 32 ROLLOS, SE DEJA ENSEGUIDA POR PETICIÓN DEL CLIENTE YA QUE NO SE ENCUENTRA EN EL CB"/>
    <s v="VISITA_TÉCNICA"/>
    <n v="32"/>
    <s v="PRINCIPAL"/>
    <s v="TERRESTRE"/>
    <s v="FRANCO CAÑAVERAL YAMID RAUL"/>
    <n v="1"/>
    <n v="31419"/>
    <n v="31419"/>
  </r>
  <r>
    <s v="IBAGUE"/>
    <s v="0036-0006"/>
    <x v="2"/>
    <n v="73001"/>
    <n v="3079126"/>
    <n v="64480"/>
    <x v="0"/>
    <s v="TOLIMA"/>
    <s v="IBAGUE"/>
    <s v="BARRIO URBANIZACION NAZARETH IBAGUE"/>
    <s v="WOMPI"/>
    <s v="FO-25-1908892"/>
    <d v="2025-12-01T08:00:00"/>
    <d v="2025-12-04T15:23:00"/>
    <x v="0"/>
    <s v="ROLLOS"/>
    <s v="EJECUTADO_EXITOSO"/>
    <s v="EJECUTADO EXITOSO"/>
    <s v="30/11/2025 SE ESCALA A COORDINADOR DE ZONA PARA ENTREGA DE ROLLOS EN SITIO | 04/12/2025 SE REALIZA ENTREGA DE 24 ROLLOS WOMPI POR SOLICITUD DEL CLIENTE."/>
    <s v="VISITA_TÉCNICA"/>
    <n v="24"/>
    <s v="PRINCIPAL"/>
    <s v="TERRESTRE"/>
    <s v="BARRAGAN TAFUR EDWIN ESTEBAN"/>
    <n v="1"/>
    <n v="31419"/>
    <n v="31419"/>
  </r>
  <r>
    <s v="CALI"/>
    <s v="0036-0003"/>
    <x v="0"/>
    <n v="76001"/>
    <n v="3089720"/>
    <n v="10986"/>
    <x v="0"/>
    <s v="VALLE DEL CAUCA"/>
    <s v="CALI"/>
    <s v="BARRIO FLORALIA II"/>
    <s v="WOMPI"/>
    <s v="FO-25-1918167"/>
    <d v="2025-12-02T10:01:00"/>
    <d v="2025-12-04T15:29:00"/>
    <x v="0"/>
    <s v="ROLLOS"/>
    <s v="EJECUTADO_EXITOSO"/>
    <s v="EJECUTADO EXITOSO"/>
    <s v="02/12/2025 SE ESCALA A COORDINADOR DE ZONA PARA ENTREGA DE ROLLOS EN SITIO | 04/12/2025 SE REALIZA ENTREGA DE 64 ROLLOS WOMPI CON VISITA, NO SE INTERVIENE EQUIPOS"/>
    <s v="VISITA_TÉCNICA"/>
    <n v="64"/>
    <s v="PRINCIPAL"/>
    <s v="TERRESTRE"/>
    <s v="HERRERA MONAR GEOVANNY"/>
    <n v="1"/>
    <n v="31419"/>
    <n v="31419"/>
  </r>
  <r>
    <s v="BOGOTA"/>
    <s v="0036-0004"/>
    <x v="4"/>
    <n v="25473"/>
    <n v="3087177"/>
    <n v="52225"/>
    <x v="0"/>
    <s v="CUNDINAMARCA"/>
    <s v="MOSQUERA"/>
    <s v="BARRIO PORVENIR RIO MOSQUERA"/>
    <s v="WOMPI"/>
    <s v="FO-25-1917513"/>
    <d v="2025-12-02T08:00:00"/>
    <d v="2025-12-04T15:33:00"/>
    <x v="0"/>
    <s v="ROLLOS"/>
    <s v="EJECUTADO_EXITOSO"/>
    <s v="EJECUTADO EXITOSO"/>
    <s v="02/12/2025 SE ESCALA A COORDINADOR DE ZONA PARA ENTREGA DE ROLLOS EN SITIO | 04/12/2025 SE REALIZA LA ENTREGA DE 24 ROLLOS"/>
    <s v="VISITA_TÉCNICA"/>
    <n v="24"/>
    <s v="PRINCIPAL"/>
    <s v="TERRESTRE"/>
    <s v="ORTIZ MARTINEZ STIVEN"/>
    <n v="1"/>
    <n v="31419"/>
    <n v="31419"/>
  </r>
  <r>
    <s v="PASTO"/>
    <s v="0036-0003"/>
    <x v="0"/>
    <n v="52001"/>
    <n v="3095941"/>
    <n v="52980"/>
    <x v="0"/>
    <s v="NARIÑO"/>
    <s v="PASTO"/>
    <s v="BARRIO LA LAGUNA PASTO"/>
    <s v="WOMPI"/>
    <s v="FO-25-1924705"/>
    <d v="2025-12-03T10:06:00"/>
    <d v="2025-12-04T15:36:00"/>
    <x v="0"/>
    <s v="ROLLOS"/>
    <s v="EJECUTADO_EXITOSO"/>
    <s v="EJECUTADO EXITOSO"/>
    <s v="03/12/2025 SE ESCALA A COORDINADOR DE ZONA PARA ENTREGA DE ROLLOS EN SITIO | 04/12/2025 SE VISITA CB. SE HACE ENTREGA DE 24 ROLLOS. CLIENTE INFORMA QUE EL CB FUNCIONA CORRECTAMENTE. NO SÉ MANIPULA DATAFONO"/>
    <s v="VISITA_TÉCNICA"/>
    <n v="24"/>
    <s v="PRINCIPAL"/>
    <s v="TERRESTRE"/>
    <s v="CASTILLO HERRERA ALEX RICARDO"/>
    <n v="1"/>
    <n v="31419"/>
    <n v="31419"/>
  </r>
  <r>
    <s v="CUCUTA"/>
    <s v="0036-0007"/>
    <x v="3"/>
    <n v="54001"/>
    <n v="3100835"/>
    <n v="61944"/>
    <x v="0"/>
    <s v="NORTE DE SANTANDER"/>
    <s v="CUCUTA"/>
    <s v="DROGUERIA LA PASTILLA PLUS"/>
    <s v="WOMPI"/>
    <s v="FO-25-1929403"/>
    <d v="2025-12-04T08:18:00"/>
    <d v="2025-12-04T15:45:00"/>
    <x v="0"/>
    <s v="ROLLOS"/>
    <s v="EJECUTADO_EXITOSO"/>
    <s v="EJECUTADO EXITOSO"/>
    <s v="04/12/2025 SE ESCALA A COORDINADOR DE ZONA PARA ENTREGA DE ROLLOS EN SITIO | 04/12/2025 SE REALIZA ENTREGA DE 64 ROLLOS WOMPI OK"/>
    <s v="VISITA_TÉCNICA"/>
    <n v="64"/>
    <s v="PRINCIPAL"/>
    <s v="TERRESTRE"/>
    <s v="DURAN ACOSTA FRANK YONNY"/>
    <n v="1"/>
    <n v="31419"/>
    <n v="31419"/>
  </r>
  <r>
    <s v="TUNJA"/>
    <s v="0036-0007"/>
    <x v="3"/>
    <n v="15001"/>
    <n v="3099770"/>
    <n v="53820"/>
    <x v="0"/>
    <s v="BOYACA"/>
    <s v="TUNJA"/>
    <s v="BARRIO CENTRO TUNJA 16"/>
    <s v="WOMPI"/>
    <s v="FO-25-1928966"/>
    <d v="2025-12-04T08:00:00"/>
    <d v="2025-12-04T15:48:00"/>
    <x v="0"/>
    <s v="ROLLOS"/>
    <s v="EJECUTADO_EXITOSO"/>
    <s v="EJECUTADO EXITOSO"/>
    <s v="04/12/2025 SE ESCALA A COORDINADOR DE ZONA PARA ENTREGA DE ROLLOS EN SITIO | 04/12/2025 SE REALIZA ENTREGA DE 64 ROLLOS WOMPI CON VISITA"/>
    <s v="VISITA_TÉCNICA"/>
    <n v="64"/>
    <s v="PRINCIPAL"/>
    <s v="TERRESTRE"/>
    <s v="RODRIGUEZ MURCIA YERSON IVAN"/>
    <n v="1"/>
    <n v="31419"/>
    <n v="31419"/>
  </r>
  <r>
    <s v="PASTO"/>
    <s v="0036-0003"/>
    <x v="0"/>
    <n v="52001"/>
    <n v="3096521"/>
    <n v="29176"/>
    <x v="0"/>
    <s v="NARIÑO"/>
    <s v="PASTO"/>
    <s v="MAXIMO EXPRESS AQUINE"/>
    <s v="WOMPI"/>
    <s v="FO-25-1924951"/>
    <d v="2025-12-03T10:50:00"/>
    <d v="2025-12-04T16:01:00"/>
    <x v="0"/>
    <s v="ROLLOS"/>
    <s v="EJECUTADO_EXITOSO"/>
    <s v="EJECUTADO EXITOSO"/>
    <s v="03/12/2025 SE ESCALA A COORDINADOR DE ZONA PARA ENTREGA DE ROLLOS EN SITIO | 04/12/2025 SE VISITA EL CB PARA ENTREGAR 16 ROLLOS, ENTREGA OK"/>
    <s v="VISITA_TÉCNICA"/>
    <n v="16"/>
    <s v="PRINCIPAL"/>
    <s v="TERRESTRE"/>
    <s v="GUERRERO RAMIREZ OSCAR DARIO"/>
    <n v="1"/>
    <n v="31419"/>
    <n v="31419"/>
  </r>
  <r>
    <s v="TUNJA"/>
    <s v="0036-0007"/>
    <x v="3"/>
    <n v="15681"/>
    <n v="3049749"/>
    <n v="43160"/>
    <x v="0"/>
    <s v="BOYACA"/>
    <s v="SAN PABLO DE BORBUR"/>
    <s v="BARRIO CENTRO SAN PABLO DE BORBUR 1"/>
    <s v="WOMPI"/>
    <s v="FO-25-1871224"/>
    <d v="2025-11-24T08:00:00"/>
    <d v="2025-12-04T16:02:00"/>
    <x v="0"/>
    <s v="ROLLOS"/>
    <s v="EJECUTADO_EXITOSO"/>
    <s v="EJECUTADO EXITOSO"/>
    <s v="24/11/2025 SE CONFIRMAN DATOS, SE REALIZA ENVIO POR OPERADOR LOGISTICO | 04/12/2025 SE REALIZA ENVIO DE 24 ROLLOS, CON LA GUIA 2235596792 SERVIENTREGA. SE CONFIRMA ENTREGA EXITOSA POR PARTE DE LA TRANSPORTADORA"/>
    <s v="ENVÍO"/>
    <n v="24"/>
    <s v="LEJANA"/>
    <s v="TERRESTRE"/>
    <s v="ALVAREZ LOPEZ MARIANA"/>
    <n v="1"/>
    <n v="40250"/>
    <n v="40250"/>
  </r>
  <r>
    <s v="BOGOTA"/>
    <s v="0036-0004"/>
    <x v="4"/>
    <n v="11001"/>
    <n v="3087532"/>
    <n v="53441"/>
    <x v="0"/>
    <s v="CUNDINAMARCA"/>
    <s v="BOGOTA"/>
    <s v="BARRIO FLORALIA BOGOTA 2"/>
    <s v="WOMPI"/>
    <s v="FO-25-1917510"/>
    <d v="2025-12-02T08:00:00"/>
    <d v="2025-12-04T16:03:00"/>
    <x v="0"/>
    <s v="ROLLOS"/>
    <s v="EJECUTADO_EXITOSO"/>
    <s v="EJECUTADO EXITOSO"/>
    <s v="02/12/2025 SE ESCALA A COORDINADOR DE ZONA PARA ENTREGA DE ROLLOS EN SITIO | 04/12/2025 SE REALIZA ENTREGA DE 32 ROLLOS NO SE MANIPULAN TERMINALES"/>
    <s v="VISITA_TÉCNICA"/>
    <n v="32"/>
    <s v="PRINCIPAL"/>
    <s v="TERRESTRE"/>
    <s v="SOTO LONDOÑO FREDY ALEXANDER"/>
    <n v="1"/>
    <n v="31419"/>
    <n v="31419"/>
  </r>
  <r>
    <s v="PASTO"/>
    <s v="0036-0003"/>
    <x v="0"/>
    <n v="52001"/>
    <n v="3087382"/>
    <n v="54151"/>
    <x v="0"/>
    <s v="NARIÑO"/>
    <s v="PASTO"/>
    <s v="BARRIO PRIMAVERA PASTO"/>
    <s v="WOMPI"/>
    <s v="FO-25-1917216"/>
    <d v="2025-12-02T08:00:00"/>
    <d v="2025-12-04T16:08:00"/>
    <x v="0"/>
    <s v="ROLLOS"/>
    <s v="EJECUTADO_EXITOSO"/>
    <s v="EJECUTADO EXITOSO"/>
    <s v="02/12/2025 SE ESCALA A COORDINADOR DE ZONA PARA ENTREGA DE ROLLOS EN SITIO | 04/12/2025 SE REALIZÓ LA ENTREGA DE PAPELERÍA SOLICITADA NO SE MANIPULA CB CLIENTE INFORMA QUE SE ENCUENTRA OPERATIVO"/>
    <s v="VISITA_TÉCNICA"/>
    <n v="40"/>
    <s v="PRINCIPAL"/>
    <s v="TERRESTRE"/>
    <s v="REMICIO AMADO JOHN HEBER"/>
    <n v="1"/>
    <n v="31419"/>
    <n v="31419"/>
  </r>
  <r>
    <s v="BOGOTA"/>
    <s v="0036-0004"/>
    <x v="4"/>
    <n v="11001"/>
    <n v="3091448"/>
    <n v="37026"/>
    <x v="0"/>
    <s v="CUNDINAMARCA"/>
    <s v="BOGOTA"/>
    <s v="BARRIO SANTA LIBRADA BOGOTA 2"/>
    <s v="WOMPI"/>
    <s v="FO-25-1919391"/>
    <d v="2025-12-02T12:48:00"/>
    <d v="2025-12-04T16:23:00"/>
    <x v="0"/>
    <s v="ROLLOS"/>
    <s v="EJECUTADO_EXITOSO"/>
    <s v="EJECUTADO EXITOSO"/>
    <s v="02/12/2025 SE ESCALA A COORDINADOR DE ZONA PARA ENTREGA DE ROLLOS EN SITIO | 04/12/2025 SE HACE ENTREGA DE 16 ROLLOS WOMPI"/>
    <s v="VISITA_TÉCNICA"/>
    <n v="16"/>
    <s v="PRINCIPAL"/>
    <s v="TERRESTRE"/>
    <s v="GONZALEZ FANDIÑO SANTIAGO ERNESTO"/>
    <n v="1"/>
    <n v="31419"/>
    <n v="31419"/>
  </r>
  <r>
    <s v="TUNJA"/>
    <s v="0036-0007"/>
    <x v="3"/>
    <n v="15001"/>
    <n v="3101824"/>
    <n v="29391"/>
    <x v="0"/>
    <s v="BOYACA"/>
    <s v="TUNJA"/>
    <s v="BARRIO SAN CARLOS BOYACÁ"/>
    <s v="WOMPI"/>
    <s v="FO-25-1930225"/>
    <d v="2025-12-04T09:49:00"/>
    <d v="2025-12-04T16:24:00"/>
    <x v="0"/>
    <s v="ROLLOS"/>
    <s v="EJECUTADO_EXITOSO"/>
    <s v="EJECUTADO EXITOSO"/>
    <s v="04/12/2025 SE ESCALA A COORDINADOR DE ZONA PARA ENTREGA DE ROLLOS EN SITIO | 04/12/2025 ENTREGA EXITOSA DE 64 ROLLOS WOMPI. TIRILLA SUMINISTRADA POR EL CLIENTE"/>
    <s v="VISITA_TÉCNICA"/>
    <n v="64"/>
    <s v="PRINCIPAL"/>
    <s v="TERRESTRE"/>
    <s v="HERRERA GARZON JEYSON STEVENT"/>
    <n v="1"/>
    <n v="31419"/>
    <n v="31419"/>
  </r>
  <r>
    <s v="PASTO"/>
    <s v="0036-0003"/>
    <x v="0"/>
    <n v="52001"/>
    <n v="3097779"/>
    <n v="66240"/>
    <x v="0"/>
    <s v="NARIÑO"/>
    <s v="PASTO"/>
    <s v="BARRIO VILLAS DE SAN RAFAEL PASTO 1"/>
    <s v="WOMPI"/>
    <s v="FO-25-1926981"/>
    <d v="2025-12-03T14:21:00"/>
    <d v="2025-12-04T16:28:00"/>
    <x v="0"/>
    <s v="ROLLOS"/>
    <s v="EJECUTADO_EXITOSO"/>
    <s v="EJECUTADO EXITOSO"/>
    <s v="03/12/2025 SE ESCALA A COORDINADOR DE ZONA PARA ENTREGA DE ROLLOS EN SITIO | 04/12/2025 SE VISITA EL CB PARA ENTREGAR 24 ROLLOS, ENTREGA OK"/>
    <s v="VISITA_TÉCNICA"/>
    <n v="24"/>
    <s v="PRINCIPAL"/>
    <s v="TERRESTRE"/>
    <s v="GUERRERO RAMIREZ OSCAR DARIO"/>
    <n v="1"/>
    <n v="31419"/>
    <n v="31419"/>
  </r>
  <r>
    <s v="CUCUTA"/>
    <s v="0036-0007"/>
    <x v="3"/>
    <n v="54498"/>
    <n v="3067779"/>
    <n v="50734"/>
    <x v="0"/>
    <s v="NORTE DE SANTANDER"/>
    <s v="OCAÑA"/>
    <s v="BARRIO TORCOROMA OCAÑA"/>
    <s v="WOMPI"/>
    <s v="FO-25-1907560"/>
    <d v="2025-11-26T15:40:00"/>
    <d v="2025-12-04T20:45:00"/>
    <x v="0"/>
    <s v="ROLLOS"/>
    <s v="EJECUTADO_EXITOSO"/>
    <s v="EJECUTADO EXITOSO"/>
    <s v="29/11/2025 SE REALIZA ENVIO DE ROLLOS POR  OPERADOR LOGISTICO | 04/12/2025 SE CIERRA CON EXITO PERO EN VENCIMIENTO | 04/12/2025 SE REALIZA ENVIO DE 16 ROLLOS, CON LA GUIA 46778000215 COORDINADORA. SE CONFIRMA ENTREGA EXITOSA POR PARTE DE LA TRANSPORTADORA"/>
    <s v="ENVÍO"/>
    <n v="16"/>
    <s v="LEJANA"/>
    <s v="TERRESTRE"/>
    <s v="COLPAS MESA ELECTO JORGE"/>
    <n v="1"/>
    <n v="40250"/>
    <n v="40250"/>
  </r>
  <r>
    <s v="BARRANQUILLA"/>
    <s v="0036-0001"/>
    <x v="1"/>
    <n v="8001"/>
    <n v="3085373"/>
    <n v="60460"/>
    <x v="0"/>
    <s v="ATLANTICO"/>
    <s v="BARRANQUILLA"/>
    <s v="BARRIO CEVILLAR BARRANQUILLA 4"/>
    <s v="WOMPI"/>
    <s v="FO-25-1914506"/>
    <d v="2025-12-01T14:41:00"/>
    <d v="2025-12-05T08:12:00"/>
    <x v="0"/>
    <s v="ROLLOS"/>
    <s v="EJECUTADO_EXITOSO"/>
    <s v="EJECUTADO EXITOSO"/>
    <s v="01/12/2025 SE ESCALA A COORDINADOR DE ZONA PARA ENTREGA DE ROLLOS EN SITIO | 04/12/2025 SE REALIZA VISITA SE PROCEDE A ENTREGAR 56 UNIDADES DE ROLLOS WOMPI AL CLIENTE, CB OPERATIVO"/>
    <s v="VISITA_TÉCNICA"/>
    <n v="56"/>
    <s v="PRINCIPAL"/>
    <s v="TERRESTRE"/>
    <s v="PORRAS CASTRO DARLON NASCK"/>
    <n v="1"/>
    <n v="31419"/>
    <n v="31419"/>
  </r>
  <r>
    <s v="VILLAVICENCIO"/>
    <s v="0036-0006"/>
    <x v="2"/>
    <n v="50350"/>
    <n v="3074886"/>
    <n v="12082"/>
    <x v="0"/>
    <s v="META"/>
    <s v="LA MACARENA"/>
    <s v="LA MACARENA - META"/>
    <s v="WOMPI"/>
    <s v="FO-25-1903027"/>
    <d v="2025-11-28T09:24:00"/>
    <d v="2025-12-05T08:27:00"/>
    <x v="0"/>
    <s v="ROLLOS"/>
    <s v="EJECUTADO_EXITOSO"/>
    <s v="EJECUTADO EXITOSO"/>
    <s v="28/11/2025 SE CONFIRMAN DATOS, SE REALIZA ENVIO POR OPERADOR LOGISTICO | 05/12/2025 SE REALIZA ENVIO DE 32 ROLLOS, CON LA GUIA 2235596895 SERVIENTREGA. SE CONFIRMA ENTREGA EXITOSA POR PARTE DE LA TRANSPORTADORA"/>
    <s v="ENVÍO"/>
    <n v="32"/>
    <s v="LEJANA"/>
    <s v="AEREO"/>
    <s v="TORO CARDONA ELIZABETH"/>
    <n v="1"/>
    <n v="40250"/>
    <n v="40250"/>
  </r>
  <r>
    <s v="NEIVA"/>
    <s v="0036-0006"/>
    <x v="2"/>
    <n v="18753"/>
    <n v="3079309"/>
    <n v="47203"/>
    <x v="0"/>
    <s v="CAQUETA"/>
    <s v="SAN VICENTE DEL CAGUAN"/>
    <s v="BARRIO CASERIO VILLA LOBOS SAN VICENTE DEL CAGUAN"/>
    <s v="WOMPI"/>
    <s v="FO-25-1909504"/>
    <d v="2025-12-01T08:00:00"/>
    <d v="2025-12-05T08:37:00"/>
    <x v="0"/>
    <s v="ROLLOS"/>
    <s v="EJECUTADO_EXITOSO"/>
    <s v="EJECUTADO EXITOSO"/>
    <s v="30/11/2025 SE CONFIRMAN DATOS, SE REALIZA ENVIO POR OPERADOR LOGISTICO | 05/12/2025 SE REALIZA ENVIO DE 16 ROLLOS, CON LA GUIA 2235596886 SERVIENTREGA. SE CONFIRMA ENTREGA EXITOSA POR PARTE DE LA TRANSPORTADORA"/>
    <s v="ENVÍO"/>
    <n v="16"/>
    <s v="LEJANA"/>
    <s v="TERRESTRE / AEREO"/>
    <s v="AYALA ROMERO MAYKOL DANILO"/>
    <n v="1"/>
    <n v="40250"/>
    <n v="40250"/>
  </r>
  <r>
    <s v="BOGOTA"/>
    <s v="0036-0004"/>
    <x v="4"/>
    <n v="25269"/>
    <n v="3078664"/>
    <n v="79940"/>
    <x v="0"/>
    <s v="CUNDINAMARCA"/>
    <s v="FACATATIVA"/>
    <s v="BARRIO CENTRO FACATATIVA FACATATIVA 3"/>
    <s v="WOMPI"/>
    <s v="FO-25-1907390"/>
    <d v="2025-12-01T08:00:00"/>
    <d v="2025-12-05T08:38:00"/>
    <x v="0"/>
    <s v="ROLLOS"/>
    <s v="EJECUTADO_EXITOSO"/>
    <s v="EJECUTADO EXITOSO"/>
    <s v="29/11/2025 SE CONFIRMAN DATOS, SE REALIZA ENVIO POR OPERADOR LOGISTICO | 05/12/2025 SE REALIZA ENVIO DE 16 ROLLOS, CON LA GUIA 2235596916 SERVIENTREGA. SE CONFIRMA ENTREGA EXITOSA POR PARTE DE LA TRANSPORTADORA"/>
    <s v="ENVÍO"/>
    <n v="16"/>
    <s v="INTERMEDIA"/>
    <s v="TERRESTRE"/>
    <s v="CONTRERAS ROSSI LITZY YULIETH"/>
    <n v="1"/>
    <n v="36351"/>
    <n v="36351"/>
  </r>
  <r>
    <s v="VILLAVICENCIO"/>
    <s v="0036-0006"/>
    <x v="2"/>
    <n v="50313"/>
    <n v="3076648"/>
    <n v="71607"/>
    <x v="0"/>
    <s v="META"/>
    <s v="GRANADA"/>
    <s v="BARRIO PARAISO MEDIO"/>
    <s v="WOMPI"/>
    <s v="FO-25-1906019"/>
    <d v="2025-11-28T13:57:00"/>
    <d v="2025-12-05T08:41:00"/>
    <x v="0"/>
    <s v="ROLLOS"/>
    <s v="EJECUTADO_EXITOSO"/>
    <s v="EJECUTADO EXITOSO"/>
    <s v="29/11/2025 SE CONFIRMAN DATOS, SE REALIZA ENVIO POR OPERADOR LOGISTICO | 05/12/2025 SE REALIZA ENVIO DE 56 ROLLOS, CON LA GUIA 2235596904 SERVIENTREGA. SE CONFIRMA ENTREGA EXITOSA POR PARTE DE LA TRANSPORTADORA"/>
    <s v="ENVÍO"/>
    <n v="56"/>
    <s v="INTERMEDIA"/>
    <s v="TERRESTRE"/>
    <s v="ORREGO BEDOYA YASMIN ADRIANA"/>
    <n v="1"/>
    <n v="36351"/>
    <n v="36351"/>
  </r>
  <r>
    <s v="BOGOTA"/>
    <s v="0036-0004"/>
    <x v="4"/>
    <n v="25035"/>
    <n v="3086913"/>
    <n v="61831"/>
    <x v="0"/>
    <s v="CUNDINAMARCA"/>
    <s v="ANAPOIMA"/>
    <s v="BARRIO SAN JOSE ANAPOIMA"/>
    <s v="WOMPI"/>
    <s v="FO-25-1918083"/>
    <d v="2025-12-01T16:39:00"/>
    <d v="2025-12-05T08:42:00"/>
    <x v="0"/>
    <s v="ROLLOS"/>
    <s v="EJECUTADO_EXITOSO"/>
    <s v="EJECUTADO EXITOSO"/>
    <s v="02/12/2025 SE CONFIRMAN DATOS, SE REALIZA ENVIO POR OPERADOR LOGISTICO | 05/12/2025 SE REALIZA ENVIO DE 16 ROLLOS, CON LA GUIA 2235596951 SERVIENTREGA. SE CONFIRMA ENTREGA EXITOSA POR PARTE DE LA TRANSPORTADORA"/>
    <s v="ENVÍO"/>
    <n v="16"/>
    <s v="INTERMEDIA"/>
    <s v="TERRESTRE"/>
    <s v="CONTRERAS ROSSI LITZY YULIETH"/>
    <n v="1"/>
    <n v="36351"/>
    <n v="36351"/>
  </r>
  <r>
    <s v="BOGOTA"/>
    <s v="0036-0004"/>
    <x v="4"/>
    <n v="25875"/>
    <n v="3087538"/>
    <n v="75658"/>
    <x v="0"/>
    <s v="CUNDINAMARCA"/>
    <s v="VILLETA"/>
    <s v="BARRIO ALFONSO LOPEZ VILLETA"/>
    <s v="WOMPI"/>
    <s v="FO-25-1916865"/>
    <d v="2025-12-02T08:00:00"/>
    <d v="2025-12-05T08:43:00"/>
    <x v="0"/>
    <s v="ROLLOS"/>
    <s v="EJECUTADO_EXITOSO"/>
    <s v="EJECUTADO EXITOSO"/>
    <s v="02/12/2025 SE CONFIRMAN DATOS, SE REALIZA ENVIO POR OPERADOR LOGISTICO | 05/12/2025 SE REALIZA ENVIO DE 32 ROLLOS, CON LA GUIA 2235596949 SERVIENTREGA. SE CONFIRMA ENTREGA EXITOSA POR PARTE DE LA TRANSPORTADORA"/>
    <s v="ENVÍO"/>
    <n v="32"/>
    <s v="INTERMEDIA"/>
    <s v="TERRESTRE"/>
    <s v="CONTRERAS ROSSI LITZY YULIETH"/>
    <n v="1"/>
    <n v="36351"/>
    <n v="36351"/>
  </r>
  <r>
    <s v="TUNJA"/>
    <s v="0036-0007"/>
    <x v="3"/>
    <n v="15299"/>
    <n v="3076262"/>
    <n v="48450"/>
    <x v="0"/>
    <s v="BOYACA"/>
    <s v="GARAGOA"/>
    <s v="BARRIO CENTRO GARAGOA 8"/>
    <s v="WOMPI"/>
    <s v="FO-25-1914497"/>
    <d v="2025-11-28T11:51:00"/>
    <d v="2025-12-05T08:44:00"/>
    <x v="0"/>
    <s v="ROLLOS"/>
    <s v="EJECUTADO_EXITOSO"/>
    <s v="EJECUTADO EXITOSO"/>
    <s v="04/12/2025 SE REALIZA ENVIO DE ROLLOS POR  OPERADOR LOGISTICO | 05/12/2025 SE REALIZA ENVIO DE 16 ROLLOS, CON LA GUIA 2235596944 SERVIENTREGA. SE CONFIRMA ENTREGA EXITOSA POR PARTE DE LA TRANSPORTADORA"/>
    <s v="ENVÍO"/>
    <n v="16"/>
    <s v="LEJANA"/>
    <s v="TERRESTRE"/>
    <s v="CONTRERAS ROSSI LITZY YULIETH"/>
    <n v="1"/>
    <n v="40250"/>
    <n v="40250"/>
  </r>
  <r>
    <s v="BOGOTA"/>
    <s v="0036-0004"/>
    <x v="4"/>
    <n v="25899"/>
    <n v="3077879"/>
    <n v="73699"/>
    <x v="0"/>
    <s v="CUNDINAMARCA"/>
    <s v="ZIPAQUIRA"/>
    <s v="BARRIO VEREDA SAN ISIDRO ZIPAQUIRA"/>
    <s v="WOMPI"/>
    <s v="FO-25-1914142"/>
    <d v="2025-12-01T08:00:00"/>
    <d v="2025-12-05T08:45:00"/>
    <x v="0"/>
    <s v="ROLLOS"/>
    <s v="EJECUTADO_EXITOSO"/>
    <s v="EJECUTADO EXITOSO"/>
    <s v="01/12/2025 SE CONFIRMAN DATOS, SE REALIZA ENVIO POR OPERADOR LOGISTICO | 05/12/2025 SE REALIZA ENVIO DE 8 ROLLOS, CON LA GUIA 2235596935 SERVIENTREGA. SE CONFIRMA ENTREGA EXITOSA POR PARTE DE LA TRANSPORTADORA"/>
    <s v="ENVÍO"/>
    <n v="8"/>
    <s v="INTERMEDIA"/>
    <s v="TERRESTRE"/>
    <s v="CONTRERAS ROSSI LITZY YULIETH"/>
    <n v="1"/>
    <n v="36351"/>
    <n v="36351"/>
  </r>
  <r>
    <s v="VILLAVICENCIO"/>
    <s v="0036-0006"/>
    <x v="2"/>
    <n v="50350"/>
    <n v="3078924"/>
    <n v="64784"/>
    <x v="0"/>
    <s v="META"/>
    <s v="LA MACARENA"/>
    <s v="BARRIO INSP SAN JUAN DEL LOZADA LA MACARENA"/>
    <s v="WOMPI"/>
    <s v="FO-25-1912533"/>
    <d v="2025-12-01T08:00:00"/>
    <d v="2025-12-05T08:45:00"/>
    <x v="0"/>
    <s v="ROLLOS"/>
    <s v="EJECUTADO_EXITOSO"/>
    <s v="EJECUTADO EXITOSO"/>
    <s v="01/12/2025 SE REALIZA ENVIO DE ROLLOS POR  OPERADOR LOGISTICO | 05/12/2025 SE REALIZA ENVIO DE 16 ROLLOS, CON LA GUIA 2235596922 SERVIENTREGA. SE CONFIRMA ENTREGA EXITOSA POR PARTE DE LA TRANSPORTADORA"/>
    <s v="ENVÍO"/>
    <n v="16"/>
    <s v="LEJANA"/>
    <s v="AEREO"/>
    <s v="CONTRERAS ROSSI LITZY YULIETH"/>
    <n v="1"/>
    <n v="40250"/>
    <n v="40250"/>
  </r>
  <r>
    <s v="MEDELLIN"/>
    <s v="0036-0005"/>
    <x v="5"/>
    <n v="5686"/>
    <n v="3076415"/>
    <n v="79187"/>
    <x v="0"/>
    <s v="ANTIOQUIA"/>
    <s v="SANTA ROSA DE OSOS"/>
    <s v="BARRIO CENTRO SANTA ROSA DE OSOS 4"/>
    <s v="WOMPI"/>
    <s v="FO-25-1905961"/>
    <d v="2025-11-28T12:08:00"/>
    <d v="2025-12-05T08:46:00"/>
    <x v="0"/>
    <s v="ROLLOS"/>
    <s v="EJECUTADO_EXITOSO"/>
    <s v="EJECUTADO EXITOSO"/>
    <s v="04/12/2025 SE REALIZA ENVIO DE ROLLOS POR  OPERADOR LOGISTICO | 05/12/2025 SE REALIZA ENVIO DE 16 ROLLOS, CON LA GUIA 992227387 LOGICUARTAS. SE CONFIRMA ENTREGA EXITOSA POR PARTE DE LA TRANSPORTADORA"/>
    <s v="ENVÍO"/>
    <n v="16"/>
    <s v="INTERMEDIA"/>
    <s v="TERRESTRE"/>
    <s v="MORENO MEDINA JUAN PABLO"/>
    <n v="1"/>
    <n v="36351"/>
    <n v="36351"/>
  </r>
  <r>
    <s v="NEIVA"/>
    <s v="0036-0006"/>
    <x v="2"/>
    <n v="41078"/>
    <n v="3078509"/>
    <n v="14604"/>
    <x v="0"/>
    <s v="HUILA"/>
    <s v="BARAYA"/>
    <s v="BARRIO CENTRO BARAYA"/>
    <s v="WOMPI"/>
    <s v="FO-25-1912108"/>
    <d v="2025-12-01T08:00:00"/>
    <d v="2025-12-05T08:46:00"/>
    <x v="0"/>
    <s v="ROLLOS"/>
    <s v="EJECUTADO_EXITOSO"/>
    <s v="EJECUTADO EXITOSO"/>
    <s v="01/12/2025 SE CONFIRMAN DATOS, SE REALIZA ENVIO POR OPERADOR LOGISTICO | 05/12/2025 SE REALIZA ENVIO DE 16 ROLLOS, CON LA GUIA 2235596926 SERVIENTREGA. SE CONFIRMA ENTREGA EXITOSA POR PARTE DE LA TRANSPORTADORA"/>
    <s v="ENVÍO"/>
    <n v="16"/>
    <s v="INTERMEDIA"/>
    <s v="TERRESTRE"/>
    <s v="AYALA ROMERO MAYKOL DANILO"/>
    <n v="1"/>
    <n v="36351"/>
    <n v="36351"/>
  </r>
  <r>
    <s v="IBAGUE"/>
    <s v="0036-0006"/>
    <x v="2"/>
    <n v="73675"/>
    <n v="3079192"/>
    <n v="78102"/>
    <x v="0"/>
    <s v="TOLIMA"/>
    <s v="SAN ANTONIO"/>
    <s v="BARRIO 12 DE OCTUBRE SAN ANTONIO"/>
    <s v="WOMPI"/>
    <s v="FO-25-1911618"/>
    <d v="2025-12-01T08:00:00"/>
    <d v="2025-12-05T08:47:00"/>
    <x v="0"/>
    <s v="ROLLOS"/>
    <s v="EJECUTADO_EXITOSO"/>
    <s v="EJECUTADO EXITOSO"/>
    <s v="01/12/2025 SE CONFIRMAN DATOS, SE REALIZA ENVIO POR OPERADOR LOGISTICO | 05/12/2025 SE REALIZA ENVIO DE 16 ROLLOS, CON LA GUIA 2235596925 SERVIENTREGA. SE CONFIRMA ENTREGA EXITOSA POR PARTE DE LA TRANSPORTADORA"/>
    <s v="ENVÍO"/>
    <n v="16"/>
    <s v="LEJANA"/>
    <s v="TERRESTRE"/>
    <s v="CONTRERAS ROSSI LITZY YULIETH"/>
    <n v="1"/>
    <n v="40250"/>
    <n v="40250"/>
  </r>
  <r>
    <s v="MONTERIA"/>
    <s v="0036-0001"/>
    <x v="1"/>
    <n v="5154"/>
    <n v="3079805"/>
    <n v="81278"/>
    <x v="0"/>
    <s v="ANTIOQUIA"/>
    <s v="CAUCASIA"/>
    <s v="DROGUERIA ALPHA CAUCASIA"/>
    <s v="WOMPI"/>
    <s v="FO-25-1911617"/>
    <d v="2025-12-01T08:00:00"/>
    <d v="2025-12-05T08:48:00"/>
    <x v="0"/>
    <s v="ROLLOS"/>
    <s v="EJECUTADO_EXITOSO"/>
    <s v="EJECUTADO EXITOSO"/>
    <s v="01/12/2025 SE CONFIRMAN DATOS, SE REALIZA ENVIO POR OPERADOR LOGISTICO | 05/12/2025 SE REALIZA ENVIO DE 8 ROLLOS, CON LA GUIA 2265100535 SERVIENTREGA. SE CONFIRMA ENTREGA EXITOSA POR PARTE DE LA TRANSPORTADORA"/>
    <s v="ENVÍO"/>
    <n v="8"/>
    <s v="INTERMEDIA"/>
    <s v="TERRESTRE"/>
    <s v="CONTRERAS ROSSI LITZY YULIETH"/>
    <n v="1"/>
    <n v="36351"/>
    <n v="36351"/>
  </r>
  <r>
    <s v="PASTO"/>
    <s v="0036-0003"/>
    <x v="0"/>
    <n v="86749"/>
    <n v="3071778"/>
    <n v="75120"/>
    <x v="0"/>
    <s v="PUTUMAYO"/>
    <s v="SIBUNDOY"/>
    <s v="BARRIO FRAY BARTOLOME SIBUNDOY"/>
    <s v="WOMPI"/>
    <s v="FO-25-1899471"/>
    <d v="2025-11-27T12:26:00"/>
    <d v="2025-12-05T09:26:00"/>
    <x v="0"/>
    <s v="ROLLOS"/>
    <s v="EJECUTADO_EXITOSO"/>
    <s v="EJECUTADO EXITOSO"/>
    <s v="27/11/2025 SE CONFIRMAN DATOS, SE REALIZA ENVIO POR OPERADOR LOGISTICO | 05/12/2025 SE REALIZA ENVIO DE 16 ROLLOS, CON LA GUIA 2248145449 SERVIENTREGA. SE CONFIRMA ENTREGA EXITOSA POR PARTE DE LA TRANSPORTADORA"/>
    <s v="ENVÍO"/>
    <n v="16"/>
    <s v="LEJANA"/>
    <s v="TERRESTRE"/>
    <s v="TORO CARDONA ELIZABETH"/>
    <n v="1"/>
    <n v="40250"/>
    <n v="40250"/>
  </r>
  <r>
    <s v="BOGOTA"/>
    <s v="0036-0004"/>
    <x v="4"/>
    <n v="25245"/>
    <n v="3068118"/>
    <n v="32977"/>
    <x v="0"/>
    <s v="CUNDINAMARCA"/>
    <s v="EL COLEGIO"/>
    <s v="BARRIO INSPECCION EL TRIUNFO EL COLEGIO"/>
    <s v="WOMPI"/>
    <s v="FO-25-1897246"/>
    <d v="2025-11-26T15:59:00"/>
    <d v="2025-12-05T09:27:00"/>
    <x v="0"/>
    <s v="ROLLOS"/>
    <s v="EJECUTADO_EXITOSO"/>
    <s v="EJECUTADO EXITOSO"/>
    <s v="01/12/2025 SE CONFIRMAN DATOS, SE REALIZA ENVIO POR OPERADOR LOGISTICO | 05/12/2025 SE REALIZA ENVIO DE 48 ROLLOS, CON LA GUIA 2235596849 SERVIENTREGA. SE CONFIRMA ENTREGA EXITOSA POR PARTE DE LA TRANSPORTADORA"/>
    <s v="ENVÍO"/>
    <n v="48"/>
    <s v="INTERMEDIA"/>
    <s v="TERRESTRE"/>
    <s v="ALVAREZ LOPEZ MARIANA"/>
    <n v="1"/>
    <n v="36351"/>
    <n v="36351"/>
  </r>
  <r>
    <s v="BUCARAMANGA"/>
    <s v="0036-0007"/>
    <x v="3"/>
    <n v="68250"/>
    <n v="3058433"/>
    <n v="12070"/>
    <x v="0"/>
    <s v="SANTANDER"/>
    <s v="EL PEÑON"/>
    <s v="EL PEÑON - SANTANDER"/>
    <s v="WOMPI"/>
    <s v="FO-25-1875953"/>
    <d v="2025-11-25T09:03:00"/>
    <d v="2025-12-05T09:29:00"/>
    <x v="0"/>
    <s v="ROLLOS"/>
    <s v="EJECUTADO_EXITOSO"/>
    <s v="EJECUTADO EXITOSO"/>
    <s v="25/11/2025 SE CONFIRMAN DATOS, SE REALIZA ENVIO POR OPERADOR LOGISTICO | 05/12/2025 SE REALIZA ENVIO DE 16 ROLLOS, CON LA GUIA 2187690967 SERVIENTREGA. SE CONFIRMA ENTREGA EXITOSA POR PARTE DE LA TRANSPORTADORA"/>
    <s v="ENVÍO"/>
    <n v="16"/>
    <s v="LEJANA"/>
    <s v="TERRESTRE"/>
    <s v="COLPAS MESA ELECTO JORGE"/>
    <n v="1"/>
    <n v="40250"/>
    <n v="40250"/>
  </r>
  <r>
    <s v="PASTO"/>
    <s v="0036-0003"/>
    <x v="0"/>
    <n v="52258"/>
    <n v="3044662"/>
    <n v="72164"/>
    <x v="0"/>
    <s v="NARIÑO"/>
    <s v="EL TABLON DE GOMEZ"/>
    <s v="BARRIO LAS MESAS EL TABLON DE GOMEZ 1"/>
    <s v="WOMPI"/>
    <s v="FO-25-1872145"/>
    <d v="2025-11-21T08:57:00"/>
    <d v="2025-12-05T09:31:00"/>
    <x v="0"/>
    <s v="ROLLOS"/>
    <s v="EJECUTADO_EXITOSO"/>
    <s v="EJECUTADO EXITOSO"/>
    <s v="24/11/2025 SE CONFIRMAN DATOS, SE REALIZA ENVIO POR OPERADOR LOGISTICO | 27/11/2025 SE LE INFORMA NUMERO DE GUIA AL USUARIO, PENDIENTE CONFIRMACION | 27/11/2025 EN COMUNICACION CON EL USUARIO NOS CONFIRMA QUE AUN NO HA RECIBIDO LOS ROLLOS | 05/12/2025 SE REALIZA ENVIO DE 16 ROLLOS, CON LA GUIA 2248145428 SERVIENTREGA. SE CONFIRMA ENTREGA EXITOSA POR PARTE DE LA TRANSPORTADORA"/>
    <s v="ENVÍO"/>
    <n v="16"/>
    <s v="INTERMEDIA"/>
    <s v="TERRESTRE"/>
    <s v="ALVAREZ LOPEZ MARIANA"/>
    <n v="1"/>
    <n v="36351"/>
    <n v="36351"/>
  </r>
  <r>
    <s v="SINCELEJO"/>
    <s v="0036-0001"/>
    <x v="1"/>
    <n v="70204"/>
    <n v="3046511"/>
    <n v="60500"/>
    <x v="0"/>
    <s v="SUCRE"/>
    <s v="COLOSO"/>
    <s v="BARRIO LA CRUZ COLOSO 1"/>
    <s v="WOMPI"/>
    <s v="FO-25-1860392"/>
    <d v="2025-11-21T12:25:00"/>
    <d v="2025-12-05T09:32:00"/>
    <x v="0"/>
    <s v="ROLLOS"/>
    <s v="EJECUTADO_EXITOSO"/>
    <s v="EJECUTADO EXITOSO"/>
    <s v="21/11/2025 SE CONFIRMAN DATOS, SE REALIZA ENVIO POR OPERADOR LOGISTICO | 28/11/2025 SE LE ENVIA EL NUMERO DE GUIA AL USUARIO, PENDIENTE CONFIRMACION | 28/11/2025 EN COMUNICACION CON EL USUARIO NOS CONFIRMA QUE AUN NO HA RECIBIDO LOS ROLLOS | 05/12/2025 SE REALIZA ENVIO DE 40 ROLLOS, CON LA GUIA 2265100515 SERVIENTREGA. SE CONFIRMA ENTREGA EXITOSA POR PARTE DE LA TRANSPORTADORA"/>
    <s v="ENVÍO"/>
    <n v="40"/>
    <s v="LEJANA"/>
    <s v="TERRESTRE"/>
    <s v="RICO PERDOMO ALAHY XIMENA"/>
    <n v="1"/>
    <n v="40250"/>
    <n v="40250"/>
  </r>
  <r>
    <s v="CARTAGENA"/>
    <s v="0036-0001"/>
    <x v="1"/>
    <n v="13001"/>
    <n v="3101955"/>
    <n v="80661"/>
    <x v="0"/>
    <s v="BOLIVAR"/>
    <s v="CARTAGENA"/>
    <s v="BARRIO TORICES CARTAGENA DE INDIAS 7"/>
    <s v="WOMPI"/>
    <s v="FO-25-1930310"/>
    <d v="2025-12-04T10:15:00"/>
    <d v="2025-12-05T09:41:00"/>
    <x v="0"/>
    <s v="ROLLOS"/>
    <s v="EJECUTADO_EXITOSO"/>
    <s v="EJECUTADO EXITOSO"/>
    <s v="04/12/2025 SE ESCALA A COORDINADOR DE ZONA PARA ENTREGA DE ROLLOS EN SITIO | 05/12/2025 SE REALIZA ENTREGA DE 16 UNIDADES DE ROLLOS WOMPI"/>
    <s v="VISITA_TÉCNICA"/>
    <n v="16"/>
    <s v="PRINCIPAL"/>
    <s v="TERRESTRE"/>
    <s v="AVILA DE HORTA FERNANDO JOSE"/>
    <n v="1"/>
    <n v="31419"/>
    <n v="31419"/>
  </r>
  <r>
    <s v="BUCARAMANGA"/>
    <s v="0036-0007"/>
    <x v="3"/>
    <n v="68276"/>
    <n v="3101901"/>
    <n v="13140"/>
    <x v="0"/>
    <s v="SANTANDER"/>
    <s v="FLORIDABLANCA"/>
    <s v="EXXON BARRIO ALTOS DE ROSALES FLORIDABLANCA"/>
    <s v="WOMPI"/>
    <s v="FO-25-1930224"/>
    <d v="2025-12-04T09:55:00"/>
    <d v="2025-12-05T09:43:00"/>
    <x v="0"/>
    <s v="ROLLOS"/>
    <s v="EJECUTADO_EXITOSO"/>
    <s v="EJECUTADO EXITOSO"/>
    <s v="04/12/2025 SE ESCALA A COORDINADOR DE ZONA PARA ENTREGA DE ROLLOS EN SITIO | 05/12/2025 SE VISITA COMERCIO SE HACE ENTREGA DE 24 ROLLOS"/>
    <s v="VISITA_TÉCNICA"/>
    <n v="24"/>
    <s v="PRINCIPAL"/>
    <s v="TERRESTRE"/>
    <s v="GELVEZ MOGOLLON JOSE ELISEO"/>
    <n v="1"/>
    <n v="31419"/>
    <n v="31419"/>
  </r>
  <r>
    <s v="CUCUTA"/>
    <s v="0036-0007"/>
    <x v="3"/>
    <n v="54001"/>
    <n v="3104247"/>
    <n v="40026"/>
    <x v="0"/>
    <s v="NORTE DE SANTANDER"/>
    <s v="CUCUTA"/>
    <s v="BARRIO PANAMERICANO CUCUTA"/>
    <s v="WOMPI"/>
    <s v="FO-25-1932349"/>
    <d v="2025-12-04T15:26:00"/>
    <d v="2025-12-05T09:48:00"/>
    <x v="0"/>
    <s v="ROLLOS"/>
    <s v="EJECUTADO_EXITOSO"/>
    <s v="EJECUTADO EXITOSO"/>
    <s v="04/12/2025 SE ESCALA A COORDINADOR DE ZONA PARA ENTREGA DE ROLLOS EN SITIO | 05/12/2025 SE VISITA COMERCIO SE HACE ENTREGA DE 40 ROLLOS WOMPI CIERRE EXITOSO"/>
    <s v="VISITA_TÉCNICA"/>
    <n v="40"/>
    <s v="PRINCIPAL"/>
    <s v="TERRESTRE"/>
    <s v="CARRILLO MORA FRANKY JAVIER"/>
    <n v="1"/>
    <n v="31419"/>
    <n v="31419"/>
  </r>
  <r>
    <s v="VILLAVICENCIO"/>
    <s v="0036-0006"/>
    <x v="2"/>
    <n v="50001"/>
    <n v="3102996"/>
    <n v="51400"/>
    <x v="0"/>
    <s v="META"/>
    <s v="VILLAVICENCIO"/>
    <s v="BARRIO CENTRO VILLAVICENCIO 11"/>
    <s v="WOMPI"/>
    <s v="FO-25-1931051"/>
    <d v="2025-12-04T12:12:00"/>
    <d v="2025-12-05T09:53:00"/>
    <x v="0"/>
    <s v="ROLLOS"/>
    <s v="EJECUTADO_EXITOSO"/>
    <s v="EJECUTADO EXITOSO"/>
    <s v="04/12/2025 SE ESCALA A COORDINADOR DE ZONA PARA ENTREGA DE ROLLOS EN SITIO | 05/12/2025 SE REALIZA ENTREGA EN SITIO DE 48 ROLLOS OK SIN NOVEDAD"/>
    <s v="VISITA_TÉCNICA"/>
    <n v="48"/>
    <s v="PRINCIPAL"/>
    <s v="TERRESTRE"/>
    <s v="CASTRILLON URREA LONDIER LEANDRO"/>
    <n v="1"/>
    <n v="31419"/>
    <n v="31419"/>
  </r>
  <r>
    <s v="PEREIRA"/>
    <s v="0036-0002"/>
    <x v="6"/>
    <n v="66400"/>
    <n v="3102250"/>
    <n v="78535"/>
    <x v="0"/>
    <s v="RISARALDA"/>
    <s v="LA VIRGINIA"/>
    <s v="BARRIO RESTREPO LA VIRGINIA"/>
    <s v="WOMPI"/>
    <s v="FO-25-1930287"/>
    <d v="2025-12-04T10:47:00"/>
    <d v="2025-12-05T09:54:00"/>
    <x v="0"/>
    <s v="ROLLOS"/>
    <s v="EJECUTADO_EXITOSO"/>
    <s v="EJECUTADO EXITOSO"/>
    <s v="04/12/2025 SE ESCALA A COORDINADOR DE ZONA PARA ENTREGA DE ROLLOS EN SITIO | 05/12/2025 VISITAMOS COMERCIO REALIZAMOS ENTREGA DE 40 ROLLOS"/>
    <s v="VISITA_TÉCNICA"/>
    <n v="40"/>
    <s v="PRINCIPAL"/>
    <s v="TERRESTRE"/>
    <s v="ARROYAVE CANO MANUEL GUILLERMO"/>
    <n v="1"/>
    <n v="31419"/>
    <n v="31419"/>
  </r>
  <r>
    <s v="MEDELLIN"/>
    <s v="0036-0005"/>
    <x v="5"/>
    <n v="5266"/>
    <n v="3096483"/>
    <n v="37471"/>
    <x v="0"/>
    <s v="ANTIOQUIA"/>
    <s v="ENVIGADO"/>
    <s v="BARRIO VEREDA PANTANILLO ENVIGADO"/>
    <s v="WOMPI"/>
    <s v="FO-25-1925185"/>
    <d v="2025-12-03T11:14:00"/>
    <d v="2025-12-05T10:05:00"/>
    <x v="0"/>
    <s v="ROLLOS"/>
    <s v="EJECUTADO_EXITOSO"/>
    <s v="EJECUTADO EXITOSO"/>
    <s v="03/12/2025 SE ESCALA A COORDINADOR DE ZONA PARA ENTREGA DE ROLLOS EN SITIO | 05/12/2025 SE ENTREGAN 24 ROLLOS WOMPI EXITOSAMENTE"/>
    <s v="VISITA_TÉCNICA"/>
    <n v="24"/>
    <s v="PRINCIPAL"/>
    <s v="TERRESTRE"/>
    <s v="RUA ALVAREZ RICHARD ANDRES"/>
    <n v="1"/>
    <n v="31419"/>
    <n v="31419"/>
  </r>
  <r>
    <s v="MEDELLIN"/>
    <s v="0036-0005"/>
    <x v="5"/>
    <n v="5129"/>
    <n v="3094266"/>
    <n v="59810"/>
    <x v="0"/>
    <s v="ANTIOQUIA"/>
    <s v="CALDAS"/>
    <s v="BARRIO CALDAS CALDAS"/>
    <s v="WOMPI"/>
    <s v="FO-25-1923715"/>
    <d v="2025-12-03T08:09:00"/>
    <d v="2025-12-05T10:06:00"/>
    <x v="0"/>
    <s v="ROLLOS"/>
    <s v="EJECUTADO_EXITOSO"/>
    <s v="EJECUTADO EXITOSO"/>
    <s v="03/12/2025 SE ESCALA A COORDINADOR DE ZONA PARA ENTREGA DE ROLLOS EN SITIO | 05/12/2025 SE REALIZA ENTREGA DE 64 ROLLOS"/>
    <s v="VISITA_TÉCNICA"/>
    <n v="64"/>
    <s v="PRINCIPAL"/>
    <s v="TERRESTRE"/>
    <s v="HERNANDEZ CHAVARRIA JUAN CAMILO"/>
    <n v="1"/>
    <n v="31419"/>
    <n v="31419"/>
  </r>
  <r>
    <s v="BOGOTA"/>
    <s v="0036-0004"/>
    <x v="4"/>
    <n v="25245"/>
    <n v="3097165"/>
    <n v="41555"/>
    <x v="0"/>
    <s v="CUNDINAMARCA"/>
    <s v="EL COLEGIO"/>
    <s v="BARRIO EL COLEGIO EL COLEGIO 1"/>
    <s v="WOMPI"/>
    <s v="FO-25-1935164"/>
    <d v="2025-12-03T12:04:00"/>
    <d v="2025-12-05T10:16:00"/>
    <x v="0"/>
    <s v="ROLLOS"/>
    <s v="GESTIÓN_TELEFONICA"/>
    <s v="CANCELADO POR EL USUARIO"/>
    <s v="05/12/2025 SE PROCEDE A CERRAR LA SOLICITUD YA QUE SE INTENTA COMUNICACIÓN EN DIFERENTES OCASIONES AL NÚMERO 3124029761 PARA CONFIRMAR DATOS DE ENVIO PERO NO SE LOGRA CONTACTO | 05/12/2025 SE PROCEDE A CERRAR LA SOLICITUD YA QUE SE INTENTA COMUNICACIÓN EN DIFERENTES OCASIONES AL NÚMERO 3124029761 PARA CONFIRMAR DATOS DE ENVIO PERO NO SE LOGRA CONTACTO"/>
    <s v="SOPORTE_TELEFÓNICO"/>
    <n v="0"/>
    <s v="INTERMEDIA"/>
    <s v="TERRESTRE"/>
    <s v="CONTRERAS ROSSI LITZY YULIETH"/>
    <n v="1"/>
    <n v="22000"/>
    <n v="22000"/>
  </r>
  <r>
    <s v="IBAGUE"/>
    <s v="0036-0006"/>
    <x v="2"/>
    <n v="73001"/>
    <n v="3103163"/>
    <n v="76010"/>
    <x v="0"/>
    <s v="TOLIMA"/>
    <s v="IBAGUE"/>
    <s v="BARRIO SANTA HELENA IBAGUE 3"/>
    <s v="WOMPI"/>
    <s v="FO-25-1931149"/>
    <d v="2025-12-04T12:36:00"/>
    <d v="2025-12-05T10:19:00"/>
    <x v="0"/>
    <s v="ROLLOS"/>
    <s v="EJECUTADO_EXITOSO"/>
    <s v="EJECUTADO EXITOSO"/>
    <s v="04/12/2025 SE ESCALA A COORDINADOR DE ZONA PARA ENTREGA DE ROLLOS EN SITIO | 05/12/2025 SE REALIZA ENTREGA DE 64 ROLLOS WOMPI POR SOLICITUD DEL CLIENTE."/>
    <s v="VISITA_TÉCNICA"/>
    <n v="64"/>
    <s v="PRINCIPAL"/>
    <s v="TERRESTRE"/>
    <s v="BARRAGAN TAFUR EDWIN ESTEBAN"/>
    <n v="1"/>
    <n v="31419"/>
    <n v="31419"/>
  </r>
  <r>
    <s v="CUCUTA"/>
    <s v="0036-0007"/>
    <x v="3"/>
    <n v="54001"/>
    <n v="3102517"/>
    <n v="72905"/>
    <x v="0"/>
    <s v="NORTE DE SANTANDER"/>
    <s v="CUCUTA"/>
    <s v="BARRIO TOLEDO PLATA CUCUTA 1"/>
    <s v="WOMPI"/>
    <s v="FO-25-1930372"/>
    <d v="2025-12-04T11:06:00"/>
    <d v="2025-12-05T10:33:00"/>
    <x v="0"/>
    <s v="ROLLOS"/>
    <s v="EJECUTADO_EXITOSO"/>
    <s v="EJECUTADO EXITOSO"/>
    <s v="04/12/2025 SE ESCALA A COORDINADOR DE ZONA PARA ENTREGA DE ROLLOS EN SITIO | 05/12/2025 SE REALIZA ENTREGA DE 32 ROLLOS WOMPI OK"/>
    <s v="VISITA_TÉCNICA"/>
    <n v="32"/>
    <s v="PRINCIPAL"/>
    <s v="TERRESTRE"/>
    <s v="DURAN ACOSTA FRANK YONNY"/>
    <n v="1"/>
    <n v="31419"/>
    <n v="31419"/>
  </r>
  <r>
    <s v="BUCARAMANGA"/>
    <s v="0036-0007"/>
    <x v="3"/>
    <n v="68001"/>
    <n v="3101760"/>
    <n v="10016"/>
    <x v="0"/>
    <s v="SANTANDER"/>
    <s v="BUCARAMANGA"/>
    <s v="BARRIO SAN FRANCISCO - BUCARAMANGA"/>
    <s v="WOMPI"/>
    <s v="FO-25-1930550"/>
    <d v="2025-12-04T10:07:00"/>
    <d v="2025-12-05T10:35:00"/>
    <x v="0"/>
    <s v="ROLLOS"/>
    <s v="EJECUTADO_EXITOSO"/>
    <s v="EJECUTADO EXITOSO"/>
    <s v="04/12/2025 SE ESCALA A COORDINADOR DE ZONA PARA ENTREGA DE ROLLOS EN SITIO | 05/12/2025 SE HACE PRESENCIA EN COMERCIO SE REALIZA ENTREGA DE 40 ROLLOS"/>
    <s v="VISITA_TÉCNICA"/>
    <n v="40"/>
    <s v="PRINCIPAL"/>
    <s v="TERRESTRE"/>
    <s v="BARRERA ORTEGA MARLON STWAR"/>
    <n v="1"/>
    <n v="31419"/>
    <n v="31419"/>
  </r>
  <r>
    <s v="IBAGUE"/>
    <s v="0036-0006"/>
    <x v="2"/>
    <n v="73001"/>
    <n v="3099320"/>
    <n v="55066"/>
    <x v="0"/>
    <s v="TOLIMA"/>
    <s v="IBAGUE"/>
    <s v="BARRIO HIPODROMO IBAGUE 6"/>
    <s v="WOMPI"/>
    <s v="FO-25-1930331"/>
    <d v="2025-12-03T16:43:00"/>
    <d v="2025-12-05T10:36:00"/>
    <x v="0"/>
    <s v="ROLLOS"/>
    <s v="EJECUTADO_EXITOSO"/>
    <s v="EJECUTADO EXITOSO"/>
    <s v="04/12/2025 SE ESCALA A COORDINADOR DE ZONA PARA ENTREGA DE ROLLOS EN SITIO | 05/12/2025 SE REALIZA ENTREGA DE 48 ROLLOS WOMPI POR SOLICITUD DEL CLIENTE."/>
    <s v="VISITA_TÉCNICA"/>
    <n v="48"/>
    <s v="PRINCIPAL"/>
    <s v="TERRESTRE"/>
    <s v="BARRAGAN TAFUR EDWIN ESTEBAN"/>
    <n v="1"/>
    <n v="31419"/>
    <n v="31419"/>
  </r>
  <r>
    <s v="CUCUTA"/>
    <s v="0036-0007"/>
    <x v="3"/>
    <n v="54001"/>
    <n v="3104454"/>
    <n v="78347"/>
    <x v="0"/>
    <s v="NORTE DE SANTANDER"/>
    <s v="CUCUTA"/>
    <s v="BARRIO EL SALADO CUCUTA 3"/>
    <s v="WOMPI"/>
    <s v="FO-25-1932411"/>
    <d v="2025-12-04T15:45:00"/>
    <d v="2025-12-05T10:46:00"/>
    <x v="0"/>
    <s v="ROLLOS"/>
    <s v="EJECUTADO_EXITOSO"/>
    <s v="EJECUTADO EXITOSO"/>
    <s v="04/12/2025 SE ESCALA A COORDINADOR DE ZONA PARA ENTREGA DE ROLLOS EN SITIO | 05/12/2025 SE REALIZA ENTREGA DE 8 ROLLOS WOMPI OK SE REALIZA ENTREGA EN OTRA DIRECCIÓN POR PETICIÓN DEL CLIENTE QUIEN. NO SÉ ENCONTRABA EN EL COMERCIO"/>
    <s v="VISITA_TÉCNICA"/>
    <n v="8"/>
    <s v="PRINCIPAL"/>
    <s v="TERRESTRE"/>
    <s v="DURAN ACOSTA FRANK YONNY"/>
    <n v="1"/>
    <n v="31419"/>
    <n v="31419"/>
  </r>
  <r>
    <s v="MEDELLIN"/>
    <s v="0036-0005"/>
    <x v="5"/>
    <n v="5686"/>
    <n v="3087541"/>
    <n v="15035"/>
    <x v="0"/>
    <s v="ANTIOQUIA"/>
    <s v="SANTA ROSA DE OSOS"/>
    <s v="BARRIO BOSTON SANTA ROSA"/>
    <s v="WOMPI"/>
    <s v="FO-25-1917728"/>
    <d v="2025-12-02T08:00:00"/>
    <d v="2025-12-05T10:47:00"/>
    <x v="0"/>
    <s v="ROLLOS"/>
    <s v="EJECUTADO_EXITOSO"/>
    <s v="EJECUTADO EXITOSO"/>
    <s v="02/12/2025 SE CONFIRMAN DATOS, SE REALIZA ENVIO POR OPERADOR LOGISTICO | 05/12/2025 SE REALIZA ENVIO DE 64 ROLLOS, CON LA GUIA 992228610 LOGICUARTAS. SE CONFIRMA ENTREGA EXITOSA POR PARTE DE LA TRANSPORTADORA"/>
    <s v="ENVÍO"/>
    <n v="64"/>
    <s v="INTERMEDIA"/>
    <s v="TERRESTRE"/>
    <s v="MORENO MEDINA JUAN PABLO"/>
    <n v="1"/>
    <n v="36351"/>
    <n v="36351"/>
  </r>
  <r>
    <s v="MEDELLIN"/>
    <s v="0036-0005"/>
    <x v="5"/>
    <n v="5686"/>
    <n v="3084297"/>
    <n v="56741"/>
    <x v="0"/>
    <s v="ANTIOQUIA"/>
    <s v="SANTA ROSA DE OSOS"/>
    <s v="BARRIO LA 33 SANTA ROSA DE OSOS"/>
    <s v="WOMPI"/>
    <s v="FO-25-1915130"/>
    <d v="2025-12-01T12:31:00"/>
    <d v="2025-12-05T10:48:00"/>
    <x v="0"/>
    <s v="ROLLOS"/>
    <s v="EJECUTADO_EXITOSO"/>
    <s v="EJECUTADO EXITOSO"/>
    <s v="01/12/2025 SE CONFIRMAN DATOS, SE REALIZA ENVIO POR OPERADOR LOGISTICO | 05/12/2025 SE REALIZA ENVIO DE 64 ROLLOS, CON LA GUIA 992228582 LOGICUARTAS. SE CONFIRMA ENTREGA EXITOSA POR PARTE DE LA TRANSPORTADORA"/>
    <s v="ENVÍO"/>
    <n v="64"/>
    <s v="INTERMEDIA"/>
    <s v="TERRESTRE"/>
    <s v="MORENO MEDINA JUAN PABLO"/>
    <n v="1"/>
    <n v="36351"/>
    <n v="36351"/>
  </r>
  <r>
    <s v="CUCUTA"/>
    <s v="0036-0007"/>
    <x v="3"/>
    <n v="54001"/>
    <n v="3103178"/>
    <n v="66092"/>
    <x v="0"/>
    <s v="NORTE DE SANTANDER"/>
    <s v="CUCUTA"/>
    <s v="BARRIO SAN LUIS CUCUTA 22"/>
    <s v="WOMPI"/>
    <s v="FO-25-1931147"/>
    <d v="2025-12-04T12:46:00"/>
    <d v="2025-12-05T10:49:00"/>
    <x v="0"/>
    <s v="ROLLOS"/>
    <s v="EJECUTADO_EXITOSO"/>
    <s v="EJECUTADO EXITOSO"/>
    <s v="04/12/2025 SE ESCALA A COORDINADOR DE ZONA PARA ENTREGA DE ROLLOS EN SITIO | 05/12/2025 SE VISITA COMERCIO SE HACE ENTREGA DE 48 ROLLOS WOMPI CIERRE EXITOSO"/>
    <s v="VISITA_TÉCNICA"/>
    <n v="48"/>
    <s v="PRINCIPAL"/>
    <s v="TERRESTRE"/>
    <s v="CARRILLO MORA FRANKY JAVIER"/>
    <n v="1"/>
    <n v="31419"/>
    <n v="31419"/>
  </r>
  <r>
    <s v="CALI"/>
    <s v="0036-0003"/>
    <x v="0"/>
    <n v="76001"/>
    <n v="3099338"/>
    <n v="32415"/>
    <x v="0"/>
    <s v="VALLE DEL CAUCA"/>
    <s v="CALI"/>
    <s v="BARRIO CENTRO SAN NICOLAS CALI"/>
    <s v="WOMPI"/>
    <s v="FO-25-1930330"/>
    <d v="2025-12-03T16:53:00"/>
    <d v="2025-12-05T10:55:00"/>
    <x v="0"/>
    <s v="ROLLOS"/>
    <s v="EJECUTADO_EXITOSO"/>
    <s v="EJECUTADO EXITOSO"/>
    <s v="04/12/2025 SE ESCALA A COORDINADOR DE ZONA PARA ENTREGA DE ROLLOS EN SITIO | 05/12/2025 SE VISITA CORRESPONSAL Y SE REALIZA ENTREGA DE 64 ROLLOS"/>
    <s v="VISITA_TÉCNICA"/>
    <n v="64"/>
    <s v="PRINCIPAL"/>
    <s v="TERRESTRE"/>
    <s v="BOLAÑOS TABORDA JORGE ENRIQUE"/>
    <n v="1"/>
    <n v="31419"/>
    <n v="31419"/>
  </r>
  <r>
    <s v="TUNJA"/>
    <s v="0036-0007"/>
    <x v="3"/>
    <n v="15001"/>
    <n v="3098119"/>
    <n v="12945"/>
    <x v="0"/>
    <s v="BOYACA"/>
    <s v="TUNJA"/>
    <s v="BARRIO CENTRO - TUNJA"/>
    <s v="WOMPI"/>
    <s v="FO-25-1926761"/>
    <d v="2025-12-03T14:34:00"/>
    <d v="2025-12-05T10:58:00"/>
    <x v="0"/>
    <s v="ROLLOS"/>
    <s v="EJECUTADO_EXITOSO"/>
    <s v="EJECUTADO EXITOSO"/>
    <s v="03/12/2025 SE ESCALA A COORDINADOR DE ZONA PARA ENTREGA DE ROLLOS EN SITIO | 05/12/2025 ENTREGA DE 24 ROLLOS WOMPI EXITOSA."/>
    <s v="VISITA_TÉCNICA"/>
    <n v="24"/>
    <s v="PRINCIPAL"/>
    <s v="TERRESTRE"/>
    <s v="HERRERA GARZON JEYSON STEVENT"/>
    <n v="1"/>
    <n v="31419"/>
    <n v="31419"/>
  </r>
  <r>
    <s v="BOGOTA"/>
    <s v="0036-0004"/>
    <x v="4"/>
    <n v="11001"/>
    <n v="3093974"/>
    <n v="17046"/>
    <x v="0"/>
    <s v="CUNDINAMARCA"/>
    <s v="BOGOTA"/>
    <s v="BARRIO FONTIBON VII BOGOTA"/>
    <s v="WOMPI"/>
    <s v="FO-25-1923284"/>
    <d v="2025-12-03T08:00:00"/>
    <d v="2025-12-05T11:00:00"/>
    <x v="0"/>
    <s v="ROLLOS"/>
    <s v="EJECUTADO_EXITOSO"/>
    <s v="EJECUTADO EXITOSO"/>
    <s v="03/12/2025 SE ESCALA A COORDINADOR DE ZONA PARA ENTREGA DE ROLLOS EN SITIO | 05/12/2025 DURANTE LA VISITA TECNICA SE REALIZA ENTREGA DE 64 ROLLOS PARA DATÁFONO NO SE MANIPULAN EQUIPOS SIN NOVEDAD EN ENTREGA"/>
    <s v="VISITA_TÉCNICA"/>
    <n v="64"/>
    <s v="PRINCIPAL"/>
    <s v="TERRESTRE"/>
    <s v="LOZADA ROJAS CHRISTIAN ANDRES"/>
    <n v="1"/>
    <n v="31419"/>
    <n v="31419"/>
  </r>
  <r>
    <s v="CARTAGENA"/>
    <s v="0036-0001"/>
    <x v="1"/>
    <n v="13001"/>
    <n v="3104846"/>
    <n v="63130"/>
    <x v="0"/>
    <s v="BOLIVAR"/>
    <s v="CARTAGENA"/>
    <s v="BARRIO SAN FERNANDO CARTAGENA DE INDIAS 5"/>
    <s v="WOMPI"/>
    <s v="FO-25-1932822"/>
    <d v="2025-12-04T16:26:00"/>
    <d v="2025-12-05T11:02:00"/>
    <x v="0"/>
    <s v="ROLLOS"/>
    <s v="EJECUTADO_EXITOSO"/>
    <s v="EJECUTADO EXITOSO"/>
    <s v="04/12/2025 SE ESCALA A COORDINADOR DE ZONA PARA ENTREGA DE ROLLOS EN SITIO | 05/12/2025 SE REALIZA ENTREGA DE 16 UNIDADES DE ROLLOS WOMPI"/>
    <s v="VISITA_TÉCNICA"/>
    <n v="16"/>
    <s v="PRINCIPAL"/>
    <s v="TERRESTRE"/>
    <s v="AVILA DE HORTA FERNANDO JOSE"/>
    <n v="1"/>
    <n v="31419"/>
    <n v="31419"/>
  </r>
  <r>
    <s v="BUCARAMANGA"/>
    <s v="0036-0007"/>
    <x v="3"/>
    <n v="68001"/>
    <n v="3099583"/>
    <n v="38505"/>
    <x v="0"/>
    <s v="SANTANDER"/>
    <s v="BUCARAMANGA"/>
    <s v="BARRIO CENTRO BUCARAMANGA 14"/>
    <s v="WOMPI"/>
    <s v="FO-25-1928809"/>
    <d v="2025-12-04T08:00:00"/>
    <d v="2025-12-05T11:04:00"/>
    <x v="0"/>
    <s v="ROLLOS"/>
    <s v="EJECUTADO_EXITOSO"/>
    <s v="EJECUTADO EXITOSO"/>
    <s v="04/12/2025 SE ESCALA A COORDINADOR DE ZONA PARA ENTREGA DE ROLLOS EN SITIO | 05/12/2025 SE HACE PRESENCIA EN COMERCIO SE REALIZA ENTREGA DE 48 ROLLOS"/>
    <s v="VISITA_TÉCNICA"/>
    <n v="48"/>
    <s v="PRINCIPAL"/>
    <s v="TERRESTRE"/>
    <s v="BARRERA ORTEGA MARLON STWAR"/>
    <n v="1"/>
    <n v="31419"/>
    <n v="31419"/>
  </r>
  <r>
    <s v="CALI"/>
    <s v="0036-0003"/>
    <x v="0"/>
    <n v="76001"/>
    <n v="3102333"/>
    <n v="56203"/>
    <x v="0"/>
    <s v="VALLE DEL CAUCA"/>
    <s v="CALI"/>
    <s v="BARRIO GUADUALES CALI 1"/>
    <s v="WOMPI"/>
    <s v="FO-25-1930294"/>
    <d v="2025-12-04T10:38:00"/>
    <d v="2025-12-05T11:05:00"/>
    <x v="0"/>
    <s v="ROLLOS"/>
    <s v="EJECUTADO_EXITOSO"/>
    <s v="EJECUTADO EXITOSO"/>
    <s v="04/12/2025 SE ESCALA A COORDINADOR DE ZONA PARA ENTREGA DE ROLLOS EN SITIO | 05/12/2025 SE ENTREGAN 56 ROLLOS A ORIANA CARDONA"/>
    <s v="VISITA_TÉCNICA"/>
    <n v="56"/>
    <s v="PRINCIPAL"/>
    <s v="TERRESTRE"/>
    <s v="CUERO RUIZ JHONNY"/>
    <n v="1"/>
    <n v="31419"/>
    <n v="31419"/>
  </r>
  <r>
    <s v="IBAGUE"/>
    <s v="0036-0006"/>
    <x v="2"/>
    <n v="73001"/>
    <n v="3101846"/>
    <n v="58685"/>
    <x v="0"/>
    <s v="TOLIMA"/>
    <s v="IBAGUE"/>
    <s v="BARRIO LAS FERIAS IBAGUE 1"/>
    <s v="WOMPI"/>
    <s v="FO-25-1930221"/>
    <d v="2025-12-04T09:58:00"/>
    <d v="2025-12-05T11:08:00"/>
    <x v="0"/>
    <s v="ROLLOS"/>
    <s v="EJECUTADO_EXITOSO"/>
    <s v="EJECUTADO EXITOSO"/>
    <s v="04/12/2025 SE ESCALA A COORDINADOR DE ZONA PARA ENTREGA DE ROLLOS EN SITIO | 05/12/2025 SE REALIZA ENTREGA DE 64 ROLLOS WOMPI POR SOLICITUD DEL CLIENTE."/>
    <s v="VISITA_TÉCNICA"/>
    <n v="64"/>
    <s v="PRINCIPAL"/>
    <s v="TERRESTRE"/>
    <s v="BARRAGAN TAFUR EDWIN ESTEBAN"/>
    <n v="1"/>
    <n v="31419"/>
    <n v="31419"/>
  </r>
  <r>
    <s v="VILLAVICENCIO"/>
    <s v="0036-0006"/>
    <x v="2"/>
    <n v="50001"/>
    <n v="3104254"/>
    <n v="77610"/>
    <x v="0"/>
    <s v="META"/>
    <s v="VILLAVICENCIO"/>
    <s v="BARRIO ESTERO VILLAVICENCIO 16"/>
    <s v="WOMPI"/>
    <s v="FO-25-1932423"/>
    <d v="2025-12-04T15:30:00"/>
    <d v="2025-12-05T11:15:00"/>
    <x v="0"/>
    <s v="ROLLOS"/>
    <s v="EJECUTADO_EXITOSO"/>
    <s v="EJECUTADO EXITOSO"/>
    <s v="04/12/2025 SE ESCALA A COORDINADOR DE ZONA PARA ENTREGA DE ROLLOS EN SITIO | 05/12/2025 SE REALIZA ENTREGA EN SITIO DE 32 ROLLOS WOMPI"/>
    <s v="VISITA_TÉCNICA"/>
    <n v="32"/>
    <s v="PRINCIPAL"/>
    <s v="TERRESTRE"/>
    <s v="CASTRILLON URREA LONDIER LEANDRO"/>
    <n v="1"/>
    <n v="31419"/>
    <n v="31419"/>
  </r>
  <r>
    <s v="MANIZALES"/>
    <s v="0036-0002"/>
    <x v="6"/>
    <n v="17001"/>
    <n v="3078963"/>
    <n v="45898"/>
    <x v="0"/>
    <s v="CALDAS"/>
    <s v="MANIZALES"/>
    <s v="BARRIO PERALONSO MANIZALES 1"/>
    <s v="WOMPI"/>
    <s v="FO-25-1908893"/>
    <d v="2025-12-01T08:00:00"/>
    <d v="2025-12-05T11:22:00"/>
    <x v="0"/>
    <s v="ROLLOS"/>
    <s v="EJECUTADO_EXITOSO"/>
    <s v="EJECUTADO EXITOSO"/>
    <s v="30/11/2025 SE ESCALA A COORDINADOR DE ZONA PARA ENTREGA DE ROLLOS EN SITIO | 05/12/2025 SE ENTREGAN 32 ROLLOS EN EL COMERCIO NO SE MANIPULAN EQUIPOS"/>
    <s v="VISITA_TÉCNICA"/>
    <n v="32"/>
    <s v="PRINCIPAL"/>
    <s v="TERRESTRE"/>
    <s v="AGUIRRE HENAO RAUL EDUARDO"/>
    <n v="1"/>
    <n v="31419"/>
    <n v="31419"/>
  </r>
  <r>
    <s v="NEIVA"/>
    <s v="0036-0006"/>
    <x v="2"/>
    <n v="41001"/>
    <n v="3101792"/>
    <n v="75569"/>
    <x v="0"/>
    <s v="HUILA"/>
    <s v="NEIVA"/>
    <s v="BARRIO LOSS MARTIRES NEIVA"/>
    <s v="WOMPI"/>
    <s v="FO-25-1930298"/>
    <d v="2025-12-04T10:22:00"/>
    <d v="2025-12-05T11:26:00"/>
    <x v="0"/>
    <s v="ROLLOS"/>
    <s v="EJECUTADO_EXITOSO"/>
    <s v="EJECUTADO EXITOSO"/>
    <s v="04/12/2025 SE ESCALA A COORDINADOR DE ZONA PARA ENTREGA DE ROLLOS EN SITIO | 05/12/2025 SE ENTREGAN 16 ROLLOS WOMPI"/>
    <s v="VISITA_TÉCNICA"/>
    <n v="16"/>
    <s v="PRINCIPAL"/>
    <s v="TERRESTRE"/>
    <s v="DIAZ VARGAS JONATHAN MIGUEL"/>
    <n v="1"/>
    <n v="31419"/>
    <n v="31419"/>
  </r>
  <r>
    <s v="CUCUTA"/>
    <s v="0036-0007"/>
    <x v="3"/>
    <n v="54001"/>
    <n v="3096594"/>
    <n v="48278"/>
    <x v="0"/>
    <s v="NORTE DE SANTANDER"/>
    <s v="CUCUTA"/>
    <s v="BARRIO URB TORCOROMA I CUCUTA 2"/>
    <s v="WOMPI"/>
    <s v="FO-25-1925182"/>
    <d v="2025-12-03T11:24:00"/>
    <d v="2025-12-05T11:32:00"/>
    <x v="0"/>
    <s v="ROLLOS"/>
    <s v="EJECUTADO_EXITOSO"/>
    <s v="EJECUTADO EXITOSO"/>
    <s v="03/12/2025 SE ESCALA A COORDINADOR DE ZONA PARA ENTREGA DE ROLLOS EN SITIO | 05/12/2025 SE VISITA COMERCIO SE HACE ENTREGA DE 48 ROLLOS DE WOMPI CIERRE EXITOSO"/>
    <s v="VISITA_TÉCNICA"/>
    <n v="48"/>
    <s v="PRINCIPAL"/>
    <s v="TERRESTRE"/>
    <s v="CARRILLO MORA FRANKY JAVIER"/>
    <n v="1"/>
    <n v="31419"/>
    <n v="31419"/>
  </r>
  <r>
    <s v="BOGOTA"/>
    <s v="0036-0004"/>
    <x v="4"/>
    <n v="11001"/>
    <n v="3097704"/>
    <n v="79979"/>
    <x v="0"/>
    <s v="CUNDINAMARCA"/>
    <s v="BOGOTA"/>
    <s v="BARRIO CANDELARIA LA NUEVA BOGOTA 9"/>
    <s v="WOMPI"/>
    <s v="FO-25-1925926"/>
    <d v="2025-12-03T13:11:00"/>
    <d v="2025-12-05T11:34:00"/>
    <x v="0"/>
    <s v="ROLLOS"/>
    <s v="EJECUTADO_EXITOSO"/>
    <s v="EJECUTADO EXITOSO"/>
    <s v="03/12/2025 SE ESCALA A COORDINADOR DE ZONA PARA ENTREGA DE ROLLOS EN SITIO | 05/12/2025 SE LLEGA A COMERCIO, SE ENTREGAN ROLLOS, SIN MANIPULACIÓN DEL EQUIPO SIN NOVEDAD"/>
    <s v="VISITA_TÉCNICA"/>
    <n v="16"/>
    <s v="PRINCIPAL"/>
    <s v="TERRESTRE"/>
    <s v="ARIAS QUILINDO JULIAN"/>
    <n v="1"/>
    <n v="31419"/>
    <n v="31419"/>
  </r>
  <r>
    <s v="BOGOTA"/>
    <s v="0036-0004"/>
    <x v="4"/>
    <n v="11001"/>
    <n v="3097498"/>
    <n v="35051"/>
    <x v="0"/>
    <s v="CUNDINAMARCA"/>
    <s v="BOGOTA"/>
    <s v="BARRIO CUNDINAMARCA BOGOTA"/>
    <s v="WOMPI"/>
    <s v="FO-25-1925927"/>
    <d v="2025-12-03T13:01:00"/>
    <d v="2025-12-05T11:36:00"/>
    <x v="0"/>
    <s v="ROLLOS"/>
    <s v="EJECUTADO_EXITOSO"/>
    <s v="EJECUTADO EXITOSO"/>
    <s v="03/12/2025 SE ESCALA A COORDINADOR DE ZONA PARA ENTREGA DE ROLLOS EN SITIO | 05/12/2025 SE ENTREGAN 48 ROLLOS WOMPI"/>
    <s v="VISITA_TÉCNICA"/>
    <n v="48"/>
    <s v="PRINCIPAL"/>
    <s v="TERRESTRE"/>
    <s v="GONZALEZ FANDIÑO SANTIAGO ERNESTO"/>
    <n v="1"/>
    <n v="31419"/>
    <n v="31419"/>
  </r>
  <r>
    <s v="MANIZALES"/>
    <s v="0036-0002"/>
    <x v="6"/>
    <n v="17001"/>
    <n v="3104424"/>
    <n v="57430"/>
    <x v="0"/>
    <s v="CALDAS"/>
    <s v="MANIZALES"/>
    <s v="BARRIO CENTRO MAINZALES"/>
    <s v="WOMPI"/>
    <s v="FO-25-1932426"/>
    <d v="2025-12-04T15:29:00"/>
    <d v="2025-12-05T11:37:00"/>
    <x v="0"/>
    <s v="ROLLOS"/>
    <s v="EJECUTADO_EXITOSO"/>
    <s v="EJECUTADO EXITOSO"/>
    <s v="04/12/2025 SE ESCALA A COORDINADOR DE ZONA PARA ENTREGA DE ROLLOS EN SITIO | 05/12/2025 SE REALIZA ENTREGA DE 56 ROLLOS EN EL COMERCIO NO SE MANIPULAN EQUIPOS"/>
    <s v="VISITA_TÉCNICA"/>
    <n v="56"/>
    <s v="PRINCIPAL"/>
    <s v="TERRESTRE"/>
    <s v="AGUIRRE HENAO RAUL EDUARDO"/>
    <n v="1"/>
    <n v="31419"/>
    <n v="31419"/>
  </r>
  <r>
    <s v="BOGOTA"/>
    <s v="0036-0004"/>
    <x v="4"/>
    <n v="11001"/>
    <n v="3097515"/>
    <n v="46824"/>
    <x v="0"/>
    <s v="CUNDINAMARCA"/>
    <s v="BOGOTA"/>
    <s v="BARRIO FONTIBON ARABIA BOGOTA"/>
    <s v="WOMPI"/>
    <s v="FO-25-1925930"/>
    <d v="2025-12-03T12:57:00"/>
    <d v="2025-12-05T11:39:00"/>
    <x v="0"/>
    <s v="ROLLOS"/>
    <s v="EJECUTADO_EXITOSO"/>
    <s v="EJECUTADO EXITOSO"/>
    <s v="03/12/2025 SE ESCALA A COORDINADOR DE ZONA PARA ENTREGA DE ROLLOS EN SITIO | 05/12/2025 DURANTE LA VISITA TECNICA SE REALIZA ENTREGA DE 40 ROLLOS PARA DATÁFONO NO SE MANIPULAN EQUIPOS SIN NOVEDAD EN ENTREGA"/>
    <s v="VISITA_TÉCNICA"/>
    <n v="40"/>
    <s v="PRINCIPAL"/>
    <s v="TERRESTRE"/>
    <s v="LOZADA ROJAS CHRISTIAN ANDRES"/>
    <n v="1"/>
    <n v="31419"/>
    <n v="31419"/>
  </r>
  <r>
    <s v="IBAGUE"/>
    <s v="0036-0006"/>
    <x v="2"/>
    <n v="73001"/>
    <n v="3101753"/>
    <n v="60123"/>
    <x v="0"/>
    <s v="TOLIMA"/>
    <s v="IBAGUE"/>
    <s v="BARRIO ANCON IBAGUE 3"/>
    <s v="WOMPI"/>
    <s v="FO-25-1930219"/>
    <d v="2025-12-04T10:05:00"/>
    <d v="2025-12-05T11:50:00"/>
    <x v="0"/>
    <s v="ROLLOS"/>
    <s v="EJECUTADO_EXITOSO"/>
    <s v="EJECUTADO EXITOSO"/>
    <s v="04/12/2025 SE ESCALA A COORDINADOR DE ZONA PARA ENTREGA DE ROLLOS EN SITIO | 05/12/2025 SE REALIZA ENTREGA DE 24 ROLLOS WOMPI POR SOLICITUD DEL CLIENTE."/>
    <s v="VISITA_TÉCNICA"/>
    <n v="24"/>
    <s v="PRINCIPAL"/>
    <s v="TERRESTRE"/>
    <s v="BARRAGAN TAFUR EDWIN ESTEBAN"/>
    <n v="1"/>
    <n v="31419"/>
    <n v="31419"/>
  </r>
  <r>
    <s v="BOGOTA"/>
    <s v="0036-0004"/>
    <x v="4"/>
    <n v="11001"/>
    <n v="3102729"/>
    <n v="68852"/>
    <x v="0"/>
    <s v="CUNDINAMARCA"/>
    <s v="BOGOTA"/>
    <s v="BARRIO VILLA INES BOGOTA"/>
    <s v="WOMPI"/>
    <s v="FO-25-1930369"/>
    <d v="2025-12-04T11:07:00"/>
    <d v="2025-12-05T11:52:00"/>
    <x v="0"/>
    <s v="ROLLOS"/>
    <s v="EJECUTADO_EXITOSO"/>
    <s v="EJECUTADO EXITOSO"/>
    <s v="04/12/2025 SE ESCALA A COORDINADOR DE ZONA PARA ENTREGA DE ROLLOS EN SITIO | 05/12/2025 ENTREGA DE ROLLOS EJECUTADO OK"/>
    <s v="VISITA_TÉCNICA"/>
    <n v="32"/>
    <s v="PRINCIPAL"/>
    <s v="TERRESTRE"/>
    <s v="GOMEZ VEGA DAVID SNEYDER"/>
    <n v="1"/>
    <n v="31419"/>
    <n v="31419"/>
  </r>
  <r>
    <s v="CALI"/>
    <s v="0036-0003"/>
    <x v="0"/>
    <n v="76001"/>
    <n v="3099596"/>
    <n v="72177"/>
    <x v="0"/>
    <s v="VALLE DEL CAUCA"/>
    <s v="CALI"/>
    <s v="BARRIO CRISTOBAL COLON CALI 4"/>
    <s v="WOMPI"/>
    <s v="FO-25-1928969"/>
    <d v="2025-12-04T08:00:00"/>
    <d v="2025-12-05T11:59:00"/>
    <x v="0"/>
    <s v="ROLLOS"/>
    <s v="EJECUTADO_EXITOSO"/>
    <s v="EJECUTADO EXITOSO"/>
    <s v="04/12/2025 SE ESCALA A COORDINADOR DE ZONA PARA ENTREGA DE ROLLOS EN SITIO | 05/12/2025 SE VISITA CORRESPONSAL Y SE ENTREGAN 64 ROLLOS"/>
    <s v="VISITA_TÉCNICA"/>
    <n v="64"/>
    <s v="PRINCIPAL"/>
    <s v="TERRESTRE"/>
    <s v="BOLAÑOS TABORDA JORGE ENRIQUE"/>
    <n v="1"/>
    <n v="31419"/>
    <n v="31419"/>
  </r>
  <r>
    <s v="BOGOTA"/>
    <s v="0036-0004"/>
    <x v="4"/>
    <n v="25473"/>
    <n v="3078032"/>
    <n v="61435"/>
    <x v="0"/>
    <s v="CUNDINAMARCA"/>
    <s v="MOSQUERA"/>
    <s v="BARRIO VILLA YENNY MOSQUERA"/>
    <s v="WOMPI"/>
    <s v="FO-25-1912535 | FO-25-1935842"/>
    <d v="2025-12-01T08:00:00"/>
    <d v="2025-12-05T12:03:00"/>
    <x v="0"/>
    <s v="ROLLOS"/>
    <s v="EJECUTADO_EXITOSO"/>
    <s v="EJECUTADO EXITOSO"/>
    <s v="05/12/2025 ENTREGA DE 32 ROLLOS WOMPI PARA DATAFONO NO SE MANIPULA TERMINAL"/>
    <s v="VISITA_TÉCNICA"/>
    <n v="32"/>
    <s v="PRINCIPAL"/>
    <s v="TERRESTRE"/>
    <s v="BUSTOS MORA DIEGO MANUEL | INFANTE SIERRA MANUEL FERNANDO"/>
    <n v="1"/>
    <n v="31419"/>
    <n v="31419"/>
  </r>
  <r>
    <s v="MANIZALES"/>
    <s v="0036-0002"/>
    <x v="6"/>
    <n v="17001"/>
    <n v="3084647"/>
    <n v="81577"/>
    <x v="0"/>
    <s v="CALDAS"/>
    <s v="MANIZALES"/>
    <s v="DISTRIBUIDORA LA GRAN IMAGEN"/>
    <s v="WOMPI"/>
    <s v="FO-25-1914545"/>
    <d v="2025-12-01T13:44:00"/>
    <d v="2025-12-05T12:05:00"/>
    <x v="0"/>
    <s v="ROLLOS"/>
    <s v="EJECUTADO_EXITOSO"/>
    <s v="EJECUTADO EXITOSO"/>
    <s v="01/12/2025 SE ESCALA A COORDINADOR DE ZONA PARA ENTREGA DE ROLLOS EN SITIO | 05/12/2025 DE ENTREGAN 24 ROLLOS EN EL COMERCIO NO SE MANIPULAN EQUIPOS"/>
    <s v="VISITA_TÉCNICA"/>
    <n v="24"/>
    <s v="PRINCIPAL"/>
    <s v="TERRESTRE"/>
    <s v="AGUIRRE HENAO RAUL EDUARDO"/>
    <n v="1"/>
    <n v="31419"/>
    <n v="31419"/>
  </r>
  <r>
    <s v="BOGOTA"/>
    <s v="0036-0004"/>
    <x v="4"/>
    <n v="11001"/>
    <n v="3103084"/>
    <n v="66117"/>
    <x v="0"/>
    <s v="CUNDINAMARCA"/>
    <s v="BOGOTA"/>
    <s v="BARRIO PRADO VERANIEGO BOGOTA 8"/>
    <s v="WOMPI"/>
    <s v="FO-25-1931055"/>
    <d v="2025-12-04T11:59:00"/>
    <d v="2025-12-05T12:08:00"/>
    <x v="0"/>
    <s v="ROLLOS"/>
    <s v="EJECUTADO_EXITOSO"/>
    <s v="EJECUTADO EXITOSO"/>
    <s v="04/12/2025 SE ESCALA A COORDINADOR DE ZONA PARA ENTREGA DE ROLLOS EN SITIO | 05/12/2025 SE LLEGA A AL DIRECCION INDICADA Y SE ENTREGAN ROLLOS WOMPI SIN MANIPULAR EQUIPOS"/>
    <s v="VISITA_TÉCNICA"/>
    <n v="64"/>
    <s v="PRINCIPAL"/>
    <s v="TERRESTRE"/>
    <s v="GARCIA PASTRANA KEVIN FERNANDO"/>
    <n v="1"/>
    <n v="31419"/>
    <n v="31419"/>
  </r>
  <r>
    <s v="CALI"/>
    <s v="0036-0003"/>
    <x v="0"/>
    <n v="19001"/>
    <n v="3078653"/>
    <n v="67358"/>
    <x v="0"/>
    <s v="CAUCA"/>
    <s v="POPAYAN"/>
    <s v="BARRIO LOMAS DE GRANADA POPAYAN 5"/>
    <s v="WOMPI"/>
    <s v="FO-25-1907568"/>
    <d v="2025-12-01T08:00:00"/>
    <d v="2025-12-05T12:21:00"/>
    <x v="0"/>
    <s v="ROLLOS"/>
    <s v="EJECUTADO_EXITOSO"/>
    <s v="EJECUTADO EXITOSO"/>
    <s v="29/11/2025 SE ESCALA A COORDINADOR DE ZONA PARA ENTREGA DE ROLLOS EN SITIO | 05/12/2025 SE INGRESA SE ENTREGA 16 ROLLOS WOMPI"/>
    <s v="VISITA_TÉCNICA"/>
    <n v="16"/>
    <s v="LEJANA"/>
    <s v="TERRESTRE"/>
    <s v="GIMBUEL LASSO LUIS GERMAN"/>
    <n v="1"/>
    <n v="40250"/>
    <n v="40250"/>
  </r>
  <r>
    <s v="BOGOTA"/>
    <s v="0036-0004"/>
    <x v="4"/>
    <n v="11001"/>
    <n v="3094008"/>
    <n v="71652"/>
    <x v="0"/>
    <s v="CUNDINAMARCA"/>
    <s v="BOGOTA"/>
    <s v="BARRIO SAN LORENZO"/>
    <s v="WOMPI"/>
    <s v="FO-25-1923717"/>
    <d v="2025-12-03T08:00:00"/>
    <d v="2025-12-05T12:24:00"/>
    <x v="0"/>
    <s v="ROLLOS"/>
    <s v="EJECUTADO_CANCELADO"/>
    <s v="CB CERRADO - DESOCUPADO"/>
    <s v="03/12/2025 SE ESCALA A COORDINADOR DE ZONA PARA ENTREGA DE ROLLOS EN SITIO | 05/12/2025 SE VISITA COMERCIO PERO ESTA CERRADO SE LLAMANA A LA PERSONA DE CONTACTO CARMENZA AL NÚMERO  3102366956 INDICA LA PERSONA QUE EL DÍA DE HOY NO ESTÁ EN EL COMERCIO"/>
    <s v="VISITA_TÉCNICA"/>
    <m/>
    <s v="PRINCIPAL"/>
    <s v="TERRESTRE"/>
    <s v="LEAL POVEDA YOHAN SEBASTIAN"/>
    <n v="1"/>
    <n v="31419"/>
    <n v="31419"/>
  </r>
  <r>
    <s v="CALI"/>
    <s v="0036-0003"/>
    <x v="0"/>
    <n v="76001"/>
    <n v="3102352"/>
    <n v="11043"/>
    <x v="0"/>
    <s v="VALLE DEL CAUCA"/>
    <s v="CALI"/>
    <s v="BARRIO VILLA DEL SOL"/>
    <s v="WOMPI"/>
    <s v="FO-25-1930291"/>
    <d v="2025-12-04T10:40:00"/>
    <d v="2025-12-05T12:26:00"/>
    <x v="0"/>
    <s v="ROLLOS"/>
    <s v="EJECUTADO_EXITOSO"/>
    <s v="EJECUTADO EXITOSO"/>
    <s v="04/12/2025 SE ESCALA A COORDINADOR DE ZONA PARA ENTREGA DE ROLLOS EN SITIO | 05/12/2025 SE ENTREGAN 64 ROLLOS A KATERINE GARZON"/>
    <s v="VISITA_TÉCNICA"/>
    <n v="64"/>
    <s v="PRINCIPAL"/>
    <s v="TERRESTRE"/>
    <s v="CUERO RUIZ JHONNY"/>
    <n v="1"/>
    <n v="31419"/>
    <n v="31419"/>
  </r>
  <r>
    <s v="BOGOTA"/>
    <s v="0036-0004"/>
    <x v="4"/>
    <n v="11001"/>
    <n v="3085624"/>
    <n v="46887"/>
    <x v="0"/>
    <s v="CUNDINAMARCA"/>
    <s v="BOGOTA"/>
    <s v="BARRIO PATIO BONITO BOGOTA 9"/>
    <s v="WOMPI"/>
    <s v="FO-25-1915404"/>
    <d v="2025-12-01T14:53:00"/>
    <d v="2025-12-05T12:31:00"/>
    <x v="0"/>
    <s v="ROLLOS"/>
    <s v="EJECUTADO_EXITOSO"/>
    <s v="EJECUTADO EXITOSO"/>
    <s v="01/12/2025 SE ESCALA A COORDINADOR DE ZONA PARA ENTREGA DE ROLLOS EN SITIO | 05/12/2025 DURANTE LA VISITA TECNICA SE REALIZA ENTREGA DE 24 ROLLOS PARA DATÁFONO NO SE MANIPULAN EQUIPOS SIN NOVEDAD EN ENTREGA"/>
    <s v="VISITA_TÉCNICA"/>
    <n v="24"/>
    <s v="PRINCIPAL"/>
    <s v="TERRESTRE"/>
    <s v="LOZADA ROJAS CHRISTIAN ANDRES"/>
    <n v="1"/>
    <n v="31419"/>
    <n v="31419"/>
  </r>
  <r>
    <s v="BOGOTA"/>
    <s v="0036-0004"/>
    <x v="4"/>
    <n v="11001"/>
    <n v="3094005"/>
    <n v="68415"/>
    <x v="0"/>
    <s v="CUNDINAMARCA"/>
    <s v="BOGOTA"/>
    <s v="PALMAR BOGOTA 1"/>
    <s v="WOMPI"/>
    <s v="FO-25-1924213"/>
    <d v="2025-12-03T08:00:00"/>
    <d v="2025-12-05T12:33:00"/>
    <x v="0"/>
    <s v="ROLLOS"/>
    <s v="EJECUTADO_CANCELADO"/>
    <s v="CB CERRADO - DESOCUPADO"/>
    <s v="03/12/2025 SE ESCALA A COORDINADOR DE ZONA PARA ENTREGA DE ROLLOS EN SITIO | 05/12/2025 SE VISITA COMERCIO ESTÁ CERRADO SE LLAMA A  LA PERSONA CARMENZA AL NÚMERO DE CONTACTO 3102366956 INDICA QUE NO HAY NADIE PARA RECIBIER LOS ROLLOS DE WONPI"/>
    <s v="VISITA_TÉCNICA"/>
    <m/>
    <s v="PRINCIPAL"/>
    <s v="TERRESTRE"/>
    <s v="LEAL POVEDA YOHAN SEBASTIAN"/>
    <n v="1"/>
    <n v="31419"/>
    <n v="31419"/>
  </r>
  <r>
    <s v="CALI"/>
    <s v="0036-0003"/>
    <x v="0"/>
    <n v="76001"/>
    <n v="3100991"/>
    <n v="29995"/>
    <x v="0"/>
    <s v="VALLE DEL CAUCA"/>
    <s v="CALI"/>
    <s v="BARRIO EL RETIRO - CALI"/>
    <s v="WOMPI"/>
    <s v="FO-25-1929400"/>
    <d v="2025-12-04T09:00:00"/>
    <d v="2025-12-05T12:37:00"/>
    <x v="0"/>
    <s v="ROLLOS"/>
    <s v="EJECUTADO_EXITOSO"/>
    <s v="EJECUTADO EXITOSO"/>
    <s v="04/12/2025 SE ESCALA A COORDINADOR DE ZONA PARA ENTREGA DE ROLLOS EN SITIO | 05/12/2025 SE VISITA CORRESPONSAL Y SE REALIZA ENTREGA DE 48 ROLLOS"/>
    <s v="VISITA_TÉCNICA"/>
    <n v="48"/>
    <s v="PRINCIPAL"/>
    <s v="TERRESTRE"/>
    <s v="BOLAÑOS TABORDA JORGE ENRIQUE"/>
    <n v="1"/>
    <n v="31419"/>
    <n v="31419"/>
  </r>
  <r>
    <s v="VILLAVICENCIO"/>
    <s v="0036-0006"/>
    <x v="2"/>
    <n v="50350"/>
    <n v="3076774"/>
    <n v="48543"/>
    <x v="0"/>
    <s v="META"/>
    <s v="LA MACARENA"/>
    <s v="BARRIO CENTRO LA MACARENA 3"/>
    <s v="WOMPI"/>
    <s v="FO-25-1907557"/>
    <d v="2025-11-28T14:28:00"/>
    <d v="2025-12-05T12:42:00"/>
    <x v="0"/>
    <s v="ROLLOS"/>
    <s v="EJECUTADO_EXITOSO"/>
    <s v="EJECUTADO EXITOSO"/>
    <s v="29/11/2025 SE REALIZA ENVIO DE ROLLOS POR  OPERADOR LOGISTICO | 05/12/2025 SE REALIZA ENVIO DE 40 ROLLOS, CON LA GUIA 2235596921 SERVIENTREGA. SE CONFIRMA ENTREGA EXITOSA POR PARTE DE LA TRANSPORTADORA"/>
    <s v="ENVÍO"/>
    <n v="40"/>
    <s v="LEJANA"/>
    <s v="AEREO"/>
    <s v="CONTRERAS ROSSI LITZY YULIETH"/>
    <n v="1"/>
    <n v="40250"/>
    <n v="40250"/>
  </r>
  <r>
    <s v="APARTADO"/>
    <s v="0036-0005"/>
    <x v="5"/>
    <n v="5147"/>
    <n v="3078951"/>
    <n v="81130"/>
    <x v="0"/>
    <s v="ANTIOQUIA"/>
    <s v="CAREPA"/>
    <s v="BARRIO LA PRADERA CAREPA ANTIOQUIA CAREPA"/>
    <s v="WOMPI"/>
    <s v="FO-25-1908896"/>
    <d v="2025-12-01T08:00:00"/>
    <d v="2025-12-05T13:02:00"/>
    <x v="0"/>
    <s v="ROLLOS"/>
    <s v="EJECUTADO_EXITOSO"/>
    <s v="EJECUTADO EXITOSO"/>
    <s v="30/11/2025 SE ESCALA A COORDINADOR DE ZONA PARA ENTREGA DE ROLLOS EN SITIO | 05/12/2025 ENTREGA DE 24 ROLLOS"/>
    <s v="VISITA_TÉCNICA"/>
    <n v="24"/>
    <s v="PRINCIPAL"/>
    <s v="TERRESTRE"/>
    <s v="SALDARRIAGA MIRANDA SANTIAGO"/>
    <n v="1"/>
    <n v="31419"/>
    <n v="31419"/>
  </r>
  <r>
    <s v="TUNJA"/>
    <s v="0036-0007"/>
    <x v="3"/>
    <n v="15001"/>
    <n v="3098640"/>
    <n v="74570"/>
    <x v="0"/>
    <s v="BOYACA"/>
    <s v="TUNJA"/>
    <s v="BARRIO PBRERO TUNJA"/>
    <s v="WOMPI"/>
    <s v="FO-25-1927536"/>
    <d v="2025-12-03T15:32:00"/>
    <d v="2025-12-05T13:04:00"/>
    <x v="0"/>
    <s v="ROLLOS"/>
    <s v="EJECUTADO_EXITOSO"/>
    <s v="EJECUTADO EXITOSO"/>
    <s v="03/12/2025 SE ESCALA A COORDINADOR DE ZONA PARA ENTREGA DE ROLLOS EN SITIO | 05/12/2025 ENTREGA EXITOSA DE 32 ROLLOS WOMPI"/>
    <s v="VISITA_TÉCNICA"/>
    <n v="32"/>
    <s v="PRINCIPAL"/>
    <s v="TERRESTRE"/>
    <s v="HERRERA GARZON JEYSON STEVENT"/>
    <n v="1"/>
    <n v="31419"/>
    <n v="31419"/>
  </r>
  <r>
    <s v="BOGOTA"/>
    <s v="0036-0004"/>
    <x v="4"/>
    <n v="11001"/>
    <n v="3097194"/>
    <n v="76103"/>
    <x v="0"/>
    <s v="CUNDINAMARCA"/>
    <s v="BOGOTA"/>
    <s v="BARRIO FLORIDA BLANCA BOGOTA"/>
    <s v="WOMPI"/>
    <s v="FO-25-1925732"/>
    <d v="2025-12-03T12:20:00"/>
    <d v="2025-12-05T13:07:00"/>
    <x v="0"/>
    <s v="ROLLOS"/>
    <s v="EJECUTADO_EXITOSO"/>
    <s v="EJECUTADO EXITOSO"/>
    <s v="03/12/2025 SE ESCALA A COORDINADOR DE ZONA PARA ENTREGA DE ROLLOS EN SITIO | 05/12/2025 SE ENTREGA 16 ROLLOS DE WOMPI PARA EL CORRESPONSAL BANCARIO"/>
    <s v="VISITA_TÉCNICA"/>
    <n v="16"/>
    <s v="PRINCIPAL"/>
    <s v="TERRESTRE"/>
    <s v="LEAL POVEDA YOHAN SEBASTIAN"/>
    <n v="1"/>
    <n v="31419"/>
    <n v="31419"/>
  </r>
  <r>
    <s v="CALI"/>
    <s v="0036-0003"/>
    <x v="0"/>
    <n v="76001"/>
    <n v="3102730"/>
    <n v="24547"/>
    <x v="0"/>
    <s v="VALLE DEL CAUCA"/>
    <s v="CALI"/>
    <s v="BARRIO 7 DE AGOSTO V - CALI"/>
    <s v="WOMPI"/>
    <s v="FO-25-1930370"/>
    <d v="2025-12-04T11:07:00"/>
    <d v="2025-12-05T13:08:00"/>
    <x v="0"/>
    <s v="ROLLOS"/>
    <s v="EJECUTADO_EXITOSO"/>
    <s v="EJECUTADO EXITOSO"/>
    <s v="04/12/2025 SE ESCALA A COORDINADOR DE ZONA PARA ENTREGA DE ROLLOS EN SITIO | 05/12/2025 SE VISITA CORRESPONSAL Y SE REALIZA ENTREGA DE 64 ROLLOS"/>
    <s v="VISITA_TÉCNICA"/>
    <n v="64"/>
    <s v="PRINCIPAL"/>
    <s v="TERRESTRE"/>
    <s v="BOLAÑOS TABORDA JORGE ENRIQUE"/>
    <n v="1"/>
    <n v="31419"/>
    <n v="31419"/>
  </r>
  <r>
    <s v="CALI"/>
    <s v="0036-0003"/>
    <x v="0"/>
    <n v="76001"/>
    <n v="3101967"/>
    <n v="16746"/>
    <x v="0"/>
    <s v="VALLE DEL CAUCA"/>
    <s v="CALI"/>
    <s v="MATERIALES EMO II CALI"/>
    <s v="WOMPI"/>
    <s v="FO-25-1930300"/>
    <d v="2025-12-04T10:20:00"/>
    <d v="2025-12-05T13:10:00"/>
    <x v="0"/>
    <s v="ROLLOS"/>
    <s v="EJECUTADO_EXITOSO"/>
    <s v="EJECUTADO EXITOSO"/>
    <s v="04/12/2025 SE ESCALA A COORDINADOR DE ZONA PARA ENTREGA DE ROLLOS EN SITIO | 05/12/2025 SE ENTREGAN 24 ROLLOS A CAROLINA AGUILAR"/>
    <s v="VISITA_TÉCNICA"/>
    <n v="24"/>
    <s v="PRINCIPAL"/>
    <s v="TERRESTRE"/>
    <s v="CUERO RUIZ JHONNY"/>
    <n v="1"/>
    <n v="31419"/>
    <n v="31419"/>
  </r>
  <r>
    <s v="CALI"/>
    <s v="0036-0003"/>
    <x v="0"/>
    <n v="76001"/>
    <n v="3102133"/>
    <n v="71642"/>
    <x v="0"/>
    <s v="VALLE DEL CAUCA"/>
    <s v="CALI"/>
    <s v="BARRIO POBLADO II CALI 1"/>
    <s v="WOMPI"/>
    <s v="FO-25-1930296"/>
    <d v="2025-12-04T10:34:00"/>
    <d v="2025-12-05T13:11:00"/>
    <x v="0"/>
    <s v="ROLLOS"/>
    <s v="EJECUTADO_EXITOSO"/>
    <s v="EJECUTADO EXITOSO"/>
    <s v="04/12/2025 SE ESCALA A COORDINADOR DE ZONA PARA ENTREGA DE ROLLOS EN SITIO | 05/12/2025 SE VISITA CORRESPONSAL Y SE REALIZA ENTREGA DE 24 ROLLOS"/>
    <s v="VISITA_TÉCNICA"/>
    <n v="24"/>
    <s v="PRINCIPAL"/>
    <s v="TERRESTRE"/>
    <s v="BOLAÑOS TABORDA JORGE ENRIQUE"/>
    <n v="1"/>
    <n v="31419"/>
    <n v="31419"/>
  </r>
  <r>
    <s v="BOGOTA"/>
    <s v="0036-0004"/>
    <x v="4"/>
    <n v="11001"/>
    <n v="3095984"/>
    <n v="76533"/>
    <x v="0"/>
    <s v="CUNDINAMARCA"/>
    <s v="BOGOTA"/>
    <s v="BARRIO SAN CARLOS KENNEDY BOGOTA"/>
    <s v="WOMPI"/>
    <s v="FO-25-1924693"/>
    <d v="2025-12-03T10:18:00"/>
    <d v="2025-12-05T13:16:00"/>
    <x v="0"/>
    <s v="ROLLOS"/>
    <s v="EJECUTADO_EXITOSO"/>
    <s v="EJECUTADO EXITOSO"/>
    <s v="03/12/2025 SE ESCALA A COORDINADOR DE ZONA PARA ENTREGA DE ROLLOS EN SITIO | 05/12/2025 DURANTE LA VISITA TECNICA SE REALIZA ENTREGA DE ROLLOS PARA DATÁFONO NO SE MANIPULAN EQUIPOS SIN NOVEDAD EN ENTREGA"/>
    <s v="VISITA_TÉCNICA"/>
    <n v="24"/>
    <s v="PRINCIPAL"/>
    <s v="TERRESTRE"/>
    <s v="LOZADA ROJAS CHRISTIAN ANDRES"/>
    <n v="1"/>
    <n v="31419"/>
    <n v="31419"/>
  </r>
  <r>
    <s v="PASTO"/>
    <s v="0036-0003"/>
    <x v="0"/>
    <n v="52540"/>
    <n v="3079161"/>
    <n v="61222"/>
    <x v="0"/>
    <s v="NARIÑO"/>
    <s v="POLICARPA"/>
    <s v="BARRIO SANTACRUZ POLICARPA"/>
    <s v="WOMPI"/>
    <s v="FO-25-1909503"/>
    <d v="2025-12-01T08:00:00"/>
    <d v="2025-12-05T13:31:00"/>
    <x v="0"/>
    <s v="ROLLOS"/>
    <s v="EJECUTADO_EXITOSO"/>
    <s v="EJECUTADO EXITOSO"/>
    <s v="30/11/2025 SE CONFIRMAN DATOS, SE REALIZA ENVIO POR OPERADOR LOGISTICO | 01/12/2025 SE REALIZA ENVÍO DE 16 ROLLOS POR TRANSPORTADORA INTERRAPIDISIMO, ENVÍO DE ROLLOS"/>
    <s v="ENVÍO"/>
    <n v="16"/>
    <s v="LEJANA"/>
    <s v="TERRESTRE"/>
    <s v="PAZ MARTINEZ RICHARD HUMBERTO"/>
    <n v="1"/>
    <n v="40250"/>
    <n v="40250"/>
  </r>
  <r>
    <s v="BOGOTA"/>
    <s v="0036-0004"/>
    <x v="4"/>
    <n v="11001"/>
    <n v="3103332"/>
    <n v="19014"/>
    <x v="0"/>
    <s v="CUNDINAMARCA"/>
    <s v="BOGOTA"/>
    <s v="BARRIO LUCERO ALTO BOGOTA"/>
    <s v="WOMPI"/>
    <s v="FO-25-1931046"/>
    <d v="2025-12-04T12:30:00"/>
    <d v="2025-12-05T13:53:00"/>
    <x v="0"/>
    <s v="ROLLOS"/>
    <s v="EJECUTADO_EXITOSO"/>
    <s v="EJECUTADO EXITOSO"/>
    <s v="04/12/2025 SE ESCALA A COORDINADOR DE ZONA PARA ENTREGA DE ROLLOS EN SITIO | 05/12/2025 SE VISITA COMERCIO, SE ENTREGAN 16 ROLLOS WOMPI, NO SE MANIPULAN DISPOSITIVOS"/>
    <s v="VISITA_TÉCNICA"/>
    <n v="16"/>
    <s v="PRINCIPAL"/>
    <s v="TERRESTRE"/>
    <s v="ORTIZ YARA FRANKLYN ISRAEL"/>
    <n v="1"/>
    <n v="31419"/>
    <n v="31419"/>
  </r>
  <r>
    <s v="BOGOTA"/>
    <s v="0036-0004"/>
    <x v="4"/>
    <n v="11001"/>
    <n v="3103213"/>
    <n v="77338"/>
    <x v="0"/>
    <s v="CUNDINAMARCA"/>
    <s v="BOGOTA"/>
    <s v="BARRIO GAITANA BOGOTA 3"/>
    <s v="WOMPI"/>
    <s v="FO-25-1931054"/>
    <d v="2025-12-04T12:05:00"/>
    <d v="2025-12-05T13:56:00"/>
    <x v="0"/>
    <s v="ROLLOS"/>
    <s v="EJECUTADO_EXITOSO"/>
    <s v="EJECUTADO EXITOSO"/>
    <s v="04/12/2025 SE ESCALA A COORDINADOR DE ZONA PARA ENTREGA DE ROLLOS EN SITIO | 05/12/2025 SE ENTREGAN 16 ROLLOS WOMPI A DORA RIVEROS"/>
    <s v="VISITA_TÉCNICA"/>
    <n v="16"/>
    <s v="PRINCIPAL"/>
    <s v="TERRESTRE"/>
    <s v="LEON GUERRERO CRISTIAN JOHAN"/>
    <n v="1"/>
    <n v="31419"/>
    <n v="31419"/>
  </r>
  <r>
    <s v="PASTO"/>
    <s v="0036-0003"/>
    <x v="0"/>
    <n v="52323"/>
    <n v="3077515"/>
    <n v="51089"/>
    <x v="0"/>
    <s v="NARIÑO"/>
    <s v="GUALMATAN"/>
    <s v="BARRIO JOSE MARIA HERNANDEZ GUALMATAN 1"/>
    <s v="WOMPI"/>
    <s v="FO-25-1909506"/>
    <d v="2025-11-28T15:57:00"/>
    <d v="2025-12-05T14:09:00"/>
    <x v="0"/>
    <s v="ROLLOS"/>
    <s v="EJECUTADO_EXITOSO"/>
    <s v="EJECUTADO EXITOSO"/>
    <s v="30/11/2025 SE CONFIRMAN DATOS, SE REALIZA ENVIO POR OPERADOR LOGISTICO | 05/12/2025 SE REALIZA ENVIO DE 32 ROLLOS, CON LA GUIA 2248145455 SERVIENTREGA. SE CONFIRMA ENTREGA EXITOSA POR PARTE DE LA TRANSPORTADORA"/>
    <s v="ENVÍO"/>
    <n v="32"/>
    <s v="INTERMEDIA"/>
    <s v="TERRESTRE"/>
    <s v="AYALA ROMERO MAYKOL DANILO"/>
    <n v="1"/>
    <n v="36351"/>
    <n v="36351"/>
  </r>
  <r>
    <s v="CUCUTA"/>
    <s v="0036-0007"/>
    <x v="3"/>
    <n v="54720"/>
    <n v="3049924"/>
    <n v="12028"/>
    <x v="0"/>
    <s v="NORTE DE SANTANDER"/>
    <s v="SARDINATA"/>
    <s v="SARDINATA - NORTE DE SANTANDER"/>
    <s v="WOMPI"/>
    <s v="FO-25-1869152"/>
    <d v="2025-11-24T08:00:00"/>
    <d v="2025-12-05T14:18:00"/>
    <x v="0"/>
    <s v="ROLLOS"/>
    <s v="EJECUTADO_EXITOSO"/>
    <s v="EJECUTADO EXITOSO"/>
    <s v="24/11/2025 SE CONFIRMAN DATOS, SE REALIZA ENVIO POR OPERADOR LOGISTICO | 29/11/2025 SE REALIZA LLAMADA TELEFÓNICA AL NÚMERO ASIGNADO SE HABLÓ CON LA SRA MARÍA MANIFIESTA QUE LE ENVIEMOS POR INTERAPIDSIMO A LA OFICINA DE SARDINATA, SE REALIZA ENVÍO DE 56 ROLLOS TODO OK"/>
    <s v="ENVÍO"/>
    <n v="56"/>
    <s v="INTERMEDIA"/>
    <s v="TERRESTRE"/>
    <s v="MORA VEGA JEAMPIER"/>
    <n v="1"/>
    <n v="36351"/>
    <n v="36351"/>
  </r>
  <r>
    <s v="MEDELLIN"/>
    <s v="0036-0005"/>
    <x v="5"/>
    <n v="5360"/>
    <n v="3089859"/>
    <n v="77399"/>
    <x v="0"/>
    <s v="ANTIOQUIA"/>
    <s v="ITAGUI"/>
    <s v="BARRIO ITAGUI ITAGUI 28"/>
    <s v="WOMPI"/>
    <s v="FO-25-1918164"/>
    <d v="2025-12-02T10:13:00"/>
    <d v="2025-12-05T14:22:00"/>
    <x v="0"/>
    <s v="ROLLOS"/>
    <s v="EJECUTADO_EXITOSO"/>
    <s v="EJECUTADO EXITOSO"/>
    <s v="02/12/2025 SE ESCALA A COORDINADOR DE ZONA PARA ENTREGA DE ROLLOS EN SITIO | 05/12/2025 SE REALIZA ENTREGA DE 48 ROLLOS POR EL OPERADOR LOGISTICO VELOCES CON LA GUIA V4001917572"/>
    <s v="ANALISTA-OPERADOR LOGISTICO"/>
    <n v="48"/>
    <s v="PRINCIPAL"/>
    <s v="TERRESTRE"/>
    <s v="BETANCUR AGUIRRE EDGAR AUGUSTO"/>
    <n v="1"/>
    <n v="31419"/>
    <n v="31419"/>
  </r>
  <r>
    <s v="BOGOTA"/>
    <s v="0036-0004"/>
    <x v="4"/>
    <n v="25662"/>
    <n v="3067337"/>
    <n v="42283"/>
    <x v="0"/>
    <s v="CUNDINAMARCA"/>
    <s v="SAN JUAN DE RIO SECO"/>
    <s v="BARRIO CENTRO SAN JUAN DE RIOSECO"/>
    <s v="WOMPI"/>
    <s v="FO-25-1915330"/>
    <d v="2025-11-26T14:42:00"/>
    <d v="2025-12-05T14:30:00"/>
    <x v="0"/>
    <s v="ROLLOS"/>
    <s v="EJECUTADO_EXITOSO"/>
    <s v="EJECUTADO EXITOSO"/>
    <s v="01/12/2025 SE CONFIRMAN DATOS, SE REALIZA ENVIO POR OPERADOR LOGISTICO | 05/12/2025 SE REALIZA ENVIO DE 24 ROLLOS, CON LA GUIA 2235596946 SERVIENTREGA. SE CONFIRMA ENTREGA EXITOSA POR PARTE DE LA TRANSPORTADORA"/>
    <s v="ENVÍO"/>
    <n v="24"/>
    <s v="LEJANA"/>
    <s v="TERRESTRE"/>
    <s v="CONTRERAS ROSSI LITZY YULIETH"/>
    <n v="1"/>
    <n v="40250"/>
    <n v="40250"/>
  </r>
  <r>
    <s v="BOGOTA"/>
    <s v="0036-0004"/>
    <x v="4"/>
    <n v="25181"/>
    <n v="3071767"/>
    <n v="28143"/>
    <x v="0"/>
    <s v="CUNDINAMARCA"/>
    <s v="CHOACHI"/>
    <s v="BARRIO CENTRO CHOACHI"/>
    <s v="WOMPI"/>
    <s v="FO-25-1914152"/>
    <d v="2025-11-27T12:14:00"/>
    <d v="2025-12-05T14:32:00"/>
    <x v="0"/>
    <s v="ROLLOS"/>
    <s v="EJECUTADO_EXITOSO"/>
    <s v="EJECUTADO EXITOSO"/>
    <s v="01/12/2025 SE CONFIRMAN DATOS, SE REALIZA ENVIO POR OPERADOR LOGISTICO | 05/12/2025 SE REALIZA ENVIO DE 24 ROLLOS, CON LA GUIA 2235596940 SERVIENTREGA. SE CONFIRMA ENTREGA EXITOSA POR PARTE DE LA TRANSPORTADORA"/>
    <s v="ENVÍO"/>
    <n v="24"/>
    <s v="INTERMEDIA"/>
    <s v="TERRESTRE"/>
    <s v="CONTRERAS ROSSI LITZY YULIETH"/>
    <n v="1"/>
    <n v="36351"/>
    <n v="36351"/>
  </r>
  <r>
    <s v="BOGOTA"/>
    <s v="0036-0004"/>
    <x v="4"/>
    <n v="25899"/>
    <n v="3077055"/>
    <n v="50484"/>
    <x v="0"/>
    <s v="CUNDINAMARCA"/>
    <s v="ZIPAQUIRA"/>
    <s v="BARRIO ZIPAQUIRA ZIPAQUIRA"/>
    <s v="WOMPI"/>
    <s v="FO-25-1910556"/>
    <d v="2025-11-28T15:08:00"/>
    <d v="2025-12-05T14:59:00"/>
    <x v="0"/>
    <s v="ROLLOS"/>
    <s v="EJECUTADO_EXITOSO"/>
    <s v="EJECUTADO EXITOSO"/>
    <s v="01/12/2025 SE CONFIRMAN DATOS, SE REALIZA ENVIO POR OPERADOR LOGISTICO | 05/12/2025 SE REALIZA ENVIO DE 16 ROLLOS, CON LA GUIA 2235596930 SERVIENTREGA. SE CONFIRMA ENTREGA EXITOSA POR PARTE DE LA TRANSPORTADORA"/>
    <s v="ENVÍO"/>
    <n v="16"/>
    <s v="INTERMEDIA"/>
    <s v="TERRESTRE"/>
    <s v="AYALA ROMERO MAYKOL DANILO"/>
    <n v="1"/>
    <n v="36351"/>
    <n v="36351"/>
  </r>
  <r>
    <s v="BUCARAMANGA"/>
    <s v="0036-0007"/>
    <x v="3"/>
    <n v="68001"/>
    <n v="3107964"/>
    <n v="75991"/>
    <x v="0"/>
    <s v="SANTANDER"/>
    <s v="BUCARAMANGA"/>
    <s v="BARRIO ALFONSO LOPEZ BUCARAMANGA 7"/>
    <s v="WOMPI"/>
    <s v="FO-25-1936259"/>
    <d v="2025-12-05T11:49:00"/>
    <d v="2025-12-05T15:06:00"/>
    <x v="0"/>
    <s v="ROLLOS"/>
    <s v="EJECUTADO_CANCELADO"/>
    <s v="CB CERRADO - DESOCUPADO"/>
    <s v="05/12/2025 SE ESCALA A COORDINADOR DE ZONA PARA ENTREGA DE ROLLOS EN SITIO | 05/12/2025 SE HACE PRESENCIA EN COMERCIO SE ENCUENTRA CERRADO SE MARCA EN VARIAS OCASIONES AL NÚMERO RELACIONADO EN LA ORDEN 3118464818 NO SE OBTIENE RESPUESTA"/>
    <s v="VISITA_TÉCNICA"/>
    <m/>
    <s v="PRINCIPAL"/>
    <s v="TERRESTRE"/>
    <s v="BARRERA ORTEGA MARLON STWAR"/>
    <n v="1"/>
    <n v="31419"/>
    <n v="31419"/>
  </r>
  <r>
    <s v="CUCUTA"/>
    <s v="0036-0007"/>
    <x v="3"/>
    <n v="54001"/>
    <n v="3106653"/>
    <n v="71612"/>
    <x v="0"/>
    <s v="NORTE DE SANTANDER"/>
    <s v="CUCUTA"/>
    <s v="CUCUTA AEROPURTO"/>
    <s v="WOMPI"/>
    <s v="FO-25-1935031"/>
    <d v="2025-12-05T09:14:00"/>
    <d v="2025-12-05T15:08:00"/>
    <x v="0"/>
    <s v="ROLLOS"/>
    <s v="EJECUTADO_EXITOSO"/>
    <s v="EJECUTADO EXITOSO"/>
    <s v="05/12/2025 SE ESCALA A COORDINADOR DE ZONA PARA ENTREGA DE ROLLOS EN SITIO | 05/12/2025 SE VISITA COMERCIO SE HACE ENTREGA DE 32 ROLLOS WOMPI CIERRE EXITOSO"/>
    <s v="VISITA_TÉCNICA"/>
    <n v="32"/>
    <s v="PRINCIPAL"/>
    <s v="TERRESTRE"/>
    <s v="CARRILLO MORA FRANKY JAVIER"/>
    <n v="1"/>
    <n v="31419"/>
    <n v="31419"/>
  </r>
  <r>
    <s v="IBAGUE"/>
    <s v="0036-0006"/>
    <x v="2"/>
    <n v="73001"/>
    <n v="3102298"/>
    <n v="59249"/>
    <x v="0"/>
    <s v="TOLIMA"/>
    <s v="IBAGUE"/>
    <s v="BARRIO LOS CEDROS"/>
    <s v="WOMPI"/>
    <s v="FO-25-1930376"/>
    <d v="2025-12-04T11:00:00"/>
    <d v="2025-12-05T15:11:00"/>
    <x v="0"/>
    <s v="ROLLOS"/>
    <s v="EJECUTADO_EXITOSO"/>
    <s v="EJECUTADO EXITOSO"/>
    <s v="04/12/2025 SE ESCALA A COORDINADOR DE ZONA PARA ENTREGA DE ROLLOS EN SITIO | 05/12/2025 SE REALIZA ENTREGA DE 64 ROLLOS WOMPI POR SOLICITUD DEL CLIENTE."/>
    <s v="VISITA_TÉCNICA"/>
    <n v="64"/>
    <s v="PRINCIPAL"/>
    <s v="TERRESTRE"/>
    <s v="BARRAGAN TAFUR EDWIN ESTEBAN"/>
    <n v="1"/>
    <n v="31419"/>
    <n v="31419"/>
  </r>
  <r>
    <s v="BOGOTA"/>
    <s v="0036-0004"/>
    <x v="4"/>
    <n v="11001"/>
    <n v="3099370"/>
    <n v="17058"/>
    <x v="0"/>
    <s v="CUNDINAMARCA"/>
    <s v="BOGOTA"/>
    <s v="BARRIO SUBA BOCHALEMA BOGOTA"/>
    <s v="WOMPI"/>
    <s v="FO-25-1928810"/>
    <d v="2025-12-04T08:00:00"/>
    <d v="2025-12-05T15:14:00"/>
    <x v="0"/>
    <s v="ROLLOS"/>
    <s v="EJECUTADO_EXITOSO"/>
    <s v="EJECUTADO EXITOSO"/>
    <s v="04/12/2025 SE ESCALA A COORDINADOR DE ZONA PARA ENTREGA DE ROLLOS EN SITIO | 05/12/2025 SE ENTREGAN 32 ROLLOS WOMPI A SEBASTIÁN BAUTISTA"/>
    <s v="VISITA_TÉCNICA"/>
    <n v="32"/>
    <s v="PRINCIPAL"/>
    <s v="TERRESTRE"/>
    <s v="LEON GUERRERO CRISTIAN JOHAN"/>
    <n v="1"/>
    <n v="31419"/>
    <n v="31419"/>
  </r>
  <r>
    <s v="BOGOTA"/>
    <s v="0036-0004"/>
    <x v="4"/>
    <n v="11001"/>
    <n v="3093275"/>
    <n v="66839"/>
    <x v="0"/>
    <s v="CUNDINAMARCA"/>
    <s v="BOGOTA"/>
    <s v="BARRIO RAFAEL NUÑEZ BOGOTA"/>
    <s v="WOMPI"/>
    <s v="FO-25-1924223"/>
    <d v="2025-12-02T16:45:00"/>
    <d v="2025-12-05T15:16:00"/>
    <x v="0"/>
    <s v="ROLLOS"/>
    <s v="EJECUTADO_EXITOSO"/>
    <s v="EJECUTADO EXITOSO"/>
    <s v="03/12/2025 SE ESCALA A COORDINADOR DE ZONA PARA ENTREGA DE ROLLOS EN SITIO | 05/12/2025 SE ENTREGA 16 ROLLOS WOMPI"/>
    <s v="VISITA_TÉCNICA"/>
    <n v="16"/>
    <s v="PRINCIPAL"/>
    <s v="TERRESTRE"/>
    <s v="GONZALEZ FANDIÑO SANTIAGO ERNESTO"/>
    <n v="1"/>
    <n v="31419"/>
    <n v="31419"/>
  </r>
  <r>
    <s v="BARRANQUILLA"/>
    <s v="0036-0001"/>
    <x v="1"/>
    <n v="8001"/>
    <n v="3106613"/>
    <n v="51688"/>
    <x v="0"/>
    <s v="ATLANTICO"/>
    <s v="BARRANQUILLA"/>
    <s v="VARIEDADES EL ENCANTO Y ALGO MÁS"/>
    <s v="WOMPI"/>
    <s v="FO-25-1935032"/>
    <d v="2025-12-05T09:05:00"/>
    <d v="2025-12-05T15:22:00"/>
    <x v="0"/>
    <s v="ROLLOS"/>
    <s v="EJECUTADO_EXITOSO"/>
    <s v="EJECUTADO EXITOSO"/>
    <s v="05/12/2025 SE ESCALA A COORDINADOR DE ZONA PARA ENTREGA DE ROLLOS EN SITIO | 05/12/2025 SE REALIZA VISITA SE ENTREGA 32 ROLLOS"/>
    <s v="VISITA_TÉCNICA"/>
    <n v="32"/>
    <s v="PRINCIPAL"/>
    <s v="TERRESTRE"/>
    <s v="VILLACOB VILLACOB ELKIN EDUARDO"/>
    <n v="1"/>
    <n v="31419"/>
    <n v="31419"/>
  </r>
  <r>
    <s v="MEDELLIN"/>
    <s v="0036-0005"/>
    <x v="5"/>
    <n v="5686"/>
    <n v="3077404"/>
    <n v="25120"/>
    <x v="0"/>
    <s v="ANTIOQUIA"/>
    <s v="SANTA ROSA DE OSOS"/>
    <s v="LA VARIANTE I STA ROSA DE OSOS - ANTIOQUIA"/>
    <s v="WOMPI"/>
    <s v="FO-25-1907556"/>
    <d v="2025-11-28T15:34:00"/>
    <d v="2025-12-05T15:31:00"/>
    <x v="0"/>
    <s v="ROLLOS"/>
    <s v="EJECUTADO_EXITOSO"/>
    <s v="EJECUTADO EXITOSO"/>
    <s v="29/11/2025 SE REALIZA ENVIO DE ROLLOS POR  OPERADOR LOGISTICO | 05/12/2025 SE REALIZA ENVIO DE 64 ROLLOS, CON LA GUIA 2078334609 SERVIENTREGA. SE CONFIRMA ENTREGA EXITOSA POR PARTE DE LA TRANSPORTADORA"/>
    <s v="ENVÍO"/>
    <n v="64"/>
    <s v="INTERMEDIA"/>
    <s v="TERRESTRE"/>
    <s v="BETANCUR AGUIRRE EDGAR AUGUSTO"/>
    <n v="1"/>
    <n v="36351"/>
    <n v="36351"/>
  </r>
  <r>
    <s v="BUCARAMANGA"/>
    <s v="0036-0007"/>
    <x v="3"/>
    <n v="68190"/>
    <n v="3077473"/>
    <n v="70768"/>
    <x v="0"/>
    <s v="SANTANDER"/>
    <s v="CIMITARRA"/>
    <s v="CIMITARRA SANTANDER"/>
    <s v="WOMPI"/>
    <s v="FO-25-1909309"/>
    <d v="2025-11-28T16:28:00"/>
    <d v="2025-12-05T15:38:00"/>
    <x v="0"/>
    <s v="ROLLOS"/>
    <s v="EJECUTADO_EXITOSO"/>
    <s v="EJECUTADO EXITOSO"/>
    <s v="30/11/2025 SE CONFIRMAN DATOS, SE REALIZA ENVIO POR OPERADOR LOGISTICO | 05/12/2025 SE REALIZA ENVIO DE 24 ROLLOS, CON LA GUIA 2187690982 SERVIENTREGA. SE CONFIRMA ENTREGA EXITOSA POR PARTE DE LA TRANSPORTADORA"/>
    <s v="ENVÍO"/>
    <n v="24"/>
    <s v="LEJANA"/>
    <s v="TERRESTRE"/>
    <s v="COLPAS MESA ELECTO JORGE"/>
    <n v="1"/>
    <n v="40250"/>
    <n v="40250"/>
  </r>
  <r>
    <s v="IBAGUE"/>
    <s v="0036-0006"/>
    <x v="2"/>
    <n v="73001"/>
    <n v="3101444"/>
    <n v="53378"/>
    <x v="0"/>
    <s v="TOLIMA"/>
    <s v="IBAGUE"/>
    <s v="BARIO PICALEÑA IBAGUE"/>
    <s v="WOMPI"/>
    <s v="FO-25-1929721"/>
    <d v="2025-12-04T09:28:00"/>
    <d v="2025-12-05T15:43:00"/>
    <x v="0"/>
    <s v="ROLLOS"/>
    <s v="EJECUTADO_EXITOSO"/>
    <s v="EJECUTADO EXITOSO"/>
    <s v="04/12/2025 SE ESCALA A COORDINADOR DE ZONA PARA ENTREGA DE ROLLOS EN SITIO | 05/12/2025 SE REALIZA ENTREGA DE 64 ROLLOS WOMPI POR SOLICITUD DEL CLIENTE."/>
    <s v="VISITA_TÉCNICA"/>
    <n v="64"/>
    <s v="PRINCIPAL"/>
    <s v="TERRESTRE"/>
    <s v="BARRAGAN TAFUR EDWIN ESTEBAN"/>
    <n v="1"/>
    <n v="31419"/>
    <n v="31419"/>
  </r>
  <r>
    <s v="NEIVA"/>
    <s v="0036-0006"/>
    <x v="2"/>
    <n v="41001"/>
    <n v="3097324"/>
    <n v="70826"/>
    <x v="0"/>
    <s v="HUILA"/>
    <s v="NEIVA"/>
    <s v="BARRIO CANAIMA NEIVA 5"/>
    <s v="WOMPI"/>
    <s v="FO-25-1925734"/>
    <d v="2025-12-03T12:14:00"/>
    <d v="2025-12-05T15:44:00"/>
    <x v="0"/>
    <s v="ROLLOS"/>
    <s v="EJECUTADO_EXITOSO"/>
    <s v="EJECUTADO EXITOSO"/>
    <s v="03/12/2025 SE ESCALA A COORDINADOR DE ZONA PARA ENTREGA DE ROLLOS EN SITIO | 05/12/2025 SE ENTREGAN 24 ROLLOS WOMPI"/>
    <s v="VISITA_TÉCNICA"/>
    <n v="24"/>
    <s v="PRINCIPAL"/>
    <s v="TERRESTRE"/>
    <s v="DIAZ VARGAS JONATHAN MIGUEL"/>
    <n v="1"/>
    <n v="31419"/>
    <n v="31419"/>
  </r>
  <r>
    <s v="BOGOTA"/>
    <s v="0036-0004"/>
    <x v="4"/>
    <n v="11001"/>
    <n v="3091206"/>
    <n v="31754"/>
    <x v="0"/>
    <s v="CUNDINAMARCA"/>
    <s v="BOGOTA"/>
    <s v="BARRIO BOSA 11 BOGOTÁ"/>
    <s v="WOMPI"/>
    <s v="FO-25-1919101"/>
    <d v="2025-12-02T11:56:00"/>
    <d v="2025-12-05T15:46:00"/>
    <x v="0"/>
    <s v="ROLLOS"/>
    <s v="EJECUTADO_EXITOSO"/>
    <s v="EJECUTADO EXITOSO"/>
    <s v="02/12/2025 SE ESCALA A COORDINADOR DE ZONA PARA ENTREGA DE ROLLOS EN SITIO | 05/12/2025 ENTREGA DE 40 ROLLOS NO SE MANIPULAN EQUIPOS SE ENTREGA EN EL LOCAL CONTIGUO YA QUE EL CLIENTE DE ENCUENTRA EN HORA DE ALMUERZO NO RECIBE LA SEÑORA INGRID PORTILLA HERMANA DEL SEÑOR IBAN PORTILLA ENCARGADO DEL CB"/>
    <s v="VISITA_TÉCNICA"/>
    <n v="40"/>
    <s v="PRINCIPAL"/>
    <s v="TERRESTRE"/>
    <s v="HERNANDEZ NARANJO OSCAR EDUARDO"/>
    <n v="1"/>
    <n v="31419"/>
    <n v="31419"/>
  </r>
  <r>
    <s v="VILLAVICENCIO"/>
    <s v="0036-0006"/>
    <x v="2"/>
    <n v="50683"/>
    <n v="3071003"/>
    <n v="74332"/>
    <x v="0"/>
    <s v="META"/>
    <s v="SAN JUAN DE ARAMA"/>
    <s v="BARRIO CENTRO SAN JUAN DE ARAMA 2"/>
    <s v="WOMPI"/>
    <s v="FO-25-1911614"/>
    <d v="2025-11-27T10:27:00"/>
    <d v="2025-12-05T15:57:00"/>
    <x v="0"/>
    <s v="ROLLOS"/>
    <s v="EJECUTADO_EXITOSO"/>
    <s v="EJECUTADO EXITOSO"/>
    <s v="01/12/2025 SE CONFIRMAN DATOS, SE REALIZA ENVIO POR OPERADOR LOGISTICO | 05/12/2025 SE REALIZA ENVIO DE 32 ROLLOS, CON LA GUIA 2235596928 SERVIENTREGA. SE CONFIRMA ENTREGA EXITOSA POR PARTE DE LA TRANSPORTADORA"/>
    <s v="ENVÍO"/>
    <n v="32"/>
    <s v="LEJANA"/>
    <s v="TERRESTRE"/>
    <s v="CONTRERAS ROSSI LITZY YULIETH"/>
    <n v="1"/>
    <n v="40250"/>
    <n v="40250"/>
  </r>
  <r>
    <s v="BOGOTA"/>
    <s v="0036-0004"/>
    <x v="4"/>
    <n v="25524"/>
    <n v="3075955"/>
    <n v="36086"/>
    <x v="0"/>
    <s v="CUNDINAMARCA"/>
    <s v="PANDI"/>
    <s v="BARRIO CENTRO PANDI"/>
    <s v="WOMPI"/>
    <s v="FO-25-1903010"/>
    <d v="2025-11-28T11:02:00"/>
    <d v="2025-12-05T15:59:00"/>
    <x v="0"/>
    <s v="ROLLOS"/>
    <s v="EJECUTADO_EXITOSO"/>
    <s v="EJECUTADO EXITOSO"/>
    <s v="28/11/2025 SE CONFIRMAN DATOS, SE REALIZA ENVIO POR OPERADOR LOGISTICO | 05/12/2025 SE REALIZA ENVIO DE 40 ROLLOS, CON LA GUIA 2235596894 SERVIENTREGA. SE CONFIRMA ENTREGA EXITOSA POR PARTE DE LA TRANSPORTADORA"/>
    <s v="ENVÍO"/>
    <n v="40"/>
    <s v="LEJANA"/>
    <s v="TERRESTRE"/>
    <s v="ALVAREZ LOPEZ MARIANA"/>
    <n v="1"/>
    <n v="40250"/>
    <n v="40250"/>
  </r>
  <r>
    <s v="TUNJA"/>
    <s v="0036-0007"/>
    <x v="3"/>
    <n v="15001"/>
    <n v="3108509"/>
    <n v="40854"/>
    <x v="0"/>
    <s v="BOYACA"/>
    <s v="TUNJA"/>
    <s v="BARRIO SAN CARLOS TUNJA"/>
    <s v="WOMPI"/>
    <s v="FO-25-1936262"/>
    <d v="2025-12-05T12:10:00"/>
    <d v="2025-12-05T16:12:00"/>
    <x v="0"/>
    <s v="ROLLOS"/>
    <s v="EJECUTADO_EXITOSO"/>
    <s v="EJECUTADO EXITOSO"/>
    <s v="05/12/2025 SE ESCALA A COORDINADOR DE ZONA PARA ENTREGA DE ROLLOS EN SITIO | 05/12/2025 ENTREGA DE 16 ROLLOS WOMPI CON VISITA EXITOSA"/>
    <s v="VISITA_TÉCNICA"/>
    <n v="16"/>
    <s v="PRINCIPAL"/>
    <s v="TERRESTRE"/>
    <s v="HERRERA GARZON JEYSON STEVENT"/>
    <n v="1"/>
    <n v="31419"/>
    <n v="31419"/>
  </r>
  <r>
    <s v="NEIVA"/>
    <s v="0036-0006"/>
    <x v="2"/>
    <n v="41001"/>
    <n v="3097429"/>
    <n v="79811"/>
    <x v="0"/>
    <s v="HUILA"/>
    <s v="NEIVA"/>
    <s v="BARRIO ALTOS DEL LIMONAR NEIVA"/>
    <s v="WOMPI"/>
    <s v="FO-25-1925735"/>
    <d v="2025-12-03T12:13:00"/>
    <d v="2025-12-05T16:19:00"/>
    <x v="0"/>
    <s v="ROLLOS"/>
    <s v="EJECUTADO_EXITOSO"/>
    <s v="EJECUTADO EXITOSO"/>
    <s v="03/12/2025 SE ESCALA A COORDINADOR DE ZONA PARA ENTREGA DE ROLLOS EN SITIO | 05/12/2025 SE ENTREGAN 24 ROLLOS WOMPI"/>
    <s v="VISITA_TÉCNICA"/>
    <n v="24"/>
    <s v="PRINCIPAL"/>
    <s v="TERRESTRE"/>
    <s v="DIAZ VARGAS JONATHAN MIGUEL"/>
    <n v="1"/>
    <n v="31419"/>
    <n v="31419"/>
  </r>
  <r>
    <s v="NEIVA"/>
    <s v="0036-0006"/>
    <x v="2"/>
    <n v="41001"/>
    <n v="3078588"/>
    <n v="13849"/>
    <x v="0"/>
    <s v="HUILA"/>
    <s v="NEIVA"/>
    <s v="BARRIO TIMANCO NEIVA"/>
    <s v="WOMPI"/>
    <s v="FO-25-1907265"/>
    <d v="2025-12-01T08:00:00"/>
    <d v="2025-12-05T16:25:00"/>
    <x v="0"/>
    <s v="ROLLOS"/>
    <s v="EJECUTADO_EXITOSO"/>
    <s v="EJECUTADO EXITOSO"/>
    <s v="29/11/2025 SE ESCALA A COORDINADOR DE ZONA PARA ENTREGA DE ROLLOS EN SITIO | 05/12/2025 SE ENTREGAN 64 ROLLOS WOMPI"/>
    <s v="VISITA_TÉCNICA"/>
    <n v="64"/>
    <s v="PRINCIPAL"/>
    <s v="TERRESTRE"/>
    <s v="DIAZ VARGAS JONATHAN MIGUEL"/>
    <n v="1"/>
    <n v="31419"/>
    <n v="31419"/>
  </r>
  <r>
    <s v="IBAGUE"/>
    <s v="0036-0006"/>
    <x v="2"/>
    <n v="73001"/>
    <n v="3097121"/>
    <n v="65642"/>
    <x v="0"/>
    <s v="TOLIMA"/>
    <s v="IBAGUE"/>
    <s v="BARRIO LA GAVIOTA IBAGUE 5"/>
    <s v="WOMPI"/>
    <s v="FO-25-1925440"/>
    <d v="2025-12-03T11:44:00"/>
    <d v="2025-12-05T16:28:00"/>
    <x v="0"/>
    <s v="ROLLOS"/>
    <s v="EJECUTADO_EXITOSO"/>
    <s v="EJECUTADO EXITOSO"/>
    <s v="03/12/2025 SE ESCALA A COORDINADOR DE ZONA PARA ENTREGA DE ROLLOS EN SITIO | 05/12/2025 SE REALIZA ENTREGA DE 48 ROLLOS WOMPI POR SOLICITUD DEL CLIENTE."/>
    <s v="VISITA_TÉCNICA"/>
    <n v="48"/>
    <s v="PRINCIPAL"/>
    <s v="TERRESTRE"/>
    <s v="BARRAGAN TAFUR EDWIN ESTEBAN"/>
    <n v="1"/>
    <n v="31419"/>
    <n v="31419"/>
  </r>
  <r>
    <s v="BUCARAMANGA"/>
    <s v="0036-0007"/>
    <x v="3"/>
    <n v="68081"/>
    <n v="3087285"/>
    <n v="58684"/>
    <x v="0"/>
    <s v="SANTANDER"/>
    <s v="BARRANCABERMEJA"/>
    <s v="BARRIO LA PAZ BARRANCABERMEJA"/>
    <s v="WOMPI"/>
    <s v="FO-25-1923892"/>
    <d v="2025-12-02T08:00:00"/>
    <d v="2025-12-05T17:10:00"/>
    <x v="0"/>
    <s v="ROLLOS"/>
    <s v="EJECUTADO_EXITOSO"/>
    <s v="EJECUTADO EXITOSO"/>
    <s v="03/12/2025 SE CONFIRMAN DATOS, SE REALIZA ENVIO POR OPERADOR LOGISTICO | 05/12/2025 SE REALIZA ENVIO DE 24 ROLLOS, CON LA GUIA 46778000226 COORDINADORA. SE CONFIRMA ENTREGA EXITOSA POR PARTE DE LA TRANSPORTADORA"/>
    <s v="ENVÍO"/>
    <n v="24"/>
    <s v="LEJANA"/>
    <s v="TERRESTRE"/>
    <s v="COLPAS MESA ELECTO JORGE"/>
    <n v="1"/>
    <n v="40250"/>
    <n v="40250"/>
  </r>
  <r>
    <s v="CALI"/>
    <s v="0036-0003"/>
    <x v="0"/>
    <n v="76364"/>
    <n v="3048248"/>
    <n v="40449"/>
    <x v="0"/>
    <s v="VALLE DEL CAUCA"/>
    <s v="JAMUNDI"/>
    <s v="BARRIO SIMON BOLIVAR JAMUNDI"/>
    <s v="WOMPI"/>
    <s v="FO-25-1864304"/>
    <d v="2025-11-21T16:36:00"/>
    <d v="2025-12-05T17:17:00"/>
    <x v="0"/>
    <s v="ROLLOS"/>
    <s v="EJECUTADO_EXITOSO"/>
    <s v="EJECUTADO EXITOSO"/>
    <s v="22/11/2025 SE CONFIRMAN DATOS, SE REALIZA ENVIO POR OPERADOR LOGISTICO | 28/11/2025 EN COMUNICACION CON EL USUARIO NOS CONFIRMA QUE AUN NO HA RECIBIDO LOS ROLLOS | 05/12/2025 SE REALIZA ENVIO DE 24 ROLLOS, CON LA GUIA 46778000186 COORDINADORA. SE CONFIRMA ENTREGA EXITOSA POR PARTE DE LA TRANSPORTADORA"/>
    <s v="ENVÍO"/>
    <n v="24"/>
    <s v="INTERMEDIA"/>
    <s v="TERRESTRE"/>
    <s v="AYALA ROMERO MAYKOL DANILO"/>
    <n v="1"/>
    <n v="36351"/>
    <n v="36351"/>
  </r>
  <r>
    <s v="PASTO"/>
    <s v="0036-0003"/>
    <x v="0"/>
    <n v="52835"/>
    <n v="3031442"/>
    <n v="60486"/>
    <x v="0"/>
    <s v="NARIÑO"/>
    <s v="SAN ANDRES DE TUMACO"/>
    <s v="BARRIO LLORENTE SAN ANDRES DE TUMACO"/>
    <s v="WOMPI"/>
    <s v="FO-25-1846165"/>
    <d v="2025-11-19T08:00:00"/>
    <d v="2025-12-05T17:18:00"/>
    <x v="0"/>
    <s v="ROLLOS"/>
    <s v="EJECUTADO_EXITOSO"/>
    <s v="EJECUTADO EXITOSO"/>
    <s v="19/11/2025 SE CONFIRMAN DATOS, SE REALIZA ENVIO POR OPERADOR LOGISTICO | 24/11/2025 TRANSPORTADORA TIENE NOVEDAD EN RUTA URBANA POR INFRAESTRUCTURA | 05/12/2025 SE REALIZA ENVIO DE 40 ROLLOS, CON LA GUIA 46778000162 COORDINADORA. SE CONFIRMA ENTREGA EXITOSA POR PARTE DE LA TRANSPORTADORA"/>
    <s v="ENVÍO"/>
    <n v="40"/>
    <s v="LEJANA"/>
    <s v="TERRESTRE"/>
    <s v="RICO PERDOMO ALAHY XIMENA"/>
    <n v="1"/>
    <n v="40250"/>
    <n v="40250"/>
  </r>
  <r>
    <s v="BOGOTA"/>
    <s v="0036-0004"/>
    <x v="4"/>
    <n v="25290"/>
    <n v="3101115"/>
    <n v="80525"/>
    <x v="0"/>
    <s v="CUNDINAMARCA"/>
    <s v="FUSAGASUGA"/>
    <s v="BARRIO URBANIZACION CADIZ FUSAGASUGA"/>
    <s v="WOMPI"/>
    <s v="FO-25-1930960"/>
    <d v="2025-12-04T08:48:00"/>
    <d v="2025-12-06T09:28:00"/>
    <x v="0"/>
    <s v="ROLLOS"/>
    <s v="EJECUTADO_EXITOSO"/>
    <s v="EJECUTADO EXITOSO"/>
    <s v="04/12/2025 SE CONFIRMAN DATOS, SE REALIZA ENVIO POR OPERADOR LOGISTICO"/>
    <s v="ENVÍO"/>
    <n v="8"/>
    <s v="INTERMEDIA"/>
    <s v="TERRESTRE"/>
    <s v="CONTRERAS ROSSI LITZY YULIETH"/>
    <n v="1"/>
    <n v="36351"/>
    <n v="36351"/>
  </r>
  <r>
    <s v="NEIVA"/>
    <s v="0036-0006"/>
    <x v="2"/>
    <n v="41807"/>
    <n v="3101158"/>
    <n v="81611"/>
    <x v="0"/>
    <s v="HUILA"/>
    <s v="TIMANA"/>
    <s v="COSMETICOS ACCESORIOS LUNA"/>
    <s v="WOMPI"/>
    <s v="FO-25-1930958"/>
    <d v="2025-12-04T09:07:00"/>
    <d v="2025-12-06T09:28:00"/>
    <x v="0"/>
    <s v="ROLLOS"/>
    <s v="EJECUTADO_EXITOSO"/>
    <s v="EJECUTADO EXITOSO"/>
    <s v="04/12/2025 SE CONFIRMAN DATOS, SE REALIZA ENVIO POR OPERADOR LOGISTICO | 06/12/2025 SE REALIZA ENVIO DE 8 ROLLOS, CON LA GUIA 2235596992 SERVIENTREGA. SE CONFIRMA ENTREGA EXITOSA POR PARTE DE LA TRANSPORTADORA"/>
    <s v="ENVÍO"/>
    <n v="8"/>
    <s v="LEJANA"/>
    <s v="TERRESTRE"/>
    <s v="CONTRERAS ROSSI LITZY YULIETH"/>
    <n v="1"/>
    <n v="40250"/>
    <n v="40250"/>
  </r>
  <r>
    <s v="BOGOTA"/>
    <s v="0036-0004"/>
    <x v="4"/>
    <n v="25386"/>
    <n v="3100820"/>
    <n v="81141"/>
    <x v="0"/>
    <s v="CUNDINAMARCA"/>
    <s v="LA MESA"/>
    <s v="BARRIO LA MESA LA MESA 7"/>
    <s v="WOMPI"/>
    <s v="FO-25-1929904"/>
    <d v="2025-12-04T08:13:00"/>
    <d v="2025-12-06T09:32:00"/>
    <x v="0"/>
    <s v="ROLLOS"/>
    <s v="EJECUTADO_EXITOSO"/>
    <s v="EJECUTADO EXITOSO"/>
    <s v="04/12/2025 SE CONFIRMAN DATOS, SE REALIZA ENVIO POR OPERADOR LOGISTICO | 06/12/2025 SE REALIZA ENVIO DE 8 ROLLOS, CON LA GUIA 2235596981 SERVIENTREGA. SE CONFIRMA ENTREGA EXITOSA POR PARTE DE LA TRANSPORTADORA"/>
    <s v="ENVÍO"/>
    <n v="8"/>
    <s v="INTERMEDIA"/>
    <s v="TERRESTRE"/>
    <s v="CONTRERAS ROSSI LITZY YULIETH"/>
    <n v="1"/>
    <n v="36351"/>
    <n v="36351"/>
  </r>
  <r>
    <s v="VILLAVICENCIO"/>
    <s v="0036-0006"/>
    <x v="2"/>
    <n v="50313"/>
    <n v="3086903"/>
    <n v="19115"/>
    <x v="0"/>
    <s v="META"/>
    <s v="GRANADA"/>
    <s v="BARRIO LAS DELICIAS II GRANADA"/>
    <s v="WOMPI"/>
    <s v="FO-25-1918225"/>
    <d v="2025-12-01T16:33:00"/>
    <d v="2025-12-06T09:33:00"/>
    <x v="0"/>
    <s v="ROLLOS"/>
    <s v="EJECUTADO_EXITOSO"/>
    <s v="EJECUTADO EXITOSO"/>
    <s v="02/12/2025 SE CONFIRMAN DATOS, SE REALIZA ENVIO POR OPERADOR LOGISTICO | 06/12/2025 SE REALIZA ENVIO DE 16 ROLLOS, CON LA GUIA 2235596954 SERVIENTREGA. SE CONFIRMA ENTREGA EXITOSA POR PARTE DE LA TRANSPORTADORA"/>
    <s v="ENVÍO"/>
    <n v="16"/>
    <s v="INTERMEDIA"/>
    <s v="TERRESTRE"/>
    <s v="ORREGO BEDOYA YASMIN ADRIANA"/>
    <n v="1"/>
    <n v="36351"/>
    <n v="36351"/>
  </r>
  <r>
    <s v="NEIVA"/>
    <s v="0036-0006"/>
    <x v="2"/>
    <n v="41001"/>
    <n v="3078563"/>
    <n v="28283"/>
    <x v="0"/>
    <s v="HUILA"/>
    <s v="NEIVA"/>
    <s v="BARRIO VILLA NADIA NEIVA"/>
    <s v="WOMPI"/>
    <s v="FO-25-1906683"/>
    <d v="2025-12-01T08:00:00"/>
    <d v="2025-12-06T10:30:00"/>
    <x v="0"/>
    <s v="ROLLOS"/>
    <s v="EJECUTADO_EXITOSO"/>
    <s v="EJECUTADO EXITOSO"/>
    <s v="29/11/2025 SE ESCALA A COORDINADOR DE ZONA PARA ENTREGA DE ROLLOS EN SITIO | 05/12/2025 SE ENTREGAN 56 ROLLOS WOMPI"/>
    <s v="VISITA_TÉCNICA"/>
    <n v="56"/>
    <s v="PRINCIPAL"/>
    <s v="TERRESTRE"/>
    <s v="DIAZ VARGAS JONATHAN MIGUEL"/>
    <n v="1"/>
    <n v="31419"/>
    <n v="31419"/>
  </r>
  <r>
    <s v="BOGOTA"/>
    <s v="0036-0004"/>
    <x v="4"/>
    <n v="11001"/>
    <n v="3076611"/>
    <n v="65773"/>
    <x v="0"/>
    <s v="CUNDINAMARCA"/>
    <s v="BOGOTA"/>
    <s v="BARRIO LA FRANCIA BOGOTA"/>
    <s v="WOMPI"/>
    <s v="FO-25-1905864"/>
    <d v="2025-11-28T12:52:00"/>
    <d v="2025-12-06T10:32:00"/>
    <x v="0"/>
    <s v="ROLLOS"/>
    <s v="EJECUTADO_EXITOSO"/>
    <s v="EJECUTADO EXITOSO"/>
    <s v="29/11/2025 SE ESCALA A COORDINADOR DE ZONA PARA ENTREGA DE ROLLOS EN SITIO | 06/12/2025 SE REALIZA ENTREGA DE 48 ROLLOS, NO SE MANIPULAN EQUIPOS"/>
    <s v="VISITA_TÉCNICA"/>
    <n v="48"/>
    <s v="PRINCIPAL"/>
    <s v="TERRESTRE"/>
    <s v="SOTO LONDOÑO FREDY ALEXANDER"/>
    <n v="1"/>
    <n v="31419"/>
    <n v="31419"/>
  </r>
  <r>
    <s v="BARRANQUILLA"/>
    <s v="0036-0001"/>
    <x v="1"/>
    <n v="8758"/>
    <n v="3077859"/>
    <n v="34795"/>
    <x v="0"/>
    <s v="ATLANTICO"/>
    <s v="SOLEDAD"/>
    <s v="BARRIO ALMENDROS 1 SOLEDAD"/>
    <s v="WOMPI"/>
    <s v="FO-25-1905832"/>
    <d v="2025-12-01T08:00:00"/>
    <d v="2025-12-06T10:34:00"/>
    <x v="0"/>
    <s v="ROLLOS"/>
    <s v="EJECUTADO_EXITOSO"/>
    <s v="EJECUTADO EXITOSO"/>
    <s v="29/11/2025 SE ESCALA A COORDINADOR DE ZONA PARA ENTREGA DE ROLLOS EN SITIO | 06/12/2025 SE ENTREGAN 40 ROLLOS DE LA RED WOMPI EXITOSOS"/>
    <s v="VISITA_TÉCNICA"/>
    <n v="40"/>
    <s v="PRINCIPAL"/>
    <s v="TERRESTRE"/>
    <s v="PEÑALOZA GUTIERREZ RAFAEL GUSTAVO"/>
    <n v="1"/>
    <n v="31419"/>
    <n v="31419"/>
  </r>
  <r>
    <s v="IBAGUE"/>
    <s v="0036-0006"/>
    <x v="2"/>
    <n v="73001"/>
    <n v="3103819"/>
    <n v="65077"/>
    <x v="0"/>
    <s v="TOLIMA"/>
    <s v="IBAGUE"/>
    <s v="BARRIO JORDAN I ETAPA IBAGUE"/>
    <s v="WOMPI"/>
    <s v="FO-25-1932370"/>
    <d v="2025-12-04T14:20:00"/>
    <d v="2025-12-06T10:48:00"/>
    <x v="0"/>
    <s v="ROLLOS"/>
    <s v="EJECUTADO_EXITOSO"/>
    <s v="EJECUTADO EXITOSO"/>
    <s v="04/12/2025 SE ESCALA A COORDINADOR DE ZONA PARA ENTREGA DE ROLLOS EN SITIO | 06/12/2025 SE REALIZA ENTREGA DE 33 ROLLOS WOMPI POR SOLICITUD DEL CLIENTE."/>
    <s v="VISITA_TÉCNICA"/>
    <n v="32"/>
    <s v="PRINCIPAL"/>
    <s v="TERRESTRE"/>
    <s v="BARRAGAN TAFUR EDWIN ESTEBAN"/>
    <n v="1"/>
    <n v="31419"/>
    <n v="31419"/>
  </r>
  <r>
    <s v="PEREIRA"/>
    <s v="0036-0002"/>
    <x v="6"/>
    <n v="66440"/>
    <n v="3069094"/>
    <n v="10963"/>
    <x v="0"/>
    <s v="RISARALDA"/>
    <s v="MARSELLA"/>
    <s v="MARSELLA - RISARALDA"/>
    <s v="WOMPI"/>
    <s v="FO-25-1901010"/>
    <d v="2025-11-27T08:10:00"/>
    <d v="2025-12-06T10:57:00"/>
    <x v="0"/>
    <s v="ROLLOS"/>
    <s v="EJECUTADO_EXITOSO"/>
    <s v="EJECUTADO EXITOSO"/>
    <s v="02/12/2025 SE CONFIRMAN DATOS, SE REALIZA ENVIO POR OPERADOR LOGISTICO | 06/12/2025 SE REALIZA ENVIO DE 64 ROLLOS, CON LA GUIA 46778000210 COORDINADORA. SE CONFIRMA ENTREGA EXITOSA POR PARTE DE LA TRANSPORTADORA"/>
    <s v="ENVÍO"/>
    <n v="64"/>
    <s v="INTERMEDIA"/>
    <s v="TERRESTRE"/>
    <s v="ORREGO BEDOYA YASMIN ADRIANA"/>
    <n v="1"/>
    <n v="36351"/>
    <n v="36351"/>
  </r>
  <r>
    <s v="BOGOTA"/>
    <s v="0036-0004"/>
    <x v="4"/>
    <n v="25580"/>
    <n v="3049800"/>
    <n v="54248"/>
    <x v="0"/>
    <s v="CUNDINAMARCA"/>
    <s v="PULI"/>
    <s v="BARRIO CENTRO PULI"/>
    <s v="WOMPI"/>
    <s v="FO-25-1872531"/>
    <d v="2025-11-24T08:00:00"/>
    <d v="2025-12-06T11:00:00"/>
    <x v="0"/>
    <s v="ROLLOS"/>
    <s v="EJECUTADO_EXITOSO"/>
    <s v="EJECUTADO EXITOSO"/>
    <s v="24/11/2025 SE CONFIRMAN DATOS, SE REALIZA ENVIO POR OPERADOR LOGISTICO | 06/12/2025 SE REALIZA ENVIO DE 16 ROLLOS, CON LA GUIA 2235596804 SERVIENTREGA. SE CONFIRMA ENTREGA EXITOSA POR PARTE DE LA TRANSPORTADORA"/>
    <s v="ENVÍO"/>
    <n v="16"/>
    <s v="LEJANA"/>
    <s v="TERRESTRE"/>
    <s v="TORO CARDONA ELIZABETH"/>
    <n v="1"/>
    <n v="40250"/>
    <n v="40250"/>
  </r>
  <r>
    <s v="MANIZALES"/>
    <s v="0036-0002"/>
    <x v="6"/>
    <n v="17001"/>
    <n v="3103367"/>
    <n v="79105"/>
    <x v="0"/>
    <s v="CALDAS"/>
    <s v="MANIZALES"/>
    <s v="BARRIO CARIBE MANIZALES"/>
    <s v="WOMPI"/>
    <s v="FO-25-1931382"/>
    <d v="2025-12-04T13:35:00"/>
    <d v="2025-12-06T11:00:00"/>
    <x v="0"/>
    <s v="ROLLOS"/>
    <s v="EJECUTADO_EXITOSO"/>
    <s v="EJECUTADO EXITOSO"/>
    <s v="04/12/2025 SE ESCALA A COORDINADOR DE ZONA PARA ENTREGA DE ROLLOS EN SITIO | 06/12/2025 SE ENTREGAN 24 ROLLOS EN EL COMERCIO NO SE MANIPULAN EQUIPOS"/>
    <s v="VISITA_TÉCNICA"/>
    <n v="24"/>
    <s v="PRINCIPAL"/>
    <s v="TERRESTRE"/>
    <s v="AGUIRRE HENAO RAUL EDUARDO"/>
    <n v="1"/>
    <n v="31419"/>
    <n v="31419"/>
  </r>
  <r>
    <s v="MANIZALES"/>
    <s v="0036-0002"/>
    <x v="6"/>
    <n v="17001"/>
    <n v="3103021"/>
    <n v="69021"/>
    <x v="0"/>
    <s v="CALDAS"/>
    <s v="MANIZALES"/>
    <s v="BARRIO FANNY GONZALEZ MANIZALES 1"/>
    <s v="WOMPI"/>
    <s v="FO-25-1930936"/>
    <d v="2025-12-04T11:39:00"/>
    <d v="2025-12-06T11:02:00"/>
    <x v="0"/>
    <s v="ROLLOS"/>
    <s v="EJECUTADO_EXITOSO"/>
    <s v="EJECUTADO EXITOSO"/>
    <s v="04/12/2025 SE ESCALA A COORDINADOR DE ZONA PARA ENTREGA DE ROLLOS EN SITIO | 06/12/2025 SE ENTREGAN 40 ROLLOS EN EL COMERCIO NO SE MANIPULAN EQUIPOS"/>
    <s v="VISITA_TÉCNICA"/>
    <n v="40"/>
    <s v="PRINCIPAL"/>
    <s v="TERRESTRE"/>
    <s v="AGUIRRE HENAO RAUL EDUARDO"/>
    <n v="1"/>
    <n v="31419"/>
    <n v="31419"/>
  </r>
  <r>
    <s v="BARRANQUILLA"/>
    <s v="0036-0001"/>
    <x v="1"/>
    <n v="8001"/>
    <n v="3103227"/>
    <n v="74524"/>
    <x v="0"/>
    <s v="ATLANTICO"/>
    <s v="BARRANQUILLA"/>
    <s v="BARRIO GALAN BARRANQUILLA 5"/>
    <s v="WOMPI"/>
    <s v="FO-25-1931053"/>
    <d v="2025-12-04T12:11:00"/>
    <d v="2025-12-06T11:05:00"/>
    <x v="0"/>
    <s v="ROLLOS"/>
    <s v="EJECUTADO_EXITOSO"/>
    <s v="EJECUTADO EXITOSO"/>
    <s v="04/12/2025 SE ESCALA A COORDINADOR DE ZONA PARA ENTREGA DE ROLLOS EN SITIO | 06/12/2025 SE REALIZA VISITA TÉCNICA, SE ENTREGA 64 ROLLOS PARA DATAFONO, EL CLIENTE RECIBE A SATISFACCIÓN, CB OPERATIVO."/>
    <s v="VISITA_TÉCNICA"/>
    <n v="64"/>
    <s v="PRINCIPAL"/>
    <s v="TERRESTRE"/>
    <s v="DE AGUAS MUÑOZ DAVID JOSE"/>
    <n v="1"/>
    <n v="31419"/>
    <n v="31419"/>
  </r>
  <r>
    <s v="PASTO"/>
    <s v="0036-0003"/>
    <x v="0"/>
    <n v="52001"/>
    <n v="3101966"/>
    <n v="14065"/>
    <x v="0"/>
    <s v="NARIÑO"/>
    <s v="PASTO"/>
    <s v="BARRIO AVENIDA BOYACA PASTO"/>
    <s v="WOMPI"/>
    <s v="FO-25-1930306"/>
    <d v="2025-12-04T10:19:00"/>
    <d v="2025-12-06T11:07:00"/>
    <x v="0"/>
    <s v="ROLLOS"/>
    <s v="EJECUTADO_CANCELADO"/>
    <s v="CB CERRADO - DESOCUPADO"/>
    <s v="04/12/2025 SE ESCALA A COORDINADOR DE ZONA PARA ENTREGA DE ROLLOS EN SITIO | 05/12/2025 SE REALIZA VISITA EN EL LUGAR PARA ENTREGA DE ROLLOS PERO SE ENCUENTRA COMERCIO CERRADO CON UN AVISO QUE DICE QUE EL DÍA DE HOY NO TENDRÍAN ATENCIÓN AL PÚBLICO, SE LLAMA VARIAS VECES AL NÚMERO SUMINISTRADO PERO SUENA APAGADO, POR LO CUAL NO SE PUEDE REALIZAR LA ENTREGA DE ROLLOS"/>
    <s v="VISITA_TÉCNICA"/>
    <m/>
    <s v="PRINCIPAL"/>
    <s v="TERRESTRE"/>
    <s v="PAZ MARTINEZ RICHARD HUMBERTO"/>
    <n v="1"/>
    <n v="31419"/>
    <n v="31419"/>
  </r>
  <r>
    <s v="PEREIRA"/>
    <s v="0036-0002"/>
    <x v="6"/>
    <n v="76147"/>
    <n v="3097812"/>
    <n v="71146"/>
    <x v="0"/>
    <s v="VALLE DEL CAUCA"/>
    <s v="CARTAGO"/>
    <s v="COLLAREJO CARTAGO 2"/>
    <s v="WOMPI"/>
    <s v="FO-25-1926466"/>
    <d v="2025-12-03T13:56:00"/>
    <d v="2025-12-06T11:23:00"/>
    <x v="0"/>
    <s v="ROLLOS"/>
    <s v="EJECUTADO_EXITOSO"/>
    <s v="EJECUTADO EXITOSO"/>
    <s v="03/12/2025 SE ESCALA A COORDINADOR DE ZONA PARA ENTREGA DE ROLLOS EN SITIO | 06/12/2025 SE ENTREGAN 16 ROLLOS DE WOMPI"/>
    <s v="VISITA_TÉCNICA"/>
    <n v="16"/>
    <s v="PRINCIPAL"/>
    <s v="TERRESTRE"/>
    <s v="CAÑAS MENDEZ GUSTAVO ADOLFO"/>
    <n v="1"/>
    <n v="31419"/>
    <n v="31419"/>
  </r>
  <r>
    <s v="NEIVA"/>
    <s v="0036-0006"/>
    <x v="2"/>
    <n v="18753"/>
    <n v="3092067"/>
    <n v="77569"/>
    <x v="0"/>
    <s v="CAQUETA"/>
    <s v="SAN VICENTE DEL CAGUAN"/>
    <s v="BARRIO VRD SAN VICENTE DEL CAGUAN"/>
    <s v="WOMPI"/>
    <s v="FO-25-1924824"/>
    <d v="2025-12-02T14:45:00"/>
    <d v="2025-12-06T11:35:00"/>
    <x v="0"/>
    <s v="ROLLOS"/>
    <s v="EJECUTADO_EXITOSO"/>
    <s v="EJECUTADO EXITOSO"/>
    <s v="03/12/2025 SE CONFIRMAN DATOS, SE REALIZA ENVIO POR OPERADOR LOGISTICO | 04/12/2025 SE REALIZA ENVÍO DE 16 ROLLOS WOMPI POR FLOTA SE ENTREGA AL CONDUCTOR, SE CONTACTA AL CLIENTE INFORMANDO QUE YA RECIBIÓ LA PAPELERÍA"/>
    <s v="ENVÍO"/>
    <n v="16"/>
    <s v="LEJANA"/>
    <s v="TERRESTRE / AEREO"/>
    <s v="BERMUDEZ SANCHEZ JOSE NEYBER"/>
    <n v="1"/>
    <n v="40250"/>
    <n v="40250"/>
  </r>
  <r>
    <s v="IBAGUE"/>
    <s v="0036-0006"/>
    <x v="2"/>
    <n v="17380"/>
    <n v="3106354"/>
    <n v="27134"/>
    <x v="0"/>
    <s v="CALDAS"/>
    <s v="LA DORADA"/>
    <s v="BARRIO CENTRO IV - LA DORADA"/>
    <s v="WOMPI"/>
    <s v="FO-25-1934826"/>
    <d v="2025-12-05T08:41:00"/>
    <d v="2025-12-06T12:16:00"/>
    <x v="0"/>
    <s v="ROLLOS"/>
    <s v="EJECUTADO_EXITOSO"/>
    <s v="EJECUTADO EXITOSO"/>
    <s v="05/12/2025 SE REALIZA ENVIO DE ROLLOS POR  OPERADOR LOGISTICO | 06/12/2025 SE REALIZA ENVIO DE 64 ROLLOS, CON LA GUIA 2235596999 SERVIENTREGA. SE CONFIRMA ENTREGA EXITOSA POR PARTE DE LA TRANSPORTADORA"/>
    <s v="ENVÍO"/>
    <n v="64"/>
    <s v="LEJANA"/>
    <s v="TERRESTRE"/>
    <s v="CONTRERAS ROSSI LITZY YULIETH"/>
    <n v="1"/>
    <n v="40250"/>
    <n v="40250"/>
  </r>
  <r>
    <s v="SINCELEJO"/>
    <s v="0036-0001"/>
    <x v="1"/>
    <n v="70215"/>
    <n v="3106420"/>
    <n v="61385"/>
    <x v="0"/>
    <s v="SUCRE"/>
    <s v="COROZAL"/>
    <s v="BARRIO SAN JOSE DE PILETA COROZAL"/>
    <s v="WOMPI"/>
    <s v="FO-25-1934824"/>
    <d v="2025-12-05T08:55:00"/>
    <d v="2025-12-06T12:16:00"/>
    <x v="0"/>
    <s v="ROLLOS"/>
    <s v="EJECUTADO_EXITOSO"/>
    <s v="EJECUTADO EXITOSO"/>
    <s v="05/12/2025 SE REALIZA ENVIO DE ROLLOS POR  OPERADOR LOGISTICO**SE CONFIRMA ENTREGA EXITOSA POR PARTE DE LA TRANSPORTADORA"/>
    <s v="ENVÍO"/>
    <n v="24"/>
    <s v="INTERMEDIA"/>
    <s v="TERRESTRE"/>
    <s v="CONTRERAS ROSSI LITZY YULIETH"/>
    <n v="1"/>
    <n v="36351"/>
    <n v="36351"/>
  </r>
  <r>
    <s v="YOPAL"/>
    <s v="0036-0006"/>
    <x v="2"/>
    <n v="85430"/>
    <n v="3092838"/>
    <n v="78201"/>
    <x v="0"/>
    <s v="CASANARE"/>
    <s v="TRINIDAD"/>
    <s v="BARRIO LAS FERIAS TRINIDAD"/>
    <s v="WOMPI"/>
    <s v="FO-25-1930437"/>
    <d v="2025-12-02T15:33:00"/>
    <d v="2025-12-06T12:18:00"/>
    <x v="0"/>
    <s v="ROLLOS"/>
    <s v="EJECUTADO_EXITOSO"/>
    <s v="EJECUTADO EXITOSO"/>
    <s v="04/12/2025 SE CONFIRMAN DATOS, SE REALIZA ENVIO POR OPERADOR LOGISTICO | 07/12/2025 SE REALIZA ENVIO DE 40 ROLLOS, CON LA GUIA 2235596984 SERVIENTREGA. SE CONFIRMA ENTREGA EXITOSA POR PARTE DE LA TRANSPORTADORA"/>
    <s v="ENVÍO"/>
    <n v="40"/>
    <s v="INTERMEDIA"/>
    <s v="TERRESTRE"/>
    <s v="ORREGO BEDOYA YASMIN ADRIANA"/>
    <n v="1"/>
    <n v="36351"/>
    <n v="36351"/>
  </r>
  <r>
    <s v="BOGOTA"/>
    <s v="0036-0004"/>
    <x v="4"/>
    <n v="25754"/>
    <n v="3079137"/>
    <n v="54689"/>
    <x v="0"/>
    <s v="CUNDINAMARCA"/>
    <s v="SOACHA"/>
    <s v="BARRIO SAN MATEO SOACHA 11"/>
    <s v="WOMPI"/>
    <s v="FO-25-1908889"/>
    <d v="2025-12-01T08:00:00"/>
    <d v="2025-12-06T12:19:00"/>
    <x v="0"/>
    <s v="ROLLOS"/>
    <s v="EJECUTADO_EXITOSO"/>
    <s v="EJECUTADO EXITOSO"/>
    <s v="30/11/2025 SE ESCALA A COORDINADOR DE ZONA PARA ENTREGA DE ROLLOS EN SITIO | 06/12/2025 ENTREGA DE 16 ROLLOS WOMPI PARA DATAFONO NO SE MANIPULA TERMINAL"/>
    <s v="VISITA_TÉCNICA"/>
    <n v="16"/>
    <s v="PRINCIPAL"/>
    <s v="TERRESTRE"/>
    <s v="BUSTOS MORA DIEGO MANUEL"/>
    <n v="1"/>
    <n v="31419"/>
    <n v="31419"/>
  </r>
  <r>
    <s v="BOGOTA"/>
    <s v="0036-0004"/>
    <x v="4"/>
    <n v="25099"/>
    <n v="3097538"/>
    <n v="44850"/>
    <x v="0"/>
    <s v="CUNDINAMARCA"/>
    <s v="BOJACA"/>
    <s v="BARRIO SANTA HELENA BOJACA 1"/>
    <s v="WOMPI"/>
    <s v="FO-25-1929032"/>
    <d v="2025-12-03T13:45:00"/>
    <d v="2025-12-06T12:19:00"/>
    <x v="0"/>
    <s v="ROLLOS"/>
    <s v="EJECUTADO_EXITOSO"/>
    <s v="EJECUTADO EXITOSO"/>
    <s v="04/12/2025 SE CONFIRMAN DATOS, SE REALIZA ENVIO POR OPERADOR LOGISTICO | 06/12/2025 SE REALIZA ENVIO DE 24 ROLLOS, CON LA GUIA 2235596978 SERVIENTREGA. SE CONFIRMA ENTREGA EXITOSA POR PARTE DE LA TRANSPORTADORA"/>
    <s v="ENVÍO"/>
    <n v="24"/>
    <s v="INTERMEDIA"/>
    <s v="TERRESTRE"/>
    <s v="ORREGO BEDOYA YASMIN ADRIANA"/>
    <n v="1"/>
    <n v="36351"/>
    <n v="36351"/>
  </r>
  <r>
    <s v="BOGOTA"/>
    <s v="0036-0004"/>
    <x v="4"/>
    <n v="11001"/>
    <n v="3092160"/>
    <n v="50214"/>
    <x v="0"/>
    <s v="CUNDINAMARCA"/>
    <s v="BOGOTA"/>
    <s v="BARRIO SANTA HELENITA BOGOTA 3"/>
    <s v="WOMPI"/>
    <s v="FO-25-1920712"/>
    <d v="2025-12-02T14:59:00"/>
    <d v="2025-12-06T12:21:00"/>
    <x v="0"/>
    <s v="ROLLOS"/>
    <s v="EJECUTADO_EXITOSO"/>
    <s v="EJECUTADO EXITOSO"/>
    <s v="02/12/2025 SE ESCALA A COORDINADOR DE ZONA PARA ENTREGA DE ROLLOS EN SITIO | 06/12/2025 SE VISITA COMERCIO CB BANCOLOMBIA WOMPI, SE ENTREGAN ROLLOS DE PAPELERÍA SOLICITADOS PARA EL DATAFONO, NO UPS, NO SE MANIPULAN EQUIPOS."/>
    <s v="VISITA_TÉCNICA"/>
    <n v="64"/>
    <s v="PRINCIPAL"/>
    <s v="TERRESTRE"/>
    <s v="VEGA MANRIQUE JONATAN MAURICIO"/>
    <n v="1"/>
    <n v="31419"/>
    <n v="31419"/>
  </r>
  <r>
    <s v="BOGOTA"/>
    <s v="0036-0004"/>
    <x v="4"/>
    <n v="25875"/>
    <n v="3096597"/>
    <n v="42381"/>
    <x v="0"/>
    <s v="CUNDINAMARCA"/>
    <s v="VILLETA"/>
    <s v="BARRIO CENTRO VILLETA 3"/>
    <s v="WOMPI"/>
    <s v="FO-25-1927118"/>
    <d v="2025-12-03T11:25:00"/>
    <d v="2025-12-06T12:21:00"/>
    <x v="0"/>
    <s v="ROLLOS"/>
    <s v="EJECUTADO_EXITOSO"/>
    <s v="EJECUTADO EXITOSO"/>
    <s v="04/12/2025 SE REALIZA ENVIO DE ROLLOS POR  OPERADOR LOGISTICO | 06/12/2025 SE REALIZA ENVIO DE 48 ROLLOS, CON LA GUIA 2235596976 SERVIENTREGA. SE CONFIRMA ENTREGA EXITOSA POR PARTE DE LA TRANSPORTADORA"/>
    <s v="ENVÍO"/>
    <n v="48"/>
    <s v="INTERMEDIA"/>
    <s v="TERRESTRE"/>
    <s v="ORREGO BEDOYA YASMIN ADRIANA"/>
    <n v="1"/>
    <n v="36351"/>
    <n v="36351"/>
  </r>
  <r>
    <s v="IBAGUE"/>
    <s v="0036-0006"/>
    <x v="2"/>
    <n v="73443"/>
    <n v="3093755"/>
    <n v="65265"/>
    <x v="0"/>
    <s v="TOLIMA"/>
    <s v="MARIQUITA"/>
    <s v="BARRIO DIVINO NIÑO SAN SEBASTIAN DE MARIQUITA"/>
    <s v="WOMPI"/>
    <s v="FO-25-1924867"/>
    <d v="2025-12-03T08:00:00"/>
    <d v="2025-12-06T12:22:00"/>
    <x v="0"/>
    <s v="ROLLOS"/>
    <s v="EJECUTADO_EXITOSO"/>
    <s v="EJECUTADO EXITOSO"/>
    <s v="03/12/2025 SE CONFIRMAN DATOS, SE REALIZA ENVIO POR OPERADOR LOGISTICO | 06/12/2025 SE REALIZA ENVIO DE 56 ROLLOS, CON LA GUIA 2235596969 SERVIENTREGA. SE CONFIRMA ENTREGA EXITOSA POR PARTE DE LA TRANSPORTADORA"/>
    <s v="ENVÍO"/>
    <n v="56"/>
    <s v="LEJANA"/>
    <s v="TERRESTRE"/>
    <s v="MISAS MARULANDA ALEXANDER"/>
    <n v="1"/>
    <n v="40250"/>
    <n v="40250"/>
  </r>
  <r>
    <s v="BOGOTA"/>
    <s v="0036-0004"/>
    <x v="4"/>
    <n v="25290"/>
    <n v="3093125"/>
    <n v="75364"/>
    <x v="0"/>
    <s v="CUNDINAMARCA"/>
    <s v="FUSAGASUGA"/>
    <s v="BARRIO EL TEJAR FUSAGASUGA"/>
    <s v="WOMPI"/>
    <s v="FO-25-1924744"/>
    <d v="2025-12-02T16:08:00"/>
    <d v="2025-12-06T12:23:00"/>
    <x v="0"/>
    <s v="ROLLOS"/>
    <s v="EJECUTADO_EXITOSO"/>
    <s v="EJECUTADO EXITOSO"/>
    <s v="03/12/2025 SE CONFIRMAN DATOS, SE REALIZA ENVIO POR OPERADOR LOGISTICO | 06/12/2025 SE REALIZA ENVIO DE 24 ROLLOS, CON LA GUIA 2235596967 SERVIENTREGA. SE CONFIRMA ENTREGA EXITOSA POR PARTE DE LA TRANSPORTADORA"/>
    <s v="ENVÍO"/>
    <n v="24"/>
    <s v="INTERMEDIA"/>
    <s v="TERRESTRE"/>
    <s v="ORREGO BEDOYA YASMIN ADRIANA"/>
    <n v="1"/>
    <n v="36351"/>
    <n v="36351"/>
  </r>
  <r>
    <s v="BOGOTA"/>
    <s v="0036-0004"/>
    <x v="4"/>
    <n v="11001"/>
    <n v="3087157"/>
    <n v="74970"/>
    <x v="0"/>
    <s v="CUNDINAMARCA"/>
    <s v="BOGOTA"/>
    <s v="BARRIO MARCO FIDEL SUAREZ BOGOTA 2"/>
    <s v="WOMPI"/>
    <s v="FO-25-1917218 | FO-25-1927100"/>
    <d v="2025-12-02T08:00:00"/>
    <d v="2025-12-06T12:24:00"/>
    <x v="0"/>
    <s v="ROLLOS"/>
    <s v="EJECUTADO_EXITOSO"/>
    <s v="EJECUTADO EXITOSO"/>
    <s v="06/12/2025 SE ENTREGA 8 ROLLOS DE WONPI PARA EL CORRESPONSAL"/>
    <s v="VISITA_TÉCNICA"/>
    <n v="8"/>
    <s v="PRINCIPAL"/>
    <s v="TERRESTRE"/>
    <s v="LEAL POVEDA YOHAN SEBASTIAN | MICHELI LOPEZ MIGUEL ANGEL"/>
    <n v="1"/>
    <n v="31419"/>
    <n v="31419"/>
  </r>
  <r>
    <s v="TUNJA"/>
    <s v="0036-0007"/>
    <x v="3"/>
    <n v="15238"/>
    <n v="3095339"/>
    <n v="27236"/>
    <x v="0"/>
    <s v="BOYACA"/>
    <s v="DUITAMA"/>
    <s v="LA DORADA DUITAMA - BOYACA"/>
    <s v="WOMPI"/>
    <s v="FO-25-1924743"/>
    <d v="2025-12-03T09:14:00"/>
    <d v="2025-12-06T12:24:00"/>
    <x v="0"/>
    <s v="ROLLOS"/>
    <s v="EJECUTADO_EXITOSO"/>
    <s v="EJECUTADO EXITOSO"/>
    <s v="04/12/2025 SE REALIZA ENVIO DE ROLLOS POR  OPERADOR LOGISTICO | 06/12/2025 SE REALIZA ENVIO DE 64 ROLLOS, CON LA GUIA 2235596965 SERVIENTREGA. SE CONFIRMA ENTREGA EXITOSA POR PARTE DE LA TRANSPORTADORA"/>
    <s v="ENVÍO"/>
    <n v="64"/>
    <s v="INTERMEDIA"/>
    <s v="TERRESTRE"/>
    <s v="ORREGO BEDOYA YASMIN ADRIANA"/>
    <n v="1"/>
    <n v="36351"/>
    <n v="36351"/>
  </r>
  <r>
    <s v="BOGOTA"/>
    <s v="0036-0004"/>
    <x v="4"/>
    <n v="25200"/>
    <n v="3095061"/>
    <n v="80159"/>
    <x v="0"/>
    <s v="CUNDINAMARCA"/>
    <s v="COGUA"/>
    <s v="BARRIO COGUA COGUA 2"/>
    <s v="WOMPI"/>
    <s v="FO-25-1924289"/>
    <d v="2025-12-03T08:51:00"/>
    <d v="2025-12-06T12:25:00"/>
    <x v="0"/>
    <s v="ROLLOS"/>
    <s v="EJECUTADO_EXITOSO"/>
    <s v="EJECUTADO EXITOSO"/>
    <s v="03/12/2025 SE CONFIRMAN DATOS, SE REALIZA ENVIO POR OPERADOR LOGISTICO | 06/12/2025 SE REALIZA ENVIO DE 16 ROLLOS, CON LA GUIA 2235596962 SERVIENTREGA. SE CONFIRMA ENTREGA EXITOSA POR PARTE DE LA TRANSPORTADORA"/>
    <s v="ENVÍO"/>
    <n v="16"/>
    <s v="INTERMEDIA"/>
    <s v="TERRESTRE"/>
    <s v="CONTRERAS ROSSI LITZY YULIETH"/>
    <n v="1"/>
    <n v="36351"/>
    <n v="36351"/>
  </r>
  <r>
    <s v="BARRANQUILLA"/>
    <s v="0036-0001"/>
    <x v="1"/>
    <n v="8758"/>
    <n v="3083043"/>
    <n v="58647"/>
    <x v="0"/>
    <s v="ATLANTICO"/>
    <s v="SOLEDAD"/>
    <s v="BARRIO MANANTIAL SOLEDAD 6"/>
    <s v="WOMPI"/>
    <s v="FO-25-1912772"/>
    <d v="2025-12-01T10:55:00"/>
    <d v="2025-12-06T12:26:00"/>
    <x v="0"/>
    <s v="ROLLOS"/>
    <s v="EJECUTADO_EXITOSO"/>
    <s v="EJECUTADO EXITOSO"/>
    <s v="01/12/2025 SE ESCALA A COORDINADOR DE ZONA PARA ENTREGA DE ROLLOS EN SITIO | 06/12/2025 SE ENTREGAN 64 ROLLOS DE LA RED WOMPI EXITOSOS"/>
    <s v="VISITA_TÉCNICA"/>
    <n v="64"/>
    <s v="PRINCIPAL"/>
    <s v="TERRESTRE"/>
    <s v="PEÑALOZA GUTIERREZ RAFAEL GUSTAVO"/>
    <n v="1"/>
    <n v="31419"/>
    <n v="31419"/>
  </r>
  <r>
    <s v="BARRANQUILLA"/>
    <s v="0036-0001"/>
    <x v="1"/>
    <n v="8685"/>
    <n v="3087202"/>
    <n v="75847"/>
    <x v="0"/>
    <s v="ATLANTICO"/>
    <s v="SANTO TOMAS"/>
    <s v="BARRIO CENTRO SANTO TOMAS 6"/>
    <s v="WOMPI"/>
    <s v="FO-25-1918222"/>
    <d v="2025-12-02T08:00:00"/>
    <d v="2025-12-06T12:26:00"/>
    <x v="0"/>
    <s v="ROLLOS"/>
    <s v="EJECUTADO_EXITOSO"/>
    <s v="EJECUTADO EXITOSO"/>
    <s v="02/12/2025 SE CONFIRMAN DATOS, SE REALIZA ENVIO POR OPERADOR LOGISTICO | 06/12/2025 SE REALIZA ENVIO DE 16 ROLLOS, CON LA GUIA 2277307844 SERVIENTREGA. SE CONFIRMA ENTREGA EXITOSA POR PARTE DE LA TRANSPORTADORA"/>
    <s v="ENVÍO"/>
    <n v="16"/>
    <s v="INTERMEDIA"/>
    <s v="TERRESTRE"/>
    <s v="ORREGO BEDOYA YASMIN ADRIANA"/>
    <n v="1"/>
    <n v="36351"/>
    <n v="36351"/>
  </r>
  <r>
    <s v="NEIVA"/>
    <s v="0036-0006"/>
    <x v="2"/>
    <n v="18610"/>
    <n v="3089148"/>
    <n v="62155"/>
    <x v="0"/>
    <s v="CAQUETA"/>
    <s v="SAN JOSE DEL FRAGUA"/>
    <s v="BARRIO CENTRO SAN JOSE DEL FRAGUA 8"/>
    <s v="WOMPI"/>
    <s v="FO-25-1918081"/>
    <d v="2025-12-02T09:33:00"/>
    <d v="2025-12-06T12:27:00"/>
    <x v="0"/>
    <s v="ROLLOS"/>
    <s v="EJECUTADO_EXITOSO"/>
    <s v="EJECUTADO EXITOSO"/>
    <s v="02/12/2025 SE CONFIRMAN DATOS, SE REALIZA ENVIO POR OPERADOR LOGISTICO | 06/12/2025 SE REALIZA ENVIO DE 16 ROLLOS, CON LA GUIA 2235596950 SERVIENTREGA. SE CONFIRMA ENTREGA EXITOSA POR PARTE DE LA TRANSPORTADORA"/>
    <s v="ENVÍO"/>
    <n v="16"/>
    <s v="LEJANA"/>
    <s v="TERRESTRE"/>
    <s v="CONTRERAS ROSSI LITZY YULIETH"/>
    <n v="1"/>
    <n v="40250"/>
    <n v="40250"/>
  </r>
  <r>
    <s v="BOGOTA"/>
    <s v="0036-0004"/>
    <x v="4"/>
    <n v="11001"/>
    <n v="3099704"/>
    <n v="38477"/>
    <x v="0"/>
    <s v="CUNDINAMARCA"/>
    <s v="BOGOTA"/>
    <s v="BARRIO ALTAMIRA BOGOTA 1"/>
    <s v="WOMPI"/>
    <s v="FO-25-1928811"/>
    <d v="2025-12-04T08:00:00"/>
    <d v="2025-12-06T12:27:00"/>
    <x v="0"/>
    <s v="ROLLOS"/>
    <s v="EJECUTADO_EXITOSO"/>
    <s v="EJECUTADO EXITOSO"/>
    <s v="04/12/2025 SE ESCALA A COORDINADOR DE ZONA PARA ENTREGA DE ROLLOS EN SITIO | 06/12/2025 SE REALIZA ENTREGA DE 16 ROLLOS"/>
    <s v="VISITA_TÉCNICA"/>
    <n v="16"/>
    <s v="PRINCIPAL"/>
    <s v="TERRESTRE"/>
    <s v="MICHELI LOPEZ MIGUEL ANGEL"/>
    <n v="1"/>
    <n v="31419"/>
    <n v="31419"/>
  </r>
  <r>
    <s v="IBAGUE"/>
    <s v="0036-0006"/>
    <x v="2"/>
    <n v="73624"/>
    <n v="3085620"/>
    <n v="65323"/>
    <x v="0"/>
    <s v="TOLIMA"/>
    <s v="ROVIRA"/>
    <s v="BARRIO CENTRO ROVIRA 6"/>
    <s v="WOMPI"/>
    <s v="FO-25-1915333"/>
    <d v="2025-12-01T14:52:00"/>
    <d v="2025-12-06T12:29:00"/>
    <x v="0"/>
    <s v="ROLLOS"/>
    <s v="EJECUTADO_EXITOSO"/>
    <s v="EJECUTADO EXITOSO"/>
    <s v="01/12/2025 SE CONFIRMAN DATOS, SE REALIZA ENVIO POR OPERADOR LOGISTICO | 06/12/2025 SE REALIZA ENVIO DE 40 ROLLOS, CON LA GUIA 2235596948 SERVIENTREGA. SE CONFIRMA ENTREGA EXITOSA POR PARTE DE LA TRANSPORTADORA"/>
    <s v="ENVÍO"/>
    <n v="40"/>
    <s v="LEJANA"/>
    <s v="TERRESTRE"/>
    <s v="CONTRERAS ROSSI LITZY YULIETH"/>
    <n v="1"/>
    <n v="40250"/>
    <n v="40250"/>
  </r>
  <r>
    <s v="BARRANQUILLA"/>
    <s v="0036-0001"/>
    <x v="1"/>
    <n v="8758"/>
    <n v="3098825"/>
    <n v="19815"/>
    <x v="0"/>
    <s v="ATLANTICO"/>
    <s v="SOLEDAD"/>
    <s v="BARRIO HIPODROMO SOLEDAD"/>
    <s v="WOMPI"/>
    <s v="FO-25-1927534"/>
    <d v="2025-12-03T15:40:00"/>
    <d v="2025-12-06T12:29:00"/>
    <x v="0"/>
    <s v="ROLLOS"/>
    <s v="EJECUTADO_EXITOSO"/>
    <s v="EJECUTADO EXITOSO"/>
    <s v="03/12/2025 SE ESCALA A COORDINADOR DE ZONA PARA ENTREGA DE ROLLOS EN SITIO | 06/12/2025 SE ENTREGAN 16 ROLLOS DE LA RED WOMPI EXITOSOS"/>
    <s v="VISITA_TÉCNICA"/>
    <n v="16"/>
    <s v="PRINCIPAL"/>
    <s v="TERRESTRE"/>
    <s v="PEÑALOZA GUTIERREZ RAFAEL GUSTAVO"/>
    <n v="1"/>
    <n v="31419"/>
    <n v="31419"/>
  </r>
  <r>
    <s v="NEIVA"/>
    <s v="0036-0006"/>
    <x v="2"/>
    <n v="18753"/>
    <n v="3083908"/>
    <n v="22270"/>
    <x v="0"/>
    <s v="CAQUETA"/>
    <s v="SAN VICENTE DEL CAGUAN"/>
    <s v="CENTRO SAN VICENTE CAGUAN CAQUETA"/>
    <s v="WOMPI"/>
    <s v="FO-25-1914289"/>
    <d v="2025-12-01T11:42:00"/>
    <d v="2025-12-06T12:31:00"/>
    <x v="0"/>
    <s v="ROLLOS"/>
    <s v="EJECUTADO_EXITOSO"/>
    <s v="EJECUTADO EXITOSO"/>
    <s v="01/12/2025 SE CONFIRMAN DATOS, SE REALIZA ENVIO POR OPERADOR LOGISTICO | 06/12/2025 SE REALIZA ENVIO DE 56 ROLLOS, CON LA GUIA 2235596942 SERVIENTREGA. SE CONFIRMA ENTREGA EXITOSA POR PARTE DE LA TRANSPORTADORA"/>
    <s v="ENVÍO"/>
    <n v="56"/>
    <s v="LEJANA"/>
    <s v="TERRESTRE / AEREO"/>
    <s v="ORREGO BEDOYA YASMIN ADRIANA"/>
    <n v="1"/>
    <n v="40250"/>
    <n v="40250"/>
  </r>
  <r>
    <s v="BOGOTA"/>
    <s v="0036-0004"/>
    <x v="4"/>
    <n v="11001"/>
    <n v="3103106"/>
    <n v="18193"/>
    <x v="0"/>
    <s v="CUNDINAMARCA"/>
    <s v="BOGOTA"/>
    <s v="BARRIO YOMASA III BOGOTA"/>
    <s v="WOMPI"/>
    <s v="FO-25-1930931"/>
    <d v="2025-12-04T11:51:00"/>
    <d v="2025-12-06T12:32:00"/>
    <x v="0"/>
    <s v="ROLLOS"/>
    <s v="EJECUTADO_EXITOSO"/>
    <s v="EJECUTADO EXITOSO"/>
    <s v="04/12/2025 SE ESCALA A COORDINADOR DE ZONA PARA ENTREGA DE ROLLOS EN SITIO | 06/12/2025 SE VISITA COMERCIO, SE ENTREGAN 16 ROLLOS WOMPI, NO SE MANIPULAN DISPOSITIVOS"/>
    <s v="VISITA_TÉCNICA"/>
    <n v="16"/>
    <s v="PRINCIPAL"/>
    <s v="TERRESTRE"/>
    <s v="ORTIZ YARA FRANKLYN ISRAEL"/>
    <n v="1"/>
    <n v="31419"/>
    <n v="31419"/>
  </r>
  <r>
    <s v="IBAGUE"/>
    <s v="0036-0006"/>
    <x v="2"/>
    <n v="73001"/>
    <n v="3098394"/>
    <n v="40034"/>
    <x v="0"/>
    <s v="TOLIMA"/>
    <s v="IBAGUE"/>
    <s v="BARRIO VILLA MARLEN 2 IBAGUE"/>
    <s v="WOMPI"/>
    <s v="FO-25-1927296"/>
    <d v="2025-12-03T15:15:00"/>
    <d v="2025-12-06T12:35:00"/>
    <x v="0"/>
    <s v="ROLLOS"/>
    <s v="EJECUTADO_EXITOSO"/>
    <s v="EJECUTADO EXITOSO"/>
    <s v="03/12/2025 SE ESCALA A COORDINADOR DE ZONA PARA ENTREGA DE ROLLOS EN SITIO | 06/12/2025 SE REALIZA ENTREGA DE 48 ROLLOS WOMPI POR SOLICITUD DEL CLIENTE."/>
    <s v="VISITA_TÉCNICA"/>
    <n v="48"/>
    <s v="PRINCIPAL"/>
    <s v="TERRESTRE"/>
    <s v="BARRAGAN TAFUR EDWIN ESTEBAN"/>
    <n v="1"/>
    <n v="31419"/>
    <n v="31419"/>
  </r>
  <r>
    <s v="BARRANQUILLA"/>
    <s v="0036-0001"/>
    <x v="1"/>
    <n v="8758"/>
    <n v="3085085"/>
    <n v="51517"/>
    <x v="0"/>
    <s v="ATLANTICO"/>
    <s v="SOLEDAD"/>
    <s v="BARRIO CIUDADELA METROPOLITANA SOLEDAD 4"/>
    <s v="WOMPI"/>
    <s v="FO-25-1914534"/>
    <d v="2025-12-01T14:32:00"/>
    <d v="2025-12-06T12:36:00"/>
    <x v="0"/>
    <s v="ROLLOS"/>
    <s v="EJECUTADO_EXITOSO"/>
    <s v="EJECUTADO EXITOSO"/>
    <s v="01/12/2025 SE ESCALA A COORDINADOR DE ZONA PARA ENTREGA DE ROLLOS EN SITIO | 06/12/2025 SE ENTREGAN 16 ROLLOS DE LA RED WOMPI EXITOSOS"/>
    <s v="VISITA_TÉCNICA"/>
    <n v="16"/>
    <s v="PRINCIPAL"/>
    <s v="TERRESTRE"/>
    <s v="PEÑALOZA GUTIERREZ RAFAEL GUSTAVO"/>
    <n v="1"/>
    <n v="31419"/>
    <n v="31419"/>
  </r>
  <r>
    <s v="CUCUTA"/>
    <s v="0036-0007"/>
    <x v="3"/>
    <n v="54874"/>
    <n v="3104175"/>
    <n v="79155"/>
    <x v="0"/>
    <s v="NORTE DE SANTANDER"/>
    <s v="VILLA DEL ROSARIO"/>
    <s v="BARRIO URB TRAPICHES VILLA DEL ROSARIO"/>
    <s v="WOMPI"/>
    <s v="FO-25-1932364"/>
    <d v="2025-12-04T15:12:00"/>
    <d v="2025-12-06T12:38:00"/>
    <x v="0"/>
    <s v="ROLLOS"/>
    <s v="EJECUTADO_EXITOSO"/>
    <s v="EJECUTADO EXITOSO"/>
    <s v="04/12/2025 SE ESCALA A COORDINADOR DE ZONA PARA ENTREGA DE ROLLOS EN SITIO | 06/12/2025 SE REALIZA VISITA, SE ENTREGAN 8 ROLLOS, DATAFONO NO SE ENCUENTRA EN LA DIRECCIÓN DE ENTREGA"/>
    <s v="VISITA_TÉCNICA"/>
    <n v="8"/>
    <s v="PRINCIPAL"/>
    <s v="TERRESTRE"/>
    <s v="PACHECO BUITRAGO JAVIER ALONSO"/>
    <n v="1"/>
    <n v="31419"/>
    <n v="31419"/>
  </r>
  <r>
    <s v="MANIZALES"/>
    <s v="0036-0002"/>
    <x v="6"/>
    <n v="17001"/>
    <n v="3102587"/>
    <n v="74849"/>
    <x v="0"/>
    <s v="CALDAS"/>
    <s v="MANIZALES"/>
    <s v="BARRIO SAN CAYETANO MANIZALES 2"/>
    <s v="WOMPI"/>
    <s v="FO-25-1930935"/>
    <d v="2025-12-04T11:41:00"/>
    <d v="2025-12-06T12:41:00"/>
    <x v="0"/>
    <s v="ROLLOS"/>
    <s v="EJECUTADO_EXITOSO"/>
    <s v="EJECUTADO EXITOSO"/>
    <s v="04/12/2025 SE ESCALA A COORDINADOR DE ZONA PARA ENTREGA DE ROLLOS EN SITIO | 06/12/2025 SE ENTREGAN 24 ROLLOS EN EL COMERCIO NO SE MANIPULAN EQUIPOS"/>
    <s v="VISITA_TÉCNICA"/>
    <n v="24"/>
    <s v="PRINCIPAL"/>
    <s v="TERRESTRE"/>
    <s v="AGUIRRE HENAO RAUL EDUARDO"/>
    <n v="1"/>
    <n v="31419"/>
    <n v="31419"/>
  </r>
  <r>
    <s v="BOGOTA"/>
    <s v="0036-0004"/>
    <x v="4"/>
    <n v="11001"/>
    <n v="3080673"/>
    <n v="27295"/>
    <x v="0"/>
    <s v="CUNDINAMARCA"/>
    <s v="BOGOTA"/>
    <s v="BARRIO BARRIO TERRA GRANDE - BOGOTÁ"/>
    <s v="WOMPI"/>
    <s v="FO-25-1911397"/>
    <d v="2025-12-01T08:42:00"/>
    <d v="2025-12-06T12:43:00"/>
    <x v="0"/>
    <s v="ROLLOS"/>
    <s v="EJECUTADO_EXITOSO"/>
    <s v="EJECUTADO EXITOSO"/>
    <s v="01/12/2025 SE ESCALA A COORDINADOR DE ZONA PARA ENTREGA DE ROLLOS EN SITIO | 06/12/2025 ENTREGA DE 16 ROLLOS WOMPI PARA DATAFONO NO SE MANIPULA TERMINAL"/>
    <s v="VISITA_TÉCNICA"/>
    <n v="16"/>
    <s v="PRINCIPAL"/>
    <s v="TERRESTRE"/>
    <s v="BUSTOS MORA DIEGO MANUEL"/>
    <n v="1"/>
    <n v="31419"/>
    <n v="31419"/>
  </r>
  <r>
    <s v="BARRANQUILLA"/>
    <s v="0036-0001"/>
    <x v="1"/>
    <n v="8001"/>
    <n v="3101156"/>
    <n v="64402"/>
    <x v="0"/>
    <s v="ATLANTICO"/>
    <s v="BARRANQUILLA"/>
    <s v="BARRIO GALAN BARRANQUILLA 2"/>
    <s v="WOMPI"/>
    <s v="FO-25-1929399"/>
    <d v="2025-12-04T09:02:00"/>
    <d v="2025-12-06T12:45:00"/>
    <x v="0"/>
    <s v="ROLLOS"/>
    <s v="EJECUTADO_EXITOSO"/>
    <s v="EJECUTADO EXITOSO"/>
    <s v="04/12/2025 SE ESCALA A COORDINADOR DE ZONA PARA ENTREGA DE ROLLOS EN SITIO | 06/12/2025 SE REALIZA VISITA TÉCNICA, SE ENTREGA 64 ROLLOS PARA DATAFONO, EL CLIENTE RECIBE A SATISFACCIÓN, CB OPERATIVO."/>
    <s v="VISITA_TÉCNICA"/>
    <n v="64"/>
    <s v="PRINCIPAL"/>
    <s v="TERRESTRE"/>
    <s v="DE AGUAS MUÑOZ DAVID JOSE"/>
    <n v="1"/>
    <n v="31419"/>
    <n v="31419"/>
  </r>
  <r>
    <s v="BARRANQUILLA"/>
    <s v="0036-0001"/>
    <x v="1"/>
    <n v="8001"/>
    <n v="3104505"/>
    <n v="79503"/>
    <x v="0"/>
    <s v="ATLANTICO"/>
    <s v="BARRANQUILLA"/>
    <s v="BARRIO LA PAZ BARRANQUILLA 3"/>
    <s v="WOMPI"/>
    <s v="FO-25-1932417"/>
    <d v="2025-12-04T15:31:00"/>
    <d v="2025-12-06T12:47:00"/>
    <x v="0"/>
    <s v="ROLLOS"/>
    <s v="EJECUTADO_EXITOSO"/>
    <s v="EJECUTADO EXITOSO"/>
    <s v="04/12/2025 SE ESCALA A COORDINADOR DE ZONA PARA ENTREGA DE ROLLOS EN SITIO | 06/12/2025 SE REALIZA VISITA TÉCNICA, SE ENTREGA 24 ROLLOS PARA DATAFONO, EL CLIENTE RECIBE A SATISFACCIÓN, CB OPERATIVO."/>
    <s v="VISITA_TÉCNICA"/>
    <n v="24"/>
    <s v="PRINCIPAL"/>
    <s v="TERRESTRE"/>
    <s v="DE AGUAS MUÑOZ DAVID JOSE"/>
    <n v="1"/>
    <n v="31419"/>
    <n v="31419"/>
  </r>
  <r>
    <s v="TUNJA"/>
    <s v="0036-0007"/>
    <x v="3"/>
    <n v="15001"/>
    <n v="3105401"/>
    <n v="58652"/>
    <x v="0"/>
    <s v="BOYACA"/>
    <s v="TUNJA"/>
    <s v="BARRIO LOS MUISCAS TUNJA 4"/>
    <s v="WOMPI"/>
    <s v="FO-25-1934099"/>
    <d v="2025-12-05T08:00:00"/>
    <d v="2025-12-06T12:51:00"/>
    <x v="0"/>
    <s v="ROLLOS"/>
    <s v="EJECUTADO_EXITOSO"/>
    <s v="EJECUTADO EXITOSO"/>
    <s v="05/12/2025 SE ESCALA A COORDINADOR DE ZONA PARA ENTREGA DE ROLLOS EN SITIO | 06/12/2025 ENTREGA DE 32 ROLLOS EXITOSA CON VISITA"/>
    <s v="VISITA_TÉCNICA"/>
    <n v="32"/>
    <s v="PRINCIPAL"/>
    <s v="TERRESTRE"/>
    <s v="HERRERA GARZON JEYSON STEVENT"/>
    <n v="1"/>
    <n v="31419"/>
    <n v="31419"/>
  </r>
  <r>
    <s v="BOGOTA"/>
    <s v="0036-0004"/>
    <x v="4"/>
    <n v="25290"/>
    <n v="3086326"/>
    <n v="60377"/>
    <x v="0"/>
    <s v="CUNDINAMARCA"/>
    <s v="FUSAGASUGA"/>
    <s v="BARRIO PIEDRA GRANDE FUSAGASUGA"/>
    <s v="WOMPI"/>
    <s v="FO-25-1917645"/>
    <d v="2025-12-01T16:01:00"/>
    <d v="2025-12-06T12:56:00"/>
    <x v="0"/>
    <s v="ROLLOS"/>
    <s v="EJECUTADO_EXITOSO"/>
    <s v="EJECUTADO EXITOSO"/>
    <s v="02/12/2025 SE REALIZA ENVIO DE ROLLOS POR  OPERADOR LOGISTICO | 03/12/2025 SE REALIZA ENVÍO DE 64 ROLLOS DE ACUERDO A DATOS SUMINISTRADOS POR CLIENTE***SE CONFIRMA ENTREGA EXITOSA POR PARTE DE LA TRANSPORTADORA"/>
    <s v="ENVÍO"/>
    <n v="64"/>
    <s v="INTERMEDIA"/>
    <s v="TERRESTRE"/>
    <s v="LOZADA ROJAS CHRISTIAN ANDRES"/>
    <n v="1"/>
    <n v="36351"/>
    <n v="36351"/>
  </r>
  <r>
    <s v="CALI"/>
    <s v="0036-0003"/>
    <x v="0"/>
    <n v="19698"/>
    <n v="3099493"/>
    <n v="66893"/>
    <x v="0"/>
    <s v="CAUCA"/>
    <s v="SANTANDER DE QUILICHAO"/>
    <s v="BARRIO CENTRO SANTANDER DE QUILICHAO 13"/>
    <s v="WOMPI"/>
    <s v="FO-25-1929001"/>
    <d v="2025-12-04T08:00:00"/>
    <d v="2025-12-06T13:08:00"/>
    <x v="0"/>
    <s v="ROLLOS"/>
    <s v="EJECUTADO_EXITOSO"/>
    <s v="EJECUTADO EXITOSO"/>
    <s v="04/12/2025 SE REALIZA ENVIO DE ROLLOS POR  OPERADOR LOGISTICO**SE CONFIRMA ENTREGA EXITOSA POR PARTE DE LA TRANSPORTADORA"/>
    <s v="ENVÍO"/>
    <n v="32"/>
    <s v="INTERMEDIA"/>
    <s v="TERRESTRE"/>
    <s v="CONTRERAS ROSSI LITZY YULIETH"/>
    <n v="1"/>
    <n v="36351"/>
    <n v="36351"/>
  </r>
  <r>
    <s v="BOGOTA"/>
    <s v="0036-0004"/>
    <x v="4"/>
    <n v="25035"/>
    <n v="3103034"/>
    <n v="49205"/>
    <x v="0"/>
    <s v="CUNDINAMARCA"/>
    <s v="ANAPOIMA"/>
    <s v="BARRIO ANAPOIMA ANAPOIMA"/>
    <s v="WOMPI"/>
    <s v="FO-25-1932441"/>
    <d v="2025-12-04T11:41:00"/>
    <d v="2025-12-06T13:08:00"/>
    <x v="0"/>
    <s v="ROLLOS"/>
    <s v="EJECUTADO_EXITOSO"/>
    <s v="EJECUTADO EXITOSO"/>
    <s v="04/12/2025 SE CONFIRMAN DATOS, SE REALIZA ENVIO POR OPERADOR LOGISTICO | 06/12/2025 SE REALIZA ENVIO DE 32 ROLLOS, CON LA GUIA 46778000243 COORDINADORA. SE CONFIRMA ENTREGA EXITOSA POR PARTE DE LA TRANSPORTADORA"/>
    <s v="ENVÍO"/>
    <n v="32"/>
    <s v="INTERMEDIA"/>
    <s v="TERRESTRE"/>
    <s v="ORREGO BEDOYA YASMIN ADRIANA"/>
    <n v="1"/>
    <n v="36351"/>
    <n v="36351"/>
  </r>
  <r>
    <s v="BUCARAMANGA"/>
    <s v="0036-0007"/>
    <x v="3"/>
    <n v="68547"/>
    <n v="3097518"/>
    <n v="76912"/>
    <x v="0"/>
    <s v="SANTANDER"/>
    <s v="PIEDECUESTA"/>
    <s v="BARRIO FINCA EL MIRADOR PIEDECUESTA"/>
    <s v="WOMPI"/>
    <s v="FO-25-1927235"/>
    <d v="2025-12-03T13:02:00"/>
    <d v="2025-12-06T13:09:00"/>
    <x v="0"/>
    <s v="ROLLOS"/>
    <s v="EJECUTADO_EXITOSO"/>
    <s v="EJECUTADO EXITOSO"/>
    <s v="04/12/2025 SE REALIZA ENVIO DE ROLLOS POR  OPERADOR LOGISTICO | 06/12/2025 SE REALIZA ENVIO DE 16 ROLLOS, CON LA GUIA 46778000238 COORDINADORA. SE CONFIRMA ENTREGA EXITOSA POR PARTE DE LA TRANSPORTADORA"/>
    <s v="ENVÍO"/>
    <n v="16"/>
    <s v="INTERMEDIA"/>
    <s v="TERRESTRE"/>
    <s v="COLPAS MESA ELECTO JORGE"/>
    <n v="1"/>
    <n v="36351"/>
    <n v="36351"/>
  </r>
  <r>
    <s v="PASTO"/>
    <s v="0036-0003"/>
    <x v="0"/>
    <n v="52215"/>
    <n v="3081394"/>
    <n v="74006"/>
    <x v="0"/>
    <s v="NARIÑO"/>
    <s v="CORDOBA"/>
    <s v="BARRIO EL COMERCIO CORDOBA 1"/>
    <s v="WOMPI"/>
    <s v="FO-25-1912758"/>
    <d v="2025-12-01T09:28:00"/>
    <d v="2025-12-06T13:10:00"/>
    <x v="0"/>
    <s v="ROLLOS"/>
    <s v="EJECUTADO_EXITOSO"/>
    <s v="EJECUTADO EXITOSO"/>
    <s v="01/12/2025 SE CONFIRMAN DATOS, SE REALIZA ENVIO POR OPERADOR LOGISTICO | 06/12/2025 SE REALIZA ENVIO DE 8 ROLLOS, CON LA GUIA 46778000220 COORDINADORA. SE CONFIRMA ENTREGA EXITOSA POR PARTE DE LA TRANSPORTADORA"/>
    <s v="ENVÍO"/>
    <n v="8"/>
    <s v="INTERMEDIA"/>
    <s v="TERRESTRE"/>
    <s v="ORREGO BEDOYA YASMIN ADRIANA"/>
    <n v="1"/>
    <n v="36351"/>
    <n v="36351"/>
  </r>
  <r>
    <s v="MONTERIA"/>
    <s v="0036-0001"/>
    <x v="1"/>
    <n v="23660"/>
    <n v="3060867"/>
    <n v="81430"/>
    <x v="0"/>
    <s v="CORDOBA"/>
    <s v="SAHAGUN"/>
    <s v="EDS LOS ANGELES"/>
    <s v="WOMPI"/>
    <s v="FO-25-1879568"/>
    <d v="2025-11-25T13:43:00"/>
    <d v="2025-12-06T16:11:00"/>
    <x v="0"/>
    <s v="ROLLOS"/>
    <s v="EJECUTADO_EXITOSO"/>
    <s v="EJECUTADO EXITOSO"/>
    <s v="25/11/2025 SE CONFIRMAN DATOS, SE REALIZA ENVIO POR OPERADOR LOGISTICO | 02/12/2025 SE LE INFORMA NUMERO DE GUIA A USER, NO LE HAN ENTREGADO ROLLOS**SE CONFIRMA ENTREGA EXITOSA POR PARTE DE LA TRANSPORTADORA"/>
    <s v="ENVÍO"/>
    <n v="8"/>
    <s v="INTERMEDIA"/>
    <s v="TERRESTRE"/>
    <s v="ALVAREZ LOPEZ MARIANA"/>
    <n v="1"/>
    <n v="36351"/>
    <n v="36351"/>
  </r>
  <r>
    <s v="BOGOTA"/>
    <s v="0036-0004"/>
    <x v="4"/>
    <n v="11001"/>
    <n v="3078603"/>
    <n v="74826"/>
    <x v="0"/>
    <s v="CUNDINAMARCA"/>
    <s v="BOGOTA"/>
    <s v="SOLUCIONES EN RED JC"/>
    <s v="WOMPI"/>
    <s v="FO-25-1906374"/>
    <d v="2025-12-01T08:00:00"/>
    <d v="2025-12-06T16:35:00"/>
    <x v="0"/>
    <s v="ROLLOS"/>
    <s v="EJECUTADO_EXITOSO"/>
    <s v="EJECUTADO EXITOSO"/>
    <s v="29/11/2025 SE ESCALA A COORDINADOR DE ZONA PARA ENTREGA DE ROLLOS EN SITIO | 06/12/2025 ENTREGA DE ROLLOS EJECUTADO OK"/>
    <s v="VISITA_TÉCNICA"/>
    <n v="24"/>
    <s v="PRINCIPAL"/>
    <s v="TERRESTRE"/>
    <s v="GOMEZ VEGA DAVID SNEYDER"/>
    <n v="1"/>
    <n v="31419"/>
    <n v="31419"/>
  </r>
  <r>
    <s v="NEIVA"/>
    <s v="0036-0006"/>
    <x v="2"/>
    <n v="18001"/>
    <n v="3092554"/>
    <n v="80015"/>
    <x v="0"/>
    <s v="CAQUETA"/>
    <s v="FLORENCIA"/>
    <s v="BARRIO CONSOLATA FLORENCIA 6"/>
    <s v="WOMPI"/>
    <s v="FO-25-1921071"/>
    <d v="2025-12-02T15:23:00"/>
    <d v="2025-12-06T16:46:00"/>
    <x v="0"/>
    <s v="ROLLOS"/>
    <s v="EJECUTADO_EXITOSO"/>
    <s v="EJECUTADO EXITOSO"/>
    <s v="02/12/2025 SE ESCALA A COORDINADOR DE ZONA PARA ENTREGA DE ROLLOS EN SITIO | 06/12/2025 SE REALIZA ENTREGA DE 16 ROLLOS WOMPI EN SITIO ENTREGA EXITOSA"/>
    <s v="VISITA_TÉCNICA"/>
    <n v="16"/>
    <s v="LEJANA"/>
    <s v="TERRESTRE"/>
    <s v="BERMUDEZ SANCHEZ JOSE NEYBER"/>
    <n v="1"/>
    <n v="40250"/>
    <n v="40250"/>
  </r>
  <r>
    <s v="BARRANQUILLA"/>
    <s v="0036-0001"/>
    <x v="1"/>
    <n v="8001"/>
    <n v="3092637"/>
    <n v="70043"/>
    <x v="0"/>
    <s v="ATLANTICO"/>
    <s v="BARRANQUILLA"/>
    <s v="BARRIO NOGALES BARRANQUILLA 1"/>
    <s v="WOMPI"/>
    <s v="FO-25-1920997"/>
    <d v="2025-12-02T15:29:00"/>
    <d v="2025-12-06T16:47:00"/>
    <x v="0"/>
    <s v="ROLLOS"/>
    <s v="EJECUTADO_EXITOSO"/>
    <s v="EJECUTADO EXITOSO"/>
    <s v="02/12/2025 SE ESCALA A COORDINADOR DE ZONA PARA ENTREGA DE ROLLOS EN SITIO | 06/12/2025 SE REALIZA VISITA TÉCNICA, SE ENTREGA 40 ROLLOS PARA DATAFONO, EL CLIENTE RECIBE A SATISFACCIÓN, CB OPERATIVO."/>
    <s v="VISITA_TÉCNICA"/>
    <n v="40"/>
    <s v="PRINCIPAL"/>
    <s v="TERRESTRE"/>
    <s v="DE AGUAS MUÑOZ DAVID JOSE"/>
    <n v="1"/>
    <n v="31419"/>
    <n v="31419"/>
  </r>
  <r>
    <s v="BOGOTA"/>
    <s v="0036-0004"/>
    <x v="4"/>
    <n v="11001"/>
    <n v="3092024"/>
    <n v="79349"/>
    <x v="0"/>
    <s v="CUNDINAMARCA"/>
    <s v="BOGOTA"/>
    <s v="BARRIO SANTA TERESA BOGOTA 1"/>
    <s v="WOMPI"/>
    <s v="FO-25-1920160"/>
    <d v="2025-12-02T14:27:00"/>
    <d v="2025-12-06T16:50:00"/>
    <x v="0"/>
    <s v="ROLLOS"/>
    <s v="EJECUTADO_EXITOSO"/>
    <s v="EJECUTADO EXITOSO"/>
    <s v="02/12/2025 SE ESCALA A COORDINADOR DE ZONA PARA ENTREGA DE ROLLOS EN SITIO | 05/12/2025 SE LLEGA A LA DIRECCIÓN INDICADA Y SE ENTREGAN 24 ROLLOS WOMPI SIN MANIPULAR EQUIPOS"/>
    <s v="VISITA_TÉCNICA"/>
    <n v="24"/>
    <s v="PRINCIPAL"/>
    <s v="TERRESTRE"/>
    <s v="GARCIA PASTRANA KEVIN FERNANDO"/>
    <n v="1"/>
    <n v="31419"/>
    <n v="31419"/>
  </r>
  <r>
    <s v="PEREIRA"/>
    <s v="0036-0002"/>
    <x v="6"/>
    <n v="63130"/>
    <n v="3087290"/>
    <n v="50393"/>
    <x v="0"/>
    <s v="QUINDIO"/>
    <s v="CALARCA"/>
    <s v="BARRIO VERACRUZ CALARCA 1"/>
    <s v="WOMPI"/>
    <s v="FO-25-1916862"/>
    <d v="2025-12-02T08:00:00"/>
    <d v="2025-12-06T16:55:00"/>
    <x v="0"/>
    <s v="ROLLOS"/>
    <s v="EJECUTADO_EXITOSO"/>
    <s v="EJECUTADO EXITOSO"/>
    <s v="02/12/2025 SE REALIZA ENVIO DE ROLLOS POR  OPERADOR LOGISTICO | 03/12/2025 SE VISITA COMERCIO SE REALIZÓ ENTREGA DE 40 ROLLOS WOMPI"/>
    <s v="VISITA_TÉCNICA"/>
    <n v="40"/>
    <s v="INTERMEDIA"/>
    <s v="TERRESTRE"/>
    <s v="SANCHEZ SOLORZANO JUAN SEBASTIAN"/>
    <n v="1"/>
    <n v="36351"/>
    <n v="36351"/>
  </r>
  <r>
    <s v="NEIVA"/>
    <s v="0036-0006"/>
    <x v="2"/>
    <n v="41001"/>
    <n v="3109030"/>
    <n v="21164"/>
    <x v="0"/>
    <s v="HUILA"/>
    <s v="NEIVA"/>
    <s v="BARRIO 11 DE NOVIEMBRE - NEIVA"/>
    <s v="WOMPI"/>
    <s v="FO-25-1937994"/>
    <d v="2025-12-05T14:30:00"/>
    <d v="2025-12-07T12:01:00"/>
    <x v="0"/>
    <s v="ROLLOS"/>
    <s v="EJECUTADO_EXITOSO"/>
    <s v="EJECUTADO EXITOSO"/>
    <s v="05/12/2025 SE ESCALA A COORDINADOR DE ZONA PARA ENTREGA DE ROLLOS EN SITIO | 06/12/2025 SE ENTREGAN 48 ROLLOS WOMPI"/>
    <s v="VISITA_TÉCNICA"/>
    <n v="48"/>
    <s v="PRINCIPAL"/>
    <s v="TERRESTRE"/>
    <s v="DIAZ VARGAS JONATHAN MIGUEL"/>
    <n v="1"/>
    <n v="31419"/>
    <n v="31419"/>
  </r>
  <r>
    <s v="VILLAVICENCIO"/>
    <s v="0036-0006"/>
    <x v="2"/>
    <n v="50001"/>
    <n v="3109317"/>
    <n v="41234"/>
    <x v="0"/>
    <s v="META"/>
    <s v="VILLAVICENCIO"/>
    <s v="BARRIO CIUDAD PORFIA VILLAVICENCIO 5"/>
    <s v="WOMPI"/>
    <s v="FO-25-1937847"/>
    <d v="2025-12-05T15:14:00"/>
    <d v="2025-12-07T12:03:00"/>
    <x v="0"/>
    <s v="ROLLOS"/>
    <s v="EJECUTADO_EXITOSO"/>
    <s v="EJECUTADO EXITOSO"/>
    <s v="05/12/2025 SE ESCALA A COORDINADOR DE ZONA PARA ENTREGA DE ROLLOS EN SITIO | 06/12/2025 SE REALIZA ENTREGA DE 56 ROLLOS WOMPI"/>
    <s v="VISITA_TÉCNICA"/>
    <n v="56"/>
    <s v="PRINCIPAL"/>
    <s v="TERRESTRE"/>
    <s v="MURCIA HERNANDEZ HARVEY IGNACIO"/>
    <n v="1"/>
    <n v="31419"/>
    <n v="31419"/>
  </r>
  <r>
    <s v="NEIVA"/>
    <s v="0036-0006"/>
    <x v="2"/>
    <n v="41001"/>
    <n v="3108572"/>
    <n v="80169"/>
    <x v="0"/>
    <s v="HUILA"/>
    <s v="NEIVA"/>
    <s v="BARRIO MISAEL PASTRANA NEIVA 2"/>
    <s v="WOMPI"/>
    <s v="FO-25-1937005"/>
    <d v="2025-12-05T13:12:00"/>
    <d v="2025-12-07T12:10:00"/>
    <x v="0"/>
    <s v="ROLLOS"/>
    <s v="EJECUTADO_EXITOSO"/>
    <s v="EJECUTADO EXITOSO"/>
    <s v="05/12/2025 SE ESCALA A COORDINADOR DE ZONA PARA ENTREGA DE ROLLOS EN SITIO | 06/12/2025 SE REALIZA VISITA AL PUNTO SE ENTREGAN 24 ROLLOS PAPEL WOMPI"/>
    <s v="VISITA_TÉCNICA"/>
    <n v="24"/>
    <s v="PRINCIPAL"/>
    <s v="TERRESTRE"/>
    <s v="DEVIA REINOSO JUAN CARLOS"/>
    <n v="1"/>
    <n v="31419"/>
    <n v="31419"/>
  </r>
  <r>
    <s v="PEREIRA"/>
    <s v="0036-0002"/>
    <x v="6"/>
    <n v="66001"/>
    <n v="3108645"/>
    <n v="46241"/>
    <x v="0"/>
    <s v="RISARALDA"/>
    <s v="PEREIRA"/>
    <s v="BARRIO PARQUE INDUSTRIAL SECTOR BOQUIA PEREIRA"/>
    <s v="WOMPI"/>
    <s v="FO-25-1937013"/>
    <d v="2025-12-05T12:55:00"/>
    <d v="2025-12-07T12:11:00"/>
    <x v="0"/>
    <s v="ROLLOS"/>
    <s v="EJECUTADO_EXITOSO"/>
    <s v="EJECUTADO EXITOSO"/>
    <s v="05/12/2025 SE ESCALA A COORDINADOR DE ZONA PARA ENTREGA DE ROLLOS EN SITIO | 06/12/2025 VISITAMOS COMERCIO REALIZAMOS ENTREGA DE 48 ROLLOS."/>
    <s v="VISITA_TÉCNICA"/>
    <n v="48"/>
    <s v="PRINCIPAL"/>
    <s v="TERRESTRE"/>
    <s v="ARROYAVE CANO MANUEL GUILLERMO"/>
    <n v="1"/>
    <n v="31419"/>
    <n v="31419"/>
  </r>
  <r>
    <s v="CARTAGENA"/>
    <s v="0036-0001"/>
    <x v="1"/>
    <n v="13001"/>
    <n v="3108375"/>
    <n v="27489"/>
    <x v="0"/>
    <s v="BOLIVAR"/>
    <s v="CARTAGENA"/>
    <s v="URB LOS JARDINEZ - CARTAGENA DE INDIAS"/>
    <s v="WOMPI"/>
    <s v="FO-25-1937011"/>
    <d v="2025-12-05T13:04:00"/>
    <d v="2025-12-07T12:13:00"/>
    <x v="0"/>
    <s v="ROLLOS"/>
    <s v="EJECUTADO_EXITOSO"/>
    <s v="EJECUTADO EXITOSO"/>
    <s v="05/12/2025 SE ESCALA A COORDINADOR DE ZONA PARA ENTREGA DE ROLLOS EN SITIO | 06/12/2025 SE REALIZA ENTREGA DE 16 UNIDADES DE ROLLOS WOMPI"/>
    <s v="VISITA_TÉCNICA"/>
    <n v="16"/>
    <s v="PRINCIPAL"/>
    <s v="TERRESTRE"/>
    <s v="AVILA DE HORTA FERNANDO JOSE"/>
    <n v="1"/>
    <n v="31419"/>
    <n v="31419"/>
  </r>
  <r>
    <s v="BARRANQUILLA"/>
    <s v="0036-0001"/>
    <x v="1"/>
    <n v="8758"/>
    <n v="3108370"/>
    <n v="79419"/>
    <x v="0"/>
    <s v="ATLANTICO"/>
    <s v="SOLEDAD"/>
    <s v="BARRIO EL RIO SOLEDAD"/>
    <s v="WOMPI"/>
    <s v="FO-25-1937012"/>
    <d v="2025-12-05T12:57:00"/>
    <d v="2025-12-07T12:15:00"/>
    <x v="0"/>
    <s v="ROLLOS"/>
    <s v="EJECUTADO_EXITOSO"/>
    <s v="EJECUTADO EXITOSO"/>
    <s v="05/12/2025 SE ESCALA A COORDINADOR DE ZONA PARA ENTREGA DE ROLLOS EN SITIO | 06/12/2025 SE ENTREGAN 24 ROLLOS DE LA RED WOMPI EXITOSOS"/>
    <s v="VISITA_TÉCNICA"/>
    <n v="24"/>
    <s v="PRINCIPAL"/>
    <s v="TERRESTRE"/>
    <s v="PEÑALOZA GUTIERREZ RAFAEL GUSTAVO"/>
    <n v="1"/>
    <n v="31419"/>
    <n v="31419"/>
  </r>
  <r>
    <s v="BOGOTA"/>
    <s v="0036-0004"/>
    <x v="4"/>
    <n v="11001"/>
    <n v="3108159"/>
    <n v="57628"/>
    <x v="0"/>
    <s v="CUNDINAMARCA"/>
    <s v="BOGOTA"/>
    <s v="BARRIO PUERTO RICO BOGOTA"/>
    <s v="WOMPI"/>
    <s v="FO-25-1936520"/>
    <d v="2025-12-05T12:02:00"/>
    <d v="2025-12-07T12:51:00"/>
    <x v="0"/>
    <s v="ROLLOS"/>
    <s v="EJECUTADO_EXITOSO"/>
    <s v="EJECUTADO EXITOSO"/>
    <s v="05/12/2025 SE ESCALA A COORDINADOR DE ZONA PARA ENTREGA DE ROLLOS EN SITIO | 06/12/2025 SE REALIZA ENTREGA DE 64 ROLLOS"/>
    <s v="VISITA_TÉCNICA"/>
    <n v="64"/>
    <s v="PRINCIPAL"/>
    <s v="TERRESTRE"/>
    <s v="MICHELI LOPEZ MIGUEL ANGEL"/>
    <n v="1"/>
    <n v="31419"/>
    <n v="31419"/>
  </r>
  <r>
    <s v="PASTO"/>
    <s v="0036-0003"/>
    <x v="0"/>
    <n v="52001"/>
    <n v="3108356"/>
    <n v="78280"/>
    <x v="0"/>
    <s v="NARIÑO"/>
    <s v="PASTO"/>
    <s v="BARRIO LAS CUADRAS PASTO 2"/>
    <s v="WOMPI"/>
    <s v="FO-25-1936514"/>
    <d v="2025-12-05T12:33:00"/>
    <d v="2025-12-07T12:56:00"/>
    <x v="0"/>
    <s v="ROLLOS"/>
    <s v="EJECUTADO_EXITOSO"/>
    <s v="EJECUTADO EXITOSO"/>
    <s v="05/12/2025 SE ESCALA A COORDINADOR DE ZONA PARA ENTREGA DE ROLLOS EN SITIO | 06/12/2025 SE VISITA CB. SE REALIZA ENTREGA DE 32 ROLLOS. CLIENTE INFORMA QUE EL DATAFONO FUNCIONA CORRECTAMENTE. NO SÉ MANIPULA DATAFONO"/>
    <s v="VISITA_TÉCNICA"/>
    <n v="32"/>
    <s v="PRINCIPAL"/>
    <s v="TERRESTRE"/>
    <s v="CASTILLO HERRERA ALEX RICARDO"/>
    <n v="1"/>
    <n v="31419"/>
    <n v="31419"/>
  </r>
  <r>
    <s v="BARRANQUILLA"/>
    <s v="0036-0001"/>
    <x v="1"/>
    <n v="8001"/>
    <n v="3108309"/>
    <n v="79737"/>
    <x v="0"/>
    <s v="ATLANTICO"/>
    <s v="BARRANQUILLA"/>
    <s v="BARRIO LA PAZ BARRANQUILLA 4"/>
    <s v="WOMPI"/>
    <s v="FO-25-1936518"/>
    <d v="2025-12-05T12:06:00"/>
    <d v="2025-12-07T12:58:00"/>
    <x v="0"/>
    <s v="ROLLOS"/>
    <s v="EJECUTADO_EXITOSO"/>
    <s v="EJECUTADO EXITOSO"/>
    <s v="05/12/2025 SE ESCALA A COORDINADOR DE ZONA PARA ENTREGA DE ROLLOS EN SITIO | 06/12/2025 SE REALIZA VISITA TÉCNICA, SE ENTREGA 16 ROLLOS PARA DATAFONO, EL CLIENTE RECIBE A SATISFACCIÓN, CB OPERATIVO.**SE CONFIRMA ENTREGA EXITOSA POR PARTE DE LA TRANSPORTADORA"/>
    <s v="VISITA_TÉCNICA"/>
    <n v="16"/>
    <s v="PRINCIPAL"/>
    <s v="TERRESTRE"/>
    <s v="DE AGUAS MUÑOZ DAVID JOSE"/>
    <n v="1"/>
    <n v="31419"/>
    <n v="31419"/>
  </r>
  <r>
    <s v="VILLAVICENCIO"/>
    <s v="0036-0006"/>
    <x v="2"/>
    <n v="50001"/>
    <n v="3108331"/>
    <n v="81161"/>
    <x v="0"/>
    <s v="META"/>
    <s v="VILLAVICENCIO"/>
    <s v="BARRIO SEXTA ETAPA ESPERANZA VILLAVICENCIO"/>
    <s v="WOMPI"/>
    <s v="FO-25-1936329"/>
    <d v="2025-12-05T12:16:00"/>
    <d v="2025-12-07T13:05:00"/>
    <x v="0"/>
    <s v="ROLLOS"/>
    <s v="EJECUTADO_EXITOSO"/>
    <s v="EJECUTADO EXITOSO"/>
    <s v="05/12/2025 SE ESCALA A COORDINADOR DE ZONA PARA ENTREGA DE ROLLOS EN SITIO | 06/12/2025 SE REALIZA ENTREGA 16 ROLLOS AL COMERCIO"/>
    <s v="VISITA_TÉCNICA"/>
    <n v="16"/>
    <s v="PRINCIPAL"/>
    <s v="TERRESTRE"/>
    <s v="ROZO JIMENEZ EDGAR ARMANDO"/>
    <n v="1"/>
    <n v="31419"/>
    <n v="31419"/>
  </r>
  <r>
    <s v="VILLAVICENCIO"/>
    <s v="0036-0006"/>
    <x v="2"/>
    <n v="50001"/>
    <n v="3105731"/>
    <n v="57546"/>
    <x v="0"/>
    <s v="META"/>
    <s v="VILLAVICENCIO"/>
    <s v="AUTOSERVICIO DANNY CAUDAL"/>
    <s v="WOMPI"/>
    <s v="FO-25-1935694"/>
    <d v="2025-12-05T08:00:00"/>
    <d v="2025-12-07T13:10:00"/>
    <x v="0"/>
    <s v="ROLLOS"/>
    <s v="EJECUTADO_EXITOSO"/>
    <s v="EJECUTADO EXITOSO"/>
    <s v="05/12/2025 SE ESCALA A COORDINADOR DE ZONA PARA ENTREGA DE ROLLOS EN SITIO | 06/12/2025 SE REALIZA ENTREGA DE 32 ROLLOS AL COMERCIO"/>
    <s v="VISITA_TÉCNICA"/>
    <n v="32"/>
    <s v="PRINCIPAL"/>
    <s v="TERRESTRE"/>
    <s v="ROZO JIMENEZ EDGAR ARMANDO"/>
    <n v="1"/>
    <n v="31419"/>
    <n v="31419"/>
  </r>
  <r>
    <s v="PEREIRA"/>
    <s v="0036-0002"/>
    <x v="6"/>
    <n v="66001"/>
    <n v="3106685"/>
    <n v="26919"/>
    <x v="0"/>
    <s v="RISARALDA"/>
    <s v="PEREIRA"/>
    <s v="BARRIO SAN JORGE PEREIRA"/>
    <s v="WOMPI"/>
    <s v="FO-25-1935022"/>
    <d v="2025-12-05T09:31:00"/>
    <d v="2025-12-07T13:13:00"/>
    <x v="0"/>
    <s v="ROLLOS"/>
    <s v="EJECUTADO_EXITOSO"/>
    <s v="EJECUTADO EXITOSO"/>
    <s v="05/12/2025 SE ESCALA A COORDINADOR DE ZONA PARA ENTREGA DE ROLLOS EN SITIO | 06/12/2025 VISITAMOS COMERCIO REALIZAMOS ENTREGA DE 48 ROLLOS."/>
    <s v="VISITA_TÉCNICA"/>
    <n v="48"/>
    <s v="PRINCIPAL"/>
    <s v="TERRESTRE"/>
    <s v="ARROYAVE CANO MANUEL GUILLERMO"/>
    <n v="1"/>
    <n v="31419"/>
    <n v="31419"/>
  </r>
  <r>
    <s v="VILLAVICENCIO"/>
    <s v="0036-0006"/>
    <x v="2"/>
    <n v="50001"/>
    <n v="3106116"/>
    <n v="66481"/>
    <x v="0"/>
    <s v="META"/>
    <s v="VILLAVICENCIO"/>
    <s v="BARRIO ARIGUANY 2 VILLAVICENCIO"/>
    <s v="WOMPI"/>
    <s v="FO-25-1934333"/>
    <d v="2025-12-05T08:03:00"/>
    <d v="2025-12-07T13:21:00"/>
    <x v="0"/>
    <s v="ROLLOS"/>
    <s v="EJECUTADO_EXITOSO"/>
    <s v="EJECUTADO EXITOSO"/>
    <s v="05/12/2025 SE ESCALA A COORDINADOR DE ZONA PARA ENTREGA DE ROLLOS EN SITIO | 06/12/2025 SE REALIZA ENTREGA DE 48 ROLLOS PARA EL COMERCIO"/>
    <s v="VISITA_TÉCNICA"/>
    <n v="48"/>
    <s v="PRINCIPAL"/>
    <s v="TERRESTRE"/>
    <s v="ROZO JIMENEZ EDGAR ARMANDO"/>
    <n v="1"/>
    <n v="31419"/>
    <n v="31419"/>
  </r>
  <r>
    <s v="VILLAVICENCIO"/>
    <s v="0036-0006"/>
    <x v="2"/>
    <n v="50001"/>
    <n v="3105358"/>
    <n v="29338"/>
    <x v="0"/>
    <s v="META"/>
    <s v="VILLAVICENCIO"/>
    <s v="BARRIO ALBORADA VILLAVICENCIO"/>
    <s v="WOMPI"/>
    <s v="FO-25-1934150"/>
    <d v="2025-12-05T08:00:00"/>
    <d v="2025-12-07T13:26:00"/>
    <x v="0"/>
    <s v="ROLLOS"/>
    <s v="EJECUTADO_EXITOSO"/>
    <s v="EJECUTADO EXITOSO"/>
    <s v="05/12/2025 SE ESCALA A COORDINADOR DE ZONA PARA ENTREGA DE ROLLOS EN SITIO | 06/12/2025 SE REALIZA ENTREGA DE 64 ROLLOS WOMPI"/>
    <s v="VISITA_TÉCNICA"/>
    <n v="64"/>
    <s v="PRINCIPAL"/>
    <s v="TERRESTRE"/>
    <s v="MURCIA HERNANDEZ HARVEY IGNACIO"/>
    <n v="1"/>
    <n v="31419"/>
    <n v="31419"/>
  </r>
  <r>
    <s v="BOGOTA"/>
    <s v="0036-0004"/>
    <x v="4"/>
    <n v="11001"/>
    <n v="3105458"/>
    <n v="60374"/>
    <x v="0"/>
    <s v="CUNDINAMARCA"/>
    <s v="BOGOTA"/>
    <s v="BARRIO VERONA BOGOTA"/>
    <s v="WOMPI"/>
    <s v="FO-25-1934146"/>
    <d v="2025-12-05T08:00:00"/>
    <d v="2025-12-07T13:32:00"/>
    <x v="0"/>
    <s v="ROLLOS"/>
    <s v="EJECUTADO_EXITOSO"/>
    <s v="EJECUTADO EXITOSO"/>
    <s v="05/12/2025 SE ESCALA A COORDINADOR DE ZONA PARA ENTREGA DE ROLLOS EN SITIO | 06/12/2025 SE REALIZA VISITA SE ENCUENTRA COMERCIO CERRADO CLIENTE RECIBE EN ROLLOS EN DIRECCIÓN DIFERENTE"/>
    <s v="VISITA_TÉCNICA"/>
    <n v="32"/>
    <s v="PRINCIPAL"/>
    <s v="TERRESTRE"/>
    <s v="ALARCON AREVALO JOHAN STIVEN"/>
    <n v="1"/>
    <n v="31419"/>
    <n v="31419"/>
  </r>
  <r>
    <s v="VILLAVICENCIO"/>
    <s v="0036-0006"/>
    <x v="2"/>
    <n v="50001"/>
    <n v="3105101"/>
    <n v="42235"/>
    <x v="0"/>
    <s v="META"/>
    <s v="VILLAVICENCIO"/>
    <s v="BARRIO EMPORIO VILLAVICENCIO"/>
    <s v="WOMPI"/>
    <s v="FO-25-1934114"/>
    <d v="2025-12-04T16:32:00"/>
    <d v="2025-12-07T13:35:00"/>
    <x v="0"/>
    <s v="ROLLOS"/>
    <s v="EJECUTADO_EXITOSO"/>
    <s v="EJECUTADO EXITOSO"/>
    <s v="05/12/2025 SE ESCALA A COORDINADOR DE ZONA PARA ENTREGA DE ROLLOS EN SITIO | 06/12/2025 SE REALIZA ENTRE DE 24 ROLLOS AL COMERCIO"/>
    <s v="VISITA_TÉCNICA"/>
    <n v="24"/>
    <s v="PRINCIPAL"/>
    <s v="TERRESTRE"/>
    <s v="ROZO JIMENEZ EDGAR ARMANDO"/>
    <n v="1"/>
    <n v="31419"/>
    <n v="31419"/>
  </r>
  <r>
    <s v="VILLAVICENCIO"/>
    <s v="0036-0006"/>
    <x v="2"/>
    <n v="50001"/>
    <n v="3104894"/>
    <n v="74472"/>
    <x v="0"/>
    <s v="META"/>
    <s v="VILLAVICENCIO"/>
    <s v="BARRIO AMARAL VILLAVICENCIO"/>
    <s v="WOMPI"/>
    <s v="FO-25-1934108"/>
    <d v="2025-12-04T16:57:00"/>
    <d v="2025-12-07T13:37:00"/>
    <x v="0"/>
    <s v="ROLLOS"/>
    <s v="EJECUTADO_EXITOSO"/>
    <s v="EJECUTADO EXITOSO"/>
    <s v="05/12/2025 SE ESCALA A COORDINADOR DE ZONA PARA ENTREGA DE ROLLOS EN SITIO | 06/12/2025 SE REALIZA ENTREGA DE 32 ROLLOS AL COMERCIO"/>
    <s v="VISITA_TÉCNICA"/>
    <n v="32"/>
    <s v="PRINCIPAL"/>
    <s v="TERRESTRE"/>
    <s v="ROZO JIMENEZ EDGAR ARMANDO"/>
    <n v="1"/>
    <n v="31419"/>
    <n v="31419"/>
  </r>
  <r>
    <s v="VILLAVICENCIO"/>
    <s v="0036-0006"/>
    <x v="2"/>
    <n v="50001"/>
    <n v="3105441"/>
    <n v="57262"/>
    <x v="0"/>
    <s v="META"/>
    <s v="VILLAVICENCIO"/>
    <s v="BARRIO CENTRO VILLAVICENCIO 18"/>
    <s v="WOMPI"/>
    <s v="FO-25-1934087"/>
    <d v="2025-12-05T08:00:00"/>
    <d v="2025-12-07T13:46:00"/>
    <x v="0"/>
    <s v="ROLLOS"/>
    <s v="EJECUTADO_EXITOSO"/>
    <s v="EJECUTADO EXITOSO"/>
    <s v="05/12/2025 SE ESCALA A COORDINADOR DE ZONA PARA ENTREGA DE ROLLOS EN SITIO | 06/12/2025 SE REALIZA ENTREGA DE 48 ROLLOS WOMPI"/>
    <s v="VISITA_TÉCNICA"/>
    <n v="48"/>
    <s v="PRINCIPAL"/>
    <s v="TERRESTRE"/>
    <s v="MURCIA HERNANDEZ HARVEY IGNACIO"/>
    <n v="1"/>
    <n v="31419"/>
    <n v="31419"/>
  </r>
  <r>
    <s v="BOGOTA"/>
    <s v="0036-0004"/>
    <x v="4"/>
    <n v="11001"/>
    <n v="3104095"/>
    <n v="42663"/>
    <x v="0"/>
    <s v="CUNDINAMARCA"/>
    <s v="BOGOTA"/>
    <s v="BARRIO BOSA PORVENIR BOGOTA 2"/>
    <s v="WOMPI"/>
    <s v="FO-25-1932431"/>
    <d v="2025-12-04T15:27:00"/>
    <d v="2025-12-07T13:50:00"/>
    <x v="0"/>
    <s v="ROLLOS"/>
    <s v="EJECUTADO_EXITOSO"/>
    <s v="EJECUTADO EXITOSO"/>
    <s v="04/12/2025 SE ESCALA A COORDINADOR DE ZONA PARA ENTREGA DE ROLLOS EN SITIO | 06/12/2025 SE REALIZA ENTREGA DE 32 ROLLOS WOMPI"/>
    <s v="VISITA_TÉCNICA"/>
    <n v="32"/>
    <s v="PRINCIPAL"/>
    <s v="TERRESTRE"/>
    <s v="ALARCON AREVALO JOHAN STIVEN"/>
    <n v="1"/>
    <n v="31419"/>
    <n v="31419"/>
  </r>
  <r>
    <s v="BOGOTA"/>
    <s v="0036-0004"/>
    <x v="4"/>
    <n v="11001"/>
    <n v="3101766"/>
    <n v="32122"/>
    <x v="0"/>
    <s v="CUNDINAMARCA"/>
    <s v="BOGOTA"/>
    <s v="BARRIO 7 DE AGOSTO 10 BOGOTÁ"/>
    <s v="WOMPI"/>
    <s v="FO-25-1930314"/>
    <d v="2025-12-04T10:10:00"/>
    <d v="2025-12-07T13:56:00"/>
    <x v="0"/>
    <s v="ROLLOS"/>
    <s v="EJECUTADO_EXITOSO"/>
    <s v="EJECUTADO EXITOSO"/>
    <s v="04/12/2025 SE ESCALA A COORDINADOR DE ZONA PARA ENTREGA DE ROLLOS EN SITIO | 06/12/2025 SE ENTREGAN 48 ROLLOS WOMPI"/>
    <s v="VISITA_TÉCNICA"/>
    <n v="48"/>
    <s v="PRINCIPAL"/>
    <s v="TERRESTRE"/>
    <s v="GONZALEZ FANDIÑO SANTIAGO ERNESTO"/>
    <n v="1"/>
    <n v="31419"/>
    <n v="31419"/>
  </r>
  <r>
    <s v="CUCUTA"/>
    <s v="0036-0007"/>
    <x v="3"/>
    <n v="54405"/>
    <n v="3101382"/>
    <n v="46239"/>
    <x v="0"/>
    <s v="NORTE DE SANTANDER"/>
    <s v="LOS PATIOS"/>
    <s v="BARRIO LA CORDIALIDAD LOS PATIOS"/>
    <s v="WOMPI"/>
    <s v="FO-25-1929716"/>
    <d v="2025-12-04T09:36:00"/>
    <d v="2025-12-07T13:58:00"/>
    <x v="0"/>
    <s v="ROLLOS"/>
    <s v="EJECUTADO_EXITOSO"/>
    <s v="EJECUTADO EXITOSO"/>
    <s v="04/12/2025 SE ESCALA A COORDINADOR DE ZONA PARA ENTREGA DE ROLLOS EN SITIO | 06/12/2025 SE REALIZA VISITA, SE ENTREGAN 56 ROLLOS, DATAFONO NO SE ENCUENTRA EN LA DIRECCIÓN DE ENTREGA"/>
    <s v="VISITA_TÉCNICA"/>
    <n v="56"/>
    <s v="PRINCIPAL"/>
    <s v="TERRESTRE"/>
    <s v="PACHECO BUITRAGO JAVIER ALONSO"/>
    <n v="1"/>
    <n v="31419"/>
    <n v="31419"/>
  </r>
  <r>
    <s v="PASTO"/>
    <s v="0036-0003"/>
    <x v="0"/>
    <n v="52411"/>
    <n v="3069286"/>
    <n v="15556"/>
    <x v="0"/>
    <s v="NARIÑO"/>
    <s v="LINARES"/>
    <s v="BBR GOLGOTA LINARES"/>
    <s v="WOMPI"/>
    <s v="FO-25-1899607"/>
    <d v="2025-11-27T08:32:00"/>
    <d v="2025-12-07T14:48:00"/>
    <x v="0"/>
    <s v="ROLLOS"/>
    <s v="EJECUTADO_EXITOSO"/>
    <s v="EJECUTADO EXITOSO"/>
    <s v="27/11/2025 SE CONFIRMAN DATOS, SE REALIZA ENVIO POR OPERADOR LOGISTICO | 07/12/2025 SE REALIZA ENVIO DE 64 ROLLOS, CON LA GUIA 2248145450 SERVIENTREGA. SE CONFIRMA ENTREGA EXITOSA POR PARTE DE LA TRANSPORTADORA"/>
    <s v="ENVÍO"/>
    <m/>
    <s v="LEJANA"/>
    <s v="TERRESTRE"/>
    <s v="ORREGO BEDOYA YASMIN ADRIANA"/>
    <n v="1"/>
    <n v="40250"/>
    <n v="40250"/>
  </r>
  <r>
    <s v="MONTERIA"/>
    <s v="0036-0001"/>
    <x v="1"/>
    <n v="23574"/>
    <n v="3049765"/>
    <n v="78098"/>
    <x v="0"/>
    <s v="CORDOBA"/>
    <s v="PUERTO ESCONDIDO"/>
    <s v="BARRIO CORREGIMIENTO CRISTO REY PUERTO ESCONDIDO 1"/>
    <s v="WOMPI"/>
    <s v="FO-25-1870010"/>
    <d v="2025-11-24T08:00:00"/>
    <d v="2025-12-07T14:49:00"/>
    <x v="0"/>
    <s v="ROLLOS"/>
    <s v="EJECUTADO_EXITOSO"/>
    <s v="EJECUTADO EXITOSO"/>
    <s v="24/11/2025 SE CONFIRMAN DATOS, SE REALIZA ENVIO POR OPERADOR LOGISTICO | 07/12/2025 SE REALIZA ENVIO DE 24 ROLLOS, CON LA GUIA 2265100519 SERVIENTREGA. SE CONFIRMA ENTREGA EXITOSA POR PARTE DE LA TRANSPORTADORA"/>
    <s v="ENVÍO"/>
    <n v="24"/>
    <s v="LEJANA"/>
    <s v="TERRESTRE"/>
    <s v="ALVAREZ LOPEZ MARIANA"/>
    <n v="1"/>
    <n v="40250"/>
    <n v="40250"/>
  </r>
  <r>
    <s v="NEIVA"/>
    <s v="0036-0006"/>
    <x v="2"/>
    <n v="41298"/>
    <n v="3103646"/>
    <n v="80527"/>
    <x v="0"/>
    <s v="HUILA"/>
    <s v="GARZON"/>
    <s v="BARRIO EL CENTRO GARZON 2"/>
    <s v="WOMPI"/>
    <s v="FO-25-1935998"/>
    <d v="2025-12-04T14:14:00"/>
    <d v="2025-12-07T14:49:00"/>
    <x v="0"/>
    <s v="ROLLOS"/>
    <s v="EJECUTADO_EXITOSO"/>
    <s v="EJECUTADO EXITOSO"/>
    <s v="05/12/2025 SE CONFIRMAN DATOS, SE REALIZA ENVIO POR OPERADOR LOGISTICO | 07/12/2025 SE REALIZA ENVIO DE 8 ROLLOS, CON LA GUIA 2235597006 SERVIENTREGA. SE CONFIRMA ENTREGA EXITOSA POR PARTE DE LA TRANSPORTADORA"/>
    <s v="ENVÍO"/>
    <n v="8"/>
    <s v="LEJANA"/>
    <s v="TERRESTRE"/>
    <s v="ORREGO BEDOYA YASMIN ADRIANA"/>
    <n v="1"/>
    <n v="40250"/>
    <n v="40250"/>
  </r>
  <r>
    <s v="BOGOTA"/>
    <s v="0036-0004"/>
    <x v="4"/>
    <n v="25769"/>
    <n v="3106165"/>
    <n v="28822"/>
    <x v="0"/>
    <s v="CUNDINAMARCA"/>
    <s v="SUBACHOQUE"/>
    <s v="BARRIO EL BOSQUE SUBACHOQUE"/>
    <s v="WOMPI"/>
    <s v="FO-25-1934828"/>
    <d v="2025-12-05T08:35:00"/>
    <d v="2025-12-07T14:50:00"/>
    <x v="0"/>
    <s v="ROLLOS"/>
    <s v="EJECUTADO_EXITOSO"/>
    <s v="EJECUTADO EXITOSO"/>
    <s v="05/12/2025 SE REALIZA ENVIO DE ROLLOS POR  OPERADOR LOGISTICO | 07/12/2025 SE REALIZA ENVIO DE 64 ROLLOS, CON LA GUIA 2235597000 SERVIENTREGA. SE CONFIRMA ENTREGA EXITOSA POR PARTE DE LA TRANSPORTADORA"/>
    <s v="ENVÍO"/>
    <n v="64"/>
    <s v="INTERMEDIA"/>
    <s v="TERRESTRE"/>
    <s v="CONTRERAS ROSSI LITZY YULIETH"/>
    <n v="1"/>
    <n v="36351"/>
    <n v="36351"/>
  </r>
  <r>
    <s v="NEIVA"/>
    <s v="0036-0006"/>
    <x v="2"/>
    <n v="41396"/>
    <n v="3099771"/>
    <n v="54447"/>
    <x v="0"/>
    <s v="HUILA"/>
    <s v="LA PLATA"/>
    <s v="BARRIO PAEZ LA PLATA 5"/>
    <s v="WOMPI"/>
    <s v="FO-25-1930963"/>
    <d v="2025-12-04T08:00:00"/>
    <d v="2025-12-07T14:51:00"/>
    <x v="0"/>
    <s v="ROLLOS"/>
    <s v="EJECUTADO_EXITOSO"/>
    <s v="EJECUTADO EXITOSO"/>
    <s v="04/12/2025 SE CONFIRMAN DATOS, SE REALIZA ENVIO POR OPERADOR LOGISTICO | 07/12/2025 SE REALIZA ENVIO DE 64 ROLLOS, CON LA GUIA 2235596991 SERVIENTREGA. SE CONFIRMA ENTREGA EXITOSA POR PARTE DE LA TRANSPORTADORA"/>
    <s v="ENVÍO"/>
    <n v="64"/>
    <s v="LEJANA"/>
    <s v="TERRESTRE"/>
    <s v="CONTRERAS ROSSI LITZY YULIETH"/>
    <n v="1"/>
    <n v="40250"/>
    <n v="40250"/>
  </r>
  <r>
    <s v="IBAGUE"/>
    <s v="0036-0006"/>
    <x v="2"/>
    <n v="73268"/>
    <n v="3103022"/>
    <n v="65264"/>
    <x v="0"/>
    <s v="TOLIMA"/>
    <s v="ESPINAL"/>
    <s v="BARRIO SAN PEDRO ESPINAL"/>
    <s v="WOMPI"/>
    <s v="FO-25-1932443"/>
    <d v="2025-12-04T11:39:00"/>
    <d v="2025-12-07T14:51:00"/>
    <x v="0"/>
    <s v="ROLLOS"/>
    <s v="EJECUTADO_EXITOSO"/>
    <s v="EJECUTADO EXITOSO"/>
    <s v="04/12/2025 SE CONFIRMAN DATOS, SE REALIZA ENVIO POR OPERADOR LOGISTICO | 07/12/2025 SE REALIZA ENVIO DE 24 ROLLOS, CON LA GUIA 2235597005 SERVIENTREGA. SE CONFIRMA ENTREGA EXITOSA POR PARTE DE LA TRANSPORTADORA"/>
    <s v="ENVÍO"/>
    <n v="24"/>
    <s v="INTERMEDIA"/>
    <s v="TERRESTRE"/>
    <s v="ORREGO BEDOYA YASMIN ADRIANA"/>
    <n v="1"/>
    <n v="36351"/>
    <n v="36351"/>
  </r>
  <r>
    <s v="NEIVA"/>
    <s v="0036-0006"/>
    <x v="2"/>
    <n v="18247"/>
    <n v="3098441"/>
    <n v="81763"/>
    <x v="0"/>
    <s v="CAQUETA"/>
    <s v="EL DONCELLO"/>
    <s v="MOVIL RED SYV"/>
    <s v="WOMPI"/>
    <s v="FO-25-1930667"/>
    <d v="2025-12-03T15:11:00"/>
    <d v="2025-12-07T16:11:00"/>
    <x v="0"/>
    <s v="ROLLOS"/>
    <s v="EJECUTADO_EXITOSO"/>
    <s v="EJECUTADO EXITOSO"/>
    <s v="04/12/2025 SE CONFIRMAN DATOS, SE REALIZA ENVIO POR OPERADOR LOGISTICO | 07/12/2025 SE REALIZA ENVIO DE 8 ROLLOS, CON LA GUIA 2235596986 SERVIENTREGA. SE CONFIRMA ENTREGA EXITOSA POR PARTE DE LA TRANSPORTADORA"/>
    <s v="ENVÍO"/>
    <n v="8"/>
    <s v="LEJANA"/>
    <s v="TERRESTRE"/>
    <s v="ORREGO BEDOYA YASMIN ADRIANA"/>
    <n v="1"/>
    <n v="40250"/>
    <n v="40250"/>
  </r>
  <r>
    <s v="VILLAVICENCIO"/>
    <s v="0036-0006"/>
    <x v="2"/>
    <n v="85440"/>
    <n v="3099581"/>
    <n v="65570"/>
    <x v="0"/>
    <s v="CASANARE"/>
    <s v="VILLANUEVA"/>
    <s v="BARRIO MORICHAL VILLANUEVA 1"/>
    <s v="WOMPI"/>
    <s v="FO-25-1930656"/>
    <d v="2025-12-04T08:00:00"/>
    <d v="2025-12-07T16:12:00"/>
    <x v="0"/>
    <s v="ROLLOS"/>
    <s v="EJECUTADO_EXITOSO"/>
    <s v="EJECUTADO EXITOSO"/>
    <s v="04/12/2025 SE CONFIRMAN DATOS, SE REALIZA ENVIO POR OPERADOR LOGISTICO | 07/12/2025 SE REALIZA ENVIO DE 40 ROLLOS, CON LA GUIA 2235596985 SERVIENTREGA. SE CONFIRMA ENTREGA EXITOSA POR PARTE DE LA TRANSPORTADORA"/>
    <s v="ENVÍO"/>
    <n v="40"/>
    <s v="LEJANA"/>
    <s v="TERRESTRE"/>
    <s v="ORREGO BEDOYA YASMIN ADRIANA"/>
    <n v="1"/>
    <n v="40250"/>
    <n v="40250"/>
  </r>
  <r>
    <s v="TUNJA"/>
    <s v="0036-0007"/>
    <x v="3"/>
    <n v="15806"/>
    <n v="3097761"/>
    <n v="55441"/>
    <x v="0"/>
    <s v="BOYACA"/>
    <s v="TIBASOSA"/>
    <s v="BARRIO COOMPRORIENTE TIBASOSA"/>
    <s v="WOMPI"/>
    <s v="FO-25-1928948"/>
    <d v="2025-12-03T14:13:00"/>
    <d v="2025-12-07T16:13:00"/>
    <x v="0"/>
    <s v="ROLLOS"/>
    <s v="EJECUTADO_EXITOSO"/>
    <s v="EJECUTADO EXITOSO"/>
    <s v="04/12/2025 SE REALIZA ENVIO DE ROLLOS POR  OPERADOR LOGISTICO | 07/12/2025 SE REALIZA ENVIO DE 40 ROLLOS, CON LA GUIA 2235596977 SERVIENTREGA. SE CONFIRMA ENTREGA EXITOSA POR PARTE DE LA TRANSPORTADORA"/>
    <s v="ENVÍO"/>
    <n v="40"/>
    <s v="INTERMEDIA"/>
    <s v="TERRESTRE"/>
    <s v="CONTRERAS ROSSI LITZY YULIETH"/>
    <n v="1"/>
    <n v="36351"/>
    <n v="36351"/>
  </r>
  <r>
    <s v="CALI"/>
    <s v="0036-0003"/>
    <x v="0"/>
    <n v="19573"/>
    <n v="3096089"/>
    <n v="63982"/>
    <x v="0"/>
    <s v="CAUCA"/>
    <s v="PUERTO TEJADA"/>
    <s v="BARRIO ANTONIO NARIÑO PUERTO TEJADA"/>
    <s v="WOMPI"/>
    <s v="FO-25-1927402"/>
    <d v="2025-12-03T10:35:00"/>
    <d v="2025-12-07T16:14:00"/>
    <x v="0"/>
    <s v="ROLLOS"/>
    <s v="EJECUTADO_EXITOSO"/>
    <s v="EJECUTADO EXITOSO"/>
    <s v="04/12/2025 SE REALIZA ENVIO DE ROLLOS POR  OPERADOR LOGISTICO | 07/12/2025 SE REALIZA ENVIO DE 64 ROLLOS, CON LA GUIA 2248145462 SERVIENTREGA. SE CONFIRMA ENTREGA EXITOSA POR PARTE DE LA TRANSPORTADORA"/>
    <s v="ENVÍO"/>
    <n v="64"/>
    <s v="INTERMEDIA"/>
    <s v="TERRESTRE"/>
    <s v="ORREGO BEDOYA YASMIN ADRIANA"/>
    <n v="1"/>
    <n v="36351"/>
    <n v="36351"/>
  </r>
  <r>
    <s v="TUNJA"/>
    <s v="0036-0007"/>
    <x v="3"/>
    <n v="25745"/>
    <n v="3097567"/>
    <n v="48653"/>
    <x v="0"/>
    <s v="CUNDINAMARCA"/>
    <s v="SIMIJACA"/>
    <s v="BARRIO LA GRANJA SIMIJACA"/>
    <s v="WOMPI"/>
    <s v="FO-25-1926464"/>
    <d v="2025-12-03T14:06:00"/>
    <d v="2025-12-07T16:14:00"/>
    <x v="0"/>
    <s v="ROLLOS"/>
    <s v="EJECUTADO_EXITOSO"/>
    <s v="EJECUTADO EXITOSO"/>
    <s v="03/12/2025 SE ESCALA A COORDINADOR DE ZONA PARA ENTREGA DE ROLLOS EN SITIO | 07/12/2025 SE REALIZA ENVIO DE  ROLLOS, CON LA GUIA 2235596974 SERVIENTREGA. SE CONFIRMA ENTREGA EXITOSA POR PARTE DE LA TRANSPORTADORA"/>
    <s v="ENVÍO"/>
    <n v="24"/>
    <s v="LEJANA"/>
    <s v="TERRESTRE"/>
    <s v="ATEHORTUA VASQUEZ ANA SOFIA"/>
    <n v="1"/>
    <n v="40250"/>
    <n v="40250"/>
  </r>
  <r>
    <s v="TUNJA"/>
    <s v="0036-0007"/>
    <x v="3"/>
    <n v="15051"/>
    <n v="3078981"/>
    <n v="56834"/>
    <x v="0"/>
    <s v="BOYACA"/>
    <s v="ARCABUCO"/>
    <s v="BARRIO CENTRO ARCABUCO 2"/>
    <s v="WOMPI"/>
    <s v="FO-25-1909125"/>
    <d v="2025-12-01T08:00:00"/>
    <d v="2025-12-09T07:48:00"/>
    <x v="0"/>
    <s v="ROLLOS"/>
    <s v="EJECUTADO_EXITOSO"/>
    <s v="EJECUTADO EXITOSO"/>
    <s v="30/11/2025 SE REALIZA ENVIO DE ROLLOS POR  OPERADOR LOGISTICO | 09/12/2025 SE REALIZA ENVIO DE 16 ROLLOS, CON LA GUIA 2235596913 SERVIENTREGA. SE CONFIRMA ENTREGA EXITOSA POR PARTE DE LA TRANSPORTADORA"/>
    <s v="ENVÍO"/>
    <n v="16"/>
    <s v="INTERMEDIA"/>
    <s v="TERRESTRE"/>
    <s v="AYALA ROMERO MAYKOL DANILO"/>
    <n v="1"/>
    <n v="36351"/>
    <n v="36351"/>
  </r>
  <r>
    <s v="BOGOTA"/>
    <s v="0036-0004"/>
    <x v="4"/>
    <n v="11001"/>
    <n v="3104172"/>
    <n v="13773"/>
    <x v="0"/>
    <s v="CUNDINAMARCA"/>
    <s v="BOGOTA"/>
    <s v="BARRIO BOSA ISLANDIA BOGOTA"/>
    <s v="WOMPI"/>
    <s v="FO-25-1932360"/>
    <d v="2025-12-04T15:12:00"/>
    <d v="2025-12-09T08:28:00"/>
    <x v="0"/>
    <s v="ROLLOS"/>
    <s v="EJECUTADO_EXITOSO"/>
    <s v="EJECUTADO EXITOSO"/>
    <s v="04/12/2025 SE ESCALA A COORDINADOR DE ZONA PARA ENTREGA DE ROLLOS EN SITIO | 09/12/2025 SE REALIZA ENTRÉGA 40 ROLLOS, LA TITULAR INFORMA QUE EL CORREO SE ENCUENTRA BLOQUEADA POR ESO NO LO COMPARTE"/>
    <s v="VISITA_TÉCNICA"/>
    <n v="40"/>
    <s v="PRINCIPAL"/>
    <s v="TERRESTRE"/>
    <s v="ALARCON AREVALO JOHAN STIVEN"/>
    <n v="1"/>
    <n v="31419"/>
    <n v="31419"/>
  </r>
  <r>
    <s v="SINCELEJO"/>
    <s v="0036-0001"/>
    <x v="1"/>
    <n v="70001"/>
    <n v="3081791"/>
    <n v="78326"/>
    <x v="0"/>
    <s v="SUCRE"/>
    <s v="SINCELEJO"/>
    <s v="BARRIO EL BOSQUE SINCELEJO 1"/>
    <s v="WOMPI"/>
    <s v="FO-25-1912783"/>
    <d v="2025-12-01T09:46:00"/>
    <d v="2025-12-09T09:31:00"/>
    <x v="0"/>
    <s v="ROLLOS"/>
    <s v="EJECUTADO_EXITOSO"/>
    <s v="EJECUTADO EXITOSO"/>
    <s v="01/12/2025 SE ESCALA A COORDINADOR DE ZONA PARA ENTREGA DE ROLLOS EN SITIO | 09/12/2025 SE VISITA COMERCIO Y SE HACE ENTREGA DE 24 ROLLOS A LA SEÑORA ROSMIRA GUZMÁN."/>
    <s v="VISITA_TÉCNICA"/>
    <n v="24"/>
    <s v="PRINCIPAL"/>
    <s v="TERRESTRE"/>
    <s v="CACERES HERNANDEZ ANDRES"/>
    <n v="1"/>
    <n v="31419"/>
    <n v="31419"/>
  </r>
  <r>
    <s v="MEDELLIN"/>
    <s v="0036-0005"/>
    <x v="5"/>
    <n v="5001"/>
    <n v="3083036"/>
    <n v="35302"/>
    <x v="0"/>
    <s v="ANTIOQUIA"/>
    <s v="MEDELLIN"/>
    <s v="BARRIO CENTRO MEDELLIN 15"/>
    <s v="WOMPI"/>
    <s v="FO-25-1912773"/>
    <d v="2025-12-01T10:53:00"/>
    <d v="2025-12-09T10:00:00"/>
    <x v="0"/>
    <s v="ROLLOS"/>
    <s v="EJECUTADO_EXITOSO"/>
    <s v="EJECUTADO EXITOSO"/>
    <s v="SE REALIZA ENVIO DE 64 ROLLOS, CON LA GUIA  . SE CONFIRMA ENTREGA EXITOSA POR PARTE DE LA TRANSPORTADORA"/>
    <s v="ANALISTA-OPERADOR LOGISTICO"/>
    <n v="64"/>
    <s v="PRINCIPAL"/>
    <s v="TERRESTRE"/>
    <s v="BETANCUR AGUIRRE EDGAR AUGUSTO"/>
    <n v="1"/>
    <n v="31419"/>
    <n v="31419"/>
  </r>
  <r>
    <s v="TUNJA"/>
    <s v="0036-0007"/>
    <x v="3"/>
    <n v="15238"/>
    <n v="3098157"/>
    <n v="59685"/>
    <x v="0"/>
    <s v="BOYACA"/>
    <s v="DUITAMA"/>
    <s v="BARRIO SAN ANTONIO NORTE DUITAMA"/>
    <s v="WOMPI"/>
    <s v="FO-25-1932444"/>
    <d v="2025-12-03T15:00:00"/>
    <d v="2025-12-09T10:12:00"/>
    <x v="0"/>
    <s v="ROLLOS"/>
    <s v="EJECUTADO_EXITOSO"/>
    <s v="EJECUTADO EXITOSO"/>
    <s v="04/12/2025 SE CONFIRMAN DATOS, SE REALIZA ENVIO POR OPERADOR LOGISTICO | 09/12/2025 SE REALIZA ENVIO DE 32 ROLLOS, CON LA GUIA 46778000244 COORDINADORA. SE CONFIRMA ENTREGA EXITOSA POR PARTE DE LA TRANSPORTADORA"/>
    <s v="ENVÍO"/>
    <n v="32"/>
    <s v="INTERMEDIA"/>
    <s v="TERRESTRE"/>
    <s v="ORREGO BEDOYA YASMIN ADRIANA"/>
    <n v="1"/>
    <n v="36351"/>
    <n v="36351"/>
  </r>
  <r>
    <s v="PEREIRA"/>
    <s v="0036-0002"/>
    <x v="6"/>
    <n v="63470"/>
    <n v="3097535"/>
    <n v="32105"/>
    <x v="0"/>
    <s v="QUINDIO"/>
    <s v="MONTENEGRO"/>
    <s v="BARRIO CENTRO MONTENEGRO"/>
    <s v="WOMPI"/>
    <s v="FO-25-1929033"/>
    <d v="2025-12-03T13:43:00"/>
    <d v="2025-12-09T10:13:00"/>
    <x v="0"/>
    <s v="ROLLOS"/>
    <s v="EJECUTADO_EXITOSO"/>
    <s v="EJECUTADO EXITOSO"/>
    <s v="04/12/2025 SE CONFIRMAN DATOS, SE REALIZA ENVIO POR OPERADOR LOGISTICO | 09/12/2025 SE REALIZA ENVIO DE 64 ROLLOS, CON LA GUIA 46778000235 COORDINADORA. SE CONFIRMA ENTREGA EXITOSA POR PARTE DE LA TRANSPORTADORA"/>
    <s v="ENVÍO"/>
    <n v="64"/>
    <s v="INTERMEDIA"/>
    <s v="TERRESTRE"/>
    <s v="ORREGO BEDOYA YASMIN ADRIANA"/>
    <n v="1"/>
    <n v="36351"/>
    <n v="36351"/>
  </r>
  <r>
    <s v="MANIZALES"/>
    <s v="0036-0002"/>
    <x v="6"/>
    <n v="17777"/>
    <n v="3062229"/>
    <n v="80193"/>
    <x v="0"/>
    <s v="CALDAS"/>
    <s v="SUPIA"/>
    <s v="BARRIO LAS PALMAS SUPIA"/>
    <s v="WOMPI"/>
    <s v="FO-25-1879868"/>
    <d v="2025-11-25T15:29:00"/>
    <d v="2025-12-09T10:31:00"/>
    <x v="0"/>
    <s v="ROLLOS"/>
    <s v="EJECUTADO_EXITOSO"/>
    <s v="EJECUTADO EXITOSO"/>
    <s v="25/11/2025 SE CONFIRMAN DATOS, SE REALIZA ENVIO POR OPERADOR LOGISTICO**SE CONFIRMA ENTREGA EXITOSA POR PARTE DE LA TRANSPORTADORA"/>
    <s v="ENVÍO"/>
    <n v="16"/>
    <s v="INTERMEDIA"/>
    <s v="TERRESTRE"/>
    <s v="ALVAREZ LOPEZ MARIANA"/>
    <n v="1"/>
    <n v="36351"/>
    <n v="36351"/>
  </r>
  <r>
    <s v="IBAGUE"/>
    <s v="0036-0006"/>
    <x v="2"/>
    <n v="73675"/>
    <n v="3108360"/>
    <n v="13297"/>
    <x v="0"/>
    <s v="TOLIMA"/>
    <s v="SAN ANTONIO"/>
    <s v="BARRIO CENTRO SAN ANTONIO"/>
    <s v="WOMPI"/>
    <s v="FO-25-1947202"/>
    <d v="2025-12-05T12:35:00"/>
    <d v="2025-12-09T10:31:00"/>
    <x v="0"/>
    <s v="ROLLOS"/>
    <s v="GESTIÓN_TELEFONICA"/>
    <s v="CANCELADO POR EL USUARIO"/>
    <s v="09/12/2025 SE PROCEDE A CERRAR LA SOLICITUD YA QUE SE INTENTA COMUNICACIÓN EN DIFERENTES OCASIONES AL NÚMERO 3118941262  PARA CONFIRMAR DATOS DE ENVIO PERO NO SE LOGRA CONTACTO | 09/12/2025 SE PROCEDE A CERRAR LA SOLICITUD YA QUE SE INTENTA COMUNICACIÓN EN DIFERENTES OCASIONES AL NÚMERO 3118941262  PARA CONFIRMAR DATOS DE ENVIO PERO NO SE LOGRA CONTACTO"/>
    <s v="SOPORTE_TELEFÓNICO"/>
    <n v="0"/>
    <s v="LEJANA"/>
    <s v="TERRESTRE"/>
    <n v="0"/>
    <n v="1"/>
    <n v="22000"/>
    <n v="22000"/>
  </r>
  <r>
    <s v="MANIZALES"/>
    <s v="0036-0002"/>
    <x v="6"/>
    <n v="17042"/>
    <n v="3107224"/>
    <n v="25851"/>
    <x v="0"/>
    <s v="CALDAS"/>
    <s v="ANSERMA"/>
    <s v="GALICIA ANSERMA - CALDAS"/>
    <s v="WOMPI"/>
    <s v="FO-25-1947203"/>
    <d v="2025-12-05T10:24:00"/>
    <d v="2025-12-09T10:33:00"/>
    <x v="0"/>
    <s v="ROLLOS"/>
    <s v="GESTIÓN_TELEFONICA"/>
    <s v="CANCELADO POR EL USUARIO"/>
    <s v="09/12/2025 SE PROCEDE A CERRAR LA SOLICITUD YA QUE SE INTENTA COMUNICACIÓN EN DIFERENTES OCASIONES AL NÚMERO 3183975795  PARA CONFIRMAR DATOS DE ENVIO PERO NO SE LOGRA CONTACTO | 09/12/2025 SE PROCEDE A CERRAR LA SOLICITUD YA QUE SE INTENTA COMUNICACIÓN EN DIFERENTES OCASIONES AL NÚMERO 3183975795  PARA CONFIRMAR DATOS DE ENVIO PERO NO SE LOGRA CONTACTO"/>
    <s v="SOPORTE_TELEFÓNICO"/>
    <n v="0"/>
    <s v="INTERMEDIA"/>
    <s v="TERRESTRE"/>
    <n v="0"/>
    <n v="1"/>
    <n v="22000"/>
    <n v="22000"/>
  </r>
  <r>
    <s v="VILLAVICENCIO"/>
    <s v="0036-0006"/>
    <x v="2"/>
    <n v="50006"/>
    <n v="3098147"/>
    <n v="79342"/>
    <x v="0"/>
    <s v="META"/>
    <s v="ACACIAS"/>
    <s v="BARRIO VILLA DEL PRADO ACACIAS 2"/>
    <s v="WOMPI"/>
    <s v="FO-25-1930668"/>
    <d v="2025-12-03T14:53:00"/>
    <d v="2025-12-09T10:36:00"/>
    <x v="0"/>
    <s v="ROLLOS"/>
    <s v="EJECUTADO_EXITOSO"/>
    <s v="EJECUTADO EXITOSO"/>
    <s v="04/12/2025 SE CONFIRMAN DATOS, SE REALIZA ENVIO POR OPERADOR LOGISTICO | 09/12/2025 SE REALIZA ENVIO DE 24 ROLLOS, CON LA GUIA 2235596987 SERVIENTREGA. SE CONFIRMA ENTREGA EXITOSA POR PARTE DE LA TRANSPORTADORA"/>
    <s v="ENVÍO"/>
    <n v="24"/>
    <s v="INTERMEDIA"/>
    <s v="TERRESTRE"/>
    <s v="ORREGO BEDOYA YASMIN ADRIANA"/>
    <n v="1"/>
    <n v="36351"/>
    <n v="36351"/>
  </r>
  <r>
    <s v="TUNJA"/>
    <s v="0036-0007"/>
    <x v="3"/>
    <n v="15759"/>
    <n v="3105354"/>
    <n v="53870"/>
    <x v="0"/>
    <s v="BOYACA"/>
    <s v="SOGAMOSO"/>
    <s v="BARRIO SAN RAFAEL SOGAMOSO"/>
    <s v="WOMPI"/>
    <s v="FO-25-1947204"/>
    <d v="2025-12-05T08:00:00"/>
    <d v="2025-12-09T10:36:00"/>
    <x v="0"/>
    <s v="ROLLOS"/>
    <s v="GESTIÓN_TELEFONICA"/>
    <s v="CANCELADO POR EL USUARIO"/>
    <s v="09/12/2025 SE PROCEDE A CERRAR LA SOLICITUD YA QUE SE INTENTA COMUNICACIÓN EN DIFERENTES OCASIONES AL NÚMERO 3126425027  PARA CONFIRMAR DATOS DE ENVIO PERO NO SE LOGRA CONTACTO | 09/12/2025 SE PROCEDE A CERRAR LA SOLICITUD YA QUE SE INTENTA COMUNICACIÓN EN DIFERENTES OCASIONES AL NÚMERO 3126425027  PARA CONFIRMAR DATOS DE ENVIO PERO NO SE LOGRA CONTACTO"/>
    <s v="SOPORTE_TELEFÓNICO"/>
    <n v="0"/>
    <s v="INTERMEDIA"/>
    <s v="TERRESTRE"/>
    <n v="0"/>
    <n v="1"/>
    <n v="22000"/>
    <n v="22000"/>
  </r>
  <r>
    <s v="MEDELLIN"/>
    <s v="0036-0005"/>
    <x v="5"/>
    <n v="5697"/>
    <n v="3099361"/>
    <n v="10361"/>
    <x v="0"/>
    <s v="ANTIOQUIA"/>
    <s v="EL SANTUARIO"/>
    <s v="BARRIO LA JUDEA"/>
    <s v="WOMPI"/>
    <s v="FO-25-1928999"/>
    <d v="2025-12-04T08:00:00"/>
    <d v="2025-12-09T10:38:00"/>
    <x v="0"/>
    <s v="ROLLOS"/>
    <s v="EJECUTADO_EXITOSO"/>
    <s v="EJECUTADO EXITOSO"/>
    <s v="04/12/2025 SE REALIZA ENVIO DE ROLLOS POR  OPERADOR LOGISTICO | 09/12/2025 SE REALIZA ENVIO DE 64 ROLLOS, CON LA GUIA 992230780 LOGICUARTAS. SE CONFIRMA ENTREGA EXITOSA POR PARTE DE LA TRANSPORTADORA"/>
    <s v="ENVÍO"/>
    <n v="64"/>
    <s v="INTERMEDIA"/>
    <s v="TERRESTRE"/>
    <s v="MORENO MEDINA JUAN PABLO"/>
    <n v="1"/>
    <n v="36351"/>
    <n v="36351"/>
  </r>
  <r>
    <s v="PEREIRA"/>
    <s v="0036-0002"/>
    <x v="6"/>
    <n v="66001"/>
    <n v="3102905"/>
    <n v="36388"/>
    <x v="0"/>
    <s v="RISARALDA"/>
    <s v="PEREIRA"/>
    <s v="BARRIO CORREGIMIENTO LA ESTRELLA PALMILLA"/>
    <s v="WOMPI"/>
    <s v="FO-25-1930937"/>
    <d v="2025-12-04T11:37:00"/>
    <d v="2025-12-09T10:40:00"/>
    <x v="0"/>
    <s v="ROLLOS"/>
    <s v="EJECUTADO_EXITOSO"/>
    <s v="EJECUTADO EXITOSO"/>
    <s v="04/12/2025 SE ESCALA A COORDINADOR DE ZONA PARA ENTREGA DE ROLLOS EN SITIO | 09/12/2025 VISITAMOS COMERCIO REALIZAMOS ENTREGA DE 32 ROLLOS."/>
    <s v="VISITA_TÉCNICA"/>
    <n v="32"/>
    <s v="PRINCIPAL"/>
    <s v="TERRESTRE"/>
    <s v="ARROYAVE CANO MANUEL GUILLERMO"/>
    <n v="1"/>
    <n v="31419"/>
    <n v="31419"/>
  </r>
  <r>
    <s v="CALI"/>
    <s v="0036-0003"/>
    <x v="0"/>
    <n v="76001"/>
    <n v="3106657"/>
    <n v="45363"/>
    <x v="0"/>
    <s v="VALLE DEL CAUCA"/>
    <s v="CALI"/>
    <s v="BARRIO SAN NICOLAS CALI 6"/>
    <s v="WOMPI"/>
    <s v="FO-25-1935028"/>
    <d v="2025-12-05T09:17:00"/>
    <d v="2025-12-09T10:43:00"/>
    <x v="0"/>
    <s v="ROLLOS"/>
    <s v="EJECUTADO_EXITOSO"/>
    <s v="EJECUTADO EXITOSO"/>
    <s v="05/12/2025 SE ESCALA A COORDINADOR DE ZONA PARA ENTREGA DE ROLLOS EN SITIO | 09/12/2025 SE REALIZA ENTREGA DE 24 ROLLOS TÉRMICOS WOMPIS SIN NOVEDAD."/>
    <s v="VISITA_TÉCNICA"/>
    <n v="24"/>
    <s v="PRINCIPAL"/>
    <s v="TERRESTRE"/>
    <s v="TORRES GARCIA JENDRY JOSE"/>
    <n v="1"/>
    <n v="31419"/>
    <n v="31419"/>
  </r>
  <r>
    <s v="BARRANQUILLA"/>
    <s v="0036-0001"/>
    <x v="1"/>
    <n v="8001"/>
    <n v="3084185"/>
    <n v="59821"/>
    <x v="0"/>
    <s v="ATLANTICO"/>
    <s v="BARRANQUILLA"/>
    <s v="BARRIO BARRANQUILLA BARRANQUILLA"/>
    <s v="WOMPI"/>
    <s v="FO-25-1914082"/>
    <d v="2025-12-01T12:17:00"/>
    <d v="2025-12-09T10:45:00"/>
    <x v="0"/>
    <s v="ROLLOS"/>
    <s v="EJECUTADO_EXITOSO"/>
    <s v="EJECUTADO EXITOSO"/>
    <s v="01/12/2025 SE ESCALA A COORDINADOR DE ZONA PARA ENTREGA DE ROLLOS EN SITIO | 09/12/2025 SE REALIZA VISITA SE ENTREGA 64 ROLLOS"/>
    <s v="VISITA_TÉCNICA"/>
    <n v="64"/>
    <s v="PRINCIPAL"/>
    <s v="TERRESTRE"/>
    <s v="VILLACOB VILLACOB ELKIN EDUARDO"/>
    <n v="1"/>
    <n v="31419"/>
    <n v="31419"/>
  </r>
  <r>
    <s v="BOGOTA"/>
    <s v="0036-0004"/>
    <x v="4"/>
    <n v="25290"/>
    <n v="3043030"/>
    <n v="68049"/>
    <x v="0"/>
    <s v="CUNDINAMARCA"/>
    <s v="FUSAGASUGA"/>
    <s v="VIA BOGOTA GIRARDOT FUSAGASUGA"/>
    <s v="WOMPI"/>
    <s v="FO-25-1859287"/>
    <d v="2025-11-20T16:13:00"/>
    <d v="2025-12-09T10:51:00"/>
    <x v="0"/>
    <s v="ROLLOS"/>
    <s v="EJECUTADO_EXITOSO"/>
    <s v="EJECUTADO EXITOSO"/>
    <s v="21/11/2025 SE CONFIRMAN DATOS, SE REALIZA ENVIO POR OPERADOR LOGISTICO | 27/11/2025 SE LE INFORMA EL NUMERO DE GUIA AL USUARIO, PENDIENTE CONFIRMACIÓN | 27/11/2025 EN COMUNICACIÓN CON EL USUARIO NOS CONFIRMA QUE AUN NO HA RECIBIDO LOS ROLLOS | 09/12/2025 SE REALIZA ENVIO DE 8 ROLLOS, CON LA GUIA 2235596765 SERVIENTREGA. SE CONFIRMA ENTREGA EXITOSA POR PARTE DE LA TRANSPORTADORA"/>
    <s v="ENVÍO"/>
    <n v="8"/>
    <s v="INTERMEDIA"/>
    <s v="TERRESTRE"/>
    <s v="RICO PERDOMO ALAHY XIMENA"/>
    <n v="1"/>
    <n v="36351"/>
    <n v="36351"/>
  </r>
  <r>
    <s v="VILLAVICENCIO"/>
    <s v="0036-0006"/>
    <x v="2"/>
    <n v="50350"/>
    <n v="3072991"/>
    <n v="31192"/>
    <x v="0"/>
    <s v="META"/>
    <s v="LA MACARENA"/>
    <s v="BARRIO LOS CRISTALES"/>
    <s v="WOMPI"/>
    <s v="FO-25-1902081"/>
    <d v="2025-11-27T16:00:00"/>
    <d v="2025-12-09T10:52:00"/>
    <x v="0"/>
    <s v="ROLLOS"/>
    <s v="EJECUTADO_EXITOSO"/>
    <s v="EJECUTADO EXITOSO"/>
    <s v="28/11/2025 SE CONFIRMAN DATOS, SE REALIZA ENVIO POR OPERADOR LOGISTICO | 09/12/2025 SE REALIZA ENVIO DE 8 ROLLOS, CON LA GUIA 2235596893 SERVIENTREGA. SE CONFIRMA ENTREGA EXITOSA POR PARTE DE LA TRANSPORTADORA"/>
    <s v="ENVÍO"/>
    <n v="8"/>
    <s v="LEJANA"/>
    <s v="AEREO"/>
    <s v="ORREGO BEDOYA YASMIN ADRIANA"/>
    <n v="1"/>
    <n v="40250"/>
    <n v="40250"/>
  </r>
  <r>
    <s v="VILLAVICENCIO"/>
    <s v="0036-0006"/>
    <x v="2"/>
    <n v="50350"/>
    <n v="3074259"/>
    <n v="33387"/>
    <x v="0"/>
    <s v="META"/>
    <s v="LA MACARENA"/>
    <s v="BARRIO CENTRO LA MACARENA"/>
    <s v="WOMPI"/>
    <s v="FO-25-1904626"/>
    <d v="2025-11-28T08:21:00"/>
    <d v="2025-12-09T10:54:00"/>
    <x v="0"/>
    <s v="ROLLOS"/>
    <s v="EJECUTADO_EXITOSO"/>
    <s v="EJECUTADO EXITOSO"/>
    <s v="28/11/2025 SE CONFIRMAN DATOS, SE REALIZA ENVIO POR OPERADOR LOGISTICO | 09/12/2025 SE REALIZA ENVIO DE 24 ROLLOS, CON LA GUIA 2235596905 SERVIENTREGA. SE CONFIRMA ENTREGA EXITOSA POR PARTE DE LA TRANSPORTADORA"/>
    <s v="ENVÍO"/>
    <n v="24"/>
    <s v="LEJANA"/>
    <s v="AEREO"/>
    <s v="ORREGO BEDOYA YASMIN ADRIANA"/>
    <n v="1"/>
    <n v="40250"/>
    <n v="40250"/>
  </r>
  <r>
    <s v="BOGOTA"/>
    <s v="0036-0004"/>
    <x v="4"/>
    <n v="11001"/>
    <n v="3099907"/>
    <n v="75717"/>
    <x v="0"/>
    <s v="CUNDINAMARCA"/>
    <s v="BOGOTA"/>
    <s v="BARRIO SUBA NARANJOS BOGOTA"/>
    <s v="WOMPI"/>
    <s v="FO-25-1928968"/>
    <d v="2025-12-04T08:00:00"/>
    <d v="2025-12-09T10:54:00"/>
    <x v="0"/>
    <s v="ROLLOS"/>
    <s v="EJECUTADO_EXITOSO"/>
    <s v="EJECUTADO EXITOSO"/>
    <s v="04/12/2025 SE ESCALA A COORDINADOR DE ZONA PARA ENTREGA DE ROLLOS EN SITIO | 09/12/2025 SE VISITA COMERCIO CB BANCOLOMBIA WOMPI, SE ENTREGAN 24 ROLLOS DE PAPELERÍA PARA EL DATAFONO SOLICITADOS, NO UPS, NO SE MANIPULAN EQUIPOS."/>
    <s v="VISITA_TÉCNICA"/>
    <n v="24"/>
    <s v="PRINCIPAL"/>
    <s v="TERRESTRE"/>
    <s v="VEGA MANRIQUE JONATAN MAURICIO"/>
    <n v="1"/>
    <n v="31419"/>
    <n v="31419"/>
  </r>
  <r>
    <s v="BUCARAMANGA"/>
    <s v="0036-0007"/>
    <x v="3"/>
    <n v="68276"/>
    <n v="3110175"/>
    <n v="43211"/>
    <x v="0"/>
    <s v="SANTANDER"/>
    <s v="FLORIDABLANCA"/>
    <s v="BARRIO PRADOS DEL SUR FLORIDABLANCA"/>
    <s v="WOMPI"/>
    <s v="FO-25-1940751"/>
    <d v="2025-12-07T08:00:00"/>
    <d v="2025-12-09T10:56:00"/>
    <x v="0"/>
    <s v="ROLLOS"/>
    <s v="EJECUTADO_EXITOSO"/>
    <s v="EJECUTADO EXITOSO"/>
    <s v="06/12/2025 SE ESCALA A COORDINADOR DE ZONA PARA ENTREGA DE ROLLOS EN SITIO | 09/12/2025 SE VISITA COMERCIO SE ENTREGA ROLLOS EN SITIO"/>
    <s v="VISITA_TÉCNICA"/>
    <n v="64"/>
    <s v="PRINCIPAL"/>
    <s v="TERRESTRE"/>
    <s v="HERRERA LUQUE SAUL JAVIER"/>
    <n v="1"/>
    <n v="31419"/>
    <n v="31419"/>
  </r>
  <r>
    <s v="MONTERIA"/>
    <s v="0036-0001"/>
    <x v="1"/>
    <n v="23686"/>
    <n v="3087533"/>
    <n v="78364"/>
    <x v="0"/>
    <s v="CORDOBA"/>
    <s v="SAN PELAYO"/>
    <s v="BARRIO CORREGIMIENTO PUERTO NUEVO SAN PELAYO"/>
    <s v="WOMPI"/>
    <s v="FO-25-1918221"/>
    <d v="2025-12-02T08:00:00"/>
    <d v="2025-12-09T10:57:00"/>
    <x v="0"/>
    <s v="ROLLOS"/>
    <s v="EJECUTADO_EXITOSO"/>
    <s v="EJECUTADO EXITOSO"/>
    <s v="02/12/2025 SE CONFIRMAN DATOS, SE REALIZA ENVIO POR OPERADOR LOGISTICO | 09/12/2025 SE REALIZA ENVIO DE 16 ROLLOS, CON LA GUIA 2265100539 SERVIENTREGA. SE CONFIRMA ENTREGA EXITOSA POR PARTE DE LA TRANSPORTADORA"/>
    <s v="ENVÍO"/>
    <n v="16"/>
    <s v="INTERMEDIA"/>
    <s v="TERRESTRE"/>
    <s v="ORREGO BEDOYA YASMIN ADRIANA"/>
    <n v="1"/>
    <n v="36351"/>
    <n v="36351"/>
  </r>
  <r>
    <s v="TUNJA"/>
    <s v="0036-0007"/>
    <x v="3"/>
    <n v="15776"/>
    <n v="3092338"/>
    <n v="17992"/>
    <x v="0"/>
    <s v="BOYACA"/>
    <s v="SUTAMARCHAN"/>
    <s v="CENTRO - SUTAMARCHAN"/>
    <s v="WOMPI"/>
    <s v="FO-25-1924820"/>
    <d v="2025-12-02T15:02:00"/>
    <d v="2025-12-09T10:59:00"/>
    <x v="0"/>
    <s v="ROLLOS"/>
    <s v="EJECUTADO_EXITOSO"/>
    <s v="EJECUTADO EXITOSO"/>
    <s v="03/12/2025 SE CONFIRMAN DATOS, SE REALIZA ENVIO POR OPERADOR LOGISTICO | 09/12/2025 SE REALIZA ENVIO DE 48 ROLLOS, CON LA GUIA 2235596968 SERVIENTREGA. SE CONFIRMA ENTREGA EXITOSA POR PARTE DE LA TRANSPORTADORA"/>
    <s v="ENVÍO"/>
    <n v="48"/>
    <s v="INTERMEDIA"/>
    <s v="TERRESTRE"/>
    <s v="ORREGO BEDOYA YASMIN ADRIANA"/>
    <n v="1"/>
    <n v="36351"/>
    <n v="36351"/>
  </r>
  <r>
    <s v="BARRANQUILLA"/>
    <s v="0036-0001"/>
    <x v="1"/>
    <n v="8421"/>
    <n v="3087284"/>
    <n v="62828"/>
    <x v="0"/>
    <s v="ATLANTICO"/>
    <s v="LURUACO"/>
    <s v="BARRIO CENTRO LURUACO 5"/>
    <s v="WOMPI"/>
    <s v="FO-25-1916868"/>
    <d v="2025-12-02T08:00:00"/>
    <d v="2025-12-09T11:02:00"/>
    <x v="0"/>
    <s v="ROLLOS"/>
    <s v="EJECUTADO_EXITOSO"/>
    <s v="EJECUTADO EXITOSO"/>
    <s v="02/12/2025 SE CONFIRMAN DATOS, SE REALIZA ENVIO POR OPERADOR LOGISTICO | 09/12/2025 SE REALIZA ENVIO DE 32 ROLLOS, CON LA GUIA 2277307843 SERVIENTREGA. SE CONFIRMA ENTREGA EXITOSA POR PARTE DE LA TRANSPORTADORA"/>
    <s v="ENVÍO"/>
    <n v="32"/>
    <s v="INTERMEDIA"/>
    <s v="TERRESTRE"/>
    <s v="CONTRERAS ROSSI LITZY YULIETH"/>
    <n v="1"/>
    <n v="36351"/>
    <n v="36351"/>
  </r>
  <r>
    <s v="BUCARAMANGA"/>
    <s v="0036-0007"/>
    <x v="3"/>
    <n v="68276"/>
    <n v="3110674"/>
    <n v="38402"/>
    <x v="0"/>
    <s v="SANTANDER"/>
    <s v="FLORIDABLANCA"/>
    <s v="BARRIO CENTRO FLORIDABLANCA"/>
    <s v="WOMPI"/>
    <s v="FO-25-1940696"/>
    <d v="2025-12-07T08:00:00"/>
    <d v="2025-12-09T11:08:00"/>
    <x v="0"/>
    <s v="ROLLOS"/>
    <s v="EJECUTADO_EXITOSO"/>
    <s v="EJECUTADO EXITOSO"/>
    <s v="06/12/2025 SE ESCALA A COORDINADOR DE ZONA PARA ENTREGA DE ROLLOS EN SITIO | 09/12/2025 SE VISITA COMERCIO SE ENTREGA 64 ROLLOS EN SITIO"/>
    <s v="VISITA_TÉCNICA"/>
    <n v="64"/>
    <s v="PRINCIPAL"/>
    <s v="TERRESTRE"/>
    <s v="HERRERA LUQUE SAUL JAVIER"/>
    <n v="1"/>
    <n v="31419"/>
    <n v="31419"/>
  </r>
  <r>
    <s v="PASTO"/>
    <s v="0036-0003"/>
    <x v="0"/>
    <n v="52001"/>
    <n v="3110173"/>
    <n v="68891"/>
    <x v="0"/>
    <s v="NARIÑO"/>
    <s v="PASTO"/>
    <s v="BARRIO LOS ALAMOS PASTO 1"/>
    <s v="WOMPI"/>
    <s v="FO-25-1940753"/>
    <d v="2025-12-09T08:00:00"/>
    <d v="2025-12-09T11:20:00"/>
    <x v="0"/>
    <s v="ROLLOS"/>
    <s v="EJECUTADO_EXITOSO"/>
    <s v="EJECUTADO EXITOSO"/>
    <s v="06/12/2025 SE ESCALA A COORDINADOR DE ZONA PARA ENTREGA DE ROLLOS EN SITIO | 09/12/2025 SE REALIZA ENTREGA DE 16 ROLLOS WOMPI NO SE MANIPULA DATAFONO"/>
    <s v="VISITA_TÉCNICA"/>
    <n v="16"/>
    <s v="PRINCIPAL"/>
    <s v="TERRESTRE"/>
    <s v="BRAVO MADROÑERO OSCAR ESTEBAN"/>
    <n v="1"/>
    <n v="31419"/>
    <n v="31419"/>
  </r>
  <r>
    <s v="BARRANQUILLA"/>
    <s v="0036-0001"/>
    <x v="1"/>
    <n v="8001"/>
    <n v="3089495"/>
    <n v="29145"/>
    <x v="0"/>
    <s v="ATLANTICO"/>
    <s v="BARRANQUILLA"/>
    <s v="BARRIO EL CARMEN BARRANQUILLA"/>
    <s v="WOMPI"/>
    <s v="FO-25-1918172"/>
    <d v="2025-12-02T09:58:00"/>
    <d v="2025-12-09T11:25:00"/>
    <x v="0"/>
    <s v="ROLLOS"/>
    <s v="EJECUTADO_EXITOSO"/>
    <s v="EJECUTADO EXITOSO"/>
    <s v="02/12/2025 SE ESCALA A COORDINADOR DE ZONA PARA ENTREGA DE ROLLOS EN SITIO | 09/12/2025 SE REALIZA VISITA SE ENTREGA 64 ROLLOS"/>
    <s v="VISITA_TÉCNICA"/>
    <n v="64"/>
    <s v="PRINCIPAL"/>
    <s v="TERRESTRE"/>
    <s v="VILLACOB VILLACOB ELKIN EDUARDO"/>
    <n v="1"/>
    <n v="31419"/>
    <n v="31419"/>
  </r>
  <r>
    <s v="BOGOTA"/>
    <s v="0036-0004"/>
    <x v="4"/>
    <n v="11001"/>
    <n v="3105143"/>
    <n v="76081"/>
    <x v="0"/>
    <s v="CUNDINAMARCA"/>
    <s v="BOGOTA"/>
    <s v="BARRIO CASTILLO BAVARIA BOGOTA"/>
    <s v="WOMPI"/>
    <s v="FO-25-1934112"/>
    <d v="2025-12-04T16:55:00"/>
    <d v="2025-12-09T11:28:00"/>
    <x v="0"/>
    <s v="ROLLOS"/>
    <s v="EJECUTADO_EXITOSO"/>
    <s v="EJECUTADO EXITOSO"/>
    <s v="05/12/2025 SE ESCALA A COORDINADOR DE ZONA PARA ENTREGA DE ROLLOS EN SITIO | 09/12/2025 DURANTE LA VISITA TECNICA SE REALIZA ENTREGA DE 16 ROLLOS PARA DATÁFONO NO SE MANIPULAN EQUIPOS SIN NOVEDAD EN ENTREGA"/>
    <s v="VISITA_TÉCNICA"/>
    <n v="16"/>
    <s v="PRINCIPAL"/>
    <s v="TERRESTRE"/>
    <s v="LOZADA ROJAS CHRISTIAN ANDRES"/>
    <n v="1"/>
    <n v="31419"/>
    <n v="31419"/>
  </r>
  <r>
    <s v="BARRANQUILLA"/>
    <s v="0036-0001"/>
    <x v="1"/>
    <n v="8001"/>
    <n v="3101855"/>
    <n v="74126"/>
    <x v="0"/>
    <s v="ATLANTICO"/>
    <s v="BARRANQUILLA"/>
    <s v="BARRIO LUCERO BARRANQUILLA 1"/>
    <s v="WOMPI"/>
    <s v="FO-25-1930220"/>
    <d v="2025-12-04T10:02:00"/>
    <d v="2025-12-09T11:30:00"/>
    <x v="0"/>
    <s v="ROLLOS"/>
    <s v="EJECUTADO_EXITOSO"/>
    <s v="EJECUTADO EXITOSO"/>
    <s v="04/12/2025 SE ESCALA A COORDINADOR DE ZONA PARA ENTREGA DE ROLLOS EN SITIO | 09/12/2025 SE REALIZA VISITA SE ENTREGA 56 ROLLOS"/>
    <s v="VISITA_TÉCNICA"/>
    <n v="56"/>
    <s v="PRINCIPAL"/>
    <s v="TERRESTRE"/>
    <s v="VILLACOB VILLACOB ELKIN EDUARDO"/>
    <n v="1"/>
    <n v="31419"/>
    <n v="31419"/>
  </r>
  <r>
    <s v="MEDELLIN"/>
    <s v="0036-0005"/>
    <x v="5"/>
    <n v="5088"/>
    <n v="3083738"/>
    <n v="40186"/>
    <x v="0"/>
    <s v="ANTIOQUIA"/>
    <s v="BELLO"/>
    <s v="BARRIO CENTRAL BELLO"/>
    <s v="WOMPI"/>
    <s v="FO-25-1913475"/>
    <d v="2025-12-01T11:34:00"/>
    <d v="2025-12-09T11:34:00"/>
    <x v="0"/>
    <s v="ROLLOS"/>
    <s v="EJECUTADO_EXITOSO"/>
    <s v="EJECUTADO EXITOSO"/>
    <s v="01/12/2025 SE ESCALA A COORDINADOR DE ZONA PARA ENTREGA DE ROLLOS EN SITIO | 10/12/2025 SE REALIZA ENTREGA DE 64 ROLLOS POR EL OPERADOR LOGISTICO VELOCES CON LA GUIA V4001905104"/>
    <s v="ANALISTA-OPERADOR LOGISTICO"/>
    <n v="64"/>
    <s v="PRINCIPAL"/>
    <s v="TERRESTRE"/>
    <s v="BETANCUR AGUIRRE EDGAR AUGUSTO"/>
    <n v="1"/>
    <n v="31419"/>
    <n v="31419"/>
  </r>
  <r>
    <s v="BOGOTA"/>
    <s v="0036-0004"/>
    <x v="4"/>
    <n v="25754"/>
    <n v="3099777"/>
    <n v="53460"/>
    <x v="0"/>
    <s v="CUNDINAMARCA"/>
    <s v="SOACHA"/>
    <s v="BARRIO OLIVOS SEGUNDO SECTOR SOACHA"/>
    <s v="WOMPI"/>
    <s v="FO-25-1928669"/>
    <d v="2025-12-04T08:00:00"/>
    <d v="2025-12-09T11:34:00"/>
    <x v="0"/>
    <s v="ROLLOS"/>
    <s v="EJECUTADO_EXITOSO"/>
    <s v="EJECUTADO EXITOSO"/>
    <s v="04/12/2025 SE ESCALA A COORDINADOR DE ZONA PARA ENTREGA DE ROLLOS EN SITIO | 09/12/2025 ENTREGA DE 24 ROLLOS NO SE MANIPULAN EQUIPOS"/>
    <s v="VISITA_TÉCNICA"/>
    <n v="24"/>
    <s v="PRINCIPAL"/>
    <s v="TERRESTRE"/>
    <s v="HERNANDEZ NARANJO OSCAR EDUARDO"/>
    <n v="1"/>
    <n v="31419"/>
    <n v="31419"/>
  </r>
  <r>
    <s v="CARTAGENA"/>
    <s v="0036-0001"/>
    <x v="1"/>
    <n v="13001"/>
    <n v="3109928"/>
    <n v="67024"/>
    <x v="0"/>
    <s v="BOLIVAR"/>
    <s v="CARTAGENA"/>
    <s v="BARRIO SAN JOSE DE LOS CAMPANOS CARTAGENA DE INDIAS 5"/>
    <s v="WOMPI"/>
    <s v="FO-25-1938154"/>
    <d v="2025-12-05T16:06:00"/>
    <d v="2025-12-09T11:36:00"/>
    <x v="0"/>
    <s v="ROLLOS"/>
    <s v="EJECUTADO_EXITOSO"/>
    <s v="EJECUTADO EXITOSO"/>
    <s v="05/12/2025 SE ESCALA A COORDINADOR DE ZONA PARA ENTREGA DE ROLLOS EN SITIO | 09/12/2025 SE REALIZA ENTREGA DE 64 UNIDADES DE ROLLOS WOMPI"/>
    <s v="VISITA_TÉCNICA"/>
    <n v="64"/>
    <s v="PRINCIPAL"/>
    <s v="TERRESTRE"/>
    <s v="AVILA DE HORTA FERNANDO JOSE"/>
    <n v="1"/>
    <n v="31419"/>
    <n v="31419"/>
  </r>
  <r>
    <s v="BARRANQUILLA"/>
    <s v="0036-0001"/>
    <x v="1"/>
    <n v="8001"/>
    <n v="3097506"/>
    <n v="43533"/>
    <x v="0"/>
    <s v="ATLANTICO"/>
    <s v="BARRANQUILLA"/>
    <s v="BARRIO CENTRO BARRANQUILLA 19"/>
    <s v="WOMPI"/>
    <s v="FO-25-1925933"/>
    <d v="2025-12-03T12:36:00"/>
    <d v="2025-12-09T11:37:00"/>
    <x v="0"/>
    <s v="ROLLOS"/>
    <s v="EJECUTADO_EXITOSO"/>
    <s v="EJECUTADO EXITOSO"/>
    <s v="03/12/2025 SE ESCALA A COORDINADOR DE ZONA PARA ENTREGA DE ROLLOS EN SITIO | 09/12/2025 SE REALIZA VISITA SE ENTREGA 32 ROLLOS"/>
    <s v="VISITA_TÉCNICA"/>
    <n v="32"/>
    <s v="PRINCIPAL"/>
    <s v="TERRESTRE"/>
    <s v="VILLACOB VILLACOB ELKIN EDUARDO"/>
    <n v="1"/>
    <n v="31419"/>
    <n v="31419"/>
  </r>
  <r>
    <s v="BOGOTA"/>
    <s v="0036-0004"/>
    <x v="4"/>
    <n v="11001"/>
    <n v="3108393"/>
    <n v="69641"/>
    <x v="0"/>
    <s v="CUNDINAMARCA"/>
    <s v="BOGOTA"/>
    <s v="BARRIO PATIO BONITO BOGOTA 23"/>
    <s v="WOMPI"/>
    <s v="FO-25-1937519"/>
    <d v="2025-12-05T13:39:00"/>
    <d v="2025-12-09T11:39:00"/>
    <x v="0"/>
    <s v="ROLLOS"/>
    <s v="EJECUTADO_EXITOSO"/>
    <s v="EJECUTADO EXITOSO"/>
    <s v="05/12/2025 SE ESCALA A COORDINADOR DE ZONA PARA ENTREGA DE ROLLOS EN SITIO | 09/12/2025 DURANTE LA VISITA TECNICA SE REALIZA ENTREGA DE 32 ROLLOS PARA DATÁFONO NO SE MANIPULAN EQUIPOS SIN NOVEDAD EN ENTREGA"/>
    <s v="VISITA_TÉCNICA"/>
    <n v="32"/>
    <s v="PRINCIPAL"/>
    <s v="TERRESTRE"/>
    <s v="LOZADA ROJAS CHRISTIAN ANDRES"/>
    <n v="1"/>
    <n v="31419"/>
    <n v="31419"/>
  </r>
  <r>
    <s v="PEREIRA"/>
    <s v="0036-0002"/>
    <x v="6"/>
    <n v="66170"/>
    <n v="3106590"/>
    <n v="76590"/>
    <x v="0"/>
    <s v="RISARALDA"/>
    <s v="DOSQUEBRADAS"/>
    <s v="BARRIO LAGUITOS LA PRADERA DOSQUEBRADAS"/>
    <s v="WOMPI"/>
    <s v="FO-25-1935313"/>
    <d v="2025-12-05T09:58:00"/>
    <d v="2025-12-09T11:41:00"/>
    <x v="0"/>
    <s v="ROLLOS"/>
    <s v="EJECUTADO_EXITOSO"/>
    <s v="EJECUTADO EXITOSO"/>
    <s v="05/12/2025 SE ESCALA A COORDINADOR DE ZONA PARA ENTREGA DE ROLLOS EN SITIO | 09/12/2025 SE ENTREGAN 24 ROLLOS."/>
    <s v="VISITA_TÉCNICA"/>
    <n v="24"/>
    <s v="PRINCIPAL"/>
    <s v="TERRESTRE"/>
    <s v="FRANCO CAÑAVERAL YAMID RAUL"/>
    <n v="1"/>
    <n v="31419"/>
    <n v="31419"/>
  </r>
  <r>
    <s v="BOGOTA"/>
    <s v="0036-0004"/>
    <x v="4"/>
    <n v="11001"/>
    <n v="3105407"/>
    <n v="15601"/>
    <x v="0"/>
    <s v="CUNDINAMARCA"/>
    <s v="BOGOTA"/>
    <s v="BARRIO PATIO BONITO II"/>
    <s v="WOMPI"/>
    <s v="FO-25-1934097"/>
    <d v="2025-12-05T08:00:00"/>
    <d v="2025-12-09T11:45:00"/>
    <x v="0"/>
    <s v="ROLLOS"/>
    <s v="EJECUTADO_EXITOSO"/>
    <s v="EJECUTADO EXITOSO"/>
    <s v="05/12/2025 SE ESCALA A COORDINADOR DE ZONA PARA ENTREGA DE ROLLOS EN SITIO | 09/12/2025 DURANTE LA VISITA TECNICA SE REALIZA ENTREGA DE 64 ROLLOS PARA DATÁFONO NO SE MANIPULAN EQUIPOS SIN NOVEDAD EN ENTREGA"/>
    <s v="VISITA_TÉCNICA"/>
    <n v="64"/>
    <s v="PRINCIPAL"/>
    <s v="TERRESTRE"/>
    <s v="LOZADA ROJAS CHRISTIAN ANDRES"/>
    <n v="1"/>
    <n v="31419"/>
    <n v="31419"/>
  </r>
  <r>
    <s v="CALI"/>
    <s v="0036-0003"/>
    <x v="0"/>
    <n v="76001"/>
    <n v="3106162"/>
    <n v="77222"/>
    <x v="0"/>
    <s v="VALLE DEL CAUCA"/>
    <s v="CALI"/>
    <s v="REVOHOUSE"/>
    <s v="WOMPI"/>
    <s v="FO-25-1935693"/>
    <d v="2025-12-05T08:32:00"/>
    <d v="2025-12-09T11:47:00"/>
    <x v="0"/>
    <s v="ROLLOS"/>
    <s v="EJECUTADO_EXITOSO"/>
    <s v="EJECUTADO EXITOSO"/>
    <s v="05/12/2025 SE ESCALA A COORDINADOR DE ZONA PARA ENTREGA DE ROLLOS EN SITIO | 09/12/2025 SE ENTREGAN 64 ROLLOS A DIANA GIL"/>
    <s v="VISITA_TÉCNICA"/>
    <n v="64"/>
    <s v="PRINCIPAL"/>
    <s v="TERRESTRE"/>
    <s v="CUERO RUIZ JHONNY"/>
    <n v="1"/>
    <n v="31419"/>
    <n v="31419"/>
  </r>
  <r>
    <s v="BOGOTA"/>
    <s v="0036-0004"/>
    <x v="4"/>
    <n v="25754"/>
    <n v="3098450"/>
    <n v="48371"/>
    <x v="0"/>
    <s v="CUNDINAMARCA"/>
    <s v="SOACHA"/>
    <s v="BARRIO SOACHA CIUDAD VERDE SOACHA 1"/>
    <s v="WOMPI"/>
    <s v="FO-25-1927298"/>
    <d v="2025-12-03T15:13:00"/>
    <d v="2025-12-09T11:55:00"/>
    <x v="0"/>
    <s v="ROLLOS"/>
    <s v="EJECUTADO_EXITOSO"/>
    <s v="EJECUTADO EXITOSO"/>
    <s v="03/12/2025 SE ESCALA A COORDINADOR DE ZONA PARA ENTREGA DE ROLLOS EN SITIO | 09/12/2025 ENTREGA DE 24 ROLLOS NO SE MANIPULAN EQUIPOS"/>
    <s v="VISITA_TÉCNICA"/>
    <n v="24"/>
    <s v="PRINCIPAL"/>
    <s v="TERRESTRE"/>
    <s v="HERNANDEZ NARANJO OSCAR EDUARDO"/>
    <n v="1"/>
    <n v="31419"/>
    <n v="31419"/>
  </r>
  <r>
    <s v="IBAGUE"/>
    <s v="0036-0006"/>
    <x v="2"/>
    <n v="73001"/>
    <n v="3096328"/>
    <n v="54101"/>
    <x v="0"/>
    <s v="TOLIMA"/>
    <s v="IBAGUE"/>
    <s v="BARRIO MACARENA PARTE ALTA IBAGUE 1"/>
    <s v="WOMPI"/>
    <s v="FO-25-1924959"/>
    <d v="2025-12-03T10:29:00"/>
    <d v="2025-12-09T12:02:00"/>
    <x v="0"/>
    <s v="ROLLOS"/>
    <s v="EJECUTADO_EXITOSO"/>
    <s v="EJECUTADO EXITOSO"/>
    <s v="03/12/2025 SE ESCALA A COORDINADOR DE ZONA PARA ENTREGA DE ROLLOS EN SITIO | 09/12/2025 SE REALIZA ENTREGA DE 16 ROLLOS WOMPI POR SOLICITUD DEL CLIENTE."/>
    <s v="VISITA_TÉCNICA"/>
    <n v="16"/>
    <s v="PRINCIPAL"/>
    <s v="TERRESTRE"/>
    <s v="BARRAGAN TAFUR EDWIN ESTEBAN"/>
    <n v="1"/>
    <n v="31419"/>
    <n v="31419"/>
  </r>
  <r>
    <s v="CALI"/>
    <s v="0036-0003"/>
    <x v="0"/>
    <n v="76001"/>
    <n v="3105100"/>
    <n v="72515"/>
    <x v="0"/>
    <s v="VALLE DEL CAUCA"/>
    <s v="CALI"/>
    <s v="CALI LAS DELICIAS"/>
    <s v="WOMPI"/>
    <s v="FO-25-1932819"/>
    <d v="2025-12-04T16:32:00"/>
    <d v="2025-12-09T12:06:00"/>
    <x v="0"/>
    <s v="ROLLOS"/>
    <s v="EJECUTADO_EXITOSO"/>
    <s v="EJECUTADO EXITOSO"/>
    <s v="04/12/2025 SE ESCALA A COORDINADOR DE ZONA PARA ENTREGA DE ROLLOS EN SITIO | 09/12/2025 SE REALIZA ENTREGA DE 40 ROLLOS TERMICOS SIN NOVEDAD"/>
    <s v="VISITA_TÉCNICA"/>
    <n v="40"/>
    <s v="PRINCIPAL"/>
    <s v="TERRESTRE"/>
    <s v="TORRES GARCIA JENDRY JOSE"/>
    <n v="1"/>
    <n v="31419"/>
    <n v="31419"/>
  </r>
  <r>
    <s v="BOGOTA"/>
    <s v="0036-0004"/>
    <x v="4"/>
    <n v="11001"/>
    <n v="3105337"/>
    <n v="80115"/>
    <x v="0"/>
    <s v="CUNDINAMARCA"/>
    <s v="BOGOTA"/>
    <s v="BARRIO MARIA PAZ BOGOTA 7"/>
    <s v="WOMPI"/>
    <s v="FO-25-1934153"/>
    <d v="2025-12-05T08:00:00"/>
    <d v="2025-12-09T12:11:00"/>
    <x v="0"/>
    <s v="ROLLOS"/>
    <s v="EJECUTADO_EXITOSO"/>
    <s v="EJECUTADO EXITOSO"/>
    <s v="05/12/2025 SE ESCALA A COORDINADOR DE ZONA PARA ENTREGA DE ROLLOS EN SITIO | 09/12/2025 DURANTE LA VISITA TECNICA SE REALIZA ENTREGA DE 24 ROLLOS PARA DATÁFONO NO SE MANIPULAN EQUIPOS SIN NOVEDAD EN ENTREGA"/>
    <s v="VISITA_TÉCNICA"/>
    <n v="24"/>
    <s v="PRINCIPAL"/>
    <s v="TERRESTRE"/>
    <s v="LOZADA ROJAS CHRISTIAN ANDRES"/>
    <n v="1"/>
    <n v="31419"/>
    <n v="31419"/>
  </r>
  <r>
    <s v="VALLEDUPAR"/>
    <s v="0036-0001"/>
    <x v="1"/>
    <n v="20001"/>
    <n v="3105291"/>
    <n v="79152"/>
    <x v="0"/>
    <s v="CESAR"/>
    <s v="VALLEDUPAR"/>
    <s v="BARRIO LAS DELICIAS VALLEDUPAR 2"/>
    <s v="WOMPI"/>
    <s v="FO-25-1934145"/>
    <d v="2025-12-05T08:00:00"/>
    <d v="2025-12-09T12:12:00"/>
    <x v="0"/>
    <s v="ROLLOS"/>
    <s v="EJECUTADO_EXITOSO"/>
    <s v="EJECUTADO EXITOSO"/>
    <s v="05/12/2025 SE ESCALA A COORDINADOR DE ZONA PARA ENTREGA DE ROLLOS EN SITIO | 09/12/2025 SE REALIZA ENTREGA DE 24 ROLLOS EN SITIO"/>
    <s v="VISITA_TÉCNICA"/>
    <n v="24"/>
    <s v="PRINCIPAL"/>
    <s v="TERRESTRE"/>
    <s v="MONTES DIAZ JOHN FRED"/>
    <n v="1"/>
    <n v="31419"/>
    <n v="31419"/>
  </r>
  <r>
    <s v="BOGOTA"/>
    <s v="0036-0004"/>
    <x v="4"/>
    <n v="11001"/>
    <n v="3105190"/>
    <n v="69277"/>
    <x v="0"/>
    <s v="CUNDINAMARCA"/>
    <s v="BOGOTA"/>
    <s v="BARRIO PATIO BONITO TIERRA BUENA BOGOTA"/>
    <s v="WOMPI"/>
    <s v="FO-25-1934101"/>
    <d v="2025-12-05T08:00:00"/>
    <d v="2025-12-09T12:14:00"/>
    <x v="0"/>
    <s v="ROLLOS"/>
    <s v="EJECUTADO_EXITOSO"/>
    <s v="EJECUTADO EXITOSO"/>
    <s v="05/12/2025 SE ESCALA A COORDINADOR DE ZONA PARA ENTREGA DE ROLLOS EN SITIO | 09/12/2025 DURANTE LA VISITA TECNICA SE REALIZA ENTREGA DE 48 ROLLOS PARA DATÁFONO NO SE MANIPULAN EQUIPOS SIN NOVEDAD EN ENTREGA"/>
    <s v="VISITA_TÉCNICA"/>
    <n v="48"/>
    <s v="PRINCIPAL"/>
    <s v="TERRESTRE"/>
    <s v="LOZADA ROJAS CHRISTIAN ANDRES"/>
    <n v="1"/>
    <n v="31419"/>
    <n v="31419"/>
  </r>
  <r>
    <s v="CARTAGENA"/>
    <s v="0036-0001"/>
    <x v="1"/>
    <n v="13001"/>
    <n v="3112637"/>
    <n v="76119"/>
    <x v="0"/>
    <s v="BOLIVAR"/>
    <s v="CARTAGENA"/>
    <s v="BARRIO PORTALES DE ALICANTE CARTAGENA DE NDIAS"/>
    <s v="WOMPI"/>
    <s v="FO-25-1945630"/>
    <d v="2025-12-09T08:00:00"/>
    <d v="2025-12-09T12:24:00"/>
    <x v="0"/>
    <s v="ROLLOS"/>
    <s v="EJECUTADO_EXITOSO"/>
    <s v="EJECUTADO EXITOSO"/>
    <s v="09/12/2025 SE ESCALA A COORDINADOR DE ZONA PARA ENTREGA DE ROLLOS EN SITIO | 09/12/2025 SE REALIZA ENTREGA DE 32 UNIDADES DE ROLLOS WOMPI"/>
    <s v="VISITA_TÉCNICA"/>
    <n v="32"/>
    <s v="PRINCIPAL"/>
    <s v="TERRESTRE"/>
    <s v="AVILA DE HORTA FERNANDO JOSE"/>
    <n v="1"/>
    <n v="31419"/>
    <n v="31419"/>
  </r>
  <r>
    <s v="VILLAVICENCIO"/>
    <s v="0036-0006"/>
    <x v="2"/>
    <n v="50001"/>
    <n v="3110240"/>
    <n v="53791"/>
    <x v="0"/>
    <s v="META"/>
    <s v="VILLAVICENCIO"/>
    <s v="DROGUERIA Y MINIMARKET PRODIFARMA"/>
    <s v="WOMPI"/>
    <s v="FO-25-1940754"/>
    <d v="2025-12-09T08:00:00"/>
    <d v="2025-12-09T12:26:00"/>
    <x v="0"/>
    <s v="ROLLOS"/>
    <s v="EJECUTADO_EXITOSO"/>
    <s v="EJECUTADO EXITOSO"/>
    <s v="06/12/2025 SE ESCALA A COORDINADOR DE ZONA PARA ENTREGA DE ROLLOS EN SITIO | 09/12/2025 SE VISITA CB Y SE REALIZA ENTREGA 56 ROLLOS DE PAPEL TERMICO PARA DATÁFONO WOMPI"/>
    <s v="VISITA_TÉCNICA"/>
    <n v="56"/>
    <s v="PRINCIPAL"/>
    <s v="TERRESTRE"/>
    <s v="GARZON RUIZ LUIS MIGUEL"/>
    <n v="1"/>
    <n v="31419"/>
    <n v="31419"/>
  </r>
  <r>
    <s v="MEDELLIN"/>
    <s v="0036-0005"/>
    <x v="5"/>
    <n v="5001"/>
    <n v="3084551"/>
    <n v="70975"/>
    <x v="0"/>
    <s v="ANTIOQUIA"/>
    <s v="MEDELLIN"/>
    <s v="BARRIO DOCE DE OCTUBRE MEDELLIN 5"/>
    <s v="WOMPI"/>
    <s v="FO-25-1914079"/>
    <d v="2025-12-01T12:52:00"/>
    <d v="2025-12-09T12:46:00"/>
    <x v="0"/>
    <s v="ROLLOS"/>
    <s v="EJECUTADO_EXITOSO"/>
    <s v="EJECUTADO EXITOSO"/>
    <s v="01/12/2025 SE ESCALA A COORDINADOR DE ZONA PARA ENTREGA DE ROLLOS EN SITIO | 09/12/2025 SE REALIZA ENTREGA DE 32 ROLLOS POR EL OPERADOR LOGISTICO VELOCES CON LA GUIA V4001905099"/>
    <s v="ANALISTA-OPERADOR LOGISTICO"/>
    <n v="32"/>
    <s v="PRINCIPAL"/>
    <s v="TERRESTRE"/>
    <s v="BETANCUR AGUIRRE EDGAR AUGUSTO"/>
    <n v="1"/>
    <n v="31419"/>
    <n v="31419"/>
  </r>
  <r>
    <s v="MEDELLIN"/>
    <s v="0036-0005"/>
    <x v="5"/>
    <n v="5001"/>
    <n v="3062220"/>
    <n v="76990"/>
    <x v="0"/>
    <s v="ANTIOQUIA"/>
    <s v="MEDELLIN"/>
    <s v="BARRIO AYACUCHO MEDILLIN"/>
    <s v="WOMPI"/>
    <s v="FO-25-1879641"/>
    <d v="2025-11-25T15:27:00"/>
    <d v="2025-12-09T12:55:00"/>
    <x v="0"/>
    <s v="ROLLOS"/>
    <s v="EJECUTADO_EXITOSO"/>
    <s v="EJECUTADO EXITOSO"/>
    <s v="25/11/2025 SE REALIZA ENVIO DE ROLLOS POR  OPERADOR LOGISTICO | 09/12/2025 SE REALIZA ENTREGA DE 64 ROLLOS POR EL OPERADOR LOGISTICO VELOCES CON LA GUIA V4001873002"/>
    <s v="ANALISTA-OPERADOR LOGISTICO"/>
    <n v="64"/>
    <s v="PRINCIPAL"/>
    <s v="TERRESTRE"/>
    <s v="BETANCUR AGUIRRE EDGAR AUGUSTO"/>
    <n v="1"/>
    <n v="31419"/>
    <n v="31419"/>
  </r>
  <r>
    <s v="MEDELLIN"/>
    <s v="0036-0005"/>
    <x v="5"/>
    <n v="5001"/>
    <n v="3097774"/>
    <n v="67885"/>
    <x v="0"/>
    <s v="ANTIOQUIA"/>
    <s v="MEDELLIN"/>
    <s v="BARRIO SANTA MONICA MEDELLIN 3"/>
    <s v="WOMPI"/>
    <s v="FO-25-1926983"/>
    <d v="2025-12-03T14:20:00"/>
    <d v="2025-12-09T12:56:00"/>
    <x v="0"/>
    <s v="ROLLOS"/>
    <s v="EJECUTADO_EXITOSO"/>
    <s v="EJECUTADO EXITOSO"/>
    <s v="03/12/2025 SE ESCALA A COORDINADOR DE ZONA PARA ENTREGA DE ROLLOS EN SITIO | 09/12/2025 SE REALIZA ENTREGA DE 32 ROLLOS POR EL OPERADOR LOGISTICO VELOCES CON LA GUIA V4001924344"/>
    <s v="ANALISTA-OPERADOR LOGISTICO"/>
    <n v="32"/>
    <s v="PRINCIPAL"/>
    <s v="TERRESTRE"/>
    <s v="BETANCUR AGUIRRE EDGAR AUGUSTO"/>
    <n v="1"/>
    <n v="31419"/>
    <n v="31419"/>
  </r>
  <r>
    <s v="MEDELLIN"/>
    <s v="0036-0005"/>
    <x v="5"/>
    <n v="5088"/>
    <n v="3097381"/>
    <n v="58468"/>
    <x v="0"/>
    <s v="ANTIOQUIA"/>
    <s v="BELLO"/>
    <s v="BARRIO CABAÑAS BELLO 8"/>
    <s v="WOMPI"/>
    <s v="FO-25-1926049"/>
    <d v="2025-12-03T13:15:00"/>
    <d v="2025-12-09T12:57:00"/>
    <x v="0"/>
    <s v="ROLLOS"/>
    <s v="EJECUTADO_EXITOSO"/>
    <s v="EJECUTADO EXITOSO"/>
    <s v="03/12/2025 SE ESCALA A COORDINADOR DE ZONA PARA ENTREGA DE ROLLOS EN SITIO | 09/12/2025 SE REALIZA ENTREGA DE 64 ROLLOS POR EL OPERADOR LOGISTICO VELOCES CON LA GUIA V4001924347"/>
    <s v="ANALISTA-OPERADOR LOGISTICO"/>
    <n v="64"/>
    <s v="PRINCIPAL"/>
    <s v="TERRESTRE"/>
    <s v="BETANCUR AGUIRRE EDGAR AUGUSTO"/>
    <n v="1"/>
    <n v="31419"/>
    <n v="31419"/>
  </r>
  <r>
    <s v="MEDELLIN"/>
    <s v="0036-0005"/>
    <x v="5"/>
    <n v="5001"/>
    <n v="3097748"/>
    <n v="53402"/>
    <x v="0"/>
    <s v="ANTIOQUIA"/>
    <s v="MEDELLIN"/>
    <s v="BARRIO BELEN SAN BERNARDO MEDELLIN 4"/>
    <s v="WOMPI"/>
    <s v="FO-25-1926469"/>
    <d v="2025-12-03T13:54:00"/>
    <d v="2025-12-09T12:57:00"/>
    <x v="0"/>
    <s v="ROLLOS"/>
    <s v="EJECUTADO_EXITOSO"/>
    <s v="EJECUTADO EXITOSO"/>
    <s v="03/12/2025 SE ESCALA A COORDINADOR DE ZONA PARA ENTREGA DE ROLLOS EN SITIO | 09/12/2025 SE REALIZA ENTREGA DE 16 ROLLOS POR EL OPERADOR LOGISTICO VELOCES CON LA GUIA V4001924346"/>
    <s v="ANALISTA-OPERADOR LOGISTICO"/>
    <n v="16"/>
    <s v="PRINCIPAL"/>
    <s v="TERRESTRE"/>
    <s v="BETANCUR AGUIRRE EDGAR AUGUSTO"/>
    <n v="1"/>
    <n v="31419"/>
    <n v="31419"/>
  </r>
  <r>
    <s v="MEDELLIN"/>
    <s v="0036-0005"/>
    <x v="5"/>
    <n v="5001"/>
    <n v="3096480"/>
    <n v="52284"/>
    <x v="0"/>
    <s v="ANTIOQUIA"/>
    <s v="MEDELLIN"/>
    <s v="BARRIO CENTRO MEDELLIN SECTOR HUECO MEDELLIN"/>
    <s v="WOMPI"/>
    <s v="FO-25-1925188"/>
    <d v="2025-12-03T11:13:00"/>
    <d v="2025-12-09T12:58:00"/>
    <x v="0"/>
    <s v="ROLLOS"/>
    <s v="EJECUTADO_EXITOSO"/>
    <s v="EJECUTADO EXITOSO"/>
    <s v="03/12/2025 SE ESCALA A COORDINADOR DE ZONA PARA ENTREGA DE ROLLOS EN SITIO | 09/12/2025 SE REALIZA ENTREGA DE 64 ROLLOS POR EL OPERADOR LOGISTICO VELOCES CON LA GUIA V4001924348"/>
    <s v="ANALISTA-OPERADOR LOGISTICO"/>
    <n v="64"/>
    <s v="PRINCIPAL"/>
    <s v="TERRESTRE"/>
    <s v="BETANCUR AGUIRRE EDGAR AUGUSTO"/>
    <n v="1"/>
    <n v="31419"/>
    <n v="31419"/>
  </r>
  <r>
    <s v="MEDELLIN"/>
    <s v="0036-0005"/>
    <x v="5"/>
    <n v="5001"/>
    <n v="3093753"/>
    <n v="79677"/>
    <x v="0"/>
    <s v="ANTIOQUIA"/>
    <s v="MEDELLIN"/>
    <s v="BARRIO BOSTON MEDELLIN 6"/>
    <s v="WOMPI"/>
    <s v="FO-25-1924218"/>
    <d v="2025-12-03T08:00:00"/>
    <d v="2025-12-09T12:59:00"/>
    <x v="0"/>
    <s v="ROLLOS"/>
    <s v="EJECUTADO_EXITOSO"/>
    <s v="EJECUTADO EXITOSO"/>
    <s v="03/12/2025 SE ESCALA A COORDINADOR DE ZONA PARA ENTREGA DE ROLLOS EN SITIO | 09/12/2025 SE REALIZA ENTREGA DE 16 ROLLOS POR EL OPERADOR LOGISTICO VELOCES CON LA GUIA V4001924352"/>
    <s v="ANALISTA-OPERADOR LOGISTICO"/>
    <n v="16"/>
    <s v="PRINCIPAL"/>
    <s v="TERRESTRE"/>
    <s v="BETANCUR AGUIRRE EDGAR AUGUSTO"/>
    <n v="1"/>
    <n v="31419"/>
    <n v="31419"/>
  </r>
  <r>
    <s v="MEDELLIN"/>
    <s v="0036-0005"/>
    <x v="5"/>
    <n v="5001"/>
    <n v="3096726"/>
    <n v="46208"/>
    <x v="0"/>
    <s v="ANTIOQUIA"/>
    <s v="MEDELLIN"/>
    <s v="BARRIO ARANJUEZ MEDELLIN 10"/>
    <s v="WOMPI"/>
    <s v="FO-25-1924948"/>
    <d v="2025-12-03T10:59:00"/>
    <d v="2025-12-09T12:59:00"/>
    <x v="0"/>
    <s v="ROLLOS"/>
    <s v="EJECUTADO_EXITOSO"/>
    <s v="EJECUTADO EXITOSO"/>
    <s v="03/12/2025 SE ESCALA A COORDINADOR DE ZONA PARA ENTREGA DE ROLLOS EN SITIO | 09/12/2025 SE REALIZA ENTREGA DE 48 ROLLOS POR EL OPERADOR LOGISTICO VELOCES CON LA GUIA V4001924341"/>
    <s v="ANALISTA-OPERADOR LOGISTICO"/>
    <n v="48"/>
    <s v="PRINCIPAL"/>
    <s v="TERRESTRE"/>
    <s v="BETANCUR AGUIRRE EDGAR AUGUSTO"/>
    <n v="1"/>
    <n v="31419"/>
    <n v="31419"/>
  </r>
  <r>
    <s v="MEDELLIN"/>
    <s v="0036-0005"/>
    <x v="5"/>
    <n v="5001"/>
    <n v="3093790"/>
    <n v="77047"/>
    <x v="0"/>
    <s v="ANTIOQUIA"/>
    <s v="MEDELLIN"/>
    <s v="BARRIO LA PRADERA MEDELLIN 2"/>
    <s v="WOMPI"/>
    <s v="FO-25-1924215"/>
    <d v="2025-12-03T08:00:00"/>
    <d v="2025-12-09T13:02:00"/>
    <x v="0"/>
    <s v="ROLLOS"/>
    <s v="EJECUTADO_EXITOSO"/>
    <s v="EJECUTADO EXITOSO"/>
    <s v="03/12/2025 SE ESCALA A COORDINADOR DE ZONA PARA ENTREGA DE ROLLOS EN SITIO | 09/12/2025 SE REALIZA ENTREGA DE 24 ROLLOS POR EL OPERADOR LOGISTICO VELOCES CON LA GUIA V4001924353"/>
    <s v="ANALISTA-OPERADOR LOGISTICO"/>
    <n v="24"/>
    <s v="PRINCIPAL"/>
    <s v="TERRESTRE"/>
    <s v="BETANCUR AGUIRRE EDGAR AUGUSTO"/>
    <n v="1"/>
    <n v="31419"/>
    <n v="31419"/>
  </r>
  <r>
    <s v="MEDELLIN"/>
    <s v="0036-0005"/>
    <x v="5"/>
    <n v="5266"/>
    <n v="3094278"/>
    <n v="39131"/>
    <x v="0"/>
    <s v="ANTIOQUIA"/>
    <s v="ENVIGADO"/>
    <s v="BARRIO MESA ENVIGADO 1"/>
    <s v="WOMPI"/>
    <s v="FO-25-1923709"/>
    <d v="2025-12-03T08:14:00"/>
    <d v="2025-12-09T13:02:00"/>
    <x v="0"/>
    <s v="ROLLOS"/>
    <s v="EJECUTADO_EXITOSO"/>
    <s v="EJECUTADO EXITOSO"/>
    <s v="03/12/2025 SE ESCALA A COORDINADOR DE ZONA PARA ENTREGA DE ROLLOS EN SITIO | 09/12/2025 SE REALIZA ENTREGA DE 64 ROLLOS POR EL OPERADOR LOGISTICO VELOCES CON LA GUIA V4001924354"/>
    <s v="ANALISTA-OPERADOR LOGISTICO"/>
    <n v="64"/>
    <s v="PRINCIPAL"/>
    <s v="TERRESTRE"/>
    <s v="BETANCUR AGUIRRE EDGAR AUGUSTO"/>
    <n v="1"/>
    <n v="31419"/>
    <n v="31419"/>
  </r>
  <r>
    <s v="MEDELLIN"/>
    <s v="0036-0005"/>
    <x v="5"/>
    <n v="5360"/>
    <n v="3094719"/>
    <n v="44132"/>
    <x v="0"/>
    <s v="ANTIOQUIA"/>
    <s v="ITAGUI"/>
    <s v="BARRIO ITAGUI ITAGUI 4"/>
    <s v="WOMPI"/>
    <s v="FO-25-1923707"/>
    <d v="2025-12-03T08:19:00"/>
    <d v="2025-12-09T13:03:00"/>
    <x v="0"/>
    <s v="ROLLOS"/>
    <s v="EJECUTADO_EXITOSO"/>
    <s v="EJECUTADO EXITOSO"/>
    <s v="03/12/2025 SE ESCALA A COORDINADOR DE ZONA PARA ENTREGA DE ROLLOS EN SITIO | 09/12/2025 SE REALIZA ENTREGA DE 32 ROLLOS POR EL OPERADOR LOGISTICO VELOCES CON LA GUIA V4001924355"/>
    <s v="ANALISTA-OPERADOR LOGISTICO"/>
    <n v="32"/>
    <s v="PRINCIPAL"/>
    <s v="TERRESTRE"/>
    <s v="BETANCUR AGUIRRE EDGAR AUGUSTO"/>
    <n v="1"/>
    <n v="31419"/>
    <n v="31419"/>
  </r>
  <r>
    <s v="MEDELLIN"/>
    <s v="0036-0005"/>
    <x v="5"/>
    <n v="5001"/>
    <n v="3091449"/>
    <n v="73503"/>
    <x v="0"/>
    <s v="ANTIOQUIA"/>
    <s v="MEDELLIN"/>
    <s v="BARRIO PASAJE COMERC LA BOLSA MEDELLIN"/>
    <s v="WOMPI"/>
    <s v="FO-25-1919390"/>
    <d v="2025-12-02T12:50:00"/>
    <d v="2025-12-09T13:04:00"/>
    <x v="0"/>
    <s v="ROLLOS"/>
    <s v="EJECUTADO_EXITOSO"/>
    <s v="EJECUTADO EXITOSO"/>
    <s v="02/12/2025 SE ESCALA A COORDINADOR DE ZONA PARA ENTREGA DE ROLLOS EN SITIO | 09/12/2025 SE REALIZA ENTREGA DE 48 ROLLOS POR EL OPERADOR LOGISTICO VELOCES CON LA GUIA V4001917568"/>
    <s v="ANALISTA-OPERADOR LOGISTICO"/>
    <n v="48"/>
    <s v="PRINCIPAL"/>
    <s v="TERRESTRE"/>
    <s v="BETANCUR AGUIRRE EDGAR AUGUSTO"/>
    <n v="1"/>
    <n v="31419"/>
    <n v="31419"/>
  </r>
  <r>
    <s v="MEDELLIN"/>
    <s v="0036-0005"/>
    <x v="5"/>
    <n v="5088"/>
    <n v="3090733"/>
    <n v="19245"/>
    <x v="0"/>
    <s v="ANTIOQUIA"/>
    <s v="BELLO"/>
    <s v="BARRIO PARIS LOS SAUCES BELLO"/>
    <s v="WOMPI"/>
    <s v="FO-25-1918875"/>
    <d v="2025-12-02T11:31:00"/>
    <d v="2025-12-09T13:14:00"/>
    <x v="0"/>
    <s v="ROLLOS"/>
    <s v="EJECUTADO_EXITOSO"/>
    <s v="EJECUTADO EXITOSO"/>
    <s v="02/12/2025 SE ESCALA A COORDINADOR DE ZONA PARA ENTREGA DE ROLLOS EN SITIO | 09/12/2025 SE REALIZA ENTREGA DE 16 ROLLOS POR EL OPERADOR LOGISTICO VELOCES CON LA GUIA V4001917570"/>
    <s v="ANALISTA-OPERADOR LOGISTICO"/>
    <n v="16"/>
    <s v="PRINCIPAL"/>
    <s v="TERRESTRE"/>
    <s v="BETANCUR AGUIRRE EDGAR AUGUSTO"/>
    <n v="1"/>
    <n v="31419"/>
    <n v="31419"/>
  </r>
  <r>
    <s v="CALI"/>
    <s v="0036-0003"/>
    <x v="0"/>
    <n v="76364"/>
    <n v="3099054"/>
    <n v="82420"/>
    <x v="0"/>
    <s v="VALLE DEL CAUCA"/>
    <s v="JAMUNDI"/>
    <s v="VARIEDADES MI PAU"/>
    <s v="WOMPI"/>
    <s v="FO-25-1930664"/>
    <d v="2025-12-03T16:10:00"/>
    <d v="2025-12-09T13:14:00"/>
    <x v="0"/>
    <s v="ROLLOS"/>
    <s v="EJECUTADO_EXITOSO"/>
    <s v="EJECUTADO EXITOSO"/>
    <s v="04/12/2025 SE CONFIRMAN DATOS, SE REALIZA ENVIO POR OPERADOR LOGISTICO | 09/12/2025 SE REALIZA ENVIO DE 8 ROLLOS, CON LA GUIA 2248145472 SERVIENTREGA. SE CONFIRMA ENTREGA EXITOSA POR PARTE DE LA TRANSPORTADORA"/>
    <s v="ENVÍO"/>
    <n v="8"/>
    <s v="INTERMEDIA"/>
    <s v="TERRESTRE"/>
    <s v="ORREGO BEDOYA YASMIN ADRIANA"/>
    <n v="1"/>
    <n v="36351"/>
    <n v="36351"/>
  </r>
  <r>
    <s v="MEDELLIN"/>
    <s v="0036-0005"/>
    <x v="5"/>
    <n v="5001"/>
    <n v="3086385"/>
    <n v="40393"/>
    <x v="0"/>
    <s v="ANTIOQUIA"/>
    <s v="MEDELLIN"/>
    <s v="BARRIO PRADITO MEDELLIN 2"/>
    <s v="WOMPI"/>
    <s v="FO-25-1917520"/>
    <d v="2025-12-01T16:22:00"/>
    <d v="2025-12-09T13:15:00"/>
    <x v="0"/>
    <s v="ROLLOS"/>
    <s v="EJECUTADO_EXITOSO"/>
    <s v="EJECUTADO EXITOSO"/>
    <s v="02/12/2025 SE ESCALA A COORDINADOR DE ZONA PARA ENTREGA DE ROLLOS EN SITIO | 09/12/2025 SE REALIZA ENTREGA DE 64 ROLLOS POR EL OPERADOR LOGISTICO VELOCES CON LA GUIA V4001917573"/>
    <s v="ANALISTA-OPERADOR LOGISTICO"/>
    <n v="64"/>
    <s v="PRINCIPAL"/>
    <s v="TERRESTRE"/>
    <s v="BETANCUR AGUIRRE EDGAR AUGUSTO"/>
    <n v="1"/>
    <n v="31419"/>
    <n v="31419"/>
  </r>
  <r>
    <s v="MEDELLIN"/>
    <s v="0036-0005"/>
    <x v="5"/>
    <n v="5001"/>
    <n v="3087291"/>
    <n v="39463"/>
    <x v="0"/>
    <s v="ANTIOQUIA"/>
    <s v="MEDELLIN"/>
    <s v="BARRIO LOS COLORES MEDELLIN 4"/>
    <s v="WOMPI"/>
    <s v="FO-25-1917503"/>
    <d v="2025-12-02T08:00:00"/>
    <d v="2025-12-09T13:15:00"/>
    <x v="0"/>
    <s v="ROLLOS"/>
    <s v="EJECUTADO_EXITOSO"/>
    <s v="EJECUTADO EXITOSO"/>
    <s v="02/12/2025 SE ESCALA A COORDINADOR DE ZONA PARA ENTREGA DE ROLLOS EN SITIO | 09/12/2025 SE REALIZA ENTREGA DE 48 ROLLOS POR EL OPERADOR LOGISTICO VELOCES CON LA GUIA V4001917575"/>
    <s v="ANALISTA-OPERADOR LOGISTICO"/>
    <n v="48"/>
    <s v="PRINCIPAL"/>
    <s v="TERRESTRE"/>
    <s v="BETANCUR AGUIRRE EDGAR AUGUSTO"/>
    <n v="1"/>
    <n v="31419"/>
    <n v="31419"/>
  </r>
  <r>
    <s v="MEDELLIN"/>
    <s v="0036-0005"/>
    <x v="5"/>
    <n v="5088"/>
    <n v="3087384"/>
    <n v="69254"/>
    <x v="0"/>
    <s v="ANTIOQUIA"/>
    <s v="BELLO"/>
    <s v="PRADO BELLO ANTIOQUIA"/>
    <s v="WOMPI"/>
    <s v="FO-25-1917506"/>
    <d v="2025-12-02T08:00:00"/>
    <d v="2025-12-09T13:16:00"/>
    <x v="0"/>
    <s v="ROLLOS"/>
    <s v="EJECUTADO_EXITOSO"/>
    <s v="EJECUTADO EXITOSO"/>
    <s v="02/12/2025 SE ESCALA A COORDINADOR DE ZONA PARA ENTREGA DE ROLLOS EN SITIO | 09/12/2025 SE REALIZA ENTREGA DE 40 ROLLOS POR EL OPERADOR LOGISTICO VELOCES CON LA GUIA V4001917564"/>
    <s v="ANALISTA-OPERADOR LOGISTICO"/>
    <n v="40"/>
    <s v="PRINCIPAL"/>
    <s v="TERRESTRE"/>
    <s v="BETANCUR AGUIRRE EDGAR AUGUSTO"/>
    <n v="1"/>
    <n v="31419"/>
    <n v="31419"/>
  </r>
  <r>
    <s v="MEDELLIN"/>
    <s v="0036-0005"/>
    <x v="5"/>
    <n v="5360"/>
    <n v="3087279"/>
    <n v="80361"/>
    <x v="0"/>
    <s v="ANTIOQUIA"/>
    <s v="ITAGUI"/>
    <s v="BARRIO SANTAMARIA ITAGUI 2"/>
    <s v="WOMPI"/>
    <s v="FO-25-1917512"/>
    <d v="2025-12-02T08:00:00"/>
    <d v="2025-12-09T13:16:00"/>
    <x v="0"/>
    <s v="ROLLOS"/>
    <s v="EJECUTADO_EXITOSO"/>
    <s v="EJECUTADO EXITOSO"/>
    <s v="02/12/2025 SE ESCALA A COORDINADOR DE ZONA PARA ENTREGA DE ROLLOS EN SITIO | 09/12/2025 SE REALIZA ENTREGA DE 8 ROLLOS POR EL OPERADOR LOGISTICO VELOCES CON LA GUIA V4001917574"/>
    <s v="ANALISTA-OPERADOR LOGISTICO"/>
    <n v="8"/>
    <s v="PRINCIPAL"/>
    <s v="TERRESTRE"/>
    <s v="BETANCUR AGUIRRE EDGAR AUGUSTO"/>
    <n v="1"/>
    <n v="31419"/>
    <n v="31419"/>
  </r>
  <r>
    <s v="MEDELLIN"/>
    <s v="0036-0005"/>
    <x v="5"/>
    <n v="5001"/>
    <n v="3086823"/>
    <n v="76076"/>
    <x v="0"/>
    <s v="ANTIOQUIA"/>
    <s v="MEDELLIN"/>
    <s v="BARRIO PRADO MEDELLIN 8"/>
    <s v="WOMPI"/>
    <s v="FO-25-1915399"/>
    <d v="2025-12-01T16:37:00"/>
    <d v="2025-12-09T13:17:00"/>
    <x v="0"/>
    <s v="ROLLOS"/>
    <s v="EJECUTADO_EXITOSO"/>
    <s v="EJECUTADO EXITOSO"/>
    <s v="01/12/2025 SE ESCALA A COORDINADOR DE ZONA PARA ENTREGA DE ROLLOS EN SITIO | 09/12/2025 SE REALIZA ENTREGA DE 32 ROLLOS POR EL OPERADOR LOGISTICO VELOCES CON LA GUIA V4001917580"/>
    <s v="ANALISTA-OPERADOR LOGISTICO"/>
    <n v="32"/>
    <s v="PRINCIPAL"/>
    <s v="TERRESTRE"/>
    <s v="BETANCUR AGUIRRE EDGAR AUGUSTO"/>
    <n v="1"/>
    <n v="31419"/>
    <n v="31419"/>
  </r>
  <r>
    <s v="MEDELLIN"/>
    <s v="0036-0005"/>
    <x v="5"/>
    <n v="5001"/>
    <n v="3085544"/>
    <n v="49303"/>
    <x v="0"/>
    <s v="ANTIOQUIA"/>
    <s v="MEDELLIN"/>
    <s v="BARRIO MANRIQUE JARDIN MEDELLIN 2"/>
    <s v="WOMPI"/>
    <s v="FO-25-1915128"/>
    <d v="2025-12-01T14:49:00"/>
    <d v="2025-12-09T13:18:00"/>
    <x v="0"/>
    <s v="ROLLOS"/>
    <s v="EJECUTADO_EXITOSO"/>
    <s v="EJECUTADO EXITOSO"/>
    <s v="01/12/2025 SE ESCALA A COORDINADOR DE ZONA PARA ENTREGA DE ROLLOS EN SITIO | 09/12/2025 SE REALIZA ENTREGA DE 56 ROLLOS POR EL OPERADOR LOGISTICO VELOCES CON LA GUIA V4001917583"/>
    <s v="ANALISTA-OPERADOR LOGISTICO"/>
    <n v="56"/>
    <s v="PRINCIPAL"/>
    <s v="TERRESTRE"/>
    <s v="BETANCUR AGUIRRE EDGAR AUGUSTO"/>
    <n v="1"/>
    <n v="31419"/>
    <n v="31419"/>
  </r>
  <r>
    <s v="MEDELLIN"/>
    <s v="0036-0005"/>
    <x v="5"/>
    <n v="5001"/>
    <n v="3084586"/>
    <n v="79435"/>
    <x v="0"/>
    <s v="ANTIOQUIA"/>
    <s v="MEDELLIN"/>
    <s v="BARRIO ARANJUEZ MEDELLIN 23"/>
    <s v="WOMPI"/>
    <s v="FO-25-1914548"/>
    <d v="2025-12-01T13:42:00"/>
    <d v="2025-12-09T13:19:00"/>
    <x v="0"/>
    <s v="ROLLOS"/>
    <s v="EJECUTADO_EXITOSO"/>
    <s v="EJECUTADO EXITOSO"/>
    <s v="01/12/2025 SE ESCALA A COORDINADOR DE ZONA PARA ENTREGA DE ROLLOS EN SITIO | 09/12/2025 SE REALIZA ENTREGA DE 24 ROLLOS POR EL OPERADOR LOGISTICO VELOCES CON LA GUIA V4001905097"/>
    <s v="ANALISTA-OPERADOR LOGISTICO"/>
    <n v="24"/>
    <s v="PRINCIPAL"/>
    <s v="TERRESTRE"/>
    <s v="BETANCUR AGUIRRE EDGAR AUGUSTO"/>
    <n v="1"/>
    <n v="31419"/>
    <n v="31419"/>
  </r>
  <r>
    <s v="BOGOTA"/>
    <s v="0036-0004"/>
    <x v="4"/>
    <n v="25754"/>
    <n v="3104737"/>
    <n v="49558"/>
    <x v="0"/>
    <s v="CUNDINAMARCA"/>
    <s v="SOACHA"/>
    <s v="BARRIO SOACHA LAS VEGAS SOACHA"/>
    <s v="WOMPI"/>
    <s v="FO-25-1932682"/>
    <d v="2025-12-04T16:13:00"/>
    <d v="2025-12-09T14:08:00"/>
    <x v="0"/>
    <s v="ROLLOS"/>
    <s v="EJECUTADO_EXITOSO"/>
    <s v="EJECUTADO EXITOSO"/>
    <s v="04/12/2025 SE ESCALA A COORDINADOR DE ZONA PARA ENTREGA DE ROLLOS EN SITIO | 09/12/2025 ENTREGA DE 24 ROLLOS NO SE MANIPULAN EQUIPOS"/>
    <s v="VISITA_TÉCNICA"/>
    <n v="24"/>
    <s v="PRINCIPAL"/>
    <s v="TERRESTRE"/>
    <s v="HERNANDEZ NARANJO OSCAR EDUARDO"/>
    <n v="1"/>
    <n v="31419"/>
    <n v="31419"/>
  </r>
  <r>
    <s v="BOGOTA"/>
    <s v="0036-0004"/>
    <x v="4"/>
    <n v="25754"/>
    <n v="3107296"/>
    <n v="58325"/>
    <x v="0"/>
    <s v="CUNDINAMARCA"/>
    <s v="SOACHA"/>
    <s v="BARRIO EL BOSQUE CAGUA CHIQUITA SOACHA"/>
    <s v="WOMPI"/>
    <s v="FO-25-1936118"/>
    <d v="2025-12-05T11:04:00"/>
    <d v="2025-12-09T14:17:00"/>
    <x v="0"/>
    <s v="ROLLOS"/>
    <s v="EJECUTADO_EXITOSO"/>
    <s v="EJECUTADO EXITOSO"/>
    <s v="05/12/2025 SE ESCALA A COORDINADOR DE ZONA PARA ENTREGA DE ROLLOS EN SITIO | 09/12/2025 ENTREGA DE 24 ROLLOS NO SE MANIPULAN EQUIPOS"/>
    <s v="VISITA_TÉCNICA"/>
    <n v="24"/>
    <s v="PRINCIPAL"/>
    <s v="TERRESTRE"/>
    <s v="HERNANDEZ NARANJO OSCAR EDUARDO"/>
    <n v="1"/>
    <n v="31419"/>
    <n v="31419"/>
  </r>
  <r>
    <s v="SINCELEJO"/>
    <s v="0036-0001"/>
    <x v="1"/>
    <n v="70742"/>
    <n v="3081959"/>
    <n v="27088"/>
    <x v="0"/>
    <s v="SUCRE"/>
    <s v="SAN LUIS DE SINCE"/>
    <s v="BARRIO CENTRO SAN LUIS DE SINCE"/>
    <s v="WOMPI"/>
    <s v="FO-25-1912782"/>
    <d v="2025-12-01T09:49:00"/>
    <d v="2025-12-09T14:20:00"/>
    <x v="0"/>
    <s v="ROLLOS"/>
    <s v="EJECUTADO_EXITOSO"/>
    <s v="EJECUTADO EXITOSO"/>
    <s v="01/12/2025 SE ESCALA A COORDINADOR DE ZONA PARA ENTREGA DE ROLLOS EN SITIO | 09/12/2025 SE REALIZA ENVIO DE 64 ROLLOS, CON LA GUIA 2265100536 SERVIENTREGA. SE CONFIRMA ENTREGA EXITOSA POR PARTE DE LA TRANSPORTADORA"/>
    <s v="ENVÍO"/>
    <n v="64"/>
    <s v="INTERMEDIA"/>
    <s v="TERRESTRE"/>
    <s v="ATEHORTUA VASQUEZ ANA SOFIA"/>
    <n v="1"/>
    <n v="36351"/>
    <n v="36351"/>
  </r>
  <r>
    <s v="CALI"/>
    <s v="0036-0003"/>
    <x v="0"/>
    <n v="76001"/>
    <n v="3109490"/>
    <n v="78271"/>
    <x v="0"/>
    <s v="VALLE DEL CAUCA"/>
    <s v="CALI"/>
    <s v="BARRIO COMFANDI MORICHAL CALI"/>
    <s v="WOMPI"/>
    <s v="FO-25-1938161"/>
    <d v="2025-12-05T15:46:00"/>
    <d v="2025-12-09T14:20:00"/>
    <x v="0"/>
    <s v="ROLLOS"/>
    <s v="EJECUTADO_EXITOSO"/>
    <s v="EJECUTADO EXITOSO"/>
    <s v="05/12/2025 SE ESCALA A COORDINADOR DE ZONA PARA ENTREGA DE ROLLOS EN SITIO | 09/12/2025 SE REALIZA ENTREGA DE 32 ROLLOS WOMPI CON VISITA, NO SE INTERVIENE EQUIPOS"/>
    <s v="VISITA_TÉCNICA"/>
    <n v="32"/>
    <s v="PRINCIPAL"/>
    <s v="TERRESTRE"/>
    <s v="HERRERA MONAR GEOVANNY"/>
    <n v="1"/>
    <n v="31419"/>
    <n v="31419"/>
  </r>
  <r>
    <s v="BOGOTA"/>
    <s v="0036-0004"/>
    <x v="4"/>
    <n v="25754"/>
    <n v="3105403"/>
    <n v="64143"/>
    <x v="0"/>
    <s v="CUNDINAMARCA"/>
    <s v="SOACHA"/>
    <s v="BARRIO SAN MATEO SOACHA 17"/>
    <s v="WOMPI"/>
    <s v="FO-25-1934098"/>
    <d v="2025-12-05T08:00:00"/>
    <d v="2025-12-09T14:24:00"/>
    <x v="0"/>
    <s v="ROLLOS"/>
    <s v="EJECUTADO_EXITOSO"/>
    <s v="EJECUTADO EXITOSO"/>
    <s v="05/12/2025 SE ESCALA A COORDINADOR DE ZONA PARA ENTREGA DE ROLLOS EN SITIO | 09/12/2025 ENTREGA DE 56 ROLLOS NO SE MANIPULAN EQUIPOS"/>
    <s v="VISITA_TÉCNICA"/>
    <n v="56"/>
    <s v="PRINCIPAL"/>
    <s v="TERRESTRE"/>
    <s v="HERNANDEZ NARANJO OSCAR EDUARDO"/>
    <n v="1"/>
    <n v="31419"/>
    <n v="31419"/>
  </r>
  <r>
    <s v="BOGOTA"/>
    <s v="0036-0004"/>
    <x v="4"/>
    <n v="25754"/>
    <n v="3101798"/>
    <n v="50837"/>
    <x v="0"/>
    <s v="CUNDINAMARCA"/>
    <s v="SOACHA"/>
    <s v="BARRIO BOCHICA SOACHA"/>
    <s v="WOMPI"/>
    <s v="FO-25-1930297"/>
    <d v="2025-12-04T10:26:00"/>
    <d v="2025-12-09T14:28:00"/>
    <x v="0"/>
    <s v="ROLLOS"/>
    <s v="EJECUTADO_EXITOSO"/>
    <s v="EJECUTADO EXITOSO"/>
    <s v="04/12/2025 SE ESCALA A COORDINADOR DE ZONA PARA ENTREGA DE ROLLOS EN SITIO | 09/12/2025 ENTREGA DE 56 ROLLOS NO SE MANIPULAN EQUIPOS"/>
    <s v="VISITA_TÉCNICA"/>
    <n v="56"/>
    <s v="PRINCIPAL"/>
    <s v="TERRESTRE"/>
    <s v="HERNANDEZ NARANJO OSCAR EDUARDO"/>
    <n v="1"/>
    <n v="31419"/>
    <n v="31419"/>
  </r>
  <r>
    <s v="BARRANQUILLA"/>
    <s v="0036-0001"/>
    <x v="1"/>
    <n v="8001"/>
    <n v="3108522"/>
    <n v="78943"/>
    <x v="0"/>
    <s v="ATLANTICO"/>
    <s v="BARRANQUILLA"/>
    <s v="BARRIO SANTUARIO BARRANQUILLA 4"/>
    <s v="WOMPI"/>
    <s v="FO-25-1936328"/>
    <d v="2025-12-05T12:17:00"/>
    <d v="2025-12-09T14:32:00"/>
    <x v="0"/>
    <s v="ROLLOS"/>
    <s v="EJECUTADO_EXITOSO"/>
    <s v="EJECUTADO EXITOSO"/>
    <s v="05/12/2025 SE ESCALA A COORDINADOR DE ZONA PARA ENTREGA DE ROLLOS EN SITIO | 09/12/2025 SE HACE ENTREGA DE 8 ROLLOS WOMPI DE MANERA EXITOSA"/>
    <s v="VISITA_TÉCNICA"/>
    <n v="8"/>
    <s v="PRINCIPAL"/>
    <s v="TERRESTRE"/>
    <s v="ORTEGA TORRES JUAN SEBASTIAN"/>
    <n v="1"/>
    <n v="31419"/>
    <n v="31419"/>
  </r>
  <r>
    <s v="BOGOTA"/>
    <s v="0036-0004"/>
    <x v="4"/>
    <n v="25754"/>
    <n v="3102266"/>
    <n v="64543"/>
    <x v="0"/>
    <s v="CUNDINAMARCA"/>
    <s v="SOACHA"/>
    <s v="BARRIO BALCON REAL SOACHA"/>
    <s v="WOMPI"/>
    <s v="FO-25-1930285"/>
    <d v="2025-12-04T10:51:00"/>
    <d v="2025-12-09T14:37:00"/>
    <x v="0"/>
    <s v="ROLLOS"/>
    <s v="EJECUTADO_EXITOSO"/>
    <s v="EJECUTADO EXITOSO"/>
    <s v="04/12/2025 SE ESCALA A COORDINADOR DE ZONA PARA ENTREGA DE ROLLOS EN SITIO | 09/12/2025 ENTREGA DE 16 ROLLOS NO SE MANIPULAN EQUIPOS"/>
    <s v="VISITA_TÉCNICA"/>
    <n v="16"/>
    <s v="PRINCIPAL"/>
    <s v="TERRESTRE"/>
    <s v="HERNANDEZ NARANJO OSCAR EDUARDO"/>
    <n v="1"/>
    <n v="31419"/>
    <n v="31419"/>
  </r>
  <r>
    <s v="CALI"/>
    <s v="0036-0003"/>
    <x v="0"/>
    <n v="76001"/>
    <n v="3105425"/>
    <n v="79361"/>
    <x v="0"/>
    <s v="VALLE DEL CAUCA"/>
    <s v="CALI"/>
    <s v="BARRIO VILLA DEL LAGO CALI 2"/>
    <s v="WOMPI"/>
    <s v="FO-25-1934094"/>
    <d v="2025-12-05T08:00:00"/>
    <d v="2025-12-09T14:43:00"/>
    <x v="0"/>
    <s v="ROLLOS"/>
    <s v="EJECUTADO_EXITOSO"/>
    <s v="EJECUTADO EXITOSO"/>
    <s v="05/12/2025 SE ESCALA A COORDINADOR DE ZONA PARA ENTREGA DE ROLLOS EN SITIO | 09/12/2025 SE REALIZA ENTREGA DE 16 ROLLOS TÉRMICOS WOMPI EN EL CB SIN NOVEDAD."/>
    <s v="VISITA_TÉCNICA"/>
    <n v="16"/>
    <s v="PRINCIPAL"/>
    <s v="TERRESTRE"/>
    <s v="TORRES GARCIA JENDRY JOSE"/>
    <n v="1"/>
    <n v="31419"/>
    <n v="31419"/>
  </r>
  <r>
    <s v="SANTA MARTA"/>
    <s v="0036-0001"/>
    <x v="1"/>
    <n v="47001"/>
    <n v="3110378"/>
    <n v="64841"/>
    <x v="0"/>
    <s v="MAGDALENA"/>
    <s v="SANTA MARTA"/>
    <s v="BARRIO SANTA CRUZ SANTA MARTA 2"/>
    <s v="WOMPI"/>
    <s v="FO-25-1940712"/>
    <d v="2025-12-09T08:00:00"/>
    <d v="2025-12-09T15:01:00"/>
    <x v="0"/>
    <s v="ROLLOS"/>
    <s v="EJECUTADO_EXITOSO"/>
    <s v="EJECUTADO EXITOSO"/>
    <s v="06/12/2025 SE ESCALA A COORDINADOR DE ZONA PARA ENTREGA DE ROLLOS EN SITIO | 09/12/2025 SE REALIZA ENTREGA DE 32 ROLLOS PARA DATÁFONO A SATISFACCIÓN DEL CLIENTE, SE ENTREGA EN DIRECCIÓN DIFERENTE YA QUE EL USUARIO NO SE ENCUENTRA EN EL SITIO ABRE DESPUÉS DE LAS 3:30 DE LA TARDE, SE HACE GESTIÓN TELEFÓNICA Y SE ACUERDA UN PUNTO PARA RECIBIR LOS ROLLOS"/>
    <s v="VISITA_TÉCNICA"/>
    <n v="32"/>
    <s v="PRINCIPAL"/>
    <s v="TERRESTRE"/>
    <s v="THOMAS  CAMPO SIGIFREDO SEGUNDO"/>
    <n v="1"/>
    <n v="31419"/>
    <n v="31419"/>
  </r>
  <r>
    <s v="VILLAVICENCIO"/>
    <s v="0036-0006"/>
    <x v="2"/>
    <n v="50001"/>
    <n v="3110671"/>
    <n v="75273"/>
    <x v="0"/>
    <s v="META"/>
    <s v="VILLAVICENCIO"/>
    <s v="BARRIO LA FLORENCIA VILLAVICENCIO"/>
    <s v="WOMPI"/>
    <s v="FO-25-1940700"/>
    <d v="2025-12-09T08:00:00"/>
    <d v="2025-12-09T15:06:00"/>
    <x v="0"/>
    <s v="ROLLOS"/>
    <s v="EJECUTADO_EXITOSO"/>
    <s v="EJECUTADO EXITOSO"/>
    <s v="06/12/2025 SE ESCALA A COORDINADOR DE ZONA PARA ENTREGA DE ROLLOS EN SITIO | 09/12/2025 SE VISITA CB Y SE REALIZA ENTREGA DE 16 ROLLOS DE PAPEL TERMICO PARA DATÁFONO WOMPI"/>
    <s v="VISITA_TÉCNICA"/>
    <n v="16"/>
    <s v="PRINCIPAL"/>
    <s v="TERRESTRE"/>
    <s v="GARZON RUIZ LUIS MIGUEL"/>
    <n v="1"/>
    <n v="31419"/>
    <n v="31419"/>
  </r>
  <r>
    <s v="BOGOTA"/>
    <s v="0036-0004"/>
    <x v="4"/>
    <n v="11001"/>
    <n v="3106470"/>
    <n v="76933"/>
    <x v="0"/>
    <s v="CUNDINAMARCA"/>
    <s v="BOGOTA"/>
    <s v="BARRIO ORQUIDEAS BOGOTA 9"/>
    <s v="WOMPI"/>
    <s v="FO-25-1935026"/>
    <d v="2025-12-05T09:25:00"/>
    <d v="2025-12-09T15:09:00"/>
    <x v="0"/>
    <s v="ROLLOS"/>
    <s v="EJECUTADO_EXITOSO"/>
    <s v="EJECUTADO EXITOSO"/>
    <s v="05/12/2025 SE ESCALA A COORDINADOR DE ZONA PARA ENTREGA DE ROLLOS EN SITIO | 09/12/2025 SE LLEGA A ALA DIRECCIÓN INDICADA Y SE ENTREGAN 24 ROLLOS WOMPI SIN MANIPULAR EQUIPOS"/>
    <s v="VISITA_TÉCNICA"/>
    <n v="24"/>
    <s v="PRINCIPAL"/>
    <s v="TERRESTRE"/>
    <s v="GARCIA PASTRANA KEVIN FERNANDO"/>
    <n v="1"/>
    <n v="31419"/>
    <n v="31419"/>
  </r>
  <r>
    <s v="BARRANQUILLA"/>
    <s v="0036-0001"/>
    <x v="1"/>
    <n v="8001"/>
    <n v="3108656"/>
    <n v="77514"/>
    <x v="0"/>
    <s v="ATLANTICO"/>
    <s v="BARRANQUILLA"/>
    <s v="DROGUERIA FARMAMOBILE Y MINIMARKET"/>
    <s v="WOMPI"/>
    <s v="FO-25-1937008"/>
    <d v="2025-12-05T13:06:00"/>
    <d v="2025-12-09T15:11:00"/>
    <x v="0"/>
    <s v="ROLLOS"/>
    <s v="EJECUTADO_EXITOSO"/>
    <s v="EJECUTADO EXITOSO"/>
    <s v="05/12/2025 SE ESCALA A COORDINADOR DE ZONA PARA ENTREGA DE ROLLOS EN SITIO | 09/12/2025 SE HACE ENTREGA DE 56 ROLLOS WOMPI DE MANERA EXITOSA"/>
    <s v="VISITA_TÉCNICA"/>
    <n v="56"/>
    <s v="PRINCIPAL"/>
    <s v="TERRESTRE"/>
    <s v="ORTEGA TORRES JUAN SEBASTIAN"/>
    <n v="1"/>
    <n v="31419"/>
    <n v="31419"/>
  </r>
  <r>
    <s v="BOGOTA"/>
    <s v="0036-0004"/>
    <x v="4"/>
    <n v="11001"/>
    <n v="3097196"/>
    <n v="68468"/>
    <x v="0"/>
    <s v="CUNDINAMARCA"/>
    <s v="BOGOTA"/>
    <s v="BARRIO NUEVA DELICIAS BOGOTA 2"/>
    <s v="WOMPI"/>
    <s v="FO-25-1925731"/>
    <d v="2025-12-03T12:22:00"/>
    <d v="2025-12-09T15:13:00"/>
    <x v="0"/>
    <s v="ROLLOS"/>
    <s v="EJECUTADO_EXITOSO"/>
    <s v="EJECUTADO EXITOSO"/>
    <s v="03/12/2025 SE ESCALA A COORDINADOR DE ZONA PARA ENTREGA DE ROLLOS EN SITIO | 09/12/2025 SE ENTREGAN 32 ROLLOS WOMPI A LORENA ROBAYO"/>
    <s v="VISITA_TÉCNICA"/>
    <n v="32"/>
    <s v="PRINCIPAL"/>
    <s v="TERRESTRE"/>
    <s v="LEON GUERRERO CRISTIAN JOHAN"/>
    <n v="1"/>
    <n v="31419"/>
    <n v="31419"/>
  </r>
  <r>
    <s v="MANIZALES"/>
    <s v="0036-0002"/>
    <x v="6"/>
    <n v="17001"/>
    <n v="3108805"/>
    <n v="25942"/>
    <x v="0"/>
    <s v="CALDAS"/>
    <s v="MANIZALES"/>
    <s v="BARRIO CENTRO 3 MANIZALES"/>
    <s v="WOMPI"/>
    <s v="FO-25-1937517"/>
    <d v="2025-12-05T13:52:00"/>
    <d v="2025-12-09T15:16:00"/>
    <x v="0"/>
    <s v="ROLLOS"/>
    <s v="EJECUTADO_EXITOSO"/>
    <s v="EJECUTADO EXITOSO"/>
    <s v="05/12/2025 SE ESCALA A COORDINADOR DE ZONA PARA ENTREGA DE ROLLOS EN SITIO | 09/12/2025 SE ENTREGAN 16 ROLLOS EN EL COMERCIO NO SE MANIPULAN EQUIPOS"/>
    <s v="VISITA_TÉCNICA"/>
    <n v="16"/>
    <s v="PRINCIPAL"/>
    <s v="TERRESTRE"/>
    <s v="AGUIRRE HENAO RAUL EDUARDO"/>
    <n v="1"/>
    <n v="31419"/>
    <n v="31419"/>
  </r>
  <r>
    <s v="SANTA MARTA"/>
    <s v="0036-0001"/>
    <x v="1"/>
    <n v="47001"/>
    <n v="3099591"/>
    <n v="76036"/>
    <x v="0"/>
    <s v="MAGDALENA"/>
    <s v="SANTA MARTA"/>
    <s v="BARRIO SANTA CRUZ SANTA MARTA 3"/>
    <s v="WOMPI"/>
    <s v="FO-25-1928970"/>
    <d v="2025-12-04T08:00:00"/>
    <d v="2025-12-09T15:30:00"/>
    <x v="0"/>
    <s v="ROLLOS"/>
    <s v="EJECUTADO_EXITOSO"/>
    <s v="EJECUTADO EXITOSO"/>
    <s v="04/12/2025 SE ESCALA A COORDINADOR DE ZONA PARA ENTREGA DE ROLLOS EN SITIO | 09/12/2025 SE REALIZA ENTREGA DE 32 ROLLOS PARA DATÁFONO A SATISFACCIÓN DEL CLIENTE, SE ENTREGA EN DIRECCIÓN DIFERENTE YA QUE EL LOCAL SE ENCUENTRA CERRADO SE HACE GESTIÓN TELEFÓNICA Y SE ENTREGA EN LA CASA DE LA SEÑORA QUE VIVE A LA VUELTA DEL LOCAL"/>
    <s v="VISITA_TÉCNICA"/>
    <n v="32"/>
    <s v="PRINCIPAL"/>
    <s v="TERRESTRE"/>
    <s v="THOMAS  CAMPO SIGIFREDO SEGUNDO"/>
    <n v="1"/>
    <n v="31419"/>
    <n v="31419"/>
  </r>
  <r>
    <s v="BUCARAMANGA"/>
    <s v="0036-0007"/>
    <x v="3"/>
    <n v="68001"/>
    <n v="3111255"/>
    <n v="31580"/>
    <x v="0"/>
    <s v="SANTANDER"/>
    <s v="BUCARAMANGA"/>
    <s v="BARRIO CONUCOS BUCARAMANGA"/>
    <s v="WOMPI"/>
    <s v="FO-25-1947574"/>
    <d v="2025-12-09T08:00:00"/>
    <d v="2025-12-09T15:32:00"/>
    <x v="0"/>
    <s v="ROLLOS"/>
    <s v="EJECUTADO_EXITOSO"/>
    <s v="EJECUTADO EXITOSO"/>
    <s v="09/12/2025 SE ESCALA A COORDINADOR DE ZONA PARA ENTREGA DE ROLLOS EN SITIO | 09/12/2025 SE VISITA COMERCIO SE ENTREGA 24 ROLLOS EN SITIO , CLIENTE NO PUEDE ENTREGAR BAUCHER DEBIENDO SE ENCUENTRA SIN ENERGÍA Y NO TIENE BAUCHER ANTERIORES"/>
    <s v="VISITA_TÉCNICA"/>
    <n v="24"/>
    <s v="PRINCIPAL"/>
    <s v="TERRESTRE"/>
    <s v="HERRERA LUQUE SAUL JAVIER"/>
    <n v="1"/>
    <n v="31419"/>
    <n v="31419"/>
  </r>
  <r>
    <s v="BARRANQUILLA"/>
    <s v="0036-0001"/>
    <x v="1"/>
    <n v="8520"/>
    <n v="3103339"/>
    <n v="51516"/>
    <x v="0"/>
    <s v="ATLANTICO"/>
    <s v="PALMAR DE VARELA"/>
    <s v="BARRIO LA CONCEPCION PALMAR DE VARELA"/>
    <s v="WOMPI"/>
    <s v="FO-25-1931965"/>
    <d v="2025-12-04T12:35:00"/>
    <d v="2025-12-09T15:36:00"/>
    <x v="0"/>
    <s v="ROLLOS"/>
    <s v="EJECUTADO_EXITOSO"/>
    <s v="EJECUTADO EXITOSO"/>
    <s v="04/12/2025 SE CONFIRMAN DATOS, SE REALIZA ENVIO POR OPERADOR LOGISTICO | 09/12/2025 SE REALIZA ENVIO DE 16 ROLLOS, CON LA GUIA 2278614654 SERVIENTREGA. SE CONFIRMA ENTREGA EXITOSA POR PARTE DE LA TRANSPORTADORA"/>
    <s v="ENVÍO"/>
    <n v="16"/>
    <s v="INTERMEDIA"/>
    <s v="TERRESTRE"/>
    <s v="CONTRERAS ROSSI LITZY YULIETH"/>
    <n v="1"/>
    <n v="36351"/>
    <n v="36351"/>
  </r>
  <r>
    <s v="MANIZALES"/>
    <s v="0036-0002"/>
    <x v="6"/>
    <n v="17616"/>
    <n v="3096016"/>
    <n v="50417"/>
    <x v="0"/>
    <s v="CALDAS"/>
    <s v="RISARALDA"/>
    <s v="BARRIO CALLE PRINCIPAL RISARALDA"/>
    <s v="WOMPI"/>
    <s v="FO-25-1925887"/>
    <d v="2025-12-03T10:10:00"/>
    <d v="2025-12-09T15:37:00"/>
    <x v="0"/>
    <s v="ROLLOS"/>
    <s v="EJECUTADO_EXITOSO"/>
    <s v="EJECUTADO EXITOSO"/>
    <s v="04/12/2025 SE REALIZA ENVIO DE ROLLOS POR  OPERADOR LOGISTICO | 09/12/2025 SE REALIZA ENVIO DE 24 ROLLOS, CON LA GUIA 46778000233 COORDINADORA. SE CONFIRMA ENTREGA EXITOSA POR PARTE DE LA TRANSPORTADORA"/>
    <s v="ENVÍO"/>
    <n v="24"/>
    <s v="INTERMEDIA"/>
    <s v="TERRESTRE"/>
    <s v="CONTRERAS ROSSI LITZY YULIETH"/>
    <n v="1"/>
    <n v="36351"/>
    <n v="36351"/>
  </r>
  <r>
    <s v="MANIZALES"/>
    <s v="0036-0002"/>
    <x v="6"/>
    <n v="17873"/>
    <n v="3110267"/>
    <n v="14807"/>
    <x v="0"/>
    <s v="CALDAS"/>
    <s v="VILLAMARIA"/>
    <s v="BARRIO CENTRO DE VILLAMARIA MANIZALES"/>
    <s v="WOMPI"/>
    <s v="FO-25-1940739"/>
    <d v="2025-12-09T08:00:00"/>
    <d v="2025-12-09T15:40:00"/>
    <x v="0"/>
    <s v="ROLLOS"/>
    <s v="EJECUTADO_EXITOSO"/>
    <s v="EJECUTADO EXITOSO"/>
    <s v="06/12/2025 SE ESCALA A COORDINADOR DE ZONA PARA ENTREGA DE ROLLOS EN SITIO | 09/12/2025 SE ENTREGAN 64 ROLLOS EN EL COMERCIO NO SE MANIPULAN EQUIPOS"/>
    <s v="VISITA_TÉCNICA"/>
    <n v="64"/>
    <s v="PRINCIPAL"/>
    <s v="TERRESTRE"/>
    <s v="AGUIRRE HENAO RAUL EDUARDO"/>
    <n v="1"/>
    <n v="31419"/>
    <n v="31419"/>
  </r>
  <r>
    <s v="MEDELLIN"/>
    <s v="0036-0005"/>
    <x v="5"/>
    <n v="5615"/>
    <n v="3093377"/>
    <n v="42367"/>
    <x v="0"/>
    <s v="ANTIOQUIA"/>
    <s v="RIONEGRO"/>
    <s v="BARRIO SAN ANTONIO DE PEREIRA RIONEGRO 1"/>
    <s v="WOMPI"/>
    <s v="FO-25-1924564"/>
    <d v="2025-12-02T16:48:00"/>
    <d v="2025-12-09T15:44:00"/>
    <x v="0"/>
    <s v="ROLLOS"/>
    <s v="EJECUTADO_EXITOSO"/>
    <s v="EJECUTADO EXITOSO"/>
    <s v="03/12/2025 SE REALIZA ENVIO DE ROLLOS POR  OPERADOR LOGISTICO | 09/12/2025 SE REALIZA ENVIO DE 32 ROLLOS, CON LA GUIA 992229647 LOGICUARTAS. SE CONFIRMA ENTREGA EXITOSA POR PARTE DE LA TRANSPORTADORA"/>
    <s v="ENVÍO"/>
    <n v="32"/>
    <s v="INTERMEDIA"/>
    <s v="TERRESTRE"/>
    <s v="MORENO MEDINA JUAN PABLO"/>
    <n v="1"/>
    <n v="36351"/>
    <n v="36351"/>
  </r>
  <r>
    <s v="BOGOTA"/>
    <s v="0036-0004"/>
    <x v="4"/>
    <n v="25754"/>
    <n v="3097386"/>
    <n v="43560"/>
    <x v="0"/>
    <s v="CUNDINAMARCA"/>
    <s v="SOACHA"/>
    <s v="BARRIO SAN MATEO SOACHA 8"/>
    <s v="WOMPI"/>
    <s v="FO-25-1926048"/>
    <d v="2025-12-03T13:19:00"/>
    <d v="2025-12-09T15:44:00"/>
    <x v="0"/>
    <s v="ROLLOS"/>
    <s v="EJECUTADO_EXITOSO"/>
    <s v="EJECUTADO EXITOSO"/>
    <s v="03/12/2025 SE ESCALA A COORDINADOR DE ZONA PARA ENTREGA DE ROLLOS EN SITIO | 09/12/2025 ENTREGA DE 32 ROLLOS NO SE MANIPULAN EQUIPOS"/>
    <s v="VISITA_TÉCNICA"/>
    <n v="32"/>
    <s v="PRINCIPAL"/>
    <s v="TERRESTRE"/>
    <s v="HERNANDEZ NARANJO OSCAR EDUARDO"/>
    <n v="1"/>
    <n v="31419"/>
    <n v="31419"/>
  </r>
  <r>
    <s v="BUCARAMANGA"/>
    <s v="0036-0007"/>
    <x v="3"/>
    <n v="68001"/>
    <n v="3111422"/>
    <n v="72624"/>
    <x v="0"/>
    <s v="SANTANDER"/>
    <s v="BUCARAMANGA"/>
    <s v="BUCARAMANGA ALARCON"/>
    <s v="WOMPI"/>
    <s v="FO-25-1947589"/>
    <d v="2025-12-09T08:00:00"/>
    <d v="2025-12-09T15:54:00"/>
    <x v="0"/>
    <s v="ROLLOS"/>
    <s v="EJECUTADO_EXITOSO"/>
    <s v="EJECUTADO EXITOSO"/>
    <s v="09/12/2025 SE ESCALA A COORDINADOR DE ZONA PARA ENTREGA DE ROLLOS EN SITIO | 09/12/2025 SE VISITA COMERCIO SE ENTREGA 32 ROLLOS EN SITIO"/>
    <s v="VISITA_TÉCNICA"/>
    <n v="32"/>
    <s v="PRINCIPAL"/>
    <s v="TERRESTRE"/>
    <s v="HERRERA LUQUE SAUL JAVIER"/>
    <n v="1"/>
    <n v="31419"/>
    <n v="31419"/>
  </r>
  <r>
    <s v="MEDELLIN"/>
    <s v="0036-0005"/>
    <x v="5"/>
    <n v="5088"/>
    <n v="3043380"/>
    <n v="61335"/>
    <x v="0"/>
    <s v="ANTIOQUIA"/>
    <s v="BELLO"/>
    <s v="BARRIO LA ORQUIDEA BELLO"/>
    <s v="WOMPI"/>
    <s v="FO-25-1854492"/>
    <d v="2025-11-21T08:00:00"/>
    <d v="2025-12-09T16:06:00"/>
    <x v="0"/>
    <s v="ROLLOS"/>
    <s v="EJECUTADO_EXITOSO"/>
    <s v="EJECUTADO EXITOSO"/>
    <s v="20/11/2025 SE ESCALA AL COORDINADOR DE LA ZONA PARA ENTREGA EN SITIO | 09/12/2025 SE REALIZA ENTREGA DE 40 ROLLOS POR EL OPERADOR LOGISTICO VELOCES CON LA GUIA V4001852154"/>
    <s v="ANALISTA-OPERADOR LOGISTICO"/>
    <n v="40"/>
    <s v="PRINCIPAL"/>
    <s v="TERRESTRE"/>
    <s v="BETANCUR AGUIRRE EDGAR AUGUSTO"/>
    <n v="1"/>
    <n v="31419"/>
    <n v="31419"/>
  </r>
  <r>
    <s v="MEDELLIN"/>
    <s v="0036-0005"/>
    <x v="5"/>
    <n v="5001"/>
    <n v="3061322"/>
    <n v="73788"/>
    <x v="0"/>
    <s v="ANTIOQUIA"/>
    <s v="MEDELLIN"/>
    <s v="BARRIO LA CANDELARIA MEDLLIN"/>
    <s v="WOMPI"/>
    <s v="FO-25-1879684"/>
    <d v="2025-11-25T14:09:00"/>
    <d v="2025-12-09T16:06:00"/>
    <x v="0"/>
    <s v="ROLLOS"/>
    <s v="EJECUTADO_EXITOSO"/>
    <s v="EJECUTADO EXITOSO"/>
    <s v="25/11/2025 SE ESCALA AL COORDINADOR DE LA ZONA PARA ENTREGA EN SITIO | 09/12/2025 SE REALIZA ENTREGA DE 40 ROLLOS POR EL OPERADOR LOGISTICO VELOCES CON LA GUIA V4001872999"/>
    <s v="ANALISTA-OPERADOR LOGISTICO"/>
    <n v="40"/>
    <s v="PRINCIPAL"/>
    <s v="TERRESTRE"/>
    <s v="BETANCUR AGUIRRE EDGAR AUGUSTO"/>
    <n v="1"/>
    <n v="31419"/>
    <n v="31419"/>
  </r>
  <r>
    <s v="MEDELLIN"/>
    <s v="0036-0005"/>
    <x v="5"/>
    <n v="5360"/>
    <n v="3103288"/>
    <n v="44593"/>
    <x v="0"/>
    <s v="ANTIOQUIA"/>
    <s v="ITAGÜÍ"/>
    <s v="SUPERMERCADO MERKABASTOS"/>
    <s v="WOMPI"/>
    <s v="FO-25-1931376"/>
    <d v="2025-12-04T13:39:00"/>
    <d v="2025-12-09T16:07:00"/>
    <x v="0"/>
    <s v="ROLLOS"/>
    <s v="EJECUTADO_EXITOSO"/>
    <s v="EJECUTADO EXITOSO"/>
    <s v="04/12/2025 SE ESCALA A COORDINADOR DE ZONA PARA ENTREGA DE ROLLOS EN SITIO | 09/12/2025 SE REALIZA ENTREGA DE 64 ROLLOS POR EL OPERADOR LOGISTICO VELOCES CON LA GUIA V4001929583"/>
    <s v="ANALISTA-OPERADOR LOGISTICO"/>
    <n v="64"/>
    <s v="PRINCIPAL"/>
    <s v="TERRESTRE"/>
    <s v="BETANCUR AGUIRRE EDGAR AUGUSTO"/>
    <n v="1"/>
    <n v="31419"/>
    <n v="31419"/>
  </r>
  <r>
    <s v="MEDELLIN"/>
    <s v="0036-0005"/>
    <x v="5"/>
    <n v="5001"/>
    <n v="3103667"/>
    <n v="69516"/>
    <x v="0"/>
    <s v="ANTIOQUIA"/>
    <s v="MEDELLIN"/>
    <s v="BARRIO VEREDA MAZO MEDELLIN"/>
    <s v="WOMPI"/>
    <s v="FO-25-1932369"/>
    <d v="2025-12-04T14:25:00"/>
    <d v="2025-12-09T16:07:00"/>
    <x v="0"/>
    <s v="ROLLOS"/>
    <s v="EJECUTADO_EXITOSO"/>
    <s v="EJECUTADO EXITOSO"/>
    <s v="04/12/2025 SE ESCALA A COORDINADOR DE ZONA PARA ENTREGA DE ROLLOS EN SITIO | 09/12/2025 SE REALIZA ENTREGA DE 32 ROLLOS POR EL OPERADOR LOGISTICO VELOCES CON LA GUIA V4001929581"/>
    <s v="ANALISTA-OPERADOR LOGISTICO"/>
    <n v="32"/>
    <s v="PRINCIPAL"/>
    <s v="TERRESTRE"/>
    <s v="BETANCUR AGUIRRE EDGAR AUGUSTO"/>
    <n v="1"/>
    <n v="31419"/>
    <n v="31419"/>
  </r>
  <r>
    <s v="BUCARAMANGA"/>
    <s v="0036-0007"/>
    <x v="3"/>
    <n v="68264"/>
    <n v="3090317"/>
    <n v="28318"/>
    <x v="0"/>
    <s v="SANTANDER"/>
    <s v="ENCINO"/>
    <s v="BARRIO CENTRO ENCINO"/>
    <s v="WOMPI"/>
    <s v="FO-25-1918960"/>
    <d v="2025-12-02T10:52:00"/>
    <d v="2025-12-09T16:08:00"/>
    <x v="0"/>
    <s v="ROLLOS"/>
    <s v="EJECUTADO_EXITOSO"/>
    <s v="EJECUTADO EXITOSO"/>
    <s v="02/12/2025 SE CONFIRMAN DATOS, SE REALIZA ENVIO POR OPERADOR LOGISTICO | 09/12/2025 SE REALIZA ENVIO DE 24 ROLLOS, CON LA GUIA 2187690987 SERVIENTREGA. SE CONFIRMA ENTREGA EXITOSA POR PARTE DE LA TRANSPORTADORA"/>
    <s v="ENVÍO"/>
    <n v="24"/>
    <s v="LEJANA"/>
    <s v="TERRESTRE"/>
    <s v="COLPAS MESA ELECTO JORGE"/>
    <n v="1"/>
    <n v="40250"/>
    <n v="40250"/>
  </r>
  <r>
    <s v="MEDELLIN"/>
    <s v="0036-0005"/>
    <x v="5"/>
    <n v="5360"/>
    <n v="3102360"/>
    <n v="34535"/>
    <x v="0"/>
    <s v="ANTIOQUIA"/>
    <s v="ITAGUI"/>
    <s v="BARRIO VIVIENDAS DEL SUR 1 ITAGUI"/>
    <s v="WOMPI"/>
    <s v="FO-25-1930289"/>
    <d v="2025-12-04T10:42:00"/>
    <d v="2025-12-09T16:08:00"/>
    <x v="0"/>
    <s v="ROLLOS"/>
    <s v="EJECUTADO_EXITOSO"/>
    <s v="EJECUTADO EXITOSO"/>
    <s v="04/12/2025 SE ESCALA A COORDINADOR DE ZONA PARA ENTREGA DE ROLLOS EN SITIO | 09/12/2025 SE REALIZA ENTREGA DE 64 ROLLOS POR EL OPERADOR LOGISTICO VELOCES CON LA GUIA V4001929577"/>
    <s v="ANALISTA-OPERADOR LOGISTICO"/>
    <n v="64"/>
    <s v="PRINCIPAL"/>
    <s v="TERRESTRE"/>
    <s v="BETANCUR AGUIRRE EDGAR AUGUSTO"/>
    <n v="1"/>
    <n v="31419"/>
    <n v="31419"/>
  </r>
  <r>
    <s v="SINCELEJO"/>
    <s v="0036-0001"/>
    <x v="1"/>
    <n v="70823"/>
    <n v="3087539"/>
    <n v="34765"/>
    <x v="0"/>
    <s v="SUCRE"/>
    <s v="TOLU VIEJO"/>
    <s v="BARRIO CENTRO TOLU VIEJO"/>
    <s v="WOMPI"/>
    <s v="FO-25-1916864"/>
    <d v="2025-12-02T08:00:00"/>
    <d v="2025-12-09T16:09:00"/>
    <x v="0"/>
    <s v="ROLLOS"/>
    <s v="EJECUTADO_EXITOSO"/>
    <s v="EJECUTADO EXITOSO"/>
    <s v="04/12/2025 SE REALIZA ENVIO DE ROLLOS POR  OPERADOR LOGISTICO | 09/12/2025 SE REALIZA ENVIO DE 64 ROLLOS, CON LA GUIA 2265100538 SERVIENTREGA. SE CONFIRMA ENTREGA EXITOSA POR PARTE DE LA TRANSPORTADORA"/>
    <s v="ENVÍO"/>
    <n v="64"/>
    <s v="INTERMEDIA"/>
    <s v="TERRESTRE"/>
    <s v="CONTRERAS ROSSI LITZY YULIETH"/>
    <n v="1"/>
    <n v="36351"/>
    <n v="36351"/>
  </r>
  <r>
    <s v="MEDELLIN"/>
    <s v="0036-0005"/>
    <x v="5"/>
    <n v="5001"/>
    <n v="3101930"/>
    <n v="43258"/>
    <x v="0"/>
    <s v="ANTIOQUIA"/>
    <s v="MEDELLIN"/>
    <s v="BARRIO PRADO MEDELLIN 2"/>
    <s v="WOMPI"/>
    <s v="FO-25-1930217"/>
    <d v="2025-12-04T10:07:00"/>
    <d v="2025-12-09T16:09:00"/>
    <x v="0"/>
    <s v="ROLLOS"/>
    <s v="EJECUTADO_EXITOSO"/>
    <s v="EJECUTADO EXITOSO"/>
    <s v="04/12/2025 SE ESCALA A COORDINADOR DE ZONA PARA ENTREGA DE ROLLOS EN SITIO | 09/12/2025 SE REALIZA ENTREGA DE 16 ROLLOS POR EL OPERADOR LOGISTICO VELOCES CON LA GUIA V4001929596"/>
    <s v="ANALISTA-OPERADOR LOGISTICO"/>
    <n v="16"/>
    <s v="PRINCIPAL"/>
    <s v="TERRESTRE"/>
    <s v="BETANCUR AGUIRRE EDGAR AUGUSTO"/>
    <n v="1"/>
    <n v="31419"/>
    <n v="31419"/>
  </r>
  <r>
    <s v="MEDELLIN"/>
    <s v="0036-0005"/>
    <x v="5"/>
    <n v="5001"/>
    <n v="3099249"/>
    <n v="78404"/>
    <x v="0"/>
    <s v="ANTIOQUIA"/>
    <s v="MEDELLIN"/>
    <s v="BARRI SAN ANTONIO DE PRADO MEDELLIN"/>
    <s v="WOMPI"/>
    <s v="FO-25-1928818"/>
    <d v="2025-12-03T16:31:00"/>
    <d v="2025-12-09T16:10:00"/>
    <x v="0"/>
    <s v="ROLLOS"/>
    <s v="EJECUTADO_EXITOSO"/>
    <s v="EJECUTADO EXITOSO"/>
    <s v="04/12/2025 SE ESCALA A COORDINADOR DE ZONA PARA ENTREGA DE ROLLOS EN SITIO | 09/12/2025 SE REALIZA ENTREGA DE 32 ROLLOS POR EL OPERADOR LOGISTICO VELOCES CON LA GUIA V4001929604"/>
    <s v="ANALISTA-OPERADOR LOGISTICO"/>
    <n v="32"/>
    <s v="PRINCIPAL"/>
    <s v="TERRESTRE"/>
    <s v="BETANCUR AGUIRRE EDGAR AUGUSTO"/>
    <n v="1"/>
    <n v="31419"/>
    <n v="31419"/>
  </r>
  <r>
    <s v="CALI"/>
    <s v="0036-0003"/>
    <x v="0"/>
    <n v="76520"/>
    <n v="3107662"/>
    <n v="60371"/>
    <x v="0"/>
    <s v="VALLE DEL CAUCA"/>
    <s v="PALMIRA"/>
    <s v="BARRIO NUEVO PALMIRA 1"/>
    <s v="WOMPI"/>
    <s v="FO-25-1936122"/>
    <d v="2025-12-05T11:03:00"/>
    <d v="2025-12-09T16:10:00"/>
    <x v="0"/>
    <s v="ROLLOS"/>
    <s v="EJECUTADO_EXITOSO"/>
    <s v="EJECUTADO EXITOSO"/>
    <s v="05/12/2025 SE ESCALA A COORDINADOR DE ZONA PARA ENTREGA DE ROLLOS EN SITIO | 09/12/2025 SE REALIZA VISITA TÉCNICA PARA ENTREGAR 24 ROLLOS EN BUEN ESTADO"/>
    <s v="VISITA_TÉCNICA"/>
    <n v="24"/>
    <s v="PRINCIPAL"/>
    <s v="TERRESTRE"/>
    <s v="ESCOBAR LENIS JUAN SEBASTIAN"/>
    <n v="1"/>
    <n v="31419"/>
    <n v="31419"/>
  </r>
  <r>
    <s v="NEIVA"/>
    <s v="0036-0006"/>
    <x v="2"/>
    <n v="41001"/>
    <n v="3105218"/>
    <n v="64277"/>
    <x v="0"/>
    <s v="HUILA"/>
    <s v="NEIVA"/>
    <s v="MARIKADITAS SHOP"/>
    <s v="WOMPI"/>
    <s v="FO-25-1935695"/>
    <d v="2025-12-05T08:00:00"/>
    <d v="2025-12-09T16:28:00"/>
    <x v="0"/>
    <s v="ROLLOS"/>
    <s v="EJECUTADO_EXITOSO"/>
    <s v="EJECUTADO EXITOSO"/>
    <s v="05/12/2025 SE ESCALA A COORDINADOR DE ZONA PARA ENTREGA DE ROLLOS EN SITIO | 09/12/2025 SE ENTREGAN 56 ROLLOS WOMPI"/>
    <s v="VISITA_TÉCNICA"/>
    <n v="56"/>
    <s v="PRINCIPAL"/>
    <s v="TERRESTRE"/>
    <s v="DIAZ VARGAS JONATHAN MIGUEL"/>
    <n v="1"/>
    <n v="31419"/>
    <n v="31419"/>
  </r>
  <r>
    <s v="BUCARAMANGA"/>
    <s v="0036-0007"/>
    <x v="3"/>
    <n v="68152"/>
    <n v="3090734"/>
    <n v="63463"/>
    <x v="0"/>
    <s v="SANTANDER"/>
    <s v="CARCASI"/>
    <s v="BARRIO CENTRO CARCASI"/>
    <s v="WOMPI"/>
    <s v="FO-25-1924292"/>
    <d v="2025-12-02T11:32:00"/>
    <d v="2025-12-09T16:30:00"/>
    <x v="0"/>
    <s v="ROLLOS"/>
    <s v="EJECUTADO_EXITOSO"/>
    <s v="EJECUTADO EXITOSO"/>
    <s v="03/12/2025 SE CONFIRMAN DATOS, SE REALIZA ENVIO POR OPERADOR LOGISTICO | 09/12/2025 SE REALIZA ENVIO DE 24 ROLLOS, CON LA GUIA 2187690988 SERVIENTREGA. SE CONFIRMA ENTREGA EXITOSA POR PARTE DE LA TRANSPORTADORA"/>
    <s v="ENVÍO"/>
    <n v="24"/>
    <s v="LEJANA"/>
    <s v="TERRESTRE"/>
    <s v="COLPAS MESA ELECTO JORGE"/>
    <n v="1"/>
    <n v="40250"/>
    <n v="40250"/>
  </r>
  <r>
    <s v="CUCUTA"/>
    <s v="0036-0007"/>
    <x v="3"/>
    <n v="54001"/>
    <n v="3078611"/>
    <n v="60341"/>
    <x v="0"/>
    <s v="NORTE DE SANTANDER"/>
    <s v="CUCUTA"/>
    <s v="BARRIO BUENOS AIRES CUCUTA 1"/>
    <s v="WOMPI"/>
    <s v="FO-25-1906182"/>
    <d v="2025-12-01T08:00:00"/>
    <d v="2025-12-09T17:01:00"/>
    <x v="0"/>
    <s v="ROLLOS"/>
    <s v="EJECUTADO_EXITOSO"/>
    <s v="EJECUTADO EXITOSO"/>
    <s v="29/11/2025 SE ESCALA A COORDINADOR DE ZONA PARA ENTREGA DE ROLLOS EN SITIO | 09/12/2025 SE REALIZA ENTREGA DE 48 ROLLOS WOMPI"/>
    <s v="VISITA_TÉCNICA"/>
    <n v="48"/>
    <s v="PRINCIPAL"/>
    <s v="TERRESTRE"/>
    <s v="NARANJO AFANADOR RUBEN JESUS"/>
    <n v="1"/>
    <n v="31419"/>
    <n v="31419"/>
  </r>
  <r>
    <s v="CUCUTA"/>
    <s v="0036-0007"/>
    <x v="3"/>
    <n v="54001"/>
    <n v="3093941"/>
    <n v="79068"/>
    <x v="0"/>
    <s v="NORTE DE SANTANDER"/>
    <s v="CUCUTA"/>
    <s v="BARRIO MOTILONES CUCUTA 29"/>
    <s v="WOMPI"/>
    <s v="FO-25-1923289"/>
    <d v="2025-12-03T08:00:00"/>
    <d v="2025-12-09T17:16:00"/>
    <x v="0"/>
    <s v="ROLLOS"/>
    <s v="EJECUTADO_EXITOSO"/>
    <s v="EJECUTADO EXITOSO"/>
    <s v="03/12/2025 SE ESCALA A COORDINADOR DE ZONA PARA ENTREGA DE ROLLOS EN SITIO | 09/12/2025 SE ENTREGAN 8 ROLLOS WOMPI"/>
    <s v="VISITA_TÉCNICA"/>
    <n v="8"/>
    <s v="PRINCIPAL"/>
    <s v="TERRESTRE"/>
    <s v="NARANJO AFANADOR RUBEN JESUS"/>
    <n v="1"/>
    <n v="31419"/>
    <n v="31419"/>
  </r>
  <r>
    <s v="BUCARAMANGA"/>
    <s v="0036-0007"/>
    <x v="3"/>
    <n v="68162"/>
    <n v="3067691"/>
    <n v="70942"/>
    <x v="0"/>
    <s v="SANTANDER"/>
    <s v="CERRITO"/>
    <s v="BARRIO LA ESMERALDA CERRITO"/>
    <s v="WOMPI"/>
    <s v="FO-25-1911608"/>
    <d v="2025-11-26T15:29:00"/>
    <d v="2025-12-09T22:23:00"/>
    <x v="0"/>
    <s v="ROLLOS"/>
    <s v="EJECUTADO_EXITOSO"/>
    <s v="EJECUTADO EXITOSO"/>
    <s v="01/12/2025 SE CONFIRMAN DATOS, SE REALIZA ENVIO POR OPERADOR LOGISTICO"/>
    <s v="ENVÍO"/>
    <n v="32"/>
    <s v="LEJANA"/>
    <s v="TERRESTRE"/>
    <s v="COLPAS MESA ELECTO JORGE"/>
    <n v="1"/>
    <n v="40250"/>
    <n v="40250"/>
  </r>
  <r>
    <s v="CUCUTA"/>
    <s v="0036-0007"/>
    <x v="3"/>
    <n v="54743"/>
    <n v="3087153"/>
    <n v="43078"/>
    <x v="0"/>
    <s v="NORTE DE SANTANDER"/>
    <s v="SILOS"/>
    <s v="BARRIO LA LAGUNA SILOS"/>
    <s v="WOMPI"/>
    <s v="FO-25-1916870"/>
    <d v="2025-12-02T08:00:00"/>
    <d v="2025-12-10T07:34:00"/>
    <x v="0"/>
    <s v="ROLLOS"/>
    <s v="EJECUTADO_EXITOSO"/>
    <s v="EJECUTADO EXITOSO"/>
    <s v="02/12/2025 SE REALIZA ENVIO DE ROLLOS POR  OPERADOR LOGISTICO | 04/12/2025 SE ENVÍAN 24 ROLLOS A OFICINA INTER RAPIDISIMO LA LAGUNA SILOS."/>
    <s v="ENVÍO"/>
    <n v="24"/>
    <s v="LEJANA"/>
    <s v="TERRESTRE"/>
    <s v="TORRES MANTILLA JOSE DANIEL"/>
    <n v="1"/>
    <n v="40250"/>
    <n v="40250"/>
  </r>
  <r>
    <s v="NEIVA"/>
    <s v="0036-0006"/>
    <x v="2"/>
    <n v="41001"/>
    <n v="3109985"/>
    <n v="74208"/>
    <x v="0"/>
    <s v="HUILA"/>
    <s v="NEIVA"/>
    <s v="BARRIO TRINIDAD NEIVA"/>
    <s v="WOMPI"/>
    <s v="FO-25-1938385"/>
    <d v="2025-12-05T16:32:00"/>
    <d v="2025-12-10T07:48:00"/>
    <x v="0"/>
    <s v="ROLLOS"/>
    <s v="EJECUTADO_EXITOSO"/>
    <s v="EJECUTADO EXITOSO"/>
    <s v="05/12/2025 SE ESCALA A COORDINADOR DE ZONA PARA ENTREGA DE ROLLOS EN SITIO | 09/12/2025 SE ENTREGAN 24 ROLLOS WOMPI"/>
    <s v="VISITA_TÉCNICA"/>
    <n v="24"/>
    <s v="PRINCIPAL"/>
    <s v="TERRESTRE"/>
    <s v="DIAZ VARGAS JONATHAN MIGUEL"/>
    <n v="1"/>
    <n v="31419"/>
    <n v="31419"/>
  </r>
  <r>
    <s v="CUCUTA"/>
    <s v="0036-0007"/>
    <x v="3"/>
    <n v="54001"/>
    <n v="3102182"/>
    <n v="43195"/>
    <x v="0"/>
    <s v="NORTE DE SANTANDER"/>
    <s v="CUCUTA"/>
    <s v="BARRIO NIÑA CECI CUCUTA 2"/>
    <s v="WOMPI"/>
    <s v="FO-25-1930286"/>
    <d v="2025-12-04T10:50:00"/>
    <d v="2025-12-10T07:55:00"/>
    <x v="0"/>
    <s v="ROLLOS"/>
    <s v="EJECUTADO_EXITOSO"/>
    <s v="EJECUTADO EXITOSO"/>
    <s v="04/12/2025 SE ESCALA A COORDINADOR DE ZONA PARA ENTREGA DE ROLLOS EN SITIO | 09/12/2025 SE VISITA COMERCIO, SE ENTREGAN 64 ROLLOS OK"/>
    <s v="VISITA_TÉCNICA"/>
    <n v="64"/>
    <s v="PRINCIPAL"/>
    <s v="TERRESTRE"/>
    <s v="NARANJO AFANADOR RUBEN JESUS"/>
    <n v="1"/>
    <n v="31419"/>
    <n v="31419"/>
  </r>
  <r>
    <s v="BARRANQUILLA"/>
    <s v="0036-0001"/>
    <x v="1"/>
    <n v="8001"/>
    <n v="3104554"/>
    <n v="66702"/>
    <x v="0"/>
    <s v="ATLANTICO"/>
    <s v="BARRANQUILLA"/>
    <s v="RYR FLORIAN CENTRO"/>
    <s v="WOMPI"/>
    <s v="FO-25-1935697"/>
    <d v="2025-12-04T15:49:00"/>
    <d v="2025-12-10T07:57:00"/>
    <x v="0"/>
    <s v="ROLLOS"/>
    <s v="EJECUTADO_EXITOSO"/>
    <s v="EJECUTADO EXITOSO"/>
    <s v="05/12/2025 SE ESCALA A COORDINADOR DE ZONA PARA ENTREGA DE ROLLOS EN SITIO | 09/12/2025 SE REALIZA VISITA SE PROCEDE A ENTREGAR 64 UNIDADES DE ROLLOS WOMPI AL CLIENTE,ROLLOS OK"/>
    <s v="VISITA_TÉCNICA"/>
    <n v="64"/>
    <s v="PRINCIPAL"/>
    <s v="TERRESTRE"/>
    <s v="PORRAS CASTRO DARLON NASCK"/>
    <n v="1"/>
    <n v="31419"/>
    <n v="31419"/>
  </r>
  <r>
    <s v="PEREIRA"/>
    <s v="0036-0002"/>
    <x v="6"/>
    <n v="66318"/>
    <n v="3082703"/>
    <n v="61874"/>
    <x v="0"/>
    <s v="RISARALDA"/>
    <s v="GUATICA"/>
    <s v="BARRIO CENTRO GUATICA 3"/>
    <s v="WOMPI"/>
    <s v="FO-25-1912440"/>
    <d v="2025-12-01T10:23:00"/>
    <d v="2025-12-10T08:28:00"/>
    <x v="0"/>
    <s v="ROLLOS"/>
    <s v="EJECUTADO_EXITOSO"/>
    <s v="EJECUTADO EXITOSO"/>
    <s v="01/12/2025 SE CONFIRMAN DATOS, SE REALIZA ENVIO POR OPERADOR LOGISTICO"/>
    <s v="ENVÍO"/>
    <n v="64"/>
    <s v="INTERMEDIA"/>
    <s v="TERRESTRE"/>
    <s v="CONTRERAS ROSSI LITZY YULIETH"/>
    <n v="1"/>
    <n v="36351"/>
    <n v="36351"/>
  </r>
  <r>
    <s v="BOGOTA"/>
    <s v="0036-0004"/>
    <x v="4"/>
    <n v="25772"/>
    <n v="3079314"/>
    <n v="48527"/>
    <x v="0"/>
    <s v="CUNDINAMARCA"/>
    <s v="SUESCA"/>
    <s v="BARRIO SUESCA SUESCA 1"/>
    <s v="WOMPI"/>
    <s v="FO-25-1909128"/>
    <d v="2025-12-01T08:00:00"/>
    <d v="2025-12-10T09:08:00"/>
    <x v="0"/>
    <s v="ROLLOS"/>
    <s v="EJECUTADO_EXITOSO"/>
    <s v="EJECUTADO EXITOSO"/>
    <s v="30/11/2025 SE REALIZA ENVIO DE ROLLOS POR  OPERADOR LOGISTICO | 10/12/2025 SE REALIZA ENVIO DE 48 ROLLOS, CON LA GUIA 2235596933 SERVIENTREGA. SE CONFIRMA ENTREGA EXITOSA POR PARTE DE LA TRANSPORTADORA"/>
    <s v="ENVÍO"/>
    <n v="48"/>
    <s v="INTERMEDIA"/>
    <s v="TERRESTRE"/>
    <s v="AYALA ROMERO MAYKOL DANILO"/>
    <n v="1"/>
    <n v="36351"/>
    <n v="36351"/>
  </r>
  <r>
    <s v="TUNJA"/>
    <s v="0036-0007"/>
    <x v="3"/>
    <n v="68077"/>
    <n v="3075513"/>
    <n v="31806"/>
    <x v="0"/>
    <s v="SANTANDER"/>
    <s v="BARBOSA"/>
    <s v="BARRIO JOSE ANTONIO GALAN BARBOSA"/>
    <s v="WOMPI"/>
    <s v="FO-25-1901715"/>
    <d v="2025-11-28T09:49:00"/>
    <d v="2025-12-10T09:09:00"/>
    <x v="0"/>
    <s v="ROLLOS"/>
    <s v="EJECUTADO_EXITOSO"/>
    <s v="EJECUTADO EXITOSO"/>
    <s v="02/12/2025 SE CONFIRMAN DATOS, SE REALIZA ENVIO POR OPERADOR LOGISTICO | 10/12/2025 SE REALIZA ENVIO DE 64 ROLLOS, CON LA GUIA 2235596911 SERVIENTREGA. SE CONFIRMA ENTREGA EXITOSA POR PARTE DE LA TRANSPORTADORA"/>
    <s v="ENVÍO"/>
    <n v="64"/>
    <s v="INTERMEDIA"/>
    <s v="TERRESTRE"/>
    <s v="ALVAREZ LOPEZ MARIANA"/>
    <n v="1"/>
    <n v="36351"/>
    <n v="36351"/>
  </r>
  <r>
    <s v="BOGOTA"/>
    <s v="0036-0004"/>
    <x v="4"/>
    <n v="25368"/>
    <n v="3104822"/>
    <n v="27031"/>
    <x v="0"/>
    <s v="CUNDINAMARCA"/>
    <s v="JERUSALEN"/>
    <s v="BARRIO LA INMACULADA JERUSALEN"/>
    <s v="WOMPI"/>
    <s v="FO-25-1934528"/>
    <d v="2025-12-04T16:20:00"/>
    <d v="2025-12-10T09:30:00"/>
    <x v="0"/>
    <s v="ROLLOS"/>
    <s v="EJECUTADO_EXITOSO"/>
    <s v="EJECUTADO EXITOSO"/>
    <s v="05/12/2025 SE REALIZA ENVIO DE ROLLOS POR  OPERADOR LOGISTICO | 10/12/2025 SE REALIZA ENVIO DE 32 ROLLOS, CON LA GUIA 2235596997 SERVIENTREGA. SE CONFIRMA ENTREGA EXITOSA POR PARTE DE LA TRANSPORTADORA"/>
    <s v="ENVÍO"/>
    <n v="32"/>
    <s v="LEJANA"/>
    <s v="TERRESTRE"/>
    <s v="CONTRERAS ROSSI LITZY YULIETH"/>
    <n v="1"/>
    <n v="40250"/>
    <n v="40250"/>
  </r>
  <r>
    <s v="VILLAVICENCIO"/>
    <s v="0036-0006"/>
    <x v="2"/>
    <n v="85440"/>
    <n v="3105251"/>
    <n v="50409"/>
    <x v="0"/>
    <s v="CASANARE"/>
    <s v="VILLANUEVA"/>
    <s v="BARRIO FUNDADORES VILLANUEVA 1"/>
    <s v="WOMPI"/>
    <s v="FO-25-1934522"/>
    <d v="2025-12-05T08:00:00"/>
    <d v="2025-12-10T09:31:00"/>
    <x v="0"/>
    <s v="ROLLOS"/>
    <s v="EJECUTADO_EXITOSO"/>
    <s v="EJECUTADO EXITOSO"/>
    <s v="05/12/2025 SE REALIZA ENVIO DE ROLLOS POR  OPERADOR LOGISTICO | 10/12/2025 SE REALIZA ENVIO DE 64 ROLLOS, CON LA GUIA 2235596996 SERVIENTREGA. SE CONFIRMA ENTREGA EXITOSA POR PARTE DE LA TRANSPORTADORA"/>
    <s v="ENVÍO"/>
    <n v="64"/>
    <s v="LEJANA"/>
    <s v="TERRESTRE"/>
    <s v="CONTRERAS ROSSI LITZY YULIETH"/>
    <n v="1"/>
    <n v="40250"/>
    <n v="40250"/>
  </r>
  <r>
    <s v="TUNJA"/>
    <s v="0036-0007"/>
    <x v="3"/>
    <n v="15816"/>
    <n v="3102229"/>
    <n v="64753"/>
    <x v="0"/>
    <s v="BOYACA"/>
    <s v="TOGÜI"/>
    <s v="BARRIO CENTRO TOGUI 3"/>
    <s v="WOMPI"/>
    <s v="FO-25-1931971"/>
    <d v="2025-12-04T10:38:00"/>
    <d v="2025-12-10T09:33:00"/>
    <x v="0"/>
    <s v="ROLLOS"/>
    <s v="EJECUTADO_EXITOSO"/>
    <s v="EJECUTADO EXITOSO"/>
    <s v="04/12/2025 SE CONFIRMAN DATOS, SE REALIZA ENVIO POR OPERADOR LOGISTICO | 10/12/2025 SE REALIZA ENVIO DE 16 ROLLOS, CON LA GUIA 2235597002 SERVIENTREGA. SE CONFIRMA ENTREGA EXITOSA POR PARTE DE LA TRANSPORTADORA"/>
    <s v="ENVÍO"/>
    <n v="16"/>
    <s v="INTERMEDIA"/>
    <s v="TERRESTRE"/>
    <s v="CONTRERAS ROSSI LITZY YULIETH"/>
    <n v="1"/>
    <n v="36351"/>
    <n v="36351"/>
  </r>
  <r>
    <s v="NEIVA"/>
    <s v="0036-0006"/>
    <x v="2"/>
    <n v="41001"/>
    <n v="3117828"/>
    <n v="48782"/>
    <x v="0"/>
    <s v="HUILA"/>
    <s v="NEIVA"/>
    <s v="BARRIO CENTRO COMERCIAL LOS COMUNEROS NEIVA"/>
    <s v="WOMPI"/>
    <s v="FO-25-1950174"/>
    <d v="2025-12-09T15:36:00"/>
    <d v="2025-12-10T09:35:00"/>
    <x v="0"/>
    <s v="ROLLOS"/>
    <s v="EJECUTADO_EXITOSO"/>
    <s v="EJECUTADO EXITOSO"/>
    <s v="09/12/2025 SE ESCALA A COORDINADOR DE ZONA PARA ENTREGA DE ROLLOS EN SITIO | 10/12/2025 SE ENTREGAN 64 ROLLOS WOMPI"/>
    <s v="VISITA_TÉCNICA"/>
    <n v="64"/>
    <s v="PRINCIPAL"/>
    <s v="TERRESTRE"/>
    <s v="DIAZ VARGAS JONATHAN MIGUEL"/>
    <n v="1"/>
    <n v="31419"/>
    <n v="31419"/>
  </r>
  <r>
    <s v="MEDELLIN"/>
    <s v="0036-0005"/>
    <x v="5"/>
    <n v="5088"/>
    <n v="3048789"/>
    <n v="16567"/>
    <x v="0"/>
    <s v="ANTIOQUIA"/>
    <s v="BELLO"/>
    <s v="BELLO SAN FELIX"/>
    <s v="WOMPI"/>
    <s v="FO-25-1863879 | FO-25-1927645"/>
    <d v="2025-11-24T08:00:00"/>
    <d v="2025-12-10T09:38:00"/>
    <x v="0"/>
    <s v="ROLLOS"/>
    <s v="EJECUTADO_EXITOSO"/>
    <s v="EJECUTADO EXITOSO"/>
    <s v="22/11/2025 SE ESCALA AL COORDINADOR DE LA ZONA PARA ENTREGA EN SITIO"/>
    <s v="ENVÍO_OPERADOR_LOGÍSTICO | VISITA_TÉCNICA"/>
    <n v="48"/>
    <s v="PRINCIPAL"/>
    <s v="TERRESTRE"/>
    <s v="BETANCUR AGUIRRE EDGAR AUGUSTO | RIOS CASTRILLON JUAN SEBASTIAN"/>
    <n v="1"/>
    <n v="31419"/>
    <n v="31419"/>
  </r>
  <r>
    <s v="BOGOTA"/>
    <s v="0036-0004"/>
    <x v="4"/>
    <n v="11001"/>
    <n v="3097347"/>
    <n v="74298"/>
    <x v="0"/>
    <s v="CUNDINAMARCA"/>
    <s v="BOGOTA"/>
    <s v="BARRIO ESTANZUELA BOGOTA"/>
    <s v="WOMPI"/>
    <s v="FO-25-1925932"/>
    <d v="2025-12-03T12:37:00"/>
    <d v="2025-12-10T09:49:00"/>
    <x v="0"/>
    <s v="ROLLOS"/>
    <s v="EJECUTADO_EXITOSO"/>
    <s v="EJECUTADO EXITOSO"/>
    <s v="03/12/2025 SE ESCALA A COORDINADOR DE ZONA PARA ENTREGA DE ROLLOS EN SITIO | 10/12/2025 ENTREGA DE 24 ROLLOS EJECUTADO OK"/>
    <s v="VISITA_TÉCNICA"/>
    <n v="24"/>
    <s v="PRINCIPAL"/>
    <s v="TERRESTRE"/>
    <s v="GOMEZ VEGA DAVID SNEYDER"/>
    <n v="1"/>
    <n v="31419"/>
    <n v="31419"/>
  </r>
  <r>
    <s v="YOPAL"/>
    <s v="0036-0006"/>
    <x v="2"/>
    <n v="85001"/>
    <n v="3118157"/>
    <n v="76523"/>
    <x v="0"/>
    <s v="CASANARE"/>
    <s v="YOPAL"/>
    <s v="BARRIO PRIMERO DE MAYO YOPAL"/>
    <s v="WOMPI"/>
    <s v="FO-25-1950778"/>
    <d v="2025-12-09T16:12:00"/>
    <d v="2025-12-10T09:51:00"/>
    <x v="0"/>
    <s v="ROLLOS"/>
    <s v="EJECUTADO_EXITOSO"/>
    <s v="EJECUTADO EXITOSO"/>
    <s v="09/12/2025 SE ESCALA A COORDINADOR DE ZONA PARA ENTREGA DE ROLLOS EN SITIO | 10/12/2025 SE VISITA COMERCIO, SE ENTREGAN 48 ROLLOS OK"/>
    <s v="VISITA_TÉCNICA"/>
    <n v="48"/>
    <s v="PRINCIPAL"/>
    <s v="TERRESTRE"/>
    <s v="BERNAL ELAICA EDGAR ALEXIS"/>
    <n v="1"/>
    <n v="31419"/>
    <n v="31419"/>
  </r>
  <r>
    <s v="CARTAGENA"/>
    <s v="0036-0001"/>
    <x v="1"/>
    <n v="13001"/>
    <n v="3116322"/>
    <n v="77953"/>
    <x v="0"/>
    <s v="BOLIVAR"/>
    <s v="CARTAGENA"/>
    <s v="BARRIO COLOMBIATON CARTAGENA DE INDIAS"/>
    <s v="WOMPI"/>
    <s v="FO-25-1949172"/>
    <d v="2025-12-09T12:50:00"/>
    <d v="2025-12-10T09:56:00"/>
    <x v="0"/>
    <s v="ROLLOS"/>
    <s v="EJECUTADO_EXITOSO"/>
    <s v="EJECUTADO EXITOSO"/>
    <s v="09/12/2025 SE ESCALA A COORDINADOR DE ZONA PARA ENTREGA DE ROLLOS EN SITIO | 10/12/2025 SE REALIZA ENTREGA DE 24 UNIDADES DE ROLLOS WOMPI"/>
    <s v="VISITA_TÉCNICA"/>
    <n v="24"/>
    <s v="PRINCIPAL"/>
    <s v="TERRESTRE"/>
    <s v="AVILA DE HORTA FERNANDO JOSE"/>
    <n v="1"/>
    <n v="31419"/>
    <n v="31419"/>
  </r>
  <r>
    <s v="BOGOTA"/>
    <s v="0036-0004"/>
    <x v="4"/>
    <n v="25245"/>
    <n v="3076331"/>
    <n v="43330"/>
    <x v="0"/>
    <s v="CUNDINAMARCA"/>
    <s v="EL COLEGIO"/>
    <s v="BARRIO VEREDA SANTIBAR BAJO EL COLEGIO"/>
    <s v="WOMPI"/>
    <s v="FO-25-1903382"/>
    <d v="2025-11-28T11:58:00"/>
    <d v="2025-12-10T10:01:00"/>
    <x v="0"/>
    <s v="ROLLOS"/>
    <s v="EJECUTADO_EXITOSO"/>
    <s v="EJECUTADO EXITOSO"/>
    <s v="28/11/2025 SE CONFIRMAN DATOS, SE REALIZA ENVIO POR OPERADOR LOGISTICO | 10/12/2025 SE REALIZA ENVIO DE 16 ROLLOS, CON LA GUIA 46778000222 COORDINADORA. SE CONFIRMA ENTREGA EXITOSA POR PARTE DE LA TRANSPORTADORA"/>
    <s v="ENVÍO"/>
    <n v="16"/>
    <s v="INTERMEDIA"/>
    <s v="TERRESTRE"/>
    <s v="ALVAREZ LOPEZ MARIANA"/>
    <n v="1"/>
    <n v="36351"/>
    <n v="36351"/>
  </r>
  <r>
    <s v="PEREIRA"/>
    <s v="0036-0002"/>
    <x v="6"/>
    <n v="66440"/>
    <n v="3068302"/>
    <n v="29277"/>
    <x v="0"/>
    <s v="RISARALDA"/>
    <s v="MARSELLA"/>
    <s v="BARRIO CENTRO MARSELLA"/>
    <s v="WOMPI"/>
    <s v="FO-25-1898760"/>
    <d v="2025-11-26T16:12:00"/>
    <d v="2025-12-10T10:02:00"/>
    <x v="0"/>
    <s v="ROLLOS"/>
    <s v="EJECUTADO_EXITOSO"/>
    <s v="EJECUTADO EXITOSO"/>
    <s v="04/12/2025 SE REALIZA ENVIO DE ROLLOS POR  OPERADOR LOGISTICO | 10/12/2025 SE REALIZA ENVIO DE 70 ROLLOS, CON LA GUIA 46778000212 COORDINADORA. SE CONFIRMA ENTREGA EXITOSA POR PARTE DE LA TRANSPORTADORA"/>
    <s v="ENVÍO"/>
    <n v="70"/>
    <s v="INTERMEDIA"/>
    <s v="TERRESTRE"/>
    <s v="ALVAREZ LOPEZ MARIANA"/>
    <n v="1"/>
    <n v="36351"/>
    <n v="36351"/>
  </r>
  <r>
    <s v="MEDELLIN"/>
    <s v="0036-0005"/>
    <x v="5"/>
    <n v="5001"/>
    <n v="3101961"/>
    <n v="73788"/>
    <x v="0"/>
    <s v="ANTIOQUIA"/>
    <s v="MEDELLIN"/>
    <s v="BARRIO LA CANDELARIA MEDLLIN"/>
    <s v="WOMPI"/>
    <s v="FO-25-1930308"/>
    <d v="2025-12-04T10:18:00"/>
    <d v="2025-12-10T10:08:00"/>
    <x v="0"/>
    <s v="ROLLOS"/>
    <s v="EJECUTADO_EXITOSO"/>
    <s v="EJECUTADO EXITOSO"/>
    <s v="04/12/2025 SE ESCALA A COORDINADOR DE ZONA PARA ENTREGA DE ROLLOS EN SITIO | 10/12/2025 SE REALIZA ENTREGA DE 40 ROLLOS POR EL OPERADOR LOGISTICO VELOCES CON LA GUIA V4001929590"/>
    <s v="ANALISTA-OPERADOR LOGISTICO"/>
    <n v="40"/>
    <s v="PRINCIPAL"/>
    <s v="TERRESTRE"/>
    <s v="BETANCUR AGUIRRE EDGAR AUGUSTO"/>
    <n v="1"/>
    <n v="31419"/>
    <n v="31419"/>
  </r>
  <r>
    <s v="MANIZALES"/>
    <s v="0036-0002"/>
    <x v="6"/>
    <n v="17001"/>
    <n v="3117893"/>
    <n v="77202"/>
    <x v="0"/>
    <s v="CALDAS"/>
    <s v="MANIZALES"/>
    <s v="BARRIO ENEA MANIZALES 9"/>
    <s v="WOMPI"/>
    <s v="FO-25-1950780"/>
    <d v="2025-12-09T16:00:00"/>
    <d v="2025-12-10T10:09:00"/>
    <x v="0"/>
    <s v="ROLLOS"/>
    <s v="EJECUTADO_EXITOSO"/>
    <s v="EJECUTADO EXITOSO"/>
    <s v="09/12/2025 SE ESCALA A COORDINADOR DE ZONA PARA ENTREGA DE ROLLOS EN SITIO | 10/12/2025 SE REALIZA ENTREGA DE 24 ROLLOS AL COMERCIO NO SE MANIPULAN EQUIPOS NOS RETIRAMOS SIN CAUSAR DAÑOS NI PEDIDAS EN EL CLIENTE"/>
    <s v="VISITA_TÉCNICA"/>
    <n v="24"/>
    <s v="PRINCIPAL"/>
    <s v="TERRESTRE"/>
    <s v="JARAMILLO PERALTA JUAN DIEGO"/>
    <n v="1"/>
    <n v="31419"/>
    <n v="31419"/>
  </r>
  <r>
    <s v="MEDELLIN"/>
    <s v="0036-0005"/>
    <x v="5"/>
    <n v="5088"/>
    <n v="3083954"/>
    <n v="50705"/>
    <x v="0"/>
    <s v="ANTIOQUIA"/>
    <s v="BELLO"/>
    <s v="BARRIO CABAÑAS BELLO 7"/>
    <s v="WOMPI"/>
    <s v="FO-25-1913466"/>
    <d v="2025-12-01T11:54:00"/>
    <d v="2025-12-10T10:12:00"/>
    <x v="0"/>
    <s v="ROLLOS"/>
    <s v="EJECUTADO_EXITOSO"/>
    <s v="EJECUTADO EXITOSO"/>
    <s v="01/12/2025 SE ESCALA A COORDINADOR DE ZONA PARA ENTREGA DE ROLLOS EN SITIO | 10/12/2025 SE REALIZA ENTREGA DE 48 ROLLOS POR EL OPERADOR LOGISTICO VELOCES CON LA GUIA V4001905105"/>
    <s v="ANALISTA-OPERADOR LOGISTICO"/>
    <n v="48"/>
    <s v="PRINCIPAL"/>
    <s v="TERRESTRE"/>
    <s v="BETANCUR AGUIRRE EDGAR AUGUSTO"/>
    <n v="1"/>
    <n v="31419"/>
    <n v="31419"/>
  </r>
  <r>
    <s v="MEDELLIN"/>
    <s v="0036-0005"/>
    <x v="5"/>
    <n v="5001"/>
    <n v="3082942"/>
    <n v="36428"/>
    <x v="0"/>
    <s v="ANTIOQUIA"/>
    <s v="MEDELLIN"/>
    <s v="BARRIO BELLO HORIZONTE MEDELLIN"/>
    <s v="WOMPI"/>
    <s v="FO-25-1912776"/>
    <d v="2025-12-01T10:42:00"/>
    <d v="2025-12-10T10:13:00"/>
    <x v="0"/>
    <s v="ROLLOS"/>
    <s v="EJECUTADO_EXITOSO"/>
    <s v="EJECUTADO EXITOSO"/>
    <s v="01/12/2025 SE ESCALA A COORDINADOR DE ZONA PARA ENTREGA DE ROLLOS EN SITIO | 10/12/2025 SE REALIZA ENTREGA DE 24 ROLLOS POR EL OPERADOR LOGISTICO VELOCES CON LA GUIA V4001905106"/>
    <s v="ANALISTA-OPERADOR LOGISTICO"/>
    <n v="24"/>
    <s v="PRINCIPAL"/>
    <s v="TERRESTRE"/>
    <s v="BETANCUR AGUIRRE EDGAR AUGUSTO"/>
    <n v="1"/>
    <n v="31419"/>
    <n v="31419"/>
  </r>
  <r>
    <s v="MEDELLIN"/>
    <s v="0036-0005"/>
    <x v="5"/>
    <n v="5001"/>
    <n v="3080687"/>
    <n v="74712"/>
    <x v="0"/>
    <s v="ANTIOQUIA"/>
    <s v="MEDELLIN"/>
    <s v="BARRIO SAN JAVIER MEDELLIN 9"/>
    <s v="WOMPI"/>
    <s v="FO-25-1911396"/>
    <d v="2025-12-01T08:43:00"/>
    <d v="2025-12-10T10:14:00"/>
    <x v="0"/>
    <s v="ROLLOS"/>
    <s v="EJECUTADO_EXITOSO"/>
    <s v="EJECUTADO EXITOSO"/>
    <s v="01/12/2025 SE ESCALA A COORDINADOR DE ZONA PARA ENTREGA DE ROLLOS EN SITIO | 10/12/2025 SE REALIZA ENTREGA DE 16 ROLLOS POR EL OPERADOR LOGISTICO VELOCES CON LA GUIA V4001905113"/>
    <s v="ANALISTA-OPERADOR LOGISTICO"/>
    <n v="16"/>
    <s v="PRINCIPAL"/>
    <s v="TERRESTRE"/>
    <s v="BETANCUR AGUIRRE EDGAR AUGUSTO"/>
    <n v="1"/>
    <n v="31419"/>
    <n v="31419"/>
  </r>
  <r>
    <s v="MEDELLIN"/>
    <s v="0036-0005"/>
    <x v="5"/>
    <n v="5360"/>
    <n v="3080191"/>
    <n v="35410"/>
    <x v="0"/>
    <s v="ANTIOQUIA"/>
    <s v="ITAGUI"/>
    <s v="BARRIO PARQUE ITAGUI 6"/>
    <s v="WOMPI"/>
    <s v="FO-25-1911399"/>
    <d v="2025-12-01T08:30:00"/>
    <d v="2025-12-10T10:15:00"/>
    <x v="0"/>
    <s v="ROLLOS"/>
    <s v="EJECUTADO_EXITOSO"/>
    <s v="EJECUTADO EXITOSO"/>
    <s v="04/12/2025 SE ESCALA A COORDINADOR DE ZONA PARA ENTREGA DE ROLLOS EN SITIO | 10/12/2025 SE REALIZA ENTREGA DE 64 ROLLOS POR EL OPERADOR LOGISTICO VELOCES CON LA GUIA V4001905111"/>
    <s v="ANALISTA-OPERADOR LOGISTICO"/>
    <n v="64"/>
    <s v="PRINCIPAL"/>
    <s v="TERRESTRE"/>
    <s v="BETANCUR AGUIRRE EDGAR AUGUSTO"/>
    <n v="1"/>
    <n v="31419"/>
    <n v="31419"/>
  </r>
  <r>
    <s v="MEDELLIN"/>
    <s v="0036-0005"/>
    <x v="5"/>
    <n v="5001"/>
    <n v="3079843"/>
    <n v="75027"/>
    <x v="0"/>
    <s v="ANTIOQUIA"/>
    <s v="MEDELLIN"/>
    <s v="BARRIO BUENOS AIRES MEDELLIN 22"/>
    <s v="WOMPI"/>
    <s v="FO-25-1910761"/>
    <d v="2025-12-01T08:00:00"/>
    <d v="2025-12-10T10:18:00"/>
    <x v="0"/>
    <s v="ROLLOS"/>
    <s v="EJECUTADO_EXITOSO"/>
    <s v="EJECUTADO EXITOSO"/>
    <s v="04/12/2025 SE ESCALA A COORDINADOR DE ZONA PARA ENTREGA DE ROLLOS EN SITIO | 10/12/2025 SE REALIZA ENTREGA DE 56 ROLLOS POR EL OPERADOR LOGISTICO VELOCES CON LA GUIA V4001905115"/>
    <s v="ANALISTA-OPERADOR LOGISTICO"/>
    <n v="56"/>
    <s v="PRINCIPAL"/>
    <s v="TERRESTRE"/>
    <s v="BETANCUR AGUIRRE EDGAR AUGUSTO"/>
    <n v="1"/>
    <n v="31419"/>
    <n v="31419"/>
  </r>
  <r>
    <s v="CALI"/>
    <s v="0036-0003"/>
    <x v="0"/>
    <n v="76001"/>
    <n v="3116154"/>
    <n v="74288"/>
    <x v="0"/>
    <s v="VALLE DEL CAUCA"/>
    <s v="CALI"/>
    <s v="BARRIO ALAMOS CALI 1"/>
    <s v="WOMPI"/>
    <s v="FO-25-1949577"/>
    <d v="2025-12-09T12:21:00"/>
    <d v="2025-12-10T10:31:00"/>
    <x v="0"/>
    <s v="ROLLOS"/>
    <s v="EJECUTADO_EXITOSO"/>
    <s v="EJECUTADO EXITOSO"/>
    <s v="10/12/2025 SE REALIZA ENTREGA DE 40 ROLLOS WOMPI EN EL CB SIN NOVEDAD."/>
    <s v="VISITA_TÉCNICA"/>
    <n v="40"/>
    <s v="PRINCIPAL"/>
    <s v="TERRESTRE"/>
    <s v="TORRES GARCIA JENDRY JOSE"/>
    <n v="1"/>
    <n v="31419"/>
    <n v="31419"/>
  </r>
  <r>
    <s v="BOGOTA"/>
    <s v="0036-0004"/>
    <x v="4"/>
    <n v="11001"/>
    <n v="3113462"/>
    <n v="53258"/>
    <x v="0"/>
    <s v="CUNDINAMARCA"/>
    <s v="BOGOTA"/>
    <s v="BARRIO BOSA BETANIA BOGOTA 2"/>
    <s v="WOMPI"/>
    <s v="FO-25-1945900"/>
    <d v="2025-12-09T08:52:00"/>
    <d v="2025-12-10T10:35:00"/>
    <x v="0"/>
    <s v="ROLLOS"/>
    <s v="EJECUTADO_EXITOSO"/>
    <s v="EJECUTADO EXITOSO"/>
    <s v="09/12/2025 SE ESCALA A COORDINADOR DE ZONA PARA ENTREGA DE ROLLOS EN SITIO | 10/12/2025 SE REALIZA LA ENTREGA DE 40 ROLLOS"/>
    <s v="VISITA_TÉCNICA"/>
    <n v="40"/>
    <s v="PRINCIPAL"/>
    <s v="TERRESTRE"/>
    <s v="ORTIZ MARTINEZ STIVEN"/>
    <n v="1"/>
    <n v="31419"/>
    <n v="31419"/>
  </r>
  <r>
    <s v="MONTERIA"/>
    <s v="0036-0001"/>
    <x v="1"/>
    <n v="23417"/>
    <n v="3091284"/>
    <n v="61046"/>
    <x v="0"/>
    <s v="CORDOBA"/>
    <s v="LORICA"/>
    <s v="BARRIO KENNEDDY LORICA"/>
    <s v="WOMPI"/>
    <s v="FO-25-1920216"/>
    <d v="2025-12-02T12:43:00"/>
    <d v="2025-12-10T10:36:00"/>
    <x v="0"/>
    <s v="ROLLOS"/>
    <s v="EJECUTADO_EXITOSO"/>
    <s v="EJECUTADO EXITOSO"/>
    <s v="02/12/2025 SE CONFIRMAN DATOS, SE REALIZA ENVIO POR OPERADOR LOGISTICO | 10/12/2025 SE REALIZA ENVIO DE 48 ROLLOS, CON LA GUIA  . SE CONFIRMA ENTREGA EXITOSA POR PARTE DE LA TRANSPORTADORA"/>
    <s v="ENVÍO"/>
    <n v="48"/>
    <s v="INTERMEDIA"/>
    <s v="TERRESTRE"/>
    <s v="ORREGO BEDOYA YASMIN ADRIANA"/>
    <n v="1"/>
    <n v="36351"/>
    <n v="36351"/>
  </r>
  <r>
    <s v="MANIZALES"/>
    <s v="0036-0002"/>
    <x v="6"/>
    <n v="17001"/>
    <n v="3105444"/>
    <n v="80789"/>
    <x v="0"/>
    <s v="CALDAS"/>
    <s v="MANIZALES"/>
    <s v="BARRIO GUAYACANES MANIZALES 1"/>
    <s v="WOMPI"/>
    <s v="FO-25-1935106"/>
    <d v="2025-12-05T08:00:00"/>
    <d v="2025-12-10T10:41:00"/>
    <x v="0"/>
    <s v="ROLLOS"/>
    <s v="EJECUTADO_EXITOSO"/>
    <s v="EJECUTADO EXITOSO"/>
    <s v="05/12/2025 SE ESCALA A COORDINADOR DE ZONA PARA ENTREGA DE ROLLOS EN SITIO | 10/12/2025 SE REALIZA ENTREGA DE 16 ROLLOS AL COMERCIO NO SE MANIPULAN EQUIPOS NOS RETIRAMOS SIN CAUSAR DAÑOS NI PERDIDAS EN EL CLIENTE"/>
    <s v="VISITA_TÉCNICA"/>
    <n v="16"/>
    <s v="PRINCIPAL"/>
    <s v="TERRESTRE"/>
    <s v="JARAMILLO PERALTA JUAN DIEGO"/>
    <n v="1"/>
    <n v="31419"/>
    <n v="31419"/>
  </r>
  <r>
    <s v="YOPAL"/>
    <s v="0036-0006"/>
    <x v="2"/>
    <n v="85001"/>
    <n v="3109628"/>
    <n v="65327"/>
    <x v="0"/>
    <s v="CASANARE"/>
    <s v="YOPAL"/>
    <s v="BARRIO VILLA FLOR YOPAL"/>
    <s v="WOMPI"/>
    <s v="FO-25-1938155"/>
    <d v="2025-12-05T16:00:00"/>
    <d v="2025-12-10T10:43:00"/>
    <x v="0"/>
    <s v="ROLLOS"/>
    <s v="EJECUTADO_EXITOSO"/>
    <s v="EJECUTADO EXITOSO"/>
    <s v="05/12/2025 SE ESCALA A COORDINADOR DE ZONA PARA ENTREGA DE ROLLOS EN SITIO | 10/12/2025 SE VISITA COMERCIO, SE ENTREGAN 56 ROLLOS OK"/>
    <s v="VISITA_TÉCNICA"/>
    <n v="56"/>
    <s v="PRINCIPAL"/>
    <s v="TERRESTRE"/>
    <s v="BERNAL ELAICA EDGAR ALEXIS"/>
    <n v="1"/>
    <n v="31419"/>
    <n v="31419"/>
  </r>
  <r>
    <s v="MEDELLIN"/>
    <s v="0036-0005"/>
    <x v="5"/>
    <n v="5380"/>
    <n v="3091792"/>
    <n v="81253"/>
    <x v="0"/>
    <s v="ANTIOQUIA"/>
    <s v="LA ESTRELLA"/>
    <s v="BARRIO BAVARIA LA ESTRELLA 1"/>
    <s v="WOMPI"/>
    <s v="FO-25-1920726"/>
    <d v="2025-12-02T14:31:00"/>
    <d v="2025-12-10T10:53:00"/>
    <x v="0"/>
    <s v="ROLLOS"/>
    <s v="EJECUTADO_EXITOSO"/>
    <s v="EJECUTADO EXITOSO"/>
    <s v="02/12/2025 SE ESCALA A COORDINADOR DE ZONA PARA ENTREGA DE ROLLOS EN SITIO | 10/12/2025 SE REALIZA ENTREGA DE  ROLLOS POR EL OPERADOR LOGISTICO VELOCES CON LA GUIA V4001917566"/>
    <s v="ANALISTA-OPERADOR LOGISTICO"/>
    <n v="60"/>
    <s v="PRINCIPAL"/>
    <s v="TERRESTRE"/>
    <s v="BETANCUR AGUIRRE EDGAR AUGUSTO"/>
    <n v="1"/>
    <n v="31419"/>
    <n v="31419"/>
  </r>
  <r>
    <s v="VILLAVICENCIO"/>
    <s v="0036-0006"/>
    <x v="2"/>
    <n v="50001"/>
    <n v="3114321"/>
    <n v="50122"/>
    <x v="0"/>
    <s v="META"/>
    <s v="VILLAVICENCIO"/>
    <s v="BARRIO PORVENIR VILLAVICENCIO 3"/>
    <s v="WOMPI"/>
    <s v="FO-25-1947349"/>
    <d v="2025-12-09T09:48:00"/>
    <d v="2025-12-10T11:09:00"/>
    <x v="0"/>
    <s v="ROLLOS"/>
    <s v="EJECUTADO_EXITOSO"/>
    <s v="EJECUTADO EXITOSO"/>
    <s v="09/12/2025 SE ESCALA A COORDINADOR DE ZONA PARA ENTREGA DE ROLLOS EN SITIO | 10/12/2025 SE VISITA CB Y SE REALIZA ENTREGA DE 48 ROLLOS DE PAPEL TERMICO PARA DATÁFONO WOMPI"/>
    <s v="VISITA_TÉCNICA"/>
    <n v="48"/>
    <s v="PRINCIPAL"/>
    <s v="TERRESTRE"/>
    <s v="GARZON RUIZ LUIS MIGUEL"/>
    <n v="1"/>
    <n v="31419"/>
    <n v="31419"/>
  </r>
  <r>
    <s v="CALI"/>
    <s v="0036-0003"/>
    <x v="0"/>
    <n v="76001"/>
    <n v="3105207"/>
    <n v="49117"/>
    <x v="0"/>
    <s v="VALLE DEL CAUCA"/>
    <s v="CALI"/>
    <s v="BARRIO BRETAÑA CALI 3"/>
    <s v="WOMPI"/>
    <s v="FO-25-1934102"/>
    <d v="2025-12-05T08:00:00"/>
    <d v="2025-12-10T11:17:00"/>
    <x v="0"/>
    <s v="ROLLOS"/>
    <s v="EJECUTADO_EXITOSO"/>
    <s v="EJECUTADO EXITOSO"/>
    <s v="05/12/2025 SE ESCALA A COORDINADOR DE ZONA PARA ENTREGA DE ROLLOS EN SITIO | 10/12/2025 SE REALIZA VISITA TÉCNICA PARA ENTREGAR 48 ROLLOS EN BUEN ESTADO"/>
    <s v="VISITA_TÉCNICA"/>
    <n v="48"/>
    <s v="PRINCIPAL"/>
    <s v="TERRESTRE"/>
    <s v="ESCOBAR LENIS JUAN SEBASTIAN"/>
    <n v="1"/>
    <n v="31419"/>
    <n v="31419"/>
  </r>
  <r>
    <s v="NEIVA"/>
    <s v="0036-0006"/>
    <x v="2"/>
    <n v="41001"/>
    <n v="3104251"/>
    <n v="58404"/>
    <x v="0"/>
    <s v="HUILA"/>
    <s v="NEIVA"/>
    <s v="PAPELERÍA ASESORIAS LJ"/>
    <s v="WOMPI"/>
    <s v="FO-25-1934155"/>
    <d v="2025-12-04T15:28:00"/>
    <d v="2025-12-10T11:29:00"/>
    <x v="0"/>
    <s v="ROLLOS"/>
    <s v="EJECUTADO_EXITOSO"/>
    <s v="EJECUTADO EXITOSO"/>
    <s v="05/12/2025 SE ESCALA A COORDINADOR DE ZONA PARA ENTREGA DE ROLLOS EN SITIO | 10/12/2025 SE ENTREGAN 24 ROLLOS WOMPI"/>
    <s v="VISITA_TÉCNICA"/>
    <n v="24"/>
    <s v="PRINCIPAL"/>
    <s v="TERRESTRE"/>
    <s v="DIAZ VARGAS JONATHAN MIGUEL"/>
    <n v="1"/>
    <n v="31419"/>
    <n v="31419"/>
  </r>
  <r>
    <s v="BOGOTA"/>
    <s v="0036-0004"/>
    <x v="4"/>
    <n v="11001"/>
    <n v="3102593"/>
    <n v="28572"/>
    <x v="0"/>
    <s v="CUNDINAMARCA"/>
    <s v="BOGOTA"/>
    <s v="KAREN PAOLA RUBIANO QUIROGA"/>
    <s v="WOMPI"/>
    <s v="FO-25-1930932"/>
    <d v="2025-12-04T11:43:00"/>
    <d v="2025-12-10T11:32:00"/>
    <x v="0"/>
    <s v="ROLLOS"/>
    <s v="EJECUTADO_EXITOSO"/>
    <s v="EJECUTADO EXITOSO"/>
    <s v="04/12/2025 SE ESCALA A COORDINADOR DE ZONA PARA ENTREGA DE ROLLOS EN SITIO | 10/12/2025 ENTREGA DE 48 ROLLOS EJECUTADO OK"/>
    <s v="VISITA_TÉCNICA"/>
    <n v="48"/>
    <s v="PRINCIPAL"/>
    <s v="TERRESTRE"/>
    <s v="GOMEZ VEGA DAVID SNEYDER"/>
    <n v="1"/>
    <n v="31419"/>
    <n v="31419"/>
  </r>
  <r>
    <s v="BOGOTA"/>
    <s v="0036-0004"/>
    <x v="4"/>
    <n v="11001"/>
    <n v="3109035"/>
    <n v="63474"/>
    <x v="0"/>
    <s v="CUNDINAMARCA"/>
    <s v="BOGOTA"/>
    <s v="INTERRAPIDISIMO LIZCANO"/>
    <s v="WOMPI"/>
    <s v="FO-25-1940777"/>
    <d v="2025-12-05T14:34:00"/>
    <d v="2025-12-10T11:36:00"/>
    <x v="0"/>
    <s v="ROLLOS"/>
    <s v="EJECUTADO_EXITOSO"/>
    <s v="EJECUTADO EXITOSO"/>
    <s v="06/12/2025 SE ESCALA A COORDINADOR DE ZONA PARA ENTREGA DE ROLLOS EN SITIO | 10/12/2025 SE REALIZA LA ENTREGA DE 24 ROLLOS"/>
    <s v="VISITA_TÉCNICA"/>
    <n v="24"/>
    <s v="PRINCIPAL"/>
    <s v="TERRESTRE"/>
    <s v="ORTIZ MARTINEZ STIVEN"/>
    <n v="1"/>
    <n v="31419"/>
    <n v="31419"/>
  </r>
  <r>
    <s v="PEREIRA"/>
    <s v="0036-0002"/>
    <x v="6"/>
    <n v="66170"/>
    <n v="3114286"/>
    <n v="32414"/>
    <x v="0"/>
    <s v="RISARALDA"/>
    <s v="DOSQUEBRADAS"/>
    <s v="BARRIO TEJARES DE LA LOMA 1"/>
    <s v="WOMPI"/>
    <s v="FO-25-1947340"/>
    <d v="2025-12-09T10:06:00"/>
    <d v="2025-12-10T11:39:00"/>
    <x v="0"/>
    <s v="ROLLOS"/>
    <s v="EJECUTADO_EXITOSO"/>
    <s v="EJECUTADO EXITOSO"/>
    <s v="09/12/2025 SE ESCALA A COORDINADOR DE ZONA PARA ENTREGA DE ROLLOS EN SITIO | 10/12/2025 VISITAMOS COMERCIO REALIZAMOS ENTREGA DE 32 ROLLOS."/>
    <s v="VISITA_TÉCNICA"/>
    <n v="32"/>
    <s v="PRINCIPAL"/>
    <s v="TERRESTRE"/>
    <s v="ARROYAVE CANO MANUEL GUILLERMO"/>
    <n v="1"/>
    <n v="31419"/>
    <n v="31419"/>
  </r>
  <r>
    <s v="MANIZALES"/>
    <s v="0036-0002"/>
    <x v="6"/>
    <n v="17001"/>
    <n v="3111241"/>
    <n v="45897"/>
    <x v="0"/>
    <s v="CALDAS"/>
    <s v="MANIZALES"/>
    <s v="BARRIO TOSCANA MANIZALES"/>
    <s v="WOMPI"/>
    <s v="FO-25-1941360"/>
    <d v="2025-12-09T08:00:00"/>
    <d v="2025-12-10T11:41:00"/>
    <x v="0"/>
    <s v="ROLLOS"/>
    <s v="EJECUTADO_EXITOSO"/>
    <s v="EJECUTADO EXITOSO"/>
    <s v="10/12/2025 SE REALIZA ENTREGA DE 32 ROLLOS AL COMERCIO NO SE MANIPULAN EQUIPOS NOS RETIRAMOS SIN CAUSAR DAÑOS NI PEDIDAS EN EL CLIENTE"/>
    <s v="VISITA_TÉCNICA"/>
    <n v="32"/>
    <s v="PRINCIPAL"/>
    <s v="TERRESTRE"/>
    <s v="JARAMILLO PERALTA JUAN DIEGO"/>
    <n v="1"/>
    <n v="31419"/>
    <n v="31419"/>
  </r>
  <r>
    <s v="BOGOTA"/>
    <s v="0036-0004"/>
    <x v="4"/>
    <n v="11001"/>
    <n v="3112616"/>
    <n v="81378"/>
    <x v="0"/>
    <s v="CUNDINAMARCA"/>
    <s v="BOGOTA"/>
    <s v="DROGUERIA CENTRAL PHARMA J.S"/>
    <s v="WOMPI"/>
    <s v="FO-25-1945154"/>
    <d v="2025-12-09T08:00:00"/>
    <d v="2025-12-10T11:43:00"/>
    <x v="0"/>
    <s v="ROLLOS"/>
    <s v="EJECUTADO_EXITOSO"/>
    <s v="EJECUTADO EXITOSO"/>
    <s v="09/12/2025 SE ESCALA A COORDINADOR DE ZONA PARA ENTREGA DE ROLLOS EN SITIO | 10/12/2025 SE REALIZA LA ENTREGA DE 24 ROLLOS"/>
    <s v="VISITA_TÉCNICA"/>
    <n v="24"/>
    <s v="PRINCIPAL"/>
    <s v="TERRESTRE"/>
    <s v="ORTIZ MARTINEZ STIVEN"/>
    <n v="1"/>
    <n v="31419"/>
    <n v="31419"/>
  </r>
  <r>
    <s v="CALI"/>
    <s v="0036-0003"/>
    <x v="0"/>
    <n v="76001"/>
    <n v="3112603"/>
    <n v="15925"/>
    <x v="0"/>
    <s v="VALLE DEL CAUCA"/>
    <s v="CALI"/>
    <s v="BARRIO COLON II CALI"/>
    <s v="WOMPI"/>
    <s v="FO-25-1947010"/>
    <d v="2025-12-09T08:00:00"/>
    <d v="2025-12-10T11:46:00"/>
    <x v="0"/>
    <s v="ROLLOS"/>
    <s v="EJECUTADO_EXITOSO"/>
    <s v="EJECUTADO EXITOSO"/>
    <s v="09/12/2025 SE ESCALA A COORDINADOR DE ZONA PARA ENTREGA DE ROLLOS EN SITIO | 10/12/2025 SE REALIZA VISITA TÉCNICA PARA ENTREGAR 64 ROLLOS EN BUEN ESTADO"/>
    <s v="VISITA_TÉCNICA"/>
    <n v="64"/>
    <s v="PRINCIPAL"/>
    <s v="TERRESTRE"/>
    <s v="ESCOBAR LENIS JUAN SEBASTIAN"/>
    <n v="1"/>
    <n v="31419"/>
    <n v="31419"/>
  </r>
  <r>
    <s v="BARRANQUILLA"/>
    <s v="0036-0001"/>
    <x v="1"/>
    <n v="8001"/>
    <n v="3110301"/>
    <n v="75889"/>
    <x v="0"/>
    <s v="ATLANTICO"/>
    <s v="BARRANQUILLA"/>
    <s v="BARRIO EL PORVENIR BARRANQUILLA 1"/>
    <s v="WOMPI"/>
    <s v="FO-25-1940757"/>
    <d v="2025-12-09T08:00:00"/>
    <d v="2025-12-10T11:49:00"/>
    <x v="0"/>
    <s v="ROLLOS"/>
    <s v="EJECUTADO_EXITOSO"/>
    <s v="EJECUTADO EXITOSO"/>
    <s v="06/12/2025 SE ESCALA A COORDINADOR DE ZONA PARA ENTREGA DE ROLLOS EN SITIO | 10/12/2025 SE HACE ENTREGA DE 24 ROLLOS WOMPI DE MANERA EXITOSA"/>
    <s v="VISITA_TÉCNICA"/>
    <n v="24"/>
    <s v="PRINCIPAL"/>
    <s v="TERRESTRE"/>
    <s v="ORTEGA TORRES JUAN SEBASTIAN"/>
    <n v="1"/>
    <n v="31419"/>
    <n v="31419"/>
  </r>
  <r>
    <s v="VILLAVICENCIO"/>
    <s v="0036-0006"/>
    <x v="2"/>
    <n v="50001"/>
    <n v="3111444"/>
    <n v="61978"/>
    <x v="0"/>
    <s v="META"/>
    <s v="VILLAVICENCIO"/>
    <s v="BARRIO MANANTIAL VILLAVICENCIO 3"/>
    <s v="WOMPI"/>
    <s v="FO-25-1947570"/>
    <d v="2025-12-09T08:00:00"/>
    <d v="2025-12-10T11:54:00"/>
    <x v="0"/>
    <s v="ROLLOS"/>
    <s v="EJECUTADO_EXITOSO"/>
    <s v="EJECUTADO EXITOSO"/>
    <s v="09/12/2025 SE ESCALA A COORDINADOR DE ZONA PARA ENTREGA DE ROLLOS EN SITIO | 10/12/2025 SE VISITA CB Y SE REALIZA ENTREGA DE 24 ROLLOS DE PAPEL TERMICO PARA DATÁFONO WOMPI"/>
    <s v="VISITA_TÉCNICA"/>
    <n v="24"/>
    <s v="PRINCIPAL"/>
    <s v="TERRESTRE"/>
    <s v="GARZON RUIZ LUIS MIGUEL"/>
    <n v="1"/>
    <n v="31419"/>
    <n v="31419"/>
  </r>
  <r>
    <s v="VILLAVICENCIO"/>
    <s v="0036-0006"/>
    <x v="2"/>
    <n v="50001"/>
    <n v="3113129"/>
    <n v="62323"/>
    <x v="0"/>
    <s v="META"/>
    <s v="VILLAVICENCIO"/>
    <s v="BARRIO CANAAN VILLAVICENCIO 1"/>
    <s v="WOMPI"/>
    <s v="FO-25-1945904"/>
    <d v="2025-12-09T08:30:00"/>
    <d v="2025-12-10T11:58:00"/>
    <x v="0"/>
    <s v="ROLLOS"/>
    <s v="EJECUTADO_EXITOSO"/>
    <s v="EJECUTADO EXITOSO"/>
    <s v="09/12/2025 SE ESCALA A COORDINADOR DE ZONA PARA ENTREGA DE ROLLOS EN SITIO | 10/12/2025 SE VISITA CB Y SE REALIZA ENTREGA DE 64 ROLLOS DE PAPEL TERMICO PARA DATÁFONO WOMPI"/>
    <s v="VISITA_TÉCNICA"/>
    <n v="64"/>
    <s v="PRINCIPAL"/>
    <s v="TERRESTRE"/>
    <s v="GARZON RUIZ LUIS MIGUEL"/>
    <n v="1"/>
    <n v="31419"/>
    <n v="31419"/>
  </r>
  <r>
    <s v="CALI"/>
    <s v="0036-0003"/>
    <x v="0"/>
    <n v="76001"/>
    <n v="3111270"/>
    <n v="56147"/>
    <x v="0"/>
    <s v="VALLE DEL CAUCA"/>
    <s v="CALI"/>
    <s v="BARRIO EL CANEY CALI 2"/>
    <s v="WOMPI"/>
    <s v="FO-25-1947565"/>
    <d v="2025-12-09T08:00:00"/>
    <d v="2025-12-10T12:01:00"/>
    <x v="0"/>
    <s v="ROLLOS"/>
    <s v="EJECUTADO_EXITOSO"/>
    <s v="EJECUTADO EXITOSO"/>
    <s v="09/12/2025 SE ESCALA A COORDINADOR DE ZONA PARA ENTREGA DE ROLLOS EN SITIO | 10/12/2025 SE REALIZA VISITA TÉCNICA PARA ENTREGAR 32 ROLLOS EN BUEN ESTADO"/>
    <s v="VISITA_TÉCNICA"/>
    <n v="32"/>
    <s v="PRINCIPAL"/>
    <s v="TERRESTRE"/>
    <s v="ESCOBAR LENIS JUAN SEBASTIAN"/>
    <n v="1"/>
    <n v="31419"/>
    <n v="31419"/>
  </r>
  <r>
    <s v="CALI"/>
    <s v="0036-0003"/>
    <x v="0"/>
    <n v="76001"/>
    <n v="3115549"/>
    <n v="80937"/>
    <x v="0"/>
    <s v="VALLE DEL CAUCA"/>
    <s v="CALI"/>
    <s v="BARRIO UNION DE VIVIENDA POPULAR CALI"/>
    <s v="WOMPI"/>
    <s v="FO-25-1949603"/>
    <d v="2025-12-09T11:24:00"/>
    <d v="2025-12-10T12:03:00"/>
    <x v="0"/>
    <s v="ROLLOS"/>
    <s v="EJECUTADO_EXITOSO"/>
    <s v="EJECUTADO EXITOSO"/>
    <s v="10/12/2025 SE REALIZA VISITA TÉCNICA PARA ENTREGAR 24 ROLLOS EN BUEN ESTADO"/>
    <s v="VISITA_TÉCNICA"/>
    <n v="24"/>
    <s v="PRINCIPAL"/>
    <s v="TERRESTRE"/>
    <s v="ESCOBAR LENIS JUAN SEBASTIAN"/>
    <n v="1"/>
    <n v="31419"/>
    <n v="31419"/>
  </r>
  <r>
    <s v="CALI"/>
    <s v="0036-0003"/>
    <x v="0"/>
    <n v="76520"/>
    <n v="3111191"/>
    <n v="61240"/>
    <x v="0"/>
    <s v="VALLE DEL CAUCA"/>
    <s v="PALMIRA"/>
    <s v="BARRIO EL SEMBRADOR PALMIRA 3"/>
    <s v="WOMPI"/>
    <s v="FO-25-1947555"/>
    <d v="2025-12-09T08:00:00"/>
    <d v="2025-12-10T12:05:00"/>
    <x v="0"/>
    <s v="ROLLOS"/>
    <s v="EJECUTADO_EXITOSO"/>
    <s v="EJECUTADO EXITOSO"/>
    <s v="09/12/2025 SE ESCALA A COORDINADOR DE ZONA PARA ENTREGA DE ROLLOS EN SITIO | 10/12/2025 EN LA VISITA TÉCNICA SE REALIZÓ LA ENTREGA DE 16 ROLLOS DE WOMPI PARA EL CB."/>
    <s v="VISITA_TÉCNICA"/>
    <n v="16"/>
    <s v="PRINCIPAL"/>
    <s v="TERRESTRE"/>
    <s v="SANCHEZ URREGO ROBINSON DAVID"/>
    <n v="1"/>
    <n v="31419"/>
    <n v="31419"/>
  </r>
  <r>
    <s v="VILLAVICENCIO"/>
    <s v="0036-0006"/>
    <x v="2"/>
    <n v="50001"/>
    <n v="3116544"/>
    <n v="34463"/>
    <x v="0"/>
    <s v="META"/>
    <s v="VILLAVICENCIO"/>
    <s v="BARRIO ANTONIO VILLAVICENCIO"/>
    <s v="WOMPI"/>
    <s v="FO-25-1949701"/>
    <d v="2025-12-09T13:45:00"/>
    <d v="2025-12-10T12:12:00"/>
    <x v="0"/>
    <s v="ROLLOS"/>
    <s v="EJECUTADO_EXITOSO"/>
    <s v="EJECUTADO EXITOSO"/>
    <s v="09/12/2025 SE ESCALA A COORDINADOR DE ZONA PARA ENTREGA DE ROLLOS EN SITIO | 10/12/2025 SE VISITA CB Y SE REALIZA ENTREGA DE 64 ROLLOS DE PAPEL TERMICO PARA DATÁFONO"/>
    <s v="VISITA_TÉCNICA"/>
    <n v="64"/>
    <s v="PRINCIPAL"/>
    <s v="TERRESTRE"/>
    <s v="GARZON RUIZ LUIS MIGUEL"/>
    <n v="1"/>
    <n v="31419"/>
    <n v="31419"/>
  </r>
  <r>
    <s v="MANIZALES"/>
    <s v="0036-0002"/>
    <x v="6"/>
    <n v="17001"/>
    <n v="3104791"/>
    <n v="24349"/>
    <x v="0"/>
    <s v="CALDAS"/>
    <s v="MANIZALES"/>
    <s v="BARRIO PUERTAS DEL SOL - MANIZALES"/>
    <s v="WOMPI"/>
    <s v="FO-25-1932821"/>
    <d v="2025-12-04T16:29:00"/>
    <d v="2025-12-10T12:38:00"/>
    <x v="0"/>
    <s v="ROLLOS"/>
    <s v="EJECUTADO_EXITOSO"/>
    <s v="EJECUTADO EXITOSO"/>
    <s v="04/12/2025 SE ESCALA A COORDINADOR DE ZONA PARA ENTREGA DE ROLLOS EN SITIO | 10/12/2025 SE REALIZA ENTREGA DE 40 ROLLOS AL COMERCIO NO SE MANIPULAN EQUIPOS NOS RETIRAMOS SIN CAUSAR DAÑOS NI PEDIDAS EN EL CLIENTE"/>
    <s v="VISITA_TÉCNICA"/>
    <n v="40"/>
    <s v="PRINCIPAL"/>
    <s v="TERRESTRE"/>
    <s v="JARAMILLO PERALTA JUAN DIEGO"/>
    <n v="1"/>
    <n v="31419"/>
    <n v="31419"/>
  </r>
  <r>
    <s v="BOGOTA"/>
    <s v="0036-0004"/>
    <x v="4"/>
    <n v="11001"/>
    <n v="3111126"/>
    <n v="61293"/>
    <x v="0"/>
    <s v="CUNDINAMARCA"/>
    <s v="BOGOTA"/>
    <s v="BARRIO DANUBIO AZUL BOGOTA 4"/>
    <s v="WOMPI"/>
    <s v="FO-25-1940691"/>
    <d v="2025-12-09T08:00:00"/>
    <d v="2025-12-10T12:45:00"/>
    <x v="0"/>
    <s v="ROLLOS"/>
    <s v="EJECUTADO_EXITOSO"/>
    <s v="EJECUTADO EXITOSO"/>
    <s v="06/12/2025 SE ESCALA A COORDINADOR DE ZONA PARA ENTREGA DE ROLLOS EN SITIO | 10/12/2025 SE REALIZA ENTREGA DE 24 ROLLOS"/>
    <s v="VISITA_TÉCNICA"/>
    <n v="24"/>
    <s v="PRINCIPAL"/>
    <s v="TERRESTRE"/>
    <s v="MICHELI LOPEZ MIGUEL ANGEL"/>
    <n v="1"/>
    <n v="31419"/>
    <n v="31419"/>
  </r>
  <r>
    <s v="CALI"/>
    <s v="0036-0003"/>
    <x v="0"/>
    <n v="76364"/>
    <n v="3102575"/>
    <n v="81079"/>
    <x v="0"/>
    <s v="VALLE DEL CAUCA"/>
    <s v="JAMUNDI"/>
    <s v="BARRIO BELLO HORIZONTE JAMUNDI"/>
    <s v="WOMPI"/>
    <s v="FO-25-1931433"/>
    <d v="2025-12-04T11:36:00"/>
    <d v="2025-12-10T12:46:00"/>
    <x v="0"/>
    <s v="ROLLOS"/>
    <s v="EJECUTADO_EXITOSO"/>
    <s v="EJECUTADO EXITOSO"/>
    <s v="04/12/2025 SE CONFIRMAN DATOS, SE REALIZA ENVIO POR OPERADOR LOGISTICO | 10/12/2025 SE REALIZA ENVIO DE 8 ROLLOS, CON LA GUIA 46778000239 COORDINADORA. SE CONFIRMA ENTREGA EXITOSA POR PARTE DE LA TRANSPORTADORA"/>
    <s v="ENVÍO"/>
    <n v="8"/>
    <s v="INTERMEDIA"/>
    <s v="TERRESTRE"/>
    <s v="CONTRERAS ROSSI LITZY YULIETH"/>
    <n v="1"/>
    <n v="36351"/>
    <n v="36351"/>
  </r>
  <r>
    <s v="SINCELEJO"/>
    <s v="0036-0001"/>
    <x v="1"/>
    <n v="70001"/>
    <n v="3108565"/>
    <n v="61522"/>
    <x v="0"/>
    <s v="SUCRE"/>
    <s v="SINCELEJO"/>
    <s v="BARRIO AVENIDA LAS PEÑITAS SINCELEJO"/>
    <s v="WOMPI"/>
    <s v="FO-25-1937520"/>
    <d v="2025-12-05T12:54:00"/>
    <d v="2025-12-10T12:51:00"/>
    <x v="0"/>
    <s v="ROLLOS"/>
    <s v="EJECUTADO_EXITOSO"/>
    <s v="EJECUTADO EXITOSO"/>
    <s v="05/12/2025 SE ESCALA A COORDINADOR DE ZONA PARA ENTREGA DE ROLLOS EN SITIO | 10/12/2025 SE VISITA COMERCIO Y SE HACE ENTREGA DE 64 ROLLOS AL SEÑOR DIEGO HERNÁNDEZ."/>
    <s v="VISITA_TÉCNICA"/>
    <n v="64"/>
    <s v="PRINCIPAL"/>
    <s v="TERRESTRE"/>
    <s v="CACERES HERNANDEZ ANDRES"/>
    <n v="1"/>
    <n v="31419"/>
    <n v="31419"/>
  </r>
  <r>
    <s v="VILLAVICENCIO"/>
    <s v="0036-0006"/>
    <x v="2"/>
    <n v="50226"/>
    <n v="3102150"/>
    <n v="43189"/>
    <x v="0"/>
    <s v="META"/>
    <s v="CUMARAL"/>
    <s v="BARRIO TRIUNFO CUMARAL"/>
    <s v="WOMPI"/>
    <s v="FO-25-1931439"/>
    <d v="2025-12-04T10:41:00"/>
    <d v="2025-12-10T13:09:00"/>
    <x v="0"/>
    <s v="ROLLOS"/>
    <s v="EJECUTADO_EXITOSO"/>
    <s v="EJECUTADO EXITOSO"/>
    <s v="04/12/2025 SE CONFIRMAN DATOS, SE REALIZA ENVIO POR OPERADOR LOGISTICO"/>
    <s v="ENVÍO"/>
    <n v="64"/>
    <s v="INTERMEDIA"/>
    <s v="TERRESTRE"/>
    <s v="CONTRERAS ROSSI LITZY YULIETH"/>
    <n v="1"/>
    <n v="36351"/>
    <n v="36351"/>
  </r>
  <r>
    <s v="BUCARAMANGA"/>
    <s v="0036-0007"/>
    <x v="3"/>
    <n v="68432"/>
    <n v="3112605"/>
    <n v="67377"/>
    <x v="0"/>
    <s v="SANTANDER"/>
    <s v="MALAGA"/>
    <s v="BARRIO CENTRO MALAGA 4"/>
    <s v="WOMPI"/>
    <s v="FO-25-1947682"/>
    <d v="2025-12-09T08:00:00"/>
    <d v="2025-12-10T13:15:00"/>
    <x v="0"/>
    <s v="ROLLOS"/>
    <s v="EJECUTADO_EXITOSO"/>
    <s v="EJECUTADO EXITOSO"/>
    <s v="09/12/2025 SE REALIZA ENVIO DE ROLLOS POR  OPERADOR LOGISTICO | 09/12/2025 SE COMUNICA CON EL SEÑOR FREDDY CORREA AL NUNERO 3132826065 EL CUAL SE LE INFORMA DEL ENVIO DE 48 ROLLOS WOMPI CB OPERATIVO"/>
    <s v="ENVÍO"/>
    <n v="48"/>
    <s v="LEJANA"/>
    <s v="TERRESTRE"/>
    <s v="BARAJAS BERMUDEZ YAHIR MAURICIO"/>
    <n v="1"/>
    <n v="40250"/>
    <n v="40250"/>
  </r>
  <r>
    <s v="TUNJA"/>
    <s v="0036-0007"/>
    <x v="3"/>
    <n v="15806"/>
    <n v="3103006"/>
    <n v="72255"/>
    <x v="0"/>
    <s v="BOYACA"/>
    <s v="TIBASOSA"/>
    <s v="TIBASOSA VEREDA SANTA TERESA"/>
    <s v="WOMPI"/>
    <s v="FO-25-1931436"/>
    <d v="2025-12-04T11:34:00"/>
    <d v="2025-12-10T13:19:00"/>
    <x v="0"/>
    <s v="ROLLOS"/>
    <s v="EJECUTADO_EXITOSO"/>
    <s v="EJECUTADO EXITOSO"/>
    <s v="04/12/2025 SE CONFIRMAN DATOS, SE REALIZA ENVIO POR OPERADOR LOGISTICO | 05/12/2025 ENVÍO DE 32 ROLLOA EXITOSOS POR INTERRAPIDICIMO"/>
    <s v="ENVÍO"/>
    <n v="32"/>
    <s v="INTERMEDIA"/>
    <s v="TERRESTRE"/>
    <s v="HERRERA GARZON JEYSON STEVENT"/>
    <n v="1"/>
    <n v="36351"/>
    <n v="36351"/>
  </r>
  <r>
    <s v="VILLAVICENCIO"/>
    <s v="0036-0006"/>
    <x v="2"/>
    <n v="50350"/>
    <n v="3076267"/>
    <n v="76093"/>
    <x v="0"/>
    <s v="META"/>
    <s v="LA MACARENA"/>
    <s v="BARRIO LAS COLINAS LA MACARENA 1"/>
    <s v="WOMPI"/>
    <s v="FO-25-1903383"/>
    <d v="2025-11-28T11:55:00"/>
    <d v="2025-12-10T13:20:00"/>
    <x v="0"/>
    <s v="ROLLOS"/>
    <s v="EJECUTADO_EXITOSO"/>
    <s v="EJECUTADO EXITOSO"/>
    <s v="28/11/2025 SE CONFIRMAN DATOS, SE REALIZA ENVIO POR OPERADOR LOGISTICO | 10/12/2025 SE REALIZA ENVIO DE 24 ROLLOS, CON LA GUIA 2235596907 SERVIENTREGA. SE CONFIRMA ENTREGA EXITOSA POR PARTE DE LA TRANSPORTADORA"/>
    <s v="ENVÍO"/>
    <n v="24"/>
    <s v="LEJANA"/>
    <s v="AEREO"/>
    <s v="ALVAREZ LOPEZ MARIANA"/>
    <n v="1"/>
    <n v="40250"/>
    <n v="40250"/>
  </r>
  <r>
    <s v="BOGOTA"/>
    <s v="0036-0004"/>
    <x v="4"/>
    <n v="73449"/>
    <n v="3109613"/>
    <n v="59722"/>
    <x v="0"/>
    <s v="TOLIMA"/>
    <s v="MELGAR"/>
    <s v="BARRIO CENTRO MELGAR 10"/>
    <s v="WOMPI"/>
    <s v="FO-25-1940404"/>
    <d v="2025-12-05T15:47:00"/>
    <d v="2025-12-10T13:39:00"/>
    <x v="0"/>
    <s v="ROLLOS"/>
    <s v="EJECUTADO_EXITOSO"/>
    <s v="EJECUTADO EXITOSO"/>
    <s v="06/12/2025 SE CONFIRMAN DATOS, SE REALIZA ENVIO POR OPERADOR LOGISTICO | 10/12/2025 SE REALIZA ENVIO DE 32 ROLLOS, CON LA GUIA 2235597010 SERVIENTREGA. SE CONFIRMA ENTREGA EXITOSA POR PARTE DE LA TRANSPORTADORA"/>
    <s v="ENVÍO"/>
    <n v="32"/>
    <s v="INTERMEDIA"/>
    <s v="TERRESTRE"/>
    <s v="ORREGO BEDOYA YASMIN ADRIANA"/>
    <n v="1"/>
    <n v="36351"/>
    <n v="36351"/>
  </r>
  <r>
    <s v="IBAGUE"/>
    <s v="0036-0006"/>
    <x v="2"/>
    <n v="73268"/>
    <n v="3108654"/>
    <n v="68077"/>
    <x v="0"/>
    <s v="TOLIMA"/>
    <s v="ESPINAL"/>
    <s v="LIBERTADOR ESPINAL TOLIMA"/>
    <s v="WOMPI"/>
    <s v="FO-25-1938198"/>
    <d v="2025-12-05T13:03:00"/>
    <d v="2025-12-10T13:41:00"/>
    <x v="0"/>
    <s v="ROLLOS"/>
    <s v="EJECUTADO_EXITOSO"/>
    <s v="EJECUTADO EXITOSO"/>
    <s v="05/12/2025 SE CONFIRMAN DATOS, SE REALIZA ENVIO POR OPERADOR LOGISTICO | 10/12/2025 SE REALIZA ENVIO DE 64 ROLLOS, CON LA GUIA 2235597008 SERVIENTREGA. SE CONFIRMA ENTREGA EXITOSA POR PARTE DE LA TRANSPORTADORA"/>
    <s v="ENVÍO"/>
    <n v="64"/>
    <s v="INTERMEDIA"/>
    <s v="TERRESTRE"/>
    <s v="MISAS MARULANDA ALEXANDER"/>
    <n v="1"/>
    <n v="36351"/>
    <n v="36351"/>
  </r>
  <r>
    <s v="TUNJA"/>
    <s v="0036-0007"/>
    <x v="3"/>
    <n v="15176"/>
    <n v="3107064"/>
    <n v="22279"/>
    <x v="0"/>
    <s v="BOYACA"/>
    <s v="CHIQUINQUIRA"/>
    <s v="BARRIO CENTRO III - CHIQUINQUIRÁ"/>
    <s v="WOMPI"/>
    <s v="FO-25-1935791"/>
    <d v="2025-12-05T10:04:00"/>
    <d v="2025-12-10T13:42:00"/>
    <x v="0"/>
    <s v="ROLLOS"/>
    <s v="EJECUTADO_EXITOSO"/>
    <s v="EJECUTADO EXITOSO"/>
    <s v="05/12/2025 SE REALIZA ENVIO DE ROLLOS POR  OPERADOR LOGISTICO | 10/12/2025 SE REALIZA ENVIO DE 64 ROLLOS, CON LA GUIA 2235597001 SERVIENTREGA. SE CONFIRMA ENTREGA EXITOSA POR PARTE DE LA TRANSPORTADORA"/>
    <s v="ENVÍO"/>
    <n v="64"/>
    <s v="LEJANA"/>
    <s v="TERRESTRE"/>
    <s v="CONTRERAS ROSSI LITZY YULIETH"/>
    <n v="1"/>
    <n v="40250"/>
    <n v="40250"/>
  </r>
  <r>
    <s v="CALI"/>
    <s v="0036-0003"/>
    <x v="0"/>
    <n v="76248"/>
    <n v="3069904"/>
    <n v="37019"/>
    <x v="0"/>
    <s v="VALLE DEL CAUCA"/>
    <s v="EL CERRITO"/>
    <s v="BARRIO EL PLACER EL CERRITO 1"/>
    <s v="WOMPI"/>
    <s v="FO-25-1897242"/>
    <d v="2025-11-27T08:38:00"/>
    <d v="2025-12-10T13:43:00"/>
    <x v="0"/>
    <s v="ROLLOS"/>
    <s v="EJECUTADO_EXITOSO"/>
    <s v="EJECUTADO EXITOSO"/>
    <s v="01/12/2025 SE CONFIRMAN DATOS, SE REALIZA ENVIO POR OPERADOR LOGISTICO | 10/12/2025 SE REALIZA ENTREGA DE 48 ROLLOS TERMICOS WOMPI"/>
    <s v="VISITA_TÉCNICA"/>
    <n v="48"/>
    <s v="INTERMEDIA"/>
    <s v="TERRESTRE"/>
    <s v="MONTERO MUESES GIAN CARLO"/>
    <n v="1"/>
    <n v="36351"/>
    <n v="36351"/>
  </r>
  <r>
    <s v="CALI"/>
    <s v="0036-0003"/>
    <x v="0"/>
    <n v="76377"/>
    <n v="3099939"/>
    <n v="64106"/>
    <x v="0"/>
    <s v="VALLE DEL CAUCA"/>
    <s v="LA CUMBRE"/>
    <s v="BARRIO CENTRO LA CUMBRE 3"/>
    <s v="WOMPI"/>
    <s v="FO-25-1928994"/>
    <d v="2025-12-04T08:00:00"/>
    <d v="2025-12-10T13:44:00"/>
    <x v="0"/>
    <s v="ROLLOS"/>
    <s v="EJECUTADO_EXITOSO"/>
    <s v="EJECUTADO EXITOSO"/>
    <s v="04/12/2025 SE REALIZA ENVIO DE ROLLOS POR  OPERADOR LOGISTICO | 10/12/2025 SE REALIZA ENVIO DE 48 ROLLOS, CON LA GUIA 2248145464 SERVIENTREGA. SE CONFIRMA ENTREGA EXITOSA POR PARTE DE LA TRANSPORTADORA"/>
    <s v="ENVÍO"/>
    <n v="48"/>
    <s v="INTERMEDIA"/>
    <s v="TERRESTRE"/>
    <s v="CONTRERAS ROSSI LITZY YULIETH"/>
    <n v="1"/>
    <n v="36351"/>
    <n v="36351"/>
  </r>
  <r>
    <s v="CALI"/>
    <s v="0036-0003"/>
    <x v="0"/>
    <n v="19001"/>
    <n v="3089865"/>
    <n v="66794"/>
    <x v="0"/>
    <s v="CAUCA"/>
    <s v="POPAYAN"/>
    <s v="BARRIO LOS SAUCES POPAYAN 1"/>
    <s v="WOMPI"/>
    <s v="FO-25-1918080"/>
    <d v="2025-12-02T10:15:00"/>
    <d v="2025-12-10T13:59:00"/>
    <x v="0"/>
    <s v="ROLLOS"/>
    <s v="EJECUTADO_CANCELADO"/>
    <s v="CB CERRADO - DESOCUPADO"/>
    <s v="02/12/2025 SE ESCALA A COORDINADOR DE ZONA PARA ENTREGA DE ROLLOS EN SITIO | 10/12/2025 SE LLEGA AL SITIO SE ENCUENTRA CB CERRADO SE LLAMA AL CELULAR NO SE TIENE RESPUESTA"/>
    <s v="VISITA_TÉCNICA"/>
    <n v="32"/>
    <s v="LEJANA"/>
    <s v="TERRESTRE"/>
    <s v="GIMBUEL LASSO LUIS GERMAN"/>
    <n v="1"/>
    <n v="40250"/>
    <n v="40250"/>
  </r>
  <r>
    <s v="SINCELEJO"/>
    <s v="0036-0001"/>
    <x v="1"/>
    <n v="70001"/>
    <n v="3107634"/>
    <n v="75347"/>
    <x v="0"/>
    <s v="SUCRE"/>
    <s v="SINCELEJO"/>
    <s v="BARRIO CENTRO SINCELEJO 22"/>
    <s v="WOMPI"/>
    <s v="FO-25-1935814"/>
    <d v="2025-12-05T10:53:00"/>
    <d v="2025-12-10T14:28:00"/>
    <x v="0"/>
    <s v="ROLLOS"/>
    <s v="EJECUTADO_EXITOSO"/>
    <s v="EJECUTADO EXITOSO"/>
    <s v="05/12/2025 SE ESCALA A COORDINADOR DE ZONA PARA ENTREGA DE ROLLOS EN SITIO | 10/12/2025 SE VISITA COMERCIO Y SE HACE ENTREGA DE 32 ROLLOS A LA SEÑORA MARÍA FERNANDA VASQUEZ."/>
    <s v="VISITA_TÉCNICA"/>
    <n v="32"/>
    <s v="PRINCIPAL"/>
    <s v="TERRESTRE"/>
    <s v="CACERES HERNANDEZ ANDRES"/>
    <n v="1"/>
    <n v="31419"/>
    <n v="31419"/>
  </r>
  <r>
    <s v="VILLAVICENCIO"/>
    <s v="0036-0006"/>
    <x v="2"/>
    <n v="50001"/>
    <n v="3111189"/>
    <n v="53495"/>
    <x v="0"/>
    <s v="META"/>
    <s v="VILLAVICENCIO"/>
    <s v="BARRIO ZONA RURAL VILLAVICENCIO 1"/>
    <s v="WOMPI"/>
    <s v="FO-25-1947557"/>
    <d v="2025-12-09T08:00:00"/>
    <d v="2025-12-10T14:31:00"/>
    <x v="0"/>
    <s v="ROLLOS"/>
    <s v="EJECUTADO_EXITOSO"/>
    <s v="EJECUTADO EXITOSO"/>
    <s v="09/12/2025 SE ESCALA A COORDINADOR DE ZONA PARA ENTREGA DE ROLLOS EN SITIO | 10/12/2025 SE VISITA CB Y SE REALIZA ENTREGA DE 56 ROLLOS DE PAPEL TERMICO PARA DATÁFONO WOMPI"/>
    <s v="VISITA_TÉCNICA"/>
    <n v="56"/>
    <s v="PRINCIPAL"/>
    <s v="TERRESTRE"/>
    <s v="GARZON RUIZ LUIS MIGUEL"/>
    <n v="1"/>
    <n v="31419"/>
    <n v="31419"/>
  </r>
  <r>
    <s v="CALI"/>
    <s v="0036-0003"/>
    <x v="0"/>
    <n v="76001"/>
    <n v="3111170"/>
    <n v="76365"/>
    <x v="0"/>
    <s v="VALLE DEL CAUCA"/>
    <s v="CALI"/>
    <s v="MOTO REPUESTOS SUPER MOTOS"/>
    <s v="WOMPI"/>
    <s v="FO-25-1947572"/>
    <d v="2025-12-09T08:00:00"/>
    <d v="2025-12-10T14:33:00"/>
    <x v="0"/>
    <s v="ROLLOS"/>
    <s v="EJECUTADO_EXITOSO"/>
    <s v="EJECUTADO EXITOSO"/>
    <s v="09/12/2025 SE ESCALA A COORDINADOR DE ZONA PARA ENTREGA DE ROLLOS EN SITIO | 10/12/2025 SE VISITA CORRESPONSAL Y SE REALIZA ENTREGA DE 8 ROLLOS"/>
    <s v="VISITA_TÉCNICA"/>
    <n v="8"/>
    <s v="PRINCIPAL"/>
    <s v="TERRESTRE"/>
    <s v="BOLAÑOS TABORDA JORGE ENRIQUE"/>
    <n v="1"/>
    <n v="31419"/>
    <n v="31419"/>
  </r>
  <r>
    <s v="VALLEDUPAR"/>
    <s v="0036-0001"/>
    <x v="1"/>
    <n v="20400"/>
    <n v="3114412"/>
    <n v="72470"/>
    <x v="0"/>
    <s v="CESAR"/>
    <s v="LA JAGUA DE IBIRICO"/>
    <s v="CESAR LA JAGUA DE IBIRICO"/>
    <s v="WOMPI"/>
    <s v="FO-25-1955334"/>
    <d v="2025-12-09T09:50:00"/>
    <d v="2025-12-10T14:49:00"/>
    <x v="0"/>
    <s v="ROLLOS"/>
    <s v="GESTIÓN_TELEFONICA"/>
    <s v="CANCELADO POR EL USUARIO"/>
    <s v="10/12/2025 SE PROCEDE A CERRAR ESTE CASO YA QUE NO FUE POSIBLE LA COMUNICACION CON EL COMERCIO, SE LE DEJA UN MENSAJE POR WHTSAPP DONDE SE LE INFIRMA QUE SI REQUIERE ROLLOS DEBE COMUNICARSE E NUEVO A LA LINEA PARA GENERAR OTRO RADICADO | 10/12/2025 SE PROCEDE A CERRAR ESTE CASO YA QUE NO FUE POSIBLE LA COMUNICACION CON EL COMERCIO, SE LE DEJA UN MENSAJE POR WHTSAPP DONDE SE LE INFIRMA QUE SI REQUIERE ROLLOS DEBE COMUNICARSE E NUEVO A LA LINEA PARA GENERAR OTRO RADICADO"/>
    <s v="SOPORTE_TELEFÓNICO"/>
    <n v="0"/>
    <s v="LEJANA"/>
    <s v="TERRESTRE"/>
    <n v="0"/>
    <n v="1"/>
    <n v="22000"/>
    <n v="22000"/>
  </r>
  <r>
    <s v="BOGOTA"/>
    <s v="0036-0004"/>
    <x v="4"/>
    <n v="11001"/>
    <n v="3111232"/>
    <n v="42694"/>
    <x v="0"/>
    <s v="CUNDINAMARCA"/>
    <s v="BOGOTA"/>
    <s v="BARRIO NUEVO MUZU BOGOTA"/>
    <s v="WOMPI"/>
    <s v="FO-25-1941374"/>
    <d v="2025-12-09T08:00:00"/>
    <d v="2025-12-10T14:59:00"/>
    <x v="0"/>
    <s v="ROLLOS"/>
    <s v="EJECUTADO_CANCELADO"/>
    <s v="CB CERRADO - DESOCUPADO"/>
    <s v="10/12/2025 COMERCIO CERRADO SIN CONTACTO TELEFÓNICO 3208362001"/>
    <s v="VISITA_TÉCNICA"/>
    <n v="0"/>
    <s v="PRINCIPAL"/>
    <s v="TERRESTRE"/>
    <s v="SOTO LONDOÑO FREDY ALEXANDER"/>
    <n v="1"/>
    <n v="31419"/>
    <n v="31419"/>
  </r>
  <r>
    <s v="PASTO"/>
    <s v="0036-0003"/>
    <x v="0"/>
    <n v="52385"/>
    <n v="3075787"/>
    <n v="59160"/>
    <x v="0"/>
    <s v="NARIÑO"/>
    <s v="LA LLANADA"/>
    <s v="BARRIO PROGRESO LA LLANADA 1"/>
    <s v="WOMPI"/>
    <s v="FO-25-1903023"/>
    <d v="2025-11-28T11:00:00"/>
    <d v="2025-12-10T15:11:00"/>
    <x v="0"/>
    <s v="ROLLOS"/>
    <s v="EJECUTADO_EXITOSO"/>
    <s v="EJECUTADO EXITOSO"/>
    <s v="28/11/2025 SE CONFIRMAN DATOS, SE REALIZA ENVIO POR OPERADOR LOGISTICO | 10/12/2025 SIN GUIA , SE LE CONSULTA A BODEGA | 10/12/2025 GUIA 2248145451 | 10/12/2025 SE REALIZA ENVIO DE 48 ROLLOS, CON LA GUIA 2248145451 SERVIENTREGA. SE CONFIRMA ENTREGA EXITOSA POR PARTE DE LA TRANSPORTADORA"/>
    <s v="ENVÍO"/>
    <n v="48"/>
    <s v="LEJANA"/>
    <s v="TERRESTRE"/>
    <s v="TORO CARDONA ELIZABETH"/>
    <n v="1"/>
    <n v="40250"/>
    <n v="40250"/>
  </r>
  <r>
    <s v="CALI"/>
    <s v="0036-0003"/>
    <x v="0"/>
    <n v="19001"/>
    <n v="3078635"/>
    <n v="45655"/>
    <x v="0"/>
    <s v="CAUCA"/>
    <s v="POPAYAN"/>
    <s v="BARRIO SAN EDUARDO POPAYAN 1"/>
    <s v="WOMPI"/>
    <s v="FO-25-1907570"/>
    <d v="2025-12-01T08:00:00"/>
    <d v="2025-12-10T15:17:00"/>
    <x v="0"/>
    <s v="ROLLOS"/>
    <s v="EJECUTADO_EXITOSO"/>
    <s v="EJECUTADO EXITOSO"/>
    <s v="29/11/2025 SE ESCALA A COORDINADOR DE ZONA PARA ENTREGA DE ROLLOS EN SITIO | 10/12/2025 SE ENTREGAN 24 ROLLOS WOMPI"/>
    <s v="VISITA_TÉCNICA"/>
    <n v="24"/>
    <s v="LEJANA"/>
    <s v="TERRESTRE"/>
    <s v="GIMBUEL LASSO LUIS GERMAN"/>
    <n v="1"/>
    <n v="40250"/>
    <n v="40250"/>
  </r>
  <r>
    <s v="CALI"/>
    <s v="0036-0003"/>
    <x v="0"/>
    <n v="76130"/>
    <n v="3096763"/>
    <n v="52434"/>
    <x v="0"/>
    <s v="VALLE DEL CAUCA"/>
    <s v="CANDELARIA"/>
    <s v="BARRIO EL COMERCIO CANDELARIA 1"/>
    <s v="WOMPI"/>
    <s v="FO-25-1927401"/>
    <d v="2025-12-03T11:16:00"/>
    <d v="2025-12-10T15:43:00"/>
    <x v="0"/>
    <s v="ROLLOS"/>
    <s v="EJECUTADO_EXITOSO"/>
    <s v="EJECUTADO EXITOSO"/>
    <s v="04/12/2025 SE REALIZA ENVIO DE ROLLOS POR  OPERADOR LOGISTICO | 10/12/2025 SE REALIZA ENVIO DE 32 ROLLOS, CON LA GUIA 2248145461 SERVIENTREGA. SE CONFIRMA ENTREGA EXITOSA POR PARTE DE LA TRANSPORTADORA"/>
    <s v="ENVÍO"/>
    <n v="32"/>
    <s v="INTERMEDIA"/>
    <s v="TERRESTRE"/>
    <s v="ORREGO BEDOYA YASMIN ADRIANA"/>
    <n v="1"/>
    <n v="36351"/>
    <n v="36351"/>
  </r>
  <r>
    <s v="MONTERIA"/>
    <s v="0036-0001"/>
    <x v="1"/>
    <n v="23660"/>
    <n v="3097516"/>
    <n v="30344"/>
    <x v="0"/>
    <s v="CORDOBA"/>
    <s v="SAHAGUN"/>
    <s v="BARRIO ANILLO VIAL SAHAGUN"/>
    <s v="WOMPI"/>
    <s v="FO-25-1927236"/>
    <d v="2025-12-03T13:01:00"/>
    <d v="2025-12-10T15:44:00"/>
    <x v="0"/>
    <s v="ROLLOS"/>
    <s v="EJECUTADO_EXITOSO"/>
    <s v="EJECUTADO EXITOSO"/>
    <s v="04/12/2025 SE REALIZA ENVIO DE ROLLOS POR  OPERADOR LOGISTICO | 10/12/2025 SE REALIZA ENVIO DE 16 ROLLOS, CON LA GUIA 2265100543 SERVIENTREGA. SE CONFIRMA ENTREGA EXITOSA POR PARTE DE LA TRANSPORTADORA"/>
    <s v="ENVÍO"/>
    <n v="16"/>
    <s v="INTERMEDIA"/>
    <s v="TERRESTRE"/>
    <s v="MISAS MARULANDA ALEXANDER"/>
    <n v="1"/>
    <n v="36351"/>
    <n v="36351"/>
  </r>
  <r>
    <s v="TUNJA"/>
    <s v="0036-0007"/>
    <x v="3"/>
    <n v="15051"/>
    <n v="3094840"/>
    <n v="61807"/>
    <x v="0"/>
    <s v="BOYACA"/>
    <s v="ARCABUCO"/>
    <s v="BARRIO CENTRO ARCABUCO 3"/>
    <s v="WOMPI"/>
    <s v="FO-25-1924290"/>
    <d v="2025-12-03T08:37:00"/>
    <d v="2025-12-10T15:46:00"/>
    <x v="0"/>
    <s v="ROLLOS"/>
    <s v="EJECUTADO_EXITOSO"/>
    <s v="EJECUTADO EXITOSO"/>
    <s v="03/12/2025 SE CONFIRMAN DATOS, SE REALIZA ENVIO POR OPERADOR LOGISTICO | 10/12/2025 SE REALIZA ENVIO DE 24 ROLLOS, CON LA GUIA 2235596964 SERVIENTREGA. SE CONFIRMA ENTREGA EXITOSA POR PARTE DE LA TRANSPORTADORA"/>
    <s v="ENVÍO"/>
    <n v="24"/>
    <s v="INTERMEDIA"/>
    <s v="TERRESTRE"/>
    <s v="CONTRERAS ROSSI LITZY YULIETH"/>
    <n v="1"/>
    <n v="36351"/>
    <n v="36351"/>
  </r>
  <r>
    <s v="SINCELEJO"/>
    <s v="0036-0001"/>
    <x v="1"/>
    <n v="70001"/>
    <n v="3111207"/>
    <n v="75388"/>
    <x v="0"/>
    <s v="SUCRE"/>
    <s v="SINCELEJO"/>
    <s v="BARRIO KENNEDY SINCELEJO"/>
    <s v="WOMPI"/>
    <s v="FO-25-1940687"/>
    <d v="2025-12-09T08:00:00"/>
    <d v="2025-12-10T15:54:00"/>
    <x v="0"/>
    <s v="ROLLOS"/>
    <s v="EJECUTADO_EXITOSO"/>
    <s v="EJECUTADO EXITOSO"/>
    <s v="06/12/2025 SE ESCALA A COORDINADOR DE ZONA PARA ENTREGA DE ROLLOS EN SITIO | 10/12/2025 SE VISITA COMERCIO Y SE HACE ENTREGA DE 32 ROLLOS AL SEÑOR NEDER GONZÁLEZ."/>
    <s v="VISITA_TÉCNICA"/>
    <n v="32"/>
    <s v="PRINCIPAL"/>
    <s v="TERRESTRE"/>
    <s v="CACERES HERNANDEZ ANDRES"/>
    <n v="1"/>
    <n v="31419"/>
    <n v="31419"/>
  </r>
  <r>
    <s v="BUCARAMANGA"/>
    <s v="0036-0007"/>
    <x v="3"/>
    <n v="68001"/>
    <n v="3121111"/>
    <n v="28179"/>
    <x v="0"/>
    <s v="SANTANDER"/>
    <s v="BUCARAMANGA"/>
    <s v="BARRIO CABECERA 3 BUCARAMANGA"/>
    <s v="WOMPI"/>
    <s v="FO-25-1953934"/>
    <d v="2025-12-10T10:47:00"/>
    <d v="2025-12-10T15:59:00"/>
    <x v="0"/>
    <s v="ROLLOS"/>
    <s v="EJECUTADO_EXITOSO"/>
    <s v="EJECUTADO EXITOSO"/>
    <s v="10/12/2025 SE ESCALA A COORDINADOR DE ZONA PARA ENTREGA DE ROLLOS EN SITIO | 10/12/2025 SE VISITA COMERCIO SE ENTREGA 48 ROLLOS EN SITIO"/>
    <s v="VISITA_TÉCNICA"/>
    <n v="48"/>
    <s v="PRINCIPAL"/>
    <s v="TERRESTRE"/>
    <s v="HERRERA LUQUE SAUL JAVIER"/>
    <n v="1"/>
    <n v="31419"/>
    <n v="31419"/>
  </r>
  <r>
    <s v="CALI"/>
    <s v="0036-0003"/>
    <x v="0"/>
    <n v="76248"/>
    <n v="3099027"/>
    <n v="27592"/>
    <x v="0"/>
    <s v="VALLE DEL CAUCA"/>
    <s v="EL CERRITO"/>
    <s v="BARRIO EL PLACER - EL CERRITO"/>
    <s v="WOMPI"/>
    <s v="FO-25-1929631"/>
    <d v="2025-12-03T16:01:00"/>
    <d v="2025-12-10T16:03:00"/>
    <x v="0"/>
    <s v="ROLLOS"/>
    <s v="EJECUTADO_EXITOSO"/>
    <s v="EJECUTADO EXITOSO"/>
    <s v="04/12/2025 SE REALIZA ENVIO DE ROLLOS POR  OPERADOR LOGISTICO | 10/12/2025 SE REALIZA ENVIO DE 64 ROLLOS, CON LA GUIA 2248145466 SERVIENTREGA. SE CONFIRMA ENTREGA EXITOSA POR PARTE DE LA TRANSPORTADORA"/>
    <s v="ENVÍO"/>
    <n v="64"/>
    <s v="INTERMEDIA"/>
    <s v="TERRESTRE"/>
    <s v="CONTRERAS ROSSI LITZY YULIETH"/>
    <n v="1"/>
    <n v="36351"/>
    <n v="36351"/>
  </r>
  <r>
    <s v="CALI"/>
    <s v="0036-0003"/>
    <x v="0"/>
    <n v="76563"/>
    <n v="3099401"/>
    <n v="33536"/>
    <x v="0"/>
    <s v="VALLE DEL CAUCA"/>
    <s v="PRADERA"/>
    <s v="BARRIO VILLA MARINA PRADERA"/>
    <s v="WOMPI"/>
    <s v="FO-25-1929004"/>
    <d v="2025-12-03T16:36:00"/>
    <d v="2025-12-10T16:07:00"/>
    <x v="0"/>
    <s v="ROLLOS"/>
    <s v="EJECUTADO_EXITOSO"/>
    <s v="EJECUTADO EXITOSO"/>
    <s v="04/12/2025 SE REALIZA ENVIO DE ROLLOS POR  OPERADOR LOGISTICO | 10/12/2025 SE REALIZA ENVIO DE 56 ROLLOS, CON LA GUIA 2248145451 SERVIENTREGA. SE CONFIRMA ENTREGA EXITOSA POR PARTE DE LA TRANSPORTADORA"/>
    <s v="ENVÍO"/>
    <n v="56"/>
    <s v="INTERMEDIA"/>
    <s v="TERRESTRE"/>
    <s v="CONTRERAS ROSSI LITZY YULIETH"/>
    <n v="1"/>
    <n v="36351"/>
    <n v="36351"/>
  </r>
  <r>
    <s v="SINCELEJO"/>
    <s v="0036-0001"/>
    <x v="1"/>
    <n v="70001"/>
    <n v="3110285"/>
    <n v="66724"/>
    <x v="0"/>
    <s v="SUCRE"/>
    <s v="SINCELEJO"/>
    <s v="BARRIO KENEDY SINCELEJO 1"/>
    <s v="WOMPI"/>
    <s v="FO-25-1940730"/>
    <d v="2025-12-09T08:00:00"/>
    <d v="2025-12-10T16:28:00"/>
    <x v="0"/>
    <s v="ROLLOS"/>
    <s v="EJECUTADO_EXITOSO"/>
    <s v="EJECUTADO EXITOSO"/>
    <s v="06/12/2025 SE ESCALA A COORDINADOR DE ZONA PARA ENTREGA DE ROLLOS EN SITIO | 10/12/2025 SE VISITA COMERCIO Y SE HACE ENTREGA DE 64 ROLLOS AL SEÑOR DIEGO DELGADO OCHOA."/>
    <s v="VISITA_TÉCNICA"/>
    <n v="64"/>
    <s v="PRINCIPAL"/>
    <s v="TERRESTRE"/>
    <s v="CACERES HERNANDEZ ANDRES"/>
    <n v="1"/>
    <n v="31419"/>
    <n v="31419"/>
  </r>
  <r>
    <s v="MEDELLIN"/>
    <s v="0036-0005"/>
    <x v="5"/>
    <n v="5001"/>
    <n v="3093946"/>
    <n v="72542"/>
    <x v="0"/>
    <s v="ANTIOQUIA"/>
    <s v="MEDELLIN"/>
    <s v="MORAVIA ANTIOQUIA MEDELLIN"/>
    <s v="WOMPI"/>
    <s v="FO-25-1923287"/>
    <d v="2025-12-03T08:00:00"/>
    <d v="2025-12-10T16:28:00"/>
    <x v="0"/>
    <s v="ROLLOS"/>
    <s v="EJECUTADO_EXITOSO"/>
    <s v="EJECUTADO EXITOSO"/>
    <s v="03/12/2025 SE ESCALA A COORDINADOR DE ZONA PARA ENTREGA DE ROLLOS EN SITIO | 11/12/2025 SE REALIZA ENTREGA DE 48 ROLLOS POR EL OPERADOR LOGISTICO VELOCES CON LA GUIA V4001924356"/>
    <s v="ANALISTA-OPERADOR LOGISTICO"/>
    <n v="48"/>
    <s v="PRINCIPAL"/>
    <s v="TERRESTRE"/>
    <s v="BETANCUR AGUIRRE EDGAR AUGUSTO"/>
    <n v="1"/>
    <n v="31419"/>
    <n v="31419"/>
  </r>
  <r>
    <s v="BUCARAMANGA"/>
    <s v="0036-0007"/>
    <x v="3"/>
    <n v="68001"/>
    <n v="3120942"/>
    <n v="57291"/>
    <x v="0"/>
    <s v="SANTANDER"/>
    <s v="BUCARAMANGA"/>
    <s v="BARRIO RICAUTE BUCARAMANGA 2"/>
    <s v="WOMPI"/>
    <s v="FO-25-1953938"/>
    <d v="2025-12-10T10:29:00"/>
    <d v="2025-12-10T16:55:00"/>
    <x v="0"/>
    <s v="ROLLOS"/>
    <s v="EJECUTADO_EXITOSO"/>
    <s v="EJECUTADO EXITOSO"/>
    <s v="10/12/2025 SE ESCALA A COORDINADOR DE ZONA PARA ENTREGA DE ROLLOS EN SITIO | 10/12/2025 SE VISITA COMERCIO SE ENTREGA 32 ROLLOS EN SITIO"/>
    <s v="VISITA_TÉCNICA"/>
    <n v="32"/>
    <s v="PRINCIPAL"/>
    <s v="TERRESTRE"/>
    <s v="HERRERA LUQUE SAUL JAVIER"/>
    <n v="1"/>
    <n v="31419"/>
    <n v="31419"/>
  </r>
  <r>
    <s v="BOGOTA"/>
    <s v="0036-0004"/>
    <x v="4"/>
    <n v="11001"/>
    <n v="3110213"/>
    <n v="49565"/>
    <x v="0"/>
    <s v="CUNDINAMARCA"/>
    <s v="BOGOTA"/>
    <s v="BARRIO SUBA BOGOTA 21"/>
    <s v="WOMPI"/>
    <s v="FO-25-1940765"/>
    <d v="2025-12-09T08:00:00"/>
    <d v="2025-12-11T07:36:00"/>
    <x v="0"/>
    <s v="ROLLOS"/>
    <s v="EJECUTADO_EXITOSO"/>
    <s v="EJECUTADO EXITOSO"/>
    <s v="06/12/2025 SE ESCALA A COORDINADOR DE ZONA PARA ENTREGA DE ROLLOS EN SITIO | 11/12/2025 SE VISITA COMERCIO CB BANCOLOMBIA WOMPI, SE ENTREGAN 32 ROLLOS DE PAPELERÍA PARA EL DATAFONO SOLICITADOS, NO UPS, NO SE MANIPULAN EQUIPOS."/>
    <s v="VISITA_TÉCNICA"/>
    <n v="32"/>
    <s v="PRINCIPAL"/>
    <s v="TERRESTRE"/>
    <s v="VEGA MANRIQUE JONATAN MAURICIO"/>
    <n v="1"/>
    <n v="31419"/>
    <n v="31419"/>
  </r>
  <r>
    <s v="NEIVA"/>
    <s v="0036-0006"/>
    <x v="2"/>
    <n v="41001"/>
    <n v="3110176"/>
    <n v="80033"/>
    <x v="0"/>
    <s v="HUILA"/>
    <s v="NEIVA"/>
    <s v="BARRIO LAS PALMAS NEIVA 6"/>
    <s v="WOMPI"/>
    <s v="FO-25-1940747"/>
    <d v="2025-12-09T08:00:00"/>
    <d v="2025-12-11T07:44:00"/>
    <x v="0"/>
    <s v="ROLLOS"/>
    <s v="EJECUTADO_EXITOSO"/>
    <s v="EJECUTADO EXITOSO"/>
    <s v="06/12/2025 SE ESCALA A COORDINADOR DE ZONA PARA ENTREGA DE ROLLOS EN SITIO | 10/12/2025 SE ENTREGAN 8 ROLLOS WOMPI, EN LOCAL DE AL LADO POR SOLICITUD DE CLIENTE JESSICA ANDREA BOHORQUEZ YA QUE NO SE ENCUENTRA EN EL MOMENTO EN EL CB"/>
    <s v="VISITA_TÉCNICA"/>
    <n v="8"/>
    <s v="PRINCIPAL"/>
    <s v="TERRESTRE"/>
    <s v="DIAZ VARGAS JONATHAN MIGUEL"/>
    <n v="1"/>
    <n v="31419"/>
    <n v="31419"/>
  </r>
  <r>
    <s v="NEIVA"/>
    <s v="0036-0006"/>
    <x v="2"/>
    <n v="41001"/>
    <n v="3110090"/>
    <n v="35096"/>
    <x v="0"/>
    <s v="HUILA"/>
    <s v="NEIVA"/>
    <s v="BARRIO JARDIN 1 NEIVA"/>
    <s v="WOMPI"/>
    <s v="FO-25-1940759"/>
    <d v="2025-12-09T08:00:00"/>
    <d v="2025-12-11T07:47:00"/>
    <x v="0"/>
    <s v="ROLLOS"/>
    <s v="EJECUTADO_EXITOSO"/>
    <s v="EJECUTADO EXITOSO"/>
    <s v="06/12/2025 SE ESCALA A COORDINADOR DE ZONA PARA ENTREGA DE ROLLOS EN SITIO | 10/12/2025 SE ENTREGAN 32 ROLLOS WOMPI"/>
    <s v="VISITA_TÉCNICA"/>
    <n v="32"/>
    <s v="PRINCIPAL"/>
    <s v="TERRESTRE"/>
    <s v="DIAZ VARGAS JONATHAN MIGUEL"/>
    <n v="1"/>
    <n v="31419"/>
    <n v="31419"/>
  </r>
  <r>
    <s v="NEIVA"/>
    <s v="0036-0006"/>
    <x v="2"/>
    <n v="41001"/>
    <n v="3110362"/>
    <n v="80171"/>
    <x v="0"/>
    <s v="HUILA"/>
    <s v="NEIVA"/>
    <s v="BARRIO SOLO VERDE NEIVA"/>
    <s v="WOMPI"/>
    <s v="FO-25-1940723"/>
    <d v="2025-12-09T08:00:00"/>
    <d v="2025-12-11T07:50:00"/>
    <x v="0"/>
    <s v="ROLLOS"/>
    <s v="EJECUTADO_EXITOSO"/>
    <s v="EJECUTADO EXITOSO"/>
    <s v="06/12/2025 SE ESCALA A COORDINADOR DE ZONA PARA ENTREGA DE ROLLOS EN SITIO | 10/12/2025 SE ENTREGAN 64 ROLLOS WOMPI"/>
    <s v="VISITA_TÉCNICA"/>
    <n v="64"/>
    <s v="PRINCIPAL"/>
    <s v="TERRESTRE"/>
    <s v="DIAZ VARGAS JONATHAN MIGUEL"/>
    <n v="1"/>
    <n v="31419"/>
    <n v="31419"/>
  </r>
  <r>
    <s v="BOGOTA"/>
    <s v="0036-0004"/>
    <x v="4"/>
    <n v="11001"/>
    <n v="3110651"/>
    <n v="69652"/>
    <x v="0"/>
    <s v="CUNDINAMARCA"/>
    <s v="BOGOTA"/>
    <s v="BARRIO SANTA RITA BOGOTA 5"/>
    <s v="WOMPI"/>
    <s v="FO-25-1940713"/>
    <d v="2025-12-09T08:00:00"/>
    <d v="2025-12-11T07:52:00"/>
    <x v="0"/>
    <s v="ROLLOS"/>
    <s v="EJECUTADO_EXITOSO"/>
    <s v="EJECUTADO EXITOSO"/>
    <s v="06/12/2025 SE ESCALA A COORDINADOR DE ZONA PARA ENTREGA DE ROLLOS EN SITIO | 10/12/2025 SE VISITA COMERCIO CB BANCOLOMBIA, WOMPI, SE ENTREGAN 40 ROLLOS DE PAPELERÍA PARA EL DATAFONO SOLICITADOS, NO UPS, NO SE MANIPULAN EQUIPOS."/>
    <s v="VISITA_TÉCNICA"/>
    <n v="40"/>
    <s v="PRINCIPAL"/>
    <s v="TERRESTRE"/>
    <s v="VEGA MANRIQUE JONATAN MAURICIO"/>
    <n v="1"/>
    <n v="31419"/>
    <n v="31419"/>
  </r>
  <r>
    <s v="MEDELLIN"/>
    <s v="0036-0005"/>
    <x v="5"/>
    <n v="5001"/>
    <n v="3111211"/>
    <n v="69009"/>
    <x v="0"/>
    <s v="ANTIOQUIA"/>
    <s v="MEDELLIN"/>
    <s v="BARRIO BELALCAZAR MEDELLIN"/>
    <s v="WOMPI"/>
    <s v="FO-25-1940684"/>
    <d v="2025-12-09T08:00:00"/>
    <d v="2025-12-11T08:16:00"/>
    <x v="0"/>
    <s v="ROLLOS"/>
    <s v="EJECUTADO_EXITOSO"/>
    <s v="EJECUTADO EXITOSO"/>
    <s v="06/12/2025 SE ESCALA A COORDINADOR DE ZONA PARA ENTREGA DE ROLLOS EN SITIO | 11/12/2025 SE REALIZA ENTREGA DE 64 ROLLOS POR EL OPERADOR LOGISTICO VELOCES CON LA GUIA V4001950062"/>
    <s v="ANALISTA-OPERADOR LOGISTICO"/>
    <n v="64"/>
    <s v="PRINCIPAL"/>
    <s v="TERRESTRE"/>
    <s v="BETANCUR AGUIRRE EDGAR AUGUSTO"/>
    <n v="1"/>
    <n v="31419"/>
    <n v="31419"/>
  </r>
  <r>
    <s v="MEDELLIN"/>
    <s v="0036-0005"/>
    <x v="5"/>
    <n v="5360"/>
    <n v="3104277"/>
    <n v="35409"/>
    <x v="0"/>
    <s v="ANTIOQUIA"/>
    <s v="ITAGUI"/>
    <s v="BARRIO CENTRO ITAGUI 2"/>
    <s v="WOMPI"/>
    <s v="FO-25-1932414"/>
    <d v="2025-12-04T15:42:00"/>
    <d v="2025-12-11T08:18:00"/>
    <x v="0"/>
    <s v="ROLLOS"/>
    <s v="EJECUTADO_EXITOSO"/>
    <s v="EJECUTADO EXITOSO"/>
    <s v="04/12/2025 SE ESCALA A COORDINADOR DE ZONA PARA ENTREGA DE ROLLOS EN SITIO | 11/12/2025 SE REALIZA ENTREGA DE 32 ROLLOS POR EL OPERADOR LOGISTICO VELOCES CON LA GUIA V4001929579"/>
    <s v="ANALISTA-OPERADOR LOGISTICO"/>
    <n v="32"/>
    <s v="PRINCIPAL"/>
    <s v="TERRESTRE"/>
    <s v="BETANCUR AGUIRRE EDGAR AUGUSTO"/>
    <n v="1"/>
    <n v="31419"/>
    <n v="31419"/>
  </r>
  <r>
    <s v="MEDELLIN"/>
    <s v="0036-0005"/>
    <x v="5"/>
    <n v="5001"/>
    <n v="3104498"/>
    <n v="38429"/>
    <x v="0"/>
    <s v="ANTIOQUIA"/>
    <s v="MEDELLIN"/>
    <s v="BARRIO CALASANZ MEDELLIN 3"/>
    <s v="WOMPI"/>
    <s v="FO-25-1932684"/>
    <d v="2025-12-04T16:06:00"/>
    <d v="2025-12-11T08:18:00"/>
    <x v="0"/>
    <s v="ROLLOS"/>
    <s v="EJECUTADO_EXITOSO"/>
    <s v="EJECUTADO EXITOSO"/>
    <s v="04/12/2025 SE ESCALA A COORDINADOR DE ZONA PARA ENTREGA DE ROLLOS EN SITIO | 11/12/2025 SE REALIZA ENTREGA DE 56 ROLLOS POR EL OPERADOR LOGISTICO VELOCES CON LA GUIA V4001929578"/>
    <s v="ANALISTA-OPERADOR LOGISTICO"/>
    <n v="56"/>
    <s v="PRINCIPAL"/>
    <s v="TERRESTRE"/>
    <s v="BETANCUR AGUIRRE EDGAR AUGUSTO"/>
    <n v="1"/>
    <n v="31419"/>
    <n v="31419"/>
  </r>
  <r>
    <s v="MEDELLIN"/>
    <s v="0036-0005"/>
    <x v="5"/>
    <n v="5088"/>
    <n v="3100277"/>
    <n v="80072"/>
    <x v="0"/>
    <s v="ANTIOQUIA"/>
    <s v="BELLO"/>
    <s v="BARRIO BELLO CARMELO BELLO"/>
    <s v="WOMPI"/>
    <s v="FO-25-1929401"/>
    <d v="2025-12-04T08:20:00"/>
    <d v="2025-12-11T08:19:00"/>
    <x v="0"/>
    <s v="ROLLOS"/>
    <s v="EJECUTADO_EXITOSO"/>
    <s v="EJECUTADO EXITOSO"/>
    <s v="04/12/2025 SE ESCALA A COORDINADOR DE ZONA PARA ENTREGA DE ROLLOS EN SITIO | 11/12/2025 SE REALIZA ENTREGA DE 16 ROLLOS POR EL OPERADOR LOGISTICO VELOCES CON LA GUIA V4001929601"/>
    <s v="ANALISTA-OPERADOR LOGISTICO"/>
    <n v="16"/>
    <s v="PRINCIPAL"/>
    <s v="TERRESTRE"/>
    <s v="BETANCUR AGUIRRE EDGAR AUGUSTO"/>
    <n v="1"/>
    <n v="31419"/>
    <n v="31419"/>
  </r>
  <r>
    <s v="MEDELLIN"/>
    <s v="0036-0005"/>
    <x v="5"/>
    <n v="5001"/>
    <n v="3098474"/>
    <n v="26560"/>
    <x v="0"/>
    <s v="ANTIOQUIA"/>
    <s v="MEDELLIN"/>
    <s v="BARRIO AGUACATALA 2 MEDELLIN"/>
    <s v="WOMPI"/>
    <s v="FO-25-1927288"/>
    <d v="2025-12-03T15:18:00"/>
    <d v="2025-12-11T08:20:00"/>
    <x v="0"/>
    <s v="ROLLOS"/>
    <s v="EJECUTADO_EXITOSO"/>
    <s v="EJECUTADO EXITOSO"/>
    <s v="03/12/2025 SE ESCALA A COORDINADOR DE ZONA PARA ENTREGA DE ROLLOS EN SITIO | 11/12/2025 SE REALIZA ENTREGA DE 24 ROLLOS POR EL OPERADOR LOGISTICO VELOCES CON LA GUIA V4001924343"/>
    <s v="ANALISTA-OPERADOR LOGISTICO"/>
    <n v="24"/>
    <s v="PRINCIPAL"/>
    <s v="TERRESTRE"/>
    <s v="BETANCUR AGUIRRE EDGAR AUGUSTO"/>
    <n v="1"/>
    <n v="31419"/>
    <n v="31419"/>
  </r>
  <r>
    <s v="CALI"/>
    <s v="0036-0003"/>
    <x v="0"/>
    <n v="19548"/>
    <n v="3097837"/>
    <n v="10639"/>
    <x v="0"/>
    <s v="CAUCA"/>
    <s v="PIENDAMO"/>
    <s v="PIENDAMO II - CAUCA"/>
    <s v="WOMPI"/>
    <s v="FO-25-1928949"/>
    <d v="2025-12-03T14:10:00"/>
    <d v="2025-12-11T08:29:00"/>
    <x v="0"/>
    <s v="ROLLOS"/>
    <s v="EJECUTADO_EXITOSO"/>
    <s v="EJECUTADO EXITOSO"/>
    <s v="04/12/2025 SE REALIZA ENVIO DE ROLLOS POR  OPERADOR LOGISTICO | 11/12/2025 SE REALIZA ENVIO DE 64 ROLLOS, CON LA GUIA 2248145463 SERVIENTREGA. SE CONFIRMA ENTREGA EXITOSA POR PARTE DE LA TRANSPORTADORA"/>
    <s v="ENVÍO"/>
    <n v="64"/>
    <s v="LEJANA"/>
    <s v="TERRESTRE"/>
    <s v="CONTRERAS ROSSI LITZY YULIETH"/>
    <n v="1"/>
    <n v="40250"/>
    <n v="40250"/>
  </r>
  <r>
    <s v="CALI"/>
    <s v="0036-0003"/>
    <x v="0"/>
    <n v="76130"/>
    <n v="3099532"/>
    <n v="68007"/>
    <x v="0"/>
    <s v="VALLE DEL CAUCA"/>
    <s v="CANDELARIA"/>
    <s v="ZAFRA CANDELARIA"/>
    <s v="WOMPI"/>
    <s v="FO-25-1936317"/>
    <d v="2025-12-04T08:00:00"/>
    <d v="2025-12-11T09:00:00"/>
    <x v="0"/>
    <s v="ROLLOS"/>
    <s v="EJECUTADO_EXITOSO"/>
    <s v="EJECUTADO EXITOSO"/>
    <s v="05/12/2025 SE CONFIRMAN DATOS, SE REALIZA ENVIO POR OPERADOR LOGISTICO | 11/12/2025 SE REALIZA ENVIO DE 16 ROLLOS, CON LA GUIA 46778000245 COORDINADORA. SE CONFIRMA ENTREGA EXITOSA POR PARTE DE LA TRANSPORTADORA"/>
    <s v="ENVÍO"/>
    <n v="16"/>
    <s v="INTERMEDIA"/>
    <s v="TERRESTRE"/>
    <s v="ORREGO BEDOYA YASMIN ADRIANA"/>
    <n v="1"/>
    <n v="36351"/>
    <n v="36351"/>
  </r>
  <r>
    <s v="IBAGUE"/>
    <s v="0036-0006"/>
    <x v="2"/>
    <n v="73352"/>
    <n v="3103060"/>
    <n v="71228"/>
    <x v="0"/>
    <s v="TOLIMA"/>
    <s v="ICONONZO"/>
    <s v="BARRIO CENTRO ICONONZO 5"/>
    <s v="WOMPI"/>
    <s v="FO-25-1931732"/>
    <d v="2025-12-04T11:47:00"/>
    <d v="2025-12-11T09:01:00"/>
    <x v="0"/>
    <s v="ROLLOS"/>
    <s v="EJECUTADO_EXITOSO"/>
    <s v="EJECUTADO EXITOSO"/>
    <s v="04/12/2025 SE CONFIRMAN DATOS, SE REALIZA ENVIO POR OPERADOR LOGISTICO | 11/12/2025 SE REALIZA ENVIO DE 48 ROLLOS, CON LA GUIA 46778000242 COORDINADORA. SE CONFIRMA ENTREGA EXITOSA POR PARTE DE LA TRANSPORTADORA"/>
    <s v="ENVÍO"/>
    <n v="48"/>
    <s v="LEJANA"/>
    <s v="TERRESTRE"/>
    <s v="ORREGO BEDOYA YASMIN ADRIANA"/>
    <n v="1"/>
    <n v="40250"/>
    <n v="40250"/>
  </r>
  <r>
    <s v="MANIZALES"/>
    <s v="0036-0002"/>
    <x v="6"/>
    <n v="17614"/>
    <n v="3103110"/>
    <n v="73937"/>
    <x v="0"/>
    <s v="CALDAS"/>
    <s v="RIOSUCIO"/>
    <s v="BARRIO FUNDADORES RIOSUCIO"/>
    <s v="WOMPI"/>
    <s v="FO-25-1930955"/>
    <d v="2025-12-04T12:01:00"/>
    <d v="2025-12-11T09:02:00"/>
    <x v="0"/>
    <s v="ROLLOS"/>
    <s v="EJECUTADO_EXITOSO"/>
    <s v="EJECUTADO EXITOSO"/>
    <s v="04/12/2025 SE CONFIRMAN DATOS, SE REALIZA ENVIO POR OPERADOR LOGISTICO | 11/12/2025 SE REALIZA ENVIO DE 32 ROLLOS, CON LA GUIA 46778000237 COORDINADORA. SE CONFIRMA ENTREGA EXITOSA POR PARTE DE LA TRANSPORTADORA"/>
    <s v="ENVÍO"/>
    <n v="32"/>
    <s v="INTERMEDIA"/>
    <s v="TERRESTRE"/>
    <s v="CONTRERAS ROSSI LITZY YULIETH"/>
    <n v="1"/>
    <n v="36351"/>
    <n v="36351"/>
  </r>
  <r>
    <s v="PEREIRA"/>
    <s v="0036-0002"/>
    <x v="6"/>
    <n v="66687"/>
    <n v="3101457"/>
    <n v="78463"/>
    <x v="0"/>
    <s v="RISARALDA"/>
    <s v="SANTUARIO"/>
    <s v="BARRIO CENTRO SANTUARIO 3"/>
    <s v="WOMPI"/>
    <s v="FO-25-1930394"/>
    <d v="2025-12-04T09:30:00"/>
    <d v="2025-12-11T09:02:00"/>
    <x v="0"/>
    <s v="ROLLOS"/>
    <s v="EJECUTADO_EXITOSO"/>
    <s v="EJECUTADO EXITOSO"/>
    <s v="04/12/2025 SE CONFIRMAN DATOS, SE REALIZA ENVIO POR OPERADOR LOGISTICO | 11/12/2025 SE REALIZA ENVIO DE 32 ROLLOS, CON LA GUIA 46778000234 COORDINADORA. SE CONFIRMA ENTREGA EXITOSA POR PARTE DE LA TRANSPORTADORA"/>
    <s v="ENVÍO"/>
    <n v="32"/>
    <s v="INTERMEDIA"/>
    <s v="TERRESTRE"/>
    <s v="CONTRERAS ROSSI LITZY YULIETH"/>
    <n v="1"/>
    <n v="36351"/>
    <n v="36351"/>
  </r>
  <r>
    <s v="NEIVA"/>
    <s v="0036-0006"/>
    <x v="2"/>
    <n v="41001"/>
    <n v="3119681"/>
    <n v="70058"/>
    <x v="0"/>
    <s v="HUILA"/>
    <s v="NEIVA"/>
    <s v="CAFETERÍA Y RESTAURANTE LAS SÁNCHEZ"/>
    <s v="WOMPI"/>
    <s v="FO-25-1955204"/>
    <d v="2025-12-10T08:56:00"/>
    <d v="2025-12-11T09:30:00"/>
    <x v="0"/>
    <s v="ROLLOS"/>
    <s v="EJECUTADO_EXITOSO"/>
    <s v="EJECUTADO EXITOSO"/>
    <s v="10/12/2025 SE ESCALA A COORDINADOR DE ZONA PARA ENTREGA DE ROLLOS EN SITIO | 11/12/2025 SE ENTREGA 48 ROLLOS SIN NOVEDAD"/>
    <s v="VISITA_TÉCNICA"/>
    <n v="48"/>
    <s v="PRINCIPAL"/>
    <s v="TERRESTRE"/>
    <s v="ANDRADE HERNANDEZ JUAN CARLOS"/>
    <n v="1"/>
    <n v="31419"/>
    <n v="31419"/>
  </r>
  <r>
    <s v="CARTAGENA"/>
    <s v="0036-0001"/>
    <x v="1"/>
    <n v="13001"/>
    <n v="3122779"/>
    <n v="81903"/>
    <x v="0"/>
    <s v="BOLIVAR"/>
    <s v="CARTAGENA"/>
    <s v="SALSAMENTARIA LOS 4 VIENTOS"/>
    <s v="WOMPI"/>
    <s v="FO-25-1955415"/>
    <d v="2025-12-10T14:47:00"/>
    <d v="2025-12-11T09:33:00"/>
    <x v="0"/>
    <s v="ROLLOS"/>
    <s v="EJECUTADO_EXITOSO"/>
    <s v="EJECUTADO EXITOSO"/>
    <s v="10/12/2025 SE ESCALA A COORDINADOR DE ZONA PARA ENTREGA DE ROLLOS EN SITIO | 11/12/2025 SE REALIZA ENTREGA DE 16 UNIDADES DE ROLLOS WOMPI"/>
    <s v="VISITA_TÉCNICA"/>
    <n v="16"/>
    <s v="PRINCIPAL"/>
    <s v="TERRESTRE"/>
    <s v="AVILA DE HORTA FERNANDO JOSE"/>
    <n v="1"/>
    <n v="31419"/>
    <n v="31419"/>
  </r>
  <r>
    <s v="IBAGUE"/>
    <s v="0036-0006"/>
    <x v="2"/>
    <n v="73001"/>
    <n v="3122284"/>
    <n v="73076"/>
    <x v="0"/>
    <s v="TOLIMA"/>
    <s v="IBAGUE"/>
    <s v="MD DROGUERIA"/>
    <s v="WOMPI"/>
    <s v="FO-25-1955430"/>
    <d v="2025-12-10T14:08:00"/>
    <d v="2025-12-11T09:38:00"/>
    <x v="0"/>
    <s v="ROLLOS"/>
    <s v="EJECUTADO_EXITOSO"/>
    <s v="EJECUTADO EXITOSO"/>
    <s v="10/12/2025 SE ESCALA A COORDINADOR DE ZONA PARA ENTREGA DE ROLLOS EN SITIO | 11/12/2025 SE REALIZA ENTREGA DE 48 ROLLOS WOMPI POR SOLICITUD DEL CLIENTE."/>
    <s v="VISITA_TÉCNICA"/>
    <n v="48"/>
    <s v="PRINCIPAL"/>
    <s v="TERRESTRE"/>
    <s v="BARRAGAN TAFUR EDWIN ESTEBAN"/>
    <n v="1"/>
    <n v="31419"/>
    <n v="31419"/>
  </r>
  <r>
    <s v="PEREIRA"/>
    <s v="0036-0002"/>
    <x v="6"/>
    <n v="76147"/>
    <n v="3123847"/>
    <n v="80000"/>
    <x v="0"/>
    <s v="VALLE DEL CAUCA"/>
    <s v="CARTAGO"/>
    <s v="BARRIO COLLAREJO CARTAGO 2"/>
    <s v="WOMPI"/>
    <s v="FO-25-1956298"/>
    <d v="2025-12-10T16:14:00"/>
    <d v="2025-12-11T09:40:00"/>
    <x v="0"/>
    <s v="ROLLOS"/>
    <s v="EJECUTADO_EXITOSO"/>
    <s v="EJECUTADO EXITOSO"/>
    <s v="10/12/2025 SE ESCALA A COORDINADOR DE ZONA PARA ENTREGA DE ROLLOS EN SITIO | 11/12/2025 SE ENTREGAN 16 ROLLOS."/>
    <s v="VISITA_TÉCNICA"/>
    <n v="16"/>
    <s v="PRINCIPAL"/>
    <s v="TERRESTRE"/>
    <s v="FRANCO CAÑAVERAL YAMID RAUL"/>
    <n v="1"/>
    <n v="31419"/>
    <n v="31419"/>
  </r>
  <r>
    <s v="BUCARAMANGA"/>
    <s v="0036-0007"/>
    <x v="3"/>
    <n v="68276"/>
    <n v="3123808"/>
    <n v="80885"/>
    <x v="0"/>
    <s v="SANTANDER"/>
    <s v="FLORIDABLANCA"/>
    <s v="BARRIO LA ESMERALDA FLORIDABLANCA FLORIDABLANCA"/>
    <s v="WOMPI"/>
    <s v="FO-25-1956303"/>
    <d v="2025-12-10T16:01:00"/>
    <d v="2025-12-11T09:42:00"/>
    <x v="0"/>
    <s v="ROLLOS"/>
    <s v="EJECUTADO_EXITOSO"/>
    <s v="EJECUTADO EXITOSO"/>
    <s v="10/12/2025 SE ESCALA A COORDINADOR DE ZONA PARA ENTREGA DE ROLLOS EN SITIO | 11/12/2025 SE REALIZA ENTREGA DE 16 ROLLOS CON VISITA NO SE MANIPULA TERMINAL"/>
    <s v="VISITA_TÉCNICA"/>
    <n v="16"/>
    <s v="PRINCIPAL"/>
    <s v="TERRESTRE"/>
    <s v="REYES RAMIREZ DIEGO ALEXANDER"/>
    <n v="1"/>
    <n v="31419"/>
    <n v="31419"/>
  </r>
  <r>
    <s v="CALI"/>
    <s v="0036-0003"/>
    <x v="0"/>
    <n v="76001"/>
    <n v="3114206"/>
    <n v="71765"/>
    <x v="0"/>
    <s v="VALLE DEL CAUCA"/>
    <s v="CALI"/>
    <s v="CALI OBRERO"/>
    <s v="WOMPI"/>
    <s v="FO-25-1947622"/>
    <d v="2025-12-09T09:45:00"/>
    <d v="2025-12-11T09:46:00"/>
    <x v="0"/>
    <s v="ROLLOS"/>
    <s v="EJECUTADO_EXITOSO"/>
    <s v="EJECUTADO EXITOSO"/>
    <s v="09/12/2025 SE ESCALA A COORDINADOR DE ZONA PARA ENTREGA DE ROLLOS EN SITIO | 11/12/2025 SE ENTREGAN 32 ROLLOS A DIANA CORTES"/>
    <s v="VISITA_TÉCNICA"/>
    <n v="32"/>
    <s v="PRINCIPAL"/>
    <s v="TERRESTRE"/>
    <s v="CUERO RUIZ JHONNY"/>
    <n v="1"/>
    <n v="31419"/>
    <n v="31419"/>
  </r>
  <r>
    <s v="NEIVA"/>
    <s v="0036-0006"/>
    <x v="2"/>
    <n v="41001"/>
    <n v="3115393"/>
    <n v="50030"/>
    <x v="0"/>
    <s v="HUILA"/>
    <s v="NEIVA"/>
    <s v="BARRIO ALAMOS NORTE NEIVA"/>
    <s v="WOMPI"/>
    <s v="FO-25-1948156"/>
    <d v="2025-12-09T11:15:00"/>
    <d v="2025-12-11T09:55:00"/>
    <x v="0"/>
    <s v="ROLLOS"/>
    <s v="EJECUTADO_EXITOSO"/>
    <s v="EJECUTADO EXITOSO"/>
    <s v="09/12/2025 SE ESCALA A COORDINADOR DE ZONA PARA ENTREGA DE ROLLOS EN SITIO | 11/12/2025 SE ENTREGA 16 ROLLOS SIN NOVEDAD"/>
    <s v="VISITA_TÉCNICA"/>
    <n v="16"/>
    <s v="PRINCIPAL"/>
    <s v="TERRESTRE"/>
    <s v="ANDRADE HERNANDEZ JUAN CARLOS"/>
    <n v="1"/>
    <n v="31419"/>
    <n v="31419"/>
  </r>
  <r>
    <s v="BUCARAMANGA"/>
    <s v="0036-0007"/>
    <x v="3"/>
    <n v="68276"/>
    <n v="3110164"/>
    <n v="81560"/>
    <x v="0"/>
    <s v="SANTANDER"/>
    <s v="FLORIDABLANCA"/>
    <s v="PAPELERÍA Y MISCELÁNEA KREPIDA"/>
    <s v="WOMPI"/>
    <s v="FO-25-1955001"/>
    <d v="2025-12-09T08:00:00"/>
    <d v="2025-12-11T09:58:00"/>
    <x v="0"/>
    <s v="ROLLOS"/>
    <s v="EJECUTADO_EXITOSO"/>
    <s v="EJECUTADO EXITOSO"/>
    <s v="10/12/2025 SE ESCALA A COORDINADOR DE ZONA PARA ENTREGA DE ROLLOS EN SITIO | 11/12/2025 SE REALIZA ENTREGA 64 ROLLOS CON VISITA NO SE MANIPULA TERMINAL"/>
    <s v="VISITA_TÉCNICA"/>
    <n v="64"/>
    <s v="PRINCIPAL"/>
    <s v="TERRESTRE"/>
    <s v="REYES RAMIREZ DIEGO ALEXANDER"/>
    <n v="1"/>
    <n v="31419"/>
    <n v="31419"/>
  </r>
  <r>
    <s v="NEIVA"/>
    <s v="0036-0006"/>
    <x v="2"/>
    <n v="41001"/>
    <n v="3118505"/>
    <n v="79111"/>
    <x v="0"/>
    <s v="HUILA"/>
    <s v="NEIVA"/>
    <s v="BARRIO CHAPINERO NEIVA 2"/>
    <s v="WOMPI"/>
    <s v="FO-25-1950761"/>
    <d v="2025-12-09T16:51:00"/>
    <d v="2025-12-11T10:00:00"/>
    <x v="0"/>
    <s v="ROLLOS"/>
    <s v="EJECUTADO_EXITOSO"/>
    <s v="EJECUTADO EXITOSO"/>
    <s v="09/12/2025 SE ESCALA A COORDINADOR DE ZONA PARA ENTREGA DE ROLLOS EN SITIO | 11/12/2025 SE ENTREGA 16 ROLLOS SIN NOVEDAD"/>
    <s v="VISITA_TÉCNICA"/>
    <n v="16"/>
    <s v="PRINCIPAL"/>
    <s v="TERRESTRE"/>
    <s v="ANDRADE HERNANDEZ JUAN CARLOS"/>
    <n v="1"/>
    <n v="31419"/>
    <n v="31419"/>
  </r>
  <r>
    <s v="CALI"/>
    <s v="0036-0003"/>
    <x v="0"/>
    <n v="76001"/>
    <n v="3116520"/>
    <n v="10777"/>
    <x v="0"/>
    <s v="VALLE DEL CAUCA"/>
    <s v="CALI"/>
    <s v="BARRIO SAN JUAN BOSCO"/>
    <s v="WOMPI"/>
    <s v="FO-25-1949468"/>
    <d v="2025-12-09T13:36:00"/>
    <d v="2025-12-11T10:27:00"/>
    <x v="0"/>
    <s v="ROLLOS"/>
    <s v="EJECUTADO_EXITOSO"/>
    <s v="EJECUTADO EXITOSO"/>
    <s v="09/12/2025 SE ESCALA A COORDINADOR DE ZONA PARA ENTREGA DE ROLLOS EN SITIO | 11/12/2025 SE REALIZA ENTREGA DE 64 ROLLOS WOMPI CON VISITA, NO SE INTERVIENE EQUIPOS"/>
    <s v="VISITA_TÉCNICA"/>
    <n v="64"/>
    <s v="PRINCIPAL"/>
    <s v="TERRESTRE"/>
    <s v="HERRERA MONAR GEOVANNY"/>
    <n v="1"/>
    <n v="31419"/>
    <n v="31419"/>
  </r>
  <r>
    <s v="NEIVA"/>
    <s v="0036-0006"/>
    <x v="2"/>
    <n v="41001"/>
    <n v="3114506"/>
    <n v="29925"/>
    <x v="0"/>
    <s v="HUILA"/>
    <s v="NEIVA"/>
    <s v="BARRIO RIVERA NORTE - NEIVA"/>
    <s v="WOMPI"/>
    <s v="FO-25-1947342"/>
    <d v="2025-12-09T10:05:00"/>
    <d v="2025-12-11T10:28:00"/>
    <x v="0"/>
    <s v="ROLLOS"/>
    <s v="EJECUTADO_EXITOSO"/>
    <s v="EJECUTADO EXITOSO"/>
    <s v="09/12/2025 SE ESCALA A COORDINADOR DE ZONA PARA ENTREGA DE ROLLOS EN SITIO | 11/12/2025 SE ENTREGA 64 ROLLOS SIN NOVEDAD"/>
    <s v="VISITA_TÉCNICA"/>
    <n v="64"/>
    <s v="PRINCIPAL"/>
    <s v="TERRESTRE"/>
    <s v="ANDRADE HERNANDEZ JUAN CARLOS"/>
    <n v="1"/>
    <n v="31419"/>
    <n v="31419"/>
  </r>
  <r>
    <s v="BOGOTA"/>
    <s v="0036-0004"/>
    <x v="4"/>
    <n v="11001"/>
    <n v="3110685"/>
    <n v="47809"/>
    <x v="0"/>
    <s v="CUNDINAMARCA"/>
    <s v="BOGOTA"/>
    <s v="BARRIO BOGOTA BOGOTA 3"/>
    <s v="WOMPI"/>
    <s v="FO-25-1940686"/>
    <d v="2025-12-09T08:00:00"/>
    <d v="2025-12-11T10:30:00"/>
    <x v="0"/>
    <s v="ROLLOS"/>
    <s v="EJECUTADO_EXITOSO"/>
    <s v="EJECUTADO EXITOSO"/>
    <s v="06/12/2025 SE ESCALA A COORDINADOR DE ZONA PARA ENTREGA DE ROLLOS EN SITIO | 11/12/2025 SE ENTREGAN 24 ROLLOS WOMPI A FELIPE MAYORGA"/>
    <s v="VISITA_TÉCNICA"/>
    <n v="24"/>
    <s v="PRINCIPAL"/>
    <s v="TERRESTRE"/>
    <s v="LEON GUERRERO CRISTIAN JOHAN"/>
    <n v="1"/>
    <n v="31419"/>
    <n v="31419"/>
  </r>
  <r>
    <s v="BOGOTA"/>
    <s v="0036-0004"/>
    <x v="4"/>
    <n v="11001"/>
    <n v="3123361"/>
    <n v="20853"/>
    <x v="0"/>
    <s v="CUNDINAMARCA"/>
    <s v="BOGOTA"/>
    <s v="BARRIO EL LAGO II - BOGOTÁ"/>
    <s v="WOMPI"/>
    <s v="FO-25-1955930"/>
    <d v="2025-12-10T15:41:00"/>
    <d v="2025-12-11T10:32:00"/>
    <x v="0"/>
    <s v="ROLLOS"/>
    <s v="EJECUTADO_EXITOSO"/>
    <s v="EJECUTADO EXITOSO"/>
    <s v="10/12/2025 SE ESCALA A COORDINADOR DE ZONA PARA ENTREGA DE ROLLOS EN SITIO | 11/12/2025 SE REALIZA LA ENTREGA DE 24 ROLLOS WOMPI"/>
    <s v="VISITA_TÉCNICA"/>
    <n v="24"/>
    <s v="PRINCIPAL"/>
    <s v="TERRESTRE"/>
    <s v="ALARCON AREVALO JOHAN STIVEN"/>
    <n v="1"/>
    <n v="31419"/>
    <n v="31419"/>
  </r>
  <r>
    <s v="CARTAGENA"/>
    <s v="0036-0001"/>
    <x v="1"/>
    <n v="13001"/>
    <n v="3119035"/>
    <n v="47266"/>
    <x v="0"/>
    <s v="BOLIVAR"/>
    <s v="CARTAGENA"/>
    <s v="BARRIO SAN FERNANDO CARTAGENA DE INDIAS 2"/>
    <s v="WOMPI"/>
    <s v="FO-25-1954972"/>
    <d v="2025-12-10T08:00:00"/>
    <d v="2025-12-11T10:34:00"/>
    <x v="0"/>
    <s v="ROLLOS"/>
    <s v="EJECUTADO_EXITOSO"/>
    <s v="EJECUTADO EXITOSO"/>
    <s v="10/12/2025 SE ESCALA A COORDINADOR DE ZONA PARA ENTREGA DE ROLLOS EN SITIO | 11/12/2025 SE REALIZA ENTREGA DE 64 UNIDADES DE ROLLOS WOMPI"/>
    <s v="VISITA_TÉCNICA"/>
    <n v="64"/>
    <s v="PRINCIPAL"/>
    <s v="TERRESTRE"/>
    <s v="AVILA DE HORTA FERNANDO JOSE"/>
    <n v="1"/>
    <n v="31419"/>
    <n v="31419"/>
  </r>
  <r>
    <s v="BUCARAMANGA"/>
    <s v="0036-0007"/>
    <x v="3"/>
    <n v="68276"/>
    <n v="3125315"/>
    <n v="17084"/>
    <x v="0"/>
    <s v="SANTANDER"/>
    <s v="FLORIDABLANCA"/>
    <s v="BARRIO HACIENDA SAN JUAN FLORIDABLANCA"/>
    <s v="WOMPI"/>
    <s v="FO-25-1957886"/>
    <d v="2025-12-11T08:11:00"/>
    <d v="2025-12-11T10:49:00"/>
    <x v="0"/>
    <s v="ROLLOS"/>
    <s v="EJECUTADO_EXITOSO"/>
    <s v="EJECUTADO EXITOSO"/>
    <s v="11/12/2025 SE ESCALA A COORDINADOR DE ZONA PARA ENTREGA DE ROLLOS EN SITIO | 11/12/2025 SE REALIZA ENTREGA DE 48 ROLLOS CON VISITA NO SE MANIPULÓ TÉRMINAL"/>
    <s v="VISITA_TÉCNICA"/>
    <n v="48"/>
    <s v="PRINCIPAL"/>
    <s v="TERRESTRE"/>
    <s v="REYES RAMIREZ DIEGO ALEXANDER"/>
    <n v="1"/>
    <n v="31419"/>
    <n v="31419"/>
  </r>
  <r>
    <s v="IBAGUE"/>
    <s v="0036-0006"/>
    <x v="2"/>
    <n v="73001"/>
    <n v="3122513"/>
    <n v="46763"/>
    <x v="0"/>
    <s v="TOLIMA"/>
    <s v="IBAGUE"/>
    <s v="BARRIO LA POLA IBAGUE 4"/>
    <s v="WOMPI"/>
    <s v="FO-25-1955428"/>
    <d v="2025-12-10T14:09:00"/>
    <d v="2025-12-11T10:51:00"/>
    <x v="0"/>
    <s v="ROLLOS"/>
    <s v="EJECUTADO_EXITOSO"/>
    <s v="EJECUTADO EXITOSO"/>
    <s v="10/12/2025 SE ESCALA A COORDINADOR DE ZONA PARA ENTREGA DE ROLLOS EN SITIO | 11/12/2025 SE REALIZA ENTREGA DE 64 ROLLOS WOMPI POR SOLICITUD DEL CLIENTE."/>
    <s v="VISITA_TÉCNICA"/>
    <n v="64"/>
    <s v="PRINCIPAL"/>
    <s v="TERRESTRE"/>
    <s v="BARRAGAN TAFUR EDWIN ESTEBAN"/>
    <n v="1"/>
    <n v="31419"/>
    <n v="31419"/>
  </r>
  <r>
    <s v="NEIVA"/>
    <s v="0036-0006"/>
    <x v="2"/>
    <n v="41001"/>
    <n v="3118926"/>
    <n v="67890"/>
    <x v="0"/>
    <s v="HUILA"/>
    <s v="NEIVA"/>
    <s v="TIENDA TEJARES DEL SUR"/>
    <s v="WOMPI"/>
    <s v="FO-25-1954977"/>
    <d v="2025-12-10T08:00:00"/>
    <d v="2025-12-11T10:52:00"/>
    <x v="0"/>
    <s v="ROLLOS"/>
    <s v="EJECUTADO_EXITOSO"/>
    <s v="EJECUTADO EXITOSO"/>
    <s v="10/12/2025 SE ESCALA A COORDINADOR DE ZONA PARA ENTREGA DE ROLLOS EN SITIO | 11/12/2025 SE ENTREGA 32 ROLLOS SIN NOVEDAD"/>
    <s v="VISITA_TÉCNICA"/>
    <n v="32"/>
    <s v="PRINCIPAL"/>
    <s v="TERRESTRE"/>
    <s v="ANDRADE HERNANDEZ JUAN CARLOS"/>
    <n v="1"/>
    <n v="31419"/>
    <n v="31419"/>
  </r>
  <r>
    <s v="CALI"/>
    <s v="0036-0003"/>
    <x v="0"/>
    <n v="76892"/>
    <n v="3122049"/>
    <n v="45623"/>
    <x v="0"/>
    <s v="VALLE DEL CAUCA"/>
    <s v="YUMBO"/>
    <s v="BARRIO LA ESTANCIA YUMBO 1"/>
    <s v="WOMPI"/>
    <s v="FO-25-1954820"/>
    <d v="2025-12-10T12:39:00"/>
    <d v="2025-12-11T10:54:00"/>
    <x v="0"/>
    <s v="ROLLOS"/>
    <s v="EJECUTADO_EXITOSO"/>
    <s v="EJECUTADO EXITOSO"/>
    <s v="10/12/2025 SE ESCALA A COORDINADOR DE ZONA PARA ENTREGA DE ROLLOS EN SITIO | 11/12/2025 SE VISITA CORRESPONSAL Y SE REALIZA ENTREGA DE 16 ROLLOS"/>
    <s v="VISITA_TÉCNICA"/>
    <n v="16"/>
    <s v="PRINCIPAL"/>
    <s v="TERRESTRE"/>
    <s v="BOLAÑOS TABORDA JORGE ENRIQUE"/>
    <n v="1"/>
    <n v="31419"/>
    <n v="31419"/>
  </r>
  <r>
    <s v="IBAGUE"/>
    <s v="0036-0006"/>
    <x v="2"/>
    <n v="73411"/>
    <n v="3111109"/>
    <n v="11032"/>
    <x v="0"/>
    <s v="TOLIMA"/>
    <s v="LIBANO"/>
    <s v="LIBANO"/>
    <s v="WOMPI"/>
    <s v="FO-25-1948384"/>
    <d v="2025-12-09T08:00:00"/>
    <d v="2025-12-11T10:54:00"/>
    <x v="0"/>
    <s v="ROLLOS"/>
    <s v="EJECUTADO_EXITOSO"/>
    <s v="EJECUTADO EXITOSO"/>
    <s v="09/12/2025 SE CONFIRMAN DATOS, SE REALIZA ENVIO POR OPERADOR LOGISTICO | 11/12/2025 SE REALIZA ENVIO DE 64 ROLLOS, CON LA GUIA 2235597024 SERVIENTREGA. SE CONFIRMA ENTREGA EXITOSA POR PARTE DE LA TRANSPORTADORA"/>
    <s v="ENVÍO"/>
    <n v="64"/>
    <s v="LEJANA"/>
    <s v="TERRESTRE"/>
    <s v="ORREGO BEDOYA YASMIN ADRIANA"/>
    <n v="1"/>
    <n v="40250"/>
    <n v="40250"/>
  </r>
  <r>
    <s v="CARTAGENA"/>
    <s v="0036-0001"/>
    <x v="1"/>
    <n v="13001"/>
    <n v="3120658"/>
    <n v="75846"/>
    <x v="0"/>
    <s v="BOLIVAR"/>
    <s v="CARTAGENA"/>
    <s v="BARRIO SAN FERNANDO SECTOR LA FLORIDA CARTAGENA DE INDIAS"/>
    <s v="WOMPI"/>
    <s v="FO-25-1954642"/>
    <d v="2025-12-10T10:24:00"/>
    <d v="2025-12-11T10:58:00"/>
    <x v="0"/>
    <s v="ROLLOS"/>
    <s v="EJECUTADO_EXITOSO"/>
    <s v="EJECUTADO EXITOSO"/>
    <s v="10/12/2025 SE ESCALA A COORDINADOR DE ZONA PARA ENTREGA DE ROLLOS EN SITIO | 11/12/2025 SE REALIZA ENTREGA DE 16 UNIDADES DE ROLLOS WOMPI"/>
    <s v="VISITA_TÉCNICA"/>
    <n v="16"/>
    <s v="PRINCIPAL"/>
    <s v="TERRESTRE"/>
    <s v="AVILA DE HORTA FERNANDO JOSE"/>
    <n v="1"/>
    <n v="31419"/>
    <n v="31419"/>
  </r>
  <r>
    <s v="BOGOTA"/>
    <s v="0036-0004"/>
    <x v="4"/>
    <n v="73449"/>
    <n v="3108683"/>
    <n v="70536"/>
    <x v="0"/>
    <s v="TOLIMA"/>
    <s v="MELGAR"/>
    <s v="VEREDA SAN JOSE DE LA COLORADA"/>
    <s v="WOMPI"/>
    <s v="FO-25-1948292"/>
    <d v="2025-12-05T13:54:00"/>
    <d v="2025-12-11T10:59:00"/>
    <x v="0"/>
    <s v="ROLLOS"/>
    <s v="EJECUTADO_EXITOSO"/>
    <s v="EJECUTADO EXITOSO"/>
    <s v="09/12/2025 SE CONFIRMAN DATOS, SE REALIZA ENVIO POR OPERADOR LOGISTICO | 11/12/2025 SE REALIZA ENVIO DE 24 ROLLOS, CON LA GUIA 2235597022 SERVIENTREGA. SE CONFIRMA ENTREGA EXITOSA POR PARTE DE LA TRANSPORTADORA"/>
    <s v="ENVÍO"/>
    <n v="24"/>
    <s v="INTERMEDIA"/>
    <s v="TERRESTRE"/>
    <s v="ORREGO BEDOYA YASMIN ADRIANA"/>
    <n v="1"/>
    <n v="36351"/>
    <n v="36351"/>
  </r>
  <r>
    <s v="BOGOTA"/>
    <s v="0036-0004"/>
    <x v="4"/>
    <n v="25781"/>
    <n v="3103272"/>
    <n v="74258"/>
    <x v="0"/>
    <s v="CUNDINAMARCA"/>
    <s v="SUTATAUSA"/>
    <s v="BARRIO SUTATAUSA VRD PENAS DE BOQUERON"/>
    <s v="WOMPI"/>
    <s v="FO-25-1948294"/>
    <d v="2025-12-04T13:09:00"/>
    <d v="2025-12-11T11:01:00"/>
    <x v="0"/>
    <s v="ROLLOS"/>
    <s v="EJECUTADO_EXITOSO"/>
    <s v="EJECUTADO EXITOSO"/>
    <s v="09/12/2025 SE CONFIRMAN DATOS, SE REALIZA ENVIO POR OPERADOR LOGISTICO | 11/12/2025 SE REALIZA ENVIO DE 8 ROLLOS, CON LA GUIA 2235597023 SERVIENTREGA. SE CONFIRMA ENTREGA EXITOSA POR PARTE DE LA TRANSPORTADORA"/>
    <s v="ENVÍO"/>
    <n v="8"/>
    <s v="INTERMEDIA"/>
    <s v="TERRESTRE"/>
    <s v="ORREGO BEDOYA YASMIN ADRIANA"/>
    <n v="1"/>
    <n v="36351"/>
    <n v="36351"/>
  </r>
  <r>
    <s v="BOGOTA"/>
    <s v="0036-0004"/>
    <x v="4"/>
    <n v="25290"/>
    <n v="3112571"/>
    <n v="29973"/>
    <x v="0"/>
    <s v="CUNDINAMARCA"/>
    <s v="FUSAGASUGA"/>
    <s v="BARRIO POTOSI II - FUSAGASUGÁ"/>
    <s v="WOMPI"/>
    <s v="FO-25-1947067"/>
    <d v="2025-12-09T08:02:00"/>
    <d v="2025-12-11T11:03:00"/>
    <x v="0"/>
    <s v="ROLLOS"/>
    <s v="EJECUTADO_EXITOSO"/>
    <s v="EJECUTADO EXITOSO"/>
    <s v="11/12/2025 SE REALIZA ENVIO DE 64 ROLLOS, CON LA GUIA 2235597016 SERVIENTREGA. SE CONFIRMA ENTREGA EXITOSA POR PARTE DE LA TRANSPORTADORA"/>
    <s v="ENVÍO"/>
    <n v="64"/>
    <s v="INTERMEDIA"/>
    <s v="TERRESTRE"/>
    <s v="MISAS MARULANDA ALEXANDER"/>
    <n v="1"/>
    <n v="36351"/>
    <n v="36351"/>
  </r>
  <r>
    <s v="BOGOTA"/>
    <s v="0036-0004"/>
    <x v="4"/>
    <n v="25040"/>
    <n v="3112535"/>
    <n v="25026"/>
    <x v="0"/>
    <s v="CUNDINAMARCA"/>
    <s v="ANOLAIMA"/>
    <s v="BARRIO LA FLORIDA - ANOLAIMA"/>
    <s v="WOMPI"/>
    <s v="FO-25-1947072"/>
    <d v="2025-12-09T08:00:00"/>
    <d v="2025-12-11T11:04:00"/>
    <x v="0"/>
    <s v="ROLLOS"/>
    <s v="EJECUTADO_EXITOSO"/>
    <s v="EJECUTADO EXITOSO"/>
    <s v="11/12/2025 SE REALIZA ENVIO DE 48 ROLLOS, CON LA GUIA 2235597017 SERVIENTREGA. SE CONFIRMA ENTREGA EXITOSA POR PARTE DE LA TRANSPORTADORA"/>
    <s v="ENVÍO"/>
    <n v="48"/>
    <s v="INTERMEDIA"/>
    <s v="TERRESTRE"/>
    <s v="MISAS MARULANDA ALEXANDER"/>
    <n v="1"/>
    <n v="36351"/>
    <n v="36351"/>
  </r>
  <r>
    <s v="TUNJA"/>
    <s v="0036-0007"/>
    <x v="3"/>
    <n v="15176"/>
    <n v="3106427"/>
    <n v="57843"/>
    <x v="0"/>
    <s v="BOYACA"/>
    <s v="CHIQUINQUIRA"/>
    <s v="BARRIO POPULAR CHIQUINQUIRA"/>
    <s v="WOMPI"/>
    <s v="FO-25-1934823"/>
    <d v="2025-12-05T08:58:00"/>
    <d v="2025-12-11T11:06:00"/>
    <x v="0"/>
    <s v="ROLLOS"/>
    <s v="EJECUTADO_EXITOSO"/>
    <s v="EJECUTADO EXITOSO"/>
    <s v="05/12/2025 SE REALIZA ENVIO DE ROLLOS POR  OPERADOR LOGISTICO | 11/12/2025 SE REALIZA ENVIO DE 32 ROLLOS, CON LA GUIA 2235596998 SERVIENTREGA. SE CONFIRMA ENTREGA EXITOSA POR PARTE DE LA TRANSPORTADORA"/>
    <s v="ENVÍO"/>
    <n v="32"/>
    <s v="LEJANA"/>
    <s v="TERRESTRE"/>
    <s v="CONTRERAS ROSSI LITZY YULIETH"/>
    <n v="1"/>
    <n v="40250"/>
    <n v="40250"/>
  </r>
  <r>
    <s v="IBAGUE"/>
    <s v="0036-0006"/>
    <x v="2"/>
    <n v="73408"/>
    <n v="3105319"/>
    <n v="77544"/>
    <x v="0"/>
    <s v="TOLIMA"/>
    <s v="LERIDA"/>
    <s v="BARRIO CENTRO LERIDA 2"/>
    <s v="WOMPI"/>
    <s v="FO-25-1934519"/>
    <d v="2025-12-05T08:00:00"/>
    <d v="2025-12-11T11:07:00"/>
    <x v="0"/>
    <s v="ROLLOS"/>
    <s v="EJECUTADO_EXITOSO"/>
    <s v="EJECUTADO EXITOSO"/>
    <s v="05/12/2025 SE REALIZA ENVIO DE ROLLOS POR  OPERADOR LOGISTICO | 11/12/2025 SE REALIZA ENVIO DE 64 ROLLOS, CON LA GUIA 2235596995 SERVIENTREGA. SE CONFIRMA ENTREGA EXITOSA POR PARTE DE LA TRANSPORTADORA"/>
    <s v="ENVÍO"/>
    <n v="64"/>
    <s v="INTERMEDIA"/>
    <s v="TERRESTRE"/>
    <s v="CONTRERAS ROSSI LITZY YULIETH"/>
    <n v="1"/>
    <n v="36351"/>
    <n v="36351"/>
  </r>
  <r>
    <s v="NEIVA"/>
    <s v="0036-0006"/>
    <x v="2"/>
    <n v="18205"/>
    <n v="3098089"/>
    <n v="23046"/>
    <x v="0"/>
    <s v="CAQUETA"/>
    <s v="CURILLO"/>
    <s v="CENTRO CURILLO - CAQUETA"/>
    <s v="WOMPI"/>
    <s v="FO-25-1931279"/>
    <d v="2025-12-03T14:55:00"/>
    <d v="2025-12-11T11:08:00"/>
    <x v="0"/>
    <s v="ROLLOS"/>
    <s v="EJECUTADO_EXITOSO"/>
    <s v="EJECUTADO EXITOSO"/>
    <s v="04/12/2025 SE CONFIRMAN DATOS, SE REALIZA ENVIO POR OPERADOR LOGISTICO | 11/12/2025 SE REALIZA ENVIO DE 48 ROLLOS, CON LA GUIA 2235597004 SERVIENTREGA. SE CONFIRMA ENTREGA EXITOSA POR PARTE DE LA TRANSPORTADORA"/>
    <s v="ENVÍO"/>
    <n v="48"/>
    <s v="LEJANA"/>
    <s v="TERRESTRE"/>
    <s v="ORREGO BEDOYA YASMIN ADRIANA"/>
    <n v="1"/>
    <n v="40250"/>
    <n v="40250"/>
  </r>
  <r>
    <s v="MONTERIA"/>
    <s v="0036-0001"/>
    <x v="1"/>
    <n v="5250"/>
    <n v="3100651"/>
    <n v="69789"/>
    <x v="0"/>
    <s v="ANTIOQUIA"/>
    <s v="EL BAGRE"/>
    <s v="BARRIO PORTUGAL EL BAGRE 1"/>
    <s v="WOMPI"/>
    <s v="FO-25-1929900"/>
    <d v="2025-12-04T08:15:00"/>
    <d v="2025-12-11T11:09:00"/>
    <x v="0"/>
    <s v="ROLLOS"/>
    <s v="EJECUTADO_EXITOSO"/>
    <s v="EJECUTADO EXITOSO"/>
    <s v="04/12/2025 SE CONFIRMAN DATOS, SE REALIZA ENVIO POR OPERADOR LOGISTICO | 11/12/2025 SE REALIZA ENVIO DE 48 ROLLOS, CON LA GUIA 2265100547 SERVIENTREGA. SE CONFIRMA ENTREGA EXITOSA POR PARTE DE LA TRANSPORTADORA"/>
    <s v="ENVÍO"/>
    <n v="48"/>
    <s v="LEJANA"/>
    <s v="TERRESTRE"/>
    <s v="CONTRERAS ROSSI LITZY YULIETH"/>
    <n v="1"/>
    <n v="40250"/>
    <n v="40250"/>
  </r>
  <r>
    <s v="SINCELEJO"/>
    <s v="0036-0001"/>
    <x v="1"/>
    <n v="70670"/>
    <n v="3100852"/>
    <n v="55273"/>
    <x v="0"/>
    <s v="SUCRE"/>
    <s v="SAMPUES"/>
    <s v="BARRIO LAS MERCEDES SAMPUES"/>
    <s v="WOMPI"/>
    <s v="FO-25-1929186"/>
    <d v="2025-12-04T08:26:00"/>
    <d v="2025-12-11T11:10:00"/>
    <x v="0"/>
    <s v="ROLLOS"/>
    <s v="EJECUTADO_EXITOSO"/>
    <s v="EJECUTADO EXITOSO"/>
    <s v="04/12/2025 SE REALIZA ENVIO DE ROLLOS POR  OPERADOR LOGISTICO | 11/12/2025 SE REALIZA ENVIO DE 64 ROLLOS, CON LA GUIA 2265100545 SERVIENTREGA. SE CONFIRMA ENTREGA EXITOSA POR PARTE DE LA TRANSPORTADORA"/>
    <s v="ENVÍO"/>
    <n v="64"/>
    <s v="INTERMEDIA"/>
    <s v="TERRESTRE"/>
    <s v="CONTRERAS ROSSI LITZY YULIETH"/>
    <n v="1"/>
    <n v="36351"/>
    <n v="36351"/>
  </r>
  <r>
    <s v="CUCUTA"/>
    <s v="0036-0007"/>
    <x v="3"/>
    <n v="54051"/>
    <n v="3100213"/>
    <n v="61603"/>
    <x v="0"/>
    <s v="NORTE DE SANTANDER"/>
    <s v="ARBOLEDAS"/>
    <s v="BARRIO LA PRESENTACION ARBOLEDAS"/>
    <s v="WOMPI"/>
    <s v="FO-25-1928997"/>
    <d v="2025-12-04T08:00:00"/>
    <d v="2025-12-11T11:11:00"/>
    <x v="0"/>
    <s v="ROLLOS"/>
    <s v="EJECUTADO_EXITOSO"/>
    <s v="EJECUTADO EXITOSO"/>
    <s v="04/12/2025 SE REALIZA ENVIO DE ROLLOS POR  OPERADOR LOGISTICO | 11/12/2025 SE REALIZA ENVIO DE 40 ROLLOS, CON LA GUIA 2187690989 SERVIENTREGA. SE CONFIRMA ENTREGA EXITOSA POR PARTE DE LA TRANSPORTADORA"/>
    <s v="ENVÍO"/>
    <n v="40"/>
    <s v="LEJANA"/>
    <s v="TERRESTRE"/>
    <s v="COLPAS MESA ELECTO JORGE"/>
    <n v="1"/>
    <n v="40250"/>
    <n v="40250"/>
  </r>
  <r>
    <s v="CALI"/>
    <s v="0036-0003"/>
    <x v="0"/>
    <n v="76001"/>
    <n v="3119769"/>
    <n v="24547"/>
    <x v="0"/>
    <s v="VALLE DEL CAUCA"/>
    <s v="CALI"/>
    <s v="BARRIO 7 DE AGOSTO V - CALI"/>
    <s v="WOMPI"/>
    <s v="FO-25-1954948"/>
    <d v="2025-12-10T08:53:00"/>
    <d v="2025-12-11T11:11:00"/>
    <x v="0"/>
    <s v="ROLLOS"/>
    <s v="EJECUTADO_EXITOSO"/>
    <s v="EJECUTADO EXITOSO"/>
    <s v="10/12/2025 SE ESCALA A COORDINADOR DE ZONA PARA ENTREGA DE ROLLOS EN SITIO | 11/12/2025 SE REALIZA ENTREGA DE 64 ROLLOS WOMPI"/>
    <s v="VISITA_TÉCNICA"/>
    <n v="64"/>
    <s v="PRINCIPAL"/>
    <s v="TERRESTRE"/>
    <s v="PAREDES CASTILLO DIEGO"/>
    <n v="1"/>
    <n v="31419"/>
    <n v="31419"/>
  </r>
  <r>
    <s v="CALI"/>
    <s v="0036-0003"/>
    <x v="0"/>
    <n v="76520"/>
    <n v="3115658"/>
    <n v="66454"/>
    <x v="0"/>
    <s v="VALLE DEL CAUCA"/>
    <s v="PALMIRA"/>
    <s v="BARRIO CENTRO PALMIRA 13"/>
    <s v="WOMPI"/>
    <s v="FO-25-1954996"/>
    <d v="2025-12-09T11:33:00"/>
    <d v="2025-12-11T11:17:00"/>
    <x v="0"/>
    <s v="ROLLOS"/>
    <s v="EJECUTADO_EXITOSO"/>
    <s v="EJECUTADO EXITOSO"/>
    <s v="10/12/2025 SE ESCALA A COORDINADOR DE ZONA PARA ENTREGA DE ROLLOS EN SITIO | 11/12/2025 EN LA VISITA TÉCNICA SE REALIZÓ LA ENTREGA DE 64 ROLLOS DE WOMPI PARA EL CB."/>
    <s v="VISITA_TÉCNICA"/>
    <n v="64"/>
    <s v="PRINCIPAL"/>
    <s v="TERRESTRE"/>
    <s v="SANCHEZ URREGO ROBINSON DAVID"/>
    <n v="1"/>
    <n v="31419"/>
    <n v="31419"/>
  </r>
  <r>
    <s v="PASTO"/>
    <s v="0036-0003"/>
    <x v="0"/>
    <n v="52001"/>
    <n v="3122036"/>
    <n v="78457"/>
    <x v="0"/>
    <s v="NARIÑO"/>
    <s v="PASTO"/>
    <s v="BARRIO CENTRO PASTO 38"/>
    <s v="WOMPI"/>
    <s v="FO-25-1955790"/>
    <d v="2025-12-10T12:24:00"/>
    <d v="2025-12-11T11:26:00"/>
    <x v="0"/>
    <s v="ROLLOS"/>
    <s v="EJECUTADO_EXITOSO"/>
    <s v="EJECUTADO EXITOSO"/>
    <s v="11/12/2025 SE REALIZA ENTREGA DE 32 ROLLOS WOMPI EN EL COMERCIO"/>
    <s v="VISITA_TÉCNICA"/>
    <n v="32"/>
    <s v="PRINCIPAL"/>
    <s v="TERRESTRE"/>
    <s v="PAZ MARTINEZ RICHARD HUMBERTO"/>
    <n v="1"/>
    <n v="31419"/>
    <n v="31419"/>
  </r>
  <r>
    <s v="NEIVA"/>
    <s v="0036-0006"/>
    <x v="2"/>
    <n v="41001"/>
    <n v="3111424"/>
    <n v="64148"/>
    <x v="0"/>
    <s v="HUILA"/>
    <s v="NEIVA"/>
    <s v="BARRIO EL LIMONAR NEIVA"/>
    <s v="WOMPI"/>
    <s v="FO-25-1947588"/>
    <d v="2025-12-09T08:00:00"/>
    <d v="2025-12-11T11:30:00"/>
    <x v="0"/>
    <s v="ROLLOS"/>
    <s v="EJECUTADO_EXITOSO"/>
    <s v="EJECUTADO EXITOSO"/>
    <s v="09/12/2025 SE ESCALA A COORDINADOR DE ZONA PARA ENTREGA DE ROLLOS EN SITIO | 11/12/2025 SE ENTREGA 48 ROLLOS SIN NOVEDAD"/>
    <s v="VISITA_TÉCNICA"/>
    <n v="48"/>
    <s v="PRINCIPAL"/>
    <s v="TERRESTRE"/>
    <s v="ANDRADE HERNANDEZ JUAN CARLOS"/>
    <n v="1"/>
    <n v="31419"/>
    <n v="31419"/>
  </r>
  <r>
    <s v="BUCARAMANGA"/>
    <s v="0036-0007"/>
    <x v="3"/>
    <n v="68001"/>
    <n v="3125625"/>
    <n v="75487"/>
    <x v="0"/>
    <s v="SANTANDER"/>
    <s v="BUCARAMANGA"/>
    <s v="BARRIO MEJORAS PUBLICAS BUCARAMANGA 9"/>
    <s v="WOMPI"/>
    <s v="FO-25-1958431"/>
    <d v="2025-12-11T09:07:00"/>
    <d v="2025-12-11T11:32:00"/>
    <x v="0"/>
    <s v="ROLLOS"/>
    <s v="EJECUTADO_EXITOSO"/>
    <s v="EJECUTADO EXITOSO"/>
    <s v="11/12/2025 SE ESCALA A COORDINADOR DE ZONA PARA ENTREGA DE ROLLOS EN SITIO | 11/12/2025 ENTREGA DE 40 ROLLOS PARA DATAFONO"/>
    <s v="VISITA_TÉCNICA"/>
    <n v="40"/>
    <s v="PRINCIPAL"/>
    <s v="TERRESTRE"/>
    <s v="PEÑA DIAZ IVAN YESID"/>
    <n v="1"/>
    <n v="31419"/>
    <n v="31419"/>
  </r>
  <r>
    <s v="BOGOTA"/>
    <s v="0036-0004"/>
    <x v="4"/>
    <n v="11001"/>
    <n v="3109621"/>
    <n v="76939"/>
    <x v="0"/>
    <s v="CUNDINAMARCA"/>
    <s v="BOGOTA"/>
    <s v="BARRIO TINTAL KENNEDY BOGOTA"/>
    <s v="WOMPI"/>
    <s v="FO-25-1938159"/>
    <d v="2025-12-05T15:54:00"/>
    <d v="2025-12-11T11:45:00"/>
    <x v="0"/>
    <s v="ROLLOS"/>
    <s v="EJECUTADO_EXITOSO"/>
    <s v="EJECUTADO EXITOSO"/>
    <s v="05/12/2025 SE ESCALA A COORDINADOR DE ZONA PARA ENTREGA DE ROLLOS EN SITIO | 11/12/2025 DURANTE LA VISITA TECNICA SE REALIZA ENTREGA DE ROLLOS PARA DATÁFONO NO SE MANIPULAN EQUIPOS SIN NOVEDAD EN ENTREGA"/>
    <s v="VISITA_TÉCNICA"/>
    <n v="32"/>
    <s v="PRINCIPAL"/>
    <s v="TERRESTRE"/>
    <s v="LOZADA ROJAS CHRISTIAN ANDRES"/>
    <n v="1"/>
    <n v="31419"/>
    <n v="31419"/>
  </r>
  <r>
    <s v="NEIVA"/>
    <s v="0036-0006"/>
    <x v="2"/>
    <n v="41001"/>
    <n v="3116105"/>
    <n v="74260"/>
    <x v="0"/>
    <s v="HUILA"/>
    <s v="NEIVA"/>
    <s v="BARRIO TIMACO NEIVA"/>
    <s v="WOMPI"/>
    <s v="FO-25-1949178"/>
    <d v="2025-12-09T11:57:00"/>
    <d v="2025-12-11T11:46:00"/>
    <x v="0"/>
    <s v="ROLLOS"/>
    <s v="EJECUTADO_EXITOSO"/>
    <s v="EJECUTADO EXITOSO"/>
    <s v="09/12/2025 SE ESCALA A COORDINADOR DE ZONA PARA ENTREGA DE ROLLOS EN SITIO | 11/12/2025 SE ENTREGA 8 ROLLOS SIN NOVEDAD"/>
    <s v="VISITA_TÉCNICA"/>
    <n v="8"/>
    <s v="PRINCIPAL"/>
    <s v="TERRESTRE"/>
    <s v="ANDRADE HERNANDEZ JUAN CARLOS"/>
    <n v="1"/>
    <n v="31419"/>
    <n v="31419"/>
  </r>
  <r>
    <s v="BOGOTA"/>
    <s v="0036-0004"/>
    <x v="4"/>
    <n v="11001"/>
    <n v="3109358"/>
    <n v="17236"/>
    <x v="0"/>
    <s v="CUNDINAMARCA"/>
    <s v="BOGOTA"/>
    <s v="BARRIO NORMANDIA XI BOGOTA"/>
    <s v="WOMPI"/>
    <s v="FO-25-1938162"/>
    <d v="2025-12-05T15:36:00"/>
    <d v="2025-12-11T11:48:00"/>
    <x v="0"/>
    <s v="ROLLOS"/>
    <s v="EJECUTADO_EXITOSO"/>
    <s v="EJECUTADO EXITOSO"/>
    <s v="05/12/2025 SE ESCALA A COORDINADOR DE ZONA PARA ENTREGA DE ROLLOS EN SITIO | 11/12/2025 SE ENTREGAN 56 ROLLOS WOMPI A DANILO MARIN"/>
    <s v="VISITA_TÉCNICA"/>
    <n v="56"/>
    <s v="PRINCIPAL"/>
    <s v="TERRESTRE"/>
    <s v="LEON GUERRERO CRISTIAN JOHAN"/>
    <n v="1"/>
    <n v="31419"/>
    <n v="31419"/>
  </r>
  <r>
    <s v="BOGOTA"/>
    <s v="0036-0004"/>
    <x v="4"/>
    <n v="11001"/>
    <n v="3114308"/>
    <n v="35879"/>
    <x v="0"/>
    <s v="CUNDINAMARCA"/>
    <s v="BOGOTA"/>
    <s v="BARRIO PATIO BONITO BOGOTA 3"/>
    <s v="WOMPI"/>
    <s v="FO-25-1947623"/>
    <d v="2025-12-09T09:44:00"/>
    <d v="2025-12-11T11:57:00"/>
    <x v="0"/>
    <s v="ROLLOS"/>
    <s v="EJECUTADO_EXITOSO"/>
    <s v="EJECUTADO EXITOSO"/>
    <s v="09/12/2025 SE ESCALA A COORDINADOR DE ZONA PARA ENTREGA DE ROLLOS EN SITIO | 11/12/2025 DURANTE LA VISITA TECNICA SE REALIZA ENTREGA DE 32 ROLLOS PARA DATÁFONO NO SE MANIPULAN EQUIPOS SIN NOVEDAD EN ENTREGA"/>
    <s v="VISITA_TÉCNICA"/>
    <n v="32"/>
    <s v="PRINCIPAL"/>
    <s v="TERRESTRE"/>
    <s v="LOZADA ROJAS CHRISTIAN ANDRES"/>
    <n v="1"/>
    <n v="31419"/>
    <n v="31419"/>
  </r>
  <r>
    <s v="SINCELEJO"/>
    <s v="0036-0001"/>
    <x v="1"/>
    <n v="70001"/>
    <n v="3110329"/>
    <n v="81440"/>
    <x v="0"/>
    <s v="SUCRE"/>
    <s v="SINCELEJO"/>
    <s v="DROGUERIA SAN CARLOS E.M"/>
    <s v="WOMPI"/>
    <s v="FO-25-1954998"/>
    <d v="2025-12-09T08:00:00"/>
    <d v="2025-12-11T12:00:00"/>
    <x v="0"/>
    <s v="ROLLOS"/>
    <s v="EJECUTADO_EXITOSO"/>
    <s v="EJECUTADO EXITOSO"/>
    <s v="10/12/2025 SE ESCALA A COORDINADOR DE ZONA PARA ENTREGA DE ROLLOS EN SITIO | 11/12/2025 SE VISITA SITIO SE VERIFICA INFORMACIÓN SE REALIZA ENTREGA DE 64 ROLLOS, NO SE MANIPULA EQUIPOS. FIRMA QUIEN RECIBE LOS ROLLOS."/>
    <s v="VISITA_TÉCNICA"/>
    <n v="64"/>
    <s v="PRINCIPAL"/>
    <s v="TERRESTRE"/>
    <s v="SANTOS GUZMAN CHRISTIAN FELIPE"/>
    <n v="1"/>
    <n v="31419"/>
    <n v="31419"/>
  </r>
  <r>
    <s v="MONTERIA"/>
    <s v="0036-0001"/>
    <x v="1"/>
    <n v="23162"/>
    <n v="3080133"/>
    <n v="41113"/>
    <x v="0"/>
    <s v="CORDOBA"/>
    <s v="CERETE"/>
    <s v="BARRIO CEREABASTOS CERETE"/>
    <s v="WOMPI"/>
    <s v="FO-25-1910518"/>
    <d v="2025-12-01T08:00:00"/>
    <d v="2025-12-11T12:04:00"/>
    <x v="0"/>
    <s v="ROLLOS"/>
    <s v="EJECUTADO_EXITOSO"/>
    <s v="EJECUTADO EXITOSO"/>
    <s v="04/12/2025 SE ESCALA A COORDINADOR DE ZONA PARA ENTREGA DE ROLLOS EN SITIO | 11/12/2025 SE REALIZÓ ENTREGA DE 24 ROLLOS PARA CB BANCOLOMBIA, NO SÉ MANIPULÓ EQUIPOS."/>
    <s v="VISITA_TÉCNICA"/>
    <n v="24"/>
    <s v="PRINCIPAL"/>
    <s v="TERRESTRE"/>
    <s v="CALDERA SALCEDO CARLOS JULIO"/>
    <n v="1"/>
    <n v="31419"/>
    <n v="31419"/>
  </r>
  <r>
    <s v="CALI"/>
    <s v="0036-0003"/>
    <x v="0"/>
    <n v="19780"/>
    <n v="3011363"/>
    <n v="75056"/>
    <x v="0"/>
    <s v="CAUCA"/>
    <s v="SUAREZ"/>
    <s v="BARRIO CENTENARIO SUAREZ"/>
    <s v="WOMPI"/>
    <s v="FO-25-1822411"/>
    <d v="2025-11-12T16:37:00"/>
    <d v="2025-12-11T12:20:00"/>
    <x v="0"/>
    <s v="ROLLOS"/>
    <s v="EJECUTADO_CANCELADO"/>
    <s v="DIRECCION ERRADA"/>
    <s v="13/11/2025 SE CONFIRMAN DATOS, SE REALIZA ENVIO POR OPERADOR LOGISTICO | 11/12/2025 SE REALIZA ENVIO DE ROLLOS CON GUIA 46778000136, ES DEVUELTA CON GUIA 39725288154 CON LA SIGUIENTE NOVEDAD: NOVEDAD: EN DIRECCIÓN DE ENTREGA NO CONOCEN DESTINATARIO"/>
    <s v="ENVÍO"/>
    <n v="24"/>
    <s v="LEJANA"/>
    <s v="TERRESTRE"/>
    <s v="GARCIA CHAVARRIA TATIANA EDELMIRA"/>
    <n v="1"/>
    <n v="40250"/>
    <n v="40250"/>
  </r>
  <r>
    <s v="MEDELLIN"/>
    <s v="0036-0005"/>
    <x v="5"/>
    <n v="5001"/>
    <n v="3110132"/>
    <n v="80087"/>
    <x v="0"/>
    <s v="ANTIOQUIA"/>
    <s v="MEDELLIN"/>
    <s v="BARRIO BELEN MEDELLIN 15"/>
    <s v="WOMPI"/>
    <s v="FO-25-1940767"/>
    <d v="2025-12-05T16:59:00"/>
    <d v="2025-12-11T12:28:00"/>
    <x v="0"/>
    <s v="ROLLOS"/>
    <s v="EJECUTADO_EXITOSO"/>
    <s v="EJECUTADO EXITOSO"/>
    <s v="06/12/2025 SE ESCALA A COORDINADOR DE ZONA PARA ENTREGA DE ROLLOS EN SITIO | 11/12/2025 SE REALIZA ENTREGA DE 16 ROLLOS POR EL OPERADOR LOGISTICO VELOCES CON LA GUIA V4001950071"/>
    <s v="ANALISTA-OPERADOR LOGISTICO"/>
    <n v="16"/>
    <s v="PRINCIPAL"/>
    <s v="TERRESTRE"/>
    <s v="BETANCUR AGUIRRE EDGAR AUGUSTO"/>
    <n v="1"/>
    <n v="31419"/>
    <n v="31419"/>
  </r>
  <r>
    <s v="MEDELLIN"/>
    <s v="0036-0005"/>
    <x v="5"/>
    <n v="5001"/>
    <n v="3106981"/>
    <n v="13725"/>
    <x v="0"/>
    <s v="ANTIOQUIA"/>
    <s v="MEDELLIN"/>
    <s v="BARRIO LAURELES IV MEDELLIN"/>
    <s v="WOMPI"/>
    <s v="FO-25-1938189"/>
    <d v="2025-12-05T10:09:00"/>
    <d v="2025-12-11T12:29:00"/>
    <x v="0"/>
    <s v="ROLLOS"/>
    <s v="EJECUTADO_EXITOSO"/>
    <s v="EJECUTADO EXITOSO"/>
    <s v="05/12/2025 SE ESCALA A COORDINADOR DE ZONA PARA ENTREGA DE ROLLOS EN SITIO | 11/12/2025 SE REALIZA ENTREGA DE 64 ROLLOS POR EL OPERADOR LOGISTICO VELOCES CON LA GUIA V4001936203"/>
    <s v="ANALISTA-OPERADOR LOGISTICO"/>
    <n v="64"/>
    <s v="PRINCIPAL"/>
    <s v="TERRESTRE"/>
    <s v="BETANCUR AGUIRRE EDGAR AUGUSTO"/>
    <n v="1"/>
    <n v="31419"/>
    <n v="31419"/>
  </r>
  <r>
    <s v="MEDELLIN"/>
    <s v="0036-0005"/>
    <x v="5"/>
    <n v="5088"/>
    <n v="3107693"/>
    <n v="75938"/>
    <x v="0"/>
    <s v="ANTIOQUIA"/>
    <s v="BELLO"/>
    <s v="BARRIO LA GABRIELA BELLO 5"/>
    <s v="WOMPI"/>
    <s v="FO-25-1936114"/>
    <d v="2025-12-05T11:17:00"/>
    <d v="2025-12-11T12:30:00"/>
    <x v="0"/>
    <s v="ROLLOS"/>
    <s v="EJECUTADO_EXITOSO"/>
    <s v="EJECUTADO EXITOSO"/>
    <s v="05/12/2025 SE ESCALA A COORDINADOR DE ZONA PARA ENTREGA DE ROLLOS EN SITIO | 11/12/2025 SE REALIZA ENTREGA DE 32 ROLLOS POR EL OPERADOR LOGISTICO VELOCES CON LA GUIA V4001936216"/>
    <s v="ANALISTA-OPERADOR LOGISTICO"/>
    <n v="32"/>
    <s v="PRINCIPAL"/>
    <s v="TERRESTRE"/>
    <s v="BETANCUR AGUIRRE EDGAR AUGUSTO"/>
    <n v="1"/>
    <n v="31419"/>
    <n v="31419"/>
  </r>
  <r>
    <s v="MEDELLIN"/>
    <s v="0036-0005"/>
    <x v="5"/>
    <n v="5001"/>
    <n v="3094789"/>
    <n v="71462"/>
    <x v="0"/>
    <s v="ANTIOQUIA"/>
    <s v="MEDELLIN"/>
    <s v="BARRIO BELEN RINCON 1"/>
    <s v="WOMPI"/>
    <s v="FO-25-1924588"/>
    <d v="2025-12-03T08:39:00"/>
    <d v="2025-12-11T12:31:00"/>
    <x v="0"/>
    <s v="ROLLOS"/>
    <s v="EJECUTADO_EXITOSO"/>
    <s v="EJECUTADO EXITOSO"/>
    <s v="03/12/2025 SE ESCALA A COORDINADOR DE ZONA PARA ENTREGA DE ROLLOS EN SITIO | 11/12/2025 SE REALIZA ENTREGA DE 64 ROLLOS POR EL OPERADOR LOGISTICO VELOCES CON LA GUIA V4001924351"/>
    <s v="ANALISTA-OPERADOR LOGISTICO"/>
    <n v="64"/>
    <s v="PRINCIPAL"/>
    <s v="TERRESTRE"/>
    <s v="BETANCUR AGUIRRE EDGAR AUGUSTO"/>
    <n v="1"/>
    <n v="31419"/>
    <n v="31419"/>
  </r>
  <r>
    <s v="TUNJA"/>
    <s v="0036-0007"/>
    <x v="3"/>
    <n v="15087"/>
    <n v="3110268"/>
    <n v="72675"/>
    <x v="0"/>
    <s v="BOYACA"/>
    <s v="BELEN"/>
    <s v="SIMON BOLIVAR BELEN 1"/>
    <s v="WOMPI"/>
    <s v="FO-25-1940976"/>
    <d v="2025-12-09T08:00:00"/>
    <d v="2025-12-11T12:58:00"/>
    <x v="0"/>
    <s v="ROLLOS"/>
    <s v="EJECUTADO_EXITOSO"/>
    <s v="EJECUTADO EXITOSO"/>
    <s v="06/12/2025 SE CONFIRMAN DATOS, SE REALIZA ENVIO POR OPERADOR LOGISTICO | 11/12/2025 SE REALIZA ENVIO DE 32 ROLLOS, CON LA GUIA 2235597014 SERVIENTREGA. SE CONFIRMA ENTREGA EXITOSA POR PARTE DE LA TRANSPORTADORA"/>
    <s v="ENVÍO"/>
    <n v="32"/>
    <s v="INTERMEDIA"/>
    <s v="TERRESTRE"/>
    <s v="ORREGO BEDOYA YASMIN ADRIANA"/>
    <n v="1"/>
    <n v="36351"/>
    <n v="36351"/>
  </r>
  <r>
    <s v="CALI"/>
    <s v="0036-0003"/>
    <x v="0"/>
    <n v="76364"/>
    <n v="3110205"/>
    <n v="30273"/>
    <x v="0"/>
    <s v="VALLE DEL CAUCA"/>
    <s v="JAMUNDI"/>
    <s v="BARRIO JAMUNDI - JAMUNDÍ"/>
    <s v="WOMPI"/>
    <s v="FO-25-1940679"/>
    <d v="2025-12-05T16:57:00"/>
    <d v="2025-12-11T13:00:00"/>
    <x v="0"/>
    <s v="ROLLOS"/>
    <s v="EJECUTADO_EXITOSO"/>
    <s v="EJECUTADO EXITOSO"/>
    <s v="06/12/2025 SE CONFIRMAN DATOS, SE REALIZA ENVIO POR OPERADOR LOGISTICO | 11/12/2025 SE REALIZA ENVIO DE 64 ROLLOS, CON LA GUIA 2248145477 SERVIENTREGA. SE CONFIRMA ENTREGA EXITOSA POR PARTE DE LA TRANSPORTADORA"/>
    <s v="ENVÍO"/>
    <n v="64"/>
    <s v="INTERMEDIA"/>
    <s v="TERRESTRE"/>
    <s v="MISAS MARULANDA ALEXANDER"/>
    <n v="1"/>
    <n v="36351"/>
    <n v="36351"/>
  </r>
  <r>
    <s v="NEIVA"/>
    <s v="0036-0006"/>
    <x v="2"/>
    <n v="18247"/>
    <n v="3108651"/>
    <n v="64759"/>
    <x v="0"/>
    <s v="CAQUETA"/>
    <s v="EL DONCELLO"/>
    <s v="BARRIO BELALCAZAR EL DONCELLO"/>
    <s v="WOMPI"/>
    <s v="FO-25-1938109"/>
    <d v="2025-12-05T12:58:00"/>
    <d v="2025-12-11T13:03:00"/>
    <x v="0"/>
    <s v="ROLLOS"/>
    <s v="EJECUTADO_EXITOSO"/>
    <s v="EJECUTADO EXITOSO"/>
    <s v="05/12/2025 SE CONFIRMAN DATOS, SE REALIZA ENVIO POR OPERADOR LOGISTICO | 11/12/2025 SE REALIZA ENVIO DE 48 ROLLOS, CON LA GUIA 2235597007 SERVIENTREGA. SE CONFIRMA ENTREGA EXITOSA POR PARTE DE LA TRANSPORTADORA"/>
    <s v="ENVÍO"/>
    <n v="48"/>
    <s v="LEJANA"/>
    <s v="TERRESTRE"/>
    <s v="MISAS MARULANDA ALEXANDER"/>
    <n v="1"/>
    <n v="40250"/>
    <n v="40250"/>
  </r>
  <r>
    <s v="IBAGUE"/>
    <s v="0036-0006"/>
    <x v="2"/>
    <n v="73319"/>
    <n v="3100692"/>
    <n v="47004"/>
    <x v="0"/>
    <s v="TOLIMA"/>
    <s v="GUAMO"/>
    <s v="BARRIO CENTRO GUAMO 3"/>
    <s v="WOMPI"/>
    <s v="FO-25-1929898"/>
    <d v="2025-12-04T08:34:00"/>
    <d v="2025-12-11T13:07:00"/>
    <x v="0"/>
    <s v="ROLLOS"/>
    <s v="EJECUTADO_EXITOSO"/>
    <s v="EJECUTADO EXITOSO"/>
    <s v="04/12/2025 SE CONFIRMAN DATOS, SE REALIZA ENVIO POR OPERADOR LOGISTICO | 11/12/2025 SE REALIZA ENVIO DE 40 ROLLOS, CON LA GUIA 2235596980 SERVIENTREGA. SE CONFIRMA ENTREGA EXITOSA POR PARTE DE LA TRANSPORTADORA"/>
    <s v="ENVÍO"/>
    <n v="40"/>
    <s v="INTERMEDIA"/>
    <s v="TERRESTRE"/>
    <s v="CONTRERAS ROSSI LITZY YULIETH"/>
    <n v="1"/>
    <n v="36351"/>
    <n v="36351"/>
  </r>
  <r>
    <s v="BOGOTA"/>
    <s v="0036-0004"/>
    <x v="4"/>
    <n v="11001"/>
    <n v="3109472"/>
    <n v="31830"/>
    <x v="0"/>
    <s v="CUNDINAMARCA"/>
    <s v="BOGOTA"/>
    <s v="BARRIO SANTA HELENITA 3 BOGOTA"/>
    <s v="WOMPI"/>
    <s v="FO-25-1938166"/>
    <d v="2025-12-05T15:35:00"/>
    <d v="2025-12-11T15:05:00"/>
    <x v="0"/>
    <s v="ROLLOS"/>
    <s v="EJECUTADO_EXITOSO"/>
    <s v="EJECUTADO EXITOSO"/>
    <s v="05/12/2025 SE ESCALA A COORDINADOR DE ZONA PARA ENTREGA DE ROLLOS EN SITIO | 11/12/2025 SE ENTREGA 48 ROLLOS WOMPI A PATRICIA SANDOVAL"/>
    <s v="VISITA_TÉCNICA"/>
    <n v="48"/>
    <s v="PRINCIPAL"/>
    <s v="TERRESTRE"/>
    <s v="LEON GUERRERO CRISTIAN JOHAN"/>
    <n v="1"/>
    <n v="31419"/>
    <n v="31419"/>
  </r>
  <r>
    <s v="BOGOTA"/>
    <s v="0036-0004"/>
    <x v="4"/>
    <n v="11001"/>
    <n v="3119869"/>
    <n v="51547"/>
    <x v="0"/>
    <s v="CUNDINAMARCA"/>
    <s v="BOGOTA"/>
    <s v="BARRIO SANTO DOMINGO BOGOTA"/>
    <s v="WOMPI"/>
    <s v="FO-25-1954953"/>
    <d v="2025-12-10T08:52:00"/>
    <d v="2025-12-11T15:07:00"/>
    <x v="0"/>
    <s v="ROLLOS"/>
    <s v="EJECUTADO_EXITOSO"/>
    <s v="EJECUTADO EXITOSO"/>
    <s v="10/12/2025 SE ESCALA A COORDINADOR DE ZONA PARA ENTREGA DE ROLLOS EN SITIO | 11/12/2025 SE VISITA COMERCIO, SE ENTREGAN 64 ROLLOS WOMPI, NO SE MANIPULAN DISPOSITIVOS"/>
    <s v="VISITA_TÉCNICA"/>
    <n v="64"/>
    <s v="PRINCIPAL"/>
    <s v="TERRESTRE"/>
    <s v="ORTIZ YARA FRANKLYN ISRAEL"/>
    <n v="1"/>
    <n v="31419"/>
    <n v="31419"/>
  </r>
  <r>
    <s v="BARRANQUILLA"/>
    <s v="0036-0001"/>
    <x v="1"/>
    <n v="8296"/>
    <n v="3115517"/>
    <n v="77602"/>
    <x v="0"/>
    <s v="ATLANTICO"/>
    <s v="GALAPA"/>
    <s v="BARRIO CENTRO GALAPA  5"/>
    <s v="WOMPI"/>
    <s v="FO-25-1948913"/>
    <d v="2025-12-09T11:16:00"/>
    <d v="2025-12-11T15:09:00"/>
    <x v="0"/>
    <s v="ROLLOS"/>
    <s v="EJECUTADO_EXITOSO"/>
    <s v="EJECUTADO EXITOSO"/>
    <s v="09/12/2025 SE ESCALA A COORDINADOR DE ZONA PARA ENTREGA DE ROLLOS EN SITIO | 11/12/2025 SE ENTREGAN 24 ROLLOS DE LA RED WOMPI EXITOSOS"/>
    <s v="VISITA_TÉCNICA"/>
    <n v="24"/>
    <s v="PRINCIPAL"/>
    <s v="TERRESTRE"/>
    <s v="PEÑALOZA GUTIERREZ RAFAEL GUSTAVO"/>
    <n v="1"/>
    <n v="31419"/>
    <n v="31419"/>
  </r>
  <r>
    <s v="BOGOTA"/>
    <s v="0036-0004"/>
    <x v="4"/>
    <n v="11001"/>
    <n v="3116098"/>
    <n v="58582"/>
    <x v="0"/>
    <s v="CUNDINAMARCA"/>
    <s v="BOGOTA"/>
    <s v="BARRIO CHICO NORTE BOGOTA 3"/>
    <s v="WOMPI"/>
    <s v="FO-25-1949579"/>
    <d v="2025-12-09T12:19:00"/>
    <d v="2025-12-11T15:11:00"/>
    <x v="0"/>
    <s v="ROLLOS"/>
    <s v="EJECUTADO_EXITOSO"/>
    <s v="EJECUTADO EXITOSO"/>
    <s v="11/12/2025 SE REALIZA ENTRÉGA DE 8 ROLLOS WOMPI, DEBIDO A QUE EL SEÑOR NO ESTÁ SACANDO TIRILLA Y EN EL EQUIPO NO APARECEN TRANSACCIONES HECHAS NO SE TOMA FOTO A LA TIRILLA"/>
    <s v="VISITA_TÉCNICA"/>
    <n v="8"/>
    <s v="PRINCIPAL"/>
    <s v="TERRESTRE"/>
    <s v="ALARCON AREVALO JOHAN STIVEN"/>
    <n v="1"/>
    <n v="31419"/>
    <n v="31419"/>
  </r>
  <r>
    <s v="NEIVA"/>
    <s v="0036-0006"/>
    <x v="2"/>
    <n v="18001"/>
    <n v="3101590"/>
    <n v="61186"/>
    <x v="0"/>
    <s v="CAQUETA"/>
    <s v="FLORENCIA"/>
    <s v="BARRIO CENTRO FLORENCIA 18"/>
    <s v="WOMPI"/>
    <s v="FO-25-1930377"/>
    <d v="2025-12-04T09:52:00"/>
    <d v="2025-12-11T15:13:00"/>
    <x v="0"/>
    <s v="ROLLOS"/>
    <s v="EJECUTADO_EXITOSO"/>
    <s v="EJECUTADO EXITOSO"/>
    <s v="04/12/2025 SE ESCALA A COORDINADOR DE ZONA PARA ENTREGA DE ROLLOS EN SITIO | 06/12/2025 SE REALIZA ENTREGA DE 16 ROLLOS WOMPI EN SITIO ENTREGA EXITOSA"/>
    <s v="VISITA_TÉCNICA"/>
    <n v="16"/>
    <s v="LEJANA"/>
    <s v="TERRESTRE"/>
    <s v="BERMUDEZ SANCHEZ JOSE NEYBER"/>
    <n v="1"/>
    <n v="40250"/>
    <n v="40250"/>
  </r>
  <r>
    <s v="VILLAVICENCIO"/>
    <s v="0036-0006"/>
    <x v="2"/>
    <n v="50001"/>
    <n v="3114502"/>
    <n v="79430"/>
    <x v="0"/>
    <s v="META"/>
    <s v="VILLAVICENCIO"/>
    <s v="BARRIO PORTALES EL LLANO VILLAVICENCIO"/>
    <s v="WOMPI"/>
    <s v="FO-25-1947341"/>
    <d v="2025-12-09T10:05:00"/>
    <d v="2025-12-11T15:14:00"/>
    <x v="0"/>
    <s v="ROLLOS"/>
    <s v="EJECUTADO_EXITOSO"/>
    <s v="EJECUTADO EXITOSO"/>
    <s v="09/12/2025 SE ESCALA A COORDINADOR DE ZONA PARA ENTREGA DE ROLLOS EN SITIO | 11/12/2025 SE VISITA CB Y SE REALIZA ENTREGA DE 24 ROLLOS DE PAPEL TERMICO PARA DATÁFONO WOMPI"/>
    <s v="VISITA_TÉCNICA"/>
    <n v="24"/>
    <s v="PRINCIPAL"/>
    <s v="TERRESTRE"/>
    <s v="GARZON RUIZ LUIS MIGUEL"/>
    <n v="1"/>
    <n v="31419"/>
    <n v="31419"/>
  </r>
  <r>
    <s v="TUNJA"/>
    <s v="0036-0007"/>
    <x v="3"/>
    <n v="15176"/>
    <n v="3099901"/>
    <n v="59683"/>
    <x v="0"/>
    <s v="BOYACA"/>
    <s v="CHIQUINQUIRA"/>
    <s v="BARRIO CHICO CHIQUINQUIRA"/>
    <s v="WOMPI"/>
    <s v="FO-25-1930715"/>
    <d v="2025-12-04T08:00:00"/>
    <d v="2025-12-11T15:38:00"/>
    <x v="0"/>
    <s v="ROLLOS"/>
    <s v="EJECUTADO_EXITOSO"/>
    <s v="EJECUTADO EXITOSO"/>
    <s v="04/12/2025 SE CONFIRMAN DATOS, SE REALIZA ENVIO POR OPERADOR LOGISTICO | 11/12/2025 SE REALIZA ENVIO DE 16 ROLLOS, CON LA GUIA 2235596988 SERVIENTREGA. SE CONFIRMA ENTREGA EXITOSA POR PARTE DE LA TRANSPORTADORA"/>
    <s v="ENVÍO"/>
    <n v="16"/>
    <s v="LEJANA"/>
    <s v="TERRESTRE"/>
    <s v="ORREGO BEDOYA YASMIN ADRIANA"/>
    <n v="1"/>
    <n v="40250"/>
    <n v="40250"/>
  </r>
  <r>
    <s v="BOGOTA"/>
    <s v="0036-0004"/>
    <x v="4"/>
    <n v="11001"/>
    <n v="3110382"/>
    <n v="80116"/>
    <x v="0"/>
    <s v="CUNDINAMARCA"/>
    <s v="BOGOTA"/>
    <s v="BARRIO PATIO BONITO BOGOTA 29"/>
    <s v="WOMPI"/>
    <s v="FO-25-1940701"/>
    <d v="2025-12-09T08:00:00"/>
    <d v="2025-12-11T15:40:00"/>
    <x v="0"/>
    <s v="ROLLOS"/>
    <s v="EJECUTADO_EXITOSO"/>
    <s v="EJECUTADO EXITOSO"/>
    <s v="06/12/2025 SE ESCALA A COORDINADOR DE ZONA PARA ENTREGA DE ROLLOS EN SITIO | 11/12/2025 DURANTE LA VISITA TECNICA SE REALIZA ENTREGA DE ROLLOS PARA DATÁFONO NO SE MANIPULAN EQUIPOS SIN NOVEDAD EN ENTREGA"/>
    <s v="VISITA_TÉCNICA"/>
    <n v="24"/>
    <s v="PRINCIPAL"/>
    <s v="TERRESTRE"/>
    <s v="LOZADA ROJAS CHRISTIAN ANDRES"/>
    <n v="1"/>
    <n v="31419"/>
    <n v="31419"/>
  </r>
  <r>
    <s v="BOGOTA"/>
    <s v="0036-0004"/>
    <x v="4"/>
    <n v="11001"/>
    <n v="3116503"/>
    <n v="71161"/>
    <x v="0"/>
    <s v="CUNDINAMARCA"/>
    <s v="BOGOTA"/>
    <s v="BARRIO LA ACACIA BOGOTA 1"/>
    <s v="WOMPI"/>
    <s v="FO-25-1949709"/>
    <d v="2025-12-09T13:12:00"/>
    <d v="2025-12-11T15:42:00"/>
    <x v="0"/>
    <s v="ROLLOS"/>
    <s v="EJECUTADO_EXITOSO"/>
    <s v="EJECUTADO EXITOSO"/>
    <s v="09/12/2025 SE ESCALA A COORDINADOR DE ZONA PARA ENTREGA DE ROLLOS EN SITIO | 11/12/2025 SE VISITA COMERCIO , SE ENTREGAN 32 ROLLOS WOMPI, NO SE MANIPULAN DISPOSITIVOS"/>
    <s v="VISITA_TÉCNICA"/>
    <n v="32"/>
    <s v="PRINCIPAL"/>
    <s v="TERRESTRE"/>
    <s v="ORTIZ YARA FRANKLYN ISRAEL"/>
    <n v="1"/>
    <n v="31419"/>
    <n v="31419"/>
  </r>
  <r>
    <s v="BOGOTA"/>
    <s v="0036-0004"/>
    <x v="4"/>
    <n v="11001"/>
    <n v="3117436"/>
    <n v="74388"/>
    <x v="0"/>
    <s v="CUNDINAMARCA"/>
    <s v="BOGOTA"/>
    <s v="BARRIO PALO BLANCO BOGOTA 1"/>
    <s v="WOMPI"/>
    <s v="FO-25-1949923"/>
    <d v="2025-12-09T14:57:00"/>
    <d v="2025-12-11T15:44:00"/>
    <x v="0"/>
    <s v="ROLLOS"/>
    <s v="EJECUTADO_EXITOSO"/>
    <s v="EJECUTADO EXITOSO"/>
    <s v="09/12/2025 SE ESCALA A COORDINADOR DE ZONA PARA ENTREGA DE ROLLOS EN SITIO | 11/12/2025 SE ENTREGA 16 ROLLOS WOMPI A MIGUEL RIVERA"/>
    <s v="VISITA_TÉCNICA"/>
    <n v="16"/>
    <s v="PRINCIPAL"/>
    <s v="TERRESTRE"/>
    <s v="LEON GUERRERO CRISTIAN JOHAN"/>
    <n v="1"/>
    <n v="31419"/>
    <n v="31419"/>
  </r>
  <r>
    <s v="BOGOTA"/>
    <s v="0036-0004"/>
    <x v="4"/>
    <n v="11001"/>
    <n v="3124602"/>
    <n v="45629"/>
    <x v="0"/>
    <s v="CUNDINAMARCA"/>
    <s v="BOGOTA"/>
    <s v="YAZMIN ROCIO MILLAN SEPULVEDA"/>
    <s v="WOMPI"/>
    <s v="FO-25-1956572"/>
    <d v="2025-12-11T08:00:00"/>
    <d v="2025-12-11T15:45:00"/>
    <x v="0"/>
    <s v="ROLLOS"/>
    <s v="EJECUTADO_EXITOSO"/>
    <s v="EJECUTADO EXITOSO"/>
    <s v="10/12/2025 SE ESCALA A COORDINADOR DE ZONA PARA ENTREGA DE ROLLOS EN SITIO | 11/12/2025 DURANTE LA VISITA TECNICA PARA REALIZA ENTREGA DE ROLLOS PARA DATÁFONO CORRESPONSAL SE ENCUENTRA CERRADO SE LLAMA AL CELULAR EL CUAL CLIENTE INDICA POR LLAMADA LA ENTREGA DE ROLLOS EN UN DIRECCIÓN ALEDAÑA AL CORRESPONSAL"/>
    <s v="VISITA_TÉCNICA"/>
    <n v="40"/>
    <s v="PRINCIPAL"/>
    <s v="TERRESTRE"/>
    <s v="LOZADA ROJAS CHRISTIAN ANDRES"/>
    <n v="1"/>
    <n v="31419"/>
    <n v="31419"/>
  </r>
  <r>
    <s v="CALI"/>
    <s v="0036-0003"/>
    <x v="0"/>
    <n v="19001"/>
    <n v="3106415"/>
    <n v="81288"/>
    <x v="0"/>
    <s v="CAUCA"/>
    <s v="POPAYAN"/>
    <s v="SEGUROS EPSA"/>
    <s v="WOMPI"/>
    <s v="FO-25-1934825"/>
    <d v="2025-12-05T08:53:00"/>
    <d v="2025-12-11T15:49:00"/>
    <x v="0"/>
    <s v="ROLLOS"/>
    <s v="EJECUTADO_EXITOSO"/>
    <s v="EJECUTADO EXITOSO"/>
    <s v="05/12/2025 SE ESCALA A COORDINADOR DE ZONA PARA ENTREGA DE ROLLOS EN SITIO | 10/12/2025 SE INGRESA SE ENTREGA 16 ROLLOS WOMPI"/>
    <s v="VISITA_TÉCNICA"/>
    <n v="16"/>
    <s v="LEJANA"/>
    <s v="TERRESTRE"/>
    <s v="GIMBUEL LASSO LUIS GERMAN"/>
    <n v="1"/>
    <n v="40250"/>
    <n v="40250"/>
  </r>
  <r>
    <s v="BOGOTA"/>
    <s v="0036-0004"/>
    <x v="4"/>
    <n v="11001"/>
    <n v="3116782"/>
    <n v="70543"/>
    <x v="0"/>
    <s v="CUNDINAMARCA"/>
    <s v="BOGOTA"/>
    <s v="SAN JOSE BOGOTA 6"/>
    <s v="WOMPI"/>
    <s v="FO-25-1949930"/>
    <d v="2025-12-09T14:44:00"/>
    <d v="2025-12-11T15:53:00"/>
    <x v="0"/>
    <s v="ROLLOS"/>
    <s v="EJECUTADO_EXITOSO"/>
    <s v="EJECUTADO EXITOSO"/>
    <s v="09/12/2025 SE ESCALA A COORDINADOR DE ZONA PARA ENTREGA DE ROLLOS EN SITIO | 11/12/2025 SE LLEGA A LA DIRECCIÓN INDICADA Y SE ENTREGAN 40 ROLLOS WOMPI SIN MANIPULAR EQUIPOS"/>
    <s v="VISITA_TÉCNICA"/>
    <n v="40"/>
    <s v="PRINCIPAL"/>
    <s v="TERRESTRE"/>
    <s v="GARCIA PASTRANA KEVIN FERNANDO"/>
    <n v="1"/>
    <n v="31419"/>
    <n v="31419"/>
  </r>
  <r>
    <s v="PASTO"/>
    <s v="0036-0003"/>
    <x v="0"/>
    <n v="52001"/>
    <n v="3121290"/>
    <n v="29177"/>
    <x v="0"/>
    <s v="NARIÑO"/>
    <s v="PASTO"/>
    <s v="BARRIO AVENIDA LOS ESTUDIANTES PASTO"/>
    <s v="WOMPI"/>
    <s v="FO-25-1953913"/>
    <d v="2025-12-10T11:21:00"/>
    <d v="2025-12-11T16:01:00"/>
    <x v="0"/>
    <s v="ROLLOS"/>
    <s v="EJECUTADO_EXITOSO"/>
    <s v="EJECUTADO EXITOSO"/>
    <s v="10/12/2025 SE ESCALA A COORDINADOR DE ZONA PARA ENTREGA DE ROLLOS EN SITIO | 11/12/2025 SE REALIZA ENTREGA DE 16 ROLLOS WOMPI EN EL COMERCIO"/>
    <s v="VISITA_TÉCNICA"/>
    <n v="16"/>
    <s v="PRINCIPAL"/>
    <s v="TERRESTRE"/>
    <s v="PAZ MARTINEZ RICHARD HUMBERTO"/>
    <n v="1"/>
    <n v="31419"/>
    <n v="31419"/>
  </r>
  <r>
    <s v="CUCUTA"/>
    <s v="0036-0007"/>
    <x v="3"/>
    <n v="54001"/>
    <n v="3120467"/>
    <n v="15006"/>
    <x v="0"/>
    <s v="NORTE DE SANTANDER"/>
    <s v="CUCUTA"/>
    <s v="BARRIO LATINO II CUCUTA"/>
    <s v="WOMPI"/>
    <s v="FO-25-1955189"/>
    <d v="2025-12-10T09:56:00"/>
    <d v="2025-12-11T16:04:00"/>
    <x v="0"/>
    <s v="ROLLOS"/>
    <s v="EJECUTADO_EXITOSO"/>
    <s v="EJECUTADO EXITOSO"/>
    <s v="10/12/2025 SE ESCALA A COORDINADOR DE ZONA PARA ENTREGA DE ROLLOS EN SITIO | 11/12/2025 SE VISITA COMERCIO Y SE ENTREGAN 64 ROLLOS OK."/>
    <s v="VISITA_TÉCNICA"/>
    <n v="64"/>
    <s v="PRINCIPAL"/>
    <s v="TERRESTRE"/>
    <s v="TORRES MANTILLA JOSE DANIEL"/>
    <n v="1"/>
    <n v="31419"/>
    <n v="31419"/>
  </r>
  <r>
    <s v="APARTADO"/>
    <s v="0036-0005"/>
    <x v="5"/>
    <n v="5490"/>
    <n v="3046677"/>
    <n v="82104"/>
    <x v="0"/>
    <s v="ANTIOQUIA"/>
    <s v="NECOCLI"/>
    <s v="NOAS COSMETICOS"/>
    <s v="WOMPI"/>
    <s v="FO-25-1864311"/>
    <d v="2025-11-21T13:26:00"/>
    <d v="2025-12-11T16:05:00"/>
    <x v="0"/>
    <s v="ROLLOS"/>
    <s v="EJECUTADO_EXITOSO"/>
    <s v="EJECUTADO EXITOSO"/>
    <s v="11/12/2025 SE LE INFORMA NUMERO DE GUIA A USER, PENDIENTE CONFIRMACION | 11/12/2025 SE REALIZA ENVIO DE 16 ROLLOS, CON LA GUIA 2078334598 SERVIENTREGA. SE CONFIRMA ENTREGA EXITOSA POR PARTE DE LA TRANSPORTADORA"/>
    <s v="ENVÍO"/>
    <n v="16"/>
    <s v="INTERMEDIA"/>
    <s v="TERRESTRE"/>
    <s v="BETANCUR AGUIRRE EDGAR AUGUSTO"/>
    <n v="1"/>
    <n v="36351"/>
    <n v="36351"/>
  </r>
  <r>
    <s v="PASTO"/>
    <s v="0036-0003"/>
    <x v="0"/>
    <n v="52036"/>
    <n v="3101533"/>
    <n v="35860"/>
    <x v="0"/>
    <s v="NARIÑO"/>
    <s v="ANCUYA"/>
    <s v="BARRIO CAMILO TORRES ANCUYA"/>
    <s v="WOMPI"/>
    <s v="FO-25-1930391"/>
    <d v="2025-12-04T09:34:00"/>
    <d v="2025-12-11T16:07:00"/>
    <x v="0"/>
    <s v="ROLLOS"/>
    <s v="EJECUTADO_EXITOSO"/>
    <s v="EJECUTADO EXITOSO"/>
    <s v="04/12/2025 SE CONFIRMAN DATOS, SE REALIZA ENVIO POR OPERADOR LOGISTICO | 11/12/2025 SE REALIZA ENVIO DE 56 ROLLOS, CON LA GUIA 2248145470 SERVIENTREGA. SE CONFIRMA ENTREGA EXITOSA POR PARTE DE LA TRANSPORTADORA"/>
    <s v="ENVÍO"/>
    <n v="56"/>
    <s v="INTERMEDIA"/>
    <s v="TERRESTRE"/>
    <s v="CONTRERAS ROSSI LITZY YULIETH"/>
    <n v="1"/>
    <n v="36351"/>
    <n v="36351"/>
  </r>
  <r>
    <s v="BOGOTA"/>
    <s v="0036-0004"/>
    <x v="4"/>
    <n v="25486"/>
    <n v="3110337"/>
    <n v="63013"/>
    <x v="0"/>
    <s v="CUNDINAMARCA"/>
    <s v="NEMOCON"/>
    <s v="BARRIO CENTRO NEMOCON 8"/>
    <s v="WOMPI"/>
    <s v="FO-25-1950119"/>
    <d v="2025-12-09T08:00:00"/>
    <d v="2025-12-11T16:09:00"/>
    <x v="0"/>
    <s v="ROLLOS"/>
    <s v="EJECUTADO_EXITOSO"/>
    <s v="EJECUTADO EXITOSO"/>
    <s v="09/12/2025 SE CONFIRMAN DATOS, SE REALIZA ENVIO POR OPERADOR LOGISTICO | 11/12/2025 SE REALIZA ENVIO DE 48 ROLLOS, CON LA GUIA 2235597029 SERVIENTREGA. SE CONFIRMA ENTREGA EXITOSA POR PARTE DE LA TRANSPORTADORA"/>
    <s v="ENVÍO"/>
    <n v="48"/>
    <s v="INTERMEDIA"/>
    <s v="TERRESTRE"/>
    <s v="ORREGO BEDOYA YASMIN ADRIANA"/>
    <n v="1"/>
    <n v="36351"/>
    <n v="36351"/>
  </r>
  <r>
    <s v="CUCUTA"/>
    <s v="0036-0007"/>
    <x v="3"/>
    <n v="54673"/>
    <n v="3108631"/>
    <n v="16014"/>
    <x v="0"/>
    <s v="NORTE DE SANTANDER"/>
    <s v="SAN CAYETANO"/>
    <s v="BARRIO COLINAS DE CORNEJO SAN CAYETANO"/>
    <s v="WOMPI"/>
    <s v="FO-25-1938110"/>
    <d v="2025-12-05T12:38:00"/>
    <d v="2025-12-11T16:09:00"/>
    <x v="0"/>
    <s v="ROLLOS"/>
    <s v="EJECUTADO_EXITOSO"/>
    <s v="EJECUTADO EXITOSO"/>
    <s v="05/12/2025 SE CONFIRMAN DATOS, SE REALIZA ENVIO POR OPERADOR LOGISTICO | 11/12/2025 SE REALIZA ENVIO DE 32 ROLLOS, CON LA GUIA 2187690995 SERVIENTREGA. SE CONFIRMA ENTREGA EXITOSA POR PARTE DE LA TRANSPORTADORA"/>
    <s v="ENVÍO"/>
    <n v="32"/>
    <s v="INTERMEDIA"/>
    <s v="TERRESTRE"/>
    <s v="MISAS MARULANDA ALEXANDER"/>
    <n v="1"/>
    <n v="36351"/>
    <n v="36351"/>
  </r>
  <r>
    <s v="TUNJA"/>
    <s v="0036-0007"/>
    <x v="3"/>
    <n v="15646"/>
    <n v="3111148"/>
    <n v="29318"/>
    <x v="0"/>
    <s v="BOYACA"/>
    <s v="SAMACA"/>
    <s v="BARRIO CENTRO 2 SAMACÁ"/>
    <s v="WOMPI"/>
    <s v="FO-25-1950115"/>
    <d v="2025-12-09T08:00:00"/>
    <d v="2025-12-11T16:10:00"/>
    <x v="0"/>
    <s v="ROLLOS"/>
    <s v="EJECUTADO_EXITOSO"/>
    <s v="EJECUTADO EXITOSO"/>
    <s v="09/12/2025 SE CONFIRMAN DATOS, SE REALIZA ENVIO POR OPERADOR LOGISTICO | 11/12/2025 SE REALIZA ENVIO DE 32 ROLLOS, CON LA GUIA 2235597027 SERVIENTREGA. SE CONFIRMA ENTREGA EXITOSA POR PARTE DE LA TRANSPORTADORA"/>
    <s v="ENVÍO"/>
    <n v="32"/>
    <s v="INTERMEDIA"/>
    <s v="TERRESTRE"/>
    <s v="ORREGO BEDOYA YASMIN ADRIANA"/>
    <n v="1"/>
    <n v="36351"/>
    <n v="36351"/>
  </r>
  <r>
    <s v="PASTO"/>
    <s v="0036-0003"/>
    <x v="0"/>
    <n v="52001"/>
    <n v="3121679"/>
    <n v="31714"/>
    <x v="0"/>
    <s v="NARIÑO"/>
    <s v="PASTO"/>
    <s v="BARRIO CENTRO PASTO"/>
    <s v="WOMPI"/>
    <s v="FO-25-1954351"/>
    <d v="2025-12-10T11:55:00"/>
    <d v="2025-12-11T16:12:00"/>
    <x v="0"/>
    <s v="ROLLOS"/>
    <s v="EJECUTADO_EXITOSO"/>
    <s v="EJECUTADO EXITOSO"/>
    <s v="10/12/2025 SE ESCALA A COORDINADOR DE ZONA PARA ENTREGA DE ROLLOS EN SITIO | 11/12/2025 SE REALIZA ENTREGA DE 8 ROLLOS WOMPI EN EL COMERCIO"/>
    <s v="VISITA_TÉCNICA"/>
    <n v="8"/>
    <s v="PRINCIPAL"/>
    <s v="TERRESTRE"/>
    <s v="PAZ MARTINEZ RICHARD HUMBERTO"/>
    <n v="1"/>
    <n v="31419"/>
    <n v="31419"/>
  </r>
  <r>
    <s v="BOGOTA"/>
    <s v="0036-0004"/>
    <x v="4"/>
    <n v="25175"/>
    <n v="3118139"/>
    <n v="66657"/>
    <x v="0"/>
    <s v="CUNDINAMARCA"/>
    <s v="CHIA"/>
    <s v="BARRIO FONQUETA CHIA"/>
    <s v="WOMPI"/>
    <s v="FO-25-1950812"/>
    <d v="2025-12-09T16:08:00"/>
    <d v="2025-12-11T16:13:00"/>
    <x v="0"/>
    <s v="ROLLOS"/>
    <s v="EJECUTADO_EXITOSO"/>
    <s v="EJECUTADO EXITOSO"/>
    <s v="09/12/2025 SE REALIZA ENVIO DE ROLLOS POR  OPERADOR LOGISTICO | 11/12/2025 SE REALIZA ENVIO DE 64 ROLLOS, CON LA GUIA 2235597030 SERVIENTREGA. SE CONFIRMA ENTREGA EXITOSA POR PARTE DE LA TRANSPORTADORA"/>
    <s v="ENVÍO"/>
    <n v="64"/>
    <s v="INTERMEDIA"/>
    <s v="TERRESTRE"/>
    <s v="CONTRERAS ROSSI LITZY YULIETH"/>
    <n v="1"/>
    <n v="36351"/>
    <n v="36351"/>
  </r>
  <r>
    <s v="CALI"/>
    <s v="0036-0003"/>
    <x v="0"/>
    <n v="76001"/>
    <n v="3121666"/>
    <n v="33918"/>
    <x v="0"/>
    <s v="VALLE DEL CAUCA"/>
    <s v="CALI"/>
    <s v="BARRIO CENTRO CALI 7"/>
    <s v="WOMPI"/>
    <s v="FO-25-1954357"/>
    <d v="2025-12-10T11:53:00"/>
    <d v="2025-12-11T16:14:00"/>
    <x v="0"/>
    <s v="ROLLOS"/>
    <s v="EJECUTADO_EXITOSO"/>
    <s v="EJECUTADO EXITOSO"/>
    <s v="10/12/2025 SE ESCALA A COORDINADOR DE ZONA PARA ENTREGA DE ROLLOS EN SITIO | 11/12/2025 SE REALIZA ENTREGA DE 64 ROLLOS WOMPI"/>
    <s v="VISITA_TÉCNICA"/>
    <n v="64"/>
    <s v="PRINCIPAL"/>
    <s v="TERRESTRE"/>
    <s v="MONTERO MUESES GIAN CARLO"/>
    <n v="1"/>
    <n v="31419"/>
    <n v="31419"/>
  </r>
  <r>
    <s v="BARRANQUILLA"/>
    <s v="0036-0001"/>
    <x v="1"/>
    <n v="8436"/>
    <n v="3107703"/>
    <n v="78538"/>
    <x v="0"/>
    <s v="ATLANTICO"/>
    <s v="MANATI"/>
    <s v="BARRIO CENTRO MANATI 4"/>
    <s v="WOMPI"/>
    <s v="FO-25-1935790"/>
    <d v="2025-12-05T10:51:00"/>
    <d v="2025-12-11T16:16:00"/>
    <x v="0"/>
    <s v="ROLLOS"/>
    <s v="EJECUTADO_EXITOSO"/>
    <s v="EJECUTADO EXITOSO"/>
    <s v="05/12/2025 SE REALIZA ENVIO DE ROLLOS POR  OPERADOR LOGISTICO | 11/12/2025 SE REALIZA ENVIO DE 24 ROLLOS, CON LA GUIA 2278614655 SERVIENTREGA. SE CONFIRMA ENTREGA EXITOSA POR PARTE DE LA TRANSPORTADORA"/>
    <s v="ENVÍO"/>
    <n v="24"/>
    <s v="INTERMEDIA"/>
    <s v="TERRESTRE"/>
    <s v="CONTRERAS ROSSI LITZY YULIETH"/>
    <n v="1"/>
    <n v="36351"/>
    <n v="36351"/>
  </r>
  <r>
    <s v="MEDELLIN"/>
    <s v="0036-0005"/>
    <x v="5"/>
    <n v="5088"/>
    <n v="3110280"/>
    <n v="70367"/>
    <x v="0"/>
    <s v="ANTIOQUIA"/>
    <s v="BELLO"/>
    <s v="BARRIO BELLO BELLO 14"/>
    <s v="WOMPI"/>
    <s v="FO-25-1940732"/>
    <d v="2025-12-09T08:00:00"/>
    <d v="2025-12-11T16:16:00"/>
    <x v="0"/>
    <s v="ROLLOS"/>
    <s v="EJECUTADO_EXITOSO"/>
    <s v="EJECUTADO EXITOSO"/>
    <s v="06/12/2025 SE ESCALA A COORDINADOR DE ZONA PARA ENTREGA DE ROLLOS EN SITIO | 11/12/2025 SE REALIZA ENTREGA DE 16 ROLLOS POR EL OPERADOR LOGISTICO VELOCES CON LA GUIA V4001950069"/>
    <s v="ANALISTA-OPERADOR LOGISTICO"/>
    <n v="16"/>
    <s v="PRINCIPAL"/>
    <s v="TERRESTRE"/>
    <s v="BETANCUR AGUIRRE EDGAR AUGUSTO"/>
    <n v="1"/>
    <n v="31419"/>
    <n v="31419"/>
  </r>
  <r>
    <s v="MEDELLIN"/>
    <s v="0036-0005"/>
    <x v="5"/>
    <n v="5001"/>
    <n v="3109807"/>
    <n v="59670"/>
    <x v="0"/>
    <s v="ANTIOQUIA"/>
    <s v="MEDELLIN"/>
    <s v="BARRIO SANTA CRUZ MEDELLIN 13"/>
    <s v="WOMPI"/>
    <s v="FO-25-1938158"/>
    <d v="2025-12-05T15:59:00"/>
    <d v="2025-12-11T16:17:00"/>
    <x v="0"/>
    <s v="ROLLOS"/>
    <s v="EJECUTADO_EXITOSO"/>
    <s v="EJECUTADO EXITOSO"/>
    <s v="05/12/2025 SE ESCALA A COORDINADOR DE ZONA PARA ENTREGA DE ROLLOS EN SITIO | 11/12/2025 SE REALIZA ENTREGA DE 32 ROLLOS POR EL OPERADOR LOGISTICO VELOCES CON LA GUIA V4001936205"/>
    <s v="ANALISTA-OPERADOR LOGISTICO"/>
    <n v="32"/>
    <s v="PRINCIPAL"/>
    <s v="TERRESTRE"/>
    <s v="BETANCUR AGUIRRE EDGAR AUGUSTO"/>
    <n v="1"/>
    <n v="31419"/>
    <n v="31419"/>
  </r>
  <r>
    <s v="MEDELLIN"/>
    <s v="0036-0005"/>
    <x v="5"/>
    <n v="5360"/>
    <n v="3109295"/>
    <n v="18551"/>
    <x v="0"/>
    <s v="ANTIOQUIA"/>
    <s v="ITAGUI"/>
    <s v="CAFE INTERNET GUADALUPE ITAGUI"/>
    <s v="WOMPI"/>
    <s v="FO-25-1938169"/>
    <d v="2025-12-05T15:30:00"/>
    <d v="2025-12-11T16:17:00"/>
    <x v="0"/>
    <s v="ROLLOS"/>
    <s v="EJECUTADO_EXITOSO"/>
    <s v="EJECUTADO EXITOSO"/>
    <s v="05/12/2025 SE ESCALA A COORDINADOR DE ZONA PARA ENTREGA DE ROLLOS EN SITIO | 11/12/2025 SE REALIZA ENTREGA DE 64 ROLLOS POR EL OPERADOR LOGISTICO VELOCES CON LA GUIA V4001936204"/>
    <s v="ANALISTA-OPERADOR LOGISTICO"/>
    <n v="64"/>
    <s v="PRINCIPAL"/>
    <s v="TERRESTRE"/>
    <s v="BETANCUR AGUIRRE EDGAR AUGUSTO"/>
    <n v="1"/>
    <n v="31419"/>
    <n v="31419"/>
  </r>
  <r>
    <s v="MEDELLIN"/>
    <s v="0036-0005"/>
    <x v="5"/>
    <n v="5001"/>
    <n v="3109096"/>
    <n v="15610"/>
    <x v="0"/>
    <s v="ANTIOQUIA"/>
    <s v="MEDELLIN"/>
    <s v="BARRIO CENTRO IV MEDELLIN"/>
    <s v="WOMPI"/>
    <s v="FO-25-1937849"/>
    <d v="2025-12-05T15:09:00"/>
    <d v="2025-12-11T16:18:00"/>
    <x v="0"/>
    <s v="ROLLOS"/>
    <s v="EJECUTADO_EXITOSO"/>
    <s v="EJECUTADO EXITOSO"/>
    <s v="05/12/2025 SE ESCALA A COORDINADOR DE ZONA PARA ENTREGA DE ROLLOS EN SITIO | 11/12/2025 SE REALIZA ENTREGA DE 32 ROLLOS POR EL OPERADOR LOGISTICO VELOCES CON LA GUIA V4001936208"/>
    <s v="ANALISTA-OPERADOR LOGISTICO"/>
    <n v="32"/>
    <s v="PRINCIPAL"/>
    <s v="TERRESTRE"/>
    <s v="BETANCUR AGUIRRE EDGAR AUGUSTO"/>
    <n v="1"/>
    <n v="31419"/>
    <n v="31419"/>
  </r>
  <r>
    <s v="MEDELLIN"/>
    <s v="0036-0005"/>
    <x v="5"/>
    <n v="5001"/>
    <n v="3108330"/>
    <n v="32905"/>
    <x v="0"/>
    <s v="ANTIOQUIA"/>
    <s v="MEDELLIN"/>
    <s v="SUPERMERCADO ORO"/>
    <s v="WOMPI"/>
    <s v="FO-25-1936336"/>
    <d v="2025-12-05T12:15:00"/>
    <d v="2025-12-11T16:19:00"/>
    <x v="0"/>
    <s v="ROLLOS"/>
    <s v="EJECUTADO_EXITOSO"/>
    <s v="EJECUTADO EXITOSO"/>
    <s v="05/12/2025 SE ESCALA A COORDINADOR DE ZONA PARA ENTREGA DE ROLLOS EN SITIO | 11/12/2025 SE REALIZA ENTREGA DE 64 ROLLOS POR EL OPERADOR LOGISTICO VELOCES CON LA GUIA V4001936210"/>
    <s v="ANALISTA-OPERADOR LOGISTICO"/>
    <n v="64"/>
    <s v="PRINCIPAL"/>
    <s v="TERRESTRE"/>
    <s v="BETANCUR AGUIRRE EDGAR AUGUSTO"/>
    <n v="1"/>
    <n v="31419"/>
    <n v="31419"/>
  </r>
  <r>
    <s v="MEDELLIN"/>
    <s v="0036-0005"/>
    <x v="5"/>
    <n v="5360"/>
    <n v="3107722"/>
    <n v="24500"/>
    <x v="0"/>
    <s v="ANTIOQUIA"/>
    <s v="ITAGUI"/>
    <s v="SUPERMERCADO EL VIÑEDO"/>
    <s v="WOMPI"/>
    <s v="FO-25-1936276"/>
    <d v="2025-12-05T10:59:00"/>
    <d v="2025-12-11T16:19:00"/>
    <x v="0"/>
    <s v="ROLLOS"/>
    <s v="EJECUTADO_EXITOSO"/>
    <s v="EJECUTADO EXITOSO"/>
    <s v="05/12/2025 SE ESCALA A COORDINADOR DE ZONA PARA ENTREGA DE ROLLOS EN SITIO | 11/12/2025 SE REALIZA ENTREGA DE 64 ROLLOS POR EL OPERADOR LOGISTICO VELOCES CON LA GUIA V4001936211"/>
    <s v="ANALISTA-OPERADOR LOGISTICO"/>
    <n v="64"/>
    <s v="PRINCIPAL"/>
    <s v="TERRESTRE"/>
    <s v="BETANCUR AGUIRRE EDGAR AUGUSTO"/>
    <n v="1"/>
    <n v="31419"/>
    <n v="31419"/>
  </r>
  <r>
    <s v="MEDELLIN"/>
    <s v="0036-0005"/>
    <x v="5"/>
    <n v="5360"/>
    <n v="3107044"/>
    <n v="15190"/>
    <x v="0"/>
    <s v="ANTIOQUIA"/>
    <s v="ITAGUI"/>
    <s v="SURTIPLAZA EL ABASTECEDOR"/>
    <s v="WOMPI"/>
    <s v="FO-25-1935311"/>
    <d v="2025-12-05T09:59:00"/>
    <d v="2025-12-11T16:20:00"/>
    <x v="0"/>
    <s v="ROLLOS"/>
    <s v="EJECUTADO_EXITOSO"/>
    <s v="EJECUTADO EXITOSO"/>
    <s v="05/12/2025 SE ESCALA A COORDINADOR DE ZONA PARA ENTREGA DE ROLLOS EN SITIO | 11/12/2025 SE REALIZA ENTREGA DE 64 ROLLOS POR EL OPERADOR LOGISTICO VELOCES CON LA GUIA V4001936222"/>
    <s v="ANALISTA-OPERADOR LOGISTICO"/>
    <n v="64"/>
    <s v="PRINCIPAL"/>
    <s v="TERRESTRE"/>
    <s v="BETANCUR AGUIRRE EDGAR AUGUSTO"/>
    <n v="1"/>
    <n v="31419"/>
    <n v="31419"/>
  </r>
  <r>
    <s v="MEDELLIN"/>
    <s v="0036-0005"/>
    <x v="5"/>
    <n v="5266"/>
    <n v="3099384"/>
    <n v="52601"/>
    <x v="0"/>
    <s v="ANTIOQUIA"/>
    <s v="ENVIGADO"/>
    <s v="BARRIO URIBE ANGEL ENVIGADO 1"/>
    <s v="WOMPI"/>
    <s v="FO-25-1928971"/>
    <d v="2025-12-04T08:00:00"/>
    <d v="2025-12-11T16:21:00"/>
    <x v="0"/>
    <s v="ROLLOS"/>
    <s v="EJECUTADO_EXITOSO"/>
    <s v="EJECUTADO EXITOSO"/>
    <s v="04/12/2025 SE ESCALA A COORDINADOR DE ZONA PARA ENTREGA DE ROLLOS EN SITIO | 11/12/2025 SE REALIZA ENTREGA DE 32 ROLLOS POR EL OPERADOR LOGISTICO VELOCES CON LA GUIA V4001929602"/>
    <s v="ANALISTA-OPERADOR LOGISTICO"/>
    <n v="32"/>
    <s v="PRINCIPAL"/>
    <s v="TERRESTRE"/>
    <s v="BETANCUR AGUIRRE EDGAR AUGUSTO"/>
    <n v="1"/>
    <n v="31419"/>
    <n v="31419"/>
  </r>
  <r>
    <s v="MEDELLIN"/>
    <s v="0036-0005"/>
    <x v="5"/>
    <n v="5360"/>
    <n v="3105202"/>
    <n v="34176"/>
    <x v="0"/>
    <s v="ANTIOQUIA"/>
    <s v="ITAGUI"/>
    <s v="BARRIO PARQUE ITAGUI 5"/>
    <s v="WOMPI"/>
    <s v="FO-25-1934103"/>
    <d v="2025-12-05T08:00:00"/>
    <d v="2025-12-11T16:21:00"/>
    <x v="0"/>
    <s v="ROLLOS"/>
    <s v="EJECUTADO_EXITOSO"/>
    <s v="EJECUTADO EXITOSO"/>
    <s v="05/12/2025 SE ESCALA A COORDINADOR DE ZONA PARA ENTREGA DE ROLLOS EN SITIO | 11/12/2025 SE REALIZA ENTREGA DE 64 ROLLOS POR EL OPERADOR LOGISTICO VELOCES CON LA GUIA V4001936227"/>
    <s v="ANALISTA-OPERADOR LOGISTICO"/>
    <n v="64"/>
    <s v="PRINCIPAL"/>
    <s v="TERRESTRE"/>
    <s v="BETANCUR AGUIRRE EDGAR AUGUSTO"/>
    <n v="1"/>
    <n v="31419"/>
    <n v="31419"/>
  </r>
  <r>
    <s v="PASTO"/>
    <s v="0036-0003"/>
    <x v="0"/>
    <n v="52786"/>
    <n v="3110265"/>
    <n v="16564"/>
    <x v="0"/>
    <s v="NARIÑO"/>
    <s v="TAMINANGO"/>
    <s v="EL PRADO TAMIMANGO"/>
    <s v="WOMPI"/>
    <s v="FO-25-1955112"/>
    <d v="2025-12-09T08:00:00"/>
    <d v="2025-12-11T16:24:00"/>
    <x v="0"/>
    <s v="ROLLOS"/>
    <s v="EJECUTADO_EXITOSO"/>
    <s v="EJECUTADO EXITOSO"/>
    <s v="11/12/2025 SE REALIZA ENVIO DE 16 ROLLOS, CON LA GUIA 2248145487 SERVIENTREGA. SE CONFIRMA ENTREGA EXITOSA POR PARTE DE LA TRANSPORTADORA"/>
    <s v="ENVÍO"/>
    <n v="16"/>
    <s v="INTERMEDIA"/>
    <s v="TERRESTRE"/>
    <s v="GARCIA CHAVARRIA TATIANA EDELMIRA"/>
    <n v="1"/>
    <n v="36351"/>
    <n v="36351"/>
  </r>
  <r>
    <s v="CALI"/>
    <s v="0036-0003"/>
    <x v="0"/>
    <n v="19001"/>
    <n v="3113130"/>
    <n v="28872"/>
    <x v="0"/>
    <s v="CAUCA"/>
    <s v="POPAYAN"/>
    <s v="BARRIO VILLA DEL NORTE POPAYAN"/>
    <s v="WOMPI"/>
    <s v="FO-25-1947058"/>
    <d v="2025-12-09T08:31:00"/>
    <d v="2025-12-11T16:27:00"/>
    <x v="0"/>
    <s v="ROLLOS"/>
    <s v="EJECUTADO_EXITOSO"/>
    <s v="EJECUTADO EXITOSO"/>
    <s v="10/12/2025 SE INGRESA SE ENTREGA 40 ROLLOS WOMPI"/>
    <s v="VISITA_TÉCNICA"/>
    <n v="40"/>
    <s v="LEJANA"/>
    <s v="TERRESTRE"/>
    <s v="GIMBUEL LASSO LUIS GERMAN"/>
    <n v="1"/>
    <n v="40250"/>
    <n v="40250"/>
  </r>
  <r>
    <s v="BOGOTA"/>
    <s v="0036-0004"/>
    <x v="4"/>
    <n v="11001"/>
    <n v="3121252"/>
    <n v="36527"/>
    <x v="0"/>
    <s v="CUNDINAMARCA"/>
    <s v="BOGOTA"/>
    <s v="BARRIO KENNEDY BOMBEROS BOGOTA"/>
    <s v="WOMPI"/>
    <s v="FO-25-1955180"/>
    <d v="2025-12-10T11:09:00"/>
    <d v="2025-12-11T16:28:00"/>
    <x v="0"/>
    <s v="ROLLOS"/>
    <s v="EJECUTADO_EXITOSO"/>
    <s v="EJECUTADO EXITOSO"/>
    <s v="10/12/2025 SE ESCALA A COORDINADOR DE ZONA PARA ENTREGA DE ROLLOS EN SITIO | 11/12/2025 SE HACE ENTREGA ROLLOS DE WOMPI COMERCIO INDICA QUE NECESITA ROLLOS DE REDEBAN YA QUE LA MIGRACIÓN AÚN NO A PODIDO SER REALIZADA POR FALLA DE CREDENCIALES EL GESTOR QUE REALIZÓ LA MIGRACIÓN REAGENDO LA VISITA POR PROBLEMAS DE CREDENCIALES"/>
    <s v="VISITA_TÉCNICA"/>
    <n v="48"/>
    <s v="PRINCIPAL"/>
    <s v="TERRESTRE"/>
    <s v="GONZALEZ FANDIÑO SANTIAGO ERNESTO"/>
    <n v="1"/>
    <n v="31419"/>
    <n v="31419"/>
  </r>
  <r>
    <s v="VILLAVICENCIO"/>
    <s v="0036-0006"/>
    <x v="2"/>
    <n v="50001"/>
    <n v="3122206"/>
    <n v="77915"/>
    <x v="0"/>
    <s v="META"/>
    <s v="VILLAVICENCIO"/>
    <s v="BARRIO CENTRO VILLAVICENCIO 31"/>
    <s v="WOMPI"/>
    <s v="FO-25-1954815"/>
    <d v="2025-12-10T12:44:00"/>
    <d v="2025-12-11T16:59:00"/>
    <x v="0"/>
    <s v="ROLLOS"/>
    <s v="EJECUTADO_EXITOSO"/>
    <s v="EJECUTADO EXITOSO"/>
    <s v="10/12/2025 SE ESCALA A COORDINADOR DE ZONA PARA ENTREGA DE ROLLOS EN SITIO | 11/12/2025 SE VISITA CB Y SE REALIZA ENTREGA DE 24 ROLLOS DE PAPEL TERMICO PARA DATÁFONO WOMPI"/>
    <s v="VISITA_TÉCNICA"/>
    <n v="24"/>
    <s v="PRINCIPAL"/>
    <s v="TERRESTRE"/>
    <s v="GARZON RUIZ LUIS MIGUEL"/>
    <n v="1"/>
    <n v="31419"/>
    <n v="31419"/>
  </r>
  <r>
    <s v="CALI"/>
    <s v="0036-0003"/>
    <x v="0"/>
    <n v="19001"/>
    <n v="3112687"/>
    <n v="80184"/>
    <x v="0"/>
    <s v="CAUCA"/>
    <s v="POPAYAN"/>
    <s v="BARRIO LOS HOYOS POPAYAN 9"/>
    <s v="WOMPI"/>
    <s v="FO-25-1947062"/>
    <d v="2025-12-09T08:28:00"/>
    <d v="2025-12-11T16:59:00"/>
    <x v="0"/>
    <s v="ROLLOS"/>
    <s v="EJECUTADO_EXITOSO"/>
    <s v="EJECUTADO EXITOSO"/>
    <s v="10/12/2025 SE ENTREGAN 24 ROLLOS WOMPI"/>
    <s v="VISITA_TÉCNICA"/>
    <n v="24"/>
    <s v="LEJANA"/>
    <s v="TERRESTRE"/>
    <s v="GIMBUEL LASSO LUIS GERMAN"/>
    <n v="1"/>
    <n v="40250"/>
    <n v="40250"/>
  </r>
  <r>
    <s v="BOGOTA"/>
    <s v="0036-0004"/>
    <x v="4"/>
    <n v="11001"/>
    <n v="3120622"/>
    <n v="74396"/>
    <x v="0"/>
    <s v="CUNDINAMARCA"/>
    <s v="BOGOTA"/>
    <s v="BARRIO OLARTE BOGOTA 3"/>
    <s v="WOMPI"/>
    <s v="FO-25-1954828"/>
    <d v="2025-12-10T10:10:00"/>
    <d v="2025-12-11T17:00:00"/>
    <x v="0"/>
    <s v="ROLLOS"/>
    <s v="EJECUTADO_EXITOSO"/>
    <s v="EJECUTADO EXITOSO"/>
    <s v="10/12/2025 SE ESCALA A COORDINADOR DE ZONA PARA ENTREGA DE ROLLOS EN SITIO | 11/12/2025 SE HACE ENTREGA DE 16 ROLLOS WOMPI"/>
    <s v="VISITA_TÉCNICA"/>
    <n v="16"/>
    <s v="PRINCIPAL"/>
    <s v="TERRESTRE"/>
    <s v="GONZALEZ FANDIÑO SANTIAGO ERNESTO"/>
    <n v="1"/>
    <n v="31419"/>
    <n v="31419"/>
  </r>
  <r>
    <s v="BOGOTA"/>
    <s v="0036-0004"/>
    <x v="4"/>
    <n v="11001"/>
    <n v="3122951"/>
    <n v="49070"/>
    <x v="0"/>
    <s v="CUNDINAMARCA"/>
    <s v="BOGOTA"/>
    <s v="BARRIO SAN JOSE DE FONTIBON BOGOTA 1"/>
    <s v="WOMPI"/>
    <s v="FO-25-1955635"/>
    <d v="2025-12-10T14:59:00"/>
    <d v="2025-12-11T17:02:00"/>
    <x v="0"/>
    <s v="ROLLOS"/>
    <s v="EJECUTADO_EXITOSO"/>
    <s v="EJECUTADO EXITOSO"/>
    <s v="11/12/2025 DURANTE LA VISITA TECNICA SE REALIZA ENTREGA DE ROLLOS PARA DATÁFONO NO SE MANIPULAN EQUIPOS SIN NOVEDAD EN ENTREGA"/>
    <s v="VISITA_TÉCNICA"/>
    <n v="64"/>
    <s v="PRINCIPAL"/>
    <s v="TERRESTRE"/>
    <s v="LOZADA ROJAS CHRISTIAN ANDRES"/>
    <n v="1"/>
    <n v="31419"/>
    <n v="31419"/>
  </r>
  <r>
    <s v="BARRANQUILLA"/>
    <s v="0036-0001"/>
    <x v="1"/>
    <n v="8001"/>
    <n v="3111227"/>
    <n v="37720"/>
    <x v="0"/>
    <s v="ATLANTICO"/>
    <s v="BARRANQUILLA"/>
    <s v="BARRIO PRADERA BARRANQUILLA 2"/>
    <s v="WOMPI"/>
    <s v="FO-25-1941019"/>
    <d v="2025-12-09T08:00:00"/>
    <d v="2025-12-11T17:04:00"/>
    <x v="0"/>
    <s v="ROLLOS"/>
    <s v="EJECUTADO_EXITOSO"/>
    <s v="EJECUTADO EXITOSO"/>
    <s v="06/12/2025 SE ESCALA A COORDINADOR DE ZONA PARA ENTREGA DE ROLLOS EN SITIO | 11/12/2025 SE ENTREGAN 48 ROLLOS"/>
    <s v="VISITA_TÉCNICA"/>
    <n v="48"/>
    <s v="PRINCIPAL"/>
    <s v="TERRESTRE"/>
    <s v="DE AVILA SIADES ALBERTO ENRIQUE"/>
    <n v="1"/>
    <n v="31419"/>
    <n v="31419"/>
  </r>
  <r>
    <s v="BUCARAMANGA"/>
    <s v="0036-0007"/>
    <x v="3"/>
    <n v="68001"/>
    <n v="3125458"/>
    <n v="36257"/>
    <x v="0"/>
    <s v="SANTANDER"/>
    <s v="BUCARAMANGA"/>
    <s v="BARRIO CENTAUROS BUCARAMANGA 1"/>
    <s v="WOMPI"/>
    <s v="FO-25-1958440"/>
    <d v="2025-12-11T08:58:00"/>
    <d v="2025-12-11T17:04:00"/>
    <x v="0"/>
    <s v="ROLLOS"/>
    <s v="EJECUTADO_EXITOSO"/>
    <s v="EJECUTADO EXITOSO"/>
    <s v="11/12/2025 SE ESCALA A COORDINADOR DE ZONA PARA ENTREGA DE ROLLOS EN SITIO | 11/12/2025 ENTREGA DE 64 ROLLOS PARA DATAFONO"/>
    <s v="VISITA_TÉCNICA"/>
    <n v="64"/>
    <s v="PRINCIPAL"/>
    <s v="TERRESTRE"/>
    <s v="PEÑA DIAZ IVAN YESID"/>
    <n v="1"/>
    <n v="31419"/>
    <n v="31419"/>
  </r>
  <r>
    <s v="BUCARAMANGA"/>
    <s v="0036-0007"/>
    <x v="3"/>
    <n v="68276"/>
    <n v="3124445"/>
    <n v="80369"/>
    <x v="0"/>
    <s v="SANTANDER"/>
    <s v="FLORIDABLANCA"/>
    <s v="BARRIO ZAPAMANGA III ET FLORIDABLANCA"/>
    <s v="WOMPI"/>
    <s v="FO-25-1957664"/>
    <d v="2025-12-11T08:00:00"/>
    <d v="2025-12-11T17:05:00"/>
    <x v="0"/>
    <s v="ROLLOS"/>
    <s v="EJECUTADO_EXITOSO"/>
    <s v="EJECUTADO EXITOSO"/>
    <s v="11/12/2025 SE ESCALA A COORDINADOR DE ZONA PARA ENTREGA DE ROLLOS EN SITIO | 11/12/2025 SE VISITA COMERCIO SE ENTREGA ROLLOS EN SITIO"/>
    <s v="VISITA_TÉCNICA"/>
    <n v="16"/>
    <s v="PRINCIPAL"/>
    <s v="TERRESTRE"/>
    <s v="HERRERA LUQUE SAUL JAVIER"/>
    <n v="1"/>
    <n v="31419"/>
    <n v="31419"/>
  </r>
  <r>
    <s v="BOGOTA"/>
    <s v="0036-0004"/>
    <x v="4"/>
    <n v="25754"/>
    <n v="3122051"/>
    <n v="35979"/>
    <x v="0"/>
    <s v="CUNDINAMARCA"/>
    <s v="SOACHA"/>
    <s v="BARRIO SAN MATEO SOACHA 3"/>
    <s v="WOMPI"/>
    <s v="FO-25-1954817"/>
    <d v="2025-12-10T12:41:00"/>
    <d v="2025-12-11T17:09:00"/>
    <x v="0"/>
    <s v="ROLLOS"/>
    <s v="EJECUTADO_EXITOSO"/>
    <s v="EJECUTADO EXITOSO"/>
    <s v="10/12/2025 SE ESCALA A COORDINADOR DE ZONA PARA ENTREGA DE ROLLOS EN SITIO | 11/12/2025 ENTREGA DE 64 ROLLOS WOMPI PARA DATAFONO NO SE MANIPULA TERMINAL"/>
    <s v="VISITA_TÉCNICA"/>
    <n v="64"/>
    <s v="PRINCIPAL"/>
    <s v="TERRESTRE"/>
    <s v="BUSTOS MORA DIEGO MANUEL"/>
    <n v="1"/>
    <n v="31419"/>
    <n v="31419"/>
  </r>
  <r>
    <s v="BOGOTA"/>
    <s v="0036-0004"/>
    <x v="4"/>
    <n v="11001"/>
    <n v="3120655"/>
    <n v="41872"/>
    <x v="0"/>
    <s v="CUNDINAMARCA"/>
    <s v="BOGOTA"/>
    <s v="BARRIO CALSS ROMA BOGOTA"/>
    <s v="WOMPI"/>
    <s v="FO-25-1954823"/>
    <d v="2025-12-10T10:23:00"/>
    <d v="2025-12-11T17:14:00"/>
    <x v="0"/>
    <s v="ROLLOS"/>
    <s v="EJECUTADO_CANCELADO"/>
    <s v="CB CERRADO - DESOCUPADO"/>
    <s v="10/12/2025 SE ESCALA A COORDINADOR DE ZONA PARA ENTREGA DE ROLLOS EN SITIO | 11/12/2025 COMERCIO SE ENCUENTRA CERRADO SE COMUNICA CON LA PERSONA Y NO AHÍ RESPUESTA SE VA A CORREO DE VOZ"/>
    <s v="VISITA_TÉCNICA"/>
    <m/>
    <s v="PRINCIPAL"/>
    <s v="TERRESTRE"/>
    <s v="GONZALEZ FANDIÑO SANTIAGO ERNESTO"/>
    <n v="1"/>
    <n v="31419"/>
    <n v="31419"/>
  </r>
  <r>
    <s v="CALI"/>
    <s v="0036-0003"/>
    <x v="0"/>
    <n v="76001"/>
    <n v="3118988"/>
    <n v="73964"/>
    <x v="0"/>
    <s v="VALLE DEL CAUCA"/>
    <s v="CALI"/>
    <s v="BARRIO ULPIANO LLOREDA CALI"/>
    <s v="WOMPI"/>
    <s v="FO-25-1954971"/>
    <d v="2025-12-10T08:00:00"/>
    <d v="2025-12-11T17:17:00"/>
    <x v="0"/>
    <s v="ROLLOS"/>
    <s v="EJECUTADO_EXITOSO"/>
    <s v="EJECUTADO EXITOSO"/>
    <s v="10/12/2025 SE ESCALA A COORDINADOR DE ZONA PARA ENTREGA DE ROLLOS EN SITIO | 12/12/2025 SE ENTREGAN 40 ROLLOS A ELIZABET  OCAMPO"/>
    <s v="VISITA_TÉCNICA"/>
    <n v="40"/>
    <s v="PRINCIPAL"/>
    <s v="TERRESTRE"/>
    <s v="CUERO RUIZ JHONNY"/>
    <n v="1"/>
    <n v="31419"/>
    <n v="31419"/>
  </r>
  <r>
    <s v="PEREIRA"/>
    <s v="0036-0002"/>
    <x v="6"/>
    <n v="63001"/>
    <n v="3103180"/>
    <n v="52799"/>
    <x v="0"/>
    <s v="QUINDIO"/>
    <s v="ARMENIA"/>
    <s v="BARRIO BOSQUES DE PINARES 1"/>
    <s v="WOMPI"/>
    <s v="FO-25-1931960"/>
    <d v="2025-12-04T12:49:00"/>
    <d v="2025-12-11T17:18:00"/>
    <x v="0"/>
    <s v="ROLLOS"/>
    <s v="EJECUTADO_EXITOSO"/>
    <s v="EJECUTADO EXITOSO"/>
    <s v="04/12/2025 SE REALIZA ENVIO DE ROLLOS POR  OPERADOR LOGISTICO | 06/12/2025 SE VISITA COMERCIO SE REALIZÓ ENTREGA DE 24 ROLLOS WOMPI"/>
    <s v="VISITA_TÉCNICA"/>
    <n v="24"/>
    <s v="INTERMEDIA"/>
    <s v="TERRESTRE"/>
    <s v="SANCHEZ SOLORZANO JUAN SEBASTIAN"/>
    <n v="1"/>
    <n v="36351"/>
    <n v="36351"/>
  </r>
  <r>
    <s v="MONTERIA"/>
    <s v="0036-0001"/>
    <x v="1"/>
    <n v="23686"/>
    <n v="3086374"/>
    <n v="65428"/>
    <x v="0"/>
    <s v="CORDOBA"/>
    <s v="SAN PELAYO"/>
    <s v="BARRIO CORREGIMIENTO SAN ISIDRO SAN PELAYO"/>
    <s v="WOMPI"/>
    <s v="FO-25-1918649"/>
    <d v="2025-12-01T16:19:00"/>
    <d v="2025-12-11T17:54:00"/>
    <x v="0"/>
    <s v="ROLLOS"/>
    <s v="EJECUTADO_EXITOSO"/>
    <s v="EJECUTADO EXITOSO"/>
    <s v="02/12/2025 SE CONFIRMAN DATOS, SE REALIZA ENVIO POR OPERADOR LOGISTICO | 11/12/2025 SE REALIZA ENVIO DE 32 ROLLOS, CON LA GUIA 2265100541 SERVIENTREGA. SE CONFIRMA ENTREGA EXITOSA POR PARTE DE LA TRANSPORTADORA"/>
    <s v="ENVÍO"/>
    <n v="32"/>
    <s v="INTERMEDIA"/>
    <s v="TERRESTRE"/>
    <s v="CONTRERAS ROSSI LITZY YULIETH"/>
    <n v="1"/>
    <n v="36351"/>
    <n v="36351"/>
  </r>
  <r>
    <s v="BUCARAMANGA"/>
    <s v="0036-0007"/>
    <x v="3"/>
    <n v="68266"/>
    <n v="3076420"/>
    <n v="48402"/>
    <x v="0"/>
    <s v="SANTANDER"/>
    <s v="ENCISO"/>
    <s v="BARRIO CENTRO ENCISO"/>
    <s v="WOMPI"/>
    <s v="FO-25-1903379"/>
    <d v="2025-11-28T12:10:00"/>
    <d v="2025-12-11T17:54:00"/>
    <x v="0"/>
    <s v="ROLLOS"/>
    <s v="EJECUTADO_EXITOSO"/>
    <s v="EJECUTADO EXITOSO"/>
    <s v="11/12/2025 SE REALIZA ENVIO DE 40 ROLLOS, CON LA GUIA 2187690979 SERVIENTREGA. SE CONFIRMA ENTREGA EXITOSA POR PARTE DE LA TRANSPORTADORA"/>
    <s v="ENVÍO"/>
    <n v="40"/>
    <s v="LEJANA"/>
    <s v="TERRESTRE"/>
    <s v="COLPAS MESA ELECTO JORGE"/>
    <n v="1"/>
    <n v="40250"/>
    <n v="40250"/>
  </r>
  <r>
    <s v="PASTO"/>
    <s v="0036-0003"/>
    <x v="0"/>
    <n v="52240"/>
    <n v="3071161"/>
    <n v="52635"/>
    <x v="0"/>
    <s v="NARIÑO"/>
    <s v="CHACHAGUI"/>
    <s v="BARRIO VEREDA CANO CHACHAGUI"/>
    <s v="WOMPI"/>
    <s v="FO-25-1897809"/>
    <d v="2025-11-27T11:03:00"/>
    <d v="2025-12-11T17:54:00"/>
    <x v="0"/>
    <s v="ROLLOS"/>
    <s v="EJECUTADO_EXITOSO"/>
    <s v="EJECUTADO EXITOSO"/>
    <s v="11/12/2025 SE REALIZA ENVIO DE 16 ROLLOS, CON LA GUIA 2248145447 SERVIENTREGA. SE CONFIRMA ENTREGA EXITOSA POR PARTE DE LA TRANSPORTADORA"/>
    <s v="ENVÍO"/>
    <n v="16"/>
    <s v="INTERMEDIA"/>
    <s v="TERRESTRE"/>
    <s v="TORO CARDONA ELIZABETH"/>
    <n v="1"/>
    <n v="36351"/>
    <n v="36351"/>
  </r>
  <r>
    <s v="BOGOTA"/>
    <s v="0036-0004"/>
    <x v="4"/>
    <n v="25290"/>
    <n v="3099477"/>
    <n v="82108"/>
    <x v="0"/>
    <s v="CUNDINAMARCA"/>
    <s v="FUSAGASUGA"/>
    <s v="VARIEDADES LA GRANVIA"/>
    <s v="WOMPI"/>
    <s v="FO-25-1929906"/>
    <d v="2025-12-04T08:00:00"/>
    <d v="2025-12-11T18:12:00"/>
    <x v="0"/>
    <s v="ROLLOS"/>
    <s v="EJECUTADO_EXITOSO"/>
    <s v="EJECUTADO EXITOSO"/>
    <s v="04/12/2025 SE CONFIRMAN DATOS, SE REALIZA ENVIO POR OPERADOR LOGISTICO | 11/12/2025 SE REALIZA ENVIO DE 8 ROLLOS, CON LA GUIA 2235596982 SERVIENTREGA. SE CONFIRMA ENTREGA EXITOSA POR PARTE DE LA TRANSPORTADORA"/>
    <s v="ENVÍO"/>
    <n v="8"/>
    <s v="INTERMEDIA"/>
    <s v="TERRESTRE"/>
    <s v="CONTRERAS ROSSI LITZY YULIETH"/>
    <n v="1"/>
    <n v="36351"/>
    <n v="36351"/>
  </r>
  <r>
    <s v="MONTERIA"/>
    <s v="0036-0001"/>
    <x v="1"/>
    <n v="23464"/>
    <n v="3099355"/>
    <n v="80896"/>
    <x v="0"/>
    <s v="CORDOBA"/>
    <s v="MOMIL"/>
    <s v="BARRIO SANTA LUCIA MOMIL 1"/>
    <s v="WOMPI"/>
    <s v="FO-25-1929002"/>
    <d v="2025-12-04T08:00:00"/>
    <d v="2025-12-11T20:41:00"/>
    <x v="0"/>
    <s v="ROLLOS"/>
    <s v="EJECUTADO_EXITOSO"/>
    <s v="EJECUTADO EXITOSO"/>
    <s v="04/12/2025 SE REALIZA ENVIO DE ROLLOS POR  OPERADOR LOGISTICO | 11/12/2025 SE REALIZA ENVIO DE 24 ROLLOS, CON LA GUIA 2265100544 SERVIENTREGA. SE CONFIRMA ENTREGA EXITOSA POR PARTE DE LA TRANSPORTADORA"/>
    <s v="ENVÍO"/>
    <n v="24"/>
    <s v="INTERMEDIA"/>
    <s v="TERRESTRE"/>
    <s v="CONTRERAS ROSSI LITZY YULIETH"/>
    <n v="1"/>
    <n v="36351"/>
    <n v="36351"/>
  </r>
  <r>
    <s v="MEDELLIN"/>
    <s v="0036-0005"/>
    <x v="5"/>
    <n v="5809"/>
    <n v="3106636"/>
    <n v="70995"/>
    <x v="0"/>
    <s v="ANTIOQUIA"/>
    <s v="TITIRIBI"/>
    <s v="BARRIO TITIRIBI TITIRIBI 2"/>
    <s v="WOMPI"/>
    <s v="FO-25-1934821"/>
    <d v="2025-12-05T09:12:00"/>
    <d v="2025-12-11T21:17:00"/>
    <x v="0"/>
    <s v="ROLLOS"/>
    <s v="EJECUTADO_EXITOSO"/>
    <s v="EJECUTADO EXITOSO"/>
    <s v="05/12/2025 SE REALIZA ENVIO DE ROLLOS POR  OPERADOR LOGISTICO | 11/12/2025 SE REALIZA ENVIO DE 24 ROLLOS, CON LA GUIA 2078334622 SERVIENTREGA. SE CONFIRMA ENTREGA EXITOSA POR PARTE DE LA TRANSPORTADORA"/>
    <s v="ENVÍO"/>
    <n v="24"/>
    <s v="INTERMEDIA"/>
    <s v="TERRESTRE"/>
    <s v="BETANCUR AGUIRRE EDGAR AUGUSTO"/>
    <n v="1"/>
    <n v="36351"/>
    <n v="36351"/>
  </r>
  <r>
    <s v="CALI"/>
    <s v="0036-0003"/>
    <x v="0"/>
    <n v="19532"/>
    <n v="3111127"/>
    <n v="76645"/>
    <x v="0"/>
    <s v="CAUCA"/>
    <s v="PATIA"/>
    <s v="BARRIO SIMON BOLIVAR PATIA"/>
    <s v="WOMPI"/>
    <s v="FO-25-1941012"/>
    <d v="2025-12-09T08:00:00"/>
    <d v="2025-12-11T21:17:00"/>
    <x v="0"/>
    <s v="ROLLOS"/>
    <s v="EJECUTADO_EXITOSO"/>
    <s v="EJECUTADO EXITOSO"/>
    <s v="06/12/2025 SE CONFIRMAN DATOS, SE REALIZA ENVIO POR OPERADOR LOGISTICO | 11/12/2025 SE REALIZA ENVIO DE 16 ROLLOS, CON LA GUIA 2248145476 SERVIENTREGA. SE CONFIRMA ENTREGA EXITOSA POR PARTE DE LA TRANSPORTADORA"/>
    <s v="ENVÍO"/>
    <n v="16"/>
    <s v="LEJANA"/>
    <s v="TERRESTRE"/>
    <s v="ORREGO BEDOYA YASMIN ADRIANA"/>
    <n v="1"/>
    <n v="40250"/>
    <n v="40250"/>
  </r>
  <r>
    <s v="NEIVA"/>
    <s v="0036-0006"/>
    <x v="2"/>
    <n v="41001"/>
    <n v="3105283"/>
    <n v="37409"/>
    <x v="0"/>
    <s v="HUILA"/>
    <s v="NEIVA"/>
    <s v="BARRIO MINUTO DE DIOS 4 ETAPA NEIVA"/>
    <s v="WOMPI"/>
    <s v="FO-25-1934151"/>
    <d v="2025-12-05T08:00:00"/>
    <d v="2025-12-12T07:35:00"/>
    <x v="0"/>
    <s v="ROLLOS"/>
    <s v="EJECUTADO_EXITOSO"/>
    <s v="EJECUTADO EXITOSO"/>
    <s v="05/12/2025 SE ESCALA A COORDINADOR DE ZONA PARA ENTREGA DE ROLLOS EN SITIO | 11/12/2025 SE ENTREGAN 64 ROLLOS WOMPI"/>
    <s v="VISITA_TÉCNICA"/>
    <s v="64"/>
    <s v="PRINCIPAL"/>
    <s v="TERRESTRE"/>
    <s v="DIAZ VARGAS JONATHAN MIGUEL"/>
    <n v="1"/>
    <n v="31419"/>
    <n v="31419"/>
  </r>
  <r>
    <s v="NEIVA"/>
    <s v="0036-0006"/>
    <x v="2"/>
    <n v="41001"/>
    <n v="3105771"/>
    <n v="50490"/>
    <x v="0"/>
    <s v="HUILA"/>
    <s v="NEIVA"/>
    <s v="BARRIO LUIS CARLOS GALAN NEIVA 1"/>
    <s v="WOMPI"/>
    <s v="FO-25-1934614"/>
    <d v="2025-12-05T08:31:00"/>
    <d v="2025-12-12T07:37:00"/>
    <x v="0"/>
    <s v="ROLLOS"/>
    <s v="EJECUTADO_EXITOSO"/>
    <s v="EJECUTADO EXITOSO"/>
    <s v="05/12/2025 SE ESCALA A COORDINADOR DE ZONA PARA ENTREGA DE ROLLOS EN SITIO | 11/12/2025 SE ENTREGAN 48 ROLLOS WOMPI"/>
    <s v="VISITA_TÉCNICA"/>
    <s v="48"/>
    <s v="PRINCIPAL"/>
    <s v="TERRESTRE"/>
    <s v="DIAZ VARGAS JONATHAN MIGUEL"/>
    <n v="1"/>
    <n v="31419"/>
    <n v="31419"/>
  </r>
  <r>
    <s v="NEIVA"/>
    <s v="0036-0006"/>
    <x v="2"/>
    <n v="41001"/>
    <n v="3109403"/>
    <n v="39911"/>
    <x v="0"/>
    <s v="HUILA"/>
    <s v="NEIVA"/>
    <s v="BARRIO LUIS CARLOS GALAN 1 ETAPA NEIVA"/>
    <s v="WOMPI"/>
    <s v="FO-25-1937848"/>
    <d v="2025-12-05T15:12:00"/>
    <d v="2025-12-12T07:44:00"/>
    <x v="0"/>
    <s v="ROLLOS"/>
    <s v="EJECUTADO_EXITOSO"/>
    <s v="EJECUTADO EXITOSO"/>
    <s v="05/12/2025 SE ESCALA A COORDINADOR DE ZONA PARA ENTREGA DE ROLLOS EN SITIO | 11/12/2025 SE ENTREGAN 16 ROLLOS WOMPI"/>
    <s v="VISITA_TÉCNICA"/>
    <s v="16"/>
    <s v="PRINCIPAL"/>
    <s v="TERRESTRE"/>
    <s v="DIAZ VARGAS JONATHAN MIGUEL"/>
    <n v="1"/>
    <n v="31419"/>
    <n v="31419"/>
  </r>
  <r>
    <s v="PEREIRA"/>
    <s v="0036-0002"/>
    <x v="6"/>
    <n v="76122"/>
    <n v="3111184"/>
    <n v="19021"/>
    <x v="0"/>
    <s v="VALLE DEL CAUCA"/>
    <s v="CAICEDONIA"/>
    <s v="BARRIO CENTRO IV CAICEDONIA"/>
    <s v="WOMPI"/>
    <s v="FO-25-1947413"/>
    <d v="2025-12-09T08:00:00"/>
    <d v="2025-12-12T07:45:00"/>
    <x v="0"/>
    <s v="ROLLOS"/>
    <s v="EJECUTADO_EXITOSO"/>
    <s v="EJECUTADO EXITOSO"/>
    <s v="09/12/2025 SE REALIZA ENVIO DE ROLLOS POR  OPERADOR LOGISTICO | 10/12/2025 SE VISITA COMERCIO SE REALIZÓ ENTREGA DE 64 ROLLOS WOMPI"/>
    <s v="VISITA_TÉCNICA"/>
    <s v="64"/>
    <s v="INTERMEDIA"/>
    <s v="TERRESTRE"/>
    <s v="SANCHEZ SOLORZANO JUAN SEBASTIAN"/>
    <n v="1"/>
    <n v="36351"/>
    <n v="36351"/>
  </r>
  <r>
    <s v="CALI"/>
    <s v="0036-0003"/>
    <x v="0"/>
    <n v="19001"/>
    <n v="3105165"/>
    <n v="80293"/>
    <x v="0"/>
    <s v="CAUCA"/>
    <s v="POPAYAN"/>
    <s v="BARRIO EL RECUERDO POPAYAN 5"/>
    <s v="WOMPI"/>
    <s v="FO-25-1935888"/>
    <d v="2025-12-05T08:00:00"/>
    <d v="2025-12-12T07:48:00"/>
    <x v="0"/>
    <s v="ROLLOS"/>
    <s v="EJECUTADO_EXITOSO"/>
    <s v="EJECUTADO EXITOSO"/>
    <s v="10/12/2025 SE INGRESA SE ENTREGA 16 ROLLOS WOMPI"/>
    <s v="VISITA_TÉCNICA"/>
    <s v="16"/>
    <s v="LEJANA"/>
    <s v="TERRESTRE"/>
    <s v="GIMBUEL LASSO LUIS GERMAN"/>
    <n v="1"/>
    <n v="40250"/>
    <n v="40250"/>
  </r>
  <r>
    <s v="BARRANQUILLA"/>
    <s v="0036-0001"/>
    <x v="1"/>
    <n v="8638"/>
    <n v="3101504"/>
    <n v="77032"/>
    <x v="0"/>
    <s v="ATLANTICO"/>
    <s v="SABANALARGA"/>
    <s v="BARRIO CENTRO SABANALARGA 23"/>
    <s v="WOMPI"/>
    <s v="FO-25-1929628"/>
    <d v="2025-12-04T09:24:00"/>
    <d v="2025-12-12T08:09:00"/>
    <x v="0"/>
    <s v="ROLLOS"/>
    <s v="EJECUTADO_EXITOSO"/>
    <s v="EJECUTADO EXITOSO"/>
    <s v="04/12/2025 SE REALIZA ENVIO DE ROLLOS POR  OPERADOR LOGISTICO | 12/12/2025 SE REALIZA ENVIO DE 24 ROLLOS, CON LA GUIA 2277307846 SERVIENTREGA. SE CONFIRMA ENTREGA EXITOSA POR PARTE DE LA TRANSPORTADORA"/>
    <s v="ENVÍO"/>
    <s v="24"/>
    <s v="INTERMEDIA"/>
    <s v="TERRESTRE"/>
    <s v="CONTRERAS ROSSI LITZY YULIETH"/>
    <n v="1"/>
    <n v="36351"/>
    <n v="36351"/>
  </r>
  <r>
    <s v="BOGOTA"/>
    <s v="0036-0004"/>
    <x v="4"/>
    <n v="11001"/>
    <n v="3116317"/>
    <n v="69070"/>
    <x v="0"/>
    <s v="CUNDINAMARCA"/>
    <s v="BOGOTA"/>
    <s v="BARRIO CLARET BOGOTA 6"/>
    <s v="WOMPI"/>
    <s v="FO-25-1954993"/>
    <d v="2025-12-09T12:44:00"/>
    <d v="2025-12-12T08:09:00"/>
    <x v="0"/>
    <s v="ROLLOS"/>
    <s v="EJECUTADO_EXITOSO"/>
    <s v="EJECUTADO EXITOSO"/>
    <s v="10/12/2025 SE ESCALA A COORDINADOR DE ZONA PARA ENTREGA DE ROLLOS EN SITIO | 11/12/2025 SE LLEGA A LA DIRECCIÓN INDICADA Y SE ENTREGAN 40 ROLLOS SIN MANIPULAR EQUIPOS"/>
    <s v="VISITA_TÉCNICA"/>
    <s v="40"/>
    <s v="PRINCIPAL"/>
    <s v="TERRESTRE"/>
    <s v="GARCIA PASTRANA KEVIN FERNANDO"/>
    <n v="1"/>
    <n v="31419"/>
    <n v="31419"/>
  </r>
  <r>
    <s v="CUCUTA"/>
    <s v="0036-0007"/>
    <x v="3"/>
    <n v="54001"/>
    <n v="3123774"/>
    <n v="74274"/>
    <x v="0"/>
    <s v="NORTE DE SANTANDER"/>
    <s v="CUCUTA"/>
    <s v="BARRIO LA LIBERTAD CUCUTA 20"/>
    <s v="WOMPI"/>
    <s v="FO-25-1956293"/>
    <d v="2025-12-10T16:26:00"/>
    <d v="2025-12-12T08:12:00"/>
    <x v="0"/>
    <s v="ROLLOS"/>
    <s v="EJECUTADO_EXITOSO"/>
    <s v="EJECUTADO EXITOSO"/>
    <s v="10/12/2025 SE ESCALA A COORDINADOR DE ZONA PARA ENTREGA DE ROLLOS EN SITIO | 11/12/2025 SE VISITA COMERCIO SE HACE ENTREGA DE 16 ROLLOS WOMPI CIERRE EXITOSO"/>
    <s v="VISITA_TÉCNICA"/>
    <s v="16"/>
    <s v="PRINCIPAL"/>
    <s v="TERRESTRE"/>
    <s v="CARRILLO MORA FRANKY JAVIER"/>
    <n v="1"/>
    <n v="31419"/>
    <n v="31419"/>
  </r>
  <r>
    <s v="BOGOTA"/>
    <s v="0036-0004"/>
    <x v="4"/>
    <n v="11001"/>
    <n v="3116538"/>
    <n v="66460"/>
    <x v="0"/>
    <s v="CUNDINAMARCA"/>
    <s v="BOGOTA"/>
    <s v="BARRIO MODELO SUR BOGOTA"/>
    <s v="WOMPI"/>
    <s v="FO-25-1954992"/>
    <d v="2025-12-09T13:44:00"/>
    <d v="2025-12-12T08:13:00"/>
    <x v="0"/>
    <s v="ROLLOS"/>
    <s v="EJECUTADO_EXITOSO"/>
    <s v="EJECUTADO EXITOSO"/>
    <s v="10/12/2025 SE ESCALA A COORDINADOR DE ZONA PARA ENTREGA DE ROLLOS EN SITIO | 11/12/2025 SE LLEGA A LA DIRECCIÓN INDICADA Y SE ENTREGAN 32 ROLLOS WOMPI SIN MANIPULAR EQUIPOS"/>
    <s v="VISITA_TÉCNICA"/>
    <s v="32"/>
    <s v="PRINCIPAL"/>
    <s v="TERRESTRE"/>
    <s v="GARCIA PASTRANA KEVIN FERNANDO"/>
    <n v="1"/>
    <n v="31419"/>
    <n v="31419"/>
  </r>
  <r>
    <s v="CUCUTA"/>
    <s v="0036-0007"/>
    <x v="3"/>
    <n v="54001"/>
    <n v="3119815"/>
    <n v="67767"/>
    <x v="0"/>
    <s v="NORTE DE SANTANDER"/>
    <s v="CUCUTA"/>
    <s v="BARRIO LA MERCED CUCUTA 14"/>
    <s v="WOMPI"/>
    <s v="FO-25-1954958"/>
    <d v="2025-12-10T08:25:00"/>
    <d v="2025-12-12T08:15:00"/>
    <x v="0"/>
    <s v="ROLLOS"/>
    <s v="EJECUTADO_EXITOSO"/>
    <s v="EJECUTADO EXITOSO"/>
    <s v="10/12/2025 SE ESCALA A COORDINADOR DE ZONA PARA ENTREGA DE ROLLOS EN SITIO | 11/12/2025 SE VISITA COMERCIO SE HACE ENTREGA DE 48 ROLLOS WOMPI CERCA AL LUGAR INDICADO YA QUE EL USUARIO ESTABA OCUPADO Y ATENDIÓ EN LA UBICACIÓN MARCADA CIERRE EXITOSO"/>
    <s v="VISITA_TÉCNICA"/>
    <s v="48"/>
    <s v="PRINCIPAL"/>
    <s v="TERRESTRE"/>
    <s v="CARRILLO MORA FRANKY JAVIER"/>
    <n v="1"/>
    <n v="31419"/>
    <n v="31419"/>
  </r>
  <r>
    <s v="BUCARAMANGA"/>
    <s v="0036-0007"/>
    <x v="3"/>
    <n v="68689"/>
    <n v="3103299"/>
    <n v="29583"/>
    <x v="0"/>
    <s v="SANTANDER"/>
    <s v="SAN VICENTE DE CHUCURI"/>
    <s v="BARRIO SAN VICENTE DE CHUCURI SANTANDER"/>
    <s v="WOMPI"/>
    <s v="FO-25-1931954 | FO-25-1932004"/>
    <d v="2025-12-04T13:45:00"/>
    <d v="2025-12-12T08:17:00"/>
    <x v="0"/>
    <s v="ROLLOS"/>
    <s v="EJECUTADO_EXITOSO"/>
    <s v="EJECUTADO EXITOSO"/>
    <s v="09/12/2025 SE REALIZA ENTREGA DE 32 ROLLOS WOMPI EN DIRECCIÓN SUMINISTRADA POR CLIENTE EN SYTEX, SE ENTREGAN LOS ROLLOS A LA SEÑORA OLGA"/>
    <s v="ENVÍO_OPERADOR_LOGÍSTICO | VISITA_TÉCNICA"/>
    <s v="32"/>
    <s v="LEJANA"/>
    <s v="TERRESTRE"/>
    <s v="CONTRERAS ROSSI LITZY YULIETH | MARTINEZ FLOREZ DONIS ALBERTO"/>
    <n v="1"/>
    <n v="40250"/>
    <n v="40250"/>
  </r>
  <r>
    <s v="CUCUTA"/>
    <s v="0036-0007"/>
    <x v="3"/>
    <n v="54405"/>
    <n v="3124001"/>
    <n v="65758"/>
    <x v="0"/>
    <s v="NORTE DE SANTANDER"/>
    <s v="LOS PATIOS"/>
    <s v="BARRIO TIERRA LINDA LOS PATIOS 2"/>
    <s v="WOMPI"/>
    <s v="FO-25-1956291"/>
    <d v="2025-12-10T16:33:00"/>
    <d v="2025-12-12T08:29:00"/>
    <x v="0"/>
    <s v="ROLLOS"/>
    <s v="EJECUTADO_EXITOSO"/>
    <s v="EJECUTADO EXITOSO"/>
    <s v="10/12/2025 SE ESCALA A COORDINADOR DE ZONA PARA ENTREGA DE ROLLOS EN SITIO | 12/12/2025 SE REALIZA VISITA, SE ENTREGAN 56 ROLLOS, DATAFONO NO SE ENCUENTRA EN LA DIRECCIÓN DE ENTREGA."/>
    <s v="VISITA_TÉCNICA"/>
    <s v="56"/>
    <s v="PRINCIPAL"/>
    <s v="TERRESTRE"/>
    <s v="PACHECO BUITRAGO JAVIER ALONSO"/>
    <n v="1"/>
    <n v="31419"/>
    <n v="31419"/>
  </r>
  <r>
    <s v="CALI"/>
    <s v="0036-0003"/>
    <x v="0"/>
    <n v="19001"/>
    <n v="3111163"/>
    <n v="70306"/>
    <x v="0"/>
    <s v="CAUCA"/>
    <s v="POPAYAN"/>
    <s v="BARRIO VILLA GARCIA PAPAYAN"/>
    <s v="WOMPI"/>
    <s v="FO-25-1948377"/>
    <d v="2025-12-09T08:00:00"/>
    <d v="2025-12-12T08:32:00"/>
    <x v="0"/>
    <s v="ROLLOS"/>
    <s v="EJECUTADO_EXITOSO"/>
    <s v="EJECUTADO EXITOSO"/>
    <s v="09/12/2025 SE CONFIRMAN DATOS, SE REALIZA ENVIO POR OPERADOR LOGISTICO | 12/12/2025 SE ENTREGAN 32 ROLLOS WOMPI"/>
    <s v="VISITA_TÉCNICA"/>
    <s v="32"/>
    <s v="LEJANA"/>
    <s v="TERRESTRE"/>
    <s v="GIMBUEL LASSO LUIS GERMAN"/>
    <n v="1"/>
    <n v="40250"/>
    <n v="40250"/>
  </r>
  <r>
    <s v="BOGOTA"/>
    <s v="0036-0004"/>
    <x v="4"/>
    <n v="11001"/>
    <n v="3122078"/>
    <n v="49238"/>
    <x v="0"/>
    <s v="CUNDINAMARCA"/>
    <s v="BOGOTA"/>
    <s v="BARRIO SAN FRANCISCO BOGOTA"/>
    <s v="WOMPI"/>
    <s v="FO-25-1955178"/>
    <d v="2025-12-10T13:30:00"/>
    <d v="2025-12-12T08:36:00"/>
    <x v="0"/>
    <s v="ROLLOS"/>
    <s v="EJECUTADO_EXITOSO"/>
    <s v="EJECUTADO EXITOSO"/>
    <s v="10/12/2025 SE ESCALA A COORDINADOR DE ZONA PARA ENTREGA DE ROLLOS EN SITIO | 11/12/2025 SE VISITA COMERCIO, SE ENTREGAN 24 ROLLOS WOMPI, NO SE MANIPULAN DISPOSITIVOS"/>
    <s v="VISITA_TÉCNICA"/>
    <s v="24"/>
    <s v="PRINCIPAL"/>
    <s v="TERRESTRE"/>
    <s v="ORTIZ YARA FRANKLYN ISRAEL"/>
    <n v="1"/>
    <n v="31419"/>
    <n v="31419"/>
  </r>
  <r>
    <s v="CUCUTA"/>
    <s v="0036-0007"/>
    <x v="3"/>
    <n v="54001"/>
    <n v="3119694"/>
    <n v="80595"/>
    <x v="0"/>
    <s v="NORTE DE SANTANDER"/>
    <s v="CUCUTA"/>
    <s v="BARRIO LA PLAYA CUCUTA 14"/>
    <s v="WOMPI"/>
    <s v="FO-25-1955198"/>
    <d v="2025-12-10T09:00:00"/>
    <d v="2025-12-12T08:43:00"/>
    <x v="0"/>
    <s v="ROLLOS"/>
    <s v="EJECUTADO_EXITOSO"/>
    <s v="EJECUTADO EXITOSO"/>
    <s v="10/12/2025 SE ESCALA A COORDINADOR DE ZONA PARA ENTREGA DE ROLLOS EN SITIO | 11/12/2025 SE VISITA DIRECCIÓN INDICADA POR EL CLIENTE Y SE ENTREGAN 16 ROLLOS OK"/>
    <s v="VISITA_TÉCNICA"/>
    <s v="16"/>
    <s v="PRINCIPAL"/>
    <s v="TERRESTRE"/>
    <s v="TORRES MANTILLA JOSE DANIEL"/>
    <n v="1"/>
    <n v="31419"/>
    <n v="31419"/>
  </r>
  <r>
    <s v="MONTERIA"/>
    <s v="0036-0001"/>
    <x v="1"/>
    <n v="23068"/>
    <n v="3101144"/>
    <n v="78410"/>
    <x v="0"/>
    <s v="CORDOBA"/>
    <s v="AYAPEL"/>
    <s v="BARRIO LLERAS CAMARGO AYAPEL 1"/>
    <s v="WOMPI"/>
    <s v="FO-25-1930620"/>
    <d v="2025-12-04T08:59:00"/>
    <d v="2025-12-12T09:00:00"/>
    <x v="0"/>
    <s v="ROLLOS"/>
    <s v="EJECUTADO_EXITOSO"/>
    <s v="EJECUTADO EXITOSO"/>
    <s v="04/12/2025 SE CONFIRMAN DATOS, SE REALIZA ENVIO POR OPERADOR LOGISTICO | 12/12/2025 SE REALIZA ENVIO DE 8 ROLLOS, CON LA GUIA 2265100548 SERVIENTREGA. SE CONFIRMA ENTREGA EXITOSA POR PARTE DE LA TRANSPORTADORA"/>
    <s v="ENVÍO"/>
    <s v="8"/>
    <s v="LEJANA"/>
    <s v="TERRESTRE"/>
    <s v="ORREGO BEDOYA YASMIN ADRIANA"/>
    <n v="1"/>
    <n v="40250"/>
    <n v="40250"/>
  </r>
  <r>
    <s v="BOGOTA"/>
    <s v="0036-0004"/>
    <x v="4"/>
    <n v="11001"/>
    <n v="3118110"/>
    <n v="78599"/>
    <x v="0"/>
    <s v="CUNDINAMARCA"/>
    <s v="BOGOTA"/>
    <s v="BARRIO VILLA LUZ BOGOTA 7"/>
    <s v="WOMPI"/>
    <s v="FO-25-1952159"/>
    <d v="2025-12-09T15:58:00"/>
    <d v="2025-12-12T09:20:00"/>
    <x v="0"/>
    <s v="ROLLOS"/>
    <s v="EJECUTADO_EXITOSO"/>
    <s v="EJECUTADO EXITOSO"/>
    <s v="12/12/2025 SE VISITA COMERCIO CB BANCOLOMBIA WOMPI, SE ENTREGAN ROLLOS DE PAPELERÍA SOLICITADOS PARA EL DATAFONO, NO UPS, NO SE MANIPULAN EQUIPOS."/>
    <s v="VISITA_TÉCNICA"/>
    <s v="32"/>
    <s v="PRINCIPAL"/>
    <s v="TERRESTRE"/>
    <s v="VEGA MANRIQUE JONATAN MAURICIO"/>
    <n v="1"/>
    <n v="31419"/>
    <n v="31419"/>
  </r>
  <r>
    <s v="MEDELLIN"/>
    <s v="0036-0005"/>
    <x v="5"/>
    <n v="5001"/>
    <n v="3111228"/>
    <n v="68253"/>
    <x v="0"/>
    <s v="ANTIOQUIA"/>
    <s v="MEDELLIN"/>
    <s v="PAYON MEDELLIN"/>
    <s v="WOMPI"/>
    <s v="FO-25-1941018"/>
    <d v="2025-12-09T08:00:00"/>
    <d v="2025-12-12T09:22:00"/>
    <x v="0"/>
    <s v="ROLLOS"/>
    <s v="EJECUTADO_EXITOSO"/>
    <s v="EJECUTADO EXITOSO"/>
    <s v="06/12/2025 SE ESCALA A COORDINADOR DE ZONA PARA ENTREGA DE ROLLOS EN SITIO | 12/12/2025 SE REALIZA ENTREGA DE 64 ROLLOS POR EL OPERADOR LOGISTICO VELOCES CON LA GUIA V4001950072"/>
    <s v="ANALISTA-OPERADOR LOGISTICO"/>
    <s v="64"/>
    <s v="PRINCIPAL"/>
    <s v="TERRESTRE"/>
    <s v="BETANCUR AGUIRRE EDGAR AUGUSTO"/>
    <n v="1"/>
    <n v="31419"/>
    <n v="31419"/>
  </r>
  <r>
    <s v="MEDELLIN"/>
    <s v="0036-0005"/>
    <x v="5"/>
    <n v="5001"/>
    <n v="3110361"/>
    <n v="73500"/>
    <x v="0"/>
    <s v="ANTIOQUIA"/>
    <s v="MEDELLIN"/>
    <s v="BARRIO SANTA MONICA MEDELLIN 4"/>
    <s v="WOMPI"/>
    <s v="FO-25-1940724"/>
    <d v="2025-12-09T08:00:00"/>
    <d v="2025-12-12T09:23:00"/>
    <x v="0"/>
    <s v="ROLLOS"/>
    <s v="EJECUTADO_EXITOSO"/>
    <s v="EJECUTADO EXITOSO"/>
    <s v="06/12/2025 SE ESCALA A COORDINADOR DE ZONA PARA ENTREGA DE ROLLOS EN SITIO | 12/12/2025 SE REALIZA ENTREGA DE 32 ROLLOS POR EL OPERADOR LOGISTICO VELOCES CON LA GUIA V4001950066"/>
    <s v="ANALISTA-OPERADOR LOGISTICO"/>
    <s v="32"/>
    <s v="PRINCIPAL"/>
    <s v="TERRESTRE"/>
    <s v="BETANCUR AGUIRRE EDGAR AUGUSTO"/>
    <n v="1"/>
    <n v="31419"/>
    <n v="31419"/>
  </r>
  <r>
    <s v="MEDELLIN"/>
    <s v="0036-0005"/>
    <x v="5"/>
    <n v="5001"/>
    <n v="3110174"/>
    <n v="16553"/>
    <x v="0"/>
    <s v="ANTIOQUIA"/>
    <s v="MEDELLIN"/>
    <s v="MEDELLIN CRISTO REY"/>
    <s v="WOMPI"/>
    <s v="FO-25-1940752"/>
    <d v="2025-12-09T08:00:00"/>
    <d v="2025-12-12T09:23:00"/>
    <x v="0"/>
    <s v="ROLLOS"/>
    <s v="EJECUTADO_EXITOSO"/>
    <s v="EJECUTADO EXITOSO"/>
    <s v="06/12/2025 SE ESCALA A COORDINADOR DE ZONA PARA ENTREGA DE ROLLOS EN SITIO | 12/12/2025 SE REALIZA ENTREGA DE 64 ROLLOS POR EL OPERADOR LOGISTICO VELOCES CON LA GUIA V4001950070"/>
    <s v="ANALISTA-OPERADOR LOGISTICO"/>
    <s v="64"/>
    <s v="PRINCIPAL"/>
    <s v="TERRESTRE"/>
    <s v="BETANCUR AGUIRRE EDGAR AUGUSTO"/>
    <n v="1"/>
    <n v="31419"/>
    <n v="31419"/>
  </r>
  <r>
    <s v="MEDELLIN"/>
    <s v="0036-0005"/>
    <x v="5"/>
    <n v="5360"/>
    <n v="3108681"/>
    <n v="75244"/>
    <x v="0"/>
    <s v="ANTIOQUIA"/>
    <s v="ITAGUI"/>
    <s v="BARRIO ITAGUI ITAGUI 25"/>
    <s v="WOMPI"/>
    <s v="FO-25-1937518"/>
    <d v="2025-12-05T13:44:00"/>
    <d v="2025-12-12T09:24:00"/>
    <x v="0"/>
    <s v="ROLLOS"/>
    <s v="EJECUTADO_EXITOSO"/>
    <s v="EJECUTADO EXITOSO"/>
    <s v="05/12/2025 SE ESCALA A COORDINADOR DE ZONA PARA ENTREGA DE ROLLOS EN SITIO | 12/12/2025 SE REALIZA ENTREGA DE 48 ROLLOS POR EL OPERADOR LOGISTICO VELOCES CON LA GUIA V4001936209"/>
    <s v="ANALISTA-OPERADOR LOGISTICO"/>
    <s v="48"/>
    <s v="PRINCIPAL"/>
    <s v="TERRESTRE"/>
    <s v="BETANCUR AGUIRRE EDGAR AUGUSTO"/>
    <n v="1"/>
    <n v="31419"/>
    <n v="31419"/>
  </r>
  <r>
    <s v="MEDELLIN"/>
    <s v="0036-0005"/>
    <x v="5"/>
    <n v="5001"/>
    <n v="3098462"/>
    <n v="50298"/>
    <x v="0"/>
    <s v="ANTIOQUIA"/>
    <s v="MEDELLIN"/>
    <s v="BARRIO POPULAR MEDELLIN 2"/>
    <s v="WOMPI"/>
    <s v="FO-25-1927290"/>
    <d v="2025-12-03T15:17:00"/>
    <d v="2025-12-12T09:25:00"/>
    <x v="0"/>
    <s v="ROLLOS"/>
    <s v="EJECUTADO_EXITOSO"/>
    <s v="EJECUTADO EXITOSO"/>
    <s v="03/12/2025 SE ESCALA A COORDINADOR DE ZONA PARA ENTREGA DE ROLLOS EN SITIO | 12/12/2025 SE REALIZA ENTREGA DE 16 ROLLOS POR EL OPERADOR LOGISTICO VELOCES CON LA GUIA V4001924342"/>
    <s v="ANALISTA-OPERADOR LOGISTICO"/>
    <s v="16"/>
    <s v="PRINCIPAL"/>
    <s v="TERRESTRE"/>
    <s v="BETANCUR AGUIRRE EDGAR AUGUSTO"/>
    <n v="1"/>
    <n v="31419"/>
    <n v="31419"/>
  </r>
  <r>
    <s v="MEDELLIN"/>
    <s v="0036-0005"/>
    <x v="5"/>
    <n v="5631"/>
    <n v="3107845"/>
    <n v="82118"/>
    <x v="0"/>
    <s v="ANTIOQUIA"/>
    <s v="SABANETA"/>
    <s v="JUAN GUILLERMO CORRALES MONTOYA"/>
    <s v="WOMPI"/>
    <s v="FO-25-1936107"/>
    <d v="2025-12-05T11:27:00"/>
    <d v="2025-12-12T09:25:00"/>
    <x v="0"/>
    <s v="ROLLOS"/>
    <s v="EJECUTADO_EXITOSO"/>
    <s v="EJECUTADO EXITOSO"/>
    <s v="05/12/2025 SE ESCALA A COORDINADOR DE ZONA PARA ENTREGA DE ROLLOS EN SITIO | 12/12/2025 SE REALIZA ENTREGA DE 24 ROLLOS POR EL OPERADOR LOGISTICO VELOCES CON LA GUIA V4001936219"/>
    <s v="ANALISTA-OPERADOR LOGISTICO"/>
    <s v="24"/>
    <s v="PRINCIPAL"/>
    <s v="TERRESTRE"/>
    <s v="BETANCUR AGUIRRE EDGAR AUGUSTO"/>
    <n v="1"/>
    <n v="31419"/>
    <n v="31419"/>
  </r>
  <r>
    <s v="CUCUTA"/>
    <s v="0036-0007"/>
    <x v="3"/>
    <n v="54001"/>
    <n v="3125318"/>
    <n v="57275"/>
    <x v="0"/>
    <s v="NORTE DE SANTANDER"/>
    <s v="CUCUTA"/>
    <s v="BARRIO LLERAS CUCUTA"/>
    <s v="WOMPI"/>
    <s v="FO-25-1957883"/>
    <d v="2025-12-11T08:13:00"/>
    <d v="2025-12-12T09:27:00"/>
    <x v="0"/>
    <s v="ROLLOS"/>
    <s v="EJECUTADO_EXITOSO"/>
    <s v="EJECUTADO EXITOSO"/>
    <s v="11/12/2025 SE ESCALA A COORDINADOR DE ZONA PARA ENTREGA DE ROLLOS EN SITIO | 12/12/2025 SE VISITA COMERCIO SE HACE ENTREGA DE 56 ROLLOS WOMPI CIERRE EXITOSO"/>
    <s v="VISITA_TÉCNICA"/>
    <s v="56"/>
    <s v="PRINCIPAL"/>
    <s v="TERRESTRE"/>
    <s v="CARRILLO MORA FRANKY JAVIER"/>
    <n v="1"/>
    <n v="31419"/>
    <n v="31419"/>
  </r>
  <r>
    <s v="MEDELLIN"/>
    <s v="0036-0005"/>
    <x v="5"/>
    <n v="5001"/>
    <n v="3107795"/>
    <n v="70375"/>
    <x v="0"/>
    <s v="ANTIOQUIA"/>
    <s v="MEDELLIN"/>
    <s v="BARRIO CENTRO MEDELLIN 98"/>
    <s v="WOMPI"/>
    <s v="FO-25-1936113"/>
    <d v="2025-12-05T11:20:00"/>
    <d v="2025-12-12T09:27:00"/>
    <x v="0"/>
    <s v="ROLLOS"/>
    <s v="EJECUTADO_EXITOSO"/>
    <s v="EJECUTADO EXITOSO"/>
    <s v="05/12/2025 SE ESCALA A COORDINADOR DE ZONA PARA ENTREGA DE ROLLOS EN SITIO | 12/12/2025 SE REALIZA ENTREGA DE 56 ROLLOS POR EL OPERADOR LOGISTICO VELOCES CON LA GUIA V4001936202"/>
    <s v="ANALISTA-OPERADOR LOGISTICO"/>
    <s v="56"/>
    <s v="PRINCIPAL"/>
    <s v="TERRESTRE"/>
    <s v="BETANCUR AGUIRRE EDGAR AUGUSTO"/>
    <n v="1"/>
    <n v="31419"/>
    <n v="31419"/>
  </r>
  <r>
    <s v="MEDELLIN"/>
    <s v="0036-0005"/>
    <x v="5"/>
    <n v="5001"/>
    <n v="3107298"/>
    <n v="49923"/>
    <x v="0"/>
    <s v="ANTIOQUIA"/>
    <s v="MEDELLIN"/>
    <s v="BARRIO CENTRO MEDELLIN 70"/>
    <s v="WOMPI"/>
    <s v="FO-25-1936117"/>
    <d v="2025-12-05T11:06:00"/>
    <d v="2025-12-12T09:31:00"/>
    <x v="0"/>
    <s v="ROLLOS"/>
    <s v="EJECUTADO_EXITOSO"/>
    <s v="EJECUTADO EXITOSO"/>
    <s v="05/12/2025 SE ESCALA A COORDINADOR DE ZONA PARA ENTREGA DE ROLLOS EN SITIO | 12/12/2025 SE REALIZA ENTREGA DE 32 ROLLOS POR EL OPERADOR LOGISTICO VELOCES CON LA GUIA V4001936214"/>
    <s v="ANALISTA-OPERADOR LOGISTICO"/>
    <s v="32"/>
    <s v="PRINCIPAL"/>
    <s v="TERRESTRE"/>
    <s v="BETANCUR AGUIRRE EDGAR AUGUSTO"/>
    <n v="1"/>
    <n v="31419"/>
    <n v="31419"/>
  </r>
  <r>
    <s v="MEDELLIN"/>
    <s v="0036-0005"/>
    <x v="5"/>
    <n v="5001"/>
    <n v="3107266"/>
    <n v="14997"/>
    <x v="0"/>
    <s v="ANTIOQUIA"/>
    <s v="MEDELLIN"/>
    <s v="BARRIO MANRIQUE LAS GRANJAS MEDELLIN"/>
    <s v="WOMPI"/>
    <s v="FO-25-1935812"/>
    <d v="2025-12-05T10:54:00"/>
    <d v="2025-12-12T09:46:00"/>
    <x v="0"/>
    <s v="ROLLOS"/>
    <s v="EJECUTADO_EXITOSO"/>
    <s v="EJECUTADO EXITOSO"/>
    <s v="05/12/2025 SE ESCALA A COORDINADOR DE ZONA PARA ENTREGA DE ROLLOS EN SITIO | 12/12/2025 SE REALIZA ENTREGA DE 64 ROLLOS POR EL OPERADOR LOGISTICO VELOCES CON LA GUIA V4001936221"/>
    <s v="ANALISTA-OPERADOR LOGISTICO"/>
    <s v="64"/>
    <s v="PRINCIPAL"/>
    <s v="TERRESTRE"/>
    <s v="BETANCUR AGUIRRE EDGAR AUGUSTO"/>
    <n v="1"/>
    <n v="31419"/>
    <n v="31419"/>
  </r>
  <r>
    <s v="MEDELLIN"/>
    <s v="0036-0005"/>
    <x v="5"/>
    <n v="5001"/>
    <n v="3107307"/>
    <n v="66376"/>
    <x v="0"/>
    <s v="ANTIOQUIA"/>
    <s v="MEDELLIN"/>
    <s v="BARRIO BELEN LOS ALPES MEDELLIN 1"/>
    <s v="WOMPI"/>
    <s v="FO-25-1935818"/>
    <d v="2025-12-05T10:18:00"/>
    <d v="2025-12-12T09:50:00"/>
    <x v="0"/>
    <s v="ROLLOS"/>
    <s v="EJECUTADO_EXITOSO"/>
    <s v="EJECUTADO EXITOSO"/>
    <s v="05/12/2025 SE ESCALA A COORDINADOR DE ZONA PARA ENTREGA DE ROLLOS EN SITIO | 12/12/2025 SE REALIZA ENTREGA DE 64 ROLLOS POR EL OPERADOR LOGISTICO VELOCES CON LA GUIA V4001936220"/>
    <s v="ANALISTA-OPERADOR LOGISTICO"/>
    <s v="64"/>
    <s v="PRINCIPAL"/>
    <s v="TERRESTRE"/>
    <s v="BETANCUR AGUIRRE EDGAR AUGUSTO"/>
    <n v="1"/>
    <n v="31419"/>
    <n v="31419"/>
  </r>
  <r>
    <s v="MEDELLIN"/>
    <s v="0036-0005"/>
    <x v="5"/>
    <n v="5001"/>
    <n v="3105168"/>
    <n v="10248"/>
    <x v="0"/>
    <s v="ANTIOQUIA"/>
    <s v="MEDELLIN"/>
    <s v="DEPOSITO Y FERRETERIA EL TRIUNFO"/>
    <s v="WOMPI"/>
    <s v="FO-25-1934106"/>
    <d v="2025-12-05T08:00:00"/>
    <d v="2025-12-12T09:51:00"/>
    <x v="0"/>
    <s v="ROLLOS"/>
    <s v="EJECUTADO_EXITOSO"/>
    <s v="EJECUTADO EXITOSO"/>
    <s v="05/12/2025 SE ESCALA A COORDINADOR DE ZONA PARA ENTREGA DE ROLLOS EN SITIO | 12/12/2025 SE REALIZA ENTREGA DE 64 ROLLOS POR EL OPERADOR LOGISTICO VELOCES CON LA GUIA V4001936226"/>
    <s v="ANALISTA-OPERADOR LOGISTICO"/>
    <s v="64"/>
    <s v="PRINCIPAL"/>
    <s v="TERRESTRE"/>
    <s v="BETANCUR AGUIRRE EDGAR AUGUSTO"/>
    <n v="1"/>
    <n v="31419"/>
    <n v="31419"/>
  </r>
  <r>
    <s v="MEDELLIN"/>
    <s v="0036-0005"/>
    <x v="5"/>
    <n v="5001"/>
    <n v="3105495"/>
    <n v="56905"/>
    <x v="0"/>
    <s v="ANTIOQUIA"/>
    <s v="MEDELLIN"/>
    <s v="BARRIO SAN CRISTOBAL MEDELLIN 4"/>
    <s v="WOMPI"/>
    <s v="FO-25-1934084"/>
    <d v="2025-12-05T08:01:00"/>
    <d v="2025-12-12T09:52:00"/>
    <x v="0"/>
    <s v="ROLLOS"/>
    <s v="EJECUTADO_EXITOSO"/>
    <s v="EJECUTADO EXITOSO"/>
    <s v="05/12/2025 SE ESCALA A COORDINADOR DE ZONA PARA ENTREGA DE ROLLOS EN SITIO | 12/12/2025 SE REALIZA ENTREGA DE 32 ROLLOS POR EL OPERADOR LOGISTICO VELOCES CON LA GUIA V4001936229"/>
    <s v="ANALISTA-OPERADOR LOGISTICO"/>
    <s v="32"/>
    <s v="PRINCIPAL"/>
    <s v="TERRESTRE"/>
    <s v="BETANCUR AGUIRRE EDGAR AUGUSTO"/>
    <n v="1"/>
    <n v="31419"/>
    <n v="31419"/>
  </r>
  <r>
    <s v="MANIZALES"/>
    <s v="0036-0002"/>
    <x v="6"/>
    <n v="17001"/>
    <n v="3110397"/>
    <n v="51031"/>
    <x v="0"/>
    <s v="CALDAS"/>
    <s v="MANIZALES"/>
    <s v="SPACIOS.COM"/>
    <s v="WOMPI"/>
    <s v="FO-25-1954997"/>
    <d v="2025-12-09T08:00:00"/>
    <d v="2025-12-12T10:09:00"/>
    <x v="0"/>
    <s v="ROLLOS"/>
    <s v="EJECUTADO_EXITOSO"/>
    <s v="EJECUTADO EXITOSO"/>
    <s v="10/12/2025 SE ESCALA A COORDINADOR DE ZONA PARA ENTREGA DE ROLLOS EN SITIO | 12/12/2025 SE REALIZA VISITA SE ENTREGAN ROLLOS AL FRENTE DEL COMERCIO POR PETICIÓN DEL USUARIO NO SE ADJUNTA TIRILLA YA QUE USUARIO NO CUENTA CON COMERCIO ABIERTO Y POR ESO PIDE DEJAR LOS ROLLOS AL FRENTE"/>
    <s v="VISITA_TÉCNICA"/>
    <s v="64"/>
    <s v="PRINCIPAL"/>
    <s v="TERRESTRE"/>
    <s v="AGUIRRE HENAO RAUL EDUARDO"/>
    <n v="1"/>
    <n v="31419"/>
    <n v="31419"/>
  </r>
  <r>
    <s v="CALI"/>
    <s v="0036-0003"/>
    <x v="0"/>
    <n v="76001"/>
    <n v="3126976"/>
    <n v="80122"/>
    <x v="0"/>
    <s v="VALLE DEL CAUCA"/>
    <s v="CALI"/>
    <s v="BARRIO ANDRES SANIN CALI 4"/>
    <s v="WOMPI"/>
    <s v="FO-25-1959659"/>
    <d v="2025-12-11T11:17:00"/>
    <d v="2025-12-12T10:16:00"/>
    <x v="0"/>
    <s v="ROLLOS"/>
    <s v="EJECUTADO_EXITOSO"/>
    <s v="EJECUTADO EXITOSO"/>
    <s v="11/12/2025 SE ESCALA A COORDINADOR DE ZONA PARA ENTREGA DE ROLLOS EN SITIO | 12/12/2025 SE ENTREGAN 24 ROLLOS AL CORRESPONSAL BANCARIO"/>
    <s v="VISITA_TÉCNICA"/>
    <s v="24"/>
    <s v="PRINCIPAL"/>
    <s v="TERRESTRE"/>
    <s v="PALACIOS GOMEZ BRAHIAN ANDRES"/>
    <n v="1"/>
    <n v="31419"/>
    <n v="31419"/>
  </r>
  <r>
    <s v="PASTO"/>
    <s v="0036-0003"/>
    <x v="0"/>
    <n v="52001"/>
    <n v="3128429"/>
    <n v="81414"/>
    <x v="0"/>
    <s v="NARIÑO"/>
    <s v="PASTO"/>
    <s v="DESEPLAS M.P"/>
    <s v="WOMPI"/>
    <s v="FO-25-1961163"/>
    <d v="2025-12-11T14:53:00"/>
    <d v="2025-12-12T10:18:00"/>
    <x v="0"/>
    <s v="ROLLOS"/>
    <s v="EJECUTADO_EXITOSO"/>
    <s v="EJECUTADO EXITOSO"/>
    <s v="11/12/2025 SE ESCALA A COORDINADOR DE ZONA PARA ENTREGA DE ROLLOS EN SITIO | 12/12/2025 SE REALIZA ENTREGA DE 16 ROLLOS WOMPI EN EL COMERCIO"/>
    <s v="VISITA_TÉCNICA"/>
    <s v="16"/>
    <s v="PRINCIPAL"/>
    <s v="TERRESTRE"/>
    <s v="PAZ MARTINEZ RICHARD HUMBERTO"/>
    <n v="1"/>
    <n v="31419"/>
    <n v="31419"/>
  </r>
  <r>
    <s v="BOGOTA"/>
    <s v="0036-0004"/>
    <x v="4"/>
    <n v="11001"/>
    <n v="3110008"/>
    <n v="62211"/>
    <x v="0"/>
    <s v="CUNDINAMARCA"/>
    <s v="BOGOTA"/>
    <s v="COLMENA PAPELERIA 2"/>
    <s v="WOMPI"/>
    <s v="FO-25-1955003"/>
    <d v="2025-12-05T16:38:00"/>
    <d v="2025-12-12T10:20:00"/>
    <x v="0"/>
    <s v="ROLLOS"/>
    <s v="EJECUTADO_EXITOSO"/>
    <s v="EJECUTADO EXITOSO"/>
    <s v="10/12/2025 SE ESCALA A COORDINADOR DE ZONA PARA ENTREGA DE ROLLOS EN SITIO | 12/12/2025 SE VISITA COMERCIO CB BANCOLOMBIA WOMPI, SE ENTREGAN ROLLOS DE PAPELERÍA PARA EL DATAFONO SOLICITADOS POR EL CLIENTE, NO UPS, NO SE MANIPULAN EQUIPOS."/>
    <s v="VISITA_TÉCNICA"/>
    <s v="48"/>
    <s v="PRINCIPAL"/>
    <s v="TERRESTRE"/>
    <s v="VEGA MANRIQUE JONATAN MAURICIO"/>
    <n v="1"/>
    <n v="31419"/>
    <n v="31419"/>
  </r>
  <r>
    <s v="CALI"/>
    <s v="0036-0003"/>
    <x v="0"/>
    <n v="76001"/>
    <n v="3122537"/>
    <n v="61523"/>
    <x v="0"/>
    <s v="VALLE DEL CAUCA"/>
    <s v="CALI"/>
    <s v="BARRIO ANDRES SANIN CALI 1"/>
    <s v="WOMPI"/>
    <s v="FO-25-1955419"/>
    <d v="2025-12-10T14:19:00"/>
    <d v="2025-12-12T10:24:00"/>
    <x v="0"/>
    <s v="ROLLOS"/>
    <s v="EJECUTADO_EXITOSO"/>
    <s v="EJECUTADO EXITOSO"/>
    <s v="10/12/2025 SE ESCALA A COORDINADOR DE ZONA PARA ENTREGA DE ROLLOS EN SITIO | 12/12/2025 SE ENTREGAN 48 ROLLOS AL CORRESPONSAL"/>
    <s v="VISITA_TÉCNICA"/>
    <s v="48"/>
    <s v="PRINCIPAL"/>
    <s v="TERRESTRE"/>
    <s v="PALACIOS GOMEZ BRAHIAN ANDRES"/>
    <n v="1"/>
    <n v="31419"/>
    <n v="31419"/>
  </r>
  <r>
    <s v="MEDELLIN"/>
    <s v="0036-0005"/>
    <x v="5"/>
    <n v="5390"/>
    <n v="3102583"/>
    <n v="42891"/>
    <x v="0"/>
    <s v="ANTIOQUIA"/>
    <s v="LA PINTADA"/>
    <s v="BARRIO CALLE PRINCIPAL LA PINTADA"/>
    <s v="WOMPI"/>
    <s v="FO-25-1930957"/>
    <d v="2025-12-04T11:40:00"/>
    <d v="2025-12-12T10:25:00"/>
    <x v="0"/>
    <s v="ROLLOS"/>
    <s v="EJECUTADO_EXITOSO"/>
    <s v="EJECUTADO EXITOSO"/>
    <s v="04/12/2025 SE CONFIRMAN DATOS, SE REALIZA ENVIO POR OPERADOR LOGISTICO | 12/12/2025 SE REALIZA ENVIO DE 64 ROLLOS, CON LA GUIA 992231725 LOGICUARTAS. SE CONFIRMA ENTREGA EXITOSA POR PARTE DE LA TRANSPORTADORA"/>
    <s v="ENVÍO"/>
    <s v="64"/>
    <s v="INTERMEDIA"/>
    <s v="TERRESTRE"/>
    <s v="MORENO MEDINA JUAN PABLO"/>
    <n v="1"/>
    <n v="36351"/>
    <n v="36351"/>
  </r>
  <r>
    <s v="BOGOTA"/>
    <s v="0036-0004"/>
    <x v="4"/>
    <n v="11001"/>
    <n v="3122237"/>
    <n v="68853"/>
    <x v="0"/>
    <s v="CUNDINAMARCA"/>
    <s v="BOGOTA"/>
    <s v="BARRIO QUIRIGUA BOGOTA 9"/>
    <s v="WOMPI"/>
    <s v="FO-25-1955179"/>
    <d v="2025-12-10T13:22:00"/>
    <d v="2025-12-12T10:26:00"/>
    <x v="0"/>
    <s v="ROLLOS"/>
    <s v="EJECUTADO_EXITOSO"/>
    <s v="EJECUTADO EXITOSO"/>
    <s v="10/12/2025 SE ESCALA A COORDINADOR DE ZONA PARA ENTREGA DE ROLLOS EN SITIO | 12/12/2025 SE VISITA COMERCIO CB BANCOLOMBIA WOMPI, SE ENTREGAN ROLLOS DE PAPELERÍA PARA EL DATAFONO SOLICITADOS POR EL CLIENTE, NO UPS, NO SE MANIPULAN EQUIPOS."/>
    <s v="VISITA_TÉCNICA"/>
    <s v="32"/>
    <s v="PRINCIPAL"/>
    <s v="TERRESTRE"/>
    <s v="VEGA MANRIQUE JONATAN MAURICIO"/>
    <n v="1"/>
    <n v="31419"/>
    <n v="31419"/>
  </r>
  <r>
    <s v="MONTERIA"/>
    <s v="0036-0001"/>
    <x v="1"/>
    <n v="23001"/>
    <n v="3098672"/>
    <n v="60324"/>
    <x v="0"/>
    <s v="CORDOBA"/>
    <s v="MONTERIA"/>
    <s v="BARRIO LA FLORESTA MONTERIA 5"/>
    <s v="WOMPI"/>
    <s v="FO-25-1927531"/>
    <d v="2025-12-03T15:41:00"/>
    <d v="2025-12-12T10:27:00"/>
    <x v="0"/>
    <s v="ROLLOS"/>
    <s v="EJECUTADO_EXITOSO"/>
    <s v="EJECUTADO EXITOSO"/>
    <s v="03/12/2025 SE ESCALA A COORDINADOR DE ZONA PARA ENTREGA DE ROLLOS EN SITIO | 12/12/2025 SE REALIZA ENTREGA DE 48 ROLLOS A CORRESPONSAL WOMPI"/>
    <s v="VISITA_TÉCNICA"/>
    <s v="48"/>
    <s v="PRINCIPAL"/>
    <s v="TERRESTRE"/>
    <s v="MARQUEZ HOYOS JEYSON DANIEL"/>
    <n v="1"/>
    <n v="31419"/>
    <n v="31419"/>
  </r>
  <r>
    <s v="MANIZALES"/>
    <s v="0036-0002"/>
    <x v="6"/>
    <n v="17001"/>
    <n v="3110292"/>
    <n v="17027"/>
    <x v="0"/>
    <s v="CALDAS"/>
    <s v="MANIZALES"/>
    <s v="BARRIO CHIPRE IV MANIZALES"/>
    <s v="WOMPI"/>
    <s v="FO-25-1940717"/>
    <d v="2025-12-09T08:00:00"/>
    <d v="2025-12-12T10:29:00"/>
    <x v="0"/>
    <s v="ROLLOS"/>
    <s v="EJECUTADO_EXITOSO"/>
    <s v="EJECUTADO EXITOSO"/>
    <s v="06/12/2025 SE ESCALA A COORDINADOR DE ZONA PARA ENTREGA DE ROLLOS EN SITIO | 12/12/2025 SE ENTREGAN 64 ROLLOS EN EL COMERCIO NO SE MANIPULAN EQUIPOS"/>
    <s v="VISITA_TÉCNICA"/>
    <s v="64"/>
    <s v="PRINCIPAL"/>
    <s v="TERRESTRE"/>
    <s v="AGUIRRE HENAO RAUL EDUARDO"/>
    <n v="1"/>
    <n v="31419"/>
    <n v="31419"/>
  </r>
  <r>
    <s v="BARRANQUILLA"/>
    <s v="0036-0001"/>
    <x v="1"/>
    <n v="8001"/>
    <n v="3115582"/>
    <n v="76876"/>
    <x v="0"/>
    <s v="ATLANTICO"/>
    <s v="BARRANQUILLA"/>
    <s v="FARMALEON DROGUERIA 27"/>
    <s v="WOMPI"/>
    <s v="FO-25-1948906"/>
    <d v="2025-12-09T11:31:00"/>
    <d v="2025-12-12T10:30:00"/>
    <x v="0"/>
    <s v="ROLLOS"/>
    <s v="EJECUTADO_EXITOSO"/>
    <s v="EJECUTADO EXITOSO"/>
    <s v="09/12/2025 SE ESCALA A COORDINADOR DE ZONA PARA ENTREGA DE ROLLOS EN SITIO | 12/12/2025 SE REALIZA VISITA SE ENTREGA 32 ROLLOS"/>
    <s v="VISITA_TÉCNICA"/>
    <s v="32"/>
    <s v="PRINCIPAL"/>
    <s v="TERRESTRE"/>
    <s v="VILLACOB VILLACOB ELKIN EDUARDO"/>
    <n v="1"/>
    <n v="31419"/>
    <n v="31419"/>
  </r>
  <r>
    <s v="MANIZALES"/>
    <s v="0036-0002"/>
    <x v="6"/>
    <n v="17001"/>
    <n v="3114500"/>
    <n v="62301"/>
    <x v="0"/>
    <s v="CALDAS"/>
    <s v="MANIZALES"/>
    <s v="BARRIO VILLA HERMOSA MANIZALES 3"/>
    <s v="WOMPI"/>
    <s v="FO-25-1947343"/>
    <d v="2025-12-09T10:04:00"/>
    <d v="2025-12-12T10:31:00"/>
    <x v="0"/>
    <s v="ROLLOS"/>
    <s v="EJECUTADO_EXITOSO"/>
    <s v="EJECUTADO EXITOSO"/>
    <s v="09/12/2025 SE ESCALA A COORDINADOR DE ZONA PARA ENTREGA DE ROLLOS EN SITIO | 12/12/2025 SE ENTREGAN 64 ROLLOS EN EL COMERCIO NO SE MANIPULAN EQUIPOS"/>
    <s v="VISITA_TÉCNICA"/>
    <s v="64"/>
    <s v="PRINCIPAL"/>
    <s v="TERRESTRE"/>
    <s v="AGUIRRE HENAO RAUL EDUARDO"/>
    <n v="1"/>
    <n v="31419"/>
    <n v="31419"/>
  </r>
  <r>
    <s v="VALLEDUPAR"/>
    <s v="0036-0001"/>
    <x v="1"/>
    <n v="20001"/>
    <n v="3114207"/>
    <n v="78897"/>
    <x v="0"/>
    <s v="CESAR"/>
    <s v="VALLEDUPAR"/>
    <s v="BARRIO 450 AÑOS VALLEDUPAR"/>
    <s v="WOMPI"/>
    <s v="FO-25-1947620"/>
    <d v="2025-12-09T09:46:00"/>
    <d v="2025-12-12T10:34:00"/>
    <x v="0"/>
    <s v="ROLLOS"/>
    <s v="EJECUTADO_EXITOSO"/>
    <s v="EJECUTADO EXITOSO"/>
    <s v="09/12/2025 SE ESCALA A COORDINADOR DE ZONA PARA ENTREGA DE ROLLOS EN SITIO | 12/12/2025 SE REALIZA ENTREGA DE 16 ROLLOS EN SITIO"/>
    <s v="VISITA_TÉCNICA"/>
    <s v="16"/>
    <s v="PRINCIPAL"/>
    <s v="TERRESTRE"/>
    <s v="MONTES DIAZ JOHN FRED"/>
    <n v="1"/>
    <n v="31419"/>
    <n v="31419"/>
  </r>
  <r>
    <s v="MANIZALES"/>
    <s v="0036-0002"/>
    <x v="6"/>
    <n v="17001"/>
    <n v="3123518"/>
    <n v="57216"/>
    <x v="0"/>
    <s v="CALDAS"/>
    <s v="MANIZALES"/>
    <s v="BARRIO CHIPRE MANIZALES 4"/>
    <s v="WOMPI"/>
    <s v="FO-25-1955927"/>
    <d v="2025-12-10T15:43:00"/>
    <d v="2025-12-12T10:39:00"/>
    <x v="0"/>
    <s v="ROLLOS"/>
    <s v="EJECUTADO_EXITOSO"/>
    <s v="EJECUTADO EXITOSO"/>
    <s v="10/12/2025 SE ESCALA A COORDINADOR DE ZONA PARA ENTREGA DE ROLLOS EN SITIO | 12/12/2025 SE ENTREGAN 56 ROLLOS EN EL COMERCIO NO SE MANIPULAN EQUIPOS"/>
    <s v="VISITA_TÉCNICA"/>
    <s v="56"/>
    <s v="PRINCIPAL"/>
    <s v="TERRESTRE"/>
    <s v="AGUIRRE HENAO RAUL EDUARDO"/>
    <n v="1"/>
    <n v="31419"/>
    <n v="31419"/>
  </r>
  <r>
    <s v="PASTO"/>
    <s v="0036-0003"/>
    <x v="0"/>
    <n v="52001"/>
    <n v="3124655"/>
    <n v="34100"/>
    <x v="0"/>
    <s v="NARIÑO"/>
    <s v="PASTO"/>
    <s v="CPU MULTISERVICIOS"/>
    <s v="WOMPI"/>
    <s v="FO-25-1957650"/>
    <d v="2025-12-11T08:00:00"/>
    <d v="2025-12-12T10:42:00"/>
    <x v="0"/>
    <s v="ROLLOS"/>
    <s v="EJECUTADO_EXITOSO"/>
    <s v="EJECUTADO EXITOSO"/>
    <s v="11/12/2025 SE ESCALA A COORDINADOR DE ZONA PARA ENTREGA DE ROLLOS EN SITIO | 12/12/2025 SE REALIZA ENTREGA DE 64 ROLLOS WOMPI EN EL COMERCIO"/>
    <s v="VISITA_TÉCNICA"/>
    <s v="64"/>
    <s v="PRINCIPAL"/>
    <s v="TERRESTRE"/>
    <s v="PAZ MARTINEZ RICHARD HUMBERTO"/>
    <n v="1"/>
    <n v="31419"/>
    <n v="31419"/>
  </r>
  <r>
    <s v="VILLAVICENCIO"/>
    <s v="0036-0006"/>
    <x v="2"/>
    <n v="50001"/>
    <n v="3126875"/>
    <n v="58534"/>
    <x v="0"/>
    <s v="META"/>
    <s v="VILLAVICENCIO"/>
    <s v="BARRIO LA MADRID VILLAVICENCIO 4"/>
    <s v="WOMPI"/>
    <s v="FO-25-1959996"/>
    <d v="2025-12-11T11:10:00"/>
    <d v="2025-12-12T10:43:00"/>
    <x v="0"/>
    <s v="ROLLOS"/>
    <s v="EJECUTADO_EXITOSO"/>
    <s v="EJECUTADO EXITOSO"/>
    <s v="11/12/2025 SE ESCALA A COORDINADOR DE ZONA PARA ENTREGA DE ROLLOS EN SITIO | 12/12/2025 SE REALIZA EN ENTREGA EN SITIO DE 24 ROLLOS WOMPI OK SIN NOVEDAD"/>
    <s v="VISITA_TÉCNICA"/>
    <s v="24"/>
    <s v="PRINCIPAL"/>
    <s v="TERRESTRE"/>
    <s v="CASTRILLON URREA LONDIER LEANDRO"/>
    <n v="1"/>
    <n v="31419"/>
    <n v="31419"/>
  </r>
  <r>
    <s v="VILLAVICENCIO"/>
    <s v="0036-0006"/>
    <x v="2"/>
    <n v="50001"/>
    <n v="3129332"/>
    <n v="75353"/>
    <x v="0"/>
    <s v="META"/>
    <s v="VILLAVICENCIO"/>
    <s v="BARRIO PORVENIR VILLAVICENCIO 9"/>
    <s v="WOMPI"/>
    <s v="FO-25-1962141"/>
    <d v="2025-12-11T16:44:00"/>
    <d v="2025-12-12T10:48:00"/>
    <x v="0"/>
    <s v="ROLLOS"/>
    <s v="EJECUTADO_EXITOSO"/>
    <s v="EJECUTADO EXITOSO"/>
    <s v="11/12/2025 SE ESCALA A COORDINADOR DE ZONA PARA ENTREGA DE ROLLOS EN SITIO | 12/12/2025 SE REALIZA ENTREGA DE 16 ROLLOS AL COMERCIO"/>
    <s v="VISITA_TÉCNICA"/>
    <s v="16"/>
    <s v="PRINCIPAL"/>
    <s v="TERRESTRE"/>
    <s v="ROZO JIMENEZ EDGAR ARMANDO"/>
    <n v="1"/>
    <n v="31419"/>
    <n v="31419"/>
  </r>
  <r>
    <s v="MONTERIA"/>
    <s v="0036-0001"/>
    <x v="1"/>
    <n v="23001"/>
    <n v="3093980"/>
    <n v="75854"/>
    <x v="0"/>
    <s v="CORDOBA"/>
    <s v="MONTERIA"/>
    <s v="BARRIO LA CEIBA MONTERIA 1"/>
    <s v="WOMPI"/>
    <s v="FO-25-1923283"/>
    <d v="2025-12-03T08:00:00"/>
    <d v="2025-12-12T11:00:00"/>
    <x v="0"/>
    <s v="ROLLOS"/>
    <s v="EJECUTADO_EXITOSO"/>
    <s v="EJECUTADO EXITOSO"/>
    <s v="03/12/2025 SE ESCALA A COORDINADOR DE ZONA PARA ENTREGA DE ROLLOS EN SITIO | 12/12/2025 SE REALIZA ENTREGA DE 24 ROLLOS A CORRESPONSAL WOMPI"/>
    <s v="VISITA_TÉCNICA"/>
    <s v="24"/>
    <s v="PRINCIPAL"/>
    <s v="TERRESTRE"/>
    <s v="MARQUEZ HOYOS JEYSON DANIEL"/>
    <n v="1"/>
    <n v="31419"/>
    <n v="31419"/>
  </r>
  <r>
    <s v="BOGOTA"/>
    <s v="0036-0004"/>
    <x v="4"/>
    <n v="11001"/>
    <n v="3125526"/>
    <n v="30434"/>
    <x v="0"/>
    <s v="CUNDINAMARCA"/>
    <s v="BOGOTA"/>
    <s v="BARRIO LA CANDELARIA BOGOTA"/>
    <s v="WOMPI"/>
    <s v="FO-25-1958433"/>
    <d v="2025-12-11T09:00:00"/>
    <d v="2025-12-12T11:00:00"/>
    <x v="0"/>
    <s v="ROLLOS"/>
    <s v="EJECUTADO_EXITOSO"/>
    <s v="EJECUTADO EXITOSO"/>
    <s v="11/12/2025 SE ESCALA A COORDINADOR DE ZONA PARA ENTREGA DE ROLLOS EN SITIO | 12/12/2025 SE REALIZA ENTREGA DE 32 ROLLOS"/>
    <s v="VISITA_TÉCNICA"/>
    <s v="32"/>
    <s v="PRINCIPAL"/>
    <s v="TERRESTRE"/>
    <s v="MICHELI LOPEZ MIGUEL ANGEL"/>
    <n v="1"/>
    <n v="31419"/>
    <n v="31419"/>
  </r>
  <r>
    <s v="VILLAVICENCIO"/>
    <s v="0036-0006"/>
    <x v="2"/>
    <n v="50001"/>
    <n v="3126229"/>
    <n v="58407"/>
    <x v="0"/>
    <s v="META"/>
    <s v="VILLAVICENCIO"/>
    <s v="BARRIO ESTERO VILLAVICENCIO 6"/>
    <s v="WOMPI"/>
    <s v="FO-25-1959377"/>
    <d v="2025-12-11T10:09:00"/>
    <d v="2025-12-12T11:04:00"/>
    <x v="0"/>
    <s v="ROLLOS"/>
    <s v="EJECUTADO_EXITOSO"/>
    <s v="EJECUTADO EXITOSO"/>
    <s v="11/12/2025 SE ESCALA A COORDINADOR DE ZONA PARA ENTREGA DE ROLLOS EN SITIO | 12/12/2025 SE REALIZA ENTREGA DE 64 ROLLOS AL COMERCIO"/>
    <s v="VISITA_TÉCNICA"/>
    <s v="64"/>
    <s v="PRINCIPAL"/>
    <s v="TERRESTRE"/>
    <s v="ROZO JIMENEZ EDGAR ARMANDO"/>
    <n v="1"/>
    <n v="31419"/>
    <n v="31419"/>
  </r>
  <r>
    <s v="PASTO"/>
    <s v="0036-0003"/>
    <x v="0"/>
    <n v="52001"/>
    <n v="3129280"/>
    <n v="32998"/>
    <x v="0"/>
    <s v="NARIÑO"/>
    <s v="PASTO"/>
    <s v="BARRIO JUAN 23 PASTO"/>
    <s v="WOMPI"/>
    <s v="FO-25-1962140"/>
    <d v="2025-12-12T08:00:00"/>
    <d v="2025-12-12T11:09:00"/>
    <x v="0"/>
    <s v="ROLLOS"/>
    <s v="EJECUTADO_EXITOSO"/>
    <s v="EJECUTADO EXITOSO"/>
    <s v="11/12/2025 SE ESCALA A COORDINADOR DE ZONA PARA ENTREGA DE ROLLOS EN SITIO | 12/12/2025 SE REALIZA ENTREGA DE 32 ROLLOS WOMPI EN EL COMERCIO"/>
    <s v="VISITA_TÉCNICA"/>
    <s v="32"/>
    <s v="PRINCIPAL"/>
    <s v="TERRESTRE"/>
    <s v="PAZ MARTINEZ RICHARD HUMBERTO"/>
    <n v="1"/>
    <n v="31419"/>
    <n v="31419"/>
  </r>
  <r>
    <s v="VILLAVICENCIO"/>
    <s v="0036-0006"/>
    <x v="2"/>
    <n v="50001"/>
    <n v="3124537"/>
    <n v="49097"/>
    <x v="0"/>
    <s v="META"/>
    <s v="VILLAVICENCIO"/>
    <s v="BARRIO BRILLANTE VILLAVICENCIO"/>
    <s v="WOMPI"/>
    <s v="FO-25-1957659"/>
    <d v="2025-12-11T08:00:00"/>
    <d v="2025-12-12T11:11:00"/>
    <x v="0"/>
    <s v="ROLLOS"/>
    <s v="EJECUTADO_EXITOSO"/>
    <s v="EJECUTADO EXITOSO"/>
    <s v="11/12/2025 SE ESCALA A COORDINADOR DE ZONA PARA ENTREGA DE ROLLOS EN SITIO | 12/12/2025 SE REALIZA ENTREGA EN SITIO DE 48 ROLLOS WOMPI"/>
    <s v="VISITA_TÉCNICA"/>
    <s v="48"/>
    <s v="PRINCIPAL"/>
    <s v="TERRESTRE"/>
    <s v="CASTRILLON URREA LONDIER LEANDRO"/>
    <n v="1"/>
    <n v="31419"/>
    <n v="31419"/>
  </r>
  <r>
    <s v="VILLAVICENCIO"/>
    <s v="0036-0006"/>
    <x v="2"/>
    <n v="50001"/>
    <n v="3126531"/>
    <n v="79663"/>
    <x v="0"/>
    <s v="META"/>
    <s v="VILLAVICENCIO"/>
    <s v="BARRIO ESTERO VILLAVICENCIO 17"/>
    <s v="WOMPI"/>
    <s v="FO-25-1959372"/>
    <d v="2025-12-11T10:20:00"/>
    <d v="2025-12-12T11:16:00"/>
    <x v="0"/>
    <s v="ROLLOS"/>
    <s v="EJECUTADO_EXITOSO"/>
    <s v="EJECUTADO EXITOSO"/>
    <s v="11/12/2025 SE ESCALA A COORDINADOR DE ZONA PARA ENTREGA DE ROLLOS EN SITIO | 12/12/2025 SE REALIZA ENTREGA DE 16 ROLLOS AL COMERCIO"/>
    <s v="VISITA_TÉCNICA"/>
    <s v="16"/>
    <s v="PRINCIPAL"/>
    <s v="TERRESTRE"/>
    <s v="ROZO JIMENEZ EDGAR ARMANDO"/>
    <n v="1"/>
    <n v="31419"/>
    <n v="31419"/>
  </r>
  <r>
    <s v="BARRANQUILLA"/>
    <s v="0036-0001"/>
    <x v="1"/>
    <n v="8001"/>
    <n v="3125486"/>
    <n v="77194"/>
    <x v="0"/>
    <s v="ATLANTICO"/>
    <s v="BARRANQUILLA"/>
    <s v="DISTRIBUCIONES MILENA R.C"/>
    <s v="WOMPI"/>
    <s v="FO-25-1958428"/>
    <d v="2025-12-11T09:08:00"/>
    <d v="2025-12-12T11:18:00"/>
    <x v="0"/>
    <s v="ROLLOS"/>
    <s v="EJECUTADO_EXITOSO"/>
    <s v="EJECUTADO EXITOSO"/>
    <s v="11/12/2025 SE ESCALA A COORDINADOR DE ZONA PARA ENTREGA DE ROLLOS EN SITIO | 12/12/2025 SE REALIZA VISITA SE ENTREGA 24 ROLLOS"/>
    <s v="VISITA_TÉCNICA"/>
    <s v="24"/>
    <s v="PRINCIPAL"/>
    <s v="TERRESTRE"/>
    <s v="VILLACOB VILLACOB ELKIN EDUARDO"/>
    <n v="1"/>
    <n v="31419"/>
    <n v="31419"/>
  </r>
  <r>
    <s v="BUCARAMANGA"/>
    <s v="0036-0007"/>
    <x v="3"/>
    <n v="68276"/>
    <n v="3126304"/>
    <n v="42673"/>
    <x v="0"/>
    <s v="SANTANDER"/>
    <s v="FLORIDABLANCA"/>
    <s v="BARRIO ZONA FRANCA SANTANDER FLORIDABLANCA"/>
    <s v="WOMPI"/>
    <s v="FO-25-1960308"/>
    <d v="2025-12-11T10:01:00"/>
    <d v="2025-12-12T11:19:00"/>
    <x v="0"/>
    <s v="ROLLOS"/>
    <s v="EJECUTADO_EXITOSO"/>
    <s v="EJECUTADO EXITOSO"/>
    <s v="11/12/2025 SE ESCALA A COORDINADOR DE ZONA PARA ENTREGA DE ROLLOS EN SITIO | 12/12/2025 SE VISITA COMERCIO SE ENTREGA 64 ROLLOS EN SITIO"/>
    <s v="VISITA_TÉCNICA"/>
    <s v="64"/>
    <s v="PRINCIPAL"/>
    <s v="TERRESTRE"/>
    <s v="HERRERA LUQUE SAUL JAVIER"/>
    <n v="1"/>
    <n v="31419"/>
    <n v="31419"/>
  </r>
  <r>
    <s v="MONTERIA"/>
    <s v="0036-0001"/>
    <x v="1"/>
    <n v="23001"/>
    <n v="3099775"/>
    <n v="49202"/>
    <x v="0"/>
    <s v="CORDOBA"/>
    <s v="MONTERIA"/>
    <s v="BARRIO JUAN XXIII MONTERIA 2"/>
    <s v="WOMPI"/>
    <s v="FO-25-1928675"/>
    <d v="2025-12-04T08:00:00"/>
    <d v="2025-12-12T11:20:00"/>
    <x v="0"/>
    <s v="ROLLOS"/>
    <s v="EJECUTADO_EXITOSO"/>
    <s v="EJECUTADO EXITOSO"/>
    <s v="04/12/2025 SE ESCALA A COORDINADOR DE ZONA PARA ENTREGA DE ROLLOS EN SITIO | 12/12/2025 SE REALIZA ENTREGA DE 32 ROLLOS A CORRESPONSAL WOMPI"/>
    <s v="VISITA_TÉCNICA"/>
    <s v="32"/>
    <s v="PRINCIPAL"/>
    <s v="TERRESTRE"/>
    <s v="MARQUEZ HOYOS JEYSON DANIEL"/>
    <n v="1"/>
    <n v="31419"/>
    <n v="31419"/>
  </r>
  <r>
    <s v="MANIZALES"/>
    <s v="0036-0002"/>
    <x v="6"/>
    <n v="17001"/>
    <n v="3107312"/>
    <n v="15643"/>
    <x v="0"/>
    <s v="CALDAS"/>
    <s v="MANIZALES"/>
    <s v="PUNTO LATINO"/>
    <s v="WOMPI"/>
    <s v="FO-25-1936127"/>
    <d v="2025-12-05T10:19:00"/>
    <d v="2025-12-12T11:22:00"/>
    <x v="0"/>
    <s v="ROLLOS"/>
    <s v="EJECUTADO_EXITOSO"/>
    <s v="EJECUTADO EXITOSO"/>
    <s v="05/12/2025 SE ESCALA A COORDINADOR DE ZONA PARA ENTREGA DE ROLLOS EN SITIO | 12/12/2025 SE ENTREGAN 56 ROLLOS EN EL COMERCIO NO SE MANIPULAN EQUIPOS"/>
    <s v="VISITA_TÉCNICA"/>
    <s v="56"/>
    <s v="PRINCIPAL"/>
    <s v="TERRESTRE"/>
    <s v="AGUIRRE HENAO RAUL EDUARDO"/>
    <n v="1"/>
    <n v="31419"/>
    <n v="31419"/>
  </r>
  <r>
    <s v="IBAGUE"/>
    <s v="0036-0006"/>
    <x v="2"/>
    <n v="73001"/>
    <n v="3107840"/>
    <n v="38939"/>
    <x v="0"/>
    <s v="TOLIMA"/>
    <s v="IBAGUE"/>
    <s v="BARRIO COELLO COCORA IBAGUE"/>
    <s v="WOMPI"/>
    <s v="FO-25-1936111"/>
    <d v="2025-12-05T11:21:00"/>
    <d v="2025-12-12T11:24:00"/>
    <x v="0"/>
    <s v="ROLLOS"/>
    <s v="EJECUTADO_CANCELADO"/>
    <s v="CB CERRADO - DESOCUPADO"/>
    <s v="05/12/2025 SE ESCALA A COORDINADOR DE ZONA PARA ENTREGA DE ROLLOS EN SITIO | 12/12/2025 SE VISITA SITIO DEBIDO A QUE NO FUE POSIBLE COMUNICARSE CON EL CLIENTE AL NÚMERO 3124885846, EL COMERCIO SE ENCUENTRA CERRADO Y NO ES POSIBLE REALIZAR ACTIVIDAD."/>
    <s v="VISITA_TÉCNICA"/>
    <m/>
    <s v="PRINCIPAL"/>
    <s v="TERRESTRE"/>
    <s v="BARRAGAN TAFUR EDWIN ESTEBAN"/>
    <n v="1"/>
    <n v="31419"/>
    <n v="31419"/>
  </r>
  <r>
    <s v="BOGOTA"/>
    <s v="0036-0004"/>
    <x v="4"/>
    <n v="11001"/>
    <n v="3116526"/>
    <n v="60881"/>
    <x v="0"/>
    <s v="CUNDINAMARCA"/>
    <s v="BOGOTA"/>
    <s v="BARRIO AURES BOGOTA 2"/>
    <s v="WOMPI"/>
    <s v="FO-25-1949464"/>
    <d v="2025-12-09T13:42:00"/>
    <d v="2025-12-12T11:26:00"/>
    <x v="0"/>
    <s v="ROLLOS"/>
    <s v="EJECUTADO_EXITOSO"/>
    <s v="EJECUTADO EXITOSO"/>
    <s v="09/12/2025 SE ESCALA A COORDINADOR DE ZONA PARA ENTREGA DE ROLLOS EN SITIO | 12/12/2025 SE VISITA COMERCIO CB BANCOLOMBIA WOMPI, SE ENTREGAN 32 ROLLOS DE PAPELERÍA PARA EL DATAFONO SOLICITADOS POR EL CLIENTE, NO UPS, NO SE MANIPULAN EQUIPOS"/>
    <s v="VISITA_TÉCNICA"/>
    <s v="32"/>
    <s v="PRINCIPAL"/>
    <s v="TERRESTRE"/>
    <s v="VEGA MANRIQUE JONATAN MAURICIO"/>
    <n v="1"/>
    <n v="31419"/>
    <n v="31419"/>
  </r>
  <r>
    <s v="IBAGUE"/>
    <s v="0036-0006"/>
    <x v="2"/>
    <n v="73001"/>
    <n v="3108337"/>
    <n v="54471"/>
    <x v="0"/>
    <s v="TOLIMA"/>
    <s v="IBAGUE"/>
    <s v="BARRIO RICAURTE PARTE BAJA IBAGUE 1"/>
    <s v="WOMPI"/>
    <s v="FO-25-1936326"/>
    <d v="2025-12-05T12:18:00"/>
    <d v="2025-12-12T11:28:00"/>
    <x v="0"/>
    <s v="ROLLOS"/>
    <s v="EJECUTADO_EXITOSO"/>
    <s v="EJECUTADO EXITOSO"/>
    <s v="05/12/2025 SE ESCALA A COORDINADOR DE ZONA PARA ENTREGA DE ROLLOS EN SITIO | 12/12/2025 SE REALIZA ENTREGA DE 64 ROLLOS WOMPI POR SOLICITUD DEL CLIENTE."/>
    <s v="VISITA_TÉCNICA"/>
    <s v="64"/>
    <s v="PRINCIPAL"/>
    <s v="TERRESTRE"/>
    <s v="BARRAGAN TAFUR EDWIN ESTEBAN"/>
    <n v="1"/>
    <n v="31419"/>
    <n v="31419"/>
  </r>
  <r>
    <s v="IBAGUE"/>
    <s v="0036-0006"/>
    <x v="2"/>
    <n v="73001"/>
    <n v="3108521"/>
    <n v="65322"/>
    <x v="0"/>
    <s v="TOLIMA"/>
    <s v="IBAGUE"/>
    <s v="MULTISERVICIOS Y VARIEDADES JULIETA"/>
    <s v="WOMPI"/>
    <s v="FO-25-1936338"/>
    <d v="2025-12-05T12:15:00"/>
    <d v="2025-12-12T11:29:00"/>
    <x v="0"/>
    <s v="ROLLOS"/>
    <s v="EJECUTADO_EXITOSO"/>
    <s v="EJECUTADO EXITOSO"/>
    <s v="05/12/2025 SE ESCALA A COORDINADOR DE ZONA PARA ENTREGA DE ROLLOS EN SITIO | 12/12/2025 SE REALIZA ENTREGA DE 40 ROLLOS WOMPI POR SOLICITUD DEL CLIENTE."/>
    <s v="VISITA_TÉCNICA"/>
    <s v="40"/>
    <s v="PRINCIPAL"/>
    <s v="TERRESTRE"/>
    <s v="BARRAGAN TAFUR EDWIN ESTEBAN"/>
    <n v="1"/>
    <n v="31419"/>
    <n v="31419"/>
  </r>
  <r>
    <s v="PEREIRA"/>
    <s v="0036-0002"/>
    <x v="6"/>
    <n v="66001"/>
    <n v="3129178"/>
    <n v="74874"/>
    <x v="0"/>
    <s v="RISARALDA"/>
    <s v="PEREIRA"/>
    <s v="BARRIO EL RMANSO PEREIRA"/>
    <s v="WOMPI"/>
    <s v="FO-25-1962151"/>
    <d v="2025-12-11T16:11:00"/>
    <d v="2025-12-12T11:37:00"/>
    <x v="0"/>
    <s v="ROLLOS"/>
    <s v="EJECUTADO_EXITOSO"/>
    <s v="EJECUTADO EXITOSO"/>
    <s v="11/12/2025 SE ESCALA A COORDINADOR DE ZONA PARA ENTREGA DE ROLLOS EN SITIO | 12/12/2025 SE ENTREGAN 24 ROLLOS."/>
    <s v="VISITA_TÉCNICA"/>
    <s v="24"/>
    <s v="PRINCIPAL"/>
    <s v="TERRESTRE"/>
    <s v="FRANCO CAÑAVERAL YAMID RAUL"/>
    <n v="1"/>
    <n v="31419"/>
    <n v="31419"/>
  </r>
  <r>
    <s v="BOGOTA"/>
    <s v="0036-0004"/>
    <x v="4"/>
    <n v="11001"/>
    <n v="3126867"/>
    <n v="50846"/>
    <x v="0"/>
    <s v="CUNDINAMARCA"/>
    <s v="BOGOTÁ"/>
    <s v="VARIEDADES Y PIÑATERIA YC"/>
    <s v="WOMPI"/>
    <s v="FO-25-1960204"/>
    <d v="2025-12-11T11:07:00"/>
    <d v="2025-12-12T11:39:00"/>
    <x v="0"/>
    <s v="ROLLOS"/>
    <s v="EJECUTADO_EXITOSO"/>
    <s v="EJECUTADO EXITOSO"/>
    <s v="11/12/2025 SE ESCALA A COORDINADOR DE ZONA PARA ENTREGA DE ROLLOS EN SITIO | 12/12/2025 SE REALIZA LA ENTREGA DE 32 ROLLOS WOMPI"/>
    <s v="VISITA_TÉCNICA"/>
    <s v="32"/>
    <s v="PRINCIPAL"/>
    <s v="TERRESTRE"/>
    <s v="ORTIZ MARTINEZ STIVEN"/>
    <n v="1"/>
    <n v="31419"/>
    <n v="31419"/>
  </r>
  <r>
    <s v="MONTERIA"/>
    <s v="0036-0001"/>
    <x v="1"/>
    <n v="23001"/>
    <n v="3096114"/>
    <n v="74526"/>
    <x v="0"/>
    <s v="CORDOBA"/>
    <s v="MONTERIA"/>
    <s v="BARRIO MOGAMBO MONTERIA 9"/>
    <s v="WOMPI"/>
    <s v="FO-25-1924697"/>
    <d v="2025-12-03T10:17:00"/>
    <d v="2025-12-12T11:41:00"/>
    <x v="0"/>
    <s v="ROLLOS"/>
    <s v="EJECUTADO_EXITOSO"/>
    <s v="EJECUTADO EXITOSO"/>
    <s v="03/12/2025 SE ESCALA A COORDINADOR DE ZONA PARA ENTREGA DE ROLLOS EN SITIO | 12/12/2025 SE REALIZA ENTREGA DE 40 ROLLOS A CORRESPONSAL WOMPI"/>
    <s v="VISITA_TÉCNICA"/>
    <s v="40"/>
    <s v="PRINCIPAL"/>
    <s v="TERRESTRE"/>
    <s v="MARQUEZ HOYOS JEYSON DANIEL"/>
    <n v="1"/>
    <n v="31419"/>
    <n v="31419"/>
  </r>
  <r>
    <s v="MEDELLIN"/>
    <s v="0036-0005"/>
    <x v="5"/>
    <n v="5001"/>
    <n v="3108532"/>
    <n v="79333"/>
    <x v="0"/>
    <s v="ANTIOQUIA"/>
    <s v="MEDELLIN"/>
    <s v="BARRIO SAN ANTONIO DE PRADO MEDELLIN 3"/>
    <s v="WOMPI"/>
    <s v="FO-25-1936516"/>
    <d v="2025-12-05T12:25:00"/>
    <d v="2025-12-12T11:51:00"/>
    <x v="0"/>
    <s v="ROLLOS"/>
    <s v="EJECUTADO_EXITOSO"/>
    <s v="EJECUTADO EXITOSO"/>
    <s v="05/12/2025 SE ESCALA A COORDINADOR DE ZONA PARA ENTREGA DE ROLLOS EN SITIO | 12/12/2025 SE ENTREGAN 24 ROLLOS WOMPI, CON EXITO EN LA DIRECCION, OK"/>
    <s v="VISITA_TÉCNICA"/>
    <s v="24"/>
    <s v="PRINCIPAL"/>
    <s v="TERRESTRE"/>
    <s v="HENAO JARAMILLO JUAN JOSE"/>
    <n v="1"/>
    <n v="31419"/>
    <n v="31419"/>
  </r>
  <r>
    <s v="MANIZALES"/>
    <s v="0036-0002"/>
    <x v="6"/>
    <n v="17662"/>
    <n v="3077532"/>
    <n v="10488"/>
    <x v="0"/>
    <s v="CALDAS"/>
    <s v="SAMANA"/>
    <s v="SAMANA - CALDAS"/>
    <s v="WOMPI"/>
    <s v="FO-25-1909311"/>
    <d v="2025-11-28T16:08:00"/>
    <d v="2025-12-12T11:57:00"/>
    <x v="0"/>
    <s v="ROLLOS"/>
    <s v="EJECUTADO_EXITOSO"/>
    <s v="EJECUTADO EXITOSO"/>
    <s v="12/12/2025 SE REALIZA ENVIO DE 64 ROLLOS, CON LA GUIA 46778000219 COORDINADORA. SE CONFIRMA ENTREGA EXITOSA POR PARTE DE LA TRANSPORTADORA"/>
    <s v="ENVÍO"/>
    <s v="64"/>
    <s v="LEJANA"/>
    <s v="TERRESTRE"/>
    <s v="AYALA ROMERO MAYKOL DANILO"/>
    <n v="1"/>
    <n v="40250"/>
    <n v="40250"/>
  </r>
  <r>
    <s v="CARTAGENA"/>
    <s v="0036-0001"/>
    <x v="1"/>
    <n v="13001"/>
    <n v="3114363"/>
    <n v="17204"/>
    <x v="0"/>
    <s v="BOLIVAR"/>
    <s v="CARTAGENA"/>
    <s v="BARRIO MAMONAL II CARTAGENA"/>
    <s v="WOMPI"/>
    <s v="FO-25-1947346"/>
    <d v="2025-12-09T09:57:00"/>
    <d v="2025-12-12T11:59:00"/>
    <x v="0"/>
    <s v="ROLLOS"/>
    <s v="EJECUTADO_EXITOSO"/>
    <s v="EJECUTADO EXITOSO"/>
    <s v="09/12/2025 SE ESCALA A COORDINADOR DE ZONA PARA ENTREGA DE ROLLOS EN SITIO | 12/12/2025 SE REALIZA ENTREGA DE 32 ROLLOS PARA EL CORRESPONSAL"/>
    <s v="VISITA_TÉCNICA"/>
    <s v="32"/>
    <s v="PRINCIPAL"/>
    <s v="TERRESTRE"/>
    <s v="MARTINEZ SALGUEDO ANDRES AUGUSTO"/>
    <n v="1"/>
    <n v="31419"/>
    <n v="31419"/>
  </r>
  <r>
    <s v="BOGOTA"/>
    <s v="0036-0004"/>
    <x v="4"/>
    <n v="11001"/>
    <n v="3101950"/>
    <n v="78067"/>
    <x v="0"/>
    <s v="CUNDINAMARCA"/>
    <s v="BOGOTA"/>
    <s v="BARRIO VIRREY BOGOTA 6"/>
    <s v="WOMPI"/>
    <s v="FO-25-1930311"/>
    <d v="2025-12-04T10:12:00"/>
    <d v="2025-12-12T12:02:00"/>
    <x v="0"/>
    <s v="ROLLOS"/>
    <s v="EJECUTADO_CANCELADO"/>
    <s v="CB CERRADO - DESOCUPADO"/>
    <s v="04/12/2025 SE ESCALA A COORDINADOR DE ZONA PARA ENTREGA DE ROLLOS EN SITIO | 12/12/2025 NOS COMUNICAMOS CON LA SEÑORA MARINA AL NÚMERO 3125890924 QUIEN INDICA QUE HOY NO PUEDE RECIBIR YA QUE EL COMERCIO VA A ESTAR CERRADO"/>
    <s v="SOPORTE_TELEFÓNICO"/>
    <s v="0"/>
    <s v="PRINCIPAL"/>
    <s v="TERRESTRE"/>
    <s v="LEON GUERRERO CRISTIAN JOHAN"/>
    <n v="1"/>
    <n v="22000"/>
    <n v="22000"/>
  </r>
  <r>
    <s v="IBAGUE"/>
    <s v="0036-0006"/>
    <x v="2"/>
    <n v="73001"/>
    <n v="3108639"/>
    <n v="70850"/>
    <x v="0"/>
    <s v="TOLIMA"/>
    <s v="IBAGUE"/>
    <s v="LA CASA DE LOS PERFUMES IBAGUEB"/>
    <s v="WOMPI"/>
    <s v="FO-25-1937967"/>
    <d v="2025-12-05T12:42:00"/>
    <d v="2025-12-12T12:04:00"/>
    <x v="0"/>
    <s v="ROLLOS"/>
    <s v="EJECUTADO_EXITOSO"/>
    <s v="EJECUTADO EXITOSO"/>
    <s v="05/12/2025 SE ESCALA A COORDINADOR DE ZONA PARA ENTREGA DE ROLLOS EN SITIO | 12/12/2025 SE REALIZA ENTREGA DE 48 ROLLOS WOMPI POR SOLICITUD DEL CLIENTE."/>
    <s v="VISITA_TÉCNICA"/>
    <s v="48"/>
    <s v="PRINCIPAL"/>
    <s v="TERRESTRE"/>
    <s v="BARRAGAN TAFUR EDWIN ESTEBAN"/>
    <n v="1"/>
    <n v="31419"/>
    <n v="31419"/>
  </r>
  <r>
    <s v="BARRANQUILLA"/>
    <s v="0036-0001"/>
    <x v="1"/>
    <n v="8001"/>
    <n v="3125308"/>
    <n v="52360"/>
    <x v="0"/>
    <s v="ATLANTICO"/>
    <s v="BARRANQUILLA"/>
    <s v="BARRIO FERRI BARRANQUILLA"/>
    <s v="WOMPI"/>
    <s v="FO-25-1957887"/>
    <d v="2025-12-11T08:09:00"/>
    <d v="2025-12-12T12:15:00"/>
    <x v="0"/>
    <s v="ROLLOS"/>
    <s v="EJECUTADO_EXITOSO"/>
    <s v="EJECUTADO EXITOSO"/>
    <s v="11/12/2025 SE ESCALA A COORDINADOR DE ZONA PARA ENTREGA DE ROLLOS EN SITIO | 12/12/2025 SE REALIZA VISITA SE ENTREGA 24 ROLLOS"/>
    <s v="VISITA_TÉCNICA"/>
    <s v="24"/>
    <s v="PRINCIPAL"/>
    <s v="TERRESTRE"/>
    <s v="VILLACOB VILLACOB ELKIN EDUARDO"/>
    <n v="1"/>
    <n v="31419"/>
    <n v="31419"/>
  </r>
  <r>
    <s v="PEREIRA"/>
    <s v="0036-0002"/>
    <x v="6"/>
    <n v="66001"/>
    <n v="3103399"/>
    <n v="76909"/>
    <x v="0"/>
    <s v="RISARALDA"/>
    <s v="PEREIRA"/>
    <s v="BARRIO MEJIA ROBLEDO PEREIRA 1"/>
    <s v="WOMPI"/>
    <s v="FO-25-1932374 | FO-25-1943710"/>
    <d v="2025-12-04T14:08:00"/>
    <d v="2025-12-12T12:17:00"/>
    <x v="0"/>
    <s v="ROLLOS"/>
    <s v="EJECUTADO_EXITOSO"/>
    <s v="EJECUTADO EXITOSO"/>
    <s v="12/12/2025 SE VISITA COMERCIO SE REALIZA ENTREGA DE 16 ROLLOS DE PAPEL PARA DATÁFONO WOMPI"/>
    <s v="VISITA_TÉCNICA"/>
    <s v="16"/>
    <s v="PRINCIPAL"/>
    <s v="TERRESTRE"/>
    <s v="LOAIZA LOPEZ JHON FREDDY"/>
    <n v="1"/>
    <n v="31419"/>
    <n v="31419"/>
  </r>
  <r>
    <s v="BOGOTA"/>
    <s v="0036-0004"/>
    <x v="4"/>
    <n v="11001"/>
    <n v="3128345"/>
    <n v="59759"/>
    <x v="0"/>
    <s v="CUNDINAMARCA"/>
    <s v="BOGOTA"/>
    <s v="BARRIO VILLA MARIA SEGUNDO SECTOR BOGOTA"/>
    <s v="WOMPI"/>
    <s v="FO-25-1961012"/>
    <d v="2025-12-11T14:56:00"/>
    <d v="2025-12-12T12:22:00"/>
    <x v="0"/>
    <s v="ROLLOS"/>
    <s v="EJECUTADO_EXITOSO"/>
    <s v="EJECUTADO EXITOSO"/>
    <s v="12/12/2025 SE VISITA COMERCIO CB BANCOLOMBIA WOMPI, SE ENTREGAN ROLLOS DE PAPELERÍA PARA EL DATAFONO SOLICITADOS POR EL CLIENTE, NO UPS, NO SE MANIPULAN EQUIPOS"/>
    <s v="VISITA_TÉCNICA"/>
    <s v="32"/>
    <s v="PRINCIPAL"/>
    <s v="TERRESTRE"/>
    <s v="VEGA MANRIQUE JONATAN MAURICIO"/>
    <n v="1"/>
    <n v="31419"/>
    <n v="31419"/>
  </r>
  <r>
    <s v="BOGOTA"/>
    <s v="0036-0004"/>
    <x v="4"/>
    <n v="11001"/>
    <n v="3116879"/>
    <n v="43591"/>
    <x v="0"/>
    <s v="CUNDINAMARCA"/>
    <s v="BOGOTA"/>
    <s v="BARRIO AURES II BOGOTA 1"/>
    <s v="WOMPI"/>
    <s v="FO-25-1952167"/>
    <d v="2025-12-09T14:42:00"/>
    <d v="2025-12-12T12:23:00"/>
    <x v="0"/>
    <s v="ROLLOS"/>
    <s v="EJECUTADO_EXITOSO"/>
    <s v="EJECUTADO EXITOSO"/>
    <s v="12/12/2025 SE VISITA COMERCIO CB BANCOLOMBIA WOMPI, SE ENTREGAN 64 ROLLOS DE PAPELERÍA PARA EL DATAFONO SOLICITADOS POR EL CLIENTE, NO UPS, NO SE MANIPULAN EQUIPOS"/>
    <s v="VISITA_TÉCNICA"/>
    <s v="64"/>
    <s v="PRINCIPAL"/>
    <s v="TERRESTRE"/>
    <s v="VEGA MANRIQUE JONATAN MAURICIO"/>
    <n v="1"/>
    <n v="31419"/>
    <n v="31419"/>
  </r>
  <r>
    <s v="MONTERIA"/>
    <s v="0036-0001"/>
    <x v="1"/>
    <n v="23001"/>
    <n v="3107067"/>
    <n v="70481"/>
    <x v="0"/>
    <s v="CORDOBA"/>
    <s v="MONTERIA"/>
    <s v="DROGUERIA LOS ANGELES 44"/>
    <s v="WOMPI"/>
    <s v="FO-25-1935308"/>
    <d v="2025-12-05T10:05:00"/>
    <d v="2025-12-12T12:25:00"/>
    <x v="0"/>
    <s v="ROLLOS"/>
    <s v="EJECUTADO_EXITOSO"/>
    <s v="EJECUTADO EXITOSO"/>
    <s v="05/12/2025 SE ESCALA A COORDINADOR DE ZONA PARA ENTREGA DE ROLLOS EN SITIO | 12/12/2025 SE REALIZÓ ENTREGA DE 56 ROLLOS PARA CB BANCOLOMBIA, NO SÉ MANIPULÓ EQUIPOS."/>
    <s v="VISITA_TÉCNICA"/>
    <s v="56"/>
    <s v="PRINCIPAL"/>
    <s v="TERRESTRE"/>
    <s v="CALDERA SALCEDO CARLOS JULIO"/>
    <n v="1"/>
    <n v="31419"/>
    <n v="31419"/>
  </r>
  <r>
    <s v="MEDELLIN"/>
    <s v="0036-0005"/>
    <x v="5"/>
    <n v="5664"/>
    <n v="3109880"/>
    <n v="30746"/>
    <x v="0"/>
    <s v="ANTIOQUIA"/>
    <s v="SAN PEDRO DE LOS MILAGROS"/>
    <s v="BARRIO CALLE PRINCIPAL 2"/>
    <s v="WOMPI"/>
    <s v="FO-25-1948290"/>
    <d v="2025-12-05T16:33:00"/>
    <d v="2025-12-12T12:27:00"/>
    <x v="0"/>
    <s v="ROLLOS"/>
    <s v="EJECUTADO_EXITOSO"/>
    <s v="EJECUTADO EXITOSO"/>
    <s v="09/12/2025 SE CONFIRMAN DATOS, SE REALIZA ENVIO POR OPERADOR LOGISTICO | 12/12/2025 SE REALIZA ENVIO DE 64 ROLLOS, CON LA GUIA 992234247 LOGICUARTAS. SE CONFIRMA ENTREGA EXITOSA POR PARTE DE LA TRANSPORTADORA"/>
    <s v="ENVÍO"/>
    <s v="64"/>
    <s v="INTERMEDIA"/>
    <s v="TERRESTRE"/>
    <s v="MORENO MEDINA JUAN PABLO"/>
    <n v="1"/>
    <n v="36351"/>
    <n v="36351"/>
  </r>
  <r>
    <s v="CALI"/>
    <s v="0036-0003"/>
    <x v="0"/>
    <n v="76130"/>
    <n v="3104461"/>
    <n v="80939"/>
    <x v="0"/>
    <s v="VALLE DEL CAUCA"/>
    <s v="CANDELARIA"/>
    <s v="BARRIO ARMANDO VASQUEZ CANDELARIA"/>
    <s v="WOMPI"/>
    <s v="FO-25-1940407"/>
    <d v="2025-12-04T15:48:00"/>
    <d v="2025-12-12T12:30:00"/>
    <x v="0"/>
    <s v="ROLLOS"/>
    <s v="EJECUTADO_EXITOSO"/>
    <s v="EJECUTADO EXITOSO"/>
    <s v="06/12/2025 SE CONFIRMAN DATOS, SE REALIZA ENVIO POR OPERADOR LOGISTICO | 12/12/2025 SE REALIZA ENVIO DE 8 ROLLOS, CON LA GUIA 46778000248 COORDINADORA. SE CONFIRMA ENTREGA EXITOSA POR PARTE DE LA TRANSPORTADORA"/>
    <s v="ENVÍO"/>
    <s v="8"/>
    <s v="INTERMEDIA"/>
    <s v="TERRESTRE"/>
    <s v="ORREGO BEDOYA YASMIN ADRIANA"/>
    <n v="1"/>
    <n v="36351"/>
    <n v="36351"/>
  </r>
  <r>
    <s v="MANIZALES"/>
    <s v="0036-0002"/>
    <x v="6"/>
    <n v="17662"/>
    <n v="3068892"/>
    <n v="33827"/>
    <x v="0"/>
    <s v="CALDAS"/>
    <s v="SAMANA"/>
    <s v="BARRIO CALLE DEL COMERCIO SAMANA"/>
    <s v="WOMPI"/>
    <s v="FO-25-1911613"/>
    <d v="2025-11-27T08:00:00"/>
    <d v="2025-12-12T12:35:00"/>
    <x v="0"/>
    <s v="ROLLOS"/>
    <s v="EJECUTADO_EXITOSO"/>
    <s v="EJECUTADO EXITOSO"/>
    <s v="01/12/2025 SE CONFIRMAN DATOS, SE REALIZA ENVIO POR OPERADOR LOGISTICO | 12/12/2025 SE REALIZA ENVIO DE 32 ROLLOS, CON LA GUIA 46778000217 COORDINADORA. SE CONFIRMA ENTREGA EXITOSA POR PARTE DE LA TRANSPORTADORA"/>
    <s v="ENVÍO"/>
    <s v="32"/>
    <s v="LEJANA"/>
    <s v="TERRESTRE"/>
    <s v="CONTRERAS ROSSI LITZY YULIETH"/>
    <n v="1"/>
    <n v="40250"/>
    <n v="40250"/>
  </r>
  <r>
    <s v="IBAGUE"/>
    <s v="0036-0006"/>
    <x v="2"/>
    <n v="73678"/>
    <n v="3053573"/>
    <n v="68405"/>
    <x v="0"/>
    <s v="TOLIMA"/>
    <s v="SAN LUIS"/>
    <s v="CENTRO CORREGIMIENTO PAYANDE 1"/>
    <s v="WOMPI"/>
    <s v="FO-25-1871218"/>
    <d v="2025-11-24T11:27:00"/>
    <d v="2025-12-12T12:45:00"/>
    <x v="0"/>
    <s v="ROLLOS"/>
    <s v="EJECUTADO_EXITOSO"/>
    <s v="EJECUTADO EXITOSO"/>
    <s v="12/12/2025 SE REALIZA ENVIO DE 48 ROLLOS, CON LA GUIA 2235596800 SERVIENTREGA. SE CONFIRMA ENTREGA EXITOSA POR PARTE DE LA TRANSPORTADORA"/>
    <s v="ENVÍO"/>
    <s v="48"/>
    <s v="INTERMEDIA"/>
    <s v="TERRESTRE"/>
    <s v="ALVAREZ LOPEZ MARIANA"/>
    <n v="1"/>
    <n v="36351"/>
    <n v="36351"/>
  </r>
  <r>
    <s v="BOGOTA"/>
    <s v="0036-0004"/>
    <x v="4"/>
    <n v="25307"/>
    <n v="3123645"/>
    <n v="62748"/>
    <x v="0"/>
    <s v="CUNDINAMARCA"/>
    <s v="GIRARDOT"/>
    <s v="BARRIO SANTANDER GIRARDOT 2"/>
    <s v="WOMPI"/>
    <s v="FO-25-1956343"/>
    <d v="2025-12-10T16:09:00"/>
    <d v="2025-12-12T12:46:00"/>
    <x v="0"/>
    <s v="ROLLOS"/>
    <s v="EJECUTADO_EXITOSO"/>
    <s v="EJECUTADO EXITOSO"/>
    <s v="10/12/2025 SE REALIZA ENVIO DE ROLLOS POR  OPERADOR LOGISTICO | 12/12/2025 SE REALIZA ENVIO DE 64 ROLLOS, CON LA GUIA 2235597697 SERVIENTREGA. SE CONFIRMA ENTREGA EXITOSA POR PARTE DE LA TRANSPORTADORA"/>
    <s v="ENVÍO"/>
    <s v="64"/>
    <s v="LEJANA"/>
    <s v="TERRESTRE"/>
    <s v="CONTRERAS ROSSI LITZY YULIETH"/>
    <n v="1"/>
    <n v="40250"/>
    <n v="40250"/>
  </r>
  <r>
    <s v="BOGOTA"/>
    <s v="0036-0004"/>
    <x v="4"/>
    <n v="25769"/>
    <n v="3115460"/>
    <n v="10552"/>
    <x v="0"/>
    <s v="CUNDINAMARCA"/>
    <s v="SUBACHOQUE"/>
    <s v="SUBACHOQUE"/>
    <s v="WOMPI"/>
    <s v="FO-25-1948272"/>
    <d v="2025-12-09T11:24:00"/>
    <d v="2025-12-12T12:46:00"/>
    <x v="0"/>
    <s v="ROLLOS"/>
    <s v="EJECUTADO_EXITOSO"/>
    <s v="EJECUTADO EXITOSO"/>
    <s v="12/12/2025 SE REALIZA ENVIO DE 64 ROLLOS, CON LA GUIA 2235597021 SERVIENTREGA. SE CONFIRMA ENTREGA EXITOSA POR PARTE DE LA TRANSPORTADORA"/>
    <s v="ENVÍO"/>
    <s v="64"/>
    <s v="INTERMEDIA"/>
    <s v="TERRESTRE"/>
    <s v="MISAS MARULANDA ALEXANDER"/>
    <n v="1"/>
    <n v="36351"/>
    <n v="36351"/>
  </r>
  <r>
    <s v="CUCUTA"/>
    <s v="0036-0007"/>
    <x v="3"/>
    <n v="54498"/>
    <n v="3114094"/>
    <n v="16940"/>
    <x v="0"/>
    <s v="NORTE DE SANTANDER"/>
    <s v="OCAÑA"/>
    <s v="OCAÑA IV NORTE DE SANTANDER"/>
    <s v="WOMPI"/>
    <s v="FO-25-1947391"/>
    <d v="2025-12-09T09:43:00"/>
    <d v="2025-12-12T12:47:00"/>
    <x v="0"/>
    <s v="ROLLOS"/>
    <s v="EJECUTADO_EXITOSO"/>
    <s v="EJECUTADO EXITOSO"/>
    <s v="09/12/2025 SE REALIZA ENVIO DE ROLLOS POR  OPERADOR LOGISTICO | 12/12/2025 SE REALIZA ENVIO DE 32 ROLLOS, CON LA GUIA 2187690996 SERVIENTREGA. SE CONFIRMA ENTREGA EXITOSA POR PARTE DE LA TRANSPORTADORA"/>
    <s v="ENVÍO"/>
    <s v="32"/>
    <s v="LEJANA"/>
    <s v="TERRESTRE"/>
    <s v="COLPAS MESA ELECTO JORGE"/>
    <n v="1"/>
    <n v="40250"/>
    <n v="40250"/>
  </r>
  <r>
    <s v="YOPAL"/>
    <s v="0036-0006"/>
    <x v="2"/>
    <n v="85250"/>
    <n v="3106132"/>
    <n v="45145"/>
    <x v="0"/>
    <s v="CASANARE"/>
    <s v="PAZ DE ARIPORO"/>
    <s v="BARRIO CENTRO PAZ DE ARIPORO 6"/>
    <s v="WOMPI"/>
    <s v="FO-25-1935797"/>
    <d v="2025-12-05T08:15:00"/>
    <d v="2025-12-12T12:48:00"/>
    <x v="0"/>
    <s v="ROLLOS"/>
    <s v="EJECUTADO_EXITOSO"/>
    <s v="EJECUTADO EXITOSO"/>
    <s v="05/12/2025 SE CONFIRMAN DATOS, SE REALIZA ENVIO POR OPERADOR LOGISTICO | 12/12/2025 SE REALIZA ENVIO DE 32 ROLLOS, CON LA GUIA 2235597003 SERVIENTREGA. SE CONFIRMA ENTREGA EXITOSA POR PARTE DE LA TRANSPORTADORA"/>
    <s v="ENVÍO"/>
    <s v="32"/>
    <s v="INTERMEDIA"/>
    <s v="TERRESTRE"/>
    <s v="CONTRERAS ROSSI LITZY YULIETH"/>
    <n v="1"/>
    <n v="36351"/>
    <n v="36351"/>
  </r>
  <r>
    <s v="MEDELLIN"/>
    <s v="0036-0005"/>
    <x v="5"/>
    <n v="5607"/>
    <n v="3105361"/>
    <n v="37131"/>
    <x v="0"/>
    <s v="ANTIOQUIA"/>
    <s v="RETIRO"/>
    <s v="BARRIO BICENTENARIO RETIRO"/>
    <s v="WOMPI"/>
    <s v="FO-25-1934512"/>
    <d v="2025-12-05T08:00:00"/>
    <d v="2025-12-12T12:48:00"/>
    <x v="0"/>
    <s v="ROLLOS"/>
    <s v="EJECUTADO_EXITOSO"/>
    <s v="EJECUTADO EXITOSO"/>
    <s v="05/12/2025 SE REALIZA ENVIO DE ROLLOS POR  OPERADOR LOGISTICO | 12/12/2025 SE REALIZA ENVIO DE 32 ROLLOS, CON LA GUIA 2078334621 SERVIENTREGA. SE CONFIRMA ENTREGA EXITOSA POR PARTE DE LA TRANSPORTADORA"/>
    <s v="ENVÍO"/>
    <s v="32"/>
    <s v="INTERMEDIA"/>
    <s v="TERRESTRE"/>
    <s v="BETANCUR AGUIRRE EDGAR AUGUSTO"/>
    <n v="1"/>
    <n v="36351"/>
    <n v="36351"/>
  </r>
  <r>
    <s v="VILLAVICENCIO"/>
    <s v="0036-0006"/>
    <x v="2"/>
    <n v="50350"/>
    <n v="3075305"/>
    <n v="77818"/>
    <x v="0"/>
    <s v="META"/>
    <s v="LA MACARENA"/>
    <s v="BARRIO CENTRO LA MACARENA 8"/>
    <s v="WOMPI"/>
    <s v="FO-25-1912368"/>
    <d v="2025-11-28T09:38:00"/>
    <d v="2025-12-12T12:49:00"/>
    <x v="0"/>
    <s v="ROLLOS"/>
    <s v="EJECUTADO_EXITOSO"/>
    <s v="EJECUTADO EXITOSO"/>
    <s v="01/12/2025 SE REALIZA ENVIO DE ROLLOS POR  OPERADOR LOGISTICO | 12/12/2025 SE REALIZA ENVIO DE 16 ROLLOS, CON LA GUIA 2235596924 SERVIENTREGA. SE CONFIRMA ENTREGA EXITOSA POR PARTE DE LA TRANSPORTADORA"/>
    <s v="ENVÍO"/>
    <s v="16"/>
    <s v="LEJANA"/>
    <s v="AEREO"/>
    <s v="CONTRERAS ROSSI LITZY YULIETH"/>
    <n v="1"/>
    <n v="40250"/>
    <n v="40250"/>
  </r>
  <r>
    <s v="PASTO"/>
    <s v="0036-0003"/>
    <x v="0"/>
    <n v="52786"/>
    <n v="3099904"/>
    <n v="16564"/>
    <x v="0"/>
    <s v="NARIÑO"/>
    <s v="TAMINANGO"/>
    <s v="EL PRADO TAMIMANGO"/>
    <s v="WOMPI"/>
    <s v="FO-25-1929905"/>
    <d v="2025-12-04T08:00:00"/>
    <d v="2025-12-12T12:49:00"/>
    <x v="0"/>
    <s v="ROLLOS"/>
    <s v="EJECUTADO_EXITOSO"/>
    <s v="EJECUTADO EXITOSO"/>
    <s v="04/12/2025 SE CONFIRMAN DATOS, SE REALIZA ENVIO POR OPERADOR LOGISTICO | 12/12/2025 SE REALIZA ENVIO DE 16 ROLLOS, CON LA GUIA 2248145467 SERVIENTREGA. SE CONFIRMA ENTREGA EXITOSA POR PARTE DE LA TRANSPORTADORA"/>
    <s v="ENVÍO"/>
    <s v="16"/>
    <s v="INTERMEDIA"/>
    <s v="TERRESTRE"/>
    <s v="CONTRERAS ROSSI LITZY YULIETH"/>
    <n v="1"/>
    <n v="36351"/>
    <n v="36351"/>
  </r>
  <r>
    <s v="BUCARAMANGA"/>
    <s v="0036-0007"/>
    <x v="3"/>
    <n v="68081"/>
    <n v="3104421"/>
    <n v="62765"/>
    <x v="0"/>
    <s v="SANTANDER"/>
    <s v="BARRANCABERMEJA"/>
    <s v="BARRIO SAN SILVESTRE BARRANCABERMEJA"/>
    <s v="WOMPI"/>
    <s v="FO-25-1935997"/>
    <d v="2025-12-04T15:28:00"/>
    <d v="2025-12-12T13:25:00"/>
    <x v="0"/>
    <s v="ROLLOS"/>
    <s v="EJECUTADO_CANCELADO"/>
    <s v="DIRECCION ERRADA"/>
    <s v="05/12/2025 SE CONFIRMAN DATOS, SE REALIZA ENVIO POR OPERADOR LOGISTICO | 12/12/2025 DIRECCION ERRADA - DEVUELTO A REMITENTE: NO SE ESTABLECE COMUNICACION CON EL DESTINATARIO PARA LA CONFIRMACION DE LOS DATOS DEL ENVIO SE PROCEDE A LA DEVOLUCION AL REMITENTE"/>
    <s v="ENVÍO"/>
    <s v="56"/>
    <s v="LEJANA"/>
    <s v="TERRESTRE"/>
    <s v="COLPAS MESA ELECTO JORGE"/>
    <n v="1"/>
    <n v="40250"/>
    <n v="40250"/>
  </r>
  <r>
    <s v="CALI"/>
    <s v="0036-0003"/>
    <x v="0"/>
    <n v="76001"/>
    <n v="3127214"/>
    <n v="74803"/>
    <x v="0"/>
    <s v="VALLE DEL CAUCA"/>
    <s v="CALI"/>
    <s v="BARRIO EL DIAMANTE CALI 5"/>
    <s v="WOMPI"/>
    <s v="FO-25-1959648"/>
    <d v="2025-12-11T11:28:00"/>
    <d v="2025-12-12T13:44:00"/>
    <x v="0"/>
    <s v="ROLLOS"/>
    <s v="EJECUTADO_EXITOSO"/>
    <s v="EJECUTADO EXITOSO"/>
    <s v="11/12/2025 SE ESCALA A COORDINADOR DE ZONA PARA ENTREGA DE ROLLOS EN SITIO | 12/12/2025 SE REALIZA ENTREGA DE 32 ROLLOS TÉRMICOS WOMPI EN EL CB."/>
    <s v="VISITA_TÉCNICA"/>
    <s v="32"/>
    <s v="PRINCIPAL"/>
    <s v="TERRESTRE"/>
    <s v="TORRES GARCIA JENDRY JOSE"/>
    <n v="1"/>
    <n v="31419"/>
    <n v="31419"/>
  </r>
  <r>
    <s v="BARRANQUILLA"/>
    <s v="0036-0001"/>
    <x v="1"/>
    <n v="8001"/>
    <n v="3118942"/>
    <n v="46935"/>
    <x v="0"/>
    <s v="ATLANTICO"/>
    <s v="BARRANQUILLA"/>
    <s v="BARRIO CIUDADELA 20 DE JULIO BARRANQUILLA 8"/>
    <s v="WOMPI"/>
    <s v="FO-25-1951643"/>
    <d v="2025-12-10T08:00:00"/>
    <d v="2025-12-12T13:47:00"/>
    <x v="0"/>
    <s v="ROLLOS"/>
    <s v="EJECUTADO_EXITOSO"/>
    <s v="EJECUTADO EXITOSO"/>
    <s v="10/12/2025 SE ESCALA A COORDINADOR DE ZONA PARA ENTREGA DE ROLLOS EN SITIO | 12/12/2025 SE REALIZA VISITA SE ENTREGA 32 ROLLOS"/>
    <s v="VISITA_TÉCNICA"/>
    <s v="32"/>
    <s v="PRINCIPAL"/>
    <s v="TERRESTRE"/>
    <s v="VILLACOB VILLACOB ELKIN EDUARDO"/>
    <n v="1"/>
    <n v="31419"/>
    <n v="31419"/>
  </r>
  <r>
    <s v="BARRANQUILLA"/>
    <s v="0036-0001"/>
    <x v="1"/>
    <n v="8758"/>
    <n v="3119604"/>
    <n v="80424"/>
    <x v="0"/>
    <s v="ATLANTICO"/>
    <s v="SOLEDAD"/>
    <s v="BARRIO MANANTIAL SOLEDAD 10"/>
    <s v="WOMPI"/>
    <s v="FO-25-1954959"/>
    <d v="2025-12-10T08:14:00"/>
    <d v="2025-12-12T13:51:00"/>
    <x v="0"/>
    <s v="ROLLOS"/>
    <s v="EJECUTADO_EXITOSO"/>
    <s v="EJECUTADO EXITOSO"/>
    <s v="10/12/2025 SE ESCALA A COORDINADOR DE ZONA PARA ENTREGA DE ROLLOS EN SITIO | 12/12/2025 SE REALIZA VISITA SE PROCEDE A ENTREGAR 8 UNIDADES DE ROLLOS AL CLIENTE"/>
    <s v="VISITA_TÉCNICA"/>
    <s v="8"/>
    <s v="PRINCIPAL"/>
    <s v="TERRESTRE"/>
    <s v="PORRAS CASTRO DARLON NASCK"/>
    <n v="1"/>
    <n v="31419"/>
    <n v="31419"/>
  </r>
  <r>
    <s v="MONTERIA"/>
    <s v="0036-0001"/>
    <x v="1"/>
    <n v="23001"/>
    <n v="3099495"/>
    <n v="74154"/>
    <x v="0"/>
    <s v="CORDOBA"/>
    <s v="MONTERIA"/>
    <s v="BARRIO EL AMPARO MONTERIA"/>
    <s v="WOMPI"/>
    <s v="FO-25-1928812"/>
    <d v="2025-12-04T08:00:00"/>
    <d v="2025-12-12T14:03:00"/>
    <x v="0"/>
    <s v="ROLLOS"/>
    <s v="EJECUTADO_EXITOSO"/>
    <s v="EJECUTADO EXITOSO"/>
    <s v="04/12/2025 SE ESCALA A COORDINADOR DE ZONA PARA ENTREGA DE ROLLOS EN SITIO | 12/12/2025 SE REALIZA LA ENTREGA DE 56 ROLLOS DE LA RED WOMPI, NO SE MANIPULA EQUIPOS"/>
    <s v="VISITA_TÉCNICA"/>
    <s v="56"/>
    <s v="PRINCIPAL"/>
    <s v="TERRESTRE"/>
    <s v="ARRAZOLA HERNANDEZ NICOLAS AUGUSTO"/>
    <n v="1"/>
    <n v="31419"/>
    <n v="31419"/>
  </r>
  <r>
    <s v="MONTERIA"/>
    <s v="0036-0001"/>
    <x v="1"/>
    <n v="23001"/>
    <n v="3101903"/>
    <n v="63984"/>
    <x v="0"/>
    <s v="CORDOBA"/>
    <s v="MONTERIA"/>
    <s v="BARRIO FURATENA MONTERIA 3"/>
    <s v="WOMPI"/>
    <s v="FO-25-1930223"/>
    <d v="2025-12-04T09:57:00"/>
    <d v="2025-12-12T14:06:00"/>
    <x v="0"/>
    <s v="ROLLOS"/>
    <s v="EJECUTADO_EXITOSO"/>
    <s v="EJECUTADO EXITOSO"/>
    <s v="04/12/2025 SE ESCALA A COORDINADOR DE ZONA PARA ENTREGA DE ROLLOS EN SITIO | 12/12/2025 SE REALIZA ENTREGA DE 56 ROLLOS DE LA RED WOMPI"/>
    <s v="VISITA_TÉCNICA"/>
    <s v="56"/>
    <s v="PRINCIPAL"/>
    <s v="TERRESTRE"/>
    <s v="ARRAZOLA HERNANDEZ NICOLAS AUGUSTO"/>
    <n v="1"/>
    <n v="31419"/>
    <n v="31419"/>
  </r>
  <r>
    <s v="MONTERIA"/>
    <s v="0036-0001"/>
    <x v="1"/>
    <n v="23001"/>
    <n v="3104929"/>
    <n v="50025"/>
    <x v="0"/>
    <s v="CORDOBA"/>
    <s v="MONTERIA"/>
    <s v="BARRIO URB VALLEJO MONTERIA"/>
    <s v="WOMPI"/>
    <s v="FO-25-1932820"/>
    <d v="2025-12-04T16:31:00"/>
    <d v="2025-12-12T14:11:00"/>
    <x v="0"/>
    <s v="ROLLOS"/>
    <s v="EJECUTADO_EXITOSO"/>
    <s v="EJECUTADO EXITOSO"/>
    <s v="04/12/2025 SE ESCALA A COORDINADOR DE ZONA PARA ENTREGA DE ROLLOS EN SITIO | 12/12/2025 SE REALIZA LA ENTREGA DE 32 ROLLOS PARA LA RED WOMPI, NO SE MANIPULA EQUIPOS"/>
    <s v="VISITA_TÉCNICA"/>
    <s v="32"/>
    <s v="PRINCIPAL"/>
    <s v="TERRESTRE"/>
    <s v="ARRAZOLA HERNANDEZ NICOLAS AUGUSTO"/>
    <n v="1"/>
    <n v="31419"/>
    <n v="31419"/>
  </r>
  <r>
    <s v="BOGOTA"/>
    <s v="0036-0004"/>
    <x v="4"/>
    <n v="11001"/>
    <n v="3124450"/>
    <n v="76531"/>
    <x v="0"/>
    <s v="CUNDINAMARCA"/>
    <s v="BOGOTA"/>
    <s v="BARRIO MOLINOS SUR BOGOTA"/>
    <s v="WOMPI"/>
    <s v="FO-25-1960364"/>
    <d v="2025-12-11T08:00:00"/>
    <d v="2025-12-12T14:16:00"/>
    <x v="0"/>
    <s v="ROLLOS"/>
    <s v="EJECUTADO_EXITOSO"/>
    <s v="EJECUTADO EXITOSO"/>
    <s v="12/12/2025 SE REALIZA ENTREGA DE 48 ROLLOS"/>
    <s v="VISITA_TÉCNICA"/>
    <s v="48"/>
    <s v="PRINCIPAL"/>
    <s v="TERRESTRE"/>
    <s v="MICHELI LOPEZ MIGUEL ANGEL"/>
    <n v="1"/>
    <n v="31419"/>
    <n v="31419"/>
  </r>
  <r>
    <s v="SINCELEJO"/>
    <s v="0036-0001"/>
    <x v="1"/>
    <n v="70001"/>
    <n v="3124622"/>
    <n v="77185"/>
    <x v="0"/>
    <s v="SUCRE"/>
    <s v="SINCELEJO"/>
    <s v="BARRIO PIONEROS SINCELEJO 4"/>
    <s v="WOMPI"/>
    <s v="FO-25-1957888"/>
    <d v="2025-12-11T08:00:00"/>
    <d v="2025-12-12T14:19:00"/>
    <x v="0"/>
    <s v="ROLLOS"/>
    <s v="EJECUTADO_EXITOSO"/>
    <s v="EJECUTADO EXITOSO"/>
    <s v="11/12/2025 SE ESCALA A COORDINADOR DE ZONA PARA ENTREGA DE ROLLOS EN SITIO | 12/12/2025 SE VISITA COMERCIO Y SE HACE ENTREGA DE 64 ROLLOS A LA SEÑORA YULIS ZAPATA ROMERO."/>
    <s v="VISITA_TÉCNICA"/>
    <s v="64"/>
    <s v="PRINCIPAL"/>
    <s v="TERRESTRE"/>
    <s v="CACERES HERNANDEZ ANDRES"/>
    <n v="1"/>
    <n v="31419"/>
    <n v="31419"/>
  </r>
  <r>
    <s v="NEIVA"/>
    <s v="0036-0006"/>
    <x v="2"/>
    <n v="41799"/>
    <n v="3108127"/>
    <n v="31482"/>
    <x v="0"/>
    <s v="HUILA"/>
    <s v="TELLO"/>
    <s v="BARRIO CENTRO 3"/>
    <s v="WOMPI"/>
    <s v="FO-25-1936261"/>
    <d v="2025-12-05T11:47:00"/>
    <d v="2025-12-12T14:22:00"/>
    <x v="0"/>
    <s v="ROLLOS"/>
    <s v="EJECUTADO_EXITOSO"/>
    <s v="EJECUTADO EXITOSO"/>
    <s v="05/12/2025 SE REALIZA ENVIO DE ROLLOS POR  OPERADOR LOGISTICO | 11/12/2025 SE ENVIÓ 32 ROLLOS SIN NOVEDAD, SE ENVÍA FOTO DE LA GUÍA AL CLIENTE PARA SEGUIMIENTO Y RECLAMACIÓN"/>
    <s v="ENVÍO"/>
    <s v="32"/>
    <s v="INTERMEDIA"/>
    <s v="TERRESTRE"/>
    <s v="ANDRADE HERNANDEZ JUAN CARLOS"/>
    <n v="1"/>
    <n v="36351"/>
    <n v="36351"/>
  </r>
  <r>
    <s v="SINCELEJO"/>
    <s v="0036-0001"/>
    <x v="1"/>
    <n v="70001"/>
    <n v="3121985"/>
    <n v="79137"/>
    <x v="0"/>
    <s v="SUCRE"/>
    <s v="SINCELEJO"/>
    <s v="BARRIO VILLA MADY SINCELEJO"/>
    <s v="WOMPI"/>
    <s v="FO-25-1955789"/>
    <d v="2025-12-10T12:25:00"/>
    <d v="2025-12-12T14:25:00"/>
    <x v="0"/>
    <s v="ROLLOS"/>
    <s v="EJECUTADO_EXITOSO"/>
    <s v="EJECUTADO EXITOSO"/>
    <s v="12/12/2025 SE VISITA COMERCIO Y SE HACE ENTREGA DE 40 ROLLOS A LA SEÑORA MARLENY GARCÍA."/>
    <s v="VISITA_TÉCNICA"/>
    <s v="40"/>
    <s v="PRINCIPAL"/>
    <s v="TERRESTRE"/>
    <s v="CACERES HERNANDEZ ANDRES"/>
    <n v="1"/>
    <n v="31419"/>
    <n v="31419"/>
  </r>
  <r>
    <s v="BOGOTA"/>
    <s v="0036-0004"/>
    <x v="4"/>
    <n v="25290"/>
    <n v="3116328"/>
    <n v="47384"/>
    <x v="0"/>
    <s v="CUNDINAMARCA"/>
    <s v="FUSAGASUGA"/>
    <s v="BARRIO ESTACION DE POLICIA CHINAUTA FUSAGASUGA"/>
    <s v="WOMPI"/>
    <s v="FO-25-1950820"/>
    <d v="2025-12-09T12:57:00"/>
    <d v="2025-12-12T14:25:00"/>
    <x v="0"/>
    <s v="ROLLOS"/>
    <s v="EJECUTADO_EXITOSO"/>
    <s v="EJECUTADO EXITOSO"/>
    <s v="09/12/2025 SE REALIZA ENVIO DE ROLLOS POR  OPERADOR LOGISTICO | 10/12/2025 SE REALIZA ENVÍO DE ROLLOS WOMPI A OFICINA PRINCIPAL INTER RAPIDÍSIMO CHINAUTA"/>
    <s v="ENVÍO"/>
    <s v="56"/>
    <s v="INTERMEDIA"/>
    <s v="TERRESTRE"/>
    <s v="ORTIZ MARTINEZ STIVEN"/>
    <n v="1"/>
    <n v="36351"/>
    <n v="36351"/>
  </r>
  <r>
    <s v="IBAGUE"/>
    <s v="0036-0006"/>
    <x v="2"/>
    <n v="73001"/>
    <n v="3105438"/>
    <n v="79095"/>
    <x v="0"/>
    <s v="TOLIMA"/>
    <s v="IBAGUE"/>
    <s v="BARRIO ENTRERRIOS IBAGUE 1"/>
    <s v="WOMPI"/>
    <s v="FO-25-1934090"/>
    <d v="2025-12-05T08:00:00"/>
    <d v="2025-12-12T14:28:00"/>
    <x v="0"/>
    <s v="ROLLOS"/>
    <s v="EJECUTADO_EXITOSO"/>
    <s v="EJECUTADO EXITOSO"/>
    <s v="05/12/2025 SE ESCALA A COORDINADOR DE ZONA PARA ENTREGA DE ROLLOS EN SITIO | 12/12/2025 SE REALIZA ENTREGA DE 56 ROLLOS WOMPI POR SOLICITUD DEL CLIENTE."/>
    <s v="VISITA_TÉCNICA"/>
    <s v="56"/>
    <s v="PRINCIPAL"/>
    <s v="TERRESTRE"/>
    <s v="BARRAGAN TAFUR EDWIN ESTEBAN"/>
    <n v="1"/>
    <n v="31419"/>
    <n v="31419"/>
  </r>
  <r>
    <s v="SINCELEJO"/>
    <s v="0036-0001"/>
    <x v="1"/>
    <n v="70001"/>
    <n v="3125634"/>
    <n v="77327"/>
    <x v="0"/>
    <s v="SUCRE"/>
    <s v="SINCELEJO"/>
    <s v="BARRIO LA BUCARAMANGA SINCELEJO"/>
    <s v="WOMPI"/>
    <s v="FO-25-1958423"/>
    <d v="2025-12-11T09:10:00"/>
    <d v="2025-12-12T14:34:00"/>
    <x v="0"/>
    <s v="ROLLOS"/>
    <s v="EJECUTADO_EXITOSO"/>
    <s v="EJECUTADO EXITOSO"/>
    <s v="11/12/2025 SE ESCALA A COORDINADOR DE ZONA PARA ENTREGA DE ROLLOS EN SITIO | 12/12/2025 SE VISITA COMERCIO Y SE HACE ENTREGA DE 16 ROLLOS A LA SEÑORA LETY DEL CARMEN BENÍTEZ."/>
    <s v="VISITA_TÉCNICA"/>
    <s v="16"/>
    <s v="PRINCIPAL"/>
    <s v="TERRESTRE"/>
    <s v="CACERES HERNANDEZ ANDRES"/>
    <n v="1"/>
    <n v="31419"/>
    <n v="31419"/>
  </r>
  <r>
    <s v="CALI"/>
    <s v="0036-0003"/>
    <x v="0"/>
    <n v="76001"/>
    <n v="3125673"/>
    <n v="66594"/>
    <x v="0"/>
    <s v="VALLE DEL CAUCA"/>
    <s v="CALI"/>
    <s v="BARRIO LOS LAGOS CALI 2"/>
    <s v="WOMPI"/>
    <s v="FO-25-1960323"/>
    <d v="2025-12-11T09:23:00"/>
    <d v="2025-12-12T14:37:00"/>
    <x v="0"/>
    <s v="ROLLOS"/>
    <s v="EJECUTADO_EXITOSO"/>
    <s v="EJECUTADO EXITOSO"/>
    <s v="11/12/2025 SE ESCALA A COORDINADOR DE ZONA PARA ENTREGA DE ROLLOS EN SITIO | 12/12/2025 SE REALIZA ENTREGA DE 56 ROLLOS TÉRMICOS WOMPI EN EL CB SIN NOVEDAD."/>
    <s v="VISITA_TÉCNICA"/>
    <s v="56"/>
    <s v="PRINCIPAL"/>
    <s v="TERRESTRE"/>
    <s v="TORRES GARCIA JENDRY JOSE"/>
    <n v="1"/>
    <n v="31419"/>
    <n v="31419"/>
  </r>
  <r>
    <s v="MEDELLIN"/>
    <s v="0036-0005"/>
    <x v="5"/>
    <n v="5001"/>
    <n v="3123211"/>
    <n v="26321"/>
    <x v="0"/>
    <s v="ANTIOQUIA"/>
    <s v="MEDELLIN"/>
    <s v="PARQUE DE SAN ANTONIO DE PRADO - MEDELLÍN"/>
    <s v="WOMPI"/>
    <s v="FO-25-1955937"/>
    <d v="2025-12-10T15:22:00"/>
    <d v="2025-12-12T14:39:00"/>
    <x v="0"/>
    <s v="ROLLOS"/>
    <s v="EJECUTADO_EXITOSO"/>
    <s v="EJECUTADO EXITOSO"/>
    <s v="10/12/2025 SE ESCALA A COORDINADOR DE ZONA PARA ENTREGA DE ROLLOS EN SITIO | 12/12/2025 SE ENTREGAN 56 ROLLOS WOMPI DE MANERA EXITOSA EN EL CORRESPONSAL, OK"/>
    <s v="VISITA_TÉCNICA"/>
    <s v="56"/>
    <s v="PRINCIPAL"/>
    <s v="TERRESTRE"/>
    <s v="HENAO JARAMILLO JUAN JOSE"/>
    <n v="1"/>
    <n v="31419"/>
    <n v="31419"/>
  </r>
  <r>
    <s v="CALI"/>
    <s v="0036-0003"/>
    <x v="0"/>
    <n v="19001"/>
    <n v="3119770"/>
    <n v="55858"/>
    <x v="0"/>
    <s v="CAUCA"/>
    <s v="POPAYAN"/>
    <s v="BARRIO SAN JOSE POPAYAN 2"/>
    <s v="WOMPI"/>
    <s v="FO-25-1957644"/>
    <d v="2025-12-10T08:54:00"/>
    <d v="2025-12-12T14:52:00"/>
    <x v="0"/>
    <s v="ROLLOS"/>
    <s v="EJECUTADO_EXITOSO"/>
    <s v="EJECUTADO EXITOSO"/>
    <s v="11/12/2025 SE ESCALA A COORDINADOR DE ZONA PARA ENTREGA DE ROLLOS EN SITIO | 12/12/2025 SE INGRESA SE ENTREGAN 64 ROLLOS WOMPI"/>
    <s v="VISITA_TÉCNICA"/>
    <s v="64"/>
    <s v="LEJANA"/>
    <s v="TERRESTRE"/>
    <s v="GIMBUEL LASSO LUIS GERMAN"/>
    <n v="1"/>
    <n v="40250"/>
    <n v="40250"/>
  </r>
  <r>
    <s v="CALI"/>
    <s v="0036-0003"/>
    <x v="0"/>
    <n v="76001"/>
    <n v="3119713"/>
    <n v="73544"/>
    <x v="0"/>
    <s v="VALLE DEL CAUCA"/>
    <s v="CALI"/>
    <s v="BARRIO SAN LUIS II CALI"/>
    <s v="WOMPI"/>
    <s v="FO-25-1954963"/>
    <d v="2025-12-10T08:12:00"/>
    <d v="2025-12-12T14:59:00"/>
    <x v="0"/>
    <s v="ROLLOS"/>
    <s v="EJECUTADO_EXITOSO"/>
    <s v="EJECUTADO EXITOSO"/>
    <s v="10/12/2025 SE ESCALA A COORDINADOR DE ZONA PARA ENTREGA DE ROLLOS EN SITIO | 12/12/2025 SE ENTREGAN 64 ROLLOS A ALEJANDRA LOPEZ"/>
    <s v="VISITA_TÉCNICA"/>
    <s v="64"/>
    <s v="PRINCIPAL"/>
    <s v="TERRESTRE"/>
    <s v="CUERO RUIZ JHONNY"/>
    <n v="1"/>
    <n v="31419"/>
    <n v="31419"/>
  </r>
  <r>
    <s v="VILLAVICENCIO"/>
    <s v="0036-0006"/>
    <x v="2"/>
    <n v="50001"/>
    <n v="3127610"/>
    <n v="15654"/>
    <x v="0"/>
    <s v="META"/>
    <s v="VILLAVICENCIO"/>
    <s v="BARRIO CENTRO II VILLAVICENCIO"/>
    <s v="WOMPI"/>
    <s v="FO-25-1960199"/>
    <d v="2025-12-11T12:16:00"/>
    <d v="2025-12-12T15:03:00"/>
    <x v="0"/>
    <s v="ROLLOS"/>
    <s v="EJECUTADO_EXITOSO"/>
    <s v="EJECUTADO EXITOSO"/>
    <s v="11/12/2025 SE ESCALA A COORDINADOR DE ZONA PARA ENTREGA DE ROLLOS EN SITIO | 12/12/2025 SE REALIZA ENTREGA EN SITIO DE 16 ROLLOS ROLLOS WOMPI"/>
    <s v="VISITA_TÉCNICA"/>
    <s v="16"/>
    <s v="PRINCIPAL"/>
    <s v="TERRESTRE"/>
    <s v="CASTRILLON URREA LONDIER LEANDRO"/>
    <n v="1"/>
    <n v="31419"/>
    <n v="31419"/>
  </r>
  <r>
    <s v="MEDELLIN"/>
    <s v="0036-0005"/>
    <x v="5"/>
    <n v="5001"/>
    <n v="3118028"/>
    <n v="79166"/>
    <x v="0"/>
    <s v="ANTIOQUIA"/>
    <s v="MEDELLIN"/>
    <s v="BARRIO BUENOS AIRES MEDELLIN 23"/>
    <s v="WOMPI"/>
    <s v="FO-25-1954986"/>
    <d v="2025-12-09T16:09:00"/>
    <d v="2025-12-12T15:08:00"/>
    <x v="0"/>
    <s v="ROLLOS"/>
    <s v="EJECUTADO_EXITOSO"/>
    <s v="EJECUTADO EXITOSO"/>
    <s v="10/12/2025 SE ESCALA A COORDINADOR DE ZONA PARA ENTREGA DE ROLLOS EN SITIO | 12/12/2025 SE REALIZA ENTREGA DE 24 ROLLOS POR EL OPERADOR LOGISTICO VELOCES CON LA GUIA V4001963690"/>
    <s v="ANALISTA-OPERADOR LOGISTICO"/>
    <s v="24"/>
    <s v="PRINCIPAL"/>
    <s v="TERRESTRE"/>
    <s v="BETANCUR AGUIRRE EDGAR AUGUSTO"/>
    <n v="1"/>
    <n v="31419"/>
    <n v="31419"/>
  </r>
  <r>
    <s v="MEDELLIN"/>
    <s v="0036-0005"/>
    <x v="5"/>
    <n v="5001"/>
    <n v="3122207"/>
    <n v="80635"/>
    <x v="0"/>
    <s v="ANTIOQUIA"/>
    <s v="MEDELLIN"/>
    <s v="BARRIO CRISTO REY MEDELLIN 2"/>
    <s v="WOMPI"/>
    <s v="FO-25-1954812"/>
    <d v="2025-12-10T12:45:00"/>
    <d v="2025-12-12T15:10:00"/>
    <x v="0"/>
    <s v="ROLLOS"/>
    <s v="EJECUTADO_EXITOSO"/>
    <s v="EJECUTADO EXITOSO"/>
    <s v="10/12/2025 SE ESCALA A COORDINADOR DE ZONA PARA ENTREGA DE ROLLOS EN SITIO | 12/12/2025 SE REALIZA ENTREGA DE 16 ROLLOS POR EL OPERADOR LOGISTICO VELOCES CON LA GUIA V4001963714"/>
    <s v="ANALISTA-OPERADOR LOGISTICO"/>
    <s v="16"/>
    <s v="PRINCIPAL"/>
    <s v="TERRESTRE"/>
    <s v="BETANCUR AGUIRRE EDGAR AUGUSTO"/>
    <n v="1"/>
    <n v="31419"/>
    <n v="31419"/>
  </r>
  <r>
    <s v="IBAGUE"/>
    <s v="0036-0006"/>
    <x v="2"/>
    <n v="73001"/>
    <n v="3126056"/>
    <n v="59527"/>
    <x v="0"/>
    <s v="TOLIMA"/>
    <s v="IBAGUE"/>
    <s v="BARRIO URBANIZACION PALERMO IBAGUE"/>
    <s v="WOMPI"/>
    <s v="FO-25-1960315"/>
    <d v="2025-12-11T09:39:00"/>
    <d v="2025-12-12T15:12:00"/>
    <x v="0"/>
    <s v="ROLLOS"/>
    <s v="EJECUTADO_EXITOSO"/>
    <s v="EJECUTADO EXITOSO"/>
    <s v="11/12/2025 SE ESCALA A COORDINADOR DE ZONA PARA ENTREGA DE ROLLOS EN SITIO | 12/12/2025 SE REALIZA ENTREGA DE 48 ROLLOS WOMPI POR SOLICITUD DEL CLIENTE."/>
    <s v="VISITA_TÉCNICA"/>
    <s v="48"/>
    <s v="PRINCIPAL"/>
    <s v="TERRESTRE"/>
    <s v="BARRAGAN TAFUR EDWIN ESTEBAN"/>
    <n v="1"/>
    <n v="31419"/>
    <n v="31419"/>
  </r>
  <r>
    <s v="MONTERIA"/>
    <s v="0036-0001"/>
    <x v="1"/>
    <n v="23001"/>
    <n v="3104896"/>
    <n v="53421"/>
    <x v="0"/>
    <s v="CORDOBA"/>
    <s v="MONTERIA"/>
    <s v="BARRIO CENTRO MONTERIA 30"/>
    <s v="WOMPI"/>
    <s v="FO-25-1934107"/>
    <d v="2025-12-04T16:59:00"/>
    <d v="2025-12-12T15:24:00"/>
    <x v="0"/>
    <s v="ROLLOS"/>
    <s v="EJECUTADO_EXITOSO"/>
    <s v="EJECUTADO EXITOSO"/>
    <s v="05/12/2025 SE ESCALA A COORDINADOR DE ZONA PARA ENTREGA DE ROLLOS EN SITIO | 12/12/2025 SE REALIZA LA ENTREGA DE 32 ROLLOS DE LA RED WOMPI"/>
    <s v="VISITA_TÉCNICA"/>
    <s v="32"/>
    <s v="PRINCIPAL"/>
    <s v="TERRESTRE"/>
    <s v="ARRAZOLA HERNANDEZ NICOLAS AUGUSTO"/>
    <n v="1"/>
    <n v="31419"/>
    <n v="31419"/>
  </r>
  <r>
    <s v="VILLAVICENCIO"/>
    <s v="0036-0006"/>
    <x v="2"/>
    <n v="50001"/>
    <n v="3127764"/>
    <n v="77045"/>
    <x v="0"/>
    <s v="META"/>
    <s v="VILLAVICENCIO"/>
    <s v="BARRIO RELIQUIA VILLAVICENCIO 7"/>
    <s v="WOMPI"/>
    <s v="FO-25-1961190"/>
    <d v="2025-12-11T13:33:00"/>
    <d v="2025-12-12T15:40:00"/>
    <x v="0"/>
    <s v="ROLLOS"/>
    <s v="EJECUTADO_EXITOSO"/>
    <s v="EJECUTADO EXITOSO"/>
    <s v="11/12/2025 SE ESCALA A COORDINADOR DE ZONA PARA ENTREGA DE ROLLOS EN SITIO | 12/12/2025 SE REALIZA ENTREGA 24 ROLLOS AL COMERCIO"/>
    <s v="VISITA_TÉCNICA"/>
    <s v="24"/>
    <s v="PRINCIPAL"/>
    <s v="TERRESTRE"/>
    <s v="ROZO JIMENEZ EDGAR ARMANDO"/>
    <n v="1"/>
    <n v="31419"/>
    <n v="31419"/>
  </r>
  <r>
    <s v="BOGOTA"/>
    <s v="0036-0004"/>
    <x v="4"/>
    <n v="11001"/>
    <n v="3127560"/>
    <n v="79278"/>
    <x v="0"/>
    <s v="CUNDINAMARCA"/>
    <s v="BOGOTA"/>
    <s v="BARRIO LAS FLORES BOGOTA 1"/>
    <s v="WOMPI"/>
    <s v="FO-25-1961195"/>
    <d v="2025-12-11T13:03:00"/>
    <d v="2025-12-12T15:42:00"/>
    <x v="0"/>
    <s v="ROLLOS"/>
    <s v="EJECUTADO_EXITOSO"/>
    <s v="EJECUTADO EXITOSO"/>
    <s v="11/12/2025 SE ESCALA A COORDINADOR DE ZONA PARA ENTREGA DE ROLLOS EN SITIO | 12/12/2025 SE ENTREGA 16 ROLLOS WOMPI A LUCILA AVILA"/>
    <s v="VISITA_TÉCNICA"/>
    <s v="16"/>
    <s v="PRINCIPAL"/>
    <s v="TERRESTRE"/>
    <s v="LEON GUERRERO CRISTIAN JOHAN"/>
    <n v="1"/>
    <n v="31419"/>
    <n v="31419"/>
  </r>
  <r>
    <s v="MONTERIA"/>
    <s v="0036-0001"/>
    <x v="1"/>
    <n v="23001"/>
    <n v="3110041"/>
    <n v="67031"/>
    <x v="0"/>
    <s v="CORDOBA"/>
    <s v="MONTERIA"/>
    <s v="BARRIO BONANZA MONTERIA"/>
    <s v="WOMPI"/>
    <s v="FO-25-1940769"/>
    <d v="2025-12-05T16:55:00"/>
    <d v="2025-12-12T15:52:00"/>
    <x v="0"/>
    <s v="ROLLOS"/>
    <s v="EJECUTADO_EXITOSO"/>
    <s v="EJECUTADO EXITOSO"/>
    <s v="06/12/2025 SE ESCALA A COORDINADOR DE ZONA PARA ENTREGA DE ROLLOS EN SITIO | 12/12/2025 SE REALIZÓ ENTREGA DE 24 ROLLOS PARA CB BANCOLOMBIA, NO SÉ MANIPULÓ EQUIPOS."/>
    <s v="VISITA_TÉCNICA"/>
    <s v="24"/>
    <s v="PRINCIPAL"/>
    <s v="TERRESTRE"/>
    <s v="CALDERA SALCEDO CARLOS JULIO"/>
    <n v="1"/>
    <n v="31419"/>
    <n v="31419"/>
  </r>
  <r>
    <s v="CALI"/>
    <s v="0036-0003"/>
    <x v="0"/>
    <n v="19001"/>
    <n v="3116146"/>
    <n v="80291"/>
    <x v="0"/>
    <s v="CAUCA"/>
    <s v="POPAYAN"/>
    <s v="BARRIO SAN EDUARDO POPAYAN 6"/>
    <s v="WOMPI"/>
    <s v="FO-25-1949715"/>
    <d v="2025-12-09T12:14:00"/>
    <d v="2025-12-12T15:53:00"/>
    <x v="0"/>
    <s v="ROLLOS"/>
    <s v="EJECUTADO_EXITOSO"/>
    <s v="EJECUTADO EXITOSO"/>
    <s v="12/12/2025 NO | 12/12/2025 SE INGRESA SE ENTREGA 8 ROLLOS WOMPI"/>
    <s v="VISITA_TÉCNICA"/>
    <s v="8"/>
    <s v="LEJANA"/>
    <s v="TERRESTRE"/>
    <s v="GIMBUEL LASSO LUIS GERMAN"/>
    <n v="1"/>
    <n v="40250"/>
    <n v="40250"/>
  </r>
  <r>
    <s v="BOGOTA"/>
    <s v="0036-0004"/>
    <x v="4"/>
    <n v="25817"/>
    <n v="3126254"/>
    <n v="55145"/>
    <x v="0"/>
    <s v="CUNDINAMARCA"/>
    <s v="TOCANCIPA"/>
    <s v="BARRIO CENTRO TOCANCIPA 5"/>
    <s v="WOMPI"/>
    <s v="FO-25-1959255"/>
    <d v="2025-12-11T10:23:00"/>
    <d v="2025-12-12T16:01:00"/>
    <x v="0"/>
    <s v="ROLLOS"/>
    <s v="EJECUTADO_EXITOSO"/>
    <s v="EJECUTADO EXITOSO"/>
    <s v="11/12/2025 SE REALIZA ENVIO DE ROLLOS POR  OPERADOR LOGISTICO | 12/12/2025 SE REALIZA ENVIO DE 64 ROLLOS, CON LA GUIA 2235597717 SERVIENTREGA. SE CONFIRMA ENTREGA EXITOSA POR PARTE DE LA TRANSPORTADORA"/>
    <s v="ENVÍO"/>
    <s v="64"/>
    <s v="INTERMEDIA"/>
    <s v="TERRESTRE"/>
    <s v="GARCIA CHAVARRIA TATIANA EDELMIRA"/>
    <n v="1"/>
    <n v="36351"/>
    <n v="36351"/>
  </r>
  <r>
    <s v="BUCARAMANGA"/>
    <s v="0036-0007"/>
    <x v="3"/>
    <n v="68081"/>
    <n v="3119121"/>
    <n v="45945"/>
    <x v="0"/>
    <s v="SANTANDER"/>
    <s v="BARRANCABERMEJA"/>
    <s v="BARRIO SIMON BOLIVAR BARRANCABERMEJA 2"/>
    <s v="WOMPI"/>
    <s v="FO-25-1956561"/>
    <d v="2025-12-10T08:00:00"/>
    <d v="2025-12-12T16:01:00"/>
    <x v="0"/>
    <s v="ROLLOS"/>
    <s v="EJECUTADO_EXITOSO"/>
    <s v="EJECUTADO EXITOSO"/>
    <s v="10/12/2025 SE CONFIRMAN DATOS, SE REALIZA ENVIO POR OPERADOR LOGISTICO | 12/12/2025 SE REALIZA ENVIO DE 16 ROLLOS, CON LA GUIA 2187691145 SERVIENTREGA. SE CONFIRMA ENTREGA EXITOSA POR PARTE DE LA TRANSPORTADORA"/>
    <s v="ENVÍO"/>
    <s v="16"/>
    <s v="LEJANA"/>
    <s v="TERRESTRE"/>
    <s v="COLPAS MESA ELECTO JORGE"/>
    <n v="1"/>
    <n v="40250"/>
    <n v="40250"/>
  </r>
  <r>
    <s v="BOGOTA"/>
    <s v="0036-0004"/>
    <x v="4"/>
    <n v="25290"/>
    <n v="3121281"/>
    <n v="46173"/>
    <x v="0"/>
    <s v="CUNDINAMARCA"/>
    <s v="FUSAGASUGA"/>
    <s v="BARRIO LA ESMERALDA SEGUNDO SECTOR FUSAGASUGA"/>
    <s v="WOMPI"/>
    <s v="FO-25-1955765"/>
    <d v="2025-12-10T11:21:00"/>
    <d v="2025-12-12T16:03:00"/>
    <x v="0"/>
    <s v="ROLLOS"/>
    <s v="EJECUTADO_EXITOSO"/>
    <s v="EJECUTADO EXITOSO"/>
    <s v="12/12/2025 SE REALIZA ENVIO DE 64 ROLLOS, CON LA GUIA 2235597716 SERVIENTREGA. SE CONFIRMA ENTREGA EXITOSA POR PARTE DE LA TRANSPORTADORA"/>
    <s v="ENVÍO"/>
    <s v="64"/>
    <s v="INTERMEDIA"/>
    <s v="TERRESTRE"/>
    <s v="MISAS MARULANDA ALEXANDER"/>
    <n v="1"/>
    <n v="36351"/>
    <n v="36351"/>
  </r>
  <r>
    <s v="BOGOTA"/>
    <s v="0036-0004"/>
    <x v="4"/>
    <n v="25095"/>
    <n v="3112313"/>
    <n v="22910"/>
    <x v="0"/>
    <s v="CUNDINAMARCA"/>
    <s v="BITUIMA"/>
    <s v="BARRIO CENTRO - BITUIMA"/>
    <s v="WOMPI"/>
    <s v="FO-25-1956404"/>
    <d v="2025-12-09T08:00:00"/>
    <d v="2025-12-12T16:03:00"/>
    <x v="0"/>
    <s v="ROLLOS"/>
    <s v="EJECUTADO_EXITOSO"/>
    <s v="EJECUTADO EXITOSO"/>
    <s v="10/12/2025 SE CONFIRMAN DATOS, SE REALIZA ENVIO POR OPERADOR LOGISTICO | 12/12/2025 SE REALIZA ENVIO DE 16 ROLLOS, CON LA GUIA 2235597589 SERVIENTREGA. SE CONFIRMA ENTREGA EXITOSA POR PARTE DE LA TRANSPORTADORA"/>
    <s v="ENVÍO"/>
    <s v="16"/>
    <s v="LEJANA"/>
    <s v="TERRESTRE"/>
    <s v="GARCIA CHAVARRIA TATIANA EDELMIRA"/>
    <n v="1"/>
    <n v="40250"/>
    <n v="40250"/>
  </r>
  <r>
    <s v="IBAGUE"/>
    <s v="0036-0006"/>
    <x v="2"/>
    <n v="73268"/>
    <n v="3122126"/>
    <n v="78296"/>
    <x v="0"/>
    <s v="TOLIMA"/>
    <s v="ESPINAL"/>
    <s v="BARRIO CENTRO ESPINAL 25"/>
    <s v="WOMPI"/>
    <s v="FO-25-1955613"/>
    <d v="2025-12-10T12:23:00"/>
    <d v="2025-12-12T16:04:00"/>
    <x v="0"/>
    <s v="ROLLOS"/>
    <s v="EJECUTADO_EXITOSO"/>
    <s v="EJECUTADO EXITOSO"/>
    <s v="10/12/2025 SE REALIZA ENVIO DE ROLLOS POR  OPERADOR LOGISTICO | 12/12/2025 SE REALIZA ENVIO DE 16 ROLLOS, CON LA GUIA 2235597701 SERVIENTREGA. SE CONFIRMA ENTREGA EXITOSA POR PARTE DE LA TRANSPORTADORA"/>
    <s v="ENVÍO"/>
    <s v="16"/>
    <s v="INTERMEDIA"/>
    <s v="TERRESTRE"/>
    <s v="CONTRERAS ROSSI LITZY YULIETH"/>
    <n v="1"/>
    <n v="36351"/>
    <n v="36351"/>
  </r>
  <r>
    <s v="BUCARAMANGA"/>
    <s v="0036-0007"/>
    <x v="3"/>
    <n v="68162"/>
    <n v="3111147"/>
    <n v="12024"/>
    <x v="0"/>
    <s v="SANTANDER"/>
    <s v="CERRITO"/>
    <s v="CERRITO - SANTANDER"/>
    <s v="WOMPI"/>
    <s v="FO-25-1950117"/>
    <d v="2025-12-09T08:00:00"/>
    <d v="2025-12-12T16:05:00"/>
    <x v="0"/>
    <s v="ROLLOS"/>
    <s v="EJECUTADO_EXITOSO"/>
    <s v="EJECUTADO EXITOSO"/>
    <s v="09/12/2025 SE CONFIRMAN DATOS, SE REALIZA ENVIO POR OPERADOR LOGISTICO | 12/12/2025 SE REALIZA ENVIO DE 48 ROLLOS, CON LA GUIA 2187690999 SERVIENTREGA. SE CONFIRMA ENTREGA EXITOSA POR PARTE DE LA TRANSPORTADORA"/>
    <s v="ENVÍO"/>
    <s v="48"/>
    <s v="LEJANA"/>
    <s v="TERRESTRE"/>
    <s v="COLPAS MESA ELECTO JORGE"/>
    <n v="1"/>
    <n v="40250"/>
    <n v="40250"/>
  </r>
  <r>
    <s v="PEREIRA"/>
    <s v="0036-0002"/>
    <x v="6"/>
    <n v="63001"/>
    <n v="3111426"/>
    <n v="12753"/>
    <x v="0"/>
    <s v="QUINDIO"/>
    <s v="ARMENIA"/>
    <s v="BARRIO PINARES – ARMENIA"/>
    <s v="WOMPI"/>
    <s v="FO-25-1948379"/>
    <d v="2025-12-09T08:00:00"/>
    <d v="2025-12-12T16:06:00"/>
    <x v="0"/>
    <s v="ROLLOS"/>
    <s v="EJECUTADO_EXITOSO"/>
    <s v="EJECUTADO EXITOSO"/>
    <s v="09/12/2025 SE CONFIRMAN DATOS, SE REALIZA ENVIO POR OPERADOR LOGISTICO | 12/12/2025 SE VISITA COMERCIO SE REALIZÓ ENTREGA DE 40 ROLLOS WOMPI"/>
    <s v="VISITA_TÉCNICA"/>
    <s v="40"/>
    <s v="INTERMEDIA"/>
    <s v="TERRESTRE"/>
    <s v="SANCHEZ SOLORZANO JUAN SEBASTIAN"/>
    <n v="1"/>
    <n v="36351"/>
    <n v="36351"/>
  </r>
  <r>
    <s v="CUCUTA"/>
    <s v="0036-0007"/>
    <x v="3"/>
    <n v="54820"/>
    <n v="3110395"/>
    <n v="43745"/>
    <x v="0"/>
    <s v="NORTE DE SANTANDER"/>
    <s v="TOLEDO"/>
    <s v="BARRIO CENTRO EL PROGRESO TOLEDO"/>
    <s v="WOMPI"/>
    <s v="FO-25-1948380"/>
    <d v="2025-12-09T08:00:00"/>
    <d v="2025-12-12T16:06:00"/>
    <x v="0"/>
    <s v="ROLLOS"/>
    <s v="EJECUTADO_EXITOSO"/>
    <s v="EJECUTADO EXITOSO"/>
    <s v="09/12/2025 SE CONFIRMAN DATOS, SE REALIZA ENVIO POR OPERADOR LOGISTICO | 12/12/2025 SE REALIZA ENVIO DE 32 ROLLOS, CON LA GUIA 2187690998 SERVIENTREGA. SE CONFIRMA ENTREGA EXITOSA POR PARTE DE LA TRANSPORTADORA"/>
    <s v="ENVÍO"/>
    <s v="32"/>
    <s v="LEJANA"/>
    <s v="TERRESTRE"/>
    <s v="COLPAS MESA ELECTO JORGE"/>
    <n v="1"/>
    <n v="40250"/>
    <n v="40250"/>
  </r>
  <r>
    <s v="MONTERIA"/>
    <s v="0036-0001"/>
    <x v="1"/>
    <n v="23001"/>
    <n v="3111427"/>
    <n v="67801"/>
    <x v="0"/>
    <s v="CORDOBA"/>
    <s v="MONTERIA"/>
    <s v="BARRIO VILLA ROCIO MONTERIA"/>
    <s v="WOMPI"/>
    <s v="FO-25-1947584"/>
    <d v="2025-12-09T08:00:00"/>
    <d v="2025-12-12T16:11:00"/>
    <x v="0"/>
    <s v="ROLLOS"/>
    <s v="EJECUTADO_EXITOSO"/>
    <s v="EJECUTADO EXITOSO"/>
    <s v="09/12/2025 SE ESCALA A COORDINADOR DE ZONA PARA ENTREGA DE ROLLOS EN SITIO | 12/12/2025 SE REALIZÓ ENTREGA DE 32 ROLLOS PARA CB BANCOLOMBIA, NO SÉ MANIPULÓ EQUIPOS."/>
    <s v="VISITA_TÉCNICA"/>
    <s v="32"/>
    <s v="PRINCIPAL"/>
    <s v="TERRESTRE"/>
    <s v="CALDERA SALCEDO CARLOS JULIO"/>
    <n v="1"/>
    <n v="31419"/>
    <n v="31419"/>
  </r>
  <r>
    <s v="IBAGUE"/>
    <s v="0036-0006"/>
    <x v="2"/>
    <n v="73001"/>
    <n v="3105320"/>
    <n v="49348"/>
    <x v="0"/>
    <s v="TOLIMA"/>
    <s v="IBAGUE"/>
    <s v="BARRIO EL SALADO IBAGUE 3"/>
    <s v="WOMPI"/>
    <s v="FO-25-1934096"/>
    <d v="2025-12-05T08:00:00"/>
    <d v="2025-12-12T16:41:00"/>
    <x v="0"/>
    <s v="ROLLOS"/>
    <s v="EJECUTADO_EXITOSO"/>
    <s v="EJECUTADO EXITOSO"/>
    <s v="05/12/2025 SE ESCALA A COORDINADOR DE ZONA PARA ENTREGA DE ROLLOS EN SITIO | 12/12/2025 SE REALIZA ENTREGA DE 64 ROLLOS WOMPI POR SOLICITUD DEL CLIENTE."/>
    <s v="VISITA_TÉCNICA"/>
    <s v="64"/>
    <s v="PRINCIPAL"/>
    <s v="TERRESTRE"/>
    <s v="BARRAGAN TAFUR EDWIN ESTEBAN"/>
    <n v="1"/>
    <n v="31419"/>
    <n v="31419"/>
  </r>
  <r>
    <s v="BARRANQUILLA"/>
    <s v="0036-0001"/>
    <x v="1"/>
    <n v="8001"/>
    <n v="3114291"/>
    <n v="69548"/>
    <x v="0"/>
    <s v="ATLANTICO"/>
    <s v="BARRANQUILLA"/>
    <s v="BARRIO SIMON BOLIVAR BARRANQUILLA 4"/>
    <s v="WOMPI"/>
    <s v="FO-25-1947337"/>
    <d v="2025-12-09T10:07:00"/>
    <d v="2025-12-13T09:26:00"/>
    <x v="0"/>
    <s v="ROLLOS"/>
    <s v="EJECUTADO_EXITOSO"/>
    <s v="EJECUTADO EXITOSO"/>
    <s v="09/12/2025 SE ESCALA A COORDINADOR DE ZONA PARA ENTREGA DE ROLLOS EN SITIO | 12/12/2025 SE ENTREGAN 56 ROLLOS"/>
    <s v="VISITA_TÉCNICA"/>
    <s v="56"/>
    <s v="PRINCIPAL"/>
    <s v="TERRESTRE"/>
    <s v="DE AVILA SIADES ALBERTO ENRIQUE"/>
    <n v="1"/>
    <n v="31419"/>
    <n v="31419"/>
  </r>
  <r>
    <s v="TUNJA"/>
    <s v="0036-0007"/>
    <x v="3"/>
    <n v="15480"/>
    <n v="3101545"/>
    <n v="63075"/>
    <x v="0"/>
    <s v="BOYACA"/>
    <s v="MUZO"/>
    <s v="BARRIO CENTRO MUZO 4"/>
    <s v="WOMPI"/>
    <s v="FO-25-1930380"/>
    <d v="2025-12-04T09:38:00"/>
    <d v="2025-12-13T10:20:00"/>
    <x v="0"/>
    <s v="ROLLOS"/>
    <s v="EJECUTADO_EXITOSO"/>
    <s v="EJECUTADO EXITOSO"/>
    <s v="04/12/2025 SE CONFIRMAN DATOS, SE REALIZA ENVIO POR OPERADOR LOGISTICO | 12/12/2025 SE LE INFORMA NUMERO DE GUIA A USER, AUN NO RECIBE | 13/12/2025 SE REALIZA ENVIO DE 32 ROLLOS, CON LA GUIA 2235596983 SERVIENTREGA. SE CONFIRMA ENTREGA EXITOSA POR PARTE DE LA TRANSPORTADORA"/>
    <s v="ENVÍO"/>
    <s v="32"/>
    <s v="LEJANA"/>
    <s v="TERRESTRE"/>
    <s v="CONTRERAS ROSSI LITZY YULIETH"/>
    <n v="1"/>
    <n v="40250"/>
    <n v="40250"/>
  </r>
  <r>
    <s v="BOGOTA"/>
    <s v="0036-0004"/>
    <x v="4"/>
    <n v="11001"/>
    <n v="3132276"/>
    <n v="57569"/>
    <x v="0"/>
    <s v="CUNDINAMARCA"/>
    <s v="BOGOTA"/>
    <s v="BARRIO QUIRIGUA BOGOTA 6"/>
    <s v="WOMPI"/>
    <s v="FO-25-1966545"/>
    <d v="2025-12-12T12:56:00"/>
    <d v="2025-12-13T10:21:00"/>
    <x v="0"/>
    <s v="ROLLOS"/>
    <s v="EJECUTADO_EXITOSO"/>
    <s v="EJECUTADO EXITOSO"/>
    <s v="12/12/2025 SE ESCALA A COORDINADOR DE ZONA PARA ENTREGA DE ROLLOS EN SITIO | 13/12/2025 SE VISITA COMERCIO CB BANCOLOMBIA WOMPI, SE ENTREGAN ROLLOS DE PAPELERÍA PARA EL DATAFONO SOLICITADOS POR EL CLIENTE, NO UPS, NO SE MANIPULAN EQUIPOS."/>
    <s v="VISITA_TÉCNICA"/>
    <s v="32"/>
    <s v="PRINCIPAL"/>
    <s v="TERRESTRE"/>
    <s v="VEGA MANRIQUE JONATAN MAURICIO"/>
    <n v="1"/>
    <n v="31419"/>
    <n v="31419"/>
  </r>
  <r>
    <s v="CUCUTA"/>
    <s v="0036-0007"/>
    <x v="3"/>
    <n v="54820"/>
    <n v="3111453"/>
    <n v="29043"/>
    <x v="0"/>
    <s v="NORTE DE SANTANDER"/>
    <s v="TOLEDO"/>
    <s v="BARRIO NAPOLEON TOLEDO"/>
    <s v="WOMPI"/>
    <s v="FO-25-1947411"/>
    <d v="2025-12-09T08:00:00"/>
    <d v="2025-12-13T10:22:00"/>
    <x v="0"/>
    <s v="ROLLOS"/>
    <s v="EJECUTADO_EXITOSO"/>
    <s v="EJECUTADO EXITOSO"/>
    <s v="09/12/2025 SE REALIZA ENVIO DE ROLLOS POR  OPERADOR LOGISTICO | 13/12/2025 SE REALIZA ENVIO DE 40 ROLLOS, CON LA GUIA 2187690997 SERVIENTREGA. SE CONFIRMA ENTREGA EXITOSA POR PARTE DE LA TRANSPORTADORA"/>
    <s v="ENVÍO"/>
    <s v="40"/>
    <s v="LEJANA"/>
    <s v="TERRESTRE"/>
    <s v="COLPAS MESA ELECTO JORGE"/>
    <n v="1"/>
    <n v="40250"/>
    <n v="40250"/>
  </r>
  <r>
    <s v="BOGOTA"/>
    <s v="0036-0004"/>
    <x v="4"/>
    <n v="25295"/>
    <n v="3105206"/>
    <n v="75257"/>
    <x v="0"/>
    <s v="CUNDINAMARCA"/>
    <s v="GACHANCIPA"/>
    <s v="BARRIO SAN JORGE GACHANCIPA"/>
    <s v="WOMPI"/>
    <s v="FO-25-1940406"/>
    <d v="2025-12-05T08:00:00"/>
    <d v="2025-12-13T10:22:00"/>
    <x v="0"/>
    <s v="ROLLOS"/>
    <s v="EJECUTADO_EXITOSO"/>
    <s v="EJECUTADO EXITOSO"/>
    <s v="06/12/2025 SE CONFIRMAN DATOS, SE REALIZA ENVIO POR OPERADOR LOGISTICO | 13/12/2025 SE REALIZA ENVIO DE 16 ROLLOS, CON LA GUIA 2235597011 SERVIENTREGA. SE CONFIRMA ENTREGA EXITOSA POR PARTE DE LA TRANSPORTADORA"/>
    <s v="ENVÍO"/>
    <s v="16"/>
    <s v="INTERMEDIA"/>
    <s v="TERRESTRE"/>
    <s v="ORREGO BEDOYA YASMIN ADRIANA"/>
    <n v="1"/>
    <n v="36351"/>
    <n v="36351"/>
  </r>
  <r>
    <s v="YOPAL"/>
    <s v="0036-0006"/>
    <x v="2"/>
    <n v="85162"/>
    <n v="3117623"/>
    <n v="74295"/>
    <x v="0"/>
    <s v="CASANARE"/>
    <s v="MONTERREY"/>
    <s v="BARRIO ALFONSO LOPEZ MONTERREY 1"/>
    <s v="WOMPI"/>
    <s v="FO-25-1950815"/>
    <d v="2025-12-09T15:29:00"/>
    <d v="2025-12-13T10:25:00"/>
    <x v="0"/>
    <s v="ROLLOS"/>
    <s v="EJECUTADO_EXITOSO"/>
    <s v="EJECUTADO EXITOSO"/>
    <s v="09/12/2025 SE REALIZA ENVIO DE ROLLOS POR  OPERADOR LOGISTICO | 13/12/2025 SE REALIZA ENVIO DE 32 ROLLOS, CON LA GUIA 2235597031 SERVIENTREGA. SE CONFIRMA ENTREGA EXITOSA POR PARTE DE LA TRANSPORTADORA"/>
    <s v="ENVÍO"/>
    <s v="32"/>
    <s v="INTERMEDIA"/>
    <s v="TERRESTRE"/>
    <s v="CONTRERAS ROSSI LITZY YULIETH"/>
    <n v="1"/>
    <n v="36351"/>
    <n v="36351"/>
  </r>
  <r>
    <s v="BUCARAMANGA"/>
    <s v="0036-0007"/>
    <x v="3"/>
    <n v="68276"/>
    <n v="3133119"/>
    <n v="57460"/>
    <x v="0"/>
    <s v="SANTANDER"/>
    <s v="FLORIDABLANCA"/>
    <s v="BARRIO LA CUMBRE FLORIDABLANCA 3"/>
    <s v="WOMPI"/>
    <s v="FO-25-1968053"/>
    <d v="2025-12-12T14:40:00"/>
    <d v="2025-12-13T10:26:00"/>
    <x v="0"/>
    <s v="ROLLOS"/>
    <s v="EJECUTADO_EXITOSO"/>
    <s v="EJECUTADO EXITOSO"/>
    <s v="12/12/2025 SE ESCALA A COORDINADOR DE ZONA PARA ENTREGA DE ROLLOS EN SITIO | 13/12/2025 SE VISITA COMERCUO SE REALIZA LA ENTREGA DE 16 ROLLOS WOMPI CB OPERATIVO"/>
    <s v="VISITA_TÉCNICA"/>
    <s v="16"/>
    <s v="PRINCIPAL"/>
    <s v="TERRESTRE"/>
    <s v="BARAJAS BERMUDEZ YAHIR MAURICIO"/>
    <n v="1"/>
    <n v="31419"/>
    <n v="31419"/>
  </r>
  <r>
    <s v="TUNJA"/>
    <s v="0036-0007"/>
    <x v="3"/>
    <n v="68077"/>
    <n v="3116978"/>
    <n v="36390"/>
    <x v="0"/>
    <s v="SANTANDER"/>
    <s v="BARBOSA"/>
    <s v="BARRIO CENTRO BARBOSA SANTANDER"/>
    <s v="WOMPI"/>
    <s v="FO-25-1950817"/>
    <d v="2025-12-09T14:47:00"/>
    <d v="2025-12-13T10:26:00"/>
    <x v="0"/>
    <s v="ROLLOS"/>
    <s v="EJECUTADO_EXITOSO"/>
    <s v="EJECUTADO EXITOSO"/>
    <s v="09/12/2025 SE REALIZA ENVIO DE ROLLOS POR  OPERADOR LOGISTICO | 13/12/2025 SE REALIZA ENVIO DE 40 ROLLOS, CON LA GUIA 2235597032 SERVIENTREGA. SE CONFIRMA ENTREGA EXITOSA POR PARTE DE LA TRANSPORTADORA"/>
    <s v="ENVÍO"/>
    <s v="40"/>
    <s v="INTERMEDIA"/>
    <s v="TERRESTRE"/>
    <s v="CONTRERAS ROSSI LITZY YULIETH"/>
    <n v="1"/>
    <n v="36351"/>
    <n v="36351"/>
  </r>
  <r>
    <s v="BOGOTA"/>
    <s v="0036-0004"/>
    <x v="4"/>
    <n v="25843"/>
    <n v="3122225"/>
    <n v="69799"/>
    <x v="0"/>
    <s v="CUNDINAMARCA"/>
    <s v="VILLA DE SAN DIEGO DE UBATE"/>
    <s v="BARRIO LAS MARGARITAS VILLA DE SAN DIEGO DE UBATE"/>
    <s v="WOMPI"/>
    <s v="FO-25-1955611"/>
    <d v="2025-12-10T13:04:00"/>
    <d v="2025-12-13T10:28:00"/>
    <x v="0"/>
    <s v="ROLLOS"/>
    <s v="EJECUTADO_EXITOSO"/>
    <s v="EJECUTADO EXITOSO"/>
    <s v="10/12/2025 SE REALIZA ENVIO DE ROLLOS POR  OPERADOR LOGISTICO | 13/12/2025 SE REALIZA ENVIO DE 24 ROLLOS, CON LA GUIA 2235597700 SERVIENTREGA. SE CONFIRMA ENTREGA EXITOSA POR PARTE DE LA TRANSPORTADORA"/>
    <s v="ENVÍO"/>
    <s v="24"/>
    <s v="INTERMEDIA"/>
    <s v="TERRESTRE"/>
    <s v="CONTRERAS ROSSI LITZY YULIETH"/>
    <n v="1"/>
    <n v="36351"/>
    <n v="36351"/>
  </r>
  <r>
    <s v="BOGOTA"/>
    <s v="0036-0004"/>
    <x v="4"/>
    <n v="25290"/>
    <n v="3119013"/>
    <n v="74368"/>
    <x v="0"/>
    <s v="CUNDINAMARCA"/>
    <s v="FUSAGASUGA"/>
    <s v="BARRIO LUXEMBURGO FUSAGASUGA 4"/>
    <s v="WOMPI"/>
    <s v="FO-25-1955534"/>
    <d v="2025-12-10T08:00:00"/>
    <d v="2025-12-13T10:28:00"/>
    <x v="0"/>
    <s v="ROLLOS"/>
    <s v="EJECUTADO_EXITOSO"/>
    <s v="EJECUTADO EXITOSO"/>
    <s v="10/12/2025 SE CONFIRMAN DATOS, SE REALIZA ENVIO POR OPERADOR LOGISTICO | 13/12/2025 SE REALIZA ENVIO DE 24 ROLLOS, CON LA GUIA 2235597708 SERVIENTREGA. SE CONFIRMA ENTREGA EXITOSA POR PARTE DE LA TRANSPORTADORA"/>
    <s v="ENVÍO"/>
    <s v="24"/>
    <s v="INTERMEDIA"/>
    <s v="TERRESTRE"/>
    <s v="ORREGO BEDOYA YASMIN ADRIANA"/>
    <n v="1"/>
    <n v="36351"/>
    <n v="36351"/>
  </r>
  <r>
    <s v="TUNJA"/>
    <s v="0036-0007"/>
    <x v="3"/>
    <n v="15837"/>
    <n v="3120705"/>
    <n v="10084"/>
    <x v="0"/>
    <s v="BOYACA"/>
    <s v="TUTA"/>
    <s v="TUTA - BOYACA"/>
    <s v="WOMPI"/>
    <s v="FO-25-1955967"/>
    <d v="2025-12-10T10:09:00"/>
    <d v="2025-12-13T10:31:00"/>
    <x v="0"/>
    <s v="ROLLOS"/>
    <s v="EJECUTADO_EXITOSO"/>
    <s v="EJECUTADO EXITOSO"/>
    <s v="13/12/2025 SE REALIZA ENVIO DE 64 ROLLOS, CON LA GUIA 2235597643 SERVIENTREGA. SE CONFIRMA ENTREGA EXITOSA POR PARTE DE LA TRANSPORTADORA"/>
    <s v="ENVÍO"/>
    <s v="64"/>
    <s v="INTERMEDIA"/>
    <s v="TERRESTRE"/>
    <s v="GARCIA CHAVARRIA TATIANA EDELMIRA"/>
    <n v="1"/>
    <n v="36351"/>
    <n v="36351"/>
  </r>
  <r>
    <s v="IBAGUE"/>
    <s v="0036-0006"/>
    <x v="2"/>
    <n v="73443"/>
    <n v="3113213"/>
    <n v="79778"/>
    <x v="0"/>
    <s v="TOLIMA"/>
    <s v="MARIQUITA"/>
    <s v="BARRIO CENTRO SAN SEBASTIAN DE MARIQUITA 8"/>
    <s v="WOMPI"/>
    <s v="FO-25-1956351"/>
    <d v="2025-12-09T08:23:00"/>
    <d v="2025-12-13T10:31:00"/>
    <x v="0"/>
    <s v="ROLLOS"/>
    <s v="EJECUTADO_EXITOSO"/>
    <s v="EJECUTADO EXITOSO"/>
    <s v="10/12/2025 SE REALIZA ENVIO DE ROLLOS POR  OPERADOR LOGISTICO | 13/12/2025 SE REALIZA ENVIO DE 16 ROLLOS, CON LA GUIA 2235597695 SERVIENTREGA. SE CONFIRMA ENTREGA EXITOSA POR PARTE DE LA TRANSPORTADORA"/>
    <s v="ENVÍO"/>
    <s v="16"/>
    <s v="LEJANA"/>
    <s v="TERRESTRE"/>
    <s v="CONTRERAS ROSSI LITZY YULIETH"/>
    <n v="1"/>
    <n v="40250"/>
    <n v="40250"/>
  </r>
  <r>
    <s v="IBAGUE"/>
    <s v="0036-0006"/>
    <x v="2"/>
    <n v="73352"/>
    <n v="3124600"/>
    <n v="33911"/>
    <x v="0"/>
    <s v="TOLIMA"/>
    <s v="ICONONZO"/>
    <s v="BARRIO CENTRO ICONONZA"/>
    <s v="WOMPI"/>
    <s v="FO-25-1956573"/>
    <d v="2025-12-11T08:00:00"/>
    <d v="2025-12-13T10:32:00"/>
    <x v="0"/>
    <s v="ROLLOS"/>
    <s v="EJECUTADO_EXITOSO"/>
    <s v="EJECUTADO EXITOSO"/>
    <s v="10/12/2025 SE REALIZA ENVIO DE ROLLOS POR  OPERADOR LOGISTICO | 13/12/2025 SE REALIZA ENVIO DE 64 ROLLOS, CON LA GUIA 2235597644 SERVIENTREGA. SE CONFIRMA ENTREGA EXITOSA POR PARTE DE LA TRANSPORTADORA"/>
    <s v="ENVÍO"/>
    <s v="64"/>
    <s v="LEJANA"/>
    <s v="TERRESTRE"/>
    <s v="CONTRERAS ROSSI LITZY YULIETH"/>
    <n v="1"/>
    <n v="40250"/>
    <n v="40250"/>
  </r>
  <r>
    <s v="CALI"/>
    <s v="0036-0003"/>
    <x v="0"/>
    <n v="76001"/>
    <n v="3131938"/>
    <n v="64801"/>
    <x v="0"/>
    <s v="VALLE DEL CAUCA"/>
    <s v="CALI"/>
    <s v="BARRIO CRISTOBAL COLON CALI 3"/>
    <s v="WOMPI"/>
    <s v="FO-25-1965815"/>
    <d v="2025-12-12T11:21:00"/>
    <d v="2025-12-13T10:45:00"/>
    <x v="0"/>
    <s v="ROLLOS"/>
    <s v="EJECUTADO_EXITOSO"/>
    <s v="EJECUTADO EXITOSO"/>
    <s v="12/12/2025 SE ESCALA A COORDINADOR DE ZONA PARA ENTREGA DE ROLLOS EN SITIO | 13/12/2025 SE REALIZA VISITA, AL LLEGAR EL COMERCIO SE ENCUENTRA CERRADO, EN LLAMADA CON EL CLIENTE INDICA QUE POR FAVOR SE LE ENTREGUEN LOS ROLLOS EN EL COMERCIO DE AL FRENTE."/>
    <s v="VISITA_TÉCNICA"/>
    <s v="32"/>
    <s v="PRINCIPAL"/>
    <s v="TERRESTRE"/>
    <s v="MONTERO MUESES GIAN CARLO"/>
    <n v="1"/>
    <n v="31419"/>
    <n v="31419"/>
  </r>
  <r>
    <s v="CARTAGENA"/>
    <s v="0036-0001"/>
    <x v="1"/>
    <n v="13001"/>
    <n v="3133543"/>
    <n v="54818"/>
    <x v="0"/>
    <s v="BOLIVAR"/>
    <s v="CARTAGENA"/>
    <s v="BARRIO VISTA HERMOSA CARTAGENA DE INDIAS"/>
    <s v="WOMPI"/>
    <s v="FO-25-1968035"/>
    <d v="2025-12-12T16:07:00"/>
    <d v="2025-12-13T10:52:00"/>
    <x v="0"/>
    <s v="ROLLOS"/>
    <s v="EJECUTADO_EXITOSO"/>
    <s v="EJECUTADO EXITOSO"/>
    <s v="12/12/2025 SE ESCALA A COORDINADOR DE ZONA PARA ENTREGA DE ROLLOS EN SITIO | 13/12/2025 SE REALIZA ENTREGA DE 64 UNIDADES DE ROLLOS WOMPI"/>
    <s v="VISITA_TÉCNICA"/>
    <s v="64"/>
    <s v="PRINCIPAL"/>
    <s v="TERRESTRE"/>
    <s v="AVILA DE HORTA FERNANDO JOSE"/>
    <n v="1"/>
    <n v="31419"/>
    <n v="31419"/>
  </r>
  <r>
    <s v="MONTERIA"/>
    <s v="0036-0001"/>
    <x v="1"/>
    <n v="23162"/>
    <n v="3129634"/>
    <n v="25762"/>
    <x v="0"/>
    <s v="CORDOBA"/>
    <s v="CERETE"/>
    <s v="BARRIO CERETE 2 CERETE"/>
    <s v="WOMPI"/>
    <s v="FO-25-1963240"/>
    <d v="2025-12-12T08:00:00"/>
    <d v="2025-12-13T10:56:00"/>
    <x v="0"/>
    <s v="ROLLOS"/>
    <s v="EJECUTADO_EXITOSO"/>
    <s v="EJECUTADO EXITOSO"/>
    <s v="12/12/2025 SE ESCALA A COORDINADOR DE ZONA PARA ENTREGA DE ROLLOS EN SITIO | 13/12/2025 SE REALIZA VISITA PARA ENTREGAR 64 ROLLOS WOMPI, NO SE MANIPULA DATAFONO ENTREGA OK"/>
    <s v="VISITA_TÉCNICA"/>
    <s v="64"/>
    <s v="PRINCIPAL"/>
    <s v="TERRESTRE"/>
    <s v="COGOLLO ROSSO CAMILO ANDRES"/>
    <n v="1"/>
    <n v="31419"/>
    <n v="31419"/>
  </r>
  <r>
    <s v="VILLAVICENCIO"/>
    <s v="0036-0006"/>
    <x v="2"/>
    <n v="50001"/>
    <n v="3131941"/>
    <n v="69390"/>
    <x v="0"/>
    <s v="META"/>
    <s v="VILLAVICENCIO"/>
    <s v="CORRESPONSAL BANCARIO JOSEFINA RODRIGUEZ"/>
    <s v="WOMPI"/>
    <s v="FO-25-1965810"/>
    <d v="2025-12-12T11:24:00"/>
    <d v="2025-12-13T11:00:00"/>
    <x v="0"/>
    <s v="ROLLOS"/>
    <s v="EJECUTADO_EXITOSO"/>
    <s v="EJECUTADO EXITOSO"/>
    <s v="12/12/2025 SE ESCALA A COORDINADOR DE ZONA PARA ENTREGA DE ROLLOS EN SITIO | 13/12/2025 SE REALIZA ENTREGA EN SITIO DE 32 ROLLOS WOMPI EN DIRECCIÓN SOLICITA POR TITULAR CC VILLA JULIA"/>
    <s v="VISITA_TÉCNICA"/>
    <s v="32"/>
    <s v="PRINCIPAL"/>
    <s v="TERRESTRE"/>
    <s v="CASTRILLON URREA LONDIER LEANDRO"/>
    <n v="1"/>
    <n v="31419"/>
    <n v="31419"/>
  </r>
  <r>
    <s v="VILLAVICENCIO"/>
    <s v="0036-0006"/>
    <x v="2"/>
    <n v="50001"/>
    <n v="3131943"/>
    <n v="67753"/>
    <x v="0"/>
    <s v="META"/>
    <s v="VILLAVICENCIO"/>
    <s v="CORRESPONSAL HANNAH HERNANDEZ"/>
    <s v="WOMPI"/>
    <s v="FO-25-1966266"/>
    <d v="2025-12-12T11:28:00"/>
    <d v="2025-12-13T11:04:00"/>
    <x v="0"/>
    <s v="ROLLOS"/>
    <s v="EJECUTADO_EXITOSO"/>
    <s v="EJECUTADO EXITOSO"/>
    <s v="12/12/2025 SE ESCALA A COORDINADOR DE ZONA PARA ENTREGA DE ROLLOS EN SITIO | 13/12/2025 SE REALIZA ENTREGA EN SITIO DE 24 ROLLOS WOMPI EN DIRECCIÓN SOLICITA POR TITULAR CC VILLA JULIA"/>
    <s v="VISITA_TÉCNICA"/>
    <s v="24"/>
    <s v="PRINCIPAL"/>
    <s v="TERRESTRE"/>
    <s v="CASTRILLON URREA LONDIER LEANDRO"/>
    <n v="1"/>
    <n v="31419"/>
    <n v="31419"/>
  </r>
  <r>
    <s v="CALI"/>
    <s v="0036-0003"/>
    <x v="0"/>
    <n v="76001"/>
    <n v="3133129"/>
    <n v="29071"/>
    <x v="0"/>
    <s v="VALLE DEL CAUCA"/>
    <s v="CALI"/>
    <s v="BARRIO FLORESTA 3 CALI"/>
    <s v="WOMPI"/>
    <s v="FO-25-1968048"/>
    <d v="2025-12-12T14:51:00"/>
    <d v="2025-12-13T11:09:00"/>
    <x v="0"/>
    <s v="ROLLOS"/>
    <s v="EJECUTADO_EXITOSO"/>
    <s v="EJECUTADO EXITOSO"/>
    <s v="12/12/2025 SE ESCALA A COORDINADOR DE ZONA PARA ENTREGA DE ROLLOS EN SITIO | 13/12/2025 SE REALIZA ENTREGA DE 64 ROLLOS WOMPI"/>
    <s v="VISITA_TÉCNICA"/>
    <s v="64"/>
    <s v="PRINCIPAL"/>
    <s v="TERRESTRE"/>
    <s v="MONTERO MUESES GIAN CARLO"/>
    <n v="1"/>
    <n v="31419"/>
    <n v="31419"/>
  </r>
  <r>
    <s v="NEIVA"/>
    <s v="0036-0006"/>
    <x v="2"/>
    <n v="18001"/>
    <n v="3110676"/>
    <n v="53166"/>
    <x v="0"/>
    <s v="CAQUETA"/>
    <s v="FLORENCIA"/>
    <s v="BARRIO VILLA CLARA FLORENCIA"/>
    <s v="WOMPI"/>
    <s v="FO-25-1941015"/>
    <d v="2025-12-09T08:00:00"/>
    <d v="2025-12-13T11:27:00"/>
    <x v="0"/>
    <s v="ROLLOS"/>
    <s v="EJECUTADO_EXITOSO"/>
    <s v="EJECUTADO EXITOSO"/>
    <s v="06/12/2025 SE CONFIRMAN DATOS, SE REALIZA ENVIO POR OPERADOR LOGISTICO | 11/12/2025 SE ENVÍAN 24 ROLLOS WOMPI POR INTERRAPIDISIMO"/>
    <s v="ENVÍO"/>
    <s v="24"/>
    <s v="LEJANA"/>
    <s v="TERRESTRE"/>
    <s v="DIAZ VARGAS JONATHAN MIGUEL"/>
    <n v="1"/>
    <n v="40250"/>
    <n v="40250"/>
  </r>
  <r>
    <s v="BOGOTA"/>
    <s v="0036-0004"/>
    <x v="4"/>
    <n v="25001"/>
    <n v="3114222"/>
    <n v="10055"/>
    <x v="0"/>
    <s v="CUNDINAMARCA"/>
    <s v="AGUA DE DIOS"/>
    <s v="AGUA DE DIOS - CUNDINAMARCA"/>
    <s v="WOMPI"/>
    <s v="FO-25-1947389"/>
    <d v="2025-12-09T09:49:00"/>
    <d v="2025-12-13T11:28:00"/>
    <x v="0"/>
    <s v="ROLLOS"/>
    <s v="EJECUTADO_EXITOSO"/>
    <s v="EJECUTADO EXITOSO"/>
    <s v="09/12/2025 SE REALIZA ENVIO DE ROLLOS POR  OPERADOR LOGISTICO | 11/12/2025 SE REALIZA ENVÍO DE 64 ROLLOS"/>
    <s v="ENVÍO"/>
    <s v="64"/>
    <s v="LEJANA"/>
    <s v="TERRESTRE"/>
    <s v="SOTO LONDOÑO FREDY ALEXANDER"/>
    <n v="1"/>
    <n v="40250"/>
    <n v="40250"/>
  </r>
  <r>
    <s v="CUCUTA"/>
    <s v="0036-0007"/>
    <x v="3"/>
    <n v="54874"/>
    <n v="3126880"/>
    <n v="77331"/>
    <x v="0"/>
    <s v="NORTE DE SANTANDER"/>
    <s v="VILLA DEL ROSARIO"/>
    <s v="BARRIO EL CENTRO VILLA DEL ROSARIO 10"/>
    <s v="WOMPI"/>
    <s v="FO-25-1959995"/>
    <d v="2025-12-11T11:12:00"/>
    <d v="2025-12-13T11:32:00"/>
    <x v="0"/>
    <s v="ROLLOS"/>
    <s v="EJECUTADO_EXITOSO"/>
    <s v="EJECUTADO EXITOSO"/>
    <s v="11/12/2025 SE ESCALA A COORDINADOR DE ZONA PARA ENTREGA DE ROLLOS EN SITIO | 12/12/2025 SE REALIZA VISITA, SE REALIZA ENTREGA DE 16 ROLLOS, DATAFONO NO SE ENCUENTRA EN LA DIRECCIÓN DE ENTREGA"/>
    <s v="VISITA_TÉCNICA"/>
    <s v="16"/>
    <s v="PRINCIPAL"/>
    <s v="TERRESTRE"/>
    <s v="PACHECO BUITRAGO JAVIER ALONSO"/>
    <n v="1"/>
    <n v="31419"/>
    <n v="31419"/>
  </r>
  <r>
    <s v="MONTERIA"/>
    <s v="0036-0001"/>
    <x v="1"/>
    <n v="23001"/>
    <n v="3108920"/>
    <n v="69566"/>
    <x v="0"/>
    <s v="CORDOBA"/>
    <s v="MONTERIA"/>
    <s v="BARRIO CENTRO MONTERIA 49"/>
    <s v="WOMPI"/>
    <s v="FO-25-1937515"/>
    <d v="2025-12-05T14:12:00"/>
    <d v="2025-12-13T11:38:00"/>
    <x v="0"/>
    <s v="ROLLOS"/>
    <s v="EJECUTADO_EXITOSO"/>
    <s v="EJECUTADO EXITOSO"/>
    <s v="05/12/2025 SE ESCALA A COORDINADOR DE ZONA PARA ENTREGA DE ROLLOS EN SITIO | 13/12/2025 SE REALIZÓ ENTREGA DE 48 ROLLOS PARA CB BANCOLOMBIA, NO SÉ MANIPULÓ EQUIPOS."/>
    <s v="VISITA_TÉCNICA"/>
    <s v="48"/>
    <s v="PRINCIPAL"/>
    <s v="TERRESTRE"/>
    <s v="CALDERA SALCEDO CARLOS JULIO"/>
    <n v="1"/>
    <n v="31419"/>
    <n v="31419"/>
  </r>
  <r>
    <s v="MONTERIA"/>
    <s v="0036-0001"/>
    <x v="1"/>
    <n v="23001"/>
    <n v="3110047"/>
    <n v="78878"/>
    <x v="0"/>
    <s v="CORDOBA"/>
    <s v="MONTERIA"/>
    <s v="BARRIO CHUCHURUBI MONTERIA 6"/>
    <s v="WOMPI"/>
    <s v="FO-25-1940768"/>
    <d v="2025-12-05T16:58:00"/>
    <d v="2025-12-13T11:42:00"/>
    <x v="0"/>
    <s v="ROLLOS"/>
    <s v="EJECUTADO_EXITOSO"/>
    <s v="EJECUTADO EXITOSO"/>
    <s v="06/12/2025 SE ESCALA A COORDINADOR DE ZONA PARA ENTREGA DE ROLLOS EN SITIO | 13/12/2025 SE REALIZÓ ENTREGA DE 24 ROLLOS PARA CB BANCOLOMBIA, NO SÉ MANIPULÓ EQUIPOS."/>
    <s v="VISITA_TÉCNICA"/>
    <s v="24"/>
    <s v="PRINCIPAL"/>
    <s v="TERRESTRE"/>
    <s v="CALDERA SALCEDO CARLOS JULIO"/>
    <n v="1"/>
    <n v="31419"/>
    <n v="31419"/>
  </r>
  <r>
    <s v="IBAGUE"/>
    <s v="0036-0006"/>
    <x v="2"/>
    <n v="73001"/>
    <n v="3107771"/>
    <n v="61606"/>
    <x v="0"/>
    <s v="TOLIMA"/>
    <s v="IBAGUE"/>
    <s v="SABAS PAPELERÍA"/>
    <s v="WOMPI"/>
    <s v="FO-25-1936116"/>
    <d v="2025-12-05T11:14:00"/>
    <d v="2025-12-13T11:45:00"/>
    <x v="0"/>
    <s v="ROLLOS"/>
    <s v="EJECUTADO_EXITOSO"/>
    <s v="EJECUTADO EXITOSO"/>
    <s v="05/12/2025 SE ESCALA A COORDINADOR DE ZONA PARA ENTREGA DE ROLLOS EN SITIO | 13/12/2025 SE REALIZA ENTREGA DE 40 ROLLOS WOMPI POR SOLICITUD DEL CLIENTE."/>
    <s v="VISITA_TÉCNICA"/>
    <s v="40"/>
    <s v="PRINCIPAL"/>
    <s v="TERRESTRE"/>
    <s v="BARRAGAN TAFUR EDWIN ESTEBAN"/>
    <n v="1"/>
    <n v="31419"/>
    <n v="31419"/>
  </r>
  <r>
    <s v="MONTERIA"/>
    <s v="0036-0001"/>
    <x v="1"/>
    <n v="23001"/>
    <n v="3107887"/>
    <n v="78430"/>
    <x v="0"/>
    <s v="CORDOBA"/>
    <s v="MONTERIA"/>
    <s v="BARRIO BUENAVISTA MONTERIA 8"/>
    <s v="WOMPI"/>
    <s v="FO-25-1936106"/>
    <d v="2025-12-05T11:38:00"/>
    <d v="2025-12-13T11:47:00"/>
    <x v="0"/>
    <s v="ROLLOS"/>
    <s v="EJECUTADO_EXITOSO"/>
    <s v="EJECUTADO EXITOSO"/>
    <s v="05/12/2025 SE ESCALA A COORDINADOR DE ZONA PARA ENTREGA DE ROLLOS EN SITIO | 13/12/2025 SE REALIZÓ ENTREGA DE 16 ROLLOS PARA CB BANCOLOMBIA, NO SÉ MANIPULÓ EQUIPOS."/>
    <s v="VISITA_TÉCNICA"/>
    <s v="16"/>
    <s v="PRINCIPAL"/>
    <s v="TERRESTRE"/>
    <s v="CALDERA SALCEDO CARLOS JULIO"/>
    <n v="1"/>
    <n v="31419"/>
    <n v="31419"/>
  </r>
  <r>
    <s v="MEDELLIN"/>
    <s v="0036-0005"/>
    <x v="5"/>
    <n v="5001"/>
    <n v="3124456"/>
    <n v="73527"/>
    <x v="0"/>
    <s v="ANTIOQUIA"/>
    <s v="MEDELLIN"/>
    <s v="BARRIO BETANIA MEDELLIN"/>
    <s v="WOMPI"/>
    <s v="FO-25-1957658"/>
    <d v="2025-12-11T08:00:00"/>
    <d v="2025-12-13T11:50:00"/>
    <x v="0"/>
    <s v="ROLLOS"/>
    <s v="EJECUTADO_EXITOSO"/>
    <s v="EJECUTADO EXITOSO"/>
    <s v="11/12/2025 SE ESCALA A COORDINADOR DE ZONA PARA ENTREGA DE ROLLOS EN SITIO | 13/12/2025 SE REALIZA ENTREGA DE 32 ROLLOS POR EL OPERADOR LOGISTICO VELOCES CON LA GUIA V4001963702"/>
    <s v="ANALISTA-OPERADOR LOGISTICO"/>
    <s v="32"/>
    <s v="PRINCIPAL"/>
    <s v="TERRESTRE"/>
    <s v="BETANCUR AGUIRRE EDGAR AUGUSTO"/>
    <n v="1"/>
    <n v="31419"/>
    <n v="31419"/>
  </r>
  <r>
    <s v="MEDELLIN"/>
    <s v="0036-0005"/>
    <x v="5"/>
    <n v="5001"/>
    <n v="3124627"/>
    <n v="10419"/>
    <x v="0"/>
    <s v="ANTIOQUIA"/>
    <s v="MEDELLIN"/>
    <s v="BARRIO LA PIÑUELA"/>
    <s v="WOMPI"/>
    <s v="FO-25-1957666"/>
    <d v="2025-12-11T08:00:00"/>
    <d v="2025-12-13T11:50:00"/>
    <x v="0"/>
    <s v="ROLLOS"/>
    <s v="EJECUTADO_EXITOSO"/>
    <s v="EJECUTADO EXITOSO"/>
    <s v="11/12/2025 SE ESCALA A COORDINADOR DE ZONA PARA ENTREGA DE ROLLOS EN SITIO | 13/12/2025 SE REALIZA ENTREGA DE 56 ROLLOS POR EL OPERADOR LOGISTICO VELOCES CON LA GUIA V4001963703"/>
    <s v="ANALISTA-OPERADOR LOGISTICO"/>
    <s v="56"/>
    <s v="PRINCIPAL"/>
    <s v="TERRESTRE"/>
    <s v="BETANCUR AGUIRRE EDGAR AUGUSTO"/>
    <n v="1"/>
    <n v="31419"/>
    <n v="31419"/>
  </r>
  <r>
    <s v="BOGOTA"/>
    <s v="0036-0004"/>
    <x v="4"/>
    <n v="11001"/>
    <n v="3111233"/>
    <n v="47023"/>
    <x v="0"/>
    <s v="CUNDINAMARCA"/>
    <s v="BOGOTA"/>
    <s v="PAPELERIA JIREH01"/>
    <s v="WOMPI"/>
    <s v="FO-25-1941371"/>
    <d v="2025-12-09T08:00:00"/>
    <d v="2025-12-13T11:51:00"/>
    <x v="0"/>
    <s v="ROLLOS"/>
    <s v="EJECUTADO_EXITOSO"/>
    <s v="EJECUTADO EXITOSO"/>
    <s v="13/12/2025 SE DEJAN 56 ROLLOS"/>
    <s v="VISITA_TÉCNICA"/>
    <s v="56"/>
    <s v="PRINCIPAL"/>
    <s v="TERRESTRE"/>
    <s v="INFANTE SIERRA MANUEL FERNANDO"/>
    <n v="1"/>
    <n v="31419"/>
    <n v="31419"/>
  </r>
  <r>
    <s v="MEDELLIN"/>
    <s v="0036-0005"/>
    <x v="5"/>
    <n v="5001"/>
    <n v="3124150"/>
    <n v="23506"/>
    <x v="0"/>
    <s v="ANTIOQUIA"/>
    <s v="MEDELLIN"/>
    <s v="BARRIO SANTA LUCIA VIII - MEDELLÍN"/>
    <s v="WOMPI"/>
    <s v="FO-25-1956432"/>
    <d v="2025-12-11T08:00:00"/>
    <d v="2025-12-13T11:52:00"/>
    <x v="0"/>
    <s v="ROLLOS"/>
    <s v="EJECUTADO_EXITOSO"/>
    <s v="EJECUTADO EXITOSO"/>
    <s v="10/12/2025 SE ESCALA A COORDINADOR DE ZONA PARA ENTREGA DE ROLLOS EN SITIO | 13/12/2025 SE REALIZA ENTREGA DE 16 ROLLOS POR EL OPERADOR LOGISTICO VELOCES CON LA GUIA V4001963698"/>
    <s v="ANALISTA-OPERADOR LOGISTICO"/>
    <s v="16"/>
    <s v="PRINCIPAL"/>
    <s v="TERRESTRE"/>
    <s v="BETANCUR AGUIRRE EDGAR AUGUSTO"/>
    <n v="1"/>
    <n v="31419"/>
    <n v="31419"/>
  </r>
  <r>
    <s v="MEDELLIN"/>
    <s v="0036-0005"/>
    <x v="5"/>
    <n v="5001"/>
    <n v="3122569"/>
    <n v="37783"/>
    <x v="0"/>
    <s v="ANTIOQUIA"/>
    <s v="MEDELLIN"/>
    <s v="BARRIO CAMPO VALDES MEDELLIN 2"/>
    <s v="WOMPI"/>
    <s v="FO-25-1955416"/>
    <d v="2025-12-10T14:38:00"/>
    <d v="2025-12-13T11:52:00"/>
    <x v="0"/>
    <s v="ROLLOS"/>
    <s v="EJECUTADO_EXITOSO"/>
    <s v="EJECUTADO EXITOSO"/>
    <s v="10/12/2025 SE ESCALA A COORDINADOR DE ZONA PARA ENTREGA DE ROLLOS EN SITIO | 13/12/2025 SE REALIZA ENTREGA DE 56 ROLLOS POR EL OPERADOR LOGISTICO VELOCES CON LA GUIA V4001963694"/>
    <s v="ANALISTA-OPERADOR LOGISTICO"/>
    <s v="56"/>
    <s v="PRINCIPAL"/>
    <s v="TERRESTRE"/>
    <s v="BETANCUR AGUIRRE EDGAR AUGUSTO"/>
    <n v="1"/>
    <n v="31419"/>
    <n v="31419"/>
  </r>
  <r>
    <s v="IBAGUE"/>
    <s v="0036-0006"/>
    <x v="2"/>
    <n v="73001"/>
    <n v="3107348"/>
    <n v="67380"/>
    <x v="0"/>
    <s v="TOLIMA"/>
    <s v="IBAGUE"/>
    <s v="AUTOSERVICIO RED"/>
    <s v="WOMPI"/>
    <s v="FO-25-1935815"/>
    <d v="2025-12-05T10:28:00"/>
    <d v="2025-12-13T11:53:00"/>
    <x v="0"/>
    <s v="ROLLOS"/>
    <s v="EJECUTADO_EXITOSO"/>
    <s v="EJECUTADO EXITOSO"/>
    <s v="05/12/2025 SE ESCALA A COORDINADOR DE ZONA PARA ENTREGA DE ROLLOS EN SITIO | 13/12/2025 SE REALIZA ENTREGA DE 64 ROLLOS WOMPI POR SOLICITUD DEL CLIENTE."/>
    <s v="VISITA_TÉCNICA"/>
    <s v="64"/>
    <s v="PRINCIPAL"/>
    <s v="TERRESTRE"/>
    <s v="BARRAGAN TAFUR EDWIN ESTEBAN"/>
    <n v="1"/>
    <n v="31419"/>
    <n v="31419"/>
  </r>
  <r>
    <s v="MONTERIA"/>
    <s v="0036-0001"/>
    <x v="1"/>
    <n v="23001"/>
    <n v="3108174"/>
    <n v="54245"/>
    <x v="0"/>
    <s v="CORDOBA"/>
    <s v="MONTERIA"/>
    <s v="BARRIO RANCHO GRANDE MONTERIA 4"/>
    <s v="WOMPI"/>
    <s v="FO-25-1936519"/>
    <d v="2025-12-05T12:05:00"/>
    <d v="2025-12-13T11:56:00"/>
    <x v="0"/>
    <s v="ROLLOS"/>
    <s v="EJECUTADO_EXITOSO"/>
    <s v="EJECUTADO EXITOSO"/>
    <s v="05/12/2025 SE ESCALA A COORDINADOR DE ZONA PARA ENTREGA DE ROLLOS EN SITIO | 13/12/2025 SE REALIZÓ ENTREGA DE 56 ROLLOS PARA CB BANCOLOMBIA, NO SÉ MANIPULÓ EQUIPOS."/>
    <s v="VISITA_TÉCNICA"/>
    <s v="56"/>
    <s v="PRINCIPAL"/>
    <s v="TERRESTRE"/>
    <s v="CALDERA SALCEDO CARLOS JULIO"/>
    <n v="1"/>
    <n v="31419"/>
    <n v="31419"/>
  </r>
  <r>
    <s v="MEDELLIN"/>
    <s v="0036-0005"/>
    <x v="5"/>
    <n v="5360"/>
    <n v="3119829"/>
    <n v="49192"/>
    <x v="0"/>
    <s v="ANTIOQUIA"/>
    <s v="ITAGUI"/>
    <s v="BARRIO ITAGUI ITAGUI 9"/>
    <s v="WOMPI"/>
    <s v="FO-25-1954954"/>
    <d v="2025-12-10T08:32:00"/>
    <d v="2025-12-13T11:57:00"/>
    <x v="0"/>
    <s v="ROLLOS"/>
    <s v="EJECUTADO_EXITOSO"/>
    <s v="EJECUTADO EXITOSO"/>
    <s v="10/12/2025 SE ESCALA A COORDINADOR DE ZONA PARA ENTREGA DE ROLLOS EN SITIO | 13/12/2025 SE REALIZA ENTREGA DE 64 ROLLOS POR EL OPERADOR LOGISTICO VELOCES CON LA GUIA V4001963695"/>
    <s v="ANALISTA-OPERADOR LOGISTICO"/>
    <s v="64"/>
    <s v="PRINCIPAL"/>
    <s v="TERRESTRE"/>
    <s v="BETANCUR AGUIRRE EDGAR AUGUSTO"/>
    <n v="1"/>
    <n v="31419"/>
    <n v="31419"/>
  </r>
  <r>
    <s v="MEDELLIN"/>
    <s v="0036-0005"/>
    <x v="5"/>
    <n v="5001"/>
    <n v="3118180"/>
    <n v="80198"/>
    <x v="0"/>
    <s v="ANTIOQUIA"/>
    <s v="MEDELLIN"/>
    <s v="BARRIO LOS COLORES MEDELLIN 12"/>
    <s v="WOMPI"/>
    <s v="FO-25-1954984"/>
    <d v="2025-12-09T16:19:00"/>
    <d v="2025-12-13T11:57:00"/>
    <x v="0"/>
    <s v="ROLLOS"/>
    <s v="EJECUTADO_EXITOSO"/>
    <s v="EJECUTADO EXITOSO"/>
    <s v="10/12/2025 SE ESCALA A COORDINADOR DE ZONA PARA ENTREGA DE ROLLOS EN SITIO | 13/12/2025 SE REALIZA ENTREGA DE 16 ROLLOS POR EL OPERADOR LOGISTICO VELOCES CON LA GUIA V4001963689"/>
    <s v="ANALISTA-OPERADOR LOGISTICO"/>
    <s v="16"/>
    <s v="PRINCIPAL"/>
    <s v="TERRESTRE"/>
    <s v="BETANCUR AGUIRRE EDGAR AUGUSTO"/>
    <n v="1"/>
    <n v="31419"/>
    <n v="31419"/>
  </r>
  <r>
    <s v="MEDELLIN"/>
    <s v="0036-0005"/>
    <x v="5"/>
    <n v="5001"/>
    <n v="3122035"/>
    <n v="10215"/>
    <x v="0"/>
    <s v="ANTIOQUIA"/>
    <s v="MEDELLIN"/>
    <s v="DEPOSITO LA 101"/>
    <s v="WOMPI"/>
    <s v="FO-25-1954623"/>
    <d v="2025-12-10T12:23:00"/>
    <d v="2025-12-13T11:58:00"/>
    <x v="0"/>
    <s v="ROLLOS"/>
    <s v="EJECUTADO_EXITOSO"/>
    <s v="EJECUTADO EXITOSO"/>
    <s v="10/12/2025 SE ESCALA A COORDINADOR DE ZONA PARA ENTREGA DE ROLLOS EN SITIO | 13/12/2025 SE REALIZA ENTREGA DE 64 ROLLOS POR EL OPERADOR LOGISTICO VELOCES CON LA GUIA V4001963708"/>
    <s v="ANALISTA-OPERADOR LOGISTICO"/>
    <s v="64"/>
    <s v="PRINCIPAL"/>
    <s v="TERRESTRE"/>
    <s v="BETANCUR AGUIRRE EDGAR AUGUSTO"/>
    <n v="1"/>
    <n v="31419"/>
    <n v="31419"/>
  </r>
  <r>
    <s v="MEDELLIN"/>
    <s v="0036-0005"/>
    <x v="5"/>
    <n v="5088"/>
    <n v="3116787"/>
    <n v="62941"/>
    <x v="0"/>
    <s v="ANTIOQUIA"/>
    <s v="BELLO"/>
    <s v="BARRIO BELLO BELLO 7"/>
    <s v="WOMPI"/>
    <s v="FO-25-1952163"/>
    <d v="2025-12-09T14:46:00"/>
    <d v="2025-12-13T11:58:00"/>
    <x v="0"/>
    <s v="ROLLOS"/>
    <s v="EJECUTADO_EXITOSO"/>
    <s v="EJECUTADO EXITOSO"/>
    <s v="13/12/2025 SE REALIZA ENTREGA DE 40 ROLLOS POR EL OPERADOR LOGISTICO VELOCES CON LA GUIA V4001963705"/>
    <s v="ANALISTA-OPERADOR LOGISTICO"/>
    <s v="40"/>
    <s v="PRINCIPAL"/>
    <s v="TERRESTRE"/>
    <s v="BETANCUR AGUIRRE EDGAR AUGUSTO"/>
    <n v="1"/>
    <n v="31419"/>
    <n v="31419"/>
  </r>
  <r>
    <s v="MEDELLIN"/>
    <s v="0036-0005"/>
    <x v="5"/>
    <n v="5001"/>
    <n v="3110291"/>
    <n v="22431"/>
    <x v="0"/>
    <s v="ANTIOQUIA"/>
    <s v="MEDELLIN"/>
    <s v="COOTRASANA MEDELLIN"/>
    <s v="WOMPI"/>
    <s v="FO-25-1940721"/>
    <d v="2025-12-09T08:00:00"/>
    <d v="2025-12-13T12:01:00"/>
    <x v="0"/>
    <s v="ROLLOS"/>
    <s v="EJECUTADO_EXITOSO"/>
    <s v="EJECUTADO EXITOSO"/>
    <s v="06/12/2025 SE ESCALA A COORDINADOR DE ZONA PARA ENTREGA DE ROLLOS EN SITIO | 13/12/2025 SE REALIZA ENTREGA DE 32 ROLLOS POR EL OPERADOR LOGISTICO VELOCES CON LA GUIA V4001950064"/>
    <s v="ANALISTA-OPERADOR LOGISTICO"/>
    <s v="32"/>
    <s v="PRINCIPAL"/>
    <s v="TERRESTRE"/>
    <s v="BETANCUR AGUIRRE EDGAR AUGUSTO"/>
    <n v="1"/>
    <n v="31419"/>
    <n v="31419"/>
  </r>
  <r>
    <s v="MEDELLIN"/>
    <s v="0036-0005"/>
    <x v="5"/>
    <n v="5001"/>
    <n v="3107655"/>
    <n v="13155"/>
    <x v="0"/>
    <s v="ANTIOQUIA"/>
    <s v="MEDELLIN"/>
    <s v="BARRIO GRANIZAL II MEDELLÍN"/>
    <s v="WOMPI"/>
    <s v="FO-25-1936124"/>
    <d v="2025-12-05T11:02:00"/>
    <d v="2025-12-13T12:01:00"/>
    <x v="0"/>
    <s v="ROLLOS"/>
    <s v="EJECUTADO_EXITOSO"/>
    <s v="EJECUTADO EXITOSO"/>
    <s v="05/12/2025 SE ESCALA A COORDINADOR DE ZONA PARA ENTREGA DE ROLLOS EN SITIO | 13/12/2025 SE REALIZA ENTREGA DE 64 ROLLOS POR EL OPERADOR LOGISTICO VELOCES CON LA GUIA V4001936213"/>
    <s v="ANALISTA-OPERADOR LOGISTICO"/>
    <s v="64"/>
    <s v="PRINCIPAL"/>
    <s v="TERRESTRE"/>
    <s v="BETANCUR AGUIRRE EDGAR AUGUSTO"/>
    <n v="1"/>
    <n v="31419"/>
    <n v="31419"/>
  </r>
  <r>
    <s v="MONTERIA"/>
    <s v="0036-0001"/>
    <x v="1"/>
    <n v="23001"/>
    <n v="3105757"/>
    <n v="53970"/>
    <x v="0"/>
    <s v="CORDOBA"/>
    <s v="MONTERIA"/>
    <s v="BARRIO SANTA FE MONTERIA 1"/>
    <s v="WOMPI"/>
    <s v="FO-25-1934331"/>
    <d v="2025-12-05T08:22:00"/>
    <d v="2025-12-13T12:02:00"/>
    <x v="0"/>
    <s v="ROLLOS"/>
    <s v="EJECUTADO_EXITOSO"/>
    <s v="EJECUTADO EXITOSO"/>
    <s v="05/12/2025 SE ESCALA A COORDINADOR DE ZONA PARA ENTREGA DE ROLLOS EN SITIO | 13/12/2025 SE REALIZÓ ENTREGA DE 56 ROLLOS PARA CB BANCOLOMBIA, NO SÉ MANIPULÓ EQUIPOS."/>
    <s v="VISITA_TÉCNICA"/>
    <s v="56"/>
    <s v="PRINCIPAL"/>
    <s v="TERRESTRE"/>
    <s v="CALDERA SALCEDO CARLOS JULIO"/>
    <n v="1"/>
    <n v="31419"/>
    <n v="31419"/>
  </r>
  <r>
    <s v="MEDELLIN"/>
    <s v="0036-0005"/>
    <x v="5"/>
    <n v="5001"/>
    <n v="3105435"/>
    <n v="78308"/>
    <x v="0"/>
    <s v="ANTIOQUIA"/>
    <s v="MEDELLIN"/>
    <s v="BARRIO BELEN ROSALES MEDELLIN 3"/>
    <s v="WOMPI"/>
    <s v="FO-25-1934093"/>
    <d v="2025-12-05T08:00:00"/>
    <d v="2025-12-13T12:04:00"/>
    <x v="0"/>
    <s v="ROLLOS"/>
    <s v="EJECUTADO_EXITOSO"/>
    <s v="EJECUTADO EXITOSO"/>
    <s v="05/12/2025 SE ESCALA A COORDINADOR DE ZONA PARA ENTREGA DE ROLLOS EN SITIO | 13/12/2025 SE REALIZA ENTREGA DE 32 ROLLOS POR EL OPERADOR LOGISTICO VELOCES CON LA GUIA V4001936228"/>
    <s v="ANALISTA-OPERADOR LOGISTICO"/>
    <s v="32"/>
    <s v="PRINCIPAL"/>
    <s v="TERRESTRE"/>
    <s v="BETANCUR AGUIRRE EDGAR AUGUSTO"/>
    <n v="1"/>
    <n v="31419"/>
    <n v="31419"/>
  </r>
  <r>
    <s v="MEDELLIN"/>
    <s v="0036-0005"/>
    <x v="5"/>
    <n v="5266"/>
    <n v="3103608"/>
    <n v="72228"/>
    <x v="0"/>
    <s v="ANTIOQUIA"/>
    <s v="ENVIGADO"/>
    <s v="BARRIO SAN MATEO ENVIGADO 2"/>
    <s v="WOMPI"/>
    <s v="FO-25-1931375"/>
    <d v="2025-12-04T13:40:00"/>
    <d v="2025-12-13T12:04:00"/>
    <x v="0"/>
    <s v="ROLLOS"/>
    <s v="EJECUTADO_EXITOSO"/>
    <s v="EJECUTADO EXITOSO"/>
    <s v="04/12/2025 SE ESCALA A COORDINADOR DE ZONA PARA ENTREGA DE ROLLOS EN SITIO | 13/12/2025 SE REALIZA ENTREGA DE 32 ROLLOS POR EL OPERADOR LOGISTICO VELOCES CON LA GUIA V4001929585"/>
    <s v="ANALISTA-OPERADOR LOGISTICO"/>
    <s v="32"/>
    <s v="PRINCIPAL"/>
    <s v="TERRESTRE"/>
    <s v="BETANCUR AGUIRRE EDGAR AUGUSTO"/>
    <n v="1"/>
    <n v="31419"/>
    <n v="31419"/>
  </r>
  <r>
    <s v="IBAGUE"/>
    <s v="0036-0006"/>
    <x v="2"/>
    <n v="73001"/>
    <n v="3105359"/>
    <n v="68004"/>
    <x v="0"/>
    <s v="TOLIMA"/>
    <s v="IBAGUE"/>
    <s v="BARRIO BELALCAZAR IBAGUE 6"/>
    <s v="WOMPI"/>
    <s v="FO-25-1934147"/>
    <d v="2025-12-05T08:00:00"/>
    <d v="2025-12-13T12:05:00"/>
    <x v="0"/>
    <s v="ROLLOS"/>
    <s v="EJECUTADO_EXITOSO"/>
    <s v="EJECUTADO EXITOSO"/>
    <s v="05/12/2025 SE ESCALA A COORDINADOR DE ZONA PARA ENTREGA DE ROLLOS EN SITIO | 14/12/2025 SE REALIZA ENTREGA DE 16 ROLLOS WOMPI POR SOLICITUD DEL CLIENTE."/>
    <s v="VISITA_TÉCNICA"/>
    <n v="16"/>
    <s v="PRINCIPAL"/>
    <s v="TERRESTRE"/>
    <s v="BARRAGAN TAFUR EDWIN ESTEBAN"/>
    <n v="1"/>
    <n v="31419"/>
    <n v="31419"/>
  </r>
  <r>
    <s v="MEDELLIN"/>
    <s v="0036-0005"/>
    <x v="5"/>
    <n v="5001"/>
    <n v="3101863"/>
    <n v="30733"/>
    <x v="0"/>
    <s v="ANTIOQUIA"/>
    <s v="MEDELLIN"/>
    <s v="BARRIO CAMPO AMOR 3"/>
    <s v="WOMPI"/>
    <s v="FO-25-1930218"/>
    <d v="2025-12-04T10:05:00"/>
    <d v="2025-12-13T12:07:00"/>
    <x v="0"/>
    <s v="ROLLOS"/>
    <s v="EJECUTADO_EXITOSO"/>
    <s v="EJECUTADO EXITOSO"/>
    <s v="04/12/2025 SE ESCALA A COORDINADOR DE ZONA PARA ENTREGA DE ROLLOS EN SITIO | 13/12/2025 SE REALIZA ENTREGA DE 64 ROLLOS POR EL OPERADOR LOGISTICO VELOCES CON LA GUIA V4001929594"/>
    <s v="ANALISTA-OPERADOR LOGISTICO"/>
    <s v="64"/>
    <s v="PRINCIPAL"/>
    <s v="TERRESTRE"/>
    <s v="BETANCUR AGUIRRE EDGAR AUGUSTO"/>
    <n v="1"/>
    <n v="31419"/>
    <n v="31419"/>
  </r>
  <r>
    <s v="IBAGUE"/>
    <s v="0036-0006"/>
    <x v="2"/>
    <n v="73001"/>
    <n v="3105335"/>
    <n v="75098"/>
    <x v="0"/>
    <s v="TOLIMA"/>
    <s v="IBAGUE"/>
    <s v="BARRIO LA CASTELLANA IBAGUE"/>
    <s v="WOMPI"/>
    <s v="FO-25-1934086"/>
    <d v="2025-12-05T08:00:00"/>
    <d v="2025-12-13T12:19:00"/>
    <x v="0"/>
    <s v="ROLLOS"/>
    <s v="EJECUTADO_EXITOSO"/>
    <s v="EJECUTADO EXITOSO"/>
    <s v="05/12/2025 SE ESCALA A COORDINADOR DE ZONA PARA ENTREGA DE ROLLOS EN SITIO | 13/12/2025 SE REALIZA ENTREGA DE 40 ROLLOS WOMPI POR SOLICITUD DEL CLIENTE."/>
    <s v="VISITA_TÉCNICA"/>
    <s v="40"/>
    <s v="PRINCIPAL"/>
    <s v="TERRESTRE"/>
    <s v="BARRAGAN TAFUR EDWIN ESTEBAN"/>
    <n v="1"/>
    <n v="31419"/>
    <n v="31419"/>
  </r>
  <r>
    <s v="IBAGUE"/>
    <s v="0036-0006"/>
    <x v="2"/>
    <n v="73001"/>
    <n v="3106474"/>
    <n v="67622"/>
    <x v="0"/>
    <s v="TOLIMA"/>
    <s v="IBAGUE"/>
    <s v="COMUNICACIONES BEARS"/>
    <s v="WOMPI"/>
    <s v="FO-25-1935024"/>
    <d v="2025-12-05T09:27:00"/>
    <d v="2025-12-13T12:23:00"/>
    <x v="0"/>
    <s v="ROLLOS"/>
    <s v="EJECUTADO_EXITOSO"/>
    <s v="EJECUTADO EXITOSO"/>
    <s v="05/12/2025 SE ESCALA A COORDINADOR DE ZONA PARA ENTREGA DE ROLLOS EN SITIO | 12/12/2025 SE REALIZA ENTREGA DE 24 ROLLOS WOMPI POR SOLICITUD DEL CLIENTE."/>
    <s v="VISITA_TÉCNICA"/>
    <s v="24"/>
    <s v="PRINCIPAL"/>
    <s v="TERRESTRE"/>
    <s v="BARRAGAN TAFUR EDWIN ESTEBAN"/>
    <n v="1"/>
    <n v="31419"/>
    <n v="31419"/>
  </r>
  <r>
    <s v="BOGOTA"/>
    <s v="0036-0004"/>
    <x v="4"/>
    <n v="11001"/>
    <n v="3130464"/>
    <n v="78373"/>
    <x v="0"/>
    <s v="CUNDINAMARCA"/>
    <s v="BOGOTA"/>
    <s v="BARRIO ENGATIVA BOGOTA 11"/>
    <s v="WOMPI"/>
    <s v="FO-25-1964310"/>
    <d v="2025-12-12T08:40:00"/>
    <d v="2025-12-13T12:32:00"/>
    <x v="0"/>
    <s v="ROLLOS"/>
    <s v="EJECUTADO_EXITOSO"/>
    <s v="EJECUTADO EXITOSO"/>
    <s v="12/12/2025 SE ESCALA A COORDINADOR DE ZONA PARA ENTREGA DE ROLLOS EN SITIO | 13/12/2025 SE VISITA COMERCIO CB BANCOLOMBIA WOMPI, SE ENTREGAN ROLLOS DE PAPELERÍA PARA EL DATAFONO SOLICITADOS POR EL CLIENTE, NO UPS, NO SE MANIPULAN EQUIPOS"/>
    <s v="VISITA_TÉCNICA"/>
    <s v="32"/>
    <s v="PRINCIPAL"/>
    <s v="TERRESTRE"/>
    <s v="VEGA MANRIQUE JONATAN MAURICIO"/>
    <n v="1"/>
    <n v="31419"/>
    <n v="31419"/>
  </r>
  <r>
    <s v="MONTERIA"/>
    <s v="0036-0001"/>
    <x v="1"/>
    <n v="23001"/>
    <n v="3112512"/>
    <n v="41552"/>
    <x v="0"/>
    <s v="CORDOBA"/>
    <s v="MONTERIA"/>
    <s v="BARRIO EL PARAISO MONTERIA"/>
    <s v="WOMPI"/>
    <s v="FO-25-1945158"/>
    <d v="2025-12-09T08:00:00"/>
    <d v="2025-12-13T12:35:00"/>
    <x v="0"/>
    <s v="ROLLOS"/>
    <s v="EJECUTADO_EXITOSO"/>
    <s v="EJECUTADO EXITOSO"/>
    <s v="09/12/2025 SE ESCALA A COORDINADOR DE ZONA PARA ENTREGA DE ROLLOS EN SITIO | 12/12/2025 SE REALIZÓ ENTREGA DE 64 ROLLOS PARA CB BANCOLOMBIA, NO SÉ MANIPULÓ EQUIPOS."/>
    <s v="VISITA_TÉCNICA"/>
    <s v="64"/>
    <s v="PRINCIPAL"/>
    <s v="TERRESTRE"/>
    <s v="CALDERA SALCEDO CARLOS JULIO"/>
    <n v="1"/>
    <n v="31419"/>
    <n v="31419"/>
  </r>
  <r>
    <s v="BOGOTA"/>
    <s v="0036-0004"/>
    <x v="4"/>
    <n v="11001"/>
    <n v="3126353"/>
    <n v="38447"/>
    <x v="0"/>
    <s v="CUNDINAMARCA"/>
    <s v="BOGOTA"/>
    <s v="BR OLARTE CUNDINAMARCA"/>
    <s v="WOMPI"/>
    <s v="FO-25-1959375"/>
    <d v="2025-12-11T10:12:00"/>
    <d v="2025-12-13T13:12:00"/>
    <x v="0"/>
    <s v="ROLLOS"/>
    <s v="EJECUTADO_EXITOSO"/>
    <s v="EJECUTADO EXITOSO"/>
    <s v="11/12/2025 SE ESCALA A COORDINADOR DE ZONA PARA ENTREGA DE ROLLOS EN SITIO | 13/12/2025 SE LLEGA A COMERCIO, SE ENTREGAN ROLLOS, SIN MANIPULACIÓN DEL EQUIPO SIN NOVEDAD"/>
    <s v="VISITA_TÉCNICA"/>
    <s v="40"/>
    <s v="PRINCIPAL"/>
    <s v="TERRESTRE"/>
    <s v="ARIAS QUILINDO JULIAN"/>
    <n v="1"/>
    <n v="31419"/>
    <n v="31419"/>
  </r>
  <r>
    <s v="CALI"/>
    <s v="0036-0003"/>
    <x v="0"/>
    <n v="76001"/>
    <n v="3127308"/>
    <n v="76112"/>
    <x v="0"/>
    <s v="VALLE DEL CAUCA"/>
    <s v="CALI"/>
    <s v="BARRIO CIUDAD CORDOBA CALI 9"/>
    <s v="WOMPI"/>
    <s v="FO-25-1959642"/>
    <d v="2025-12-11T11:33:00"/>
    <d v="2025-12-13T13:26:00"/>
    <x v="0"/>
    <s v="ROLLOS"/>
    <s v="EJECUTADO_EXITOSO"/>
    <s v="EJECUTADO EXITOSO"/>
    <s v="11/12/2025 SE ESCALA A COORDINADOR DE ZONA PARA ENTREGA DE ROLLOS EN SITIO | 13/12/2025 SE REALIZA ENTREGA DE 24 ROLLOS WOMPI CON VISITA, NO SE INTERVIENE EQUIPOS"/>
    <s v="VISITA_TÉCNICA"/>
    <s v="24"/>
    <s v="PRINCIPAL"/>
    <s v="TERRESTRE"/>
    <s v="HERRERA MONAR GEOVANNY"/>
    <n v="1"/>
    <n v="31419"/>
    <n v="31419"/>
  </r>
  <r>
    <s v="BARRANQUILLA"/>
    <s v="0036-0001"/>
    <x v="1"/>
    <n v="8001"/>
    <n v="3110231"/>
    <n v="73313"/>
    <x v="0"/>
    <s v="ATLANTICO"/>
    <s v="BARRANQUILLA"/>
    <s v="BARRIO SAN JOSE BARRANQUILLA 7"/>
    <s v="WOMPI"/>
    <s v="FO-25-1940760"/>
    <d v="2025-12-09T08:00:00"/>
    <d v="2025-12-13T13:31:00"/>
    <x v="0"/>
    <s v="ROLLOS"/>
    <s v="EJECUTADO_EXITOSO"/>
    <s v="EJECUTADO EXITOSO"/>
    <s v="06/12/2025 SE ESCALA A COORDINADOR DE ZONA PARA ENTREGA DE ROLLOS EN SITIO | 13/12/2025 SE ENTREGAN 32 ROLLOS"/>
    <s v="VISITA_TÉCNICA"/>
    <s v="32"/>
    <s v="PRINCIPAL"/>
    <s v="TERRESTRE"/>
    <s v="DE AVILA SIADES ALBERTO ENRIQUE"/>
    <n v="1"/>
    <n v="31419"/>
    <n v="31419"/>
  </r>
  <r>
    <s v="BARRANQUILLA"/>
    <s v="0036-0001"/>
    <x v="1"/>
    <n v="8758"/>
    <n v="3113899"/>
    <n v="69551"/>
    <x v="0"/>
    <s v="ATLANTICO"/>
    <s v="SOLEDAD"/>
    <s v="BARRIO MANANTIAL DE SEVILLA SOLEDAD 1"/>
    <s v="WOMPI"/>
    <s v="FO-25-1947006"/>
    <d v="2025-12-09T09:42:00"/>
    <d v="2025-12-13T14:26:00"/>
    <x v="0"/>
    <s v="ROLLOS"/>
    <s v="EJECUTADO_EXITOSO"/>
    <s v="EJECUTADO EXITOSO"/>
    <s v="09/12/2025 SE ESCALA A COORDINADOR DE ZONA PARA ENTREGA DE ROLLOS EN SITIO | 13/12/2025 SE REALIZA VISITA SE PROCEDE A ENTREGAR 48 UNIDADES DE ROLLOS DE WOMPI AL CLIENTE"/>
    <s v="VISITA_TÉCNICA"/>
    <s v="48"/>
    <s v="PRINCIPAL"/>
    <s v="TERRESTRE"/>
    <s v="PORRAS CASTRO DARLON NASCK"/>
    <n v="1"/>
    <n v="31419"/>
    <n v="31419"/>
  </r>
  <r>
    <s v="MONTERIA"/>
    <s v="0036-0001"/>
    <x v="1"/>
    <n v="23001"/>
    <n v="3113619"/>
    <n v="65544"/>
    <x v="0"/>
    <s v="CORDOBA"/>
    <s v="MONTERIA"/>
    <s v="BARRIO EL PORTAL I MONTERIA"/>
    <s v="WOMPI"/>
    <s v="FO-25-1946621"/>
    <d v="2025-12-09T08:55:00"/>
    <d v="2025-12-13T14:26:00"/>
    <x v="0"/>
    <s v="ROLLOS"/>
    <s v="EJECUTADO_EXITOSO"/>
    <s v="EJECUTADO EXITOSO"/>
    <s v="09/12/2025 SE ESCALA A COORDINADOR DE ZONA PARA ENTREGA DE ROLLOS EN SITIO | 13/12/2025 SE REALIZÓ ENTREGA DE 64 ROLLOS PARA CB BANCOLOMBIA, NO SÉ MANIPULÓ EQUIPOS."/>
    <s v="VISITA_TÉCNICA"/>
    <s v="64"/>
    <s v="PRINCIPAL"/>
    <s v="TERRESTRE"/>
    <s v="CALDERA SALCEDO CARLOS JULIO"/>
    <n v="1"/>
    <n v="31419"/>
    <n v="31419"/>
  </r>
  <r>
    <s v="MONTERIA"/>
    <s v="0036-0001"/>
    <x v="1"/>
    <n v="23001"/>
    <n v="3115282"/>
    <n v="74955"/>
    <x v="0"/>
    <s v="CORDOBA"/>
    <s v="MONTERIA"/>
    <s v="ADRI VARIEDADES"/>
    <s v="WOMPI"/>
    <s v="FO-25-1948917"/>
    <d v="2025-12-09T11:09:00"/>
    <d v="2025-12-13T14:28:00"/>
    <x v="0"/>
    <s v="ROLLOS"/>
    <s v="EJECUTADO_EXITOSO"/>
    <s v="EJECUTADO EXITOSO"/>
    <s v="09/12/2025 SE ESCALA A COORDINADOR DE ZONA PARA ENTREGA DE ROLLOS EN SITIO | 13/12/2025 SE REALIZA VISITA PARA ENTREGAR 24 ROLLOS WOMPI, NO SE MANIPULA DATAFONO ENTREGA OK"/>
    <s v="VISITA_TÉCNICA"/>
    <s v="24"/>
    <s v="PRINCIPAL"/>
    <s v="TERRESTRE"/>
    <s v="COGOLLO ROSSO CAMILO ANDRES"/>
    <n v="1"/>
    <n v="31419"/>
    <n v="31419"/>
  </r>
  <r>
    <s v="BOGOTA"/>
    <s v="0036-0004"/>
    <x v="4"/>
    <n v="11001"/>
    <n v="3115294"/>
    <n v="70795"/>
    <x v="0"/>
    <s v="CUNDINAMARCA"/>
    <s v="BOGOTA"/>
    <s v="BARRIO SUBA LA CAMPIÑA BOGOTA 1"/>
    <s v="WOMPI"/>
    <s v="FO-25-1948157"/>
    <d v="2025-12-09T11:11:00"/>
    <d v="2025-12-13T14:29:00"/>
    <x v="0"/>
    <s v="ROLLOS"/>
    <s v="EJECUTADO_EXITOSO"/>
    <s v="EJECUTADO EXITOSO"/>
    <s v="09/12/2025 SE ESCALA A COORDINADOR DE ZONA PARA ENTREGA DE ROLLOS EN SITIO | 12/12/2025 SE VISITA COMERCIO CB BANCOLOMBIA WOMPI, SE ENTREGAN 16 ROLLOS DE PAPELERÍA PARA EL DATAFONO SOLICITADOS POR EL CLIENTE, NO UPS, NO SE MANIPULAN EQUIPOS"/>
    <s v="VISITA_TÉCNICA"/>
    <s v="16"/>
    <s v="PRINCIPAL"/>
    <s v="TERRESTRE"/>
    <s v="VEGA MANRIQUE JONATAN MAURICIO"/>
    <n v="1"/>
    <n v="31419"/>
    <n v="31419"/>
  </r>
  <r>
    <s v="MONTERIA"/>
    <s v="0036-0001"/>
    <x v="1"/>
    <n v="23162"/>
    <n v="3116012"/>
    <n v="77918"/>
    <x v="0"/>
    <s v="CORDOBA"/>
    <s v="CERETE"/>
    <s v="BARRIO EL SOCORRO CERETE 3"/>
    <s v="WOMPI"/>
    <s v="FO-25-1948898"/>
    <d v="2025-12-09T11:40:00"/>
    <d v="2025-12-13T14:31:00"/>
    <x v="0"/>
    <s v="ROLLOS"/>
    <s v="EJECUTADO_EXITOSO"/>
    <s v="EJECUTADO EXITOSO"/>
    <s v="09/12/2025 SE ESCALA A COORDINADOR DE ZONA PARA ENTREGA DE ROLLOS EN SITIO | 13/12/2025 SE REALIZA VISITA PARA ENTREGAR 24 ROLLOS WOMPI, NO SE MANIPULA DATAFONO ENTREGA OK"/>
    <s v="VISITA_TÉCNICA"/>
    <s v="24"/>
    <s v="PRINCIPAL"/>
    <s v="TERRESTRE"/>
    <s v="COGOLLO ROSSO CAMILO ANDRES"/>
    <n v="1"/>
    <n v="31419"/>
    <n v="31419"/>
  </r>
  <r>
    <s v="MONTERIA"/>
    <s v="0036-0001"/>
    <x v="1"/>
    <n v="23001"/>
    <n v="3117539"/>
    <n v="64422"/>
    <x v="0"/>
    <s v="CORDOBA"/>
    <s v="MONTERIA"/>
    <s v="BARRIO CHUCHURUBI MONTERIA 4"/>
    <s v="WOMPI"/>
    <s v="FO-25-1950175"/>
    <d v="2025-12-09T15:34:00"/>
    <d v="2025-12-13T14:32:00"/>
    <x v="0"/>
    <s v="ROLLOS"/>
    <s v="EJECUTADO_EXITOSO"/>
    <s v="EJECUTADO EXITOSO"/>
    <s v="09/12/2025 SE ESCALA A COORDINADOR DE ZONA PARA ENTREGA DE ROLLOS EN SITIO | 13/12/2025 SE REALIZA VISITA PARA ENTREGAR 64 ROLLOS WOMPI, NO SE MANIPULA DATAFONO ENTREGA OK"/>
    <s v="VISITA_TÉCNICA"/>
    <s v="64"/>
    <s v="PRINCIPAL"/>
    <s v="TERRESTRE"/>
    <s v="COGOLLO ROSSO CAMILO ANDRES"/>
    <n v="1"/>
    <n v="31419"/>
    <n v="31419"/>
  </r>
  <r>
    <s v="PASTO"/>
    <s v="0036-0003"/>
    <x v="0"/>
    <n v="52001"/>
    <n v="3132627"/>
    <n v="32010"/>
    <x v="0"/>
    <s v="NARIÑO"/>
    <s v="PASTO"/>
    <s v="BARRIO BERNAL 2 PASTO"/>
    <s v="WOMPI"/>
    <s v="FO-25-1966552"/>
    <d v="2025-12-12T12:43:00"/>
    <d v="2025-12-13T14:38:00"/>
    <x v="0"/>
    <s v="ROLLOS"/>
    <s v="EJECUTADO_EXITOSO"/>
    <s v="EJECUTADO EXITOSO"/>
    <s v="12/12/2025 SE ESCALA A COORDINADOR DE ZONA PARA ENTREGA DE ROLLOS EN SITIO | 13/12/2025 SE VISITA EL CB PARA ENTREGAR 48 ROLLOS, ENTREGA OK"/>
    <s v="VISITA_TÉCNICA"/>
    <s v="48"/>
    <s v="PRINCIPAL"/>
    <s v="TERRESTRE"/>
    <s v="GUERRERO RAMIREZ OSCAR DARIO"/>
    <n v="1"/>
    <n v="31419"/>
    <n v="31419"/>
  </r>
  <r>
    <s v="CUCUTA"/>
    <s v="0036-0007"/>
    <x v="3"/>
    <n v="54001"/>
    <n v="3132767"/>
    <n v="55670"/>
    <x v="0"/>
    <s v="NORTE DE SANTANDER"/>
    <s v="CUCUTA"/>
    <s v="BARRIO SAN LUIS CUCUTA 16"/>
    <s v="WOMPI"/>
    <s v="FO-25-1968056"/>
    <d v="2025-12-12T14:18:00"/>
    <d v="2025-12-13T14:40:00"/>
    <x v="0"/>
    <s v="ROLLOS"/>
    <s v="EJECUTADO_EXITOSO"/>
    <s v="EJECUTADO EXITOSO"/>
    <s v="12/12/2025 SE ESCALA A COORDINADOR DE ZONA PARA ENTREGA DE ROLLOS EN SITIO | 13/12/2025 SE VISITA COMERCIO SE HACE ENTREGA DE 64 ROLLOS WOMPI CIERRE EXITOSO"/>
    <s v="VISITA_TÉCNICA"/>
    <s v="64"/>
    <s v="PRINCIPAL"/>
    <s v="TERRESTRE"/>
    <s v="CARRILLO MORA FRANKY JAVIER"/>
    <n v="1"/>
    <n v="31419"/>
    <n v="31419"/>
  </r>
  <r>
    <s v="CALI"/>
    <s v="0036-0003"/>
    <x v="0"/>
    <n v="76001"/>
    <n v="3118575"/>
    <n v="79290"/>
    <x v="0"/>
    <s v="VALLE DEL CAUCA"/>
    <s v="CALI"/>
    <s v="BARRIO LIDO CALI"/>
    <s v="WOMPI"/>
    <s v="FO-25-1950750"/>
    <d v="2025-12-10T08:00:00"/>
    <d v="2025-12-13T14:41:00"/>
    <x v="0"/>
    <s v="ROLLOS"/>
    <s v="EJECUTADO_EXITOSO"/>
    <s v="EJECUTADO EXITOSO"/>
    <s v="09/12/2025 SE ESCALA A COORDINADOR DE ZONA PARA ENTREGA DE ROLLOS EN SITIO | 13/12/2025 SE ENTREGAN 20 ROLLOS AL CORRESPONSAL BANCARIO"/>
    <s v="VISITA_TÉCNICA"/>
    <s v="16"/>
    <s v="PRINCIPAL"/>
    <s v="TERRESTRE"/>
    <s v="PALACIOS GOMEZ BRAHIAN ANDRES"/>
    <n v="1"/>
    <n v="31419"/>
    <n v="31419"/>
  </r>
  <r>
    <s v="CUCUTA"/>
    <s v="0036-0007"/>
    <x v="3"/>
    <n v="54001"/>
    <n v="3120476"/>
    <n v="75351"/>
    <x v="0"/>
    <s v="NORTE DE SANTANDER"/>
    <s v="CUCUTA"/>
    <s v="BARRIO MOTILONES CUCUTA 23"/>
    <s v="WOMPI"/>
    <s v="FO-25-1955181"/>
    <d v="2025-12-10T09:59:00"/>
    <d v="2025-12-13T14:43:00"/>
    <x v="0"/>
    <s v="ROLLOS"/>
    <s v="EJECUTADO_EXITOSO"/>
    <s v="EJECUTADO EXITOSO"/>
    <s v="10/12/2025 SE ESCALA A COORDINADOR DE ZONA PARA ENTREGA DE ROLLOS EN SITIO | 13/12/2025 SE REALIZA ENTREGA DE 24 ROLLOS WOMPI OK"/>
    <s v="VISITA_TÉCNICA"/>
    <s v="24"/>
    <s v="PRINCIPAL"/>
    <s v="TERRESTRE"/>
    <s v="DURAN ACOSTA FRANK YONNY"/>
    <n v="1"/>
    <n v="31419"/>
    <n v="31419"/>
  </r>
  <r>
    <s v="VALLEDUPAR"/>
    <s v="0036-0001"/>
    <x v="1"/>
    <n v="20001"/>
    <n v="3132688"/>
    <n v="71407"/>
    <x v="0"/>
    <s v="CESAR"/>
    <s v="VALLEDUPAR"/>
    <s v="VALLEDUPAR ROSARIO NORTE II"/>
    <s v="WOMPI"/>
    <s v="FO-25-1968057"/>
    <d v="2025-12-12T14:13:00"/>
    <d v="2025-12-13T14:44:00"/>
    <x v="0"/>
    <s v="ROLLOS"/>
    <s v="EJECUTADO_EXITOSO"/>
    <s v="EJECUTADO EXITOSO"/>
    <s v="12/12/2025 SE ESCALA A COORDINADOR DE ZONA PARA ENTREGA DE ROLLOS EN SITIO | 13/12/2025 BUENOS SE VISITA CB Y SE LE HACE ENTREGA DE ROLLOS"/>
    <s v="VISITA_TÉCNICA"/>
    <s v="40"/>
    <s v="PRINCIPAL"/>
    <s v="TERRESTRE"/>
    <s v="BENITEZ CARVAJAL ALVARO JAVIER"/>
    <n v="1"/>
    <n v="31419"/>
    <n v="31419"/>
  </r>
  <r>
    <s v="BARRANQUILLA"/>
    <s v="0036-0001"/>
    <x v="1"/>
    <n v="8001"/>
    <n v="3126538"/>
    <n v="69804"/>
    <x v="0"/>
    <s v="ATLANTICO"/>
    <s v="BARRANQUILLA"/>
    <s v="BARRIO LA LUZ BARRANQUILLA 4"/>
    <s v="WOMPI"/>
    <s v="FO-25-1959370"/>
    <d v="2025-12-11T10:22:00"/>
    <d v="2025-12-13T14:44:00"/>
    <x v="0"/>
    <s v="ROLLOS"/>
    <s v="EJECUTADO_EXITOSO"/>
    <s v="EJECUTADO EXITOSO"/>
    <s v="11/12/2025 SE ESCALA A COORDINADOR DE ZONA PARA ENTREGA DE ROLLOS EN SITIO | 13/12/2025 SE HACE ENTREGA DE 40 ROLLOS WOMPI DE MANERA EXITOSA"/>
    <s v="VISITA_TÉCNICA"/>
    <s v="40"/>
    <s v="PRINCIPAL"/>
    <s v="TERRESTRE"/>
    <s v="ORTEGA TORRES JUAN SEBASTIAN"/>
    <n v="1"/>
    <n v="31419"/>
    <n v="31419"/>
  </r>
  <r>
    <s v="MONTERIA"/>
    <s v="0036-0001"/>
    <x v="1"/>
    <n v="23001"/>
    <n v="3117589"/>
    <n v="56400"/>
    <x v="0"/>
    <s v="CORDOBA"/>
    <s v="MONTERIA"/>
    <s v="BARRIO SUCRE MONTERIA 1"/>
    <s v="WOMPI"/>
    <s v="FO-25-1950173"/>
    <d v="2025-12-09T15:53:00"/>
    <d v="2025-12-13T14:46:00"/>
    <x v="0"/>
    <s v="ROLLOS"/>
    <s v="EJECUTADO_EXITOSO"/>
    <s v="EJECUTADO EXITOSO"/>
    <s v="09/12/2025 SE ESCALA A COORDINADOR DE ZONA PARA ENTREGA DE ROLLOS EN SITIO | 13/12/2025 SE REALIZA VISITA PARA ENTREGAR 32 ROLLOS WOMPI, NO SE MANIPULA DATAFONO ENTREGA OK"/>
    <s v="VISITA_TÉCNICA"/>
    <s v="32"/>
    <s v="PRINCIPAL"/>
    <s v="TERRESTRE"/>
    <s v="COGOLLO ROSSO CAMILO ANDRES"/>
    <n v="1"/>
    <n v="31419"/>
    <n v="31419"/>
  </r>
  <r>
    <s v="BOGOTA"/>
    <s v="0036-0004"/>
    <x v="4"/>
    <n v="11001"/>
    <n v="3132275"/>
    <n v="40893"/>
    <x v="0"/>
    <s v="CUNDINAMARCA"/>
    <s v="BOGOTA"/>
    <s v="BARRIO QUIRIGUA BOGOTA 3"/>
    <s v="WOMPI"/>
    <s v="FO-25-1966547"/>
    <d v="2025-12-12T12:54:00"/>
    <d v="2025-12-13T14:49:00"/>
    <x v="0"/>
    <s v="ROLLOS"/>
    <s v="EJECUTADO_EXITOSO"/>
    <s v="EJECUTADO EXITOSO"/>
    <s v="12/12/2025 SE ESCALA A COORDINADOR DE ZONA PARA ENTREGA DE ROLLOS EN SITIO | 13/12/2025 SE VISITA COMERCIO CB BANCOLOMBIA WOMPI, SE ENTREGAN ROLLOS DE PAPELERÍA PARA EL DATAFONO SOLICITADOS POR EL CLIENTE, NO UPS, NO SE MANIPULAN EQUIPOS"/>
    <s v="VISITA_TÉCNICA"/>
    <s v="64"/>
    <s v="PRINCIPAL"/>
    <s v="TERRESTRE"/>
    <s v="VEGA MANRIQUE JONATAN MAURICIO"/>
    <n v="1"/>
    <n v="31419"/>
    <n v="31419"/>
  </r>
  <r>
    <s v="BARRANQUILLA"/>
    <s v="0036-0001"/>
    <x v="1"/>
    <n v="8758"/>
    <n v="3126871"/>
    <n v="17438"/>
    <x v="0"/>
    <s v="ATLANTICO"/>
    <s v="SOLEDAD"/>
    <s v="BARRIO VILLA DE LAS MORAS LL SOLEDAD"/>
    <s v="WOMPI"/>
    <s v="FO-25-1960202"/>
    <d v="2025-12-11T11:08:00"/>
    <d v="2025-12-13T14:49:00"/>
    <x v="0"/>
    <s v="ROLLOS"/>
    <s v="EJECUTADO_EXITOSO"/>
    <s v="EJECUTADO EXITOSO"/>
    <s v="11/12/2025 SE ESCALA A COORDINADOR DE ZONA PARA ENTREGA DE ROLLOS EN SITIO | 13/12/2025 SE REALIZA VISITA SE PROCEDE A ENTREGAR 48 ROLLOS WOMPI"/>
    <s v="VISITA_TÉCNICA"/>
    <s v="48"/>
    <s v="PRINCIPAL"/>
    <s v="TERRESTRE"/>
    <s v="PORRAS CASTRO DARLON NASCK"/>
    <n v="1"/>
    <n v="31419"/>
    <n v="31419"/>
  </r>
  <r>
    <s v="PASTO"/>
    <s v="0036-0003"/>
    <x v="0"/>
    <n v="52001"/>
    <n v="3129679"/>
    <n v="78554"/>
    <x v="0"/>
    <s v="NARIÑO"/>
    <s v="PASTO"/>
    <s v="BARRIO TAMASAGRA 2 PASTO 1"/>
    <s v="WOMPI"/>
    <s v="FO-25-1963226"/>
    <d v="2025-12-12T08:00:00"/>
    <d v="2025-12-13T14:52:00"/>
    <x v="0"/>
    <s v="ROLLOS"/>
    <s v="EJECUTADO_EXITOSO"/>
    <s v="EJECUTADO EXITOSO"/>
    <s v="12/12/2025 SE ESCALA A COORDINADOR DE ZONA PARA ENTREGA DE ROLLOS EN SITIO | 13/12/2025 SE LLEGA AL CB PERO SE ENCUENTRA CERRADO, SE REALIZA COMUNICACIÓN CON USUARIA Y PIDE QUE LOS ROLLOS SEAN ENTREGADOS EN LA CASA DE AL LADO, ENTREGA OK"/>
    <s v="VISITA_TÉCNICA"/>
    <s v="16"/>
    <s v="PRINCIPAL"/>
    <s v="TERRESTRE"/>
    <s v="GUERRERO RAMIREZ OSCAR DARIO"/>
    <n v="1"/>
    <n v="31419"/>
    <n v="31419"/>
  </r>
  <r>
    <s v="BOGOTA"/>
    <s v="0036-0004"/>
    <x v="4"/>
    <n v="11001"/>
    <n v="3129205"/>
    <n v="63479"/>
    <x v="0"/>
    <s v="CUNDINAMARCA"/>
    <s v="BOGOTA"/>
    <s v="BARRIO SANTA ISABEL BOGOTA 5"/>
    <s v="WOMPI"/>
    <s v="FO-25-1962148"/>
    <d v="2025-12-11T16:14:00"/>
    <d v="2025-12-13T14:54:00"/>
    <x v="0"/>
    <s v="ROLLOS"/>
    <s v="EJECUTADO_EXITOSO"/>
    <s v="EJECUTADO EXITOSO"/>
    <s v="11/12/2025 SE ESCALA A COORDINADOR DE ZONA PARA ENTREGA DE ROLLOS EN SITIO | 13/12/2025 ENTREGA DE ROLLOS EJECUTADO OK"/>
    <s v="VISITA_TÉCNICA"/>
    <s v="24"/>
    <s v="PRINCIPAL"/>
    <s v="TERRESTRE"/>
    <s v="GOMEZ VEGA DAVID SNEYDER"/>
    <n v="1"/>
    <n v="31419"/>
    <n v="31419"/>
  </r>
  <r>
    <s v="CALI"/>
    <s v="0036-0003"/>
    <x v="0"/>
    <n v="76001"/>
    <n v="3129164"/>
    <n v="81383"/>
    <x v="0"/>
    <s v="VALLE DEL CAUCA"/>
    <s v="CALI"/>
    <s v="FERROELECTRICOS YUM"/>
    <s v="WOMPI"/>
    <s v="FO-25-1962155"/>
    <d v="2025-12-11T16:09:00"/>
    <d v="2025-12-13T14:57:00"/>
    <x v="0"/>
    <s v="ROLLOS"/>
    <s v="EJECUTADO_EXITOSO"/>
    <s v="EJECUTADO EXITOSO"/>
    <s v="11/12/2025 SE ESCALA A COORDINADOR DE ZONA PARA ENTREGA DE ROLLOS EN SITIO | 13/12/2025 SE REALIZA ENTREGA DE 16 ROLLOS WOMPI CON VISITA, NO SE INTERVIENE EQUIPOS"/>
    <s v="VISITA_TÉCNICA"/>
    <s v="16"/>
    <s v="PRINCIPAL"/>
    <s v="TERRESTRE"/>
    <s v="HERRERA MONAR GEOVANNY"/>
    <n v="1"/>
    <n v="31419"/>
    <n v="31419"/>
  </r>
  <r>
    <s v="BOGOTA"/>
    <s v="0036-0004"/>
    <x v="4"/>
    <n v="11001"/>
    <n v="3129924"/>
    <n v="76792"/>
    <x v="0"/>
    <s v="CUNDINAMARCA"/>
    <s v="BOGOTA"/>
    <s v="BARRIO NORMANDIA BOGOTA 7"/>
    <s v="WOMPI"/>
    <s v="FO-25-1963235"/>
    <d v="2025-12-12T08:00:00"/>
    <d v="2025-12-13T14:59:00"/>
    <x v="0"/>
    <s v="ROLLOS"/>
    <s v="EJECUTADO_EXITOSO"/>
    <s v="EJECUTADO EXITOSO"/>
    <s v="12/12/2025 SE ESCALA A COORDINADOR DE ZONA PARA ENTREGA DE ROLLOS EN SITIO | 13/12/2025 SE VISITA COMERCIO CB BANCOLOMBIA WOMPI, SE ENTREGAN ROLLOS DE PAPELERÍA PARA EL DATAFONO SOLICITADOS POR EL CLIENTE, NO UPS, NO SE MANIPULAN EQUIPOS"/>
    <s v="VISITA_TÉCNICA"/>
    <s v="16"/>
    <s v="PRINCIPAL"/>
    <s v="TERRESTRE"/>
    <s v="VEGA MANRIQUE JONATAN MAURICIO"/>
    <n v="1"/>
    <n v="31419"/>
    <n v="31419"/>
  </r>
  <r>
    <s v="CUCUTA"/>
    <s v="0036-0007"/>
    <x v="3"/>
    <n v="54001"/>
    <n v="3133585"/>
    <n v="79070"/>
    <x v="0"/>
    <s v="NORTE DE SANTANDER"/>
    <s v="CUCUTA"/>
    <s v="BARRIO BUENOS AIRES CUCUTA 5"/>
    <s v="WOMPI"/>
    <s v="FO-25-1968220"/>
    <d v="2025-12-12T16:49:00"/>
    <d v="2025-12-13T15:01:00"/>
    <x v="0"/>
    <s v="ROLLOS"/>
    <s v="EJECUTADO_EXITOSO"/>
    <s v="EJECUTADO EXITOSO"/>
    <s v="12/12/2025 SE ESCALA A COORDINADOR DE ZONA PARA ENTREGA DE ROLLOS EN SITIO | 13/12/2025 SE REALIZA ENTREGA DE 16 ROLLOS WOMPI OK"/>
    <s v="VISITA_TÉCNICA"/>
    <s v="16"/>
    <s v="PRINCIPAL"/>
    <s v="TERRESTRE"/>
    <s v="DURAN ACOSTA FRANK YONNY"/>
    <n v="1"/>
    <n v="31419"/>
    <n v="31419"/>
  </r>
  <r>
    <s v="BARRANQUILLA"/>
    <s v="0036-0001"/>
    <x v="1"/>
    <n v="8001"/>
    <n v="3131969"/>
    <n v="47811"/>
    <x v="0"/>
    <s v="ATLANTICO"/>
    <s v="BARRANQUILLA"/>
    <s v="BARRIO CIUDAD JARDIN BARRANQUILLA 4"/>
    <s v="WOMPI"/>
    <s v="FO-25-1966258"/>
    <d v="2025-12-12T11:40:00"/>
    <d v="2025-12-13T15:01:00"/>
    <x v="0"/>
    <s v="ROLLOS"/>
    <s v="EJECUTADO_EXITOSO"/>
    <s v="EJECUTADO EXITOSO"/>
    <s v="12/12/2025 SE ESCALA A COORDINADOR DE ZONA PARA ENTREGA DE ROLLOS EN SITIO | 13/12/2025 SE HACE ENTREGA DE 32 ROLLOS WOMPI DE MANERA EXITOSA"/>
    <s v="VISITA_TÉCNICA"/>
    <s v="32"/>
    <s v="PRINCIPAL"/>
    <s v="TERRESTRE"/>
    <s v="ORTEGA TORRES JUAN SEBASTIAN"/>
    <n v="1"/>
    <n v="31419"/>
    <n v="31419"/>
  </r>
  <r>
    <s v="CALI"/>
    <s v="0036-0003"/>
    <x v="0"/>
    <n v="76001"/>
    <n v="3132100"/>
    <n v="80586"/>
    <x v="0"/>
    <s v="VALLE DEL CAUCA"/>
    <s v="CALI"/>
    <s v="BARRIO POTRERO GRANDE CALI 2"/>
    <s v="WOMPI"/>
    <s v="FO-25-1966264"/>
    <d v="2025-12-12T11:33:00"/>
    <d v="2025-12-13T15:04:00"/>
    <x v="0"/>
    <s v="ROLLOS"/>
    <s v="EJECUTADO_EXITOSO"/>
    <s v="EJECUTADO EXITOSO"/>
    <s v="12/12/2025 SE ESCALA A COORDINADOR DE ZONA PARA ENTREGA DE ROLLOS EN SITIO | 13/12/2025 SE REALIZA ENTREGA DE 16 ROLLOS WOMPI CON VISITA, NO SE INTERVIENE EQUIPOS"/>
    <s v="VISITA_TÉCNICA"/>
    <s v="16"/>
    <s v="PRINCIPAL"/>
    <s v="TERRESTRE"/>
    <s v="HERRERA MONAR GEOVANNY"/>
    <n v="1"/>
    <n v="31419"/>
    <n v="31419"/>
  </r>
  <r>
    <s v="TUNJA"/>
    <s v="0036-0007"/>
    <x v="3"/>
    <n v="15001"/>
    <n v="3129435"/>
    <n v="79149"/>
    <x v="0"/>
    <s v="BOYACA"/>
    <s v="TUNJA"/>
    <s v="BARRIO NUEVA SANTA BARBARA TUNJA3"/>
    <s v="WOMPI"/>
    <s v="FO-25-1962142"/>
    <d v="2025-12-11T16:42:00"/>
    <d v="2025-12-13T15:04:00"/>
    <x v="0"/>
    <s v="ROLLOS"/>
    <s v="EJECUTADO_EXITOSO"/>
    <s v="EJECUTADO EXITOSO"/>
    <s v="11/12/2025 SE ESCALA A COORDINADOR DE ZONA PARA ENTREGA DE ROLLOS EN SITIO | 13/12/2025 SE REALIZA ENTREGA EN SITIO DE 16 ROLLOS REDEBAN , RECIBE PAPELERÍA LUIS ORLANDO SOSA"/>
    <s v="VISITA_TÉCNICA"/>
    <s v="16"/>
    <s v="PRINCIPAL"/>
    <s v="TERRESTRE"/>
    <s v="ALVARADO MORENO CRISTHIAN"/>
    <n v="1"/>
    <n v="31419"/>
    <n v="31419"/>
  </r>
  <r>
    <s v="BARRANQUILLA"/>
    <s v="0036-0001"/>
    <x v="1"/>
    <n v="8001"/>
    <n v="3130402"/>
    <n v="17017"/>
    <x v="0"/>
    <s v="ATLANTICO"/>
    <s v="BARRANQUILLA"/>
    <s v="BARRIO LOS ANDES BARRANQUILLA"/>
    <s v="WOMPI"/>
    <s v="FO-25-1964323"/>
    <d v="2025-12-12T08:00:00"/>
    <d v="2025-12-13T15:05:00"/>
    <x v="0"/>
    <s v="ROLLOS"/>
    <s v="EJECUTADO_EXITOSO"/>
    <s v="EJECUTADO EXITOSO"/>
    <s v="12/12/2025 SE ESCALA A COORDINADOR DE ZONA PARA ENTREGA DE ROLLOS EN SITIO | 13/12/2025 SE HACE ENTREGA DE 64 ROLLOS WOMPI DE MANERA EXITOSA"/>
    <s v="VISITA_TÉCNICA"/>
    <s v="64"/>
    <s v="PRINCIPAL"/>
    <s v="TERRESTRE"/>
    <s v="ORTEGA TORRES JUAN SEBASTIAN"/>
    <n v="1"/>
    <n v="31419"/>
    <n v="31419"/>
  </r>
  <r>
    <s v="CALI"/>
    <s v="0036-0003"/>
    <x v="0"/>
    <n v="76520"/>
    <n v="3132638"/>
    <n v="59730"/>
    <x v="0"/>
    <s v="VALLE DEL CAUCA"/>
    <s v="PALMIRA"/>
    <s v="BARRIO ALICANTO PALMIRA"/>
    <s v="WOMPI"/>
    <s v="FO-25-1966549"/>
    <d v="2025-12-12T12:52:00"/>
    <d v="2025-12-13T15:07:00"/>
    <x v="0"/>
    <s v="ROLLOS"/>
    <s v="EJECUTADO_EXITOSO"/>
    <s v="EJECUTADO EXITOSO"/>
    <s v="12/12/2025 SE ESCALA A COORDINADOR DE ZONA PARA ENTREGA DE ROLLOS EN SITIO | 13/12/2025 EN LA VISITA TÉCNICA SE REALIZÓ LA ENTREGA DE 24 ROLLOS DE WOMPI PARA EL CB."/>
    <s v="VISITA_TÉCNICA"/>
    <s v="24"/>
    <s v="PRINCIPAL"/>
    <s v="TERRESTRE"/>
    <s v="SANCHEZ URREGO ROBINSON DAVID"/>
    <n v="1"/>
    <n v="31419"/>
    <n v="31419"/>
  </r>
  <r>
    <s v="BOGOTA"/>
    <s v="0036-0004"/>
    <x v="4"/>
    <n v="11001"/>
    <n v="3132618"/>
    <n v="67638"/>
    <x v="0"/>
    <s v="CUNDINAMARCA"/>
    <s v="BOGOTA"/>
    <s v="BARRIO POTOSI BOGOTA 1"/>
    <s v="WOMPI"/>
    <s v="FO-25-1966554"/>
    <d v="2025-12-12T12:39:00"/>
    <d v="2025-12-13T15:23:00"/>
    <x v="0"/>
    <s v="ROLLOS"/>
    <s v="EJECUTADO_EXITOSO"/>
    <s v="EJECUTADO EXITOSO"/>
    <s v="12/12/2025 SE ESCALA A COORDINADOR DE ZONA PARA ENTREGA DE ROLLOS EN SITIO | 13/12/2025 SE LLEGA A COMERCIO, PARA ENTREGA DE ROLLOS ENCONTRANDO CERRADO, SE LLAMA AL CONTACTO NÚMERO 3197797663 NO SE LOGRA CONTACTARLO. SE DEJA EVIDENCIA FOTOGRÁFICA"/>
    <s v="VISITA_TÉCNICA"/>
    <m/>
    <s v="PRINCIPAL"/>
    <s v="TERRESTRE"/>
    <s v="ARIAS QUILINDO JULIAN"/>
    <n v="1"/>
    <n v="31419"/>
    <n v="31419"/>
  </r>
  <r>
    <s v="BARRANQUILLA"/>
    <s v="0036-0001"/>
    <x v="1"/>
    <n v="8001"/>
    <n v="3108660"/>
    <n v="74523"/>
    <x v="0"/>
    <s v="ATLANTICO"/>
    <s v="BARRANQUILLA"/>
    <s v="BARRIO EVARISTO SOURDIS BARRANQUILLA"/>
    <s v="WOMPI"/>
    <s v="FO-25-1940780"/>
    <d v="2025-12-05T13:26:00"/>
    <d v="2025-12-13T15:55:00"/>
    <x v="0"/>
    <s v="ROLLOS"/>
    <s v="EJECUTADO_EXITOSO"/>
    <s v="EJECUTADO EXITOSO"/>
    <s v="06/12/2025 SE ESCALA A COORDINADOR DE ZONA PARA ENTREGA DE ROLLOS EN SITIO | 13/12/2025 SE ENTREGAN 16 ROLLOS"/>
    <s v="VISITA_TÉCNICA"/>
    <s v="16"/>
    <s v="PRINCIPAL"/>
    <s v="TERRESTRE"/>
    <s v="DE AVILA SIADES ALBERTO ENRIQUE"/>
    <n v="1"/>
    <n v="31419"/>
    <n v="31419"/>
  </r>
  <r>
    <s v="IBAGUE"/>
    <s v="0036-0006"/>
    <x v="2"/>
    <n v="73001"/>
    <n v="3106980"/>
    <n v="48408"/>
    <x v="0"/>
    <s v="TOLIMA"/>
    <s v="IBAGUE"/>
    <s v="BARRIO LA FRANCIA IBAGUE"/>
    <s v="WOMPI"/>
    <s v="FO-25-1935304"/>
    <d v="2025-12-05T10:06:00"/>
    <d v="2025-12-13T23:59:00"/>
    <x v="0"/>
    <s v="ROLLOS"/>
    <s v="EJECUTADO_EXITOSO"/>
    <s v="EJECUTADO EXITOSO"/>
    <s v="05/12/2025 SE ESCALA A COORDINADOR DE ZONA PARA ENTREGA DE ROLLOS EN SITIO | 13/12/2025 SE REALIZA ENTREGA DE 64 ROLLOS WOMPI POR SOLICITUD DEL CLIENTE."/>
    <s v="VISITA_TÉCNICA"/>
    <s v="64"/>
    <s v="PRINCIPAL"/>
    <s v="TERRESTRE"/>
    <s v="BARRAGAN TAFUR EDWIN ESTEBAN"/>
    <n v="1"/>
    <n v="31419"/>
    <n v="31419"/>
  </r>
  <r>
    <s v="MEDELLIN"/>
    <s v="0036-0005"/>
    <x v="5"/>
    <n v="5001"/>
    <n v="3111149"/>
    <n v="80707"/>
    <x v="0"/>
    <s v="ANTIOQUIA"/>
    <s v="MEDELLIN"/>
    <s v="BARRIO OLAYA MEDELLIN"/>
    <s v="WOMPI"/>
    <s v="FO-25-1941373"/>
    <d v="2025-12-09T08:00:00"/>
    <d v="2025-12-14T13:29:00"/>
    <x v="0"/>
    <s v="ROLLOS"/>
    <s v="EJECUTADO_EXITOSO"/>
    <s v="EJECUTADO EXITOSO"/>
    <s v="14/12/2025 SE REALIZA ENTREGA DE 64 ROLLOS POR EL OPERADOR LOGISTICO VELOCES CON LA GUIA V4001950073"/>
    <s v="ANALISTA-OPERADOR LOGISTICO"/>
    <s v="64"/>
    <s v="PRINCIPAL"/>
    <s v="TERRESTRE"/>
    <s v="BETANCUR AGUIRRE EDGAR AUGUSTO"/>
    <n v="1"/>
    <n v="31419"/>
    <n v="31419"/>
  </r>
  <r>
    <s v="BOGOTA"/>
    <s v="0036-0004"/>
    <x v="4"/>
    <n v="25743"/>
    <n v="3129823"/>
    <n v="72962"/>
    <x v="0"/>
    <s v="CUNDINAMARCA"/>
    <s v="SILVANIA"/>
    <s v="CENTRO SILVANIA CUNDINAMARCA"/>
    <s v="WOMPI"/>
    <s v="FO-25-1962234"/>
    <d v="2025-12-12T08:00:00"/>
    <d v="2025-12-14T13:43:00"/>
    <x v="0"/>
    <s v="ROLLOS"/>
    <s v="EJECUTADO_EXITOSO"/>
    <s v="EJECUTADO EXITOSO"/>
    <s v="11/12/2025 SE REALIZA ENVIO DE ROLLOS POR  OPERADOR LOGISTICO | 14/12/2025 SE REALIZA ENVIO DE 16 ROLLOS, CON LA GUIA 2235597730 SERVIENTREGA. SE CONFIRMA ENTREGA EXITOSA POR PARTE DE LA TRANSPORTADORA"/>
    <s v="ENVÍO"/>
    <s v="16"/>
    <s v="INTERMEDIA"/>
    <s v="TERRESTRE"/>
    <s v="CONTRERAS ROSSI LITZY YULIETH"/>
    <n v="1"/>
    <n v="36351"/>
    <n v="36351"/>
  </r>
  <r>
    <s v="MEDELLIN"/>
    <s v="0036-0005"/>
    <x v="5"/>
    <n v="5686"/>
    <n v="3108578"/>
    <n v="79382"/>
    <x v="0"/>
    <s v="ANTIOQUIA"/>
    <s v="SANTA ROSA DE OSOS"/>
    <s v="BARRIO SECTOR CALLE CALDAS SANTA ROSA DE OSOS"/>
    <s v="WOMPI"/>
    <s v="FO-25-1940405"/>
    <d v="2025-12-05T13:29:00"/>
    <d v="2025-12-14T14:01:00"/>
    <x v="0"/>
    <s v="ROLLOS"/>
    <s v="EJECUTADO_EXITOSO"/>
    <s v="EJECUTADO EXITOSO"/>
    <s v="06/12/2025 SE CONFIRMAN DATOS, SE REALIZA ENVIO POR OPERADOR LOGISTICO | 14/12/2025 SE REALIZA ENVIO DE 16 ROLLOS, CON LA GUIA 992234003 LOGICUARTAS. SE CONFIRMA ENTREGA EXITOSA POR PARTE DE LA TRANSPORTADORA"/>
    <s v="ENVÍO"/>
    <s v="16"/>
    <s v="INTERMEDIA"/>
    <s v="TERRESTRE"/>
    <s v="MORENO MEDINA JUAN PABLO"/>
    <n v="1"/>
    <n v="36351"/>
    <n v="36351"/>
  </r>
  <r>
    <s v="PASTO"/>
    <s v="0036-0003"/>
    <x v="0"/>
    <n v="52019"/>
    <n v="3109903"/>
    <n v="77512"/>
    <x v="0"/>
    <s v="NARIÑO"/>
    <s v="ALBAN"/>
    <s v="BARRIO SAN CARLOS ALBAN 1"/>
    <s v="WOMPI"/>
    <s v="FO-25-1940402"/>
    <d v="2025-12-05T15:56:00"/>
    <d v="2025-12-14T14:01:00"/>
    <x v="0"/>
    <s v="ROLLOS"/>
    <s v="EJECUTADO_EXITOSO"/>
    <s v="EJECUTADO EXITOSO"/>
    <s v="06/12/2025 SE CONFIRMAN DATOS, SE REALIZA ENVIO POR OPERADOR LOGISTICO | 14/12/2025 SE REALIZA ENVIO DE 8 ROLLOS, CON LA GUIA 2248145478 SERVIENTREGA. SE CONFIRMA ENTREGA EXITOSA POR PARTE DE LA TRANSPORTADORA"/>
    <s v="ENVÍO"/>
    <s v="8"/>
    <s v="INTERMEDIA"/>
    <s v="TERRESTRE"/>
    <s v="ORREGO BEDOYA YASMIN ADRIANA"/>
    <n v="1"/>
    <n v="36351"/>
    <n v="36351"/>
  </r>
  <r>
    <s v="MEDELLIN"/>
    <s v="0036-0005"/>
    <x v="5"/>
    <n v="5686"/>
    <n v="3109098"/>
    <n v="77665"/>
    <x v="0"/>
    <s v="ANTIOQUIA"/>
    <s v="SANTA ROSA DE OSOS"/>
    <s v="BARRIO CALLE BOYACA SANTA ROSA DE OSOS"/>
    <s v="WOMPI"/>
    <s v="FO-25-1940979"/>
    <d v="2025-12-05T15:11:00"/>
    <d v="2025-12-14T14:01:00"/>
    <x v="0"/>
    <s v="ROLLOS"/>
    <s v="EJECUTADO_EXITOSO"/>
    <s v="EJECUTADO EXITOSO"/>
    <s v="14/12/2025 SE REALIZA ENVIO DE 16 ROLLOS, CON LA GUIA 992234013 LOGICUARTAS. SE CONFIRMA ENTREGA EXITOSA POR PARTE DE LA TRANSPORTADORA"/>
    <s v="ENVÍO"/>
    <s v="16"/>
    <s v="INTERMEDIA"/>
    <s v="TERRESTRE"/>
    <s v="MORENO MEDINA JUAN PABLO"/>
    <n v="1"/>
    <n v="36351"/>
    <n v="36351"/>
  </r>
  <r>
    <s v="IBAGUE"/>
    <s v="0036-0006"/>
    <x v="2"/>
    <n v="73585"/>
    <n v="3108624"/>
    <n v="81291"/>
    <x v="0"/>
    <s v="TOLIMA"/>
    <s v="PURIFICACION"/>
    <s v="CAFE INTERNACIONAL ALICE"/>
    <s v="WOMPI"/>
    <s v="FO-25-1947189"/>
    <d v="2025-12-05T12:31:00"/>
    <d v="2025-12-14T14:01:00"/>
    <x v="0"/>
    <s v="ROLLOS"/>
    <s v="EJECUTADO_EXITOSO"/>
    <s v="EJECUTADO EXITOSO"/>
    <s v="09/12/2025 SE CONFIRMAN DATOS, SE REALIZA ENVIO POR OPERADOR LOGISTICO | 14/12/2025 SE REALIZA ENVIO DE 8 ROLLOS, CON LA GUIA 2235597018 SERVIENTREGA. SE CONFIRMA ENTREGA EXITOSA POR PARTE DE LA TRANSPORTADORA"/>
    <s v="ENVÍO"/>
    <s v="8"/>
    <s v="INTERMEDIA"/>
    <s v="TERRESTRE"/>
    <s v="CONTRERAS ROSSI LITZY YULIETH"/>
    <n v="1"/>
    <n v="36351"/>
    <n v="36351"/>
  </r>
  <r>
    <s v="TUNJA"/>
    <s v="0036-0007"/>
    <x v="3"/>
    <n v="15238"/>
    <n v="3131583"/>
    <n v="30609"/>
    <x v="0"/>
    <s v="BOYACA"/>
    <s v="DUITAMA"/>
    <s v="BARRIO CENTRO 19"/>
    <s v="WOMPI"/>
    <s v="FO-25-1965744"/>
    <d v="2025-12-12T11:03:00"/>
    <d v="2025-12-14T14:01:00"/>
    <x v="0"/>
    <s v="ROLLOS"/>
    <s v="EJECUTADO_EXITOSO"/>
    <s v="EJECUTADO EXITOSO"/>
    <s v="12/12/2025 SE REALIZA ENVIO DE ROLLOS POR  OPERADOR LOGISTICO | 14/12/2025 SE REALIZA ENVIO DE 64 ROLLOS, CON LA GUIA 2235597743 SERVIENTREGA. SE CONFIRMA ENTREGA EXITOSA POR PARTE DE LA TRANSPORTADORA"/>
    <s v="ENVÍO"/>
    <s v="64"/>
    <s v="INTERMEDIA"/>
    <s v="TERRESTRE"/>
    <s v="CONTRERAS ROSSI LITZY YULIETH"/>
    <n v="1"/>
    <n v="36351"/>
    <n v="36351"/>
  </r>
  <r>
    <s v="BOGOTA"/>
    <s v="0036-0004"/>
    <x v="4"/>
    <n v="25307"/>
    <n v="3131562"/>
    <n v="64901"/>
    <x v="0"/>
    <s v="CUNDINAMARCA"/>
    <s v="GIRARDOT"/>
    <s v="BARRIO ALTO DE LA CRUZ GIRARDOT 1"/>
    <s v="WOMPI"/>
    <s v="FO-25-1965746"/>
    <d v="2025-12-12T10:52:00"/>
    <d v="2025-12-14T14:01:00"/>
    <x v="0"/>
    <s v="ROLLOS"/>
    <s v="EJECUTADO_EXITOSO"/>
    <s v="EJECUTADO EXITOSO"/>
    <s v="12/12/2025 SE REALIZA ENVIO DE ROLLOS POR  OPERADOR LOGISTICO | 14/12/2025 SE REALIZA ENVIO DE 64 ROLLOS, CON LA GUIA 2235597744 SERVIENTREGA. SE CONFIRMA ENTREGA EXITOSA POR PARTE DE LA TRANSPORTADORA"/>
    <s v="ENVÍO"/>
    <s v="64"/>
    <s v="LEJANA"/>
    <s v="TERRESTRE"/>
    <s v="CONTRERAS ROSSI LITZY YULIETH"/>
    <n v="1"/>
    <n v="40250"/>
    <n v="40250"/>
  </r>
  <r>
    <s v="TUNJA"/>
    <s v="0036-0007"/>
    <x v="3"/>
    <n v="15407"/>
    <n v="3129477"/>
    <n v="80978"/>
    <x v="0"/>
    <s v="BOYACA"/>
    <s v="VILLA DE LEYVA"/>
    <s v="BARRIO SANTA ANA VILLA DE LEYVA"/>
    <s v="WOMPI"/>
    <s v="FO-25-1962194"/>
    <d v="2025-12-12T08:00:00"/>
    <d v="2025-12-14T14:01:00"/>
    <x v="0"/>
    <s v="ROLLOS"/>
    <s v="EJECUTADO_EXITOSO"/>
    <s v="EJECUTADO EXITOSO"/>
    <s v="11/12/2025 SE REALIZA ENVIO DE ROLLOS POR  OPERADOR LOGISTICO | 14/12/2025 SE REALIZA ENVIO DE 16 ROLLOS, CON LA GUIA 2235597728 SERVIENTREGA. SE CONFIRMA ENTREGA EXITOSA POR PARTE DE LA TRANSPORTADORA"/>
    <s v="ENVÍO"/>
    <s v="16"/>
    <s v="INTERMEDIA"/>
    <s v="TERRESTRE"/>
    <s v="CONTRERAS ROSSI LITZY YULIETH"/>
    <n v="1"/>
    <n v="36351"/>
    <n v="36351"/>
  </r>
  <r>
    <s v="BOGOTA"/>
    <s v="0036-0004"/>
    <x v="4"/>
    <n v="25758"/>
    <n v="3128939"/>
    <n v="49329"/>
    <x v="0"/>
    <s v="CUNDINAMARCA"/>
    <s v="SOPO"/>
    <s v="BARRIO SOPO SOPO 1"/>
    <s v="WOMPI"/>
    <s v="FO-25-1962201"/>
    <d v="2025-12-11T15:47:00"/>
    <d v="2025-12-14T14:01:00"/>
    <x v="0"/>
    <s v="ROLLOS"/>
    <s v="EJECUTADO_EXITOSO"/>
    <s v="EJECUTADO EXITOSO"/>
    <s v="11/12/2025 SE REALIZA ENVIO DE ROLLOS POR  OPERADOR LOGISTICO | 14/12/2025 SE REALIZA ENVIO DE 64 ROLLOS, CON LA GUIA 2235597729 SERVIENTREGA. SE CONFIRMA ENTREGA EXITOSA POR PARTE DE LA TRANSPORTADORA"/>
    <s v="ENVÍO"/>
    <s v="64"/>
    <s v="INTERMEDIA"/>
    <s v="TERRESTRE"/>
    <s v="CONTRERAS ROSSI LITZY YULIETH"/>
    <n v="1"/>
    <n v="36351"/>
    <n v="36351"/>
  </r>
  <r>
    <s v="IBAGUE"/>
    <s v="0036-0006"/>
    <x v="2"/>
    <n v="73443"/>
    <n v="3124610"/>
    <n v="70948"/>
    <x v="0"/>
    <s v="TOLIMA"/>
    <s v="MARIQUITA"/>
    <s v="BARRIO SAN SEBASTIAN DE MARIQUITA CENTRO"/>
    <s v="WOMPI"/>
    <s v="FO-25-1960564"/>
    <d v="2025-12-11T08:00:00"/>
    <d v="2025-12-14T14:01:00"/>
    <x v="0"/>
    <s v="ROLLOS"/>
    <s v="EJECUTADO_EXITOSO"/>
    <s v="EJECUTADO EXITOSO"/>
    <s v="11/12/2025 SE CONFIRMAN DATOS, SE REALIZA ENVIO POR OPERADOR LOGISTICO | 14/12/2025 SE REALIZA ENVIO DE 24 ROLLOS, CON LA GUIA 2235597721 SERVIENTREGA. SE CONFIRMA ENTREGA EXITOSA POR PARTE DE LA TRANSPORTADORA"/>
    <s v="ENVÍO"/>
    <s v="24"/>
    <s v="LEJANA"/>
    <s v="TERRESTRE"/>
    <s v="MISAS MARULANDA ALEXANDER"/>
    <n v="1"/>
    <n v="40250"/>
    <n v="40250"/>
  </r>
  <r>
    <s v="CALI"/>
    <s v="0036-0003"/>
    <x v="0"/>
    <n v="76364"/>
    <n v="3119774"/>
    <n v="80025"/>
    <x v="0"/>
    <s v="VALLE DEL CAUCA"/>
    <s v="JAMUNDI"/>
    <s v="BARRIO BONANZA JAMUNDI 2"/>
    <s v="WOMPI"/>
    <s v="FO-25-1956091"/>
    <d v="2025-12-10T08:55:00"/>
    <d v="2025-12-14T14:01:00"/>
    <x v="0"/>
    <s v="ROLLOS"/>
    <s v="EJECUTADO_EXITOSO"/>
    <s v="EJECUTADO EXITOSO"/>
    <s v="14/12/2025 SE REALIZA ENVIO DE 16 ROLLOS, CON LA GUIA 2248145547 SERVIENTREGA. SE CONFIRMA ENTREGA EXITOSA POR PARTE DE LA TRANSPORTADORA"/>
    <s v="ENVÍO"/>
    <s v="16"/>
    <s v="INTERMEDIA"/>
    <s v="TERRESTRE"/>
    <s v="GARCIA CHAVARRIA TATIANA EDELMIRA"/>
    <n v="1"/>
    <n v="36351"/>
    <n v="36351"/>
  </r>
  <r>
    <s v="NEIVA"/>
    <s v="0036-0006"/>
    <x v="2"/>
    <n v="41016"/>
    <n v="3119164"/>
    <n v="74533"/>
    <x v="0"/>
    <s v="HUILA"/>
    <s v="AIPE"/>
    <s v="BARRIO VEREDA LA UNION AIPE"/>
    <s v="WOMPI"/>
    <s v="FO-25-1964889"/>
    <d v="2025-12-10T08:00:00"/>
    <d v="2025-12-14T14:01:00"/>
    <x v="0"/>
    <s v="ROLLOS"/>
    <s v="EJECUTADO_EXITOSO"/>
    <s v="EJECUTADO EXITOSO"/>
    <s v="12/12/2025 SE CONFIRMAN DATOS, SE REALIZA ENVIO POR OPERADOR LOGISTICO | 14/12/2025 SE REALIZA ENVIO DE 8 ROLLOS, CON LA GUIA 2235597735 SERVIENTREGA. SE CONFIRMA ENTREGA EXITOSA POR PARTE DE LA TRANSPORTADORA"/>
    <s v="ENVÍO"/>
    <s v="8"/>
    <s v="INTERMEDIA"/>
    <s v="TERRESTRE"/>
    <s v="RICO PERDOMO ALAHY XIMENA"/>
    <n v="1"/>
    <n v="36351"/>
    <n v="36351"/>
  </r>
  <r>
    <s v="CALI"/>
    <s v="0036-0003"/>
    <x v="0"/>
    <n v="76248"/>
    <n v="3114918"/>
    <n v="79300"/>
    <x v="0"/>
    <s v="VALLE DEL CAUCA"/>
    <s v="EL CERRITO"/>
    <s v="BARRIO CORREGIMIENTO SANTA ELENA EL CERRITO"/>
    <s v="WOMPI"/>
    <s v="FO-25-1947679"/>
    <d v="2025-12-09T10:29:00"/>
    <d v="2025-12-14T14:01:00"/>
    <x v="0"/>
    <s v="ROLLOS"/>
    <s v="EJECUTADO_EXITOSO"/>
    <s v="EJECUTADO EXITOSO"/>
    <s v="09/12/2025 SE REALIZA ENVIO DE ROLLOS POR  OPERADOR LOGISTICO | 14/12/2025 SE REALIZA ENVIO DE 64 ROLLOS, CON LA GUIA 2248145480 SERVIENTREGA. SE CONFIRMA ENTREGA EXITOSA POR PARTE DE LA TRANSPORTADORA"/>
    <s v="ENVÍO"/>
    <s v="64"/>
    <s v="INTERMEDIA"/>
    <s v="TERRESTRE"/>
    <s v="CONTRERAS ROSSI LITZY YULIETH"/>
    <n v="1"/>
    <n v="36351"/>
    <n v="36351"/>
  </r>
  <r>
    <s v="NEIVA"/>
    <s v="0036-0006"/>
    <x v="2"/>
    <n v="18001"/>
    <n v="3116196"/>
    <n v="79386"/>
    <x v="0"/>
    <s v="CAQUETA"/>
    <s v="FLORENCIA"/>
    <s v="BARRIO LAS PALMERAS ALTAS FLORENCIA"/>
    <s v="WOMPI"/>
    <s v="FO-25-1955762"/>
    <d v="2025-12-09T13:06:00"/>
    <d v="2025-12-14T14:19:00"/>
    <x v="0"/>
    <s v="ROLLOS"/>
    <s v="EJECUTADO_EXITOSO"/>
    <s v="EJECUTADO EXITOSO"/>
    <s v="11/12/2025 SE ENVÍAN 16 ROLLOS WOMPI POR INTERRAPIDISIMO"/>
    <s v="ENVÍO"/>
    <s v="16"/>
    <s v="LEJANA"/>
    <s v="TERRESTRE"/>
    <s v="DIAZ VARGAS JONATHAN MIGUEL"/>
    <n v="1"/>
    <n v="40250"/>
    <n v="40250"/>
  </r>
  <r>
    <s v="CUCUTA"/>
    <s v="0036-0007"/>
    <x v="3"/>
    <n v="54001"/>
    <n v="3130512"/>
    <n v="24838"/>
    <x v="0"/>
    <s v="NORTE DE SANTANDER"/>
    <s v="CUCUTA"/>
    <s v="BARRIO EL CENTRO VI - CÚCUTA"/>
    <s v="WOMPI"/>
    <s v="FO-25-1964314"/>
    <d v="2025-12-12T08:23:00"/>
    <d v="2025-12-15T09:11:00"/>
    <x v="0"/>
    <s v="ROLLOS"/>
    <s v="EJECUTADO_EXITOSO"/>
    <s v="EJECUTADO EXITOSO"/>
    <s v="12/12/2025 SE ESCALA A COORDINADOR DE ZONA PARA ENTREGA DE ROLLOS EN SITIO | 15/12/2025 SE REALIZA VISITA, SE ENTREGAN 16 ROLLOS, DATAFONO NO SE ENCUENTRA EN LA DIRECCIÓN DE ENTREGA"/>
    <s v="VISITA_TÉCNICA"/>
    <s v="16"/>
    <s v="PRINCIPAL"/>
    <s v="TERRESTRE"/>
    <s v="PACHECO BUITRAGO JAVIER ALONSO"/>
    <n v="1"/>
    <n v="31419"/>
    <n v="31419"/>
  </r>
  <r>
    <s v="CALI"/>
    <s v="0036-0003"/>
    <x v="0"/>
    <n v="76001"/>
    <n v="3132232"/>
    <n v="17275"/>
    <x v="0"/>
    <s v="VALLE DEL CAUCA"/>
    <s v="CALI"/>
    <s v="BARRIO EL REFUGIO II CALI"/>
    <s v="WOMPI"/>
    <s v="FO-25-1966563"/>
    <d v="2025-12-12T12:04:00"/>
    <d v="2025-12-15T09:20:00"/>
    <x v="0"/>
    <s v="ROLLOS"/>
    <s v="EJECUTADO_EXITOSO"/>
    <s v="EJECUTADO EXITOSO"/>
    <s v="12/12/2025 SE ESCALA A COORDINADOR DE ZONA PARA ENTREGA DE ROLLOS EN SITIO | 15/12/2025 SE ENTREGAN 64 ROLLOS AL CORRESPONSAL BANCARIO WOMPI"/>
    <s v="VISITA_TÉCNICA"/>
    <s v="64"/>
    <s v="PRINCIPAL"/>
    <s v="TERRESTRE"/>
    <s v="PALACIOS GOMEZ BRAHIAN ANDRES"/>
    <n v="1"/>
    <n v="31419"/>
    <n v="31419"/>
  </r>
  <r>
    <s v="CALI"/>
    <s v="0036-0003"/>
    <x v="0"/>
    <n v="76001"/>
    <n v="3134857"/>
    <n v="71411"/>
    <x v="0"/>
    <s v="VALLE DEL CAUCA"/>
    <s v="CALI"/>
    <s v="BARRIO SAN VICENTE CALI 9"/>
    <s v="WOMPI"/>
    <s v="FO-25-1972176"/>
    <d v="2025-12-15T08:00:00"/>
    <d v="2025-12-15T10:08:00"/>
    <x v="0"/>
    <s v="ROLLOS"/>
    <s v="EJECUTADO_EXITOSO"/>
    <s v="EJECUTADO EXITOSO"/>
    <s v="14/12/2025 SE ESCALA A COORDINADOR DE ZONA PARA ENTREGA DE ROLLOS EN SITIO | 15/12/2025 SE ENTREGAN 40 ROLLOS A ZULAY BOTERO"/>
    <s v="VISITA_TÉCNICA"/>
    <s v="40"/>
    <s v="PRINCIPAL"/>
    <s v="TERRESTRE"/>
    <s v="CUERO RUIZ JHONNY"/>
    <n v="1"/>
    <n v="31419"/>
    <n v="31419"/>
  </r>
  <r>
    <s v="BOGOTA"/>
    <s v="0036-0004"/>
    <x v="4"/>
    <n v="25754"/>
    <n v="3116346"/>
    <n v="66902"/>
    <x v="0"/>
    <s v="CUNDINAMARCA"/>
    <s v="SOACHA"/>
    <s v="BARRIO LEON XIII SOACHA 8"/>
    <s v="WOMPI"/>
    <s v="FO-25-1949706"/>
    <d v="2025-12-09T13:13:00"/>
    <d v="2025-12-15T10:12:00"/>
    <x v="0"/>
    <s v="ROLLOS"/>
    <s v="EJECUTADO_EXITOSO"/>
    <s v="EJECUTADO EXITOSO"/>
    <s v="09/12/2025 SE ESCALA A COORDINADOR DE ZONA PARA ENTREGA DE ROLLOS EN SITIO | 15/12/2025 SE LLEGA A COMERCIO, SE ENTREGAN ROLLOS, SIN MANIPULACIÓN DEL EQUIPO SIN NOVEDAD"/>
    <s v="VISITA_TÉCNICA"/>
    <s v="24"/>
    <s v="PRINCIPAL"/>
    <s v="TERRESTRE"/>
    <s v="ARIAS QUILINDO JULIAN"/>
    <n v="1"/>
    <n v="31419"/>
    <n v="31419"/>
  </r>
  <r>
    <s v="BOGOTA"/>
    <s v="0036-0004"/>
    <x v="4"/>
    <n v="25754"/>
    <n v="3119009"/>
    <n v="74760"/>
    <x v="0"/>
    <s v="CUNDINAMARCA"/>
    <s v="SOACHA"/>
    <s v="BARRIO LEON X111"/>
    <s v="WOMPI"/>
    <s v="FO-25-1954982"/>
    <d v="2025-12-10T08:00:00"/>
    <d v="2025-12-15T10:19:00"/>
    <x v="0"/>
    <s v="ROLLOS"/>
    <s v="EJECUTADO_CANCELADO"/>
    <s v="CB CERRADO - DESOCUPADO"/>
    <s v="10/12/2025 SE ESCALA A COORDINADOR DE ZONA PARA ENTREGA DE ROLLOS EN SITIO | 15/12/2025 SE LLEGA A COMERCIO, PARA ENTREGA DE ROLLOS ENCONTRANDO CERRADO, SE LLAMA AL CONTACTO NÚMERO 3115647886 NO SE LOGRA CONTACTARLO. SE DEJA EVIDENCIA FOTOGRÁFICA"/>
    <s v="VISITA_TÉCNICA"/>
    <m/>
    <s v="PRINCIPAL"/>
    <s v="TERRESTRE"/>
    <s v="ARIAS QUILINDO JULIAN"/>
    <n v="1"/>
    <n v="31419"/>
    <n v="31419"/>
  </r>
  <r>
    <s v="PEREIRA"/>
    <s v="0036-0002"/>
    <x v="6"/>
    <n v="63470"/>
    <n v="3107938"/>
    <n v="15237"/>
    <x v="0"/>
    <s v="QUINDIO"/>
    <s v="MONTENEGRO"/>
    <s v="BARRIO PUEBLO TAPAO MONTENEGRO"/>
    <s v="WOMPI"/>
    <s v="FO-25-1936269"/>
    <d v="2025-12-05T11:39:00"/>
    <d v="2025-12-15T10:28:00"/>
    <x v="0"/>
    <s v="ROLLOS"/>
    <s v="EJECUTADO_EXITOSO"/>
    <s v="EJECUTADO EXITOSO"/>
    <s v="05/12/2025 SE REALIZA ENVIO DE ROLLOS POR  OPERADOR LOGISTICO | 15/12/2025 SE REALIZA ENVIO DE 32 ROLLOS, CON LA GUIA 46778000252 COORDINADORA. SE CONFIRMA ENTREGA EXITOSA POR PARTE DE LA TRANSPORTADORA"/>
    <s v="ENVÍO"/>
    <s v="32"/>
    <s v="INTERMEDIA"/>
    <s v="TERRESTRE"/>
    <s v="CONTRERAS ROSSI LITZY YULIETH"/>
    <n v="1"/>
    <n v="36351"/>
    <n v="36351"/>
  </r>
  <r>
    <s v="PEREIRA"/>
    <s v="0036-0002"/>
    <x v="6"/>
    <n v="66400"/>
    <n v="3134607"/>
    <n v="81404"/>
    <x v="0"/>
    <s v="RISARALDA"/>
    <s v="LA VIRGINIA"/>
    <s v="MULTIFARMA DROGUERIA MINIMARKET"/>
    <s v="WOMPI"/>
    <s v="FO-25-1969676"/>
    <d v="2025-12-15T08:00:00"/>
    <d v="2025-12-15T10:32:00"/>
    <x v="0"/>
    <s v="ROLLOS"/>
    <s v="EJECUTADO_EXITOSO"/>
    <s v="EJECUTADO EXITOSO"/>
    <s v="13/12/2025 SE ESCALA A COORDINADOR DE ZONA PARA ENTREGA DE ROLLOS EN SITIO | 15/12/2025 VISITAMOS COMERCIO PERO ESTA CERRADO REALIZAMOS LLAMADA LA SRA DAHINA NOS PIDE EL FAVOR QUE ENTREGUEMOS LOS ROLLOS ENSEGUIDA YA QUE ELLA LLEGA TARDE HOY, REALIZAMOS ENTREGA DE 16 ROLLOS."/>
    <s v="VISITA_TÉCNICA"/>
    <s v="16"/>
    <s v="PRINCIPAL"/>
    <s v="TERRESTRE"/>
    <s v="ARROYAVE CANO MANUEL GUILLERMO"/>
    <n v="1"/>
    <n v="31419"/>
    <n v="31419"/>
  </r>
  <r>
    <s v="CALI"/>
    <s v="0036-0003"/>
    <x v="0"/>
    <n v="76001"/>
    <n v="3134677"/>
    <n v="28329"/>
    <x v="0"/>
    <s v="VALLE DEL CAUCA"/>
    <s v="CALI"/>
    <s v="BARRIO OLAYA HERRERA CALI"/>
    <s v="WOMPI"/>
    <s v="FO-25-1970846"/>
    <d v="2025-12-15T08:00:00"/>
    <d v="2025-12-15T10:40:00"/>
    <x v="0"/>
    <s v="ROLLOS"/>
    <s v="EJECUTADO_EXITOSO"/>
    <s v="EJECUTADO EXITOSO"/>
    <s v="13/12/2025 SE ESCALA A COORDINADOR DE ZONA PARA ENTREGA DE ROLLOS EN SITIO | 15/12/2025 SE ENTREGAN 64 ROLLOS A FERNANDO OROZCO"/>
    <s v="VISITA_TÉCNICA"/>
    <s v="64"/>
    <s v="PRINCIPAL"/>
    <s v="TERRESTRE"/>
    <s v="CUERO RUIZ JHONNY"/>
    <n v="1"/>
    <n v="31419"/>
    <n v="31419"/>
  </r>
  <r>
    <s v="MEDELLIN"/>
    <s v="0036-0005"/>
    <x v="5"/>
    <n v="5001"/>
    <n v="3108858"/>
    <n v="73915"/>
    <x v="0"/>
    <s v="ANTIOQUIA"/>
    <s v="MEDELLIN"/>
    <s v="BARRIO BLANQUIZAL MEDELLÍN"/>
    <s v="WOMPI"/>
    <s v="FO-25-1938001"/>
    <d v="2025-12-05T14:23:00"/>
    <d v="2025-12-15T10:42:00"/>
    <x v="0"/>
    <s v="ROLLOS"/>
    <s v="EJECUTADO_EXITOSO"/>
    <s v="EJECUTADO EXITOSO"/>
    <s v="05/12/2025 SE ESCALA A COORDINADOR DE ZONA PARA ENTREGA DE ROLLOS EN SITIO | 15/12/2025 SE REALIZA ENTREGA DE 56 ROLLOS POR EL OPERADOR LOGISTICO VELOCES CON LA GUIA V4001936206"/>
    <s v="ANALISTA-OPERADOR LOGISTICO"/>
    <s v="56"/>
    <s v="PRINCIPAL"/>
    <s v="TERRESTRE"/>
    <s v="BETANCUR AGUIRRE EDGAR AUGUSTO"/>
    <n v="1"/>
    <n v="31419"/>
    <n v="31419"/>
  </r>
  <r>
    <s v="MEDELLIN"/>
    <s v="0036-0005"/>
    <x v="5"/>
    <n v="5001"/>
    <n v="3119817"/>
    <n v="14740"/>
    <x v="0"/>
    <s v="ANTIOQUIA"/>
    <s v="MEDELLIN"/>
    <s v="BARRIO EL LIMONAR 1 SAN ANTONIO DE PRADO MEDELLIN"/>
    <s v="WOMPI"/>
    <s v="FO-25-1954956"/>
    <d v="2025-12-10T08:26:00"/>
    <d v="2025-12-15T10:42:00"/>
    <x v="0"/>
    <s v="ROLLOS"/>
    <s v="EJECUTADO_EXITOSO"/>
    <s v="EJECUTADO EXITOSO"/>
    <s v="10/12/2025 SE ESCALA A COORDINADOR DE ZONA PARA ENTREGA DE ROLLOS EN SITIO | 15/12/2025 SE REALIZA ENTREGA DE 32 ROLLOS"/>
    <s v="VISITA_TÉCNICA"/>
    <s v="32"/>
    <s v="PRINCIPAL"/>
    <s v="TERRESTRE"/>
    <s v="HERNANDEZ CHAVARRIA JUAN CAMILO"/>
    <n v="1"/>
    <n v="31419"/>
    <n v="31419"/>
  </r>
  <r>
    <s v="BOGOTA"/>
    <s v="0036-0004"/>
    <x v="4"/>
    <n v="25473"/>
    <n v="3116371"/>
    <n v="71597"/>
    <x v="0"/>
    <s v="CUNDINAMARCA"/>
    <s v="MOSQUERA"/>
    <s v="BARRIO VILLA MARCELA"/>
    <s v="WOMPI"/>
    <s v="FO-25-1949703"/>
    <d v="2025-12-09T13:36:00"/>
    <d v="2025-12-15T10:48:00"/>
    <x v="0"/>
    <s v="ROLLOS"/>
    <s v="EJECUTADO_EXITOSO"/>
    <s v="EJECUTADO EXITOSO"/>
    <s v="09/12/2025 SE ESCALA A COORDINADOR DE ZONA PARA ENTREGA DE ROLLOS EN SITIO | 15/12/2025 SE REALIZA ENTREGA DE 24 ROLLOS WOMPI, SE ENCUENTRA COMERCIO CERRADO PERO TITULAR INDICA QUE SE ENTREGUEN ROLLOS A COMERCIO VECINO"/>
    <s v="VISITA_TÉCNICA"/>
    <s v="24"/>
    <s v="PRINCIPAL"/>
    <s v="TERRESTRE"/>
    <s v="ALARCON AREVALO JOHAN STIVEN"/>
    <n v="1"/>
    <n v="31419"/>
    <n v="31419"/>
  </r>
  <r>
    <s v="BOGOTA"/>
    <s v="0036-0004"/>
    <x v="4"/>
    <n v="25754"/>
    <n v="3124449"/>
    <n v="72863"/>
    <x v="0"/>
    <s v="CUNDINAMARCA"/>
    <s v="SOACHA"/>
    <s v="CUNDINAMARCA SOACHA 1"/>
    <s v="WOMPI"/>
    <s v="FO-25-1957662"/>
    <d v="2025-12-11T08:00:00"/>
    <d v="2025-12-15T10:50:00"/>
    <x v="0"/>
    <s v="ROLLOS"/>
    <s v="EJECUTADO_EXITOSO"/>
    <s v="EJECUTADO EXITOSO"/>
    <s v="11/12/2025 SE ESCALA A COORDINADOR DE ZONA PARA ENTREGA DE ROLLOS EN SITIO | 15/12/2025 SE LLEGA A COMERCIO, SE ENTREGAN 24 ROLLOS, SIN MANIPULACIÓN DEL EQUIPO SIN NOVEDAD"/>
    <s v="VISITA_TÉCNICA"/>
    <s v="24"/>
    <s v="PRINCIPAL"/>
    <s v="TERRESTRE"/>
    <s v="ARIAS QUILINDO JULIAN"/>
    <n v="1"/>
    <n v="31419"/>
    <n v="31419"/>
  </r>
  <r>
    <s v="CALI"/>
    <s v="0036-0003"/>
    <x v="0"/>
    <n v="76001"/>
    <n v="3126758"/>
    <n v="78417"/>
    <x v="0"/>
    <s v="VALLE DEL CAUCA"/>
    <s v="CALI"/>
    <s v="BARRIO CRISTOBAL COLON CALI 5"/>
    <s v="WOMPI"/>
    <s v="FO-25-1960296"/>
    <d v="2025-12-11T11:02:00"/>
    <d v="2025-12-15T10:52:00"/>
    <x v="0"/>
    <s v="ROLLOS"/>
    <s v="EJECUTADO_EXITOSO"/>
    <s v="EJECUTADO EXITOSO"/>
    <s v="11/12/2025 SE ESCALA A COORDINADOR DE ZONA PARA ENTREGA DE ROLLOS EN SITIO | 15/12/2025 SE ENTREGAN 32 ROLLOS AL CORRESPONSAL BANCARIO"/>
    <s v="VISITA_TÉCNICA"/>
    <s v="32"/>
    <s v="PRINCIPAL"/>
    <s v="TERRESTRE"/>
    <s v="PALACIOS GOMEZ BRAHIAN ANDRES"/>
    <n v="1"/>
    <n v="31419"/>
    <n v="31419"/>
  </r>
  <r>
    <s v="BOGOTA"/>
    <s v="0036-0004"/>
    <x v="4"/>
    <n v="11001"/>
    <n v="3128195"/>
    <n v="38176"/>
    <x v="0"/>
    <s v="CUNDINAMARCA"/>
    <s v="BOGOTA"/>
    <s v="BARRIO VILLA ALSACIA BOGOTA 4"/>
    <s v="WOMPI"/>
    <s v="FO-25-1961174 | FO-25-1970931"/>
    <d v="2025-12-11T14:36:00"/>
    <d v="2025-12-15T10:57:00"/>
    <x v="0"/>
    <s v="ROLLOS"/>
    <s v="EJECUTADO_EXITOSO"/>
    <s v="EJECUTADO EXITOSO"/>
    <s v="15/12/2025 SE LLEGA ALA DIRECCIÓN INDICADA Y SE ENTREGAN 64 ROLLOS WOMPI SIN MANIPULAR EQUIPOS"/>
    <s v="VISITA_TÉCNICA"/>
    <s v="64"/>
    <s v="PRINCIPAL"/>
    <s v="TERRESTRE"/>
    <s v="GARCIA PASTRANA KEVIN FERNANDO | GONZALEZ FANDIÑO SANTIAGO ERNESTO"/>
    <n v="1"/>
    <n v="31419"/>
    <n v="31419"/>
  </r>
  <r>
    <s v="CUCUTA"/>
    <s v="0036-0007"/>
    <x v="3"/>
    <n v="54405"/>
    <n v="3134190"/>
    <n v="80674"/>
    <x v="0"/>
    <s v="NORTE DE SANTANDER"/>
    <s v="LOS PATIOS"/>
    <s v="BARRIO DOCE DE OCTUBRE LOS PATIOS 4"/>
    <s v="WOMPI"/>
    <s v="FO-25-1969902"/>
    <d v="2025-12-15T08:00:00"/>
    <d v="2025-12-15T11:10:00"/>
    <x v="0"/>
    <s v="ROLLOS"/>
    <s v="EJECUTADO_EXITOSO"/>
    <s v="EJECUTADO EXITOSO"/>
    <s v="13/12/2025 SE ESCALA A COORDINADOR DE ZONA PARA ENTREGA DE ROLLOS EN SITIO | 15/12/2025 SE VISITA COMERCIO Y SE ENTREGAN 16 ROLLOS OK"/>
    <s v="VISITA_TÉCNICA"/>
    <s v="16"/>
    <s v="PRINCIPAL"/>
    <s v="TERRESTRE"/>
    <s v="TORRES MANTILLA JOSE DANIEL"/>
    <n v="1"/>
    <n v="31419"/>
    <n v="31419"/>
  </r>
  <r>
    <s v="PEREIRA"/>
    <s v="0036-0002"/>
    <x v="6"/>
    <n v="63001"/>
    <n v="3111168"/>
    <n v="39924"/>
    <x v="0"/>
    <s v="QUINDIO"/>
    <s v="ARMENIA"/>
    <s v="BARRIO LA CABAÑA ARMENIA"/>
    <s v="WOMPI"/>
    <s v="FO-25-1948375"/>
    <d v="2025-12-09T08:00:00"/>
    <d v="2025-12-15T11:10:00"/>
    <x v="0"/>
    <s v="ROLLOS"/>
    <s v="EJECUTADO_CANCELADO"/>
    <s v="CB CERRADO - DESOCUPADO"/>
    <s v="09/12/2025 SE CONFIRMAN DATOS, SE REALIZA ENVIO POR OPERADOR LOGISTICO | 15/12/2025 SE LLEGA A COMERCIO SE ENCUENTRA CERRADO, SE LLAMA A CONTACTO NO HAY  RESPUESTA."/>
    <s v="VISITA_TÉCNICA"/>
    <m/>
    <s v="INTERMEDIA"/>
    <s v="TERRESTRE"/>
    <s v="SANCHEZ SOLORZANO JUAN SEBASTIAN"/>
    <n v="1"/>
    <n v="36351"/>
    <n v="36351"/>
  </r>
  <r>
    <s v="PEREIRA"/>
    <s v="0036-0002"/>
    <x v="6"/>
    <n v="63001"/>
    <n v="3125536"/>
    <n v="76491"/>
    <x v="0"/>
    <s v="QUINDIO"/>
    <s v="ARMENIA"/>
    <s v="BARRIO LOS ALAMOS ARMENIA 2"/>
    <s v="WOMPI"/>
    <s v="FO-25-1964650"/>
    <d v="2025-12-11T09:03:00"/>
    <d v="2025-12-15T11:11:00"/>
    <x v="0"/>
    <s v="ROLLOS"/>
    <s v="EJECUTADO_EXITOSO"/>
    <s v="EJECUTADO EXITOSO"/>
    <s v="12/12/2025 SE CONFIRMAN DATOS, SE REALIZA ENVIO POR OPERADOR LOGISTICO | 15/12/2025 SE VISITA COMERCIO SE REALIZÓ ENTREGA DE 24 ROLLO WOMPI"/>
    <s v="VISITA_TÉCNICA"/>
    <s v="24"/>
    <s v="INTERMEDIA"/>
    <s v="TERRESTRE"/>
    <s v="SANCHEZ SOLORZANO JUAN SEBASTIAN"/>
    <n v="1"/>
    <n v="36351"/>
    <n v="36351"/>
  </r>
  <r>
    <s v="NEIVA"/>
    <s v="0036-0006"/>
    <x v="2"/>
    <n v="41020"/>
    <n v="3109345"/>
    <n v="72586"/>
    <x v="0"/>
    <s v="HUILA"/>
    <s v="ALGECIRAS"/>
    <s v="VEREDA EL PARAISO ALGECIRAS"/>
    <s v="WOMPI"/>
    <s v="FO-25-1940978"/>
    <d v="2025-12-05T15:28:00"/>
    <d v="2025-12-15T11:13:00"/>
    <x v="0"/>
    <s v="ROLLOS"/>
    <s v="EJECUTADO_EXITOSO"/>
    <s v="EJECUTADO EXITOSO"/>
    <s v="15/12/2025 SE REALIZA ENVIO DE 32 ROLLOS, CON LA GUIA 2235597015 SERVIENTREGA. SE CONFIRMA ENTREGA EXITOSA POR PARTE DE LA TRANSPORTADORA"/>
    <s v="ENVÍO"/>
    <s v="32"/>
    <s v="INTERMEDIA"/>
    <s v="TERRESTRE"/>
    <s v="ORREGO BEDOYA YASMIN ADRIANA"/>
    <n v="1"/>
    <n v="36351"/>
    <n v="36351"/>
  </r>
  <r>
    <s v="MONTERIA"/>
    <s v="0036-0001"/>
    <x v="1"/>
    <n v="23672"/>
    <n v="3110262"/>
    <n v="63139"/>
    <x v="0"/>
    <s v="CORDOBA"/>
    <s v="SAN ANTERO"/>
    <s v="BARRIO OTRO SAN ANTERO"/>
    <s v="WOMPI"/>
    <s v="FO-25-1950835"/>
    <d v="2025-12-09T08:00:00"/>
    <d v="2025-12-15T11:14:00"/>
    <x v="0"/>
    <s v="ROLLOS"/>
    <s v="EJECUTADO_EXITOSO"/>
    <s v="EJECUTADO EXITOSO"/>
    <s v="09/12/2025 SE REALIZA ENVIO DE ROLLOS POR  OPERADOR LOGISTICO | 15/12/2025 SE REALIZA ENVIO DE 32 ROLLOS, CON LA GUIA 2265100555 SERVIENTREGA. SE CONFIRMA ENTREGA EXITOSA POR PARTE DE LA TRANSPORTADORA"/>
    <s v="ENVÍO"/>
    <s v="32"/>
    <s v="INTERMEDIA"/>
    <s v="TERRESTRE"/>
    <s v="CONTRERAS ROSSI LITZY YULIETH"/>
    <n v="1"/>
    <n v="36351"/>
    <n v="36351"/>
  </r>
  <r>
    <s v="BUCARAMANGA"/>
    <s v="0036-0007"/>
    <x v="3"/>
    <n v="68547"/>
    <n v="3116155"/>
    <n v="81091"/>
    <x v="0"/>
    <s v="SANTANDER"/>
    <s v="PIEDECUESTA"/>
    <s v="BARRIO PIEDECUESTA PIEDECUESTA 3"/>
    <s v="WOMPI"/>
    <s v="FO-25-1960693"/>
    <d v="2025-12-09T12:22:00"/>
    <d v="2025-12-15T11:15:00"/>
    <x v="0"/>
    <s v="ROLLOS"/>
    <s v="EJECUTADO_EXITOSO"/>
    <s v="EJECUTADO EXITOSO"/>
    <s v="11/12/2025 SE CONFIRMAN DATOS, SE REALIZA ENVIO POR OPERADOR LOGISTICO | 15/12/2025 SE REALIZA ENVIO DE 8 ROLLOS, CON LA GUIA 2214831703 SERVIENTREGA. SE CONFIRMA ENTREGA EXITOSA POR PARTE DE LA TRANSPORTADORA"/>
    <s v="ENVÍO"/>
    <s v="8"/>
    <s v="INTERMEDIA"/>
    <s v="TERRESTRE"/>
    <s v="COLPAS MESA ELECTO JORGE"/>
    <n v="1"/>
    <n v="36351"/>
    <n v="36351"/>
  </r>
  <r>
    <s v="CUCUTA"/>
    <s v="0036-0007"/>
    <x v="3"/>
    <n v="54553"/>
    <n v="3108115"/>
    <n v="77288"/>
    <x v="0"/>
    <s v="NORTE DE SANTANDER"/>
    <s v="PUERTO SANTANDER"/>
    <s v="BARRIO BERTRANIA PUERTO SANTANDER"/>
    <s v="WOMPI"/>
    <s v="FO-25-1936263"/>
    <d v="2025-12-05T11:43:00"/>
    <d v="2025-12-15T11:18:00"/>
    <x v="0"/>
    <s v="ROLLOS"/>
    <s v="EJECUTADO_EXITOSO"/>
    <s v="EJECUTADO EXITOSO"/>
    <s v="05/12/2025 SE REALIZA ENVIO DE ROLLOS POR  OPERADOR LOGISTICO | 15/12/2025 SE INTENTA COMUNICACION CON EL USUARIO AL NUMERO 3154858163 PARA VALIDAR SI YA RECIBIÓ LOS ROLLOS PERO NO SE LOGRA CONTACTO | 15/12/2025 SE REALIZA ENVIO DE 24 ROLLOS, CON LA GUIA 2187690994 SERVIENTREGA. SE CONFIRMA ENTREGA EXITOSA POR PARTE DEL USUARIO"/>
    <s v="ENVÍO"/>
    <s v="24"/>
    <s v="INTERMEDIA"/>
    <s v="TERRESTRE"/>
    <s v="COLPAS MESA ELECTO JORGE"/>
    <n v="1"/>
    <n v="36351"/>
    <n v="36351"/>
  </r>
  <r>
    <s v="CALI"/>
    <s v="0036-0003"/>
    <x v="0"/>
    <n v="76001"/>
    <n v="3134705"/>
    <n v="79360"/>
    <x v="0"/>
    <s v="VALLE DEL CAUCA"/>
    <s v="CALI"/>
    <s v="BARRIO LAS CEIBAS CALI 4"/>
    <s v="WOMPI"/>
    <s v="FO-25-1969886"/>
    <d v="2025-12-15T08:00:00"/>
    <d v="2025-12-15T11:19:00"/>
    <x v="0"/>
    <s v="ROLLOS"/>
    <s v="EJECUTADO_EXITOSO"/>
    <s v="EJECUTADO EXITOSO"/>
    <s v="13/12/2025 SE ESCALA A COORDINADOR DE ZONA PARA ENTREGA DE ROLLOS EN SITIO | 15/12/2025 SE ENTREGAN 8 ROLLOS A LUZ DARY CAMPO"/>
    <s v="VISITA_TÉCNICA"/>
    <s v="8"/>
    <s v="PRINCIPAL"/>
    <s v="TERRESTRE"/>
    <s v="CUERO RUIZ JHONNY"/>
    <n v="1"/>
    <n v="31419"/>
    <n v="31419"/>
  </r>
  <r>
    <s v="TUNJA"/>
    <s v="0036-0007"/>
    <x v="3"/>
    <n v="15176"/>
    <n v="3119038"/>
    <n v="29392"/>
    <x v="0"/>
    <s v="BOYACA"/>
    <s v="CHIQUINQUIRA"/>
    <s v="BARRIO CENTRO 4 CHIQUINQUIRÁ"/>
    <s v="WOMPI"/>
    <s v="FO-25-1955528"/>
    <d v="2025-12-10T08:00:00"/>
    <d v="2025-12-15T11:21:00"/>
    <x v="0"/>
    <s v="ROLLOS"/>
    <s v="EJECUTADO_EXITOSO"/>
    <s v="EJECUTADO EXITOSO"/>
    <s v="10/12/2025 SE CONFIRMAN DATOS, SE REALIZA ENVIO POR OPERADOR LOGISTICO | 15/12/2025 SE REALIZA ENVIO DE 24 ROLLOS, CON LA GUIA 2235597705 SERVIENTREGA. SE CONFIRMA ENTREGA EXITOSA POR PARTE DE LA TRANSPORTADORA"/>
    <s v="ENVÍO"/>
    <s v="24"/>
    <s v="LEJANA"/>
    <s v="TERRESTRE"/>
    <s v="ORREGO BEDOYA YASMIN ADRIANA"/>
    <n v="1"/>
    <n v="40250"/>
    <n v="40250"/>
  </r>
  <r>
    <s v="TUNJA"/>
    <s v="0036-0007"/>
    <x v="3"/>
    <n v="15238"/>
    <n v="3119601"/>
    <n v="78870"/>
    <x v="0"/>
    <s v="BOYACA"/>
    <s v="DUITAMA"/>
    <s v="BARRIO LA ESPERANZA DUITAMA 2"/>
    <s v="WOMPI"/>
    <s v="FO-25-1964886"/>
    <d v="2025-12-10T08:01:00"/>
    <d v="2025-12-15T11:23:00"/>
    <x v="0"/>
    <s v="ROLLOS"/>
    <s v="EJECUTADO_EXITOSO"/>
    <s v="EJECUTADO EXITOSO"/>
    <s v="12/12/2025 SE CONFIRMAN DATOS, SE REALIZA ENVIO POR OPERADOR LOGISTICO | 15/12/2025 SE REALIZA ENVIO DE 48 ROLLOS, CON LA GUIA 2235597734 SERVIENTREGA. SE CONFIRMA ENTREGA EXITOSA POR PARTE DE LA TRANSPORTADORA"/>
    <s v="ENVÍO"/>
    <s v="48"/>
    <s v="INTERMEDIA"/>
    <s v="TERRESTRE"/>
    <s v="RICO PERDOMO ALAHY XIMENA"/>
    <n v="1"/>
    <n v="36351"/>
    <n v="36351"/>
  </r>
  <r>
    <s v="PEREIRA"/>
    <s v="0036-0002"/>
    <x v="6"/>
    <n v="63001"/>
    <n v="3117224"/>
    <n v="61870"/>
    <x v="0"/>
    <s v="QUINDIO"/>
    <s v="ARMENIA"/>
    <s v="BARRIO 19 DE ENERO ARMENIA"/>
    <s v="WOMPI"/>
    <s v="FO-25-1950816"/>
    <d v="2025-12-09T14:56:00"/>
    <d v="2025-12-15T11:24:00"/>
    <x v="0"/>
    <s v="ROLLOS"/>
    <s v="EJECUTADO_EXITOSO"/>
    <s v="EJECUTADO EXITOSO"/>
    <s v="09/12/2025 SE ESCALA A COORDINADOR DE ZONA PARA ENTREGA DE ROLLOS EN SITIO | 15/12/2025 SE VISITA COMERCIO SE REALIZÓ ENTREGA DE 64 ROLLOS WOMPI"/>
    <s v="VISITA_TÉCNICA"/>
    <s v="64"/>
    <s v="INTERMEDIA"/>
    <s v="TERRESTRE"/>
    <s v="SANCHEZ SOLORZANO JUAN SEBASTIAN"/>
    <n v="1"/>
    <n v="36351"/>
    <n v="36351"/>
  </r>
  <r>
    <s v="BUCARAMANGA"/>
    <s v="0036-0007"/>
    <x v="3"/>
    <n v="68547"/>
    <n v="3120909"/>
    <n v="71945"/>
    <x v="0"/>
    <s v="SANTANDER"/>
    <s v="PIEDECUESTA"/>
    <s v="NOMBRE PASEO DEL PUENTE 2"/>
    <s v="WOMPI"/>
    <s v="FO-25-1961303"/>
    <d v="2025-12-10T10:16:00"/>
    <d v="2025-12-15T11:25:00"/>
    <x v="0"/>
    <s v="ROLLOS"/>
    <s v="EJECUTADO_EXITOSO"/>
    <s v="EJECUTADO EXITOSO"/>
    <s v="11/12/2025 SE CONFIRMAN DATOS, SE REALIZA ENVIO POR OPERADOR LOGISTICO | 15/12/2025 SE REALIZA ENVIO DE 24 ROLLOS, CON LA GUIA 2214831741 SERVIENTREGA. SE CONFIRMA ENTREGA EXITOSA POR PARTE DE LA TRANSPORTADORA"/>
    <s v="ENVÍO"/>
    <s v="24"/>
    <s v="INTERMEDIA"/>
    <s v="TERRESTRE"/>
    <s v="COLPAS MESA ELECTO JORGE"/>
    <n v="1"/>
    <n v="36351"/>
    <n v="36351"/>
  </r>
  <r>
    <s v="BOGOTA"/>
    <s v="0036-0004"/>
    <x v="4"/>
    <n v="25754"/>
    <n v="3122838"/>
    <n v="72102"/>
    <x v="0"/>
    <s v="CUNDINAMARCA"/>
    <s v="SOACHA"/>
    <s v="SOACHA UBATE SOACHA"/>
    <s v="WOMPI"/>
    <s v="FO-25-1955633"/>
    <d v="2025-12-10T15:00:00"/>
    <d v="2025-12-15T11:26:00"/>
    <x v="0"/>
    <s v="ROLLOS"/>
    <s v="EJECUTADO_EXITOSO"/>
    <s v="EJECUTADO EXITOSO"/>
    <s v="15/12/2025 ENTREGA DE 64 ROLLOS NO SE MANIPULAN EQUIPOS"/>
    <s v="VISITA_TÉCNICA"/>
    <s v="64"/>
    <s v="PRINCIPAL"/>
    <s v="TERRESTRE"/>
    <s v="HERNANDEZ NARANJO OSCAR EDUARDO"/>
    <n v="1"/>
    <n v="31419"/>
    <n v="31419"/>
  </r>
  <r>
    <s v="BOGOTA"/>
    <s v="0036-0004"/>
    <x v="4"/>
    <n v="25506"/>
    <n v="3123878"/>
    <n v="71738"/>
    <x v="0"/>
    <s v="CUNDINAMARCA"/>
    <s v="VENECIA"/>
    <s v="BARRIO CORREGIMIENTTO DE APOSENTOS"/>
    <s v="WOMPI"/>
    <s v="FO-25-1957632"/>
    <d v="2025-12-10T16:30:00"/>
    <d v="2025-12-15T11:27:00"/>
    <x v="0"/>
    <s v="ROLLOS"/>
    <s v="EJECUTADO_EXITOSO"/>
    <s v="EJECUTADO EXITOSO"/>
    <s v="11/12/2025 SE CONFIRMAN DATOS, SE REALIZA ENVIO POR OPERADOR LOGISTICO | 15/12/2025 SE REALIZA ENVIO DE 24 ROLLOS, CON LA GUIA 2235597711 SERVIENTREGA. SE CONFIRMA ENTREGA EXITOSA POR PARTE DE LA TRANSPORTADORA"/>
    <s v="ENVÍO"/>
    <s v="24"/>
    <s v="LEJANA"/>
    <s v="TERRESTRE"/>
    <s v="ORREGO BEDOYA YASMIN ADRIANA"/>
    <n v="1"/>
    <n v="40250"/>
    <n v="40250"/>
  </r>
  <r>
    <s v="CALI"/>
    <s v="0036-0003"/>
    <x v="0"/>
    <n v="76364"/>
    <n v="3124531"/>
    <n v="64310"/>
    <x v="0"/>
    <s v="VALLE DEL CAUCA"/>
    <s v="JAMUNDI"/>
    <s v="BARRIO LA AURORA JAMUNDI"/>
    <s v="WOMPI"/>
    <s v="FO-25-1960986"/>
    <d v="2025-12-11T08:00:00"/>
    <d v="2025-12-15T11:28:00"/>
    <x v="0"/>
    <s v="ROLLOS"/>
    <s v="EJECUTADO_EXITOSO"/>
    <s v="EJECUTADO EXITOSO"/>
    <s v="11/12/2025 SE CONFIRMAN DATOS, SE REALIZA ENVIO POR OPERADOR LOGISTICO | 15/12/2025 SE REALIZA ENVIO DE 16 ROLLOS, CON LA GUIA 2248145550 SERVIENTREGA. SE CONFIRMA ENTREGA EXITOSA POR PARTE DE LA TRANSPORTADORA"/>
    <s v="ENVÍO"/>
    <s v="16"/>
    <s v="INTERMEDIA"/>
    <s v="TERRESTRE"/>
    <s v="MISAS MARULANDA ALEXANDER"/>
    <n v="1"/>
    <n v="36351"/>
    <n v="36351"/>
  </r>
  <r>
    <s v="NEIVA"/>
    <s v="0036-0006"/>
    <x v="2"/>
    <n v="41132"/>
    <n v="3126043"/>
    <n v="64280"/>
    <x v="0"/>
    <s v="HUILA"/>
    <s v="CAMPOALEGRE"/>
    <s v="BARRIO CENTRO CAMPOALEGRE 7"/>
    <s v="WOMPI"/>
    <s v="FO-25-1962288"/>
    <d v="2025-12-11T09:34:00"/>
    <d v="2025-12-15T11:30:00"/>
    <x v="0"/>
    <s v="ROLLOS"/>
    <s v="EJECUTADO_EXITOSO"/>
    <s v="EJECUTADO EXITOSO"/>
    <s v="11/12/2025 SE CONFIRMAN DATOS, SE REALIZA ENVIO POR OPERADOR LOGISTICO | 15/12/2025 SE REALIZA ENVIO DE 24 ROLLOS, CON LA GUIA 2235597732 SERVIENTREGA. SE CONFIRMA ENTREGA EXITOSA POR PARTE DE LA TRANSPORTADORA"/>
    <s v="ENVÍO"/>
    <s v="24"/>
    <s v="INTERMEDIA"/>
    <s v="TERRESTRE"/>
    <s v="GARCIA CHAVARRIA TATIANA EDELMIRA"/>
    <n v="1"/>
    <n v="36351"/>
    <n v="36351"/>
  </r>
  <r>
    <s v="CUCUTA"/>
    <s v="0036-0007"/>
    <x v="3"/>
    <n v="54001"/>
    <n v="3128948"/>
    <n v="74421"/>
    <x v="0"/>
    <s v="NORTE DE SANTANDER"/>
    <s v="CUCUTA"/>
    <s v="BARRIO BELISARIO CUCUTA"/>
    <s v="WOMPI"/>
    <s v="FO-25-1962166"/>
    <d v="2025-12-11T15:50:00"/>
    <d v="2025-12-15T11:31:00"/>
    <x v="0"/>
    <s v="ROLLOS"/>
    <s v="EJECUTADO_EXITOSO"/>
    <s v="EJECUTADO EXITOSO"/>
    <s v="11/12/2025 SE ESCALA A COORDINADOR DE ZONA PARA ENTREGA DE ROLLOS EN SITIO | 15/12/2025 SE REALIZA ENTREGA DE 16 ROLLOS WOMPI OK"/>
    <s v="VISITA_TÉCNICA"/>
    <s v="16"/>
    <s v="PRINCIPAL"/>
    <s v="TERRESTRE"/>
    <s v="DURAN ACOSTA FRANK YONNY"/>
    <n v="1"/>
    <n v="31419"/>
    <n v="31419"/>
  </r>
  <r>
    <s v="CALI"/>
    <s v="0036-0003"/>
    <x v="0"/>
    <n v="76364"/>
    <n v="3126537"/>
    <n v="38513"/>
    <x v="0"/>
    <s v="VALLE DEL CAUCA"/>
    <s v="JAMUNDI"/>
    <s v="BARRIO PORVENIR JAMUNDI"/>
    <s v="WOMPI"/>
    <s v="FO-25-1959259"/>
    <d v="2025-12-11T10:22:00"/>
    <d v="2025-12-15T11:32:00"/>
    <x v="0"/>
    <s v="ROLLOS"/>
    <s v="EJECUTADO_EXITOSO"/>
    <s v="EJECUTADO EXITOSO"/>
    <s v="11/12/2025 SE REALIZA ENVIO DE ROLLOS POR  OPERADOR LOGISTICO | 15/12/2025 SE REALIZA ENVIO DE 48 ROLLOS, CON LA GUIA 2248145551 SERVIENTREGA. SE CONFIRMA ENTREGA EXITOSA POR PARTE DE LA TRANSPORTADORA"/>
    <s v="ENVÍO"/>
    <s v="48"/>
    <s v="INTERMEDIA"/>
    <s v="TERRESTRE"/>
    <s v="GARCIA CHAVARRIA TATIANA EDELMIRA"/>
    <n v="1"/>
    <n v="36351"/>
    <n v="36351"/>
  </r>
  <r>
    <s v="BOGOTA"/>
    <s v="0036-0004"/>
    <x v="4"/>
    <n v="11001"/>
    <n v="3118761"/>
    <n v="40676"/>
    <x v="0"/>
    <s v="CUNDINAMARCA"/>
    <s v="BOGOTA"/>
    <s v="BARRIO SUBA GAITANA BOGOTA 2"/>
    <s v="WOMPI"/>
    <s v="FO-25-1950752"/>
    <d v="2025-12-10T08:00:00"/>
    <d v="2025-12-15T11:34:00"/>
    <x v="0"/>
    <s v="ROLLOS"/>
    <s v="EJECUTADO_EXITOSO"/>
    <s v="EJECUTADO EXITOSO"/>
    <s v="09/12/2025 SE ESCALA A COORDINADOR DE ZONA PARA ENTREGA DE ROLLOS EN SITIO | 15/12/2025 SE VISITA COMERCIO CB BANCOLOMBIA WOMPI, SE ENTREGAN 40 ROLLOS DE PAPELERÍA PARA EL DATAFONO SOLICITADOS POR EL CLIENTE, NO UPS, NO SE MANIPULAN EQUIPOS"/>
    <s v="VISITA_TÉCNICA"/>
    <s v="40"/>
    <s v="PRINCIPAL"/>
    <s v="TERRESTRE"/>
    <s v="VEGA MANRIQUE JONATAN MAURICIO"/>
    <n v="1"/>
    <n v="31419"/>
    <n v="31419"/>
  </r>
  <r>
    <s v="NEIVA"/>
    <s v="0036-0006"/>
    <x v="2"/>
    <n v="41020"/>
    <n v="3127680"/>
    <n v="75799"/>
    <x v="0"/>
    <s v="HUILA"/>
    <s v="ALGECIRAS"/>
    <s v="BARRIO JUAN XXI ALGECIRAS"/>
    <s v="WOMPI"/>
    <s v="FO-25-1966106"/>
    <d v="2025-12-11T13:40:00"/>
    <d v="2025-12-15T11:35:00"/>
    <x v="0"/>
    <s v="ROLLOS"/>
    <s v="EJECUTADO_EXITOSO"/>
    <s v="EJECUTADO EXITOSO"/>
    <s v="12/12/2025 SE CONFIRMAN DATOS, SE REALIZA ENVIO POR OPERADOR LOGISTICO | 15/12/2025 SE REALIZA ENVIO DE 24 ROLLOS, CON LA GUIA 2235597748 SERVIENTREGA. SE CONFIRMA ENTREGA EXITOSA POR PARTE DE LA TRANSPORTADORA"/>
    <s v="ENVÍO"/>
    <s v="24"/>
    <s v="INTERMEDIA"/>
    <s v="TERRESTRE"/>
    <s v="ORREGO BEDOYA YASMIN ADRIANA"/>
    <n v="1"/>
    <n v="36351"/>
    <n v="36351"/>
  </r>
  <r>
    <s v="CALI"/>
    <s v="0036-0003"/>
    <x v="0"/>
    <n v="76001"/>
    <n v="3132996"/>
    <n v="81275"/>
    <x v="0"/>
    <s v="VALLE DEL CAUCA"/>
    <s v="CALI"/>
    <s v="LOS SOCIOS JR"/>
    <s v="WOMPI"/>
    <s v="FO-25-1968098"/>
    <d v="2025-12-12T15:30:00"/>
    <d v="2025-12-15T11:36:00"/>
    <x v="0"/>
    <s v="ROLLOS"/>
    <s v="EJECUTADO_EXITOSO"/>
    <s v="EJECUTADO EXITOSO"/>
    <s v="12/12/2025 SE ESCALA A COORDINADOR DE ZONA PARA ENTREGA DE ROLLOS EN SITIO | 15/12/2025 SE ENTREGAN 8 ROLLOS A JUAN CAMILO ESCOBAR"/>
    <s v="VISITA_TÉCNICA"/>
    <s v="8"/>
    <s v="PRINCIPAL"/>
    <s v="TERRESTRE"/>
    <s v="CUERO RUIZ JHONNY"/>
    <n v="1"/>
    <n v="31419"/>
    <n v="31419"/>
  </r>
  <r>
    <s v="NEIVA"/>
    <s v="0036-0006"/>
    <x v="2"/>
    <n v="41132"/>
    <n v="3128417"/>
    <n v="74766"/>
    <x v="0"/>
    <s v="HUILA"/>
    <s v="CAMPOALEGRE"/>
    <s v="BARRIO PANAMA CAMPOALEGRE"/>
    <s v="WOMPI"/>
    <s v="FO-25-1961013"/>
    <d v="2025-12-11T14:47:00"/>
    <d v="2025-12-15T11:37:00"/>
    <x v="0"/>
    <s v="ROLLOS"/>
    <s v="EJECUTADO_EXITOSO"/>
    <s v="EJECUTADO EXITOSO"/>
    <s v="11/12/2025 SE REALIZA ENVIO DE ROLLOS POR  OPERADOR LOGISTICO | 15/12/2025 SE REALIZA ENVIO DE 24 ROLLOS, CON LA GUIA 2235597723 SERVIENTREGA. SE CONFIRMA ENTREGA EXITOSA POR PARTE DE LA TRANSPORTADORA"/>
    <s v="ENVÍO"/>
    <s v="24"/>
    <s v="INTERMEDIA"/>
    <s v="TERRESTRE"/>
    <s v="CONTRERAS ROSSI LITZY YULIETH"/>
    <n v="1"/>
    <n v="36351"/>
    <n v="36351"/>
  </r>
  <r>
    <s v="BOGOTA"/>
    <s v="0036-0004"/>
    <x v="4"/>
    <n v="25878"/>
    <n v="3131839"/>
    <n v="76808"/>
    <x v="0"/>
    <s v="CUNDINAMARCA"/>
    <s v="VIOTA"/>
    <s v="BARRIO CENTRO VIOTA VIOTA"/>
    <s v="WOMPI"/>
    <s v="FO-25-1965740"/>
    <d v="2025-12-12T11:06:00"/>
    <d v="2025-12-15T11:38:00"/>
    <x v="0"/>
    <s v="ROLLOS"/>
    <s v="EJECUTADO_EXITOSO"/>
    <s v="EJECUTADO EXITOSO"/>
    <s v="12/12/2025 SE REALIZA ENVIO DE ROLLOS POR  OPERADOR LOGISTICO | 15/12/2025 SE REALIZA ENVIO DE 32 ROLLOS, CON LA GUIA 2235597742 SERVIENTREGA. SE CONFIRMA ENTREGA EXITOSA POR PARTE DE LA TRANSPORTADORA"/>
    <s v="ENVÍO"/>
    <s v="32"/>
    <s v="LEJANA"/>
    <s v="TERRESTRE"/>
    <s v="CONTRERAS ROSSI LITZY YULIETH"/>
    <n v="1"/>
    <n v="40250"/>
    <n v="40250"/>
  </r>
  <r>
    <s v="BOGOTA"/>
    <s v="0036-0004"/>
    <x v="4"/>
    <n v="11001"/>
    <n v="3126977"/>
    <n v="60507"/>
    <x v="0"/>
    <s v="CUNDINAMARCA"/>
    <s v="BOGOTA"/>
    <s v="LA NUBE SERVICIOS Y PAPELERIA"/>
    <s v="WOMPI"/>
    <s v="FO-25-1959657"/>
    <d v="2025-12-11T11:18:00"/>
    <d v="2025-12-15T11:38:00"/>
    <x v="0"/>
    <s v="ROLLOS"/>
    <s v="EJECUTADO_EXITOSO"/>
    <s v="EJECUTADO EXITOSO"/>
    <s v="11/12/2025 SE ESCALA A COORDINADOR DE ZONA PARA ENTREGA DE ROLLOS EN SITIO | 15/12/2025 SE ENTREGA 40 ROLLOS DE WONPI PARA EL CORRESPONSAL"/>
    <s v="VISITA_TÉCNICA"/>
    <s v="40"/>
    <s v="PRINCIPAL"/>
    <s v="TERRESTRE"/>
    <s v="LEAL POVEDA YOHAN SEBASTIAN"/>
    <n v="1"/>
    <n v="31419"/>
    <n v="31419"/>
  </r>
  <r>
    <s v="BOGOTA"/>
    <s v="0036-0004"/>
    <x v="4"/>
    <n v="11001"/>
    <n v="3126802"/>
    <n v="41525"/>
    <x v="0"/>
    <s v="CUNDINAMARCA"/>
    <s v="BOGOTA"/>
    <s v="BARRIO GRANADA NORTE BOGOTA 1"/>
    <s v="WOMPI"/>
    <s v="FO-25-1959369"/>
    <d v="2025-12-11T10:42:00"/>
    <d v="2025-12-15T11:40:00"/>
    <x v="0"/>
    <s v="ROLLOS"/>
    <s v="EJECUTADO_EXITOSO"/>
    <s v="EJECUTADO EXITOSO"/>
    <s v="11/12/2025 SE ESCALA A COORDINADOR DE ZONA PARA ENTREGA DE ROLLOS EN SITIO | 15/12/2025 SE ENTREGA 16 ROLLOS ROMPÍ PARA EL CORRESPONSAL BANCARIO"/>
    <s v="VISITA_TÉCNICA"/>
    <s v="16"/>
    <s v="PRINCIPAL"/>
    <s v="TERRESTRE"/>
    <s v="LEAL POVEDA YOHAN SEBASTIAN"/>
    <n v="1"/>
    <n v="31419"/>
    <n v="31419"/>
  </r>
  <r>
    <s v="BUCARAMANGA"/>
    <s v="0036-0007"/>
    <x v="3"/>
    <n v="68001"/>
    <n v="3135303"/>
    <n v="80658"/>
    <x v="0"/>
    <s v="SANTANDER"/>
    <s v="BUCARAMANGA"/>
    <s v="BARRIO BUCARAMANGA BUCARAMANAGA 1"/>
    <s v="WOMPI"/>
    <s v="FO-25-1972164"/>
    <d v="2025-12-15T08:00:00"/>
    <d v="2025-12-15T11:42:00"/>
    <x v="0"/>
    <s v="ROLLOS"/>
    <s v="EJECUTADO_EXITOSO"/>
    <s v="EJECUTADO EXITOSO"/>
    <s v="14/12/2025 SE ESCALA A COORDINADOR DE ZONA PARA ENTREGA DE ROLLOS EN SITIO | 15/12/2025 SE REALIZA VISITA AL COMERCIO SE ENTREGAN 16 ROLLOS DE WOMPI"/>
    <s v="VISITA_TÉCNICA"/>
    <s v="16"/>
    <s v="PRINCIPAL"/>
    <s v="TERRESTRE"/>
    <s v="MARIÑO PABON JORGE ENRIQUE"/>
    <n v="1"/>
    <n v="31419"/>
    <n v="31419"/>
  </r>
  <r>
    <s v="BUCARAMANGA"/>
    <s v="0036-0007"/>
    <x v="3"/>
    <n v="68679"/>
    <n v="3106441"/>
    <n v="78438"/>
    <x v="0"/>
    <s v="SANTANDER"/>
    <s v="SAN GIL"/>
    <s v="BARRIO SAN GIL SAN GIL"/>
    <s v="WOMPI"/>
    <s v="FO-25-1934822"/>
    <d v="2025-12-05T09:09:00"/>
    <d v="2025-12-15T11:43:00"/>
    <x v="0"/>
    <s v="ROLLOS"/>
    <s v="EJECUTADO_EXITOSO"/>
    <s v="EJECUTADO EXITOSO"/>
    <s v="05/12/2025 SE REALIZA ENVIO DE ROLLOS POR  OPERADOR LOGISTICO | 15/12/2025 SE REALIZA ENVIO DE 24 ROLLOS, CON LA GUIA 2187690992 SERVIENTREGA. SE CONFIRMA ENTREGA EXITOSA POR PARTE DE LA TRANSPORTADORA"/>
    <s v="ENVÍO"/>
    <s v="24"/>
    <s v="INTERMEDIA"/>
    <s v="TERRESTRE"/>
    <s v="COLPAS MESA ELECTO JORGE"/>
    <n v="1"/>
    <n v="36351"/>
    <n v="36351"/>
  </r>
  <r>
    <s v="PEREIRA"/>
    <s v="0036-0002"/>
    <x v="6"/>
    <n v="76020"/>
    <n v="3111299"/>
    <n v="11696"/>
    <x v="0"/>
    <s v="VALLE DEL CAUCA"/>
    <s v="ALCALA"/>
    <s v="ALCALA - VALLE DEL CAUCA"/>
    <s v="WOMPI"/>
    <s v="FO-25-1947406"/>
    <d v="2025-12-09T08:00:00"/>
    <d v="2025-12-15T11:46:00"/>
    <x v="0"/>
    <s v="ROLLOS"/>
    <s v="EJECUTADO_EXITOSO"/>
    <s v="EJECUTADO EXITOSO"/>
    <s v="09/12/2025 SE REALIZA ENVIO DE ROLLOS POR  OPERADOR LOGISTICO | 15/12/2025 SE REALIZA ENVIO DE 64 ROLLOS, CON LA GUIA 46778000253 COORDINADORA. SE CONFIRMA ENTREGA EXITOSA POR PARTE DE LA TRANSPORTADORA"/>
    <s v="ENVÍO"/>
    <s v="64"/>
    <s v="INTERMEDIA"/>
    <s v="TERRESTRE"/>
    <s v="CONTRERAS ROSSI LITZY YULIETH"/>
    <n v="1"/>
    <n v="36351"/>
    <n v="36351"/>
  </r>
  <r>
    <s v="MANIZALES"/>
    <s v="0036-0002"/>
    <x v="6"/>
    <n v="17174"/>
    <n v="3110677"/>
    <n v="69896"/>
    <x v="0"/>
    <s v="CALDAS"/>
    <s v="CHINCHINA"/>
    <s v="BARRIO CENTRO CHINCHINA 10"/>
    <s v="WOMPI"/>
    <s v="FO-25-1941014"/>
    <d v="2025-12-09T08:00:00"/>
    <d v="2025-12-15T11:46:00"/>
    <x v="0"/>
    <s v="ROLLOS"/>
    <s v="EJECUTADO_EXITOSO"/>
    <s v="EJECUTADO EXITOSO"/>
    <s v="06/12/2025 SE CONFIRMAN DATOS, SE REALIZA ENVIO POR OPERADOR LOGISTICO | 15/12/2025 SE REALIZA ENVIO DE 56 ROLLOS, CON LA GUIA 46778000256 COORDINADORA. SE CONFIRMA ENTREGA EXITOSA POR PARTE DE LA TRANSPORTADORA"/>
    <s v="ENVÍO"/>
    <s v="56"/>
    <s v="INTERMEDIA"/>
    <s v="TERRESTRE"/>
    <s v="ORREGO BEDOYA YASMIN ADRIANA"/>
    <n v="1"/>
    <n v="36351"/>
    <n v="36351"/>
  </r>
  <r>
    <s v="MONTERIA"/>
    <s v="0036-0001"/>
    <x v="1"/>
    <n v="23001"/>
    <n v="3131523"/>
    <n v="75394"/>
    <x v="0"/>
    <s v="CORDOBA"/>
    <s v="MONTERIA"/>
    <s v="BARRIO CENTRO MONTERIA 57"/>
    <s v="WOMPI"/>
    <s v="FO-25-1965314"/>
    <d v="2025-12-12T10:26:00"/>
    <d v="2025-12-15T11:57:00"/>
    <x v="0"/>
    <s v="ROLLOS"/>
    <s v="EJECUTADO_EXITOSO"/>
    <s v="EJECUTADO EXITOSO"/>
    <s v="12/12/2025 SE ESCALA A COORDINADOR DE ZONA PARA ENTREGA DE ROLLOS EN SITIO | 15/12/2025 SE REALIZA ENTREGA DE 16 ROLLOS WOMPI EN EL PUNTO SIN NOVEDAD"/>
    <s v="VISITA_TÉCNICA"/>
    <s v="16"/>
    <s v="PRINCIPAL"/>
    <s v="TERRESTRE"/>
    <s v="GONZALEZ FERRER JESUS ALEXANDER"/>
    <n v="1"/>
    <n v="31419"/>
    <n v="31419"/>
  </r>
  <r>
    <s v="MEDELLIN"/>
    <s v="0036-0005"/>
    <x v="5"/>
    <n v="5001"/>
    <n v="3117204"/>
    <n v="76334"/>
    <x v="0"/>
    <s v="ANTIOQUIA"/>
    <s v="MEDELLIN"/>
    <s v="BARRIO BLANCO MEDELLIN"/>
    <s v="WOMPI"/>
    <s v="FO-25-1949924"/>
    <d v="2025-12-09T14:52:00"/>
    <d v="2025-12-15T11:57:00"/>
    <x v="0"/>
    <s v="ROLLOS"/>
    <s v="EJECUTADO_EXITOSO"/>
    <s v="EJECUTADO EXITOSO"/>
    <s v="09/12/2025 SE ESCALA A COORDINADOR DE ZONA PARA ENTREGA DE ROLLOS EN SITIO | 15/12/2025 ENTREGA DE 32 ROLLOS WOMPI OK"/>
    <s v="VISITA_TÉCNICA"/>
    <s v="32"/>
    <s v="PRINCIPAL"/>
    <s v="TERRESTRE"/>
    <s v="PAREJA ECHAVARRIA JHON DAVID"/>
    <n v="1"/>
    <n v="31419"/>
    <n v="31419"/>
  </r>
  <r>
    <s v="BOGOTA"/>
    <s v="0036-0004"/>
    <x v="4"/>
    <n v="25754"/>
    <n v="3116632"/>
    <n v="76919"/>
    <x v="0"/>
    <s v="CUNDINAMARCA"/>
    <s v="SOACHA"/>
    <s v="BARRIO MARANATA 1 SOACHA"/>
    <s v="WOMPI"/>
    <s v="FO-25-1949460"/>
    <d v="2025-12-09T13:43:00"/>
    <d v="2025-12-15T11:59:00"/>
    <x v="0"/>
    <s v="ROLLOS"/>
    <s v="EJECUTADO_EXITOSO"/>
    <s v="EJECUTADO EXITOSO"/>
    <s v="09/12/2025 SE ESCALA A COORDINADOR DE ZONA PARA ENTREGA DE ROLLOS EN SITIO | 15/12/2025 SE LLEGA A COMERCIO, SE ENTREGAN 24 ROLLOS, SIN MANIPULACIÓN DEL EQUIPO SIN NOVEDAD"/>
    <s v="VISITA_TÉCNICA"/>
    <s v="24"/>
    <s v="PRINCIPAL"/>
    <s v="TERRESTRE"/>
    <s v="ARIAS QUILINDO JULIAN"/>
    <n v="1"/>
    <n v="31419"/>
    <n v="31419"/>
  </r>
  <r>
    <s v="YOPAL"/>
    <s v="0036-0006"/>
    <x v="2"/>
    <n v="85001"/>
    <n v="3130499"/>
    <n v="48288"/>
    <x v="0"/>
    <s v="CASANARE"/>
    <s v="YOPAL"/>
    <s v="BARRIO PROVIVIENDA YOPAL 2"/>
    <s v="WOMPI"/>
    <s v="FO-25-1965016"/>
    <d v="2025-12-12T08:56:00"/>
    <d v="2025-12-15T12:01:00"/>
    <x v="0"/>
    <s v="ROLLOS"/>
    <s v="EJECUTADO_EXITOSO"/>
    <s v="EJECUTADO EXITOSO"/>
    <s v="12/12/2025 SE ESCALA A COORDINADOR DE ZONA PARA ENTREGA DE ROLLOS EN SITIO | 15/12/2025 SE VISITA COMERCIO, ENTEGAN 16 ROLLOS OK"/>
    <s v="VISITA_TÉCNICA"/>
    <s v="16"/>
    <s v="PRINCIPAL"/>
    <s v="TERRESTRE"/>
    <s v="BERNAL ELAICA EDGAR ALEXIS"/>
    <n v="1"/>
    <n v="31419"/>
    <n v="31419"/>
  </r>
  <r>
    <s v="BOGOTA"/>
    <s v="0036-0004"/>
    <x v="4"/>
    <n v="11001"/>
    <n v="3118220"/>
    <n v="66043"/>
    <x v="0"/>
    <s v="CUNDINAMARCA"/>
    <s v="BOGOTA"/>
    <s v="BARRIO NUEVA ZELANDIA BOGOTA 9"/>
    <s v="WOMPI"/>
    <s v="FO-25-1950775"/>
    <d v="2025-12-09T16:16:00"/>
    <d v="2025-12-15T12:02:00"/>
    <x v="0"/>
    <s v="ROLLOS"/>
    <s v="EJECUTADO_EXITOSO"/>
    <s v="EJECUTADO EXITOSO"/>
    <s v="09/12/2025 SE ESCALA A COORDINADOR DE ZONA PARA ENTREGA DE ROLLOS EN SITIO | 15/12/2025 SE DEJA 8 ROLLOS SE WONPI PARA EL CORRESPONSAL BANCARIO"/>
    <s v="VISITA_TÉCNICA"/>
    <s v="8"/>
    <s v="PRINCIPAL"/>
    <s v="TERRESTRE"/>
    <s v="LEAL POVEDA YOHAN SEBASTIAN"/>
    <n v="1"/>
    <n v="31419"/>
    <n v="31419"/>
  </r>
  <r>
    <s v="BUCARAMANGA"/>
    <s v="0036-0007"/>
    <x v="3"/>
    <n v="68276"/>
    <n v="3132991"/>
    <n v="17747"/>
    <x v="0"/>
    <s v="SANTANDER"/>
    <s v="FLORIDABLANCA"/>
    <s v="BARRIO VILLABEL FLORIDABLANCA"/>
    <s v="WOMPI"/>
    <s v="FO-25-1968042"/>
    <d v="2025-12-12T15:28:00"/>
    <d v="2025-12-15T12:03:00"/>
    <x v="0"/>
    <s v="ROLLOS"/>
    <s v="EJECUTADO_EXITOSO"/>
    <s v="EJECUTADO EXITOSO"/>
    <s v="12/12/2025 SE ESCALA A COORDINADOR DE ZONA PARA ENTREGA DE ROLLOS EN SITIO | 15/12/2025 SE VISITA COMERCIO SE REALIZA LA ENTREGA DE 32 ROLLOS WOMPI CB OPERATIVO"/>
    <s v="VISITA_TÉCNICA"/>
    <s v="32"/>
    <s v="PRINCIPAL"/>
    <s v="TERRESTRE"/>
    <s v="BARAJAS BERMUDEZ YAHIR MAURICIO"/>
    <n v="1"/>
    <n v="31419"/>
    <n v="31419"/>
  </r>
  <r>
    <s v="MEDELLIN"/>
    <s v="0036-0005"/>
    <x v="5"/>
    <n v="5679"/>
    <n v="3111443"/>
    <n v="34543"/>
    <x v="0"/>
    <s v="ANTIOQUIA"/>
    <s v="SANTA BARBARA"/>
    <s v="BARRIO CENTRO SANTA BARBARA 1"/>
    <s v="WOMPI"/>
    <s v="FO-25-1950831"/>
    <d v="2025-12-09T08:00:00"/>
    <d v="2025-12-15T12:05:00"/>
    <x v="0"/>
    <s v="ROLLOS"/>
    <s v="EJECUTADO_EXITOSO"/>
    <s v="EJECUTADO EXITOSO"/>
    <s v="09/12/2025 SE REALIZA ENVIO DE ROLLOS POR  OPERADOR LOGISTICO | 15/12/2025 SE REALIZA ENVIO DE 64 ROLLOS, CON LA GUIA 992235138 LOGICUARTAS. SE CONFIRMA ENTREGA EXITOSA POR PARTE DE LA TRANSPORTADORA"/>
    <s v="ENVÍO"/>
    <s v="64"/>
    <s v="INTERMEDIA"/>
    <s v="TERRESTRE"/>
    <s v="MORENO MEDINA JUAN PABLO"/>
    <n v="1"/>
    <n v="36351"/>
    <n v="36351"/>
  </r>
  <r>
    <s v="BOGOTA"/>
    <s v="0036-0004"/>
    <x v="4"/>
    <n v="11001"/>
    <n v="3126328"/>
    <n v="38783"/>
    <x v="0"/>
    <s v="CUNDINAMARCA"/>
    <s v="BOGOTA"/>
    <s v="BARRIO NUEVA ZELANDIA BOGOTA"/>
    <s v="WOMPI"/>
    <s v="FO-25-1959378"/>
    <d v="2025-12-11T10:04:00"/>
    <d v="2025-12-15T12:05:00"/>
    <x v="0"/>
    <s v="ROLLOS"/>
    <s v="EJECUTADO_EXITOSO"/>
    <s v="EJECUTADO EXITOSO"/>
    <s v="11/12/2025 SE ESCALA A COORDINADOR DE ZONA PARA ENTREGA DE ROLLOS EN SITIO | 15/12/2025 SE ENTREGA 48 ROLLOS WOMPI PARA EL CORRESPONSAL"/>
    <s v="VISITA_TÉCNICA"/>
    <s v="48"/>
    <s v="PRINCIPAL"/>
    <s v="TERRESTRE"/>
    <s v="LEAL POVEDA YOHAN SEBASTIAN"/>
    <n v="1"/>
    <n v="31419"/>
    <n v="31419"/>
  </r>
  <r>
    <s v="TUNJA"/>
    <s v="0036-0007"/>
    <x v="3"/>
    <n v="15001"/>
    <n v="3118324"/>
    <n v="78395"/>
    <x v="0"/>
    <s v="BOYACA"/>
    <s v="TUNJA"/>
    <s v="BARRIO CENTRO TUNJA 30"/>
    <s v="WOMPI"/>
    <s v="FO-25-1950774"/>
    <d v="2025-12-09T16:28:00"/>
    <d v="2025-12-15T12:06:00"/>
    <x v="0"/>
    <s v="ROLLOS"/>
    <s v="EJECUTADO_EXITOSO"/>
    <s v="EJECUTADO EXITOSO"/>
    <s v="09/12/2025 SE ESCALA A COORDINADOR DE ZONA PARA ENTREGA DE ROLLOS EN SITIO | 15/12/2025 SE VISITA CB ENTREGA 32 ROLLOS"/>
    <s v="VISITA_TÉCNICA"/>
    <s v="32"/>
    <s v="PRINCIPAL"/>
    <s v="TERRESTRE"/>
    <s v="GONZALEZ GONZALEZ MARIO ALBERTO"/>
    <n v="1"/>
    <n v="31419"/>
    <n v="31419"/>
  </r>
  <r>
    <s v="MEDELLIN"/>
    <s v="0036-0005"/>
    <x v="5"/>
    <n v="5467"/>
    <n v="3116870"/>
    <n v="10317"/>
    <x v="0"/>
    <s v="ANTIOQUIA"/>
    <s v="MONTEBELLO"/>
    <s v="MONTEBELLO - ANTIOQUIA"/>
    <s v="WOMPI"/>
    <s v="FO-25-1950818"/>
    <d v="2025-12-09T14:40:00"/>
    <d v="2025-12-15T12:07:00"/>
    <x v="0"/>
    <s v="ROLLOS"/>
    <s v="EJECUTADO_EXITOSO"/>
    <s v="EJECUTADO EXITOSO"/>
    <s v="09/12/2025 SE REALIZA ENVIO DE ROLLOS POR  OPERADOR LOGISTICO | 15/12/2025 SE REALIZA ENVIO DE 64 ROLLOS, CON LA GUIA 992235139 LOGICUARTAS. SE CONFIRMA ENTREGA EXITOSA POR PARTE DE LA TRANSPORTADORA"/>
    <s v="ENVÍO"/>
    <s v="64"/>
    <s v="INTERMEDIA"/>
    <s v="TERRESTRE"/>
    <s v="MORENO MEDINA JUAN PABLO"/>
    <n v="1"/>
    <n v="36351"/>
    <n v="36351"/>
  </r>
  <r>
    <s v="MEDELLIN"/>
    <s v="0036-0005"/>
    <x v="5"/>
    <n v="5615"/>
    <n v="3127772"/>
    <n v="28364"/>
    <x v="0"/>
    <s v="ANTIOQUIA"/>
    <s v="RIONEGRO"/>
    <s v="BARRIO EL PORVENIR 3 RIONEGRO"/>
    <s v="WOMPI"/>
    <s v="FO-25-1961022"/>
    <d v="2025-12-11T13:47:00"/>
    <d v="2025-12-15T12:08:00"/>
    <x v="0"/>
    <s v="ROLLOS"/>
    <s v="EJECUTADO_EXITOSO"/>
    <s v="EJECUTADO EXITOSO"/>
    <s v="11/12/2025 SE REALIZA ENVIO DE ROLLOS POR  OPERADOR LOGISTICO | 15/12/2025 SE REALIZA ENVIO DE 64 ROLLOS, CON LA GUIA 992237603 LOGICUARTAS. SE CONFIRMA ENTREGA EXITOSA POR PARTE DE LA TRANSPORTADORA"/>
    <s v="ENVÍO"/>
    <s v="64"/>
    <s v="INTERMEDIA"/>
    <s v="TERRESTRE"/>
    <s v="MORENO MEDINA JUAN PABLO"/>
    <n v="1"/>
    <n v="36351"/>
    <n v="36351"/>
  </r>
  <r>
    <s v="BOGOTA"/>
    <s v="0036-0004"/>
    <x v="4"/>
    <n v="11001"/>
    <n v="3129028"/>
    <n v="76943"/>
    <x v="0"/>
    <s v="CUNDINAMARCA"/>
    <s v="BOGOTA"/>
    <s v="BARRIO KENNEDY AYACUCHO BOGOTA 1"/>
    <s v="WOMPI"/>
    <s v="FO-25-1962171 | FO-25-1970945"/>
    <d v="2025-12-11T15:45:00"/>
    <d v="2025-12-15T12:09:00"/>
    <x v="0"/>
    <s v="ROLLOS"/>
    <s v="EJECUTADO_EXITOSO"/>
    <s v="EJECUTADO EXITOSO"/>
    <s v="15/12/2025 SE LLEGA A LA DIRECCIÓN INDICADA Y SE ENTREGAN 16 ROLLOS WOMPI SIN MANIPULAR EQUIPOS"/>
    <s v="VISITA_TÉCNICA"/>
    <s v="16"/>
    <s v="PRINCIPAL"/>
    <s v="TERRESTRE"/>
    <s v="GARCIA PASTRANA KEVIN FERNANDO | LOZADA ROJAS CHRISTIAN ANDRES"/>
    <n v="1"/>
    <n v="31419"/>
    <n v="31419"/>
  </r>
  <r>
    <s v="VALLEDUPAR"/>
    <s v="0036-0001"/>
    <x v="1"/>
    <n v="20001"/>
    <n v="3108579"/>
    <n v="20581"/>
    <x v="0"/>
    <s v="CESAR"/>
    <s v="VALLEDUPAR"/>
    <s v="MEGAPLAY@NET"/>
    <s v="WOMPI"/>
    <s v="FO-25-1937964"/>
    <d v="2025-12-05T13:32:00"/>
    <d v="2025-12-15T12:11:00"/>
    <x v="0"/>
    <s v="ROLLOS"/>
    <s v="EJECUTADO_EXITOSO"/>
    <s v="EJECUTADO EXITOSO"/>
    <s v="05/12/2025 SE ESCALA A COORDINADOR DE ZONA PARA ENTREGA DE ROLLOS EN SITIO | 15/12/2025 SE REALIZA ENTREGA DE 64 ROLLOS WOMPI EN SITIO, NO SE AGREGA TIRILLA, YA QUE EL CLIENTE NO SE ACUERDA DE CLAVE DEL DATAFONO Y NO TIENE TIRILLAS PARA MOSTRAR"/>
    <s v="VISITA_TÉCNICA"/>
    <s v="64"/>
    <s v="PRINCIPAL"/>
    <s v="TERRESTRE"/>
    <s v="MONTES DIAZ JOHN FRED"/>
    <n v="1"/>
    <n v="31419"/>
    <n v="31419"/>
  </r>
  <r>
    <s v="BOGOTA"/>
    <s v="0036-0004"/>
    <x v="4"/>
    <n v="11001"/>
    <n v="3127738"/>
    <n v="79345"/>
    <x v="0"/>
    <s v="CUNDINAMARCA"/>
    <s v="BOGOTA"/>
    <s v="BARRIO BRITALIA BOGOTA 8"/>
    <s v="WOMPI"/>
    <s v="FO-25-1960289 | FO-25-1970925"/>
    <d v="2025-12-11T12:47:00"/>
    <d v="2025-12-15T12:13:00"/>
    <x v="0"/>
    <s v="ROLLOS"/>
    <s v="EJECUTADO_EXITOSO"/>
    <s v="EJECUTADO EXITOSO"/>
    <s v="15/12/2025 SE LLEGA A LA DIRECCIÓN INDICADA Y SE ENTREGAN 16 ROLLOS WOMPI SIN MANIPULAR EQUIPOS"/>
    <s v="VISITA_TÉCNICA"/>
    <s v="16"/>
    <s v="PRINCIPAL"/>
    <s v="TERRESTRE"/>
    <s v="GARCIA PASTRANA KEVIN FERNANDO | LOZADA ROJAS CHRISTIAN ANDRES"/>
    <n v="1"/>
    <n v="31419"/>
    <n v="31419"/>
  </r>
  <r>
    <s v="BOGOTA"/>
    <s v="0036-0004"/>
    <x v="4"/>
    <n v="25754"/>
    <n v="3123622"/>
    <n v="76429"/>
    <x v="0"/>
    <s v="CUNDINAMARCA"/>
    <s v="SOACHA"/>
    <s v="BARRIO QUINTAS DE LA LAGUNA SOACHA 2"/>
    <s v="WOMPI"/>
    <s v="FO-25-1956302"/>
    <d v="2025-12-10T16:02:00"/>
    <d v="2025-12-15T12:16:00"/>
    <x v="0"/>
    <s v="ROLLOS"/>
    <s v="EJECUTADO_EXITOSO"/>
    <s v="EJECUTADO EXITOSO"/>
    <s v="10/12/2025 SE ESCALA A COORDINADOR DE ZONA PARA ENTREGA DE ROLLOS EN SITIO | 15/12/2025 SE LLEGA A COMERCIO, SE ENTREGAN ROLLOS, SIN MANIPULACIÓN DEL EQUIPO SIN NOVEDAD"/>
    <s v="VISITA_TÉCNICA"/>
    <s v="24"/>
    <s v="PRINCIPAL"/>
    <s v="TERRESTRE"/>
    <s v="ARIAS QUILINDO JULIAN"/>
    <n v="1"/>
    <n v="31419"/>
    <n v="31419"/>
  </r>
  <r>
    <s v="YOPAL"/>
    <s v="0036-0006"/>
    <x v="2"/>
    <n v="85001"/>
    <n v="3134756"/>
    <n v="74497"/>
    <x v="0"/>
    <s v="CASANARE"/>
    <s v="YOPAL"/>
    <s v="BARRIO BICENTENARIO YOPAL"/>
    <s v="WOMPI"/>
    <s v="FO-25-1970868"/>
    <d v="2025-12-15T08:00:00"/>
    <d v="2025-12-15T12:19:00"/>
    <x v="0"/>
    <s v="ROLLOS"/>
    <s v="EJECUTADO_EXITOSO"/>
    <s v="EJECUTADO EXITOSO"/>
    <s v="13/12/2025 SE ESCALA A COORDINADOR DE ZONA PARA ENTREGA DE ROLLOS EN SITIO | 15/12/2025 SE VISITA COMERCIO SE ENTREGAN 32 ROLLOS OK"/>
    <s v="VISITA_TÉCNICA"/>
    <s v="32"/>
    <s v="PRINCIPAL"/>
    <s v="TERRESTRE"/>
    <s v="BERNAL ELAICA EDGAR ALEXIS"/>
    <n v="1"/>
    <n v="31419"/>
    <n v="31419"/>
  </r>
  <r>
    <s v="BOGOTA"/>
    <s v="0036-0004"/>
    <x v="4"/>
    <n v="25754"/>
    <n v="3127633"/>
    <n v="57698"/>
    <x v="0"/>
    <s v="CUNDINAMARCA"/>
    <s v="SOACHA"/>
    <s v="BARRIO SAN MATEO SOACHA 13"/>
    <s v="WOMPI"/>
    <s v="FO-25-1960185"/>
    <d v="2025-12-11T12:42:00"/>
    <d v="2025-12-15T12:20:00"/>
    <x v="0"/>
    <s v="ROLLOS"/>
    <s v="EJECUTADO_EXITOSO"/>
    <s v="EJECUTADO EXITOSO"/>
    <s v="11/12/2025 SE ESCALA A COORDINADOR DE ZONA PARA ENTREGA DE ROLLOS EN SITIO | 15/12/2025 ENTREGA DE 56 ROLLOS NO SE MANIPULAN EQUIPOS"/>
    <s v="VISITA_TÉCNICA"/>
    <s v="56"/>
    <s v="PRINCIPAL"/>
    <s v="TERRESTRE"/>
    <s v="HERNANDEZ NARANJO OSCAR EDUARDO"/>
    <n v="1"/>
    <n v="31419"/>
    <n v="31419"/>
  </r>
  <r>
    <s v="PEREIRA"/>
    <s v="0036-0002"/>
    <x v="6"/>
    <n v="63001"/>
    <n v="3115465"/>
    <n v="28755"/>
    <x v="0"/>
    <s v="QUINDIO"/>
    <s v="ARMENIA"/>
    <s v="BARRIO BOSQUES DE PINARES 2 ARMENIA"/>
    <s v="WOMPI"/>
    <s v="FO-25-1970589"/>
    <d v="2025-12-09T11:26:00"/>
    <d v="2025-12-15T12:22:00"/>
    <x v="0"/>
    <s v="ROLLOS"/>
    <s v="EJECUTADO_EXITOSO"/>
    <s v="EJECUTADO EXITOSO"/>
    <s v="13/12/2025 SE ESCALA A COORDINADOR DE ZONA PARA ENTREGA DE ROLLOS EN SITIO | 15/12/2025 SE VISITA COMERCIO SE REALIZÓ ENTREGA DE 32 ROLLOS WOMPI"/>
    <s v="VISITA_TÉCNICA"/>
    <s v="32"/>
    <s v="INTERMEDIA"/>
    <s v="TERRESTRE"/>
    <s v="SANCHEZ SOLORZANO JUAN SEBASTIAN"/>
    <n v="1"/>
    <n v="36351"/>
    <n v="36351"/>
  </r>
  <r>
    <s v="PEREIRA"/>
    <s v="0036-0002"/>
    <x v="6"/>
    <n v="63001"/>
    <n v="3117544"/>
    <n v="81051"/>
    <x v="0"/>
    <s v="QUINDIO"/>
    <s v="ARMENIA"/>
    <s v="BARRIO GIBRALTAR ARMENIA"/>
    <s v="WOMPI"/>
    <s v="FO-25-1956603"/>
    <d v="2025-12-09T15:39:00"/>
    <d v="2025-12-15T12:24:00"/>
    <x v="0"/>
    <s v="ROLLOS"/>
    <s v="EJECUTADO_EXITOSO"/>
    <s v="EJECUTADO EXITOSO"/>
    <s v="10/12/2025 SE ESCALA A COORDINADOR DE ZONA PARA ENTREGA DE ROLLOS EN SITIO | 15/12/2025 SE VISITA COMERCIO SE REALIZÓ ENTREGA DE 8 ROLLOS WOMPI"/>
    <s v="VISITA_TÉCNICA"/>
    <s v="8"/>
    <s v="INTERMEDIA"/>
    <s v="TERRESTRE"/>
    <s v="SANCHEZ SOLORZANO JUAN SEBASTIAN"/>
    <n v="1"/>
    <n v="36351"/>
    <n v="36351"/>
  </r>
  <r>
    <s v="BOGOTA"/>
    <s v="0036-0004"/>
    <x v="4"/>
    <n v="11001"/>
    <n v="3126889"/>
    <n v="31745"/>
    <x v="0"/>
    <s v="CUNDINAMARCA"/>
    <s v="BOGOTA"/>
    <s v="BARRIO BOSA LA RIVERA BOGOTÁ"/>
    <s v="WOMPI"/>
    <s v="FO-25-1959669 | FO-25-1970906"/>
    <d v="2025-12-11T11:15:00"/>
    <d v="2025-12-15T12:26:00"/>
    <x v="0"/>
    <s v="ROLLOS"/>
    <s v="EJECUTADO_EXITOSO"/>
    <s v="EJECUTADO EXITOSO"/>
    <s v="15/12/2025 SE LLEGA A LA DIRECCIÓN INDICADA Y SE ENTREGAN 32 ROLLOS WOMPI"/>
    <s v="VISITA_TÉCNICA"/>
    <s v="32"/>
    <s v="PRINCIPAL"/>
    <s v="TERRESTRE"/>
    <s v="GARCIA PASTRANA KEVIN FERNANDO | LOZADA ROJAS CHRISTIAN ANDRES"/>
    <n v="1"/>
    <n v="31419"/>
    <n v="31419"/>
  </r>
  <r>
    <s v="BOGOTA"/>
    <s v="0036-0004"/>
    <x v="4"/>
    <n v="25754"/>
    <n v="3115641"/>
    <n v="79325"/>
    <x v="0"/>
    <s v="CUNDINAMARCA"/>
    <s v="SOACHA"/>
    <s v="BARRIO SOACHA COMPARTIR SOACHA 9"/>
    <s v="WOMPI"/>
    <s v="FO-25-1948909"/>
    <d v="2025-12-09T11:30:00"/>
    <d v="2025-12-15T13:12:00"/>
    <x v="0"/>
    <s v="ROLLOS"/>
    <s v="EJECUTADO_CANCELADO"/>
    <s v="CB CERRADO - DESOCUPADO"/>
    <s v="09/12/2025 SE ESCALA A COORDINADOR DE ZONA PARA ENTREGA DE ROLLOS EN SITIO | 15/12/2025 SE LLEGA A COMERCIO, PARA ENTREGA DE ROLLOS ENCONTRANDO CERRADO, SE LLAMA AL CONTACTO NÚMERO 3202720616 NO SE LOGRA CONTACTARLO. SE DEJA EVIDENCIA FOTOGRÁFICA"/>
    <s v="VISITA_TÉCNICA"/>
    <m/>
    <s v="PRINCIPAL"/>
    <s v="TERRESTRE"/>
    <s v="ARIAS QUILINDO JULIAN"/>
    <n v="1"/>
    <n v="31419"/>
    <n v="31419"/>
  </r>
  <r>
    <s v="BOGOTA"/>
    <s v="0036-0004"/>
    <x v="4"/>
    <n v="25175"/>
    <n v="3116184"/>
    <n v="69981"/>
    <x v="0"/>
    <s v="CUNDINAMARCA"/>
    <s v="CHIA"/>
    <s v="BARRIO SECTOR LA IGLESIA CHIA"/>
    <s v="WOMPI"/>
    <s v="FO-25-1950821"/>
    <d v="2025-12-09T12:53:00"/>
    <d v="2025-12-15T13:15:00"/>
    <x v="0"/>
    <s v="ROLLOS"/>
    <s v="EJECUTADO_EXITOSO"/>
    <s v="EJECUTADO EXITOSO"/>
    <s v="09/12/2025 SE REALIZA ENVIO DE ROLLOS POR  OPERADOR LOGISTICO | 15/12/2025 DURANTE LA VISITA TECNICA SE REALIZA ENTREGA DE ROLLOS PARA DATÁFONO NO SE MANIPULAN EQUIPOS SIN NOVEDAD EN ENTREGA"/>
    <s v="VISITA_TÉCNICA"/>
    <s v="24"/>
    <s v="INTERMEDIA"/>
    <s v="TERRESTRE"/>
    <s v="LOZADA ROJAS CHRISTIAN ANDRES"/>
    <n v="1"/>
    <n v="36351"/>
    <n v="36351"/>
  </r>
  <r>
    <s v="MONTERIA"/>
    <s v="0036-0001"/>
    <x v="1"/>
    <n v="23001"/>
    <n v="3127215"/>
    <n v="72142"/>
    <x v="0"/>
    <s v="CORDOBA"/>
    <s v="MONTERIA"/>
    <s v="EL PARAISO MONTERIA 3"/>
    <s v="WOMPI"/>
    <s v="FO-25-1959646"/>
    <d v="2025-12-11T11:28:00"/>
    <d v="2025-12-15T13:28:00"/>
    <x v="0"/>
    <s v="ROLLOS"/>
    <s v="EJECUTADO_EXITOSO"/>
    <s v="EJECUTADO EXITOSO"/>
    <s v="11/12/2025 SE ESCALA A COORDINADOR DE ZONA PARA ENTREGA DE ROLLOS EN SITIO | 15/12/2025 SE REALIZA ENTREGA DE 48 ROLLOS WOMPI EN EL PUNTO SIN NOVEDAD"/>
    <s v="VISITA_TÉCNICA"/>
    <s v="48"/>
    <s v="PRINCIPAL"/>
    <s v="TERRESTRE"/>
    <s v="GONZALEZ FERRER JESUS ALEXANDER"/>
    <n v="1"/>
    <n v="31419"/>
    <n v="31419"/>
  </r>
  <r>
    <s v="MONTERIA"/>
    <s v="0036-0001"/>
    <x v="1"/>
    <n v="23001"/>
    <n v="3127238"/>
    <n v="36670"/>
    <x v="0"/>
    <s v="CORDOBA"/>
    <s v="MONTERIA"/>
    <s v="BARRIO EDMUNDO LOPEZ MONTERIA 1"/>
    <s v="WOMPI"/>
    <s v="FO-25-1959986"/>
    <d v="2025-12-11T11:37:00"/>
    <d v="2025-12-15T13:32:00"/>
    <x v="0"/>
    <s v="ROLLOS"/>
    <s v="EJECUTADO_EXITOSO"/>
    <s v="EJECUTADO EXITOSO"/>
    <s v="11/12/2025 SE ESCALA A COORDINADOR DE ZONA PARA ENTREGA DE ROLLOS EN SITIO | 15/12/2025 SE REALIZA ENTREGA DE 64 ROLLOS WOMPI EN EL PUNTO SIN NOVEDAD"/>
    <s v="VISITA_TÉCNICA"/>
    <s v="64"/>
    <s v="PRINCIPAL"/>
    <s v="TERRESTRE"/>
    <s v="GONZALEZ FERRER JESUS ALEXANDER"/>
    <n v="1"/>
    <n v="31419"/>
    <n v="31419"/>
  </r>
  <r>
    <s v="TUNJA"/>
    <s v="0036-0007"/>
    <x v="3"/>
    <n v="25183"/>
    <n v="3108863"/>
    <n v="68965"/>
    <x v="0"/>
    <s v="CUNDINAMARCA"/>
    <s v="CHOCONTA"/>
    <s v="BARRIO CENTRO - CHOCONTA CHOCONTA"/>
    <s v="WOMPI"/>
    <s v="FO-25-1955114"/>
    <d v="2025-12-05T14:25:00"/>
    <d v="2025-12-15T13:49:00"/>
    <x v="0"/>
    <s v="ROLLOS"/>
    <s v="EJECUTADO_EXITOSO"/>
    <s v="EJECUTADO EXITOSO"/>
    <s v="15/12/2025 SE REALIZA ENVIO DE 48 ROLLOS, CON LA GUIA 2235597588 SERVIENTREGA. SE CONFIRMA ENTREGA EXITOSA POR PARTE DE LA TRANSPORTADORA"/>
    <s v="ENVÍO"/>
    <s v="48"/>
    <s v="INTERMEDIA"/>
    <s v="TERRESTRE"/>
    <s v="GARCIA CHAVARRIA TATIANA EDELMIRA"/>
    <n v="1"/>
    <n v="36351"/>
    <n v="36351"/>
  </r>
  <r>
    <s v="VILLAVICENCIO"/>
    <s v="0036-0006"/>
    <x v="2"/>
    <n v="50001"/>
    <n v="3134704"/>
    <n v="29694"/>
    <x v="0"/>
    <s v="META"/>
    <s v="VILLAVICENCIO"/>
    <s v="BARRIO OLÍMPICO VILLAVICENCIO"/>
    <s v="WOMPI"/>
    <s v="FO-25-1969891"/>
    <d v="2025-12-15T08:00:00"/>
    <d v="2025-12-15T14:02:00"/>
    <x v="0"/>
    <s v="ROLLOS"/>
    <s v="EJECUTADO_EXITOSO"/>
    <s v="EJECUTADO EXITOSO"/>
    <s v="13/12/2025 SE ESCALA A COORDINADOR DE ZONA PARA ENTREGA DE ROLLOS EN SITIO | 15/12/2025 SE REALIZA ENTREGA DE 40 ROLLOS WOMPI"/>
    <s v="VISITA_TÉCNICA"/>
    <s v="40"/>
    <s v="PRINCIPAL"/>
    <s v="TERRESTRE"/>
    <s v="MURCIA HERNANDEZ HARVEY IGNACIO"/>
    <n v="1"/>
    <n v="31419"/>
    <n v="31419"/>
  </r>
  <r>
    <s v="CUCUTA"/>
    <s v="0036-0007"/>
    <x v="3"/>
    <n v="54001"/>
    <n v="3134615"/>
    <n v="33151"/>
    <x v="0"/>
    <s v="NORTE DE SANTANDER"/>
    <s v="CUCUTA"/>
    <s v="BARRIO ALFONSO LOPEZ CUCUTA"/>
    <s v="WOMPI"/>
    <s v="FO-25-1969657"/>
    <d v="2025-12-15T08:00:00"/>
    <d v="2025-12-15T14:04:00"/>
    <x v="0"/>
    <s v="ROLLOS"/>
    <s v="EJECUTADO_EXITOSO"/>
    <s v="EJECUTADO EXITOSO"/>
    <s v="13/12/2025 SE ESCALA A COORDINADOR DE ZONA PARA ENTREGA DE ROLLOS EN SITIO | 15/12/2025 SE REALIZA ENTREGA DE 64 ROLLOS WOMPI OK"/>
    <s v="VISITA_TÉCNICA"/>
    <s v="64"/>
    <s v="PRINCIPAL"/>
    <s v="TERRESTRE"/>
    <s v="DURAN ACOSTA FRANK YONNY"/>
    <n v="1"/>
    <n v="31419"/>
    <n v="31419"/>
  </r>
  <r>
    <s v="BARRANQUILLA"/>
    <s v="0036-0001"/>
    <x v="1"/>
    <n v="8001"/>
    <n v="3134111"/>
    <n v="70606"/>
    <x v="0"/>
    <s v="ATLANTICO"/>
    <s v="BARRANQUILLA"/>
    <s v="VILLA VALERY BARRANQUILLA"/>
    <s v="WOMPI"/>
    <s v="FO-25-1968299"/>
    <d v="2025-12-15T08:00:00"/>
    <d v="2025-12-15T14:06:00"/>
    <x v="0"/>
    <s v="ROLLOS"/>
    <s v="EJECUTADO_EXITOSO"/>
    <s v="EJECUTADO EXITOSO"/>
    <s v="12/12/2025 SE ESCALA A COORDINADOR DE ZONA PARA ENTREGA DE ROLLOS EN SITIO | 15/12/2025 SE HACE ENTREGA DE 40 ROLLOS WOMPI DE MANERA EXITOSA"/>
    <s v="VISITA_TÉCNICA"/>
    <s v="40"/>
    <s v="PRINCIPAL"/>
    <s v="TERRESTRE"/>
    <s v="ORTEGA TORRES JUAN SEBASTIAN"/>
    <n v="1"/>
    <n v="31419"/>
    <n v="31419"/>
  </r>
  <r>
    <s v="MEDELLIN"/>
    <s v="0036-0005"/>
    <x v="5"/>
    <n v="5088"/>
    <n v="3134806"/>
    <n v="30295"/>
    <x v="0"/>
    <s v="ANTIOQUIA"/>
    <s v="BELLO"/>
    <s v="BARRIO PLAYA RICA - BELLO"/>
    <s v="WOMPI"/>
    <s v="FO-25-1970194"/>
    <d v="2025-12-15T08:00:00"/>
    <d v="2025-12-15T14:07:00"/>
    <x v="0"/>
    <s v="ROLLOS"/>
    <s v="EJECUTADO_EXITOSO"/>
    <s v="EJECUTADO EXITOSO"/>
    <s v="13/12/2025 SE ESCALA A COORDINADOR DE ZONA PARA ENTREGA DE ROLLOS EN SITIO | 15/12/2025 SE ENTREGAN 64 ROLLOS WOMPI"/>
    <s v="VISITA_TÉCNICA"/>
    <s v="64"/>
    <s v="PRINCIPAL"/>
    <s v="TERRESTRE"/>
    <s v="BARRIENTOS HERNANDEZ CRISTIAN HORACIO"/>
    <n v="1"/>
    <n v="31419"/>
    <n v="31419"/>
  </r>
  <r>
    <s v="BOGOTA"/>
    <s v="0036-0004"/>
    <x v="4"/>
    <n v="11001"/>
    <n v="3129890"/>
    <n v="66959"/>
    <x v="0"/>
    <s v="CUNDINAMARCA"/>
    <s v="BOGOTA"/>
    <s v="BARRIO LA CITA BOGOTA 3"/>
    <s v="WOMPI"/>
    <s v="FO-25-1964320"/>
    <d v="2025-12-12T08:02:00"/>
    <d v="2025-12-15T14:12:00"/>
    <x v="0"/>
    <s v="ROLLOS"/>
    <s v="EJECUTADO_EXITOSO"/>
    <s v="EJECUTADO EXITOSO"/>
    <s v="12/12/2025 SE ESCALA A COORDINADOR DE ZONA PARA ENTREGA DE ROLLOS EN SITIO | 15/12/2025 SE ENTREGA 24 ROLLOS SE WONPI PARA EL CORRESPONSAL BANCARIO"/>
    <s v="VISITA_TÉCNICA"/>
    <s v="24"/>
    <s v="PRINCIPAL"/>
    <s v="TERRESTRE"/>
    <s v="LEAL POVEDA YOHAN SEBASTIAN"/>
    <n v="1"/>
    <n v="31419"/>
    <n v="31419"/>
  </r>
  <r>
    <s v="BOGOTA"/>
    <s v="0036-0004"/>
    <x v="4"/>
    <n v="11001"/>
    <n v="3133666"/>
    <n v="74520"/>
    <x v="0"/>
    <s v="CUNDINAMARCA"/>
    <s v="BOGOTA"/>
    <s v="BARRIO PARAISO BOGOTA 5"/>
    <s v="WOMPI"/>
    <s v="FO-25-1968221 | FO-25-1970938"/>
    <d v="2025-12-12T16:40:00"/>
    <d v="2025-12-15T14:19:00"/>
    <x v="0"/>
    <s v="ROLLOS"/>
    <s v="EJECUTADO_EXITOSO"/>
    <s v="EJECUTADO EXITOSO"/>
    <s v="15/12/2025 SE VISITA COMERCIO, SE ENTREGAN 24 ROLLOS WOMPI, NO SE MANIPULAN DISPOSITIVOS"/>
    <s v="VISITA_TÉCNICA"/>
    <s v="24"/>
    <s v="PRINCIPAL"/>
    <s v="TERRESTRE"/>
    <s v="ORTIZ YARA FRANKLYN ISRAEL"/>
    <n v="1"/>
    <n v="31419"/>
    <n v="31419"/>
  </r>
  <r>
    <s v="BARRANQUILLA"/>
    <s v="0036-0001"/>
    <x v="1"/>
    <n v="8001"/>
    <n v="3132993"/>
    <n v="58496"/>
    <x v="0"/>
    <s v="ATLANTICO"/>
    <s v="BARRANQUILLA"/>
    <s v="BARRIO EL SILENCIO BARRANQUILLA 2"/>
    <s v="WOMPI"/>
    <s v="FO-25-1968041"/>
    <d v="2025-12-12T15:29:00"/>
    <d v="2025-12-15T14:26:00"/>
    <x v="0"/>
    <s v="ROLLOS"/>
    <s v="EJECUTADO_EXITOSO"/>
    <s v="EJECUTADO EXITOSO"/>
    <s v="12/12/2025 SE ESCALA A COORDINADOR DE ZONA PARA ENTREGA DE ROLLOS EN SITIO | 15/12/2025 SE HACE ENTREGA DE 32 ROLLOS WOMPI DE MANERA EXITOSA"/>
    <s v="VISITA_TÉCNICA"/>
    <s v="32"/>
    <s v="PRINCIPAL"/>
    <s v="TERRESTRE"/>
    <s v="ORTEGA TORRES JUAN SEBASTIAN"/>
    <n v="1"/>
    <n v="31419"/>
    <n v="31419"/>
  </r>
  <r>
    <s v="VILLAVICENCIO"/>
    <s v="0036-0006"/>
    <x v="2"/>
    <n v="50001"/>
    <n v="3129651"/>
    <n v="37503"/>
    <x v="0"/>
    <s v="META"/>
    <s v="VILLAVICENCIO"/>
    <s v="BARRIO PARAISO VILLAVICENCIO"/>
    <s v="WOMPI"/>
    <s v="FO-25-1969878"/>
    <d v="2025-12-12T08:00:00"/>
    <d v="2025-12-15T14:27:00"/>
    <x v="0"/>
    <s v="ROLLOS"/>
    <s v="EJECUTADO_EXITOSO"/>
    <s v="EJECUTADO EXITOSO"/>
    <s v="13/12/2025 SE ESCALA A COORDINADOR DE ZONA PARA ENTREGA DE ROLLOS EN SITIO | 15/12/2025 SE REALIZA ENTREGA DE 24 ROLLOS WOMPI"/>
    <s v="VISITA_TÉCNICA"/>
    <s v="24"/>
    <s v="PRINCIPAL"/>
    <s v="TERRESTRE"/>
    <s v="MURCIA HERNANDEZ HARVEY IGNACIO"/>
    <n v="1"/>
    <n v="31419"/>
    <n v="31419"/>
  </r>
  <r>
    <s v="MEDELLIN"/>
    <s v="0036-0005"/>
    <x v="5"/>
    <n v="5001"/>
    <n v="3103169"/>
    <n v="51506"/>
    <x v="0"/>
    <s v="ANTIOQUIA"/>
    <s v="MEDELLIN"/>
    <s v="BARRIO SAN DIEGO MEDELLIN 2"/>
    <s v="WOMPI"/>
    <s v="FO-25-1931148"/>
    <d v="2025-12-04T12:41:00"/>
    <d v="2025-12-15T14:32:00"/>
    <x v="0"/>
    <s v="ROLLOS"/>
    <s v="EJECUTADO_EXITOSO"/>
    <s v="EJECUTADO EXITOSO"/>
    <s v="04/12/2025 SE ESCALA A COORDINADOR DE ZONA PARA ENTREGA DE ROLLOS EN SITIO | 15/12/2025 SE REALIZA ENTREGA DE 32 ROLLOS POR EL OPERADOR LOGISTICO VELOCES CON LA GUIA V4001936231"/>
    <s v="ANALISTA-OPERADOR LOGISTICO"/>
    <s v="32"/>
    <s v="PRINCIPAL"/>
    <s v="TERRESTRE"/>
    <s v="BETANCUR AGUIRRE EDGAR AUGUSTO"/>
    <n v="1"/>
    <n v="31419"/>
    <n v="31419"/>
  </r>
  <r>
    <s v="BOGOTA"/>
    <s v="0036-0004"/>
    <x v="4"/>
    <n v="11001"/>
    <n v="3132824"/>
    <n v="80581"/>
    <x v="0"/>
    <s v="CUNDINAMARCA"/>
    <s v="BOGOTA"/>
    <s v="BARRIO PARQUES DE BOGOTA CONJUNTO RESIDENCIAL LOS ROBLES BOGOTA"/>
    <s v="WOMPI"/>
    <s v="FO-25-1968058"/>
    <d v="2025-12-12T14:12:00"/>
    <d v="2025-12-15T15:00:00"/>
    <x v="0"/>
    <s v="ROLLOS"/>
    <s v="EJECUTADO_EXITOSO"/>
    <s v="EJECUTADO EXITOSO"/>
    <s v="12/12/2025 SE ESCALA A COORDINADOR DE ZONA PARA ENTREGA DE ROLLOS EN SITIO | 15/12/2025 SE LLEGA A LA DIRECCIÓN INDICADA Y SE ENTREGAN 8 ROLLOS WOMPI NSIN MANIPULAR EQUIPOS"/>
    <s v="VISITA_TÉCNICA"/>
    <s v="8"/>
    <s v="PRINCIPAL"/>
    <s v="TERRESTRE"/>
    <s v="GARCIA PASTRANA KEVIN FERNANDO"/>
    <n v="1"/>
    <n v="31419"/>
    <n v="31419"/>
  </r>
  <r>
    <s v="PASTO"/>
    <s v="0036-0003"/>
    <x v="0"/>
    <n v="52001"/>
    <n v="3134805"/>
    <n v="30664"/>
    <x v="0"/>
    <s v="NARIÑO"/>
    <s v="PASTO"/>
    <s v="BARRIO VILLA DE LOS RIOS"/>
    <s v="WOMPI"/>
    <s v="FO-25-1970196"/>
    <d v="2025-12-15T08:00:00"/>
    <d v="2025-12-15T15:03:00"/>
    <x v="0"/>
    <s v="ROLLOS"/>
    <s v="EJECUTADO_EXITOSO"/>
    <s v="EJECUTADO EXITOSO"/>
    <s v="13/12/2025 SE ESCALA A COORDINADOR DE ZONA PARA ENTREGA DE ROLLOS EN SITIO | 15/12/2025 SE REALIZÓ LA ENTREGA DE 48 ROLLOS DE  PAPELERÍA SOLICITADA NO SE MANIPULA CB CLIENTE INFORMA QUE SE ENCUENTRA OPERATIVO"/>
    <s v="VISITA_TÉCNICA"/>
    <s v="48"/>
    <s v="PRINCIPAL"/>
    <s v="TERRESTRE"/>
    <s v="REMICIO AMADO JOHN HEBER"/>
    <n v="1"/>
    <n v="31419"/>
    <n v="31419"/>
  </r>
  <r>
    <s v="BARRANQUILLA"/>
    <s v="0036-0001"/>
    <x v="1"/>
    <n v="8001"/>
    <n v="3134813"/>
    <n v="65596"/>
    <x v="0"/>
    <s v="ATLANTICO"/>
    <s v="BARRANQUILLA"/>
    <s v="BARRIO SANTUARIO BARRANQUILLA 1"/>
    <s v="WOMPI"/>
    <s v="FO-25-1970192"/>
    <d v="2025-12-15T08:00:00"/>
    <d v="2025-12-15T15:18:00"/>
    <x v="0"/>
    <s v="ROLLOS"/>
    <s v="EJECUTADO_EXITOSO"/>
    <s v="EJECUTADO EXITOSO"/>
    <s v="13/12/2025 SE ESCALA A COORDINADOR DE ZONA PARA ENTREGA DE ROLLOS EN SITIO | 15/12/2025 SE REALIZA VISITA SE PROCEDE A ENTREGAR 64 ROLLOS WOMPI BANCOLOMBIA"/>
    <s v="VISITA_TÉCNICA"/>
    <s v="64"/>
    <s v="PRINCIPAL"/>
    <s v="TERRESTRE"/>
    <s v="PORRAS CASTRO DARLON NASCK"/>
    <n v="1"/>
    <n v="31419"/>
    <n v="31419"/>
  </r>
  <r>
    <s v="CUCUTA"/>
    <s v="0036-0007"/>
    <x v="3"/>
    <n v="54001"/>
    <n v="3138115"/>
    <n v="78950"/>
    <x v="0"/>
    <s v="NORTE DE SANTANDER"/>
    <s v="CUCUTA"/>
    <s v="BARRIO PRADOS NORTE CUCUTA 1"/>
    <s v="WOMPI"/>
    <s v="FO-25-1975272"/>
    <d v="2025-12-15T11:23:00"/>
    <d v="2025-12-15T15:23:00"/>
    <x v="0"/>
    <s v="ROLLOS"/>
    <s v="EJECUTADO_EXITOSO"/>
    <s v="EJECUTADO EXITOSO"/>
    <s v="15/12/2025 SE ESCALA A COORDINADOR DE ZONA PARA ENTREGA DE ROLLOS EN SITIO | 15/12/2025 SE REALIZA ENTREGA DE 8 ROLLOS WOMPI OK"/>
    <s v="VISITA_TÉCNICA"/>
    <s v="8"/>
    <s v="PRINCIPAL"/>
    <s v="TERRESTRE"/>
    <s v="DURAN ACOSTA FRANK YONNY"/>
    <n v="1"/>
    <n v="31419"/>
    <n v="31419"/>
  </r>
  <r>
    <s v="TUNJA"/>
    <s v="0036-0007"/>
    <x v="3"/>
    <n v="15001"/>
    <n v="3124615"/>
    <n v="71303"/>
    <x v="0"/>
    <s v="BOYACA"/>
    <s v="TUNJA"/>
    <s v="BARRIO SAN ANTONIO TUNJA"/>
    <s v="WOMPI"/>
    <s v="FO-25-1957898"/>
    <d v="2025-12-11T08:00:00"/>
    <d v="2025-12-15T15:29:00"/>
    <x v="0"/>
    <s v="ROLLOS"/>
    <s v="EJECUTADO_EXITOSO"/>
    <s v="EJECUTADO EXITOSO"/>
    <s v="11/12/2025 SE ESCALA A COORDINADOR DE ZONA PARA ENTREGA DE ROLLOS EN SITIO | 15/12/2025 SE VISITA CB ENTREGA 24 ROLLOS"/>
    <s v="VISITA_TÉCNICA"/>
    <s v="24"/>
    <s v="PRINCIPAL"/>
    <s v="TERRESTRE"/>
    <s v="GONZALEZ GONZALEZ MARIO ALBERTO"/>
    <n v="1"/>
    <n v="31419"/>
    <n v="31419"/>
  </r>
  <r>
    <s v="BOGOTA"/>
    <s v="0036-0004"/>
    <x v="4"/>
    <n v="11001"/>
    <n v="3119168"/>
    <n v="75360"/>
    <x v="0"/>
    <s v="CUNDINAMARCA"/>
    <s v="BOGOTA"/>
    <s v="BARRIO TUNA ALTA BOGOTA"/>
    <s v="WOMPI"/>
    <s v="FO-25-1951640"/>
    <d v="2025-12-10T08:00:00"/>
    <d v="2025-12-15T15:35:00"/>
    <x v="0"/>
    <s v="ROLLOS"/>
    <s v="EJECUTADO_EXITOSO"/>
    <s v="EJECUTADO EXITOSO"/>
    <s v="10/12/2025 SE ESCALA A COORDINADOR DE ZONA PARA ENTREGA DE ROLLOS EN SITIO | 15/12/2025 SE VISITA COMERCIO CB BANCOLOMBIA WOMPI, SE ENTREGAN ROLLOS DE PAPELERÍA PARA EL DATAFONO SOLICITADOS POR EL CLIENTE, NO UPS, NO SE MANIPULAN EQUIPOS"/>
    <s v="VISITA_TÉCNICA"/>
    <s v="16"/>
    <s v="PRINCIPAL"/>
    <s v="TERRESTRE"/>
    <s v="VEGA MANRIQUE JONATAN MAURICIO"/>
    <n v="1"/>
    <n v="31419"/>
    <n v="31419"/>
  </r>
  <r>
    <s v="VILLAVICENCIO"/>
    <s v="0036-0006"/>
    <x v="2"/>
    <n v="50001"/>
    <n v="3136169"/>
    <n v="63789"/>
    <x v="0"/>
    <s v="META"/>
    <s v="VILLAVICENCIO"/>
    <s v="BARRIO VEREDA BELLA SUIZA"/>
    <s v="WOMPI"/>
    <s v="FO-25-1973775"/>
    <d v="2025-12-15T09:01:00"/>
    <d v="2025-12-15T15:51:00"/>
    <x v="0"/>
    <s v="ROLLOS"/>
    <s v="EJECUTADO_EXITOSO"/>
    <s v="EJECUTADO EXITOSO"/>
    <s v="15/12/2025 SE ESCALA A COORDINADOR DE ZONA PARA ENTREGA DE ROLLOS EN SITIO | 15/12/2025 SE VISITA CB Y SE REALIZA ENTREGA DE 32 ROLLOS DE PAPEL TERMICO PARA DATÁFONO WOMPI"/>
    <s v="VISITA_TÉCNICA"/>
    <s v="32"/>
    <s v="PRINCIPAL"/>
    <s v="TERRESTRE"/>
    <s v="GARZON RUIZ LUIS MIGUEL"/>
    <n v="1"/>
    <n v="31419"/>
    <n v="31419"/>
  </r>
  <r>
    <s v="BARRANQUILLA"/>
    <s v="0036-0001"/>
    <x v="1"/>
    <n v="8001"/>
    <n v="3134870"/>
    <n v="77916"/>
    <x v="0"/>
    <s v="ATLANTICO"/>
    <s v="BARRANQUILLA"/>
    <s v="BARRIO SANTA MARIA BARRANQUILLA 5"/>
    <s v="WOMPI"/>
    <s v="FO-25-1972162"/>
    <d v="2025-12-15T08:00:00"/>
    <d v="2025-12-15T15:53:00"/>
    <x v="0"/>
    <s v="ROLLOS"/>
    <s v="EJECUTADO_EXITOSO"/>
    <s v="EJECUTADO EXITOSO"/>
    <s v="14/12/2025 SE ESCALA A COORDINADOR DE ZONA PARA ENTREGA DE ROLLOS EN SITIO | 15/12/2025 SE REALIZA VISITA SE PROCEDE A ENTREGAR 32 ROLLOS WOMPI BANCOLOMBIA"/>
    <s v="VISITA_TÉCNICA"/>
    <s v="32"/>
    <s v="PRINCIPAL"/>
    <s v="TERRESTRE"/>
    <s v="PORRAS CASTRO DARLON NASCK"/>
    <n v="1"/>
    <n v="31419"/>
    <n v="31419"/>
  </r>
  <r>
    <s v="TUNJA"/>
    <s v="0036-0007"/>
    <x v="3"/>
    <n v="15001"/>
    <n v="3127350"/>
    <n v="79424"/>
    <x v="0"/>
    <s v="BOYACA"/>
    <s v="TUNJA"/>
    <s v="BARRIO CENTRO TUNJA 31"/>
    <s v="WOMPI"/>
    <s v="FO-25-1959978"/>
    <d v="2025-12-11T11:49:00"/>
    <d v="2025-12-15T16:04:00"/>
    <x v="0"/>
    <s v="ROLLOS"/>
    <s v="EJECUTADO_EXITOSO"/>
    <s v="EJECUTADO EXITOSO"/>
    <s v="11/12/2025 SE ESCALA A COORDINADOR DE ZONA PARA ENTREGA DE ROLLOS EN SITIO | 15/12/2025 SE REALIZA ENTREGA EN SITIO DE 16 ROLLOS WOMPIN, RECIBE PAPELERÍA LA SEÑORA JOSE HERNANDEZ"/>
    <s v="VISITA_TÉCNICA"/>
    <s v="16"/>
    <s v="PRINCIPAL"/>
    <s v="TERRESTRE"/>
    <s v="ALVARADO MORENO CRISTHIAN"/>
    <n v="1"/>
    <n v="31419"/>
    <n v="31419"/>
  </r>
  <r>
    <s v="BARRANQUILLA"/>
    <s v="0036-0001"/>
    <x v="1"/>
    <n v="8001"/>
    <n v="3134628"/>
    <n v="41635"/>
    <x v="0"/>
    <s v="ATLANTICO"/>
    <s v="BARRANQUILLA"/>
    <s v="BARRIO 20 DE JULIO BARRANQUILLA"/>
    <s v="WOMPI"/>
    <s v="FO-25-1970203"/>
    <d v="2025-12-15T08:00:00"/>
    <d v="2025-12-15T16:28:00"/>
    <x v="0"/>
    <s v="ROLLOS"/>
    <s v="EJECUTADO_EXITOSO"/>
    <s v="EJECUTADO EXITOSO"/>
    <s v="13/12/2025 SE ESCALA A COORDINADOR DE ZONA PARA ENTREGA DE ROLLOS EN SITIO | 15/12/2025 SE REALIZA VISITA SE PROCEDE A ENTREGAR 64 ROLLOS WOMPI BANCOLOMBIA"/>
    <s v="VISITA_TÉCNICA"/>
    <s v="64"/>
    <s v="PRINCIPAL"/>
    <s v="TERRESTRE"/>
    <s v="PORRAS CASTRO DARLON NASCK"/>
    <n v="1"/>
    <n v="31419"/>
    <n v="31419"/>
  </r>
  <r>
    <s v="MEDELLIN"/>
    <s v="0036-0005"/>
    <x v="5"/>
    <n v="5001"/>
    <n v="3112601"/>
    <n v="60536"/>
    <x v="0"/>
    <s v="ANTIOQUIA"/>
    <s v="MEDELLIN"/>
    <s v="SUPERMERCADO D &amp; J"/>
    <s v="WOMPI"/>
    <s v="FO-25-1948919"/>
    <d v="2025-12-09T08:00:00"/>
    <d v="2025-12-15T16:59:00"/>
    <x v="0"/>
    <s v="ROLLOS"/>
    <s v="EJECUTADO_EXITOSO"/>
    <s v="EJECUTADO EXITOSO"/>
    <s v="09/12/2025 SE ESCALA A COORDINADOR DE ZONA PARA ENTREGA DE ROLLOS EN SITIO | 15/12/2025 SE REALIZA ENTREGA DE 64 ROLLOS POR EL OPERADOR LOGISTICO VELOCES CON LA GUIA V4001957572"/>
    <s v="ANALISTA-OPERADOR LOGISTICO"/>
    <s v="64"/>
    <s v="PRINCIPAL"/>
    <s v="TERRESTRE"/>
    <s v="BETANCUR AGUIRRE EDGAR AUGUSTO"/>
    <n v="1"/>
    <n v="31419"/>
    <n v="31419"/>
  </r>
  <r>
    <s v="MEDELLIN"/>
    <s v="0036-0005"/>
    <x v="5"/>
    <n v="5001"/>
    <n v="3111298"/>
    <n v="58471"/>
    <x v="0"/>
    <s v="ANTIOQUIA"/>
    <s v="MEDELLIN"/>
    <s v="BARRIO CARIBE MEDELLIN 4"/>
    <s v="WOMPI"/>
    <s v="FO-25-1947018"/>
    <d v="2025-12-09T08:00:00"/>
    <d v="2025-12-15T17:01:00"/>
    <x v="0"/>
    <s v="ROLLOS"/>
    <s v="EJECUTADO_EXITOSO"/>
    <s v="EJECUTADO EXITOSO"/>
    <s v="09/12/2025 SE ESCALA A COORDINADOR DE ZONA PARA ENTREGA DE ROLLOS EN SITIO | 15/12/2025 SE REALIZA ENTREGA DE 64 ROLLOS POR EL OPERADOR LOGISTICO VELOCES CON LA GUIA V4001957595"/>
    <s v="ANALISTA-OPERADOR LOGISTICO"/>
    <s v="64"/>
    <s v="PRINCIPAL"/>
    <s v="TERRESTRE"/>
    <s v="BETANCUR AGUIRRE EDGAR AUGUSTO"/>
    <n v="1"/>
    <n v="31419"/>
    <n v="31419"/>
  </r>
  <r>
    <s v="MEDELLIN"/>
    <s v="0036-0005"/>
    <x v="5"/>
    <n v="5088"/>
    <n v="3112376"/>
    <n v="21261"/>
    <x v="0"/>
    <s v="ANTIOQUIA"/>
    <s v="BELLO"/>
    <s v="BARRIO NIQUIA IV - BELLO"/>
    <s v="WOMPI"/>
    <s v="FO-25-1945626"/>
    <d v="2025-12-09T08:00:00"/>
    <d v="2025-12-15T17:07:00"/>
    <x v="0"/>
    <s v="ROLLOS"/>
    <s v="EJECUTADO_EXITOSO"/>
    <s v="EJECUTADO EXITOSO"/>
    <s v="09/12/2025 SE ESCALA A COORDINADOR DE ZONA PARA ENTREGA DE ROLLOS EN SITIO | 15/12/2025 SE REALIZA ENTREGA DE 48 ROLLOS POR EL OPERADOR LOGISTICO VELOCES CON LA GUIA V4001957592"/>
    <s v="ANALISTA-OPERADOR LOGISTICO"/>
    <s v="48"/>
    <s v="PRINCIPAL"/>
    <s v="TERRESTRE"/>
    <s v="BETANCUR AGUIRRE EDGAR AUGUSTO"/>
    <n v="1"/>
    <n v="31419"/>
    <n v="31419"/>
  </r>
  <r>
    <s v="MEDELLIN"/>
    <s v="0036-0005"/>
    <x v="5"/>
    <n v="5001"/>
    <n v="3119039"/>
    <n v="13212"/>
    <x v="0"/>
    <s v="ANTIOQUIA"/>
    <s v="MEDELLIN"/>
    <s v="BARRIO LOMA DE LOS BERNAL - MEDELLIN"/>
    <s v="WOMPI"/>
    <s v="FO-25-1951645"/>
    <d v="2025-12-10T08:00:00"/>
    <d v="2025-12-15T17:09:00"/>
    <x v="0"/>
    <s v="ROLLOS"/>
    <s v="EJECUTADO_EXITOSO"/>
    <s v="EJECUTADO EXITOSO"/>
    <s v="10/12/2025 SE ESCALA A COORDINADOR DE ZONA PARA ENTREGA DE ROLLOS EN SITIO | 15/12/2025 SE REALIZA ENTREGA DE 24 ROLLOS POR EL OPERADOR LOGISTICO VELOCES CON LA GUIA V4001957588"/>
    <s v="ANALISTA-OPERADOR LOGISTICO"/>
    <s v="24"/>
    <s v="PRINCIPAL"/>
    <s v="TERRESTRE"/>
    <s v="BETANCUR AGUIRRE EDGAR AUGUSTO"/>
    <n v="1"/>
    <n v="31419"/>
    <n v="31419"/>
  </r>
  <r>
    <s v="MEDELLIN"/>
    <s v="0036-0005"/>
    <x v="5"/>
    <n v="5001"/>
    <n v="3119050"/>
    <n v="79589"/>
    <x v="0"/>
    <s v="ANTIOQUIA"/>
    <s v="MEDELLIN"/>
    <s v="BARRIO CAMPO VALDES MEDELIN"/>
    <s v="WOMPI"/>
    <s v="FO-25-1951642"/>
    <d v="2025-12-10T08:00:00"/>
    <d v="2025-12-15T17:10:00"/>
    <x v="0"/>
    <s v="ROLLOS"/>
    <s v="EJECUTADO_EXITOSO"/>
    <s v="EJECUTADO EXITOSO"/>
    <s v="10/12/2025 SE ESCALA A COORDINADOR DE ZONA PARA ENTREGA DE ROLLOS EN SITIO | 15/12/2025 SE REALIZA ENTREGA DE 16 ROLLOS POR EL OPERADOR LOGISTICO VELOCES CON LA GUIA V4001957587"/>
    <s v="ANALISTA-OPERADOR LOGISTICO"/>
    <s v="16"/>
    <s v="PRINCIPAL"/>
    <s v="TERRESTRE"/>
    <s v="BETANCUR AGUIRRE EDGAR AUGUSTO"/>
    <n v="1"/>
    <n v="31419"/>
    <n v="31419"/>
  </r>
  <r>
    <s v="MEDELLIN"/>
    <s v="0036-0005"/>
    <x v="5"/>
    <n v="5266"/>
    <n v="3116540"/>
    <n v="69416"/>
    <x v="0"/>
    <s v="ANTIOQUIA"/>
    <s v="ENVIGADO"/>
    <s v="LA MAGNOLIA ENVIGADO"/>
    <s v="WOMPI"/>
    <s v="FO-25-1949702"/>
    <d v="2025-12-09T13:44:00"/>
    <d v="2025-12-15T17:10:00"/>
    <x v="0"/>
    <s v="ROLLOS"/>
    <s v="EJECUTADO_EXITOSO"/>
    <s v="EJECUTADO EXITOSO"/>
    <s v="09/12/2025 SE ESCALA A COORDINADOR DE ZONA PARA ENTREGA DE ROLLOS EN SITIO | 15/12/2025 SE REALIZA ENTREGA DE 32 ROLLOS POR EL OPERADOR LOGISTICO VELOCES CON LA GUIA V4001957580"/>
    <s v="ANALISTA-OPERADOR LOGISTICO"/>
    <s v="32"/>
    <s v="PRINCIPAL"/>
    <s v="TERRESTRE"/>
    <s v="BETANCUR AGUIRRE EDGAR AUGUSTO"/>
    <n v="1"/>
    <n v="31419"/>
    <n v="31419"/>
  </r>
  <r>
    <s v="MEDELLIN"/>
    <s v="0036-0005"/>
    <x v="5"/>
    <n v="5360"/>
    <n v="3115682"/>
    <n v="76064"/>
    <x v="0"/>
    <s v="ANTIOQUIA"/>
    <s v="ITAGUI"/>
    <s v="BARRIO ITAGUI VIVIENDAS DEL SUR ITAGUI"/>
    <s v="WOMPI"/>
    <s v="FO-25-1948893"/>
    <d v="2025-12-09T11:41:00"/>
    <d v="2025-12-15T17:11:00"/>
    <x v="0"/>
    <s v="ROLLOS"/>
    <s v="EJECUTADO_EXITOSO"/>
    <s v="EJECUTADO EXITOSO"/>
    <s v="09/12/2025 SE ESCALA A COORDINADOR DE ZONA PARA ENTREGA DE ROLLOS EN SITIO | 15/12/2025 SE REALIZA ENTREGA DE 32 ROLLOS POR EL OPERADOR LOGISTICO VELOCES CON LA GUIA V4001957606"/>
    <s v="ANALISTA-OPERADOR LOGISTICO"/>
    <s v="32"/>
    <s v="PRINCIPAL"/>
    <s v="TERRESTRE"/>
    <s v="BETANCUR AGUIRRE EDGAR AUGUSTO"/>
    <n v="1"/>
    <n v="31419"/>
    <n v="31419"/>
  </r>
  <r>
    <s v="MEDELLIN"/>
    <s v="0036-0005"/>
    <x v="5"/>
    <n v="5001"/>
    <n v="3115588"/>
    <n v="45522"/>
    <x v="0"/>
    <s v="ANTIOQUIA"/>
    <s v="MEDELLIN"/>
    <s v="BARRIO MORAVIA MEDELLIN 2"/>
    <s v="WOMPI"/>
    <s v="FO-25-1948903"/>
    <d v="2025-12-09T11:31:00"/>
    <d v="2025-12-15T17:11:00"/>
    <x v="0"/>
    <s v="ROLLOS"/>
    <s v="EJECUTADO_EXITOSO"/>
    <s v="EJECUTADO EXITOSO"/>
    <s v="09/12/2025 SE ESCALA A COORDINADOR DE ZONA PARA ENTREGA DE ROLLOS EN SITIO | 15/12/2025 SE REALIZA ENTREGA DE 64 ROLLOS POR EL OPERADOR LOGISTICO VELOCES CON LA GUIA V4001957571"/>
    <s v="ANALISTA-OPERADOR LOGISTICO"/>
    <s v="64"/>
    <s v="PRINCIPAL"/>
    <s v="TERRESTRE"/>
    <s v="BETANCUR AGUIRRE EDGAR AUGUSTO"/>
    <n v="1"/>
    <n v="31419"/>
    <n v="31419"/>
  </r>
  <r>
    <s v="CUCUTA"/>
    <s v="0036-0007"/>
    <x v="3"/>
    <n v="54001"/>
    <n v="3138150"/>
    <n v="79767"/>
    <x v="0"/>
    <s v="NORTE DE SANTANDER"/>
    <s v="CUCUTA"/>
    <s v="BARRIO QUINTA ORIENTAL CUCUTA 13"/>
    <s v="WOMPI"/>
    <s v="FO-25-1975271"/>
    <d v="2025-12-15T11:35:00"/>
    <d v="2025-12-15T17:14:00"/>
    <x v="0"/>
    <s v="ROLLOS"/>
    <s v="EJECUTADO_EXITOSO"/>
    <s v="EJECUTADO EXITOSO"/>
    <s v="15/12/2025 SE ESCALA A COORDINADOR DE ZONA PARA ENTREGA DE ROLLOS EN SITIO | 15/12/2025 SE REALIZA ENTREGA DE 8 ROLLOS WOMPI OK"/>
    <s v="VISITA_TÉCNICA"/>
    <s v="8"/>
    <s v="PRINCIPAL"/>
    <s v="TERRESTRE"/>
    <s v="DURAN ACOSTA FRANK YONNY"/>
    <n v="1"/>
    <n v="31419"/>
    <n v="31419"/>
  </r>
  <r>
    <s v="MEDELLIN"/>
    <s v="0036-0005"/>
    <x v="5"/>
    <n v="5088"/>
    <n v="3114620"/>
    <n v="30300"/>
    <x v="0"/>
    <s v="ANTIOQUIA"/>
    <s v="BELLO"/>
    <s v="BARRIO LAS VEGAS V"/>
    <s v="WOMPI"/>
    <s v="FO-25-1947604"/>
    <d v="2025-12-09T10:15:00"/>
    <d v="2025-12-15T17:14:00"/>
    <x v="0"/>
    <s v="ROLLOS"/>
    <s v="EJECUTADO_EXITOSO"/>
    <s v="EJECUTADO EXITOSO"/>
    <s v="09/12/2025 SE ESCALA A COORDINADOR DE ZONA PARA ENTREGA DE ROLLOS EN SITIO | 15/12/2025 SE REALIZA ENTREGA DE 64 ROLLOS POR EL OPERADOR LOGISTICO VELOCES CON LA GUIA V4001957602"/>
    <s v="ANALISTA-OPERADOR LOGISTICO"/>
    <s v="64"/>
    <s v="PRINCIPAL"/>
    <s v="TERRESTRE"/>
    <s v="BETANCUR AGUIRRE EDGAR AUGUSTO"/>
    <n v="1"/>
    <n v="31419"/>
    <n v="31419"/>
  </r>
  <r>
    <s v="MEDELLIN"/>
    <s v="0036-0005"/>
    <x v="5"/>
    <n v="5001"/>
    <n v="3115440"/>
    <n v="80553"/>
    <x v="0"/>
    <s v="ANTIOQUIA"/>
    <s v="MEDELLIN"/>
    <s v="BARRIO BELEN RINCON MEDELLIN 1"/>
    <s v="WOMPI"/>
    <s v="FO-25-1948154"/>
    <d v="2025-12-09T11:16:00"/>
    <d v="2025-12-15T17:15:00"/>
    <x v="0"/>
    <s v="ROLLOS"/>
    <s v="EJECUTADO_EXITOSO"/>
    <s v="EJECUTADO EXITOSO"/>
    <s v="09/12/2025 SE ESCALA A COORDINADOR DE ZONA PARA ENTREGA DE ROLLOS EN SITIO | 15/12/2025 SE REALIZA ENTREGA DE 24 ROLLOS POR EL OPERADOR LOGISTICO VELOCES CON LA GUIA V4001957603"/>
    <s v="ANALISTA-OPERADOR LOGISTICO"/>
    <s v="24"/>
    <s v="PRINCIPAL"/>
    <s v="TERRESTRE"/>
    <s v="BETANCUR AGUIRRE EDGAR AUGUSTO"/>
    <n v="1"/>
    <n v="31419"/>
    <n v="31419"/>
  </r>
  <r>
    <s v="TUNJA"/>
    <s v="0036-0007"/>
    <x v="3"/>
    <n v="15632"/>
    <n v="3111165"/>
    <n v="68265"/>
    <x v="0"/>
    <s v="BOYACA"/>
    <s v="SABOYA"/>
    <s v="CENTRO SABOYA BOYACA"/>
    <s v="WOMPI"/>
    <s v="FO-25-1950114"/>
    <d v="2025-12-09T08:00:00"/>
    <d v="2025-12-15T17:40:00"/>
    <x v="0"/>
    <s v="ROLLOS"/>
    <s v="EJECUTADO_EXITOSO"/>
    <s v="EJECUTADO EXITOSO"/>
    <s v="09/12/2025 SE CONFIRMAN DATOS, SE REALIZA ENVIO POR OPERADOR LOGISTICO | 15/12/2025 SE REALIZA ENVIO DE 24 ROLLOS, CON LA GUIA 2235597025 SERVIENTREGA. SE CONFIRMA ENTREGA EXITOSA POR PARTE DE LA TRANSPORTADORA"/>
    <s v="ENVÍO"/>
    <s v="24"/>
    <s v="INTERMEDIA"/>
    <s v="TERRESTRE"/>
    <s v="ORREGO BEDOYA YASMIN ADRIANA"/>
    <n v="1"/>
    <n v="36351"/>
    <n v="36351"/>
  </r>
  <r>
    <s v="MONTERIA"/>
    <s v="0036-0001"/>
    <x v="1"/>
    <n v="23555"/>
    <n v="3111212"/>
    <n v="79402"/>
    <x v="0"/>
    <s v="CORDOBA"/>
    <s v="PLANETA RICA"/>
    <s v="BARRIO LA INMACULA PLANETA RICA"/>
    <s v="WOMPI"/>
    <s v="FO-25-1941011"/>
    <d v="2025-12-09T08:00:00"/>
    <d v="2025-12-15T17:41:00"/>
    <x v="0"/>
    <s v="ROLLOS"/>
    <s v="EJECUTADO_EXITOSO"/>
    <s v="EJECUTADO EXITOSO"/>
    <s v="06/12/2025 SE CONFIRMAN DATOS, SE REALIZA ENVIO POR OPERADOR LOGISTICO | 15/12/2025 SE REALIZA ENVIO DE 16 ROLLOS, CON LA GUIA 46778000250 COORDINADORA. SE CONFIRMA ENTREGA EXITOSA POR PARTE DE LA TRANSPORTADORA"/>
    <s v="ENVÍO"/>
    <s v="16"/>
    <s v="INTERMEDIA"/>
    <s v="TERRESTRE"/>
    <s v="ORREGO BEDOYA YASMIN ADRIANA"/>
    <n v="1"/>
    <n v="36351"/>
    <n v="36351"/>
  </r>
  <r>
    <s v="CUCUTA"/>
    <s v="0036-0007"/>
    <x v="3"/>
    <n v="54001"/>
    <n v="3137380"/>
    <n v="51474"/>
    <x v="0"/>
    <s v="NORTE DE SANTANDER"/>
    <s v="CUCUTA"/>
    <s v="BARRIO EL CENTRO CUCUTA 51"/>
    <s v="WOMPI"/>
    <s v="FO-25-1974998"/>
    <d v="2025-12-15T10:41:00"/>
    <d v="2025-12-16T08:11:00"/>
    <x v="0"/>
    <s v="ROLLOS"/>
    <s v="EJECUTADO_EXITOSO"/>
    <s v="EJECUTADO EXITOSO"/>
    <s v="15/12/2025 SE ESCALA A COORDINADOR DE ZONA PARA ENTREGA DE ROLLOS EN SITIO | 15/12/2025 SE REALIZA ENTREGA DE 48 ROLLOS WOMPI OK"/>
    <s v="VISITA_TÉCNICA"/>
    <n v="48"/>
    <s v="PRINCIPAL"/>
    <s v="TERRESTRE"/>
    <s v="DURAN ACOSTA FRANK YONNY"/>
    <n v="1"/>
    <n v="31419"/>
    <n v="31419"/>
  </r>
  <r>
    <s v="NEIVA"/>
    <s v="0036-0006"/>
    <x v="2"/>
    <n v="41078"/>
    <n v="3113524"/>
    <n v="72868"/>
    <x v="0"/>
    <s v="HUILA"/>
    <s v="BARAYA"/>
    <s v="BARAYA CENTRO"/>
    <s v="WOMPI"/>
    <s v="FO-25-1964895"/>
    <d v="2025-12-09T08:55:00"/>
    <d v="2025-12-16T08:13:00"/>
    <x v="0"/>
    <s v="ROLLOS"/>
    <s v="EJECUTADO_EXITOSO"/>
    <s v="EJECUTADO EXITOSO"/>
    <s v="12/12/2025 SE CONFIRMAN DATOS, SE REALIZA ENVIO POR OPERADOR LOGISTICO | 16/12/2025 SE REALIZA ENVIO DE 24 ROLLOS, CON LA GUIA 2235597736 SERVIENTREGA. SE CONFIRMA ENTREGA EXITOSA POR PARTE DE LA TRANSPORTADORA"/>
    <s v="ENVÍO"/>
    <n v="24"/>
    <s v="INTERMEDIA"/>
    <s v="TERRESTRE"/>
    <s v="RICO PERDOMO ALAHY XIMENA"/>
    <n v="1"/>
    <n v="36351"/>
    <n v="36351"/>
  </r>
  <r>
    <s v="TUNJA"/>
    <s v="0036-0007"/>
    <x v="3"/>
    <n v="15632"/>
    <n v="3114393"/>
    <n v="71187"/>
    <x v="0"/>
    <s v="BOYACA"/>
    <s v="SABOYA"/>
    <s v="BARRIO CENTRO SABOYA 4"/>
    <s v="WOMPI"/>
    <s v="FO-25-1954867"/>
    <d v="2025-12-09T10:02:00"/>
    <d v="2025-12-16T08:35:00"/>
    <x v="0"/>
    <s v="ROLLOS"/>
    <s v="EJECUTADO_EXITOSO"/>
    <s v="EJECUTADO EXITOSO"/>
    <s v="10/12/2025 SE CONFIRMAN DATOS, SE REALIZA ENVIO POR OPERADOR LOGISTICO | 16/12/2025 SE REALIZA ENVIO DE 24 ROLLOS, CON LA GUIA 2235597702 SERVIENTREGA. SE CONFIRMA ENTREGA EXITOSA POR PARTE DE LA TRANSPORTADORA"/>
    <s v="ENVÍO"/>
    <n v="24"/>
    <s v="INTERMEDIA"/>
    <s v="TERRESTRE"/>
    <s v="ORREGO BEDOYA YASMIN ADRIANA"/>
    <n v="1"/>
    <n v="36351"/>
    <n v="36351"/>
  </r>
  <r>
    <s v="CARTAGENA"/>
    <s v="0036-0001"/>
    <x v="1"/>
    <n v="13001"/>
    <n v="3128424"/>
    <n v="66218"/>
    <x v="0"/>
    <s v="BOLIVAR"/>
    <s v="CARTAGENA"/>
    <s v="BARRIO CALLE PRINCIPAL CARTAGENA DE INDIAS"/>
    <s v="WOMPI"/>
    <s v="FO-25-1961167"/>
    <d v="2025-12-11T14:50:00"/>
    <d v="2025-12-16T08:55:00"/>
    <x v="0"/>
    <s v="ROLLOS"/>
    <s v="EJECUTADO_EXITOSO"/>
    <s v="EJECUTADO EXITOSO"/>
    <s v="11/12/2025 SE ESCALA A COORDINADOR DE ZONA PARA ENTREGA DE ROLLOS EN SITIO | 16/12/2025 SE REALIZA ENTREGA DE 24 UNIDADES DE ROLLOS WOMPI"/>
    <s v="VISITA_TÉCNICA"/>
    <n v="24"/>
    <s v="PRINCIPAL"/>
    <s v="TERRESTRE"/>
    <s v="AVILA DE HORTA FERNANDO JOSE"/>
    <n v="1"/>
    <n v="31419"/>
    <n v="31419"/>
  </r>
  <r>
    <s v="VALLEDUPAR"/>
    <s v="0036-0001"/>
    <x v="1"/>
    <n v="20400"/>
    <n v="3115630"/>
    <n v="67030"/>
    <x v="0"/>
    <s v="CESAR"/>
    <s v="LA JAGUA DE IBIRICO"/>
    <s v="BARRIO OCHO DE MARZO LA JAGUA DE IBIRICO"/>
    <s v="WOMPI"/>
    <s v="FO-25-1965549"/>
    <d v="2025-12-09T11:27:00"/>
    <d v="2025-12-16T09:05:00"/>
    <x v="0"/>
    <s v="ROLLOS"/>
    <s v="EJECUTADO_EXITOSO"/>
    <s v="EJECUTADO EXITOSO"/>
    <s v="16/12/2025 SE REALIZA ENVIO DE 16 ROLLOS, CON LA GUIA 2278614760 SERVIENTREGA. SE CONFIRMA ENTREGA EXITOSA POR PARTE DEL USUARIO"/>
    <s v="ENVÍO"/>
    <n v="16"/>
    <s v="LEJANA"/>
    <s v="TERRESTRE"/>
    <s v="RICO PERDOMO ALAHY XIMENA"/>
    <n v="1"/>
    <n v="40250"/>
    <n v="40250"/>
  </r>
  <r>
    <s v="NEIVA"/>
    <s v="0036-0006"/>
    <x v="2"/>
    <n v="41001"/>
    <n v="3127709"/>
    <n v="35988"/>
    <x v="0"/>
    <s v="HUILA"/>
    <s v="NEIVA"/>
    <s v="BARRIO TERCER MILENIO NEIVA 1"/>
    <s v="WOMPI"/>
    <s v="FO-25-1960201"/>
    <d v="2025-12-11T12:13:00"/>
    <d v="2025-12-16T09:31:00"/>
    <x v="0"/>
    <s v="ROLLOS"/>
    <s v="EJECUTADO_EXITOSO"/>
    <s v="EJECUTADO EXITOSO"/>
    <s v="11/12/2025 SE ESCALA A COORDINADOR DE ZONA PARA ENTREGA DE ROLLOS EN SITIO | 16/12/2025 SE ENTREGAN 32 ROLLOS WOMPI"/>
    <s v="VISITA_TÉCNICA"/>
    <n v="32"/>
    <s v="PRINCIPAL"/>
    <s v="TERRESTRE"/>
    <s v="DIAZ VARGAS JONATHAN MIGUEL"/>
    <n v="1"/>
    <n v="31419"/>
    <n v="31419"/>
  </r>
  <r>
    <s v="SINCELEJO"/>
    <s v="0036-0001"/>
    <x v="1"/>
    <n v="70820"/>
    <n v="3102486"/>
    <n v="41902"/>
    <x v="0"/>
    <s v="SUCRE"/>
    <s v="SANTIAGO DE TOLU"/>
    <s v="BARRIO EL CANGREJO SANTIAGO DE TOLU"/>
    <s v="WOMPI"/>
    <s v="FO-25-1931968"/>
    <d v="2025-12-04T11:32:00"/>
    <d v="2025-12-16T09:40:00"/>
    <x v="0"/>
    <s v="ROLLOS"/>
    <s v="EJECUTADO_EXITOSO"/>
    <s v="EJECUTADO EXITOSO"/>
    <s v="04/12/2025 SE CONFIRMAN DATOS, SE REALIZA ENVIO POR OPERADOR LOGISTICO | 12/12/2025 SE LE INFORMA NUMERO DE GUIA A USER, PENDIENTE CONFIRMACION | 16/12/2025 SE REALIZA ENVIO DE 40 ROLLOS, CON LA GUIA 2265100550 SERVIENTREGA. SE CONFIRMA ENTREGA EXITOSA POR PARTE DE LA TRANSPORTADORA"/>
    <s v="ENVÍO"/>
    <n v="40"/>
    <s v="INTERMEDIA"/>
    <s v="TERRESTRE"/>
    <s v="CONTRERAS ROSSI LITZY YULIETH"/>
    <n v="1"/>
    <n v="36351"/>
    <n v="36351"/>
  </r>
  <r>
    <s v="MEDELLIN"/>
    <s v="0036-0005"/>
    <x v="5"/>
    <n v="5001"/>
    <n v="3134701"/>
    <n v="80986"/>
    <x v="0"/>
    <s v="ANTIOQUIA"/>
    <s v="MEDELLIN"/>
    <s v="BARRIO BELEN MEDELLIN 18"/>
    <s v="WOMPI"/>
    <s v="FO-25-1969655"/>
    <d v="2025-12-15T08:00:00"/>
    <d v="2025-12-16T09:40:00"/>
    <x v="0"/>
    <s v="ROLLOS"/>
    <s v="EJECUTADO_EXITOSO"/>
    <s v="EJECUTADO EXITOSO"/>
    <s v="13/12/2025 SE ESCALA A COORDINADOR DE ZONA PARA ENTREGA DE ROLLOS EN SITIO | 16/12/2025 SE ENTREGAN 64 ROLLOS WOMPI"/>
    <s v="VISITA_TÉCNICA"/>
    <n v="64"/>
    <s v="PRINCIPAL"/>
    <s v="TERRESTRE"/>
    <s v="BADEL ACUÑA LUIS ALBERTO"/>
    <n v="1"/>
    <n v="31419"/>
    <n v="31419"/>
  </r>
  <r>
    <s v="PASTO"/>
    <s v="0036-0003"/>
    <x v="0"/>
    <n v="86749"/>
    <n v="3107686"/>
    <n v="46255"/>
    <x v="0"/>
    <s v="PUTUMAYO"/>
    <s v="SIBUNDOY"/>
    <s v="BARRIO PABLO VI SIBUNDOY 1"/>
    <s v="WOMPI"/>
    <s v="FO-25-1936532"/>
    <d v="2025-12-05T11:15:00"/>
    <d v="2025-12-16T09:42:00"/>
    <x v="0"/>
    <s v="ROLLOS"/>
    <s v="EJECUTADO_EXITOSO"/>
    <s v="EJECUTADO EXITOSO"/>
    <s v="05/12/2025 SE CONFIRMAN DATOS, SE REALIZA ENVIO POR OPERADOR LOGISTICO | 16/12/2025 SE REALIZA ENVIO DE 16 ROLLOS, CON LA GUIA 2248145479 SERVIENTREGA. SE CONFIRMA ENTREGA EXITOSA POR PARTE DE LA TRANSPORTADORA"/>
    <s v="ENVÍO"/>
    <n v="16"/>
    <s v="LEJANA"/>
    <s v="TERRESTRE"/>
    <s v="ORREGO BEDOYA YASMIN ADRIANA"/>
    <n v="1"/>
    <n v="40250"/>
    <n v="40250"/>
  </r>
  <r>
    <s v="TUNJA"/>
    <s v="0036-0007"/>
    <x v="3"/>
    <n v="15759"/>
    <n v="3116764"/>
    <n v="76613"/>
    <x v="0"/>
    <s v="BOYACA"/>
    <s v="SOGAMOSO"/>
    <s v="BARRIO LAGUITO SOGAMOSO 2"/>
    <s v="WOMPI"/>
    <s v="FO-25-1966104"/>
    <d v="2025-12-09T14:37:00"/>
    <d v="2025-12-16T09:43:00"/>
    <x v="0"/>
    <s v="ROLLOS"/>
    <s v="EJECUTADO_EXITOSO"/>
    <s v="EJECUTADO EXITOSO"/>
    <s v="12/12/2025 SE CONFIRMAN DATOS, SE REALIZA ENVIO POR OPERADOR LOGISTICO | 16/12/2025 SE REALIZA ENVIO DE 24 ROLLOS, CON LA GUIA 2235597747 SERVIENTREGA. SE CONFIRMA ENTREGA EXITOSA POR PARTE DE LA TRANSPORTADORA"/>
    <s v="ENVÍO"/>
    <n v="24"/>
    <s v="INTERMEDIA"/>
    <s v="TERRESTRE"/>
    <s v="RICO PERDOMO ALAHY XIMENA"/>
    <n v="1"/>
    <n v="36351"/>
    <n v="36351"/>
  </r>
  <r>
    <s v="BUCARAMANGA"/>
    <s v="0036-0007"/>
    <x v="3"/>
    <n v="68235"/>
    <n v="3119115"/>
    <n v="10944"/>
    <x v="0"/>
    <s v="SANTANDER"/>
    <s v="EL CARMEN DE CHUCURI"/>
    <s v="EL CARMEN DE CHUCURI - SANTANDER"/>
    <s v="WOMPI"/>
    <s v="FO-25-1961304"/>
    <d v="2025-12-10T08:00:00"/>
    <d v="2025-12-16T09:49:00"/>
    <x v="0"/>
    <s v="ROLLOS"/>
    <s v="EJECUTADO_EXITOSO"/>
    <s v="EJECUTADO EXITOSO"/>
    <s v="11/12/2025 SE CONFIRMAN DATOS, SE REALIZA ENVIO POR OPERADOR LOGISTICO | 16/12/2025 SE REALIZA ENVIO DE 40 ROLLOS, CON LA GUIA 2214831742 SERVIENTREGA. SE CONFIRMA ENTREGA EXITOSA POR PARTE DE LA TRANSPORTADORA"/>
    <s v="ENVÍO"/>
    <n v="40"/>
    <s v="LEJANA"/>
    <s v="TERRESTRE"/>
    <s v="COLPAS MESA ELECTO JORGE"/>
    <n v="1"/>
    <n v="40250"/>
    <n v="40250"/>
  </r>
  <r>
    <s v="TUNJA"/>
    <s v="0036-0007"/>
    <x v="3"/>
    <n v="15176"/>
    <n v="3119034"/>
    <n v="55135"/>
    <x v="0"/>
    <s v="BOYACA"/>
    <s v="CHIQUINQUIRA"/>
    <s v="BARRIO CENTRO CHIQUINQUIRA 8"/>
    <s v="WOMPI"/>
    <s v="FO-25-1955530"/>
    <d v="2025-12-10T08:00:00"/>
    <d v="2025-12-16T09:51:00"/>
    <x v="0"/>
    <s v="ROLLOS"/>
    <s v="EJECUTADO_EXITOSO"/>
    <s v="EJECUTADO EXITOSO"/>
    <s v="10/12/2025 SE CONFIRMAN DATOS, SE REALIZA ENVIO POR OPERADOR LOGISTICO | 16/12/2025 SE REALIZA ENVIO DE 48 ROLLOS, CON LA GUIA 2235597707 SERVIENTREGA. SE CONFIRMA ENTREGA EXITOSA POR PARTE DE LA TRANSPORTADORA"/>
    <s v="ENVÍO"/>
    <n v="48"/>
    <s v="LEJANA"/>
    <s v="TERRESTRE"/>
    <s v="ORREGO BEDOYA YASMIN ADRIANA"/>
    <n v="1"/>
    <n v="40250"/>
    <n v="40250"/>
  </r>
  <r>
    <s v="IBAGUE"/>
    <s v="0036-0006"/>
    <x v="2"/>
    <n v="73319"/>
    <n v="3119929"/>
    <n v="81401"/>
    <x v="0"/>
    <s v="TOLIMA"/>
    <s v="GUAMO"/>
    <s v="PAPELERIA EL CARMEN"/>
    <s v="WOMPI"/>
    <s v="FO-25-1955620"/>
    <d v="2025-12-10T09:06:00"/>
    <d v="2025-12-16T09:52:00"/>
    <x v="0"/>
    <s v="ROLLOS"/>
    <s v="EJECUTADO_EXITOSO"/>
    <s v="EJECUTADO EXITOSO"/>
    <s v="10/12/2025 SE REALIZA ENVIO DE ROLLOS POR  OPERADOR LOGISTICO | 16/12/2025 SE REALIZA ENVIO DE 8 ROLLOS, CON LA GUIA 2235597699 SERVIENTREGA. SE CONFIRMA ENTREGA EXITOSA POR PARTE DE LA TRANSPORTADORA"/>
    <s v="ENVÍO"/>
    <n v="8"/>
    <s v="INTERMEDIA"/>
    <s v="TERRESTRE"/>
    <s v="CONTRERAS ROSSI LITZY YULIETH"/>
    <n v="1"/>
    <n v="36351"/>
    <n v="36351"/>
  </r>
  <r>
    <s v="NEIVA"/>
    <s v="0036-0006"/>
    <x v="2"/>
    <n v="18610"/>
    <n v="3123230"/>
    <n v="76068"/>
    <x v="0"/>
    <s v="CAQUETA"/>
    <s v="SAN JOSE DEL FRAGUA"/>
    <s v="BARRIO CENTRO INP YURAYACO SAN JOSE DEL FRAGUA"/>
    <s v="WOMPI"/>
    <s v="FO-25-1955965"/>
    <d v="2025-12-10T15:26:00"/>
    <d v="2025-12-16T09:55:00"/>
    <x v="0"/>
    <s v="ROLLOS"/>
    <s v="EJECUTADO_EXITOSO"/>
    <s v="EJECUTADO EXITOSO"/>
    <s v="16/12/2025 SE REALIZA ENVIO DE 16 ROLLOS, CON LA GUIA 2235597590 SERVIENTREGA. SE CONFIRMA ENTREGA EXITOSA POR PARTE DE LA TRANSPORTADORA"/>
    <s v="ENVÍO"/>
    <n v="16"/>
    <s v="LEJANA"/>
    <s v="TERRESTRE"/>
    <s v="GARCIA CHAVARRIA TATIANA EDELMIRA"/>
    <n v="1"/>
    <n v="40250"/>
    <n v="40250"/>
  </r>
  <r>
    <s v="BOGOTA"/>
    <s v="0036-0004"/>
    <x v="4"/>
    <n v="25322"/>
    <n v="3124605"/>
    <n v="68888"/>
    <x v="0"/>
    <s v="CUNDINAMARCA"/>
    <s v="GUASCA"/>
    <s v="BARRIO PAR PRINCIPAL GUASCA GUASCA"/>
    <s v="WOMPI"/>
    <s v="FO-25-1956571"/>
    <d v="2025-12-11T08:00:00"/>
    <d v="2025-12-16T09:56:00"/>
    <x v="0"/>
    <s v="ROLLOS"/>
    <s v="EJECUTADO_EXITOSO"/>
    <s v="EJECUTADO EXITOSO"/>
    <s v="10/12/2025 SE REALIZA ENVIO DE ROLLOS POR  OPERADOR LOGISTICO | 16/12/2025 SE REALIZA ENVIO DE 32 ROLLOS, CON LA GUIA 2235597694 SERVIENTREGA. SE CONFIRMA ENTREGA EXITOSA POR PARTE DE LA TRANSPORTADORA"/>
    <s v="ENVÍO"/>
    <n v="32"/>
    <s v="INTERMEDIA"/>
    <s v="TERRESTRE"/>
    <s v="CONTRERAS ROSSI LITZY YULIETH"/>
    <n v="1"/>
    <n v="36351"/>
    <n v="36351"/>
  </r>
  <r>
    <s v="NEIVA"/>
    <s v="0036-0006"/>
    <x v="2"/>
    <n v="18610"/>
    <n v="3125421"/>
    <n v="34343"/>
    <x v="0"/>
    <s v="CAQUETA"/>
    <s v="SAN JOSE DEL FRAGUA"/>
    <s v="BARRIO CENTRO SAN JOSE DEL FRAGUA"/>
    <s v="WOMPI"/>
    <s v="FO-25-1964653"/>
    <d v="2025-12-11T08:45:00"/>
    <d v="2025-12-16T09:57:00"/>
    <x v="0"/>
    <s v="ROLLOS"/>
    <s v="EJECUTADO_EXITOSO"/>
    <s v="EJECUTADO EXITOSO"/>
    <s v="12/12/2025 SE CONFIRMAN DATOS, SE REALIZA ENVIO POR OPERADOR LOGISTICO | 16/12/2025 SE REALIZA ENVIO DE 48 ROLLOS, CON LA GUIA 2235597733 SERVIENTREGA. SE CONFIRMA ENTREGA EXITOSA POR PARTE DE LA TRANSPORTADORA"/>
    <s v="ENVÍO"/>
    <n v="48"/>
    <s v="LEJANA"/>
    <s v="TERRESTRE"/>
    <s v="MISAS MARULANDA ALEXANDER"/>
    <n v="1"/>
    <n v="40250"/>
    <n v="40250"/>
  </r>
  <r>
    <s v="VILLAVICENCIO"/>
    <s v="0036-0006"/>
    <x v="2"/>
    <n v="50313"/>
    <n v="3125510"/>
    <n v="54881"/>
    <x v="0"/>
    <s v="META"/>
    <s v="GRANADA"/>
    <s v="BARRIO MONTOYA PAVA GRANADA"/>
    <s v="WOMPI"/>
    <s v="FO-25-1961417"/>
    <d v="2025-12-11T08:53:00"/>
    <d v="2025-12-16T09:58:00"/>
    <x v="0"/>
    <s v="ROLLOS"/>
    <s v="EJECUTADO_EXITOSO"/>
    <s v="EJECUTADO EXITOSO"/>
    <s v="11/12/2025 SE ESCALA A COORDINADOR DE ZONA PARA ENTREGA DE ROLLOS EN SITIO | 16/12/2025 SE REALIZA ENVIO DE 64 ROLLOS, CON LA GUIA 2235597725 SERVIENTREGA. SE CONFIRMA ENTREGA EXITOSA POR PARTE DE LA TRANSPORTADORA"/>
    <s v="ENVÍO"/>
    <n v="64"/>
    <s v="INTERMEDIA"/>
    <s v="TERRESTRE"/>
    <s v="MISAS MARULANDA ALEXANDER"/>
    <n v="1"/>
    <n v="36351"/>
    <n v="36351"/>
  </r>
  <r>
    <s v="CALI"/>
    <s v="0036-0003"/>
    <x v="0"/>
    <n v="76130"/>
    <n v="3126865"/>
    <n v="69986"/>
    <x v="0"/>
    <s v="VALLE DEL CAUCA"/>
    <s v="CANDELARIA"/>
    <s v="BARRIO URBANIZACION LA ALDEA CANDELARIA"/>
    <s v="WOMPI"/>
    <s v="FO-25-1959251"/>
    <d v="2025-12-11T11:05:00"/>
    <d v="2025-12-16T09:59:00"/>
    <x v="0"/>
    <s v="ROLLOS"/>
    <s v="EJECUTADO_EXITOSO"/>
    <s v="EJECUTADO EXITOSO"/>
    <s v="11/12/2025 SE REALIZA ENVIO DE ROLLOS POR  OPERADOR LOGISTICO | 16/12/2025 SE REALIZA ENVIO DE 64 ROLLOS, CON LA GUIA 2248145570 SERVIENTREGA. SE CONFIRMA ENTREGA EXITOSA POR PARTE DE LA TRANSPORTADORA"/>
    <s v="ENVÍO"/>
    <n v="64"/>
    <s v="INTERMEDIA"/>
    <s v="TERRESTRE"/>
    <s v="GARCIA CHAVARRIA TATIANA EDELMIRA"/>
    <n v="1"/>
    <n v="36351"/>
    <n v="36351"/>
  </r>
  <r>
    <s v="VALLEDUPAR"/>
    <s v="0036-0001"/>
    <x v="1"/>
    <n v="20550"/>
    <n v="3127037"/>
    <n v="81415"/>
    <x v="0"/>
    <s v="CESAR"/>
    <s v="PELAYA"/>
    <s v="PAPELERÍA Y MISCELÁNEA GRANITO DE MOSTAZA"/>
    <s v="WOMPI"/>
    <s v="FO-25-1965759"/>
    <d v="2025-12-11T11:32:00"/>
    <d v="2025-12-16T10:00:00"/>
    <x v="0"/>
    <s v="ROLLOS"/>
    <s v="EJECUTADO_EXITOSO"/>
    <s v="EJECUTADO EXITOSO"/>
    <s v="12/12/2025 SE CONFIRMAN DATOS, SE REALIZA ENVIO POR OPERADOR LOGISTICO | 16/12/2025 SE REALIZA ENVIO DE 8 ROLLOS, CON LA GUIA 2278614761 SERVIENTREGA. SE CONFIRMA ENTREGA EXITOSA POR PARTE DEL USUARIO"/>
    <s v="ENVÍO"/>
    <n v="8"/>
    <s v="LEJANA"/>
    <s v="TERRESTRE"/>
    <s v="ORREGO BEDOYA YASMIN ADRIANA"/>
    <n v="1"/>
    <n v="40250"/>
    <n v="40250"/>
  </r>
  <r>
    <s v="BUCARAMANGA"/>
    <s v="0036-0007"/>
    <x v="3"/>
    <n v="68689"/>
    <n v="3127661"/>
    <n v="48790"/>
    <x v="0"/>
    <s v="SANTANDER"/>
    <s v="SAN VICENTE DE CHUCURI"/>
    <s v="BARRIO LA BOMBA SAN VICENTE DE CHUCURI"/>
    <s v="WOMPI"/>
    <s v="FO-25-1966107"/>
    <d v="2025-12-11T13:01:00"/>
    <d v="2025-12-16T10:02:00"/>
    <x v="0"/>
    <s v="ROLLOS"/>
    <s v="EJECUTADO_EXITOSO"/>
    <s v="EJECUTADO EXITOSO"/>
    <s v="12/12/2025 SE CONFIRMAN DATOS, SE REALIZA ENVIO POR OPERADOR LOGISTICO | 16/12/2025 SE REALIZA ENVIO DE 16 ROLLOS, CON LA GUIA 2214831746 SERVIENTREGA. SE CONFIRMA ENTREGA EXITOSA POR PARTE DE LA TRANSPORTADORA"/>
    <s v="ENVÍO"/>
    <n v="16"/>
    <s v="LEJANA"/>
    <s v="TERRESTRE"/>
    <s v="COLPAS MESA ELECTO JORGE"/>
    <n v="1"/>
    <n v="40250"/>
    <n v="40250"/>
  </r>
  <r>
    <s v="CALI"/>
    <s v="0036-0003"/>
    <x v="0"/>
    <n v="19807"/>
    <n v="3129145"/>
    <n v="21723"/>
    <x v="0"/>
    <s v="CAUCA"/>
    <s v="TIMBIO"/>
    <s v="BARRIO CENTRO III - TIMBÍO"/>
    <s v="WOMPI"/>
    <s v="FO-25-1962197"/>
    <d v="2025-12-11T16:03:00"/>
    <d v="2025-12-16T10:03:00"/>
    <x v="0"/>
    <s v="ROLLOS"/>
    <s v="EJECUTADO_EXITOSO"/>
    <s v="EJECUTADO EXITOSO"/>
    <s v="11/12/2025 SE REALIZA ENVIO DE ROLLOS POR  OPERADOR LOGISTICO | 16/12/2025 SE REALIZA ENVIO DE 64 ROLLOS, CON LA GUIA 2248145569 SERVIENTREGA. SE CONFIRMA ENTREGA EXITOSA POR PARTE DE LA TRANSPORTADORA"/>
    <s v="ENVÍO"/>
    <n v="64"/>
    <s v="LEJANA"/>
    <s v="TERRESTRE"/>
    <s v="CONTRERAS ROSSI LITZY YULIETH"/>
    <n v="1"/>
    <n v="40250"/>
    <n v="40250"/>
  </r>
  <r>
    <s v="MANIZALES"/>
    <s v="0036-0002"/>
    <x v="6"/>
    <n v="17001"/>
    <n v="3117641"/>
    <n v="63078"/>
    <x v="0"/>
    <s v="CALDAS"/>
    <s v="MANIZALES"/>
    <s v="BARRIO TOSCANA MANIZALES 1"/>
    <s v="WOMPI"/>
    <s v="FO-25-1954989"/>
    <d v="2025-12-09T15:38:00"/>
    <d v="2025-12-16T10:10:00"/>
    <x v="0"/>
    <s v="ROLLOS"/>
    <s v="EJECUTADO_EXITOSO"/>
    <s v="EJECUTADO EXITOSO"/>
    <s v="10/12/2025 SE ESCALA A COORDINADOR DE ZONA PARA ENTREGA DE ROLLOS EN SITIO | 16/12/2025 SE REALIZA ENTREGA DE 32 ROLLOS EN EL COMERCIO NO SE MANIPULAN EQUIPOS"/>
    <s v="VISITA_TÉCNICA"/>
    <n v="32"/>
    <s v="PRINCIPAL"/>
    <s v="TERRESTRE"/>
    <s v="AGUIRRE HENAO RAUL EDUARDO"/>
    <n v="1"/>
    <n v="31419"/>
    <n v="31419"/>
  </r>
  <r>
    <s v="CALI"/>
    <s v="0036-0003"/>
    <x v="0"/>
    <n v="76892"/>
    <n v="3132248"/>
    <n v="79592"/>
    <x v="0"/>
    <s v="VALLE DEL CAUCA"/>
    <s v="YUMBO"/>
    <s v="BARRIO SAN JORGE YUMBO 2"/>
    <s v="WOMPI"/>
    <s v="FO-25-1966560"/>
    <d v="2025-12-12T12:19:00"/>
    <d v="2025-12-16T10:11:00"/>
    <x v="0"/>
    <s v="ROLLOS"/>
    <s v="EJECUTADO_EXITOSO"/>
    <s v="EJECUTADO EXITOSO"/>
    <s v="12/12/2025 SE ESCALA A COORDINADOR DE ZONA PARA ENTREGA DE ROLLOS EN SITIO | 16/12/2025 SE ENTREGAN 24 ROLLOS AL CORRESPONSAL BANCARIO"/>
    <s v="VISITA_TÉCNICA"/>
    <n v="24"/>
    <s v="PRINCIPAL"/>
    <s v="TERRESTRE"/>
    <s v="PALACIOS GOMEZ BRAHIAN ANDRES"/>
    <n v="1"/>
    <n v="31419"/>
    <n v="31419"/>
  </r>
  <r>
    <s v="PEREIRA"/>
    <s v="0036-0002"/>
    <x v="6"/>
    <n v="63001"/>
    <n v="3138653"/>
    <n v="74596"/>
    <x v="0"/>
    <s v="QUINDIO"/>
    <s v="ARMENIA"/>
    <s v="BARRIO BOSQUES DE PALERMO ARMENIA"/>
    <s v="WOMPI"/>
    <s v="FO-25-1976232"/>
    <d v="2025-12-15T12:44:00"/>
    <d v="2025-12-16T10:12:00"/>
    <x v="0"/>
    <s v="ROLLOS"/>
    <s v="EJECUTADO_EXITOSO"/>
    <s v="EJECUTADO EXITOSO"/>
    <s v="15/12/2025 SE ESCALA A COORDINADOR DE ZONA PARA ENTREGA DE ROLLOS EN SITIO | 16/12/2025 SE VISITA COMERCIO SE REALIZÓ ENTREGA DE 24 ROLLOS WOMPI"/>
    <s v="VISITA_TÉCNICA"/>
    <n v="24"/>
    <s v="INTERMEDIA"/>
    <s v="TERRESTRE"/>
    <s v="SANCHEZ SOLORZANO JUAN SEBASTIAN"/>
    <n v="1"/>
    <n v="36351"/>
    <n v="36351"/>
  </r>
  <r>
    <s v="BOGOTA"/>
    <s v="0036-0004"/>
    <x v="4"/>
    <n v="11001"/>
    <n v="3134755"/>
    <n v="63727"/>
    <x v="0"/>
    <s v="CUNDINAMARCA"/>
    <s v="BOGOTA"/>
    <s v="BARRIO VILLA MAYOR BOGOTA 3"/>
    <s v="WOMPI"/>
    <s v="FO-25-1970871"/>
    <d v="2025-12-15T08:00:00"/>
    <d v="2025-12-16T10:13:00"/>
    <x v="0"/>
    <s v="ROLLOS"/>
    <s v="EJECUTADO_EXITOSO"/>
    <s v="EJECUTADO EXITOSO"/>
    <s v="13/12/2025 SE ESCALA A COORDINADOR DE ZONA PARA ENTREGA DE ROLLOS EN SITIO | 16/12/2025 ENTREGA DE ROLLOS EJECUTADO OK"/>
    <s v="VISITA_TÉCNICA"/>
    <n v="24"/>
    <s v="PRINCIPAL"/>
    <s v="TERRESTRE"/>
    <s v="GOMEZ VEGA DAVID SNEYDER"/>
    <n v="1"/>
    <n v="31419"/>
    <n v="31419"/>
  </r>
  <r>
    <s v="CUCUTA"/>
    <s v="0036-0007"/>
    <x v="3"/>
    <n v="54001"/>
    <n v="3135795"/>
    <n v="67822"/>
    <x v="0"/>
    <s v="NORTE DE SANTANDER"/>
    <s v="CUCUTA"/>
    <s v="BARRIO SAN MATEO CUCUTA 4"/>
    <s v="WOMPI"/>
    <s v="FO-25-1973613"/>
    <d v="2025-12-15T08:41:00"/>
    <d v="2025-12-16T10:15:00"/>
    <x v="0"/>
    <s v="ROLLOS"/>
    <s v="EJECUTADO_EXITOSO"/>
    <s v="EJECUTADO EXITOSO"/>
    <s v="15/12/2025 SE ESCALA A COORDINADOR DE ZONA PARA ENTREGA DE ROLLOS EN SITIO | 16/12/2025 SE REALIZÓ VISITA AL COMERCIO Y SE HIZO ENTREGA DE 32 ROLLOS WOMPI TODO OK"/>
    <s v="VISITA_TÉCNICA"/>
    <n v="32"/>
    <s v="PRINCIPAL"/>
    <s v="TERRESTRE"/>
    <s v="MORA VEGA JEAMPIER"/>
    <n v="1"/>
    <n v="31419"/>
    <n v="31419"/>
  </r>
  <r>
    <s v="MANIZALES"/>
    <s v="0036-0002"/>
    <x v="6"/>
    <n v="17001"/>
    <n v="3130509"/>
    <n v="76599"/>
    <x v="0"/>
    <s v="CALDAS"/>
    <s v="MANIZALES"/>
    <s v="BARRIO SEBASTIAN MANIZALES"/>
    <s v="WOMPI"/>
    <s v="FO-25-1964315"/>
    <d v="2025-12-12T08:17:00"/>
    <d v="2025-12-16T10:17:00"/>
    <x v="0"/>
    <s v="ROLLOS"/>
    <s v="EJECUTADO_EXITOSO"/>
    <s v="EJECUTADO EXITOSO"/>
    <s v="12/12/2025 SE ESCALA A COORDINADOR DE ZONA PARA ENTREGA DE ROLLOS EN SITIO | 16/12/2025 SE ENTREGAN 32 ROLLOS EN EL COMERCIO NO SE MANIPULAN EQUIPOS"/>
    <s v="VISITA_TÉCNICA"/>
    <n v="32"/>
    <s v="PRINCIPAL"/>
    <s v="TERRESTRE"/>
    <s v="AGUIRRE HENAO RAUL EDUARDO"/>
    <n v="1"/>
    <n v="31419"/>
    <n v="31419"/>
  </r>
  <r>
    <s v="BUCARAMANGA"/>
    <s v="0036-0007"/>
    <x v="3"/>
    <n v="68001"/>
    <n v="3138995"/>
    <n v="42055"/>
    <x v="0"/>
    <s v="SANTANDER"/>
    <s v="BUCARAMANGA"/>
    <s v="BARRIO CENTRO BUCARAMANGA 21"/>
    <s v="WOMPI"/>
    <s v="FO-25-1976431"/>
    <d v="2025-12-15T14:22:00"/>
    <d v="2025-12-16T10:43:00"/>
    <x v="0"/>
    <s v="ROLLOS"/>
    <s v="EJECUTADO_EXITOSO"/>
    <s v="EJECUTADO EXITOSO"/>
    <s v="15/12/2025 SE ESCALA A COORDINADOR DE ZONA PARA ENTREGA DE ROLLOS EN SITIO | 16/12/2025 SE VISITA COMERCIO SE HACE ENTREGA DE 40 ROLLOS"/>
    <s v="VISITA_TÉCNICA"/>
    <n v="40"/>
    <s v="PRINCIPAL"/>
    <s v="TERRESTRE"/>
    <s v="GELVEZ MOGOLLON JOSE ELISEO"/>
    <n v="1"/>
    <n v="31419"/>
    <n v="31419"/>
  </r>
  <r>
    <s v="BOGOTA"/>
    <s v="0036-0004"/>
    <x v="4"/>
    <n v="25754"/>
    <n v="3140102"/>
    <n v="78568"/>
    <x v="0"/>
    <s v="CUNDINAMARCA"/>
    <s v="SOACHA"/>
    <s v="BARRIO SAN NICOLAS SOACHA 5"/>
    <s v="WOMPI"/>
    <s v="FO-25-1977581"/>
    <d v="2025-12-15T15:46:00"/>
    <d v="2025-12-16T10:44:00"/>
    <x v="0"/>
    <s v="ROLLOS"/>
    <s v="EJECUTADO_EXITOSO"/>
    <s v="EJECUTADO EXITOSO"/>
    <s v="15/12/2025 SE ESCALA A COORDINADOR DE ZONA PARA ENTREGA DE ROLLOS EN SITIO | 16/12/2025 SE REALIZA LA ENTREGA DE 16 ROLLOS"/>
    <s v="VISITA_TÉCNICA"/>
    <n v="16"/>
    <s v="PRINCIPAL"/>
    <s v="TERRESTRE"/>
    <s v="ORTIZ MARTINEZ STIVEN"/>
    <n v="1"/>
    <n v="31419"/>
    <n v="31419"/>
  </r>
  <r>
    <s v="MANIZALES"/>
    <s v="0036-0002"/>
    <x v="6"/>
    <n v="17001"/>
    <n v="3124417"/>
    <n v="68885"/>
    <x v="0"/>
    <s v="CALDAS"/>
    <s v="MANIZALES"/>
    <s v="CENTRO MANIZALES 23"/>
    <s v="WOMPI"/>
    <s v="FO-25-1956546"/>
    <d v="2025-12-11T08:00:00"/>
    <d v="2025-12-16T10:46:00"/>
    <x v="0"/>
    <s v="ROLLOS"/>
    <s v="EJECUTADO_EXITOSO"/>
    <s v="EJECUTADO EXITOSO"/>
    <s v="10/12/2025 SE ESCALA A COORDINADOR DE ZONA PARA ENTREGA DE ROLLOS EN SITIO | 16/12/2025 SE ENTREGAN 40 ROLLOS EN EL COMERCIO NO SE MANIPULAN EQUIPOS"/>
    <s v="VISITA_TÉCNICA"/>
    <n v="40"/>
    <s v="PRINCIPAL"/>
    <s v="TERRESTRE"/>
    <s v="AGUIRRE HENAO RAUL EDUARDO"/>
    <n v="1"/>
    <n v="31419"/>
    <n v="31419"/>
  </r>
  <r>
    <s v="CUCUTA"/>
    <s v="0036-0007"/>
    <x v="3"/>
    <n v="54001"/>
    <n v="3140444"/>
    <n v="39108"/>
    <x v="0"/>
    <s v="NORTE DE SANTANDER"/>
    <s v="CUCUTA"/>
    <s v="BARRIO EL CENTRO CUCUTA 8"/>
    <s v="WOMPI"/>
    <s v="FO-25-1979464"/>
    <d v="2025-12-15T16:33:00"/>
    <d v="2025-12-16T10:47:00"/>
    <x v="0"/>
    <s v="ROLLOS"/>
    <s v="EJECUTADO_EXITOSO"/>
    <s v="EJECUTADO EXITOSO"/>
    <s v="16/12/2025 SE ESCALA A COORDINADOR DE ZONA PARA ENTREGA DE ROLLOS EN SITIO | 16/12/2025 SE REALIZA ENTREGA DE 24 ROLLOS WOMPI OK"/>
    <s v="VISITA_TÉCNICA"/>
    <n v="24"/>
    <s v="PRINCIPAL"/>
    <s v="TERRESTRE"/>
    <s v="DURAN ACOSTA FRANK YONNY"/>
    <n v="1"/>
    <n v="31419"/>
    <n v="31419"/>
  </r>
  <r>
    <s v="VILLAVICENCIO"/>
    <s v="0036-0006"/>
    <x v="2"/>
    <n v="50001"/>
    <n v="3140835"/>
    <n v="77376"/>
    <x v="0"/>
    <s v="META"/>
    <s v="VILLAVICENCIO"/>
    <s v="BARRIO RINCON DE POMPEYA ZONA RURAL VILLAVICENCIO"/>
    <s v="WOMPI"/>
    <s v="FO-25-1979460"/>
    <d v="2025-12-16T08:00:00"/>
    <d v="2025-12-16T10:50:00"/>
    <x v="0"/>
    <s v="ROLLOS"/>
    <s v="EJECUTADO_EXITOSO"/>
    <s v="EJECUTADO EXITOSO"/>
    <s v="16/12/2025 SE ESCALA A COORDINADOR DE ZONA PARA ENTREGA DE ROLLOS EN SITIO | 16/12/2025 SE REALIZA ENTREGA DE 24 ROLLOS WOMPI"/>
    <s v="VISITA_TÉCNICA"/>
    <n v="24"/>
    <s v="PRINCIPAL"/>
    <s v="TERRESTRE"/>
    <s v="MURCIA HERNANDEZ HARVEY IGNACIO"/>
    <n v="1"/>
    <n v="31419"/>
    <n v="31419"/>
  </r>
  <r>
    <s v="MEDELLIN"/>
    <s v="0036-0005"/>
    <x v="5"/>
    <n v="5308"/>
    <n v="3114700"/>
    <n v="27120"/>
    <x v="0"/>
    <s v="ANTIOQUIA"/>
    <s v="GIRARDOTA"/>
    <s v="BARRIO AURELIO MEJIA GIRARDOTA"/>
    <s v="WOMPI"/>
    <s v="FO-25-1947606 | FO-25-1970344"/>
    <d v="2025-12-09T10:14:00"/>
    <d v="2025-12-16T11:32:00"/>
    <x v="0"/>
    <s v="ROLLOS"/>
    <s v="EJECUTADO_EXITOSO"/>
    <s v="EJECUTADO EXITOSO"/>
    <s v="09/12/2025 SE ESCALA A COORDINADOR DE ZONA PARA ENTREGA DE ROLLOS EN SITIO | 16/12/2025 DURANTE LA VISITA TÉCNICA SE REALIZÓ LA ENTREGA DE 64 ROLLOS WOMPI AL USUARIO. EL RECEPTOR EFECTUÓ LA VERIFICACIÓN FÍSICA Y EL CONTEO COMPLETO DEL MATERIAL, CONFIRMANDO QUE LA CANTIDAD Y EL ESTADO DE LOS ROLLOS CORRESPONDÍAN A LO ESPERADO. EL PROCESO SE DESARROLLÓ DE MANERA ORDENADA Y SIN NOVEDADES, CONCLUYENDO CON UNA RECEPCIÓN EXITOSA Y CONFORME."/>
    <s v="ENVÍO_OPERADOR_LOGÍSTICO | VISITA_TÉCNICA"/>
    <n v="64"/>
    <s v="PRINCIPAL"/>
    <s v="TERRESTRE"/>
    <s v="MARTINEZ TOVAR OSCAR DAVID"/>
    <n v="1"/>
    <n v="31419"/>
    <n v="31419"/>
  </r>
  <r>
    <s v="BOGOTA"/>
    <s v="0036-0004"/>
    <x v="4"/>
    <n v="11001"/>
    <n v="3131496"/>
    <n v="24922"/>
    <x v="0"/>
    <s v="CUNDINAMARCA"/>
    <s v="BOGOTA"/>
    <s v="BARRIO SAN MATEO II - BOGOTÁ"/>
    <s v="WOMPI"/>
    <s v="FO-25-1965832"/>
    <d v="2025-12-12T11:01:00"/>
    <d v="2025-12-16T11:36:00"/>
    <x v="0"/>
    <s v="ROLLOS"/>
    <s v="EJECUTADO_EXITOSO"/>
    <s v="EJECUTADO EXITOSO"/>
    <s v="12/12/2025 SE ESCALA A COORDINADOR DE ZONA PARA ENTREGA DE ROLLOS EN SITIO | 16/12/2025 SE REALIZA LA ENTREGA DE 32 ROLLOS WOMPI"/>
    <s v="VISITA_TÉCNICA"/>
    <n v="32"/>
    <s v="PRINCIPAL"/>
    <s v="TERRESTRE"/>
    <s v="ORTIZ MARTINEZ STIVEN"/>
    <n v="1"/>
    <n v="31419"/>
    <n v="31419"/>
  </r>
  <r>
    <s v="CARTAGENA"/>
    <s v="0036-0001"/>
    <x v="1"/>
    <n v="13001"/>
    <n v="3135318"/>
    <n v="77596"/>
    <x v="0"/>
    <s v="BOLIVAR"/>
    <s v="CARTAGENA"/>
    <s v="BARRIO CORREGIMIENTO DE BAYUNCA CARTAAGENA DE INDIAS"/>
    <s v="WOMPI"/>
    <s v="FO-25-1972991"/>
    <d v="2025-12-15T08:00:00"/>
    <d v="2025-12-16T11:39:00"/>
    <x v="0"/>
    <s v="ROLLOS"/>
    <s v="EJECUTADO_EXITOSO"/>
    <s v="EJECUTADO EXITOSO"/>
    <s v="15/12/2025 SE ESCALA A COORDINADOR DE ZONA PARA ENTREGA DE ROLLOS EN SITIO | 16/12/2025 SE REALIZA ENTREGA DE 64 ROLLOS PARA EL CORRESPONSAL"/>
    <s v="VISITA_TÉCNICA"/>
    <n v="64"/>
    <s v="PRINCIPAL"/>
    <s v="TERRESTRE"/>
    <s v="MARTINEZ SALGUEDO ANDRES AUGUSTO"/>
    <n v="1"/>
    <n v="31419"/>
    <n v="31419"/>
  </r>
  <r>
    <s v="CALI"/>
    <s v="0036-0003"/>
    <x v="0"/>
    <n v="76001"/>
    <n v="3139001"/>
    <n v="56867"/>
    <x v="0"/>
    <s v="VALLE DEL CAUCA"/>
    <s v="CALI"/>
    <s v="BARRIO EL RODEO CALI"/>
    <s v="WOMPI"/>
    <s v="FO-25-1976155"/>
    <d v="2025-12-15T13:46:00"/>
    <d v="2025-12-16T11:43:00"/>
    <x v="0"/>
    <s v="ROLLOS"/>
    <s v="EJECUTADO_EXITOSO"/>
    <s v="EJECUTADO EXITOSO"/>
    <s v="15/12/2025 SE ESCALA A COORDINADOR DE ZONA PARA ENTREGA DE ROLLOS EN SITIO | 16/12/2025 SE ENTREGAN 64 ROLLOS A CLEILA GUERRERO SARRIÁ"/>
    <s v="VISITA_TÉCNICA"/>
    <n v="64"/>
    <s v="PRINCIPAL"/>
    <s v="TERRESTRE"/>
    <s v="CUERO RUIZ JHONNY"/>
    <n v="1"/>
    <n v="31419"/>
    <n v="31419"/>
  </r>
  <r>
    <s v="TUNJA"/>
    <s v="0036-0007"/>
    <x v="3"/>
    <n v="15755"/>
    <n v="3117304"/>
    <n v="63430"/>
    <x v="0"/>
    <s v="BOYACA"/>
    <s v="SOCOTA"/>
    <s v="BARRIO LA PLAYA SOCOTA"/>
    <s v="WOMPI"/>
    <s v="FO-25-1956349"/>
    <d v="2025-12-09T14:54:00"/>
    <d v="2025-12-16T11:43:00"/>
    <x v="0"/>
    <s v="ROLLOS"/>
    <s v="EJECUTADO_EXITOSO"/>
    <s v="EJECUTADO EXITOSO"/>
    <s v="10/12/2025 SE REALIZA ENVIO DE ROLLOS POR  OPERADOR LOGISTICO | 16/12/2025 SE REALIZA ENVIO DE 24 ROLLOS, CON LA GUIA 2235597696 SERVIENTREGA. SE CONFIRMA ENTREGA EXITOSA POR PARTE DEL USUARIO"/>
    <s v="ENVÍO"/>
    <n v="24"/>
    <s v="LEJANA"/>
    <s v="TERRESTRE"/>
    <s v="CONTRERAS ROSSI LITZY YULIETH"/>
    <n v="1"/>
    <n v="40250"/>
    <n v="40250"/>
  </r>
  <r>
    <s v="BOGOTA"/>
    <s v="0036-0004"/>
    <x v="4"/>
    <n v="25754"/>
    <n v="3139966"/>
    <n v="68734"/>
    <x v="0"/>
    <s v="CUNDINAMARCA"/>
    <s v="SOACHA"/>
    <s v="BARRIO SAN MATEO SOACHA 21"/>
    <s v="WOMPI"/>
    <s v="FO-25-1977615"/>
    <d v="2025-12-15T15:50:00"/>
    <d v="2025-12-16T11:44:00"/>
    <x v="0"/>
    <s v="ROLLOS"/>
    <s v="EJECUTADO_EXITOSO"/>
    <s v="EJECUTADO EXITOSO"/>
    <s v="15/12/2025 SE ESCALA A COORDINADOR DE ZONA PARA ENTREGA DE ROLLOS EN SITIO | 16/12/2025 SE REALIZA LA ENTREGA DE 32 ROLLOS"/>
    <s v="VISITA_TÉCNICA"/>
    <n v="32"/>
    <s v="PRINCIPAL"/>
    <s v="TERRESTRE"/>
    <s v="ORTIZ MARTINEZ STIVEN"/>
    <n v="1"/>
    <n v="31419"/>
    <n v="31419"/>
  </r>
  <r>
    <s v="PEREIRA"/>
    <s v="0036-0002"/>
    <x v="6"/>
    <n v="63130"/>
    <n v="3111254"/>
    <n v="57391"/>
    <x v="0"/>
    <s v="QUINDIO"/>
    <s v="CALARCA"/>
    <s v="BARRIO CENTRO CALARCA 7"/>
    <s v="WOMPI"/>
    <s v="FO-25-1950833"/>
    <d v="2025-12-09T08:00:00"/>
    <d v="2025-12-16T11:58:00"/>
    <x v="0"/>
    <s v="ROLLOS"/>
    <s v="EJECUTADO_EXITOSO"/>
    <s v="EJECUTADO EXITOSO"/>
    <s v="09/12/2025 SE REALIZA ENVIO DE ROLLOS POR  OPERADOR LOGISTICO | 16/12/2025 SE REALIZA ENVIO DE 64 ROLLOS, CON LA GUIA 46778000261 COORDINADORA. SE CONFIRMA ENTREGA EXITOSA POR PARTE DE LA TRANSPORTADORA"/>
    <s v="ENVÍO"/>
    <n v="64"/>
    <s v="INTERMEDIA"/>
    <s v="TERRESTRE"/>
    <s v="CONTRERAS ROSSI LITZY YULIETH"/>
    <n v="1"/>
    <n v="36351"/>
    <n v="36351"/>
  </r>
  <r>
    <s v="SANTA MARTA"/>
    <s v="0036-0001"/>
    <x v="1"/>
    <n v="47001"/>
    <n v="3136260"/>
    <n v="75414"/>
    <x v="0"/>
    <s v="MAGDALENA"/>
    <s v="SANTA MARTA"/>
    <s v="BARRIO MIRAFLORES SANTA MARTA"/>
    <s v="WOMPI"/>
    <s v="FO-25-1973768"/>
    <d v="2025-12-15T09:04:00"/>
    <d v="2025-12-16T11:58:00"/>
    <x v="0"/>
    <s v="ROLLOS"/>
    <s v="EJECUTADO_EXITOSO"/>
    <s v="EJECUTADO EXITOSO"/>
    <s v="15/12/2025 SE ESCALA A COORDINADOR DE ZONA PARA ENTREGA DE ROLLOS EN SITIO | 16/12/2025 SE REALIZA ENTREGA DE 24 ROLLOS PARA DATÁFONO A SATISFACCIÓN DEL CLIENTE"/>
    <s v="VISITA_TÉCNICA"/>
    <n v="24"/>
    <s v="PRINCIPAL"/>
    <s v="TERRESTRE"/>
    <s v="THOMAS  CAMPO SIGIFREDO SEGUNDO"/>
    <n v="1"/>
    <n v="31419"/>
    <n v="31419"/>
  </r>
  <r>
    <s v="IBAGUE"/>
    <s v="0036-0006"/>
    <x v="2"/>
    <n v="73124"/>
    <n v="3119012"/>
    <n v="36840"/>
    <x v="0"/>
    <s v="TOLIMA"/>
    <s v="CAJAMARCA"/>
    <s v="BARRIO CENTRO CAJAMARCA 2"/>
    <s v="WOMPI"/>
    <s v="FO-25-1955536"/>
    <d v="2025-12-10T08:00:00"/>
    <d v="2025-12-16T11:59:00"/>
    <x v="0"/>
    <s v="ROLLOS"/>
    <s v="EJECUTADO_EXITOSO"/>
    <s v="EJECUTADO EXITOSO"/>
    <s v="10/12/2025 SE CONFIRMAN DATOS, SE REALIZA ENVIO POR OPERADOR LOGISTICO | 16/12/2025 SE REALIZA ENVIO DE 16 ROLLOS, CON LA GUIA 46778000284 COORDIANADORA. SE CONFIRMA ENTREGA EXITOSA POR PARTE DE LA TRANSPORTADORA"/>
    <s v="ENVÍO"/>
    <n v="16"/>
    <s v="INTERMEDIA"/>
    <s v="TERRESTRE"/>
    <s v="ORREGO BEDOYA YASMIN ADRIANA"/>
    <n v="1"/>
    <n v="36351"/>
    <n v="36351"/>
  </r>
  <r>
    <s v="MANIZALES"/>
    <s v="0036-0002"/>
    <x v="6"/>
    <n v="17042"/>
    <n v="3120380"/>
    <n v="63756"/>
    <x v="0"/>
    <s v="CALDAS"/>
    <s v="ANSERMA"/>
    <s v="BARRIO CENTRO ANSERMA 8"/>
    <s v="WOMPI"/>
    <s v="FO-25-1957640"/>
    <d v="2025-12-10T09:54:00"/>
    <d v="2025-12-16T12:03:00"/>
    <x v="0"/>
    <s v="ROLLOS"/>
    <s v="EJECUTADO_EXITOSO"/>
    <s v="EJECUTADO EXITOSO"/>
    <s v="11/12/2025 SE CONFIRMAN DATOS, SE REALIZA ENVIO POR OPERADOR LOGISTICO | 16/12/2025 SE REALIZA ENVIO DE 48 ROLLOS, CON LA GUIA 46778000287 COORDINADORA. SE CONFIRMA ENTREGA EXITOSA POR PARTE DE LA TRANSPORTADORA"/>
    <s v="ENVÍO"/>
    <n v="48"/>
    <s v="INTERMEDIA"/>
    <s v="TERRESTRE"/>
    <s v="ORREGO BEDOYA YASMIN ADRIANA"/>
    <n v="1"/>
    <n v="36351"/>
    <n v="36351"/>
  </r>
  <r>
    <s v="TUNJA"/>
    <s v="0036-0007"/>
    <x v="3"/>
    <n v="15638"/>
    <n v="3112508"/>
    <n v="31689"/>
    <x v="0"/>
    <s v="BOYACA"/>
    <s v="SACHICA"/>
    <s v="BARRIO CENTRO 2 SÁCHICA"/>
    <s v="WOMPI"/>
    <s v="FO-25-1954869"/>
    <d v="2025-12-09T08:00:00"/>
    <d v="2025-12-16T12:09:00"/>
    <x v="0"/>
    <s v="ROLLOS"/>
    <s v="EJECUTADO_EXITOSO"/>
    <s v="EJECUTADO EXITOSO"/>
    <s v="10/12/2025 SE CONFIRMAN DATOS, SE REALIZA ENVIO POR OPERADOR LOGISTICO | 16/12/2025 SE REALIZA ENVIO DE 64 ROLLOS, CON LA GUIA 46778000283 COORDINADORA. SE CONFIRMA ENTREGA EXITOSA POR PARTE DE LA TRANSPORTADORA"/>
    <s v="ENVÍO"/>
    <n v="64"/>
    <s v="INTERMEDIA"/>
    <s v="TERRESTRE"/>
    <s v="ORREGO BEDOYA YASMIN ADRIANA"/>
    <n v="1"/>
    <n v="36351"/>
    <n v="36351"/>
  </r>
  <r>
    <s v="PASTO"/>
    <s v="0036-0003"/>
    <x v="0"/>
    <n v="52612"/>
    <n v="3112623"/>
    <n v="10564"/>
    <x v="0"/>
    <s v="NARIÑO"/>
    <s v="RICAURTE"/>
    <s v="RICAURTE II - NARIÑO"/>
    <s v="WOMPI"/>
    <s v="FO-25-1956403"/>
    <d v="2025-12-09T08:00:00"/>
    <d v="2025-12-16T12:14:00"/>
    <x v="0"/>
    <s v="ROLLOS"/>
    <s v="EJECUTADO_EXITOSO"/>
    <s v="EJECUTADO EXITOSO"/>
    <s v="10/12/2025 SE CONFIRMAN DATOS, SE REALIZA ENVIO POR OPERADOR LOGISTICO | 15/12/2025 SE INTENTA COMUNICACION CON EL USUARIO AL NUMERO 3104260606 PARA VALIDAR SI YA RECIBIO LOS ROLLOS PERO NO HAY CONTACTO | 16/12/2025 SE REALIZA ENVIO DE 64 ROLLOS, CON LA GUIA 2248145541 SERVIENTREGA. SE CONFIRMA ENTREGA EXITOSA POR PARTE DEL USUARIO"/>
    <s v="ENVÍO"/>
    <n v="64"/>
    <s v="LEJANA"/>
    <s v="TERRESTRE"/>
    <s v="GARCIA CHAVARRIA TATIANA EDELMIRA"/>
    <n v="1"/>
    <n v="40250"/>
    <n v="40250"/>
  </r>
  <r>
    <s v="SANTA MARTA"/>
    <s v="0036-0001"/>
    <x v="1"/>
    <n v="47001"/>
    <n v="3129285"/>
    <n v="59639"/>
    <x v="0"/>
    <s v="MAGDALENA"/>
    <s v="SANTA MARTA"/>
    <s v="BARRIO TAGANGA SANTA MARTA 2"/>
    <s v="WOMPI"/>
    <s v="FO-25-1962138"/>
    <d v="2025-12-12T08:00:00"/>
    <d v="2025-12-16T12:17:00"/>
    <x v="0"/>
    <s v="ROLLOS"/>
    <s v="EJECUTADO_EXITOSO"/>
    <s v="EJECUTADO EXITOSO"/>
    <s v="11/12/2025 SE ESCALA A COORDINADOR DE ZONA PARA ENTREGA DE ROLLOS EN SITIO | 16/12/2025 SE REALIZA ENTREGA DE 16 ROLLOS PARA DATÁFONO A SATISFACCIÓN DEL CLIENTE"/>
    <s v="VISITA_TÉCNICA"/>
    <n v="16"/>
    <s v="PRINCIPAL"/>
    <s v="TERRESTRE"/>
    <s v="THOMAS  CAMPO SIGIFREDO SEGUNDO"/>
    <n v="1"/>
    <n v="31419"/>
    <n v="31419"/>
  </r>
  <r>
    <s v="BOGOTA"/>
    <s v="0036-0004"/>
    <x v="4"/>
    <n v="11001"/>
    <n v="3139587"/>
    <n v="66602"/>
    <x v="0"/>
    <s v="CUNDINAMARCA"/>
    <s v="BOGOTA"/>
    <s v="BARRIO MODELIA CAPELLANIA BOGOTA"/>
    <s v="WOMPI"/>
    <s v="FO-25-1977222"/>
    <d v="2025-12-15T15:22:00"/>
    <d v="2025-12-16T12:18:00"/>
    <x v="0"/>
    <s v="ROLLOS"/>
    <s v="EJECUTADO_EXITOSO"/>
    <s v="EJECUTADO EXITOSO"/>
    <s v="15/12/2025 SE ESCALA A COORDINADOR DE ZONA PARA ENTREGA DE ROLLOS EN SITIO | 16/12/2025 SE REALIZA ENTREGA DE 16 ROLLOS WOMPI"/>
    <s v="VISITA_TÉCNICA"/>
    <n v="16"/>
    <s v="PRINCIPAL"/>
    <s v="TERRESTRE"/>
    <s v="ALARCON AREVALO JOHAN STIVEN"/>
    <n v="1"/>
    <n v="31419"/>
    <n v="31419"/>
  </r>
  <r>
    <s v="CALI"/>
    <s v="0036-0003"/>
    <x v="0"/>
    <n v="76001"/>
    <n v="3134069"/>
    <n v="81064"/>
    <x v="0"/>
    <s v="VALLE DEL CAUCA"/>
    <s v="CALI"/>
    <s v="BARRIO VILLA SAN MARCOS CALI"/>
    <s v="WOMPI"/>
    <s v="FO-25-1969207"/>
    <d v="2025-12-15T08:00:00"/>
    <d v="2025-12-16T12:20:00"/>
    <x v="0"/>
    <s v="ROLLOS"/>
    <s v="EJECUTADO_EXITOSO"/>
    <s v="EJECUTADO EXITOSO"/>
    <s v="16/12/2025 SE ENTREGAN 16 ROLLOS A DEYBY VALDERRAMA"/>
    <s v="VISITA_TÉCNICA"/>
    <n v="16"/>
    <s v="PRINCIPAL"/>
    <s v="TERRESTRE"/>
    <s v="CUERO RUIZ JHONNY"/>
    <n v="1"/>
    <n v="31419"/>
    <n v="31419"/>
  </r>
  <r>
    <s v="VILLAVICENCIO"/>
    <s v="0036-0006"/>
    <x v="2"/>
    <n v="50001"/>
    <n v="3136918"/>
    <n v="76778"/>
    <x v="0"/>
    <s v="META"/>
    <s v="VILLAVICENCIO"/>
    <s v="BARRIO BOSQUES DE ABAJAM VILLAVICENCIO 5"/>
    <s v="WOMPI"/>
    <s v="FO-25-1975003"/>
    <d v="2025-12-15T09:41:00"/>
    <d v="2025-12-16T12:21:00"/>
    <x v="0"/>
    <s v="ROLLOS"/>
    <s v="EJECUTADO_EXITOSO"/>
    <s v="EJECUTADO EXITOSO"/>
    <s v="15/12/2025 SE ESCALA A COORDINADOR DE ZONA PARA ENTREGA DE ROLLOS EN SITIO | 16/12/2025 SE REALIZA ENTREGA DE 24 ROLLOS WOMPI"/>
    <s v="VISITA_TÉCNICA"/>
    <n v="24"/>
    <s v="PRINCIPAL"/>
    <s v="TERRESTRE"/>
    <s v="MURCIA HERNANDEZ HARVEY IGNACIO"/>
    <n v="1"/>
    <n v="31419"/>
    <n v="31419"/>
  </r>
  <r>
    <s v="VALLEDUPAR"/>
    <s v="0036-0001"/>
    <x v="1"/>
    <n v="20001"/>
    <n v="3134616"/>
    <n v="46465"/>
    <x v="0"/>
    <s v="CESAR"/>
    <s v="VALLEDUPAR"/>
    <s v="BARRIO URBANIZACION LA RIVERA VALLEDUPAR"/>
    <s v="WOMPI"/>
    <s v="FO-25-1969653"/>
    <d v="2025-12-15T08:00:00"/>
    <d v="2025-12-16T12:27:00"/>
    <x v="0"/>
    <s v="ROLLOS"/>
    <s v="EJECUTADO_EXITOSO"/>
    <s v="EJECUTADO EXITOSO"/>
    <s v="13/12/2025 SE ESCALA A COORDINADOR DE ZONA PARA ENTREGA DE ROLLOS EN SITIO | 16/12/2025 BUENAS TARDES SE VISITA CB Y SE LE HACE ENTREGA DE 56 ROLLOS"/>
    <s v="VISITA_TÉCNICA"/>
    <n v="56"/>
    <s v="PRINCIPAL"/>
    <s v="TERRESTRE"/>
    <s v="BENITEZ CARVAJAL ALVARO JAVIER"/>
    <n v="1"/>
    <n v="31419"/>
    <n v="31419"/>
  </r>
  <r>
    <s v="SANTA MARTA"/>
    <s v="0036-0001"/>
    <x v="1"/>
    <n v="47001"/>
    <n v="3130461"/>
    <n v="65606"/>
    <x v="0"/>
    <s v="MAGDALENA"/>
    <s v="SANTA MARTA"/>
    <s v="BARRIO ALMENDROS SANTA MARTA"/>
    <s v="WOMPI"/>
    <s v="FO-25-1964311"/>
    <d v="2025-12-12T08:38:00"/>
    <d v="2025-12-16T12:28:00"/>
    <x v="0"/>
    <s v="ROLLOS"/>
    <s v="EJECUTADO_EXITOSO"/>
    <s v="EJECUTADO EXITOSO"/>
    <s v="12/12/2025 SE ESCALA A COORDINADOR DE ZONA PARA ENTREGA DE ROLLOS EN SITIO | 16/12/2025 SE REALIZA ENTREGA DE 32 ROLLO PARA DATÁFONO A SATISFACCIÓN DEL CLIENTE"/>
    <s v="VISITA_TÉCNICA"/>
    <n v="32"/>
    <s v="PRINCIPAL"/>
    <s v="TERRESTRE"/>
    <s v="THOMAS  CAMPO SIGIFREDO SEGUNDO"/>
    <n v="1"/>
    <n v="31419"/>
    <n v="31419"/>
  </r>
  <r>
    <s v="BARRANQUILLA"/>
    <s v="0036-0001"/>
    <x v="1"/>
    <n v="8001"/>
    <n v="3139018"/>
    <n v="23975"/>
    <x v="0"/>
    <s v="ATLANTICO"/>
    <s v="BARRANQUILLA"/>
    <s v="BARRIO CIUDAD JARDIN II - BARRANQUILLA"/>
    <s v="WOMPI"/>
    <s v="FO-25-1976397"/>
    <d v="2025-12-15T13:58:00"/>
    <d v="2025-12-16T12:30:00"/>
    <x v="0"/>
    <s v="ROLLOS"/>
    <s v="EJECUTADO_EXITOSO"/>
    <s v="EJECUTADO EXITOSO"/>
    <s v="15/12/2025 SE ESCALA A COORDINADOR DE ZONA PARA ENTREGA DE ROLLOS EN SITIO | 16/12/2025 SE ENTREGAN 56 ROLLOS DE LA RED WOMPI EXITOSOS"/>
    <s v="VISITA_TÉCNICA"/>
    <n v="56"/>
    <s v="PRINCIPAL"/>
    <s v="TERRESTRE"/>
    <s v="PEÑALOZA GUTIERREZ RAFAEL GUSTAVO"/>
    <n v="1"/>
    <n v="31419"/>
    <n v="31419"/>
  </r>
  <r>
    <s v="MEDELLIN"/>
    <s v="0036-0005"/>
    <x v="5"/>
    <n v="5001"/>
    <n v="3135397"/>
    <n v="38424"/>
    <x v="0"/>
    <s v="ANTIOQUIA"/>
    <s v="MEDELLIN"/>
    <s v="BARRIO SANTA CRUZ MEDELLIN 4"/>
    <s v="WOMPI"/>
    <s v="FO-25-1973610"/>
    <d v="2025-12-15T08:43:00"/>
    <d v="2025-12-16T12:52:00"/>
    <x v="0"/>
    <s v="ROLLOS"/>
    <s v="EJECUTADO_EXITOSO"/>
    <s v="EJECUTADO EXITOSO"/>
    <s v="15/12/2025 SE ESCALA A COORDINADOR DE ZONA PARA ENTREGA DE ROLLOS EN SITIO | 16/12/2025 SE REALIZA ENTREGA DE 64 ROLLOS POR EL OPERADOR LOGISTICO VELOCES CON LA GUIA V4001984728"/>
    <s v="ANALISTA-OPERADOR LOGISTICO"/>
    <n v="64"/>
    <s v="PRINCIPAL"/>
    <s v="TERRESTRE"/>
    <s v="BETANCUR AGUIRRE EDGAR AUGUSTO"/>
    <n v="1"/>
    <n v="31419"/>
    <n v="31419"/>
  </r>
  <r>
    <s v="NEIVA"/>
    <s v="0036-0006"/>
    <x v="2"/>
    <n v="18753"/>
    <n v="3118646"/>
    <n v="77482"/>
    <x v="0"/>
    <s v="CAQUETA"/>
    <s v="SAN VICENTE DEL CAGUAN"/>
    <s v="BARRIO ZONA ROSA SAN VICENTE DEL CAGUAN 1"/>
    <s v="WOMPI"/>
    <s v="FO-25-1950810"/>
    <d v="2025-12-10T08:00:00"/>
    <d v="2025-12-16T13:02:00"/>
    <x v="0"/>
    <s v="ROLLOS"/>
    <s v="EJECUTADO_EXITOSO"/>
    <s v="EJECUTADO EXITOSO"/>
    <s v="09/12/2025 SE REALIZA ENVIO DE ROLLOS POR  OPERADOR LOGISTICO | 11/12/2025 SE ENVÍAN 40 ROLLOS WOMPI  POR INTERRAPIDISIMO"/>
    <s v="ENVÍO"/>
    <n v="40"/>
    <s v="LEJANA"/>
    <s v="TERRESTRE / AEREO"/>
    <s v="DIAZ VARGAS JONATHAN MIGUEL"/>
    <n v="1"/>
    <n v="40250"/>
    <n v="40250"/>
  </r>
  <r>
    <s v="PASTO"/>
    <s v="0036-0003"/>
    <x v="0"/>
    <n v="52540"/>
    <n v="3132786"/>
    <n v="60986"/>
    <x v="0"/>
    <s v="NARIÑO"/>
    <s v="POLICARPA"/>
    <s v="BARRIO VEREDA SANTA ROSA POLICARPA 1"/>
    <s v="WOMPI"/>
    <s v="FO-25-1968262"/>
    <d v="2025-12-12T14:23:00"/>
    <d v="2025-12-16T13:06:00"/>
    <x v="0"/>
    <s v="ROLLOS"/>
    <s v="EJECUTADO_EXITOSO"/>
    <s v="EJECUTADO EXITOSO"/>
    <s v="12/12/2025 SE CONFIRMAN DATOS, SE REALIZA ENVIO POR OPERADOR LOGISTICO. USUARIO INDICA QUE SOLO LLEGA INTERRAPIDISIMO | 15/12/2025 SE REALIZÓ EL ENVÍO DE PAPELERÍA SOLICITADA SE ENTREGA COPIA DE GUÍA AL CLIENTE PARA QUE RECLAME EN OFICINA."/>
    <s v="ENVÍO"/>
    <n v="16"/>
    <s v="LEJANA"/>
    <s v="TERRESTRE"/>
    <s v="REMICIO AMADO JOHN HEBER"/>
    <n v="1"/>
    <n v="40250"/>
    <n v="40250"/>
  </r>
  <r>
    <s v="MEDELLIN"/>
    <s v="0036-0005"/>
    <x v="5"/>
    <n v="5001"/>
    <n v="3117860"/>
    <n v="41277"/>
    <x v="0"/>
    <s v="ANTIOQUIA"/>
    <s v="MEDELLIN"/>
    <s v="BARRIO PLAZA DE FLORES MEDELLIN 3"/>
    <s v="WOMPI"/>
    <s v="FO-25-1954988"/>
    <d v="2025-12-09T15:48:00"/>
    <d v="2025-12-16T13:43:00"/>
    <x v="0"/>
    <s v="ROLLOS"/>
    <s v="EJECUTADO_EXITOSO"/>
    <s v="EJECUTADO EXITOSO"/>
    <s v="10/12/2025 SE ESCALA A COORDINADOR DE ZONA PARA ENTREGA DE ROLLOS EN SITIO | 16/12/2025 SE REALIZA ENTREGA DE 32 ROLLOS POR EL OPERADOR LOGISTICO VELOCES CON LA GUIA V4001963691"/>
    <s v="ANALISTA-OPERADOR LOGISTICO"/>
    <n v="32"/>
    <s v="PRINCIPAL"/>
    <s v="TERRESTRE"/>
    <s v="BETANCUR AGUIRRE EDGAR AUGUSTO"/>
    <n v="1"/>
    <n v="31419"/>
    <n v="31419"/>
  </r>
  <r>
    <s v="MEDELLIN"/>
    <s v="0036-0005"/>
    <x v="5"/>
    <n v="5679"/>
    <n v="3110259"/>
    <n v="28611"/>
    <x v="0"/>
    <s v="ANTIOQUIA"/>
    <s v="SANTA BARBARA"/>
    <s v="BARRIO CENTRO SANTA BARBARA"/>
    <s v="WOMPI"/>
    <s v="FO-25-1940977"/>
    <d v="2025-12-09T08:00:00"/>
    <d v="2025-12-16T13:50:00"/>
    <x v="0"/>
    <s v="ROLLOS"/>
    <s v="EJECUTADO_EXITOSO"/>
    <s v="EJECUTADO EXITOSO"/>
    <s v="06/12/2025 SE CONFIRMAN DATOS, SE REALIZA ENVIO POR OPERADOR LOGISTICO | 16/12/2025 SE REALIZA ENVIO DE 64 ROLLOS, CON LA GUIA 992234009 . SE CONFIRMA ENTREGA EXITOSA POR PARTE DE LA TRANSPORTADORA"/>
    <s v="ENVÍO"/>
    <n v="64"/>
    <s v="INTERMEDIA"/>
    <s v="TERRESTRE"/>
    <s v="MORENO MEDINA JUAN PABLO"/>
    <n v="1"/>
    <n v="36351"/>
    <n v="36351"/>
  </r>
  <r>
    <s v="CALI"/>
    <s v="0036-0003"/>
    <x v="0"/>
    <n v="19001"/>
    <n v="3132728"/>
    <n v="35225"/>
    <x v="0"/>
    <s v="CAUCA"/>
    <s v="POPAYAN"/>
    <s v="BARRIO MODELO POPAYAN"/>
    <s v="WOMPI"/>
    <s v="FO-25-1968263"/>
    <d v="2025-12-12T13:59:00"/>
    <d v="2025-12-16T14:01:00"/>
    <x v="0"/>
    <s v="ROLLOS"/>
    <s v="EJECUTADO_EXITOSO"/>
    <s v="EJECUTADO EXITOSO"/>
    <s v="12/12/2025 SE ESCALA A COORDINADOR DE ZONA PARA ENTREGA DE ROLLOS EN SITIO | 16/12/2025 SE INGRESA SE ENTREGAN 64 ROLLOS WOMPI"/>
    <s v="VISITA_TÉCNICA"/>
    <n v="64"/>
    <s v="LEJANA"/>
    <s v="TERRESTRE"/>
    <s v="GIMBUEL LASSO LUIS GERMAN"/>
    <n v="1"/>
    <n v="40250"/>
    <n v="40250"/>
  </r>
  <r>
    <s v="CALI"/>
    <s v="0036-0003"/>
    <x v="0"/>
    <n v="19001"/>
    <n v="3134708"/>
    <n v="66794"/>
    <x v="0"/>
    <s v="CAUCA"/>
    <s v="POPAYAN"/>
    <s v="BARRIO LOS SAUCES POPAYAN 1"/>
    <s v="WOMPI"/>
    <s v="FO-25-1969645"/>
    <d v="2025-12-15T08:00:00"/>
    <d v="2025-12-16T14:02:00"/>
    <x v="0"/>
    <s v="ROLLOS"/>
    <s v="EJECUTADO_EXITOSO"/>
    <s v="EJECUTADO EXITOSO"/>
    <s v="13/12/2025 SE ESCALA A COORDINADOR DE ZONA PARA ENTREGA DE ROLLOS EN SITIO | 16/12/2025 SE INGRESA SE ENTREGA 32 ROLLOS WOMPI"/>
    <s v="VISITA_TÉCNICA"/>
    <n v="32"/>
    <s v="LEJANA"/>
    <s v="TERRESTRE"/>
    <s v="GIMBUEL LASSO LUIS GERMAN"/>
    <n v="1"/>
    <n v="40250"/>
    <n v="40250"/>
  </r>
  <r>
    <s v="BOGOTA"/>
    <s v="0036-0004"/>
    <x v="4"/>
    <n v="11001"/>
    <n v="3137008"/>
    <n v="69261"/>
    <x v="0"/>
    <s v="CUNDINAMARCA"/>
    <s v="BOGOTA"/>
    <s v="BARRIO SAN ANTONIO BOGOTA 9"/>
    <s v="WOMPI"/>
    <s v="FO-25-1975001"/>
    <d v="2025-12-15T09:44:00"/>
    <d v="2025-12-16T14:03:00"/>
    <x v="0"/>
    <s v="ROLLOS"/>
    <s v="EJECUTADO_EXITOSO"/>
    <s v="EJECUTADO EXITOSO"/>
    <s v="15/12/2025 SE ESCALA A COORDINADOR DE ZONA PARA ENTREGA DE ROLLOS EN SITIO | 16/12/2025 SE REALIZA ENTRÉGA DE 24 ROLLOS WOMPI"/>
    <s v="VISITA_TÉCNICA"/>
    <n v="24"/>
    <s v="PRINCIPAL"/>
    <s v="TERRESTRE"/>
    <s v="ALARCON AREVALO JOHAN STIVEN"/>
    <n v="1"/>
    <n v="31419"/>
    <n v="31419"/>
  </r>
  <r>
    <s v="VALLEDUPAR"/>
    <s v="0036-0001"/>
    <x v="1"/>
    <n v="20001"/>
    <n v="3136828"/>
    <n v="81791"/>
    <x v="0"/>
    <s v="CESAR"/>
    <s v="VALLEDUPAR"/>
    <s v="DROGUERIA MAS VIDA Y SALUD"/>
    <s v="WOMPI"/>
    <s v="FO-25-1975079"/>
    <d v="2025-12-15T09:46:00"/>
    <d v="2025-12-16T14:05:00"/>
    <x v="0"/>
    <s v="ROLLOS"/>
    <s v="EJECUTADO_EXITOSO"/>
    <s v="EJECUTADO EXITOSO"/>
    <s v="15/12/2025 SE ESCALA A COORDINADOR DE ZONA PARA ENTREGA DE ROLLOS EN SITIO | 16/12/2025 SE REALIZA ENTREGA DE 8 ROLLOS EN SITIO"/>
    <s v="VISITA_TÉCNICA"/>
    <n v="8"/>
    <s v="PRINCIPAL"/>
    <s v="TERRESTRE"/>
    <s v="MONTES DIAZ JOHN FRED"/>
    <n v="1"/>
    <n v="31419"/>
    <n v="31419"/>
  </r>
  <r>
    <s v="CARTAGENA"/>
    <s v="0036-0001"/>
    <x v="1"/>
    <n v="13001"/>
    <n v="3141856"/>
    <n v="78794"/>
    <x v="0"/>
    <s v="BOLIVAR"/>
    <s v="CARTAGENA"/>
    <s v="BARRIO BOCAGRANDE CARTAGENA DE INDIAS 6"/>
    <s v="WOMPI"/>
    <s v="FO-25-1980843"/>
    <d v="2025-12-16T08:57:00"/>
    <d v="2025-12-16T14:06:00"/>
    <x v="0"/>
    <s v="ROLLOS"/>
    <s v="EJECUTADO_EXITOSO"/>
    <s v="EJECUTADO EXITOSO"/>
    <s v="16/12/2025 SE ESCALA A COORDINADOR DE ZONA PARA ENTREGA DE ROLLOS EN SITIO | 16/12/2025 SE REALIZA ENTREGA DE 24 UNIDADES DE ROLLOS WOMPI"/>
    <s v="VISITA_TÉCNICA"/>
    <n v="24"/>
    <s v="PRINCIPAL"/>
    <s v="TERRESTRE"/>
    <s v="AVILA DE HORTA FERNANDO JOSE"/>
    <n v="1"/>
    <n v="31419"/>
    <n v="31419"/>
  </r>
  <r>
    <s v="BOGOTA"/>
    <s v="0036-0004"/>
    <x v="4"/>
    <n v="11001"/>
    <n v="3134786"/>
    <n v="80657"/>
    <x v="0"/>
    <s v="CUNDINAMARCA"/>
    <s v="BOGOTA"/>
    <s v="BARRIO GUACAMAYAS BOGOTA 3"/>
    <s v="WOMPI"/>
    <s v="FO-25-1972171"/>
    <d v="2025-12-15T08:00:00"/>
    <d v="2025-12-16T14:08:00"/>
    <x v="0"/>
    <s v="ROLLOS"/>
    <s v="EJECUTADO_EXITOSO"/>
    <s v="EJECUTADO EXITOSO"/>
    <s v="14/12/2025 SE ESCALA A COORDINADOR DE ZONA PARA ENTREGA DE ROLLOS EN SITIO | 16/12/2025 SE ENTREGA 8 ROLLOS DE WONPI PARA EL CORRESPONSAL BANCARIO"/>
    <s v="VISITA_TÉCNICA"/>
    <n v="8"/>
    <s v="PRINCIPAL"/>
    <s v="TERRESTRE"/>
    <s v="LEAL POVEDA YOHAN SEBASTIAN"/>
    <n v="1"/>
    <n v="31419"/>
    <n v="31419"/>
  </r>
  <r>
    <s v="VALLEDUPAR"/>
    <s v="0036-0001"/>
    <x v="1"/>
    <n v="20001"/>
    <n v="3134667"/>
    <n v="21147"/>
    <x v="0"/>
    <s v="CESAR"/>
    <s v="VALLEDUPAR"/>
    <s v="MULTISERVICIOS LK.COM"/>
    <s v="WOMPI"/>
    <s v="FO-25-1970859"/>
    <d v="2025-12-15T08:00:00"/>
    <d v="2025-12-16T14:10:00"/>
    <x v="0"/>
    <s v="ROLLOS"/>
    <s v="EJECUTADO_EXITOSO"/>
    <s v="EJECUTADO EXITOSO"/>
    <s v="13/12/2025 SE ESCALA A COORDINADOR DE ZONA PARA ENTREGA DE ROLLOS EN SITIO | 16/12/2025 BUENAS TARDES SE VISITA CB Y SE LE HACE ENTREGA DE 64 ROLLOS"/>
    <s v="VISITA_TÉCNICA"/>
    <n v="64"/>
    <s v="PRINCIPAL"/>
    <s v="TERRESTRE"/>
    <s v="BENITEZ CARVAJAL ALVARO JAVIER"/>
    <n v="1"/>
    <n v="31419"/>
    <n v="31419"/>
  </r>
  <r>
    <s v="VALLEDUPAR"/>
    <s v="0036-0001"/>
    <x v="1"/>
    <n v="20001"/>
    <n v="3119036"/>
    <n v="15204"/>
    <x v="0"/>
    <s v="CESAR"/>
    <s v="VALLEDUPAR"/>
    <s v="BARRIO ARIZONA VALLEDUPAR"/>
    <s v="WOMPI"/>
    <s v="FO-25-1978421"/>
    <d v="2025-12-10T08:00:00"/>
    <d v="2025-12-16T14:11:00"/>
    <x v="0"/>
    <s v="ROLLOS"/>
    <s v="EJECUTADO_EXITOSO"/>
    <s v="EJECUTADO EXITOSO"/>
    <s v="15/12/2025 SE ESCALA A COORDINADOR DE ZONA PARA ENTREGA DE ROLLOS EN SITIO | 16/12/2025 SE RELAIZA ENTREGA DE 40 ROLLOS EN SITIO"/>
    <s v="VISITA_TÉCNICA"/>
    <n v="40"/>
    <s v="PRINCIPAL"/>
    <s v="TERRESTRE"/>
    <s v="MONTES DIAZ JOHN FRED"/>
    <n v="1"/>
    <n v="31419"/>
    <n v="31419"/>
  </r>
  <r>
    <s v="MONTERIA"/>
    <s v="0036-0001"/>
    <x v="1"/>
    <n v="23001"/>
    <n v="3135450"/>
    <n v="77902"/>
    <x v="0"/>
    <s v="CORDOBA"/>
    <s v="MONTERIA"/>
    <s v="BARRIO VRD LOS CEDROS MONTERIA"/>
    <s v="WOMPI"/>
    <s v="FO-25-1974091"/>
    <d v="2025-12-15T08:11:00"/>
    <d v="2025-12-16T14:12:00"/>
    <x v="0"/>
    <s v="ROLLOS"/>
    <s v="EJECUTADO_EXITOSO"/>
    <s v="EJECUTADO EXITOSO"/>
    <s v="16/12/2025 SE REALIZA ENTREGA DE 16 ROLLOS WOMPI EN EL PUNTO SIN NOVEDAD"/>
    <s v="VISITA_TÉCNICA"/>
    <n v="16"/>
    <s v="PRINCIPAL"/>
    <s v="TERRESTRE"/>
    <s v="GONZALEZ FERRER JESUS ALEXANDER"/>
    <n v="1"/>
    <n v="31419"/>
    <n v="31419"/>
  </r>
  <r>
    <s v="BARRANQUILLA"/>
    <s v="0036-0001"/>
    <x v="1"/>
    <n v="8001"/>
    <n v="3138767"/>
    <n v="74251"/>
    <x v="0"/>
    <s v="ATLANTICO"/>
    <s v="BARRANQUILLA"/>
    <s v="GESTION FINANCIERA INMOBILIARIA S.A.S"/>
    <s v="WOMPI"/>
    <s v="FO-25-1976158"/>
    <d v="2025-12-15T13:38:00"/>
    <d v="2025-12-16T14:13:00"/>
    <x v="0"/>
    <s v="ROLLOS"/>
    <s v="EJECUTADO_EXITOSO"/>
    <s v="EJECUTADO EXITOSO"/>
    <s v="15/12/2025 SE ESCALA A COORDINADOR DE ZONA PARA ENTREGA DE ROLLOS EN SITIO | 16/12/2025 SE ENTREGAN 24 ROLLOS DE LA RED WOMPI EXITOSOS"/>
    <s v="VISITA_TÉCNICA"/>
    <n v="24"/>
    <s v="PRINCIPAL"/>
    <s v="TERRESTRE"/>
    <s v="PEÑALOZA GUTIERREZ RAFAEL GUSTAVO"/>
    <n v="1"/>
    <n v="31419"/>
    <n v="31419"/>
  </r>
  <r>
    <s v="BOGOTA"/>
    <s v="0036-0004"/>
    <x v="4"/>
    <n v="11001"/>
    <n v="3135754"/>
    <n v="69485"/>
    <x v="0"/>
    <s v="CUNDINAMARCA"/>
    <s v="BOGOTA"/>
    <s v="BARRIO RECREO B BOGOTA"/>
    <s v="WOMPI"/>
    <s v="FO-25-1974082"/>
    <d v="2025-12-15T08:25:00"/>
    <d v="2025-12-16T14:14:00"/>
    <x v="0"/>
    <s v="ROLLOS"/>
    <s v="EJECUTADO_EXITOSO"/>
    <s v="EJECUTADO EXITOSO"/>
    <s v="16/12/2025 SE REALIZA ENTREGA DE 16 ROLLOS WOMPI"/>
    <s v="VISITA_TÉCNICA"/>
    <n v="16"/>
    <s v="PRINCIPAL"/>
    <s v="TERRESTRE"/>
    <s v="ALARCON AREVALO JOHAN STIVEN"/>
    <n v="1"/>
    <n v="31419"/>
    <n v="31419"/>
  </r>
  <r>
    <s v="BOGOTA"/>
    <s v="0036-0004"/>
    <x v="4"/>
    <n v="11001"/>
    <n v="3129110"/>
    <n v="47416"/>
    <x v="0"/>
    <s v="CUNDINAMARCA"/>
    <s v="BOGOTA"/>
    <s v="PLASTIBANI SAS"/>
    <s v="WOMPI"/>
    <s v="FO-25-1962158"/>
    <d v="2025-12-11T15:56:00"/>
    <d v="2025-12-16T14:17:00"/>
    <x v="0"/>
    <s v="ROLLOS"/>
    <s v="EJECUTADO_EXITOSO"/>
    <s v="EJECUTADO EXITOSO"/>
    <s v="11/12/2025 SE ESCALA A COORDINADOR DE ZONA PARA ENTREGA DE ROLLOS EN SITIO | 16/12/2025 SE HACE ENTREGA DE 64 ROLLOS DE REDEBAN"/>
    <s v="VISITA_TÉCNICA"/>
    <n v="64"/>
    <s v="PRINCIPAL"/>
    <s v="TERRESTRE"/>
    <s v="GONZALEZ FANDIÑO SANTIAGO ERNESTO"/>
    <n v="1"/>
    <n v="31419"/>
    <n v="31419"/>
  </r>
  <r>
    <s v="BOGOTA"/>
    <s v="0036-0004"/>
    <x v="4"/>
    <n v="11001"/>
    <n v="3138615"/>
    <n v="73846"/>
    <x v="0"/>
    <s v="CUNDINAMARCA"/>
    <s v="BOGOTA"/>
    <s v="BARRIO GUACAMAYAS BOGOTA 1"/>
    <s v="WOMPI"/>
    <s v="FO-25-1975537"/>
    <d v="2025-12-15T12:06:00"/>
    <d v="2025-12-16T14:18:00"/>
    <x v="0"/>
    <s v="ROLLOS"/>
    <s v="EJECUTADO_EXITOSO"/>
    <s v="EJECUTADO EXITOSO"/>
    <s v="15/12/2025 SE ESCALA A COORDINADOR DE ZONA PARA ENTREGA DE ROLLOS EN SITIO | 16/12/2025 SE ENTREGA 24 ROLLOS SE WONPI PARA EL CORRESPONSAL"/>
    <s v="VISITA_TÉCNICA"/>
    <n v="24"/>
    <s v="PRINCIPAL"/>
    <s v="TERRESTRE"/>
    <s v="LEAL POVEDA YOHAN SEBASTIAN"/>
    <n v="1"/>
    <n v="31419"/>
    <n v="31419"/>
  </r>
  <r>
    <s v="SINCELEJO"/>
    <s v="0036-0001"/>
    <x v="1"/>
    <n v="70001"/>
    <n v="3129851"/>
    <n v="57061"/>
    <x v="0"/>
    <s v="SUCRE"/>
    <s v="SINCELEJO"/>
    <s v="BARRIO LA PAJUELA SINCELEJO 3"/>
    <s v="WOMPI"/>
    <s v="FO-25-1963228"/>
    <d v="2025-12-12T08:00:00"/>
    <d v="2025-12-16T14:18:00"/>
    <x v="0"/>
    <s v="ROLLOS"/>
    <s v="EJECUTADO_EXITOSO"/>
    <s v="EJECUTADO EXITOSO"/>
    <s v="12/12/2025 SE ESCALA A COORDINADOR DE ZONA PARA ENTREGA DE ROLLOS EN SITIO | 16/12/2025 SE VISITA SITIO SE VERIFICA INFORMACIÓN SE REALIZA ENTREGA DE 64 ROLLOS, NO SE MANIPULA EQUIPOS. FIRMA QUIEN RECIBE LOS ROLLOS."/>
    <s v="VISITA_TÉCNICA"/>
    <n v="64"/>
    <s v="PRINCIPAL"/>
    <s v="TERRESTRE"/>
    <s v="SANTOS GUZMAN CHRISTIAN FELIPE"/>
    <n v="1"/>
    <n v="31419"/>
    <n v="31419"/>
  </r>
  <r>
    <s v="SANTA MARTA"/>
    <s v="0036-0001"/>
    <x v="1"/>
    <n v="47001"/>
    <n v="3132929"/>
    <n v="77141"/>
    <x v="0"/>
    <s v="MAGDALENA"/>
    <s v="SANTA MARTA"/>
    <s v="BARRIO URB CURINCA SANTA MARTA 1"/>
    <s v="WOMPI"/>
    <s v="FO-25-1968055"/>
    <d v="2025-12-12T14:39:00"/>
    <d v="2025-12-16T14:35:00"/>
    <x v="0"/>
    <s v="ROLLOS"/>
    <s v="EJECUTADO_EXITOSO"/>
    <s v="EJECUTADO EXITOSO"/>
    <s v="12/12/2025 SE ESCALA A COORDINADOR DE ZONA PARA ENTREGA DE ROLLOS EN SITIO | 16/12/2025 SE REALIZA ENTREGA DE 24 ROLLOS PARA DATÁFONO A SATISFACCIÓN DEL CLIENTE"/>
    <s v="VISITA_TÉCNICA"/>
    <n v="24"/>
    <s v="PRINCIPAL"/>
    <s v="TERRESTRE"/>
    <s v="THOMAS  CAMPO SIGIFREDO SEGUNDO"/>
    <n v="1"/>
    <n v="31419"/>
    <n v="31419"/>
  </r>
  <r>
    <s v="BOGOTA"/>
    <s v="0036-0004"/>
    <x v="4"/>
    <n v="11001"/>
    <n v="3132730"/>
    <n v="59293"/>
    <x v="0"/>
    <s v="CUNDINAMARCA"/>
    <s v="BOGOTA"/>
    <s v="BARRIO GARCES NAVAS BOGOTA 1"/>
    <s v="WOMPI"/>
    <s v="FO-25-1968061"/>
    <d v="2025-12-12T14:00:00"/>
    <d v="2025-12-16T14:38:00"/>
    <x v="0"/>
    <s v="ROLLOS"/>
    <s v="EJECUTADO_EXITOSO"/>
    <s v="EJECUTADO EXITOSO"/>
    <s v="12/12/2025 SE ESCALA A COORDINADOR DE ZONA PARA ENTREGA DE ROLLOS EN SITIO | 16/12/2025 SE LLEGA A LA DIRECCIÓN INDICADA Y SE ENTREGAN 64 ROLLOS WOMPI SIN MANIPULAR EQUIPOS"/>
    <s v="VISITA_TÉCNICA"/>
    <n v="64"/>
    <s v="PRINCIPAL"/>
    <s v="TERRESTRE"/>
    <s v="GARCIA PASTRANA KEVIN FERNANDO"/>
    <n v="1"/>
    <n v="31419"/>
    <n v="31419"/>
  </r>
  <r>
    <s v="MONTERIA"/>
    <s v="0036-0001"/>
    <x v="1"/>
    <n v="23001"/>
    <n v="3135361"/>
    <n v="65136"/>
    <x v="0"/>
    <s v="CORDOBA"/>
    <s v="MONTERIA"/>
    <s v="BARRIO NUEVA ESPERANZA MONTERIA 1"/>
    <s v="WOMPI"/>
    <s v="FO-25-1974527"/>
    <d v="2025-12-15T08:15:00"/>
    <d v="2025-12-16T14:40:00"/>
    <x v="0"/>
    <s v="ROLLOS"/>
    <s v="EJECUTADO_EXITOSO"/>
    <s v="EJECUTADO EXITOSO"/>
    <s v="15/12/2025 SE ESCALA A COORDINADOR DE ZONA PARA ENTREGA DE ROLLOS EN SITIO | 16/12/2025 SE REALIZA LA ENTREGA DE 64 ROLLOS DE LA RED WOMPI"/>
    <s v="VISITA_TÉCNICA"/>
    <n v="64"/>
    <s v="PRINCIPAL"/>
    <s v="TERRESTRE"/>
    <s v="ARRAZOLA HERNANDEZ NICOLAS AUGUSTO"/>
    <n v="1"/>
    <n v="31419"/>
    <n v="31419"/>
  </r>
  <r>
    <s v="SINCELEJO"/>
    <s v="0036-0001"/>
    <x v="1"/>
    <n v="70001"/>
    <n v="3128765"/>
    <n v="39417"/>
    <x v="0"/>
    <s v="SUCRE"/>
    <s v="SINCELEJO"/>
    <s v="BARRIO CENTRO SINCELEJO 9"/>
    <s v="WOMPI"/>
    <s v="FO-25-1962173"/>
    <d v="2025-12-11T15:42:00"/>
    <d v="2025-12-16T14:43:00"/>
    <x v="0"/>
    <s v="ROLLOS"/>
    <s v="EJECUTADO_EXITOSO"/>
    <s v="EJECUTADO EXITOSO"/>
    <s v="11/12/2025 SE ESCALA A COORDINADOR DE ZONA PARA ENTREGA DE ROLLOS EN SITIO | 16/12/2025 SE VISITA SITIO SE VERIFICA INFORMACIÓN SE REALIZA ENTREGA DE 24 ROLLOS, NO SE MANIPULA EQUIPOS. FIRMA QUIEN RECIBE LOS ROLLOS."/>
    <s v="VISITA_TÉCNICA"/>
    <n v="24"/>
    <s v="PRINCIPAL"/>
    <s v="TERRESTRE"/>
    <s v="SANTOS GUZMAN CHRISTIAN FELIPE"/>
    <n v="1"/>
    <n v="31419"/>
    <n v="31419"/>
  </r>
  <r>
    <s v="BARRANQUILLA"/>
    <s v="0036-0001"/>
    <x v="1"/>
    <n v="8001"/>
    <n v="3132658"/>
    <n v="77156"/>
    <x v="0"/>
    <s v="ATLANTICO"/>
    <s v="BARRANQUILLA"/>
    <s v="BARRIO VILLAS DE SAN PABLO BARRANQUILLA 1"/>
    <s v="WOMPI"/>
    <s v="FO-25-1968062"/>
    <d v="2025-12-12T13:56:00"/>
    <d v="2025-12-16T14:45:00"/>
    <x v="0"/>
    <s v="ROLLOS"/>
    <s v="EJECUTADO_EXITOSO"/>
    <s v="EJECUTADO EXITOSO"/>
    <s v="12/12/2025 SE ESCALA A COORDINADOR DE ZONA PARA ENTREGA DE ROLLOS EN SITIO | 16/12/2025 SE HACE ENTREGA DE 40 ROLLOS WOMPI DE MANERA EXITOSA"/>
    <s v="VISITA_TÉCNICA"/>
    <n v="40"/>
    <s v="PRINCIPAL"/>
    <s v="TERRESTRE"/>
    <s v="ORTEGA TORRES JUAN SEBASTIAN"/>
    <n v="1"/>
    <n v="31419"/>
    <n v="31419"/>
  </r>
  <r>
    <s v="MONTERIA"/>
    <s v="0036-0001"/>
    <x v="1"/>
    <n v="23001"/>
    <n v="3134809"/>
    <n v="53968"/>
    <x v="0"/>
    <s v="CORDOBA"/>
    <s v="MONTERIA"/>
    <s v="BARRIO LA PRADERA MONTERIA 6"/>
    <s v="WOMPI"/>
    <s v="FO-25-1970193"/>
    <d v="2025-12-15T08:00:00"/>
    <d v="2025-12-16T14:49:00"/>
    <x v="0"/>
    <s v="ROLLOS"/>
    <s v="EJECUTADO_EXITOSO"/>
    <s v="EJECUTADO EXITOSO"/>
    <s v="13/12/2025 SE ESCALA A COORDINADOR DE ZONA PARA ENTREGA DE ROLLOS EN SITIO | 16/12/2025 SE REALIZA LA ENTREGA DE 64 ROLLOS DE LA RED WOMPI. NO SE MANIPULA EQUIPOS"/>
    <s v="VISITA_TÉCNICA"/>
    <n v="64"/>
    <s v="PRINCIPAL"/>
    <s v="TERRESTRE"/>
    <s v="ARRAZOLA HERNANDEZ NICOLAS AUGUSTO"/>
    <n v="1"/>
    <n v="31419"/>
    <n v="31419"/>
  </r>
  <r>
    <s v="BUCARAMANGA"/>
    <s v="0036-0007"/>
    <x v="3"/>
    <n v="68001"/>
    <n v="3142035"/>
    <n v="65069"/>
    <x v="0"/>
    <s v="SANTANDER"/>
    <s v="BUCARAMANGA"/>
    <s v="BARRIO PLAZA SATELITE BUCARAMANGA"/>
    <s v="WOMPI"/>
    <s v="FO-25-1980841"/>
    <d v="2025-12-16T08:58:00"/>
    <d v="2025-12-16T14:51:00"/>
    <x v="0"/>
    <s v="ROLLOS"/>
    <s v="EJECUTADO_EXITOSO"/>
    <s v="EJECUTADO EXITOSO"/>
    <s v="16/12/2025 SE ESCALA A COORDINADOR DE ZONA PARA ENTREGA DE ROLLOS EN SITIO | 16/12/2025 SE REALIZA VISITA AL COMERCIO SE ENTREGAN 16 ROLLOS DE WOMPI"/>
    <s v="VISITA_TÉCNICA"/>
    <n v="16"/>
    <s v="PRINCIPAL"/>
    <s v="TERRESTRE"/>
    <s v="MARIÑO PABON JORGE ENRIQUE"/>
    <n v="1"/>
    <n v="31419"/>
    <n v="31419"/>
  </r>
  <r>
    <s v="BOGOTA"/>
    <s v="0036-0004"/>
    <x v="4"/>
    <n v="11001"/>
    <n v="3133131"/>
    <n v="81370"/>
    <x v="0"/>
    <s v="CUNDINAMARCA"/>
    <s v="BOGOTA"/>
    <s v="PAPELERIA KEVIN"/>
    <s v="WOMPI"/>
    <s v="FO-25-1968045"/>
    <d v="2025-12-12T14:52:00"/>
    <d v="2025-12-16T14:53:00"/>
    <x v="0"/>
    <s v="ROLLOS"/>
    <s v="EJECUTADO_EXITOSO"/>
    <s v="EJECUTADO EXITOSO"/>
    <s v="12/12/2025 SE ESCALA A COORDINADOR DE ZONA PARA ENTREGA DE ROLLOS EN SITIO | 16/12/2025 SE LLEGA ALA DIRECCIÓN INDICADA Y SE ENTREGAN 8 ROLLOS WOMPI"/>
    <s v="VISITA_TÉCNICA"/>
    <n v="8"/>
    <s v="PRINCIPAL"/>
    <s v="TERRESTRE"/>
    <s v="GARCIA PASTRANA KEVIN FERNANDO"/>
    <n v="1"/>
    <n v="31419"/>
    <n v="31419"/>
  </r>
  <r>
    <s v="IBAGUE"/>
    <s v="0036-0006"/>
    <x v="2"/>
    <n v="73678"/>
    <n v="3112504"/>
    <n v="40566"/>
    <x v="0"/>
    <s v="TOLIMA"/>
    <s v="SAN LUIS"/>
    <s v="BARRIO SAN LUISITO SAN LUIS"/>
    <s v="WOMPI"/>
    <s v="FO-25-1947410"/>
    <d v="2025-12-09T08:00:00"/>
    <d v="2025-12-16T14:56:00"/>
    <x v="0"/>
    <s v="ROLLOS"/>
    <s v="EJECUTADO_EXITOSO"/>
    <s v="EJECUTADO EXITOSO"/>
    <s v="09/12/2025 SE REALIZA ENVIO DE ROLLOS POR  OPERADOR LOGISTICO | 16/12/2025 SE REALIZA ENVIO DE 40 ROLLOS, CON LA GUIA 2235597019 SERVIENTREGA. SE CONFIRMA ENTREGA EXITOSA POR PARTE DE LA TRANSPORTADORA"/>
    <s v="ENVÍO"/>
    <n v="40"/>
    <s v="INTERMEDIA"/>
    <s v="TERRESTRE"/>
    <s v="CONTRERAS ROSSI LITZY YULIETH"/>
    <n v="1"/>
    <n v="36351"/>
    <n v="36351"/>
  </r>
  <r>
    <s v="SINCELEJO"/>
    <s v="0036-0001"/>
    <x v="1"/>
    <n v="70742"/>
    <n v="3112528"/>
    <n v="27088"/>
    <x v="0"/>
    <s v="SUCRE"/>
    <s v="SAN LUIS DE SINCE"/>
    <s v="BARRIO CENTRO SAN LUIS DE SINCE"/>
    <s v="WOMPI"/>
    <s v="FO-25-1947077"/>
    <d v="2025-12-09T08:00:00"/>
    <d v="2025-12-16T14:57:00"/>
    <x v="0"/>
    <s v="ROLLOS"/>
    <s v="EJECUTADO_EXITOSO"/>
    <s v="EJECUTADO EXITOSO"/>
    <s v="16/12/2025 SE REALIZA ENVIO DE 68 ROLLOS, CON LA GUIA 2265100553 SERVIENTREGA. SE CONFIRMA ENTREGA EXITOSA POR PARTE DEL USUARIO"/>
    <s v="ENVÍO"/>
    <n v="68"/>
    <s v="INTERMEDIA"/>
    <s v="TERRESTRE"/>
    <s v="MISAS MARULANDA ALEXANDER"/>
    <n v="1"/>
    <n v="36351"/>
    <n v="36351"/>
  </r>
  <r>
    <s v="MONTERIA"/>
    <s v="0036-0001"/>
    <x v="1"/>
    <n v="23182"/>
    <n v="3072030"/>
    <n v="74414"/>
    <x v="0"/>
    <s v="CORDOBA"/>
    <s v="CHINU"/>
    <s v="BARRIO 31 DE OCTUBRE CHINU"/>
    <s v="WOMPI"/>
    <s v="FO-25-1899459"/>
    <d v="2025-11-27T13:56:00"/>
    <d v="2025-12-16T15:05:00"/>
    <x v="0"/>
    <s v="ROLLOS"/>
    <s v="EJECUTADO_EXITOSO"/>
    <s v="EJECUTADO EXITOSO"/>
    <s v="27/11/2025 SE CONFIRMAN DATOS, SE REALIZA ENVIO POR OPERADOR LOGISTICO | 16/12/2025 SE REALIZA ENVIO DE 32 ROLLOS, CON LA GUIA 2265100530 SERVIENTREGA. SE CONFIRMA ENTREGA EXITOSA POR PARTE DE LA TRANSPORTADORA"/>
    <s v="ENVÍO"/>
    <n v="32"/>
    <s v="INTERMEDIA"/>
    <s v="TERRESTRE"/>
    <s v="TORO CARDONA ELIZABETH"/>
    <n v="1"/>
    <n v="36351"/>
    <n v="36351"/>
  </r>
  <r>
    <s v="BUCARAMANGA"/>
    <s v="0036-0007"/>
    <x v="3"/>
    <n v="68152"/>
    <n v="3116099"/>
    <n v="48401"/>
    <x v="0"/>
    <s v="SANTANDER"/>
    <s v="CARCASI"/>
    <s v="BARRIO CENTRO CARCASI"/>
    <s v="WOMPI"/>
    <s v="FO-25-1956564"/>
    <d v="2025-12-09T12:23:00"/>
    <d v="2025-12-16T15:06:00"/>
    <x v="0"/>
    <s v="ROLLOS"/>
    <s v="EJECUTADO_EXITOSO"/>
    <s v="EJECUTADO EXITOSO"/>
    <s v="10/12/2025 SE CONFIRMAN DATOS, SE REALIZA ENVIO POR OPERADOR LOGISTICO | 16/12/2025 SE INTENTA COMUNICACION CON EL USUARIO AL NUMERO 3166874266 PARA VALIDAR SI YA RECIBIO LOS ROLLOS PERO NO HAY CONTACTO | 16/12/2025 SE REALIZA ENVIO DE 16 ROLLOS, CON LA GUIA 2187691146 SERVIENTREGA. SE CONFIRMA ENTREGA EXITOSA POR PARTE DE LA TRANSPORTADORA"/>
    <s v="ENVÍO"/>
    <n v="16"/>
    <s v="LEJANA"/>
    <s v="TERRESTRE"/>
    <s v="COLPAS MESA ELECTO JORGE"/>
    <n v="1"/>
    <n v="40250"/>
    <n v="40250"/>
  </r>
  <r>
    <s v="CARTAGENA"/>
    <s v="0036-0001"/>
    <x v="1"/>
    <n v="13430"/>
    <n v="3118569"/>
    <n v="16325"/>
    <x v="0"/>
    <s v="BOLIVAR"/>
    <s v="MAGANGUE"/>
    <s v="BARRIO CENTRO MAGANGUE"/>
    <s v="WOMPI"/>
    <s v="FO-25-1955539"/>
    <d v="2025-12-10T08:00:00"/>
    <d v="2025-12-16T15:07:00"/>
    <x v="0"/>
    <s v="ROLLOS"/>
    <s v="EJECUTADO_EXITOSO"/>
    <s v="EJECUTADO EXITOSO"/>
    <s v="10/12/2025 SE CONFIRMAN DATOS, SE REALIZA ENVIO POR OPERADOR LOGISTICO | 16/12/2025 SE REALIZA ENVIO DE 32 ROLLOS, CON LA GUIA 2278614756 SERVIENTREGA. SE CONFIRMA ENTREGA EXITOSA POR PARTE DEL USUARIO"/>
    <s v="ENVÍO"/>
    <n v="32"/>
    <s v="LEJANA"/>
    <s v="TERRESTRE"/>
    <s v="ORREGO BEDOYA YASMIN ADRIANA"/>
    <n v="1"/>
    <n v="40250"/>
    <n v="40250"/>
  </r>
  <r>
    <s v="TUNJA"/>
    <s v="0036-0007"/>
    <x v="3"/>
    <n v="15491"/>
    <n v="3119925"/>
    <n v="73269"/>
    <x v="0"/>
    <s v="BOYACA"/>
    <s v="NOBSA"/>
    <s v="BARRIO VEREDA PUNTA LARGA NOBSA"/>
    <s v="WOMPI"/>
    <s v="FO-25-1957641"/>
    <d v="2025-12-10T09:05:00"/>
    <d v="2025-12-16T15:08:00"/>
    <x v="0"/>
    <s v="ROLLOS"/>
    <s v="EJECUTADO_EXITOSO"/>
    <s v="EJECUTADO EXITOSO"/>
    <s v="11/12/2025 SE CONFIRMAN DATOS, SE REALIZA ENVIO POR OPERADOR LOGISTICO | 16/12/2025 SE REALIZA ENVIO DE 24 ROLLOS, CON LA GUIA 2235597712 SERVIENTREGA. SE CONFIRMA ENTREGA EXITOSA POR PARTE DE LA TRANSPORTADORA"/>
    <s v="ENVÍO"/>
    <n v="24"/>
    <s v="INTERMEDIA"/>
    <s v="TERRESTRE"/>
    <s v="ORREGO BEDOYA YASMIN ADRIANA"/>
    <n v="1"/>
    <n v="36351"/>
    <n v="36351"/>
  </r>
  <r>
    <s v="IBAGUE"/>
    <s v="0036-0006"/>
    <x v="2"/>
    <n v="73168"/>
    <n v="3124275"/>
    <n v="61237"/>
    <x v="0"/>
    <s v="TOLIMA"/>
    <s v="CHAPARRAL"/>
    <s v="BARRIO SANTA LUISA CHAPARRAL"/>
    <s v="WOMPI"/>
    <s v="FO-25-1960565"/>
    <d v="2025-12-11T08:00:00"/>
    <d v="2025-12-16T15:09:00"/>
    <x v="0"/>
    <s v="ROLLOS"/>
    <s v="EJECUTADO_EXITOSO"/>
    <s v="EJECUTADO EXITOSO"/>
    <s v="11/12/2025 SE CONFIRMAN DATOS, SE REALIZA ENVIO POR OPERADOR LOGISTICO | 16/12/2025 SE REALIZA ENVIO DE 32 ROLLOS, CON LA GUIA 2235597722 SERVIENTREGA. SE CONFIRMA ENTREGA EXITOSA POR PARTE DE LA TRANSPORTADORA"/>
    <s v="ENVÍO"/>
    <n v="32"/>
    <s v="LEJANA"/>
    <s v="TERRESTRE"/>
    <s v="MISAS MARULANDA ALEXANDER"/>
    <n v="1"/>
    <n v="40250"/>
    <n v="40250"/>
  </r>
  <r>
    <s v="CUCUTA"/>
    <s v="0036-0007"/>
    <x v="3"/>
    <n v="54518"/>
    <n v="3126731"/>
    <n v="56425"/>
    <x v="0"/>
    <s v="NORTE DE SANTANDER"/>
    <s v="PAMPLONA"/>
    <s v="BARRIO SAN AGUSTIN PAMPLONA 3"/>
    <s v="WOMPI"/>
    <s v="FO-25-1959252"/>
    <d v="2025-12-11T10:54:00"/>
    <d v="2025-12-16T15:10:00"/>
    <x v="0"/>
    <s v="ROLLOS"/>
    <s v="EJECUTADO_EXITOSO"/>
    <s v="EJECUTADO EXITOSO"/>
    <s v="11/12/2025 SE REALIZA ENVIO DE ROLLOS POR  OPERADOR LOGISTICO | 16/12/2025 SE REALIZA ENVIO DE 24 ROLLOS, CON LA GUIA 2187691147 SERVIENTREGA. SE CONFIRMA ENTREGA EXITOSA POR PARTE DE LA TRANSPORTADORA"/>
    <s v="ENVÍO"/>
    <n v="24"/>
    <s v="LEJANA"/>
    <s v="TERRESTRE"/>
    <s v="COLPAS MESA ELECTO JORGE"/>
    <n v="1"/>
    <n v="40250"/>
    <n v="40250"/>
  </r>
  <r>
    <s v="TUNJA"/>
    <s v="0036-0007"/>
    <x v="3"/>
    <n v="15087"/>
    <n v="3132249"/>
    <n v="29863"/>
    <x v="0"/>
    <s v="BOYACA"/>
    <s v="BELEN"/>
    <s v="BARRIO CENTRO 2 BELÉN"/>
    <s v="WOMPI"/>
    <s v="FO-25-1969065"/>
    <d v="2025-12-12T12:21:00"/>
    <d v="2025-12-16T15:11:00"/>
    <x v="0"/>
    <s v="ROLLOS"/>
    <s v="EJECUTADO_EXITOSO"/>
    <s v="EJECUTADO EXITOSO"/>
    <s v="13/12/2025 SE CONFIRMAN DATOS, SE REALIZA ENVIO POR OPERADOR LOGISTICO | 16/12/2025 SE REALIZA ENVIO DE 16 ROLLOS, CON LA GUIA 2235597880 SERVIENTREGA. SE CONFIRMA ENTREGA EXITOSA POR PARTE DE LA TRANSPORTADORA"/>
    <s v="ENVÍO"/>
    <n v="16"/>
    <s v="INTERMEDIA"/>
    <s v="TERRESTRE"/>
    <s v="MISAS MARULANDA ALEXANDER"/>
    <n v="1"/>
    <n v="36351"/>
    <n v="36351"/>
  </r>
  <r>
    <s v="BOGOTA"/>
    <s v="0036-0004"/>
    <x v="4"/>
    <n v="25867"/>
    <n v="3134808"/>
    <n v="77370"/>
    <x v="0"/>
    <s v="CUNDINAMARCA"/>
    <s v="VIANI"/>
    <s v="BARRIO PANAMERICANA VIANI VIANI"/>
    <s v="WOMPI"/>
    <s v="FO-25-1975439"/>
    <d v="2025-12-15T08:00:00"/>
    <d v="2025-12-16T15:12:00"/>
    <x v="0"/>
    <s v="ROLLOS"/>
    <s v="EJECUTADO_EXITOSO"/>
    <s v="EJECUTADO EXITOSO"/>
    <s v="16/12/2025 SE REALIZA ENVIO DE 24 ROLLOS, CON LA GUIA 2235597892 SERVIENTREGA. SE CONFIRMA ENTREGA EXITOSA POR PARTE DE LA TRANSPORTADORA"/>
    <s v="ENVÍO"/>
    <n v="24"/>
    <s v="LEJANA"/>
    <s v="TERRESTRE"/>
    <s v="ALVAREZ LOPEZ MARIANA"/>
    <n v="1"/>
    <n v="40250"/>
    <n v="40250"/>
  </r>
  <r>
    <s v="BOGOTA"/>
    <s v="0036-0004"/>
    <x v="4"/>
    <n v="25290"/>
    <n v="3134794"/>
    <n v="76800"/>
    <x v="0"/>
    <s v="CUNDINAMARCA"/>
    <s v="FUSAGASUGA"/>
    <s v="BARRIO ANTONIO NARIÑO FUSAGASUGA 2"/>
    <s v="WOMPI"/>
    <s v="FO-25-1973369"/>
    <d v="2025-12-15T08:00:00"/>
    <d v="2025-12-16T15:13:00"/>
    <x v="0"/>
    <s v="ROLLOS"/>
    <s v="EJECUTADO_EXITOSO"/>
    <s v="EJECUTADO EXITOSO"/>
    <s v="15/12/2025 SE REALIZA ENVIO DE ROLLOS POR  OPERADOR LOGISTICO | 16/12/2025 SE REALIZA ENVIO DE 64 ROLLOS, CON LA GUIA 2235597876 SERVIENTREGA. SE CONFIRMA ENTREGA EXITOSA POR PARTE DE LA TRANSPORTADORA"/>
    <s v="ENVÍO"/>
    <n v="64"/>
    <s v="INTERMEDIA"/>
    <s v="TERRESTRE"/>
    <s v="CONTRERAS ROSSI LITZY YULIETH"/>
    <n v="1"/>
    <n v="36351"/>
    <n v="36351"/>
  </r>
  <r>
    <s v="BOGOTA"/>
    <s v="0036-0004"/>
    <x v="4"/>
    <n v="25718"/>
    <n v="3134879"/>
    <n v="42284"/>
    <x v="0"/>
    <s v="CUNDINAMARCA"/>
    <s v="SASAIMA"/>
    <s v="BARRIO PARQUE SASAIMA"/>
    <s v="WOMPI"/>
    <s v="FO-25-1973357"/>
    <d v="2025-12-15T08:00:00"/>
    <d v="2025-12-16T15:14:00"/>
    <x v="0"/>
    <s v="ROLLOS"/>
    <s v="EJECUTADO_EXITOSO"/>
    <s v="EJECUTADO EXITOSO"/>
    <s v="15/12/2025 SE REALIZA ENVIO DE ROLLOS POR  OPERADOR LOGISTICO | 16/12/2025 SE REALIZA ENVIO DE 64 ROLLOS, CON LA GUIA 2235597872 SERVIENTREGA. SE CONFIRMA ENTREGA EXITOSA POR PARTE DE LA TRANSPORTADORA"/>
    <s v="ENVÍO"/>
    <n v="64"/>
    <s v="INTERMEDIA"/>
    <s v="TERRESTRE"/>
    <s v="CONTRERAS ROSSI LITZY YULIETH"/>
    <n v="1"/>
    <n v="36351"/>
    <n v="36351"/>
  </r>
  <r>
    <s v="TUNJA"/>
    <s v="0036-0007"/>
    <x v="3"/>
    <n v="15491"/>
    <n v="3134001"/>
    <n v="53165"/>
    <x v="0"/>
    <s v="BOYACA"/>
    <s v="NOBSA"/>
    <s v="BARRIO VEREDAPUNTALARGA NOBSA"/>
    <s v="WOMPI"/>
    <s v="FO-25-1970541"/>
    <d v="2025-12-15T08:00:00"/>
    <d v="2025-12-16T15:16:00"/>
    <x v="0"/>
    <s v="ROLLOS"/>
    <s v="EJECUTADO_EXITOSO"/>
    <s v="EJECUTADO EXITOSO"/>
    <s v="13/12/2025 SE CONFIRMAN DATOS, SE REALIZA ENVIO POR OPERADOR LOGISTICO | 16/12/2025 SE REALIZA ENVIO DE 24 ROLLOS, CON LA GUIA 2235597885 SERVIENTREGA. SE CONFIRMA ENTREGA EXITOSA POR PARTE DE LA TRANSPORTADORA"/>
    <s v="ENVÍO"/>
    <n v="24"/>
    <s v="INTERMEDIA"/>
    <s v="TERRESTRE"/>
    <s v="ORREGO BEDOYA YASMIN ADRIANA"/>
    <n v="1"/>
    <n v="36351"/>
    <n v="36351"/>
  </r>
  <r>
    <s v="BOGOTA"/>
    <s v="0036-0004"/>
    <x v="4"/>
    <n v="11001"/>
    <n v="3132685"/>
    <n v="45149"/>
    <x v="0"/>
    <s v="CUNDINAMARCA"/>
    <s v="BOGOTA"/>
    <s v="BARRIO CODITO ESTRELLITA"/>
    <s v="WOMPI"/>
    <s v="FO-25-1968060"/>
    <d v="2025-12-12T14:06:00"/>
    <d v="2025-12-16T15:16:00"/>
    <x v="0"/>
    <s v="ROLLOS"/>
    <s v="EJECUTADO_EXITOSO"/>
    <s v="EJECUTADO EXITOSO"/>
    <s v="12/12/2025 SE ESCALA A COORDINADOR DE ZONA PARA ENTREGA DE ROLLOS EN SITIO | 16/12/2025 DURANTE LA VISITA TECNICA SE REALIZA ENTREGA DE 56 ROLLOS PARA DATÁFONO NO SE MANIPULAN EQUIPOS SIN NOVEDAD EN ENTREGA"/>
    <s v="VISITA_TÉCNICA"/>
    <n v="56"/>
    <s v="PRINCIPAL"/>
    <s v="TERRESTRE"/>
    <s v="LOZADA ROJAS CHRISTIAN ANDRES"/>
    <n v="1"/>
    <n v="31419"/>
    <n v="31419"/>
  </r>
  <r>
    <s v="MONTERIA"/>
    <s v="0036-0001"/>
    <x v="1"/>
    <n v="23001"/>
    <n v="3134191"/>
    <n v="75461"/>
    <x v="0"/>
    <s v="CORDOBA"/>
    <s v="MONTERIA"/>
    <s v="BARRIO CENTRO MONTERIA 58"/>
    <s v="WOMPI"/>
    <s v="FO-25-1969899"/>
    <d v="2025-12-15T08:00:00"/>
    <d v="2025-12-16T15:18:00"/>
    <x v="0"/>
    <s v="ROLLOS"/>
    <s v="EJECUTADO_EXITOSO"/>
    <s v="EJECUTADO EXITOSO"/>
    <s v="13/12/2025 SE ESCALA A COORDINADOR DE ZONA PARA ENTREGA DE ROLLOS EN SITIO | 16/12/2025 SE REALIZA LA ENTREGA DE 48 ROLLOS DE LA RED WOMPI, NO SE MANIPULA EQUIPOS"/>
    <s v="VISITA_TÉCNICA"/>
    <n v="48"/>
    <s v="PRINCIPAL"/>
    <s v="TERRESTRE"/>
    <s v="ARRAZOLA HERNANDEZ NICOLAS AUGUSTO"/>
    <n v="1"/>
    <n v="31419"/>
    <n v="31419"/>
  </r>
  <r>
    <s v="BOGOTA"/>
    <s v="0036-0004"/>
    <x v="4"/>
    <n v="11001"/>
    <n v="3134779"/>
    <n v="74243"/>
    <x v="0"/>
    <s v="CUNDINAMARCA"/>
    <s v="BOGOTA"/>
    <s v="BARRIO SUBA MIRAMAR BOGOTA 1"/>
    <s v="WOMPI"/>
    <s v="FO-25-1972177"/>
    <d v="2025-12-15T08:00:00"/>
    <d v="2025-12-16T15:21:00"/>
    <x v="0"/>
    <s v="ROLLOS"/>
    <s v="EJECUTADO_EXITOSO"/>
    <s v="EJECUTADO EXITOSO"/>
    <s v="14/12/2025 SE ESCALA A COORDINADOR DE ZONA PARA ENTREGA DE ROLLOS EN SITIO | 16/12/2025 SE HACE ENTREGA 64 ROLLOS WOMPI"/>
    <s v="VISITA_TÉCNICA"/>
    <n v="64"/>
    <s v="PRINCIPAL"/>
    <s v="TERRESTRE"/>
    <s v="GONZALEZ FANDIÑO SANTIAGO ERNESTO"/>
    <n v="1"/>
    <n v="31419"/>
    <n v="31419"/>
  </r>
  <r>
    <s v="CUCUTA"/>
    <s v="0036-0007"/>
    <x v="3"/>
    <n v="54001"/>
    <n v="3124293"/>
    <n v="61224"/>
    <x v="0"/>
    <s v="NORTE DE SANTANDER"/>
    <s v="CUCUTA"/>
    <s v="BARRIO EL SALADO CUCUTA 2"/>
    <s v="WOMPI"/>
    <s v="FO-25-1956604"/>
    <d v="2025-12-11T08:00:00"/>
    <d v="2025-12-16T15:25:00"/>
    <x v="0"/>
    <s v="ROLLOS"/>
    <s v="EJECUTADO_EXITOSO"/>
    <s v="EJECUTADO EXITOSO"/>
    <s v="10/12/2025 SE ESCALA A COORDINADOR DE ZONA PARA ENTREGA DE ROLLOS EN SITIO | 16/12/2025 SE REALIZA ENTREGA DE 32 ROLLOS WOMPI"/>
    <s v="VISITA_TÉCNICA"/>
    <n v="32"/>
    <s v="PRINCIPAL"/>
    <s v="TERRESTRE"/>
    <s v="NARANJO AFANADOR RUBEN JESUS"/>
    <n v="1"/>
    <n v="31419"/>
    <n v="31419"/>
  </r>
  <r>
    <s v="BUCARAMANGA"/>
    <s v="0036-0007"/>
    <x v="3"/>
    <n v="68820"/>
    <n v="3134782"/>
    <n v="71948"/>
    <x v="0"/>
    <s v="SANTANDER"/>
    <s v="TONA"/>
    <s v="BARRIO VILLA SANDRA TONA"/>
    <s v="WOMPI"/>
    <s v="FO-25-1975595"/>
    <d v="2025-12-15T08:00:00"/>
    <d v="2025-12-16T15:34:00"/>
    <x v="0"/>
    <s v="ROLLOS"/>
    <s v="EJECUTADO_EXITOSO"/>
    <s v="EJECUTADO EXITOSO"/>
    <s v="15/12/2025 SE CONFIRMAN DATOS, SE REALIZA ENVIO POR OPERADOR LOGISTICO, EL CLIENTE CONFIRMA QUE SOLO LLEGA INTERRAPIDISIMO | 16/12/2025 SE INTENTA COMUNICACION CON EL USUARIO AL NUMERO 3176814893 PARA VALIDAR SI YA RECIBIO LOS ROLLOS PERO NO HAY CONTACTO | 15/12/2025 SE CONTACTA CLIENTE SE LE INDICA QUE SE ENVIARON ROLLOS POR INTERRAPIDISIMO AL MUNICIPIO DE TONA"/>
    <s v="ENVÍO"/>
    <n v="8"/>
    <s v="INTERMEDIA"/>
    <s v="TERRESTRE"/>
    <s v="HERRERA LUQUE SAUL JAVIER"/>
    <n v="1"/>
    <n v="36351"/>
    <n v="36351"/>
  </r>
  <r>
    <s v="MEDELLIN"/>
    <s v="0036-0005"/>
    <x v="5"/>
    <n v="5113"/>
    <n v="3114705"/>
    <n v="80604"/>
    <x v="0"/>
    <s v="ANTIOQUIA"/>
    <s v="BURITICA"/>
    <s v="BARRIO SABANITAS BURITICA"/>
    <s v="WOMPI"/>
    <s v="FO-25-1947680"/>
    <d v="2025-12-09T10:16:00"/>
    <d v="2025-12-16T15:41:00"/>
    <x v="0"/>
    <s v="ROLLOS"/>
    <s v="EJECUTADO_EXITOSO"/>
    <s v="EJECUTADO EXITOSO"/>
    <s v="09/12/2025 SE REALIZA ENVIO DE ROLLOS POR  OPERADOR LOGISTICO | 16/12/2025 SE REALIZA ENVIO DE 32 ROLLOS, CON LA GUIA 992234067 LOGICUARTAS. SE CONFIRMA ENTREGA EXITOSA POR PARTE DE LA TRANSPORTADORA"/>
    <s v="ENVÍO"/>
    <n v="32"/>
    <s v="LEJANA"/>
    <s v="TERRESTRE"/>
    <s v="MORENO MEDINA JUAN PABLO"/>
    <n v="1"/>
    <n v="40250"/>
    <n v="40250"/>
  </r>
  <r>
    <s v="MONTERIA"/>
    <s v="0036-0001"/>
    <x v="1"/>
    <n v="23001"/>
    <n v="3134197"/>
    <n v="73043"/>
    <x v="0"/>
    <s v="CORDOBA"/>
    <s v="MONTERIA"/>
    <s v="SERVIFARMA LA 27"/>
    <s v="WOMPI"/>
    <s v="FO-25-1969889"/>
    <d v="2025-12-15T08:00:00"/>
    <d v="2025-12-16T15:42:00"/>
    <x v="0"/>
    <s v="ROLLOS"/>
    <s v="EJECUTADO_EXITOSO"/>
    <s v="EJECUTADO EXITOSO"/>
    <s v="13/12/2025 SE ESCALA A COORDINADOR DE ZONA PARA ENTREGA DE ROLLOS EN SITIO | 16/12/2025 SE REALIZA LA ENTREGA DE 56 ROLLOS PARA LA RED WOMPI, NO SE MANIPULAN EQUIPOS"/>
    <s v="VISITA_TÉCNICA"/>
    <n v="56"/>
    <s v="PRINCIPAL"/>
    <s v="TERRESTRE"/>
    <s v="ARRAZOLA HERNANDEZ NICOLAS AUGUSTO"/>
    <n v="1"/>
    <n v="31419"/>
    <n v="31419"/>
  </r>
  <r>
    <s v="CUCUTA"/>
    <s v="0036-0007"/>
    <x v="3"/>
    <n v="54001"/>
    <n v="3132084"/>
    <n v="55338"/>
    <x v="0"/>
    <s v="NORTE DE SANTANDER"/>
    <s v="CUCUTA"/>
    <s v="BARRIO URB PRADOS DEL NORTE CUCUTA 6"/>
    <s v="WOMPI"/>
    <s v="FO-25-1966255"/>
    <d v="2025-12-12T11:44:00"/>
    <d v="2025-12-16T15:45:00"/>
    <x v="0"/>
    <s v="ROLLOS"/>
    <s v="EJECUTADO_EXITOSO"/>
    <s v="EJECUTADO EXITOSO"/>
    <s v="12/12/2025 SE ESCALA A COORDINADOR DE ZONA PARA ENTREGA DE ROLLOS EN SITIO | 16/12/2025 SE ENTREGAN 48 ROLLOA WOMPI"/>
    <s v="VISITA_TÉCNICA"/>
    <n v="48"/>
    <s v="PRINCIPAL"/>
    <s v="TERRESTRE"/>
    <s v="NARANJO AFANADOR RUBEN JESUS"/>
    <n v="1"/>
    <n v="31419"/>
    <n v="31419"/>
  </r>
  <r>
    <s v="BUCARAMANGA"/>
    <s v="0036-0007"/>
    <x v="3"/>
    <n v="68276"/>
    <n v="3142755"/>
    <n v="40163"/>
    <x v="0"/>
    <s v="SANTANDER"/>
    <s v="FLORIDABLANCA"/>
    <s v="BARRIO CASCO ANTIGUO FLORIDABLANCA"/>
    <s v="WOMPI"/>
    <s v="FO-25-1981434"/>
    <d v="2025-12-16T09:59:00"/>
    <d v="2025-12-16T15:49:00"/>
    <x v="0"/>
    <s v="ROLLOS"/>
    <s v="EJECUTADO_EXITOSO"/>
    <s v="EJECUTADO EXITOSO"/>
    <s v="16/12/2025 SE ESCALA A COORDINADOR DE ZONA PARA ENTREGA DE ROLLOS EN SITIO | 16/12/2025 ENTREGA DE 64 ROLLOS PARA DATÁFONO"/>
    <s v="VISITA_TÉCNICA"/>
    <n v="64"/>
    <s v="PRINCIPAL"/>
    <s v="TERRESTRE"/>
    <s v="PEÑA DIAZ IVAN YESID"/>
    <n v="1"/>
    <n v="31419"/>
    <n v="31419"/>
  </r>
  <r>
    <s v="NEIVA"/>
    <s v="0036-0006"/>
    <x v="2"/>
    <n v="18001"/>
    <n v="3123693"/>
    <n v="79385"/>
    <x v="0"/>
    <s v="CAQUETA"/>
    <s v="FLORENCIA"/>
    <s v="BARRIO CENTRO FLORENCIA 37"/>
    <s v="WOMPI"/>
    <s v="FO-25-1956341"/>
    <d v="2025-12-10T16:27:00"/>
    <d v="2025-12-16T15:53:00"/>
    <x v="0"/>
    <s v="ROLLOS"/>
    <s v="EJECUTADO_EXITOSO"/>
    <s v="EJECUTADO EXITOSO"/>
    <s v="10/12/2025 SE ESCALA A COORDINADOR DE ZONA PARA ENTREGA DE ROLLOS EN SITIO | 16/12/2025 COORDINADOR INFORMA QUE LOS ROLLOS SE ENTREGARAN MAÑANA 17/12 | 16/12/2025 SE ENTREGA 16 ROLLOS SIN NOVEDAD"/>
    <s v="VISITA_TÉCNICA"/>
    <n v="16"/>
    <s v="LEJANA"/>
    <s v="TERRESTRE"/>
    <s v="ANDRADE HERNANDEZ JUAN CARLOS"/>
    <n v="1"/>
    <n v="40250"/>
    <n v="40250"/>
  </r>
  <r>
    <s v="CUCUTA"/>
    <s v="0036-0007"/>
    <x v="3"/>
    <n v="54001"/>
    <n v="3131094"/>
    <n v="43196"/>
    <x v="0"/>
    <s v="NORTE DE SANTANDER"/>
    <s v="CUCUTA"/>
    <s v="BARRIO CHAPINERO CUCUTA 2"/>
    <s v="WOMPI"/>
    <s v="FO-25-1965318"/>
    <d v="2025-12-12T10:09:00"/>
    <d v="2025-12-16T15:54:00"/>
    <x v="0"/>
    <s v="ROLLOS"/>
    <s v="EJECUTADO_EXITOSO"/>
    <s v="EJECUTADO EXITOSO"/>
    <s v="12/12/2025 SE ESCALA A COORDINADOR DE ZONA PARA ENTREGA DE ROLLOS EN SITIO | 16/12/2025 SE ENTREGAN 56 ROLLOS WOMPI"/>
    <s v="VISITA_TÉCNICA"/>
    <n v="56"/>
    <s v="PRINCIPAL"/>
    <s v="TERRESTRE"/>
    <s v="NARANJO AFANADOR RUBEN JESUS"/>
    <n v="1"/>
    <n v="31419"/>
    <n v="31419"/>
  </r>
  <r>
    <s v="BOGOTA"/>
    <s v="0036-0004"/>
    <x v="4"/>
    <n v="25754"/>
    <n v="3127786"/>
    <n v="68813"/>
    <x v="0"/>
    <s v="CUNDINAMARCA"/>
    <s v="SOACHA"/>
    <s v="BARRIO HOGAR DEL SOL SOACHA SOACHA"/>
    <s v="WOMPI"/>
    <s v="FO-25-1961186"/>
    <d v="2025-12-11T13:52:00"/>
    <d v="2025-12-16T15:55:00"/>
    <x v="0"/>
    <s v="ROLLOS"/>
    <s v="EJECUTADO_EXITOSO"/>
    <s v="EJECUTADO EXITOSO"/>
    <s v="11/12/2025 SE ESCALA A COORDINADOR DE ZONA PARA ENTREGA DE ROLLOS EN SITIO | 16/12/2025 SE REALIZA LA ENTREGA DE 24 ROLLOS WOMPI"/>
    <s v="VISITA_TÉCNICA"/>
    <n v="24"/>
    <s v="PRINCIPAL"/>
    <s v="TERRESTRE"/>
    <s v="ORTIZ MARTINEZ STIVEN"/>
    <n v="1"/>
    <n v="31419"/>
    <n v="31419"/>
  </r>
  <r>
    <s v="BUCARAMANGA"/>
    <s v="0036-0007"/>
    <x v="3"/>
    <n v="68307"/>
    <n v="3142060"/>
    <n v="38881"/>
    <x v="0"/>
    <s v="SANTANDER"/>
    <s v="GIRON"/>
    <s v="BARRIO ALDEA ALTA GIRON"/>
    <s v="WOMPI"/>
    <s v="FO-25-1981075"/>
    <d v="2025-12-16T09:08:00"/>
    <d v="2025-12-16T15:56:00"/>
    <x v="0"/>
    <s v="ROLLOS"/>
    <s v="EJECUTADO_EXITOSO"/>
    <s v="EJECUTADO EXITOSO"/>
    <s v="16/12/2025 SE ESCALA A COORDINADOR DE ZONA PARA ENTREGA DE ROLLOS EN SITIO | 16/12/2025 SE REALIZA VISITA A COMERCIO Y SE ENTREGAN 24 ROLLOS, NO SE MANIPULA EQUIPOS."/>
    <s v="VISITA_TÉCNICA"/>
    <n v="24"/>
    <s v="PRINCIPAL"/>
    <s v="TERRESTRE"/>
    <s v="SANTOS GONZALEZ JOHAN FABIAN"/>
    <n v="1"/>
    <n v="31419"/>
    <n v="31419"/>
  </r>
  <r>
    <s v="NEIVA"/>
    <s v="0036-0006"/>
    <x v="2"/>
    <n v="18001"/>
    <n v="3134053"/>
    <n v="67573"/>
    <x v="0"/>
    <s v="CAQUETA"/>
    <s v="FLORENCIA"/>
    <s v="BARRIO ALPES FLORENCIA 1"/>
    <s v="WOMPI"/>
    <s v="FO-25-1971189"/>
    <d v="2025-12-15T08:00:00"/>
    <d v="2025-12-16T16:05:00"/>
    <x v="0"/>
    <s v="ROLLOS"/>
    <s v="EJECUTADO_EXITOSO"/>
    <s v="EJECUTADO EXITOSO"/>
    <s v="13/12/2025 SE REALIZA ENVIO DE ROLLOS POR  OPERADOR LOGISTICO | 16/12/2025 SE ENTREGA 48 ROLLOS SIN NOVEDAD"/>
    <s v="VISITA_TÉCNICA"/>
    <n v="48"/>
    <s v="LEJANA"/>
    <s v="TERRESTRE"/>
    <s v="ANDRADE HERNANDEZ JUAN CARLOS"/>
    <n v="1"/>
    <n v="40250"/>
    <n v="40250"/>
  </r>
  <r>
    <s v="IBAGUE"/>
    <s v="0036-0006"/>
    <x v="2"/>
    <n v="73001"/>
    <n v="3122702"/>
    <n v="63485"/>
    <x v="0"/>
    <s v="TOLIMA"/>
    <s v="IBAGUE"/>
    <s v="DROGUERÍA Y MINIMARKET PRADERAS"/>
    <s v="WOMPI"/>
    <s v="FO-25-1955421"/>
    <d v="2025-12-10T14:17:00"/>
    <d v="2025-12-16T16:14:00"/>
    <x v="0"/>
    <s v="ROLLOS"/>
    <s v="EJECUTADO_EXITOSO"/>
    <s v="EJECUTADO EXITOSO"/>
    <s v="10/12/2025 SE ESCALA A COORDINADOR DE ZONA PARA ENTREGA DE ROLLOS EN SITIO | 16/12/2025 SE REALIZA ENTREGA DE 64 ROLLOS WOMPI POR SOLICITUD DEL CLIENTE."/>
    <s v="VISITA_TÉCNICA"/>
    <n v="64"/>
    <s v="PRINCIPAL"/>
    <s v="TERRESTRE"/>
    <s v="BARRAGAN TAFUR EDWIN ESTEBAN"/>
    <n v="1"/>
    <n v="31419"/>
    <n v="31419"/>
  </r>
  <r>
    <s v="BOGOTA"/>
    <s v="0036-0004"/>
    <x v="4"/>
    <n v="11001"/>
    <n v="3140057"/>
    <n v="71652"/>
    <x v="0"/>
    <s v="CUNDINAMARCA"/>
    <s v="BOGOTA"/>
    <s v="BARRIO SAN LORENZO"/>
    <s v="WOMPI"/>
    <s v="FO-25-1977614"/>
    <d v="2025-12-15T15:53:00"/>
    <d v="2025-12-16T16:31:00"/>
    <x v="0"/>
    <s v="ROLLOS"/>
    <s v="EJECUTADO_CANCELADO"/>
    <s v="CB CERRADO - DESOCUPADO"/>
    <s v="15/12/2025 SE ESCALA A COORDINADOR DE ZONA PARA ENTREGA DE ROLLOS EN SITIO | 16/12/2025 DE LLEGA A LA DIRECCIÓN INDICADA Y SE ENCUENTRA CB CERRADO SE INTENTA ESTABLECER COMUNICACIÓN AL #3102366956 PERO NO ES POSIBLE SE ESPERA 15 MINUTOS CB CONTINUA CERRADO. NO SE ENTREGAN ROLLOS"/>
    <s v="VISITA_TÉCNICA"/>
    <m/>
    <s v="PRINCIPAL"/>
    <s v="TERRESTRE"/>
    <s v="GARCIA PASTRANA KEVIN FERNANDO"/>
    <n v="1"/>
    <n v="31419"/>
    <n v="31419"/>
  </r>
  <r>
    <s v="VILLAVICENCIO"/>
    <s v="0036-0006"/>
    <x v="2"/>
    <n v="50313"/>
    <n v="3119129"/>
    <n v="64454"/>
    <x v="0"/>
    <s v="META"/>
    <s v="GRANADA"/>
    <s v="BARRIO EL JARDIN GRANADA"/>
    <s v="WOMPI"/>
    <s v="FO-25-1956559"/>
    <d v="2025-12-10T08:00:00"/>
    <d v="2025-12-16T16:35:00"/>
    <x v="0"/>
    <s v="ROLLOS"/>
    <s v="EJECUTADO_EXITOSO"/>
    <s v="EJECUTADO EXITOSO"/>
    <s v="10/12/2025 SE CONFIRMAN DATOS, SE REALIZA ENVIO POR OPERADOR LOGISTICO | 16/12/2025 SE INTENTA COMUNICACION CON EL USUARIO PARA VALIDAR SI YA RECIBIO LOS ROLLOS PERO NO HAY CONTACTO | 16/12/2025 SE REALIZA ENVIO DE 56 ROLLOS, CON LA GUIA 2235597709 SERVIENTREGA. SE CONFIRMA ENTREGA EXITOSA POR PARTE DEL USUARIO"/>
    <s v="ENVÍO"/>
    <n v="56"/>
    <s v="INTERMEDIA"/>
    <s v="TERRESTRE"/>
    <s v="ORREGO BEDOYA YASMIN ADRIANA"/>
    <n v="1"/>
    <n v="36351"/>
    <n v="36351"/>
  </r>
  <r>
    <s v="MONTERIA"/>
    <s v="0036-0001"/>
    <x v="1"/>
    <n v="23001"/>
    <n v="3143951"/>
    <n v="50769"/>
    <x v="0"/>
    <s v="CORDOBA"/>
    <s v="MONTERIA"/>
    <s v="BARRIO URBANIZACION MI REFUGIO MONTERIA"/>
    <s v="WOMPI"/>
    <s v="FO-25-1982311"/>
    <d v="2025-12-16T11:56:00"/>
    <d v="2025-12-16T16:37:00"/>
    <x v="0"/>
    <s v="ROLLOS"/>
    <s v="EJECUTADO_EXITOSO"/>
    <s v="EJECUTADO EXITOSO"/>
    <s v="16/12/2025 SE ESCALA A COORDINADOR DE ZONA PARA ENTREGA DE ROLLOS EN SITIO | 16/12/2025 SE REALIZA ENTREGA DE 48 ROLLOS WOMPI EN EL PUNTO SIN NOVEDAD"/>
    <s v="VISITA_TÉCNICA"/>
    <n v="48"/>
    <s v="PRINCIPAL"/>
    <s v="TERRESTRE"/>
    <s v="GONZALEZ FERRER JESUS ALEXANDER"/>
    <n v="1"/>
    <n v="31419"/>
    <n v="31419"/>
  </r>
  <r>
    <s v="BOGOTA"/>
    <s v="0036-0004"/>
    <x v="4"/>
    <n v="11001"/>
    <n v="3127612"/>
    <n v="80349"/>
    <x v="0"/>
    <s v="CUNDINAMARCA"/>
    <s v="BOGOTA"/>
    <s v="BARRIO LA TOSCANA BOGOTA"/>
    <s v="WOMPI"/>
    <s v="FO-25-1960196"/>
    <d v="2025-12-11T12:18:00"/>
    <d v="2025-12-16T16:42:00"/>
    <x v="0"/>
    <s v="ROLLOS"/>
    <s v="EJECUTADO_EXITOSO"/>
    <s v="EJECUTADO EXITOSO"/>
    <s v="11/12/2025 SE ESCALA A COORDINADOR DE ZONA PARA ENTREGA DE ROLLOS EN SITIO | 16/12/2025 SE HACE ENTREGA DE 32 ROLLOS WOMPI"/>
    <s v="VISITA_TÉCNICA"/>
    <n v="32"/>
    <s v="PRINCIPAL"/>
    <s v="TERRESTRE"/>
    <s v="GONZALEZ FANDIÑO SANTIAGO ERNESTO"/>
    <n v="1"/>
    <n v="31419"/>
    <n v="31419"/>
  </r>
  <r>
    <s v="CUCUTA"/>
    <s v="0036-0007"/>
    <x v="3"/>
    <n v="54001"/>
    <n v="3134784"/>
    <n v="76796"/>
    <x v="0"/>
    <s v="NORTE DE SANTANDER"/>
    <s v="CUCUTA"/>
    <s v="BARRIO DOÑA NIDIA CUCUTA 3"/>
    <s v="WOMPI"/>
    <s v="FO-25-1972174"/>
    <d v="2025-12-15T08:00:00"/>
    <d v="2025-12-16T16:53:00"/>
    <x v="0"/>
    <s v="ROLLOS"/>
    <s v="EJECUTADO_EXITOSO"/>
    <s v="EJECUTADO EXITOSO"/>
    <s v="14/12/2025 SE ESCALA A COORDINADOR DE ZONA PARA ENTREGA DE ROLLOS EN SITIO | 16/12/2025 SE ENTREGAN 16 ROLLOS WOMPI"/>
    <s v="VISITA_TÉCNICA"/>
    <n v="16"/>
    <s v="PRINCIPAL"/>
    <s v="TERRESTRE"/>
    <s v="NARANJO AFANADOR RUBEN JESUS"/>
    <n v="1"/>
    <n v="31419"/>
    <n v="31419"/>
  </r>
  <r>
    <s v="MONTERIA"/>
    <s v="0036-0001"/>
    <x v="1"/>
    <n v="23001"/>
    <n v="3144004"/>
    <n v="72850"/>
    <x v="0"/>
    <s v="CORDOBA"/>
    <s v="MONTERIA"/>
    <s v="BARRIO URBANIZACION VALLEJO MONTERIA 7"/>
    <s v="WOMPI"/>
    <s v="FO-25-1982063"/>
    <d v="2025-12-16T11:40:00"/>
    <d v="2025-12-16T21:48:00"/>
    <x v="0"/>
    <s v="ROLLOS"/>
    <s v="EJECUTADO_EXITOSO"/>
    <s v="EJECUTADO EXITOSO"/>
    <s v="16/12/2025 SE ESCALA A COORDINADOR DE ZONA PARA ENTREGA DE ROLLOS EN SITIO | 16/12/2025 SE REALIZA ENTREGA DE 16 ROLLOS A CORRESPONSAL WOMPI"/>
    <s v="VISITA_TÉCNICA"/>
    <n v="16"/>
    <s v="PRINCIPAL"/>
    <s v="TERRESTRE"/>
    <s v="MARQUEZ HOYOS JEYSON DANIEL"/>
    <n v="1"/>
    <n v="31419"/>
    <n v="31419"/>
  </r>
  <r>
    <s v="MEDELLIN"/>
    <s v="0036-0005"/>
    <x v="5"/>
    <n v="5212"/>
    <n v="3122518"/>
    <n v="79291"/>
    <x v="0"/>
    <s v="ANTIOQUIA"/>
    <s v="COPACABANA"/>
    <s v="BARRIO PEDRERA COPACABANA"/>
    <s v="WOMPI"/>
    <s v="FO-25-1955425"/>
    <d v="2025-12-10T14:11:00"/>
    <d v="2025-12-17T08:26:00"/>
    <x v="0"/>
    <s v="ROLLOS"/>
    <s v="EJECUTADO_EXITOSO"/>
    <s v="EJECUTADO EXITOSO"/>
    <s v="10/12/2025 SE ESCALA A COORDINADOR DE ZONA PARA ENTREGA DE ROLLOS EN SITIO | 17/12/2025 SE ENTREGA 16 ROLLOS OK EN LA DIRECCIÓN SUMINISTRADA POR EL USUARIO"/>
    <s v="VISITA_TÉCNICA"/>
    <n v="16"/>
    <s v="PRINCIPAL"/>
    <s v="TERRESTRE"/>
    <s v="ZAPATA LOPEZ EDWARD ASDRUBAL"/>
    <n v="1"/>
    <n v="31419"/>
    <n v="31419"/>
  </r>
  <r>
    <s v="BUCARAMANGA"/>
    <s v="0036-0007"/>
    <x v="3"/>
    <n v="68001"/>
    <n v="3143037"/>
    <n v="79985"/>
    <x v="0"/>
    <s v="SANTANDER"/>
    <s v="BUCARAMANGA"/>
    <s v="BARRIO SAN FRANCISCO BUCARAMANGA 19"/>
    <s v="WOMPI"/>
    <s v="FO-25-1982027"/>
    <d v="2025-12-16T10:16:00"/>
    <d v="2025-12-17T08:29:00"/>
    <x v="0"/>
    <s v="ROLLOS"/>
    <s v="EJECUTADO_EXITOSO"/>
    <s v="EJECUTADO EXITOSO"/>
    <s v="16/12/2025 SE ESCALA A COORDINADOR DE ZONA PARA ENTREGA DE ROLLOS EN SITIO"/>
    <s v="ENVÍO_OPERADOR_LOGÍSTICO"/>
    <m/>
    <s v="PRINCIPAL"/>
    <s v="TERRESTRE"/>
    <s v="BARRERA ORTEGA MARLON STWAR"/>
    <n v="1"/>
    <n v="31419"/>
    <n v="31419"/>
  </r>
  <r>
    <s v="PEREIRA"/>
    <s v="0036-0002"/>
    <x v="6"/>
    <n v="66383"/>
    <n v="3121443"/>
    <n v="65901"/>
    <x v="0"/>
    <s v="RISARALDA"/>
    <s v="LA CELIA"/>
    <s v="BARRIO CENTRO LA CELIA 4"/>
    <s v="WOMPI"/>
    <s v="FO-25-1955764"/>
    <d v="2025-12-10T11:37:00"/>
    <d v="2025-12-17T08:54:00"/>
    <x v="0"/>
    <s v="ROLLOS"/>
    <s v="EJECUTADO_EXITOSO"/>
    <s v="EJECUTADO EXITOSO"/>
    <s v="17/12/2025 SE REALIZA ENVIO DE 24 ROLLOS, CON LA GUIA 46778000289 COORDINADORA. SE CONFIRMA ENTREGA EXITOSA POR PARTE DE LA TRANSPORTADORA"/>
    <s v="ENVÍO"/>
    <n v="24"/>
    <s v="INTERMEDIA"/>
    <s v="TERRESTRE"/>
    <s v="MISAS MARULANDA ALEXANDER"/>
    <n v="1"/>
    <n v="36351"/>
    <n v="36351"/>
  </r>
  <r>
    <s v="MONTERIA"/>
    <s v="0036-0001"/>
    <x v="1"/>
    <n v="5250"/>
    <n v="3103242"/>
    <n v="70808"/>
    <x v="0"/>
    <s v="ANTIOQUIA"/>
    <s v="EL BAGRE"/>
    <s v="BARRIO LA VICTORIA EL BAGRE 1"/>
    <s v="WOMPI"/>
    <s v="FO-25-1931726"/>
    <d v="2025-12-04T12:22:00"/>
    <d v="2025-12-17T09:03:00"/>
    <x v="0"/>
    <s v="ROLLOS"/>
    <s v="EJECUTADO_EXITOSO"/>
    <s v="EJECUTADO EXITOSO"/>
    <s v="04/12/2025 SE CONFIRMAN DATOS, SE REALIZA ENVIO POR OPERADOR LOGISTICO | 17/12/2025 SE REALIZA ENVIO DE 32 ROLLOS, CON LA GUIA 2265100549 SERVIENTREGA. SE CONFIRMA ENTREGA EXITOSA POR PARTE DE LA TRANSPORTADORA"/>
    <s v="ENVÍO"/>
    <n v="32"/>
    <s v="LEJANA"/>
    <s v="TERRESTRE"/>
    <s v="MORENO MEDINA JUAN PABLO"/>
    <n v="1"/>
    <n v="40250"/>
    <n v="40250"/>
  </r>
  <r>
    <s v="PASTO"/>
    <s v="0036-0003"/>
    <x v="0"/>
    <n v="52356"/>
    <n v="3121927"/>
    <n v="62841"/>
    <x v="0"/>
    <s v="NARIÑO"/>
    <s v="IPIALES"/>
    <s v="BARRIO PUENTE NEGRITO IPIALES"/>
    <s v="WOMPI"/>
    <s v="FO-25-1957635"/>
    <d v="2025-12-10T12:07:00"/>
    <d v="2025-12-17T09:04:00"/>
    <x v="0"/>
    <s v="ROLLOS"/>
    <s v="EJECUTADO_EXITOSO"/>
    <s v="EJECUTADO EXITOSO"/>
    <s v="11/12/2025 SE CONFIRMAN DATOS, SE REALIZA ENVIO POR OPERADOR LOGISTICO | 17/12/2025 SE REALIZA ENVIO DE 24 ROLLOS, CON LA GUIA 2248145544 SERVIENTREGA. SE CONFIRMA ENTREGA EXITOSA POR PARTE DE LA TRANSPORTADORA"/>
    <s v="ENVÍO"/>
    <n v="24"/>
    <s v="INTERMEDIA"/>
    <s v="TERRESTRE"/>
    <s v="ORREGO BEDOYA YASMIN ADRIANA"/>
    <n v="1"/>
    <n v="36351"/>
    <n v="36351"/>
  </r>
  <r>
    <s v="BOGOTA"/>
    <s v="0036-0004"/>
    <x v="4"/>
    <n v="25175"/>
    <n v="3125402"/>
    <n v="70277"/>
    <x v="0"/>
    <s v="CUNDINAMARCA"/>
    <s v="CHIA"/>
    <s v="BARRIO MARGARITAS CHIA"/>
    <s v="WOMPI"/>
    <s v="FO-25-1961418"/>
    <d v="2025-12-11T08:30:00"/>
    <d v="2025-12-17T09:05:00"/>
    <x v="0"/>
    <s v="ROLLOS"/>
    <s v="EJECUTADO_EXITOSO"/>
    <s v="EJECUTADO EXITOSO"/>
    <s v="11/12/2025 SE ESCALA A COORDINADOR DE ZONA PARA ENTREGA DE ROLLOS EN SITIO | 17/12/2025 SE REALIZA ENVIO DE 40 ROLLOS, CON LA GUIA 2235597726 SERVIENTREGA. SE CONFIRMA ENTREGA EXITOSA POR PARTE DE LA TRANSPORTADORA"/>
    <s v="ENVÍO"/>
    <n v="40"/>
    <s v="INTERMEDIA"/>
    <s v="TERRESTRE"/>
    <s v="MISAS MARULANDA ALEXANDER"/>
    <n v="1"/>
    <n v="36351"/>
    <n v="36351"/>
  </r>
  <r>
    <s v="TUNJA"/>
    <s v="0036-0007"/>
    <x v="3"/>
    <n v="15494"/>
    <n v="3126783"/>
    <n v="61352"/>
    <x v="0"/>
    <s v="BOYACA"/>
    <s v="NUEVO COLON"/>
    <s v="BARRIO CENTRO NUEVO COLON 2"/>
    <s v="WOMPI"/>
    <s v="FO-25-1962286"/>
    <d v="2025-12-11T11:11:00"/>
    <d v="2025-12-17T09:06:00"/>
    <x v="0"/>
    <s v="ROLLOS"/>
    <s v="EJECUTADO_EXITOSO"/>
    <s v="EJECUTADO EXITOSO"/>
    <s v="11/12/2025 SE CONFIRMAN DATOS, SE REALIZA ENVIO POR OPERADOR LOGISTICO | 17/12/2025 SE REALIZA ENVIO DE 24 ROLLOS, CON LA GUIA 2235597731 SERVIENTREGA. SE CONFIRMA ENTREGA EXITOSA POR PARTE DE LA TRANSPORTADORA"/>
    <s v="ENVÍO"/>
    <n v="24"/>
    <s v="INTERMEDIA"/>
    <s v="TERRESTRE"/>
    <s v="GARCIA CHAVARRIA TATIANA EDELMIRA"/>
    <n v="1"/>
    <n v="36351"/>
    <n v="36351"/>
  </r>
  <r>
    <s v="BOGOTA"/>
    <s v="0036-0004"/>
    <x v="4"/>
    <n v="25245"/>
    <n v="3126965"/>
    <n v="74366"/>
    <x v="0"/>
    <s v="CUNDINAMARCA"/>
    <s v="EL COLEGIO"/>
    <s v="BARRIO CENTRO EL COLEGIO 6"/>
    <s v="WOMPI"/>
    <s v="FO-25-1968079"/>
    <d v="2025-12-11T11:14:00"/>
    <d v="2025-12-17T09:08:00"/>
    <x v="0"/>
    <s v="ROLLOS"/>
    <s v="EJECUTADO_EXITOSO"/>
    <s v="EJECUTADO EXITOSO"/>
    <s v="12/12/2025 SE CONFIRMAN DATOS, SE REALIZA ENVIO POR OPERADOR LOGISTICO | 17/12/2025 SE REALIZA ENVIO DE 30 ROLLOS, CON LA GUIA 2235597749 SERVIENTREGA. SE CONFIRMA ENTREGA EXITOSA POR PARTE DE LA TRANSPORTADORA"/>
    <s v="ENVÍO"/>
    <n v="30"/>
    <s v="INTERMEDIA"/>
    <s v="TERRESTRE"/>
    <s v="ORREGO BEDOYA YASMIN ADRIANA"/>
    <n v="1"/>
    <n v="36351"/>
    <n v="36351"/>
  </r>
  <r>
    <s v="CUCUTA"/>
    <s v="0036-0007"/>
    <x v="3"/>
    <n v="54498"/>
    <n v="3128927"/>
    <n v="37505"/>
    <x v="0"/>
    <s v="NORTE DE SANTANDER"/>
    <s v="OCAÑA"/>
    <s v="BARRIO AVENIDA CIRCUNVALAR OCAÑA"/>
    <s v="WOMPI"/>
    <s v="FO-25-1962202"/>
    <d v="2025-12-11T15:39:00"/>
    <d v="2025-12-17T09:09:00"/>
    <x v="0"/>
    <s v="ROLLOS"/>
    <s v="EJECUTADO_EXITOSO"/>
    <s v="EJECUTADO EXITOSO"/>
    <s v="11/12/2025 SE REALIZA ENVIO DE ROLLOS POR  OPERADOR LOGISTICO | 17/12/2025 SE REALIZA ENVIO DE 64 ROLLOS, CON LA GUIA 2214831743 SERVIENTREGA. SE CONFIRMA ENTREGA EXITOSA POR PARTE DE LA TRANSPORTADORA"/>
    <s v="ENVÍO"/>
    <n v="64"/>
    <s v="LEJANA"/>
    <s v="TERRESTRE"/>
    <s v="COLPAS MESA ELECTO JORGE"/>
    <n v="1"/>
    <n v="40250"/>
    <n v="40250"/>
  </r>
  <r>
    <s v="CARTAGENA"/>
    <s v="0036-0001"/>
    <x v="1"/>
    <n v="13780"/>
    <n v="3129219"/>
    <n v="77912"/>
    <x v="0"/>
    <s v="BOLIVAR"/>
    <s v="TALAIGUA NUEVO"/>
    <s v="BARRIO CENTRO TALAIGUA NUEVO 5"/>
    <s v="WOMPI"/>
    <s v="FO-25-1965953"/>
    <d v="2025-12-11T16:22:00"/>
    <d v="2025-12-17T09:10:00"/>
    <x v="0"/>
    <s v="ROLLOS"/>
    <s v="EJECUTADO_EXITOSO"/>
    <s v="EJECUTADO EXITOSO"/>
    <s v="12/12/2025 SE REALIZA ENVIO DE ROLLOS POR  OPERADOR LOGISTICO | 17/12/2025 SE REALIZA ENVIO DE 16 ROLLOS, CON LA GUIA 2278614762 SERVIENTREGA. SE CONFIRMA ENTREGA EXITOSA POR PARTE DE LA TRANSPORTADORA"/>
    <s v="ENVÍO"/>
    <n v="16"/>
    <s v="LEJANA"/>
    <s v="TERRESTRE"/>
    <s v="MISAS MARULANDA ALEXANDER"/>
    <n v="1"/>
    <n v="40250"/>
    <n v="40250"/>
  </r>
  <r>
    <s v="BOGOTA"/>
    <s v="0036-0004"/>
    <x v="4"/>
    <n v="25290"/>
    <n v="3132604"/>
    <n v="30774"/>
    <x v="0"/>
    <s v="CUNDINAMARCA"/>
    <s v="FUSAGASUGA"/>
    <s v="BARRIO LUXEMBURGO"/>
    <s v="WOMPI"/>
    <s v="FO-25-1969062"/>
    <d v="2025-12-12T12:28:00"/>
    <d v="2025-12-17T09:12:00"/>
    <x v="0"/>
    <s v="ROLLOS"/>
    <s v="EJECUTADO_EXITOSO"/>
    <s v="EJECUTADO EXITOSO"/>
    <s v="13/12/2025 SE CONFIRMAN DATOS, SE REALIZA ENVIO POR OPERADOR LOGISTICO | 17/12/2025 SE REALIZA ENVIO DE 16 ROLLOS, CON LA GUIA 2235597879 SERVIENTREGA. SE CONFIRMA ENTREGA EXITOSA POR PARTE DE LA TRANSPORTADORA"/>
    <s v="ENVÍO"/>
    <n v="16"/>
    <s v="INTERMEDIA"/>
    <s v="TERRESTRE"/>
    <s v="MISAS MARULANDA ALEXANDER"/>
    <n v="1"/>
    <n v="36351"/>
    <n v="36351"/>
  </r>
  <r>
    <s v="BOGOTA"/>
    <s v="0036-0004"/>
    <x v="4"/>
    <n v="25486"/>
    <n v="3133659"/>
    <n v="77411"/>
    <x v="0"/>
    <s v="CUNDINAMARCA"/>
    <s v="NEMOCON"/>
    <s v="BARRIO VEREDA PATIO BONITO NEMOCON"/>
    <s v="WOMPI"/>
    <s v="FO-25-1969552"/>
    <d v="2025-12-12T16:31:00"/>
    <d v="2025-12-17T09:14:00"/>
    <x v="0"/>
    <s v="ROLLOS"/>
    <s v="EJECUTADO_EXITOSO"/>
    <s v="EJECUTADO EXITOSO"/>
    <s v="13/12/2025 SE CONFIRMAN DATOS, SE REALIZA ENVIO POR OPERADOR LOGISTICO | 17/12/2025 SE REALIZA ENVIO DE 32 ROLLOS, CON LA GUIA 2235597882 SERVIENTREGA. SE CONFIRMA ENTREGA EXITOSA POR PARTE DE LA TRANSPORTADORA"/>
    <s v="ENVÍO"/>
    <n v="32"/>
    <s v="INTERMEDIA"/>
    <s v="TERRESTRE"/>
    <s v="ORREGO BEDOYA YASMIN ADRIANA"/>
    <n v="1"/>
    <n v="36351"/>
    <n v="36351"/>
  </r>
  <r>
    <s v="TUNJA"/>
    <s v="0036-0007"/>
    <x v="3"/>
    <n v="15516"/>
    <n v="3134774"/>
    <n v="81413"/>
    <x v="0"/>
    <s v="BOYACA"/>
    <s v="PAIPA"/>
    <s v="PAPELERÍA ESMERALDA 02"/>
    <s v="WOMPI"/>
    <s v="FO-25-1973539"/>
    <d v="2025-12-15T08:00:00"/>
    <d v="2025-12-17T09:15:00"/>
    <x v="0"/>
    <s v="ROLLOS"/>
    <s v="EJECUTADO_EXITOSO"/>
    <s v="EJECUTADO EXITOSO"/>
    <s v="15/12/2025 SE REALIZA ENVIO DE ROLLOS POR  OPERADOR LOGISTICO | 17/12/2025 SE REALIZA ENVIO DE 16 ROLLOS, CON LA GUIA 2235597878 SERVIENTREGA. SE CONFIRMA ENTREGA EXITOSA POR PARTE DE LA TRANSPORTADORA"/>
    <s v="ENVÍO"/>
    <n v="16"/>
    <s v="INTERMEDIA"/>
    <s v="TERRESTRE"/>
    <s v="ORREGO BEDOYA YASMIN ADRIANA"/>
    <n v="1"/>
    <n v="36351"/>
    <n v="36351"/>
  </r>
  <r>
    <s v="NEIVA"/>
    <s v="0036-0006"/>
    <x v="2"/>
    <n v="41132"/>
    <n v="3135313"/>
    <n v="35989"/>
    <x v="0"/>
    <s v="HUILA"/>
    <s v="CAMPOALEGRE"/>
    <s v="BARRIO EDUARDO SANTOS CAMPOALEGRE"/>
    <s v="WOMPI"/>
    <s v="FO-25-1973365"/>
    <d v="2025-12-15T08:00:00"/>
    <d v="2025-12-17T09:17:00"/>
    <x v="0"/>
    <s v="ROLLOS"/>
    <s v="EJECUTADO_EXITOSO"/>
    <s v="EJECUTADO EXITOSO"/>
    <s v="15/12/2025 SE REALIZA ENVIO DE ROLLOS POR  OPERADOR LOGISTICO | 17/12/2025 SE REALIZA ENVIO DE 16 ROLLOS, CON LA GUIA 2235597874 SERVIENTREGA. SE CONFIRMA ENTREGA EXITOSA POR PARTE DE LA TRANSPORTADORA"/>
    <s v="ENVÍO"/>
    <n v="16"/>
    <s v="INTERMEDIA"/>
    <s v="TERRESTRE"/>
    <s v="CONTRERAS ROSSI LITZY YULIETH"/>
    <n v="1"/>
    <n v="36351"/>
    <n v="36351"/>
  </r>
  <r>
    <s v="TUNJA"/>
    <s v="0036-0007"/>
    <x v="3"/>
    <n v="15516"/>
    <n v="3134139"/>
    <n v="76901"/>
    <x v="0"/>
    <s v="BOYACA"/>
    <s v="PAIPA"/>
    <s v="BARRIO CENTRO PAIPA 18"/>
    <s v="WOMPI"/>
    <s v="FO-25-1973115"/>
    <d v="2025-12-15T08:00:00"/>
    <d v="2025-12-17T09:18:00"/>
    <x v="0"/>
    <s v="ROLLOS"/>
    <s v="EJECUTADO_EXITOSO"/>
    <s v="EJECUTADO EXITOSO"/>
    <s v="15/12/2025 SE REALIZA ENVIO DE ROLLOS POR  OPERADOR LOGISTICO | 17/12/2025 SE REALIZA ENVIO DE 32 ROLLOS, CON LA GUIA 2235597868 SERVIENTREGA. SE CONFIRMA ENTREGA EXITOSA POR PARTE DE LA TRANSPORTADORA"/>
    <s v="ENVÍO"/>
    <n v="32"/>
    <s v="INTERMEDIA"/>
    <s v="TERRESTRE"/>
    <s v="CONTRERAS ROSSI LITZY YULIETH"/>
    <n v="1"/>
    <n v="36351"/>
    <n v="36351"/>
  </r>
  <r>
    <s v="BOGOTA"/>
    <s v="0036-0004"/>
    <x v="4"/>
    <n v="25817"/>
    <n v="3134655"/>
    <n v="26369"/>
    <x v="0"/>
    <s v="CUNDINAMARCA"/>
    <s v="TOCANCIPA"/>
    <s v="BARRIO CENTRO XII - TOCANCIPÁ"/>
    <s v="WOMPI"/>
    <s v="FO-25-1970668"/>
    <d v="2025-12-15T08:00:00"/>
    <d v="2025-12-17T09:19:00"/>
    <x v="0"/>
    <s v="ROLLOS"/>
    <s v="EJECUTADO_EXITOSO"/>
    <s v="EJECUTADO EXITOSO"/>
    <s v="13/12/2025 SE REALIZA ENVIO DE ROLLOS POR  OPERADOR LOGISTICO | 17/12/2025 SE REALIZA ENVIO DE 32 ROLLOS, CON LA GUIA 2235597866 SERVIENTREGA. SE CONFIRMA ENTREGA EXITOSA POR PARTE DE LA TRANSPORTADORA"/>
    <s v="ENVÍO"/>
    <n v="32"/>
    <s v="INTERMEDIA"/>
    <s v="TERRESTRE"/>
    <s v="ORREGO BEDOYA YASMIN ADRIANA"/>
    <n v="1"/>
    <n v="36351"/>
    <n v="36351"/>
  </r>
  <r>
    <s v="IBAGUE"/>
    <s v="0036-0006"/>
    <x v="2"/>
    <n v="73268"/>
    <n v="3138392"/>
    <n v="68077"/>
    <x v="0"/>
    <s v="TOLIMA"/>
    <s v="ESPINAL"/>
    <s v="LIBERTADOR ESPINAL TOLIMA"/>
    <s v="WOMPI"/>
    <s v="FO-25-1975605"/>
    <d v="2025-12-15T12:22:00"/>
    <d v="2025-12-17T09:20:00"/>
    <x v="0"/>
    <s v="ROLLOS"/>
    <s v="EJECUTADO_EXITOSO"/>
    <s v="EJECUTADO EXITOSO"/>
    <s v="15/12/2025 SE REALIZA ENVIO DE ROLLOS POR  OPERADOR LOGISTICO | 17/12/2025 SE REALIZA ENVIO DE 64 ROLLOS, CON LA GUIA 2235597893 SERVIENTREGA. SE CONFIRMA ENTREGA EXITOSA POR PARTE DE LA TRANSPORTADORA"/>
    <s v="ENVÍO"/>
    <n v="64"/>
    <s v="INTERMEDIA"/>
    <s v="TERRESTRE"/>
    <s v="ORREGO BEDOYA YASMIN ADRIANA"/>
    <n v="1"/>
    <n v="36351"/>
    <n v="36351"/>
  </r>
  <r>
    <s v="CARTAGENA"/>
    <s v="0036-0001"/>
    <x v="1"/>
    <n v="13001"/>
    <n v="3141103"/>
    <n v="63130"/>
    <x v="0"/>
    <s v="BOLIVAR"/>
    <s v="CARTAGENA"/>
    <s v="BARRIO SAN FERNANDO CARTAGENA DE INDIAS 5"/>
    <s v="WOMPI"/>
    <s v="FO-25-1981119"/>
    <d v="2025-12-16T08:00:00"/>
    <d v="2025-12-17T09:27:00"/>
    <x v="0"/>
    <s v="ROLLOS"/>
    <s v="EJECUTADO_EXITOSO"/>
    <s v="EJECUTADO EXITOSO"/>
    <s v="16/12/2025 SE ESCALA A COORDINADOR DE ZONA PARA ENTREGA DE ROLLOS EN SITIO. | 17/12/2025 SE REALIZA ENTREGA DE 32 UNIDADES DE ROLLOS WOMPI"/>
    <s v="VISITA_TÉCNICA"/>
    <n v="32"/>
    <s v="PRINCIPAL"/>
    <s v="TERRESTRE"/>
    <s v="AVILA DE HORTA FERNANDO JOSE"/>
    <n v="1"/>
    <n v="31419"/>
    <n v="31419"/>
  </r>
  <r>
    <s v="BARRANQUILLA"/>
    <s v="0036-0001"/>
    <x v="1"/>
    <n v="8001"/>
    <n v="3140576"/>
    <n v="75570"/>
    <x v="0"/>
    <s v="ATLANTICO"/>
    <s v="BARRANQUILLA"/>
    <s v="BARRIO SAN FELIPE BARRANQUILLA 6"/>
    <s v="WOMPI"/>
    <s v="FO-25-1979463"/>
    <d v="2025-12-15T16:58:00"/>
    <d v="2025-12-17T09:56:00"/>
    <x v="0"/>
    <s v="ROLLOS"/>
    <s v="EJECUTADO_EXITOSO"/>
    <s v="EJECUTADO EXITOSO"/>
    <s v="16/12/2025 SE ESCALA A COORDINADOR DE ZONA PARA ENTREGA DE ROLLOS EN SITIO | 17/12/2025 SE REALIZA VISITA SE ENTREGA 48 ROLLOS"/>
    <s v="VISITA_TÉCNICA"/>
    <n v="48"/>
    <s v="PRINCIPAL"/>
    <s v="TERRESTRE"/>
    <s v="VILLACOB VILLACOB ELKIN EDUARDO"/>
    <n v="1"/>
    <n v="31419"/>
    <n v="31419"/>
  </r>
  <r>
    <s v="PEREIRA"/>
    <s v="0036-0002"/>
    <x v="6"/>
    <n v="76736"/>
    <n v="3121592"/>
    <n v="38317"/>
    <x v="0"/>
    <s v="VALLE DEL CAUCA"/>
    <s v="SEVILLA"/>
    <s v="BARRIO EL CARMEN SEVILLA"/>
    <s v="WOMPI"/>
    <s v="FO-25-1955763"/>
    <d v="2025-12-10T11:54:00"/>
    <d v="2025-12-17T10:02:00"/>
    <x v="0"/>
    <s v="ROLLOS"/>
    <s v="EJECUTADO_EXITOSO"/>
    <s v="EJECUTADO EXITOSO"/>
    <s v="17/12/2025 SE REALIZA ENVIO DE 64 ROLLOS, CON LA GUIA 46778000288 COORDINADORA. SE CONFIRMA ENTREGA EXITOSA POR PARTE DE LA TRANSPORTADORA"/>
    <s v="ENVÍO"/>
    <n v="64"/>
    <s v="INTERMEDIA"/>
    <s v="TERRESTRE"/>
    <s v="MISAS MARULANDA ALEXANDER"/>
    <n v="1"/>
    <n v="36351"/>
    <n v="36351"/>
  </r>
  <r>
    <s v="BOGOTA"/>
    <s v="0036-0004"/>
    <x v="4"/>
    <n v="11001"/>
    <n v="3122529"/>
    <n v="50209"/>
    <x v="0"/>
    <s v="CUNDINAMARCA"/>
    <s v="BOGOTA"/>
    <s v="DÍAZ NET.COM COMUNICACIONES"/>
    <s v="WOMPI"/>
    <s v="FO-25-1955423"/>
    <d v="2025-12-10T14:16:00"/>
    <d v="2025-12-17T10:11:00"/>
    <x v="0"/>
    <s v="ROLLOS"/>
    <s v="EJECUTADO_EXITOSO"/>
    <s v="EJECUTADO EXITOSO"/>
    <s v="10/12/2025 SE ESCALA A COORDINADOR DE ZONA PARA ENTREGA DE ROLLOS EN SITIO | 17/12/2025 SE VISITA COMERCIO CB BANCOLOMBIA WOMPI, SE ENTREGAN 56 ROLLOS DE PAPELERÍA PARA EL DATAFONO SOLICITADOS POR EL CLIENTE, NO UPS, NO SE MANIPULAN EQUIPOS."/>
    <s v="VISITA_TÉCNICA"/>
    <n v="56"/>
    <s v="PRINCIPAL"/>
    <s v="TERRESTRE"/>
    <s v="VEGA MANRIQUE JONATAN MAURICIO"/>
    <n v="1"/>
    <n v="31419"/>
    <n v="31419"/>
  </r>
  <r>
    <s v="BOGOTA"/>
    <s v="0036-0004"/>
    <x v="4"/>
    <n v="11001"/>
    <n v="3140083"/>
    <n v="73442"/>
    <x v="0"/>
    <s v="CUNDINAMARCA"/>
    <s v="BOGOTA"/>
    <s v="BARRIO CHICO BOGOTA 2"/>
    <s v="WOMPI"/>
    <s v="FO-25-1979465"/>
    <d v="2025-12-15T16:06:00"/>
    <d v="2025-12-17T11:02:00"/>
    <x v="0"/>
    <s v="ROLLOS"/>
    <s v="EJECUTADO_EXITOSO"/>
    <s v="EJECUTADO EXITOSO"/>
    <s v="16/12/2025 SE ESCALA A COORDINADOR DE ZONA PARA ENTREGA DE ROLLOS EN SITIO | 17/12/2025 SE ENTREGAN 8 ROLLOS WOMPI A ALEJANDRA RINCÓN"/>
    <s v="VISITA_TÉCNICA"/>
    <n v="8"/>
    <s v="PRINCIPAL"/>
    <s v="TERRESTRE"/>
    <s v="LEON GUERRERO CRISTIAN JOHAN"/>
    <n v="1"/>
    <n v="31419"/>
    <n v="31419"/>
  </r>
  <r>
    <s v="MANIZALES"/>
    <s v="0036-0002"/>
    <x v="6"/>
    <n v="17616"/>
    <n v="3104816"/>
    <n v="14655"/>
    <x v="0"/>
    <s v="CALDAS"/>
    <s v="RISARALDA"/>
    <s v="RISARALDA III - CALDAS"/>
    <s v="WOMPI"/>
    <s v="FO-25-1935995"/>
    <d v="2025-12-04T16:16:00"/>
    <d v="2025-12-17T11:11:00"/>
    <x v="0"/>
    <s v="ROLLOS"/>
    <s v="EJECUTADO_EXITOSO"/>
    <s v="EJECUTADO EXITOSO"/>
    <s v="05/12/2025 SE CONFIRMAN DATOS, SE REALIZA ENVIO POR OPERADOR LOGISTICO | 17/12/2025 SE REALIZA ENVIO DE 56 ROLLOS, CON LA GUIA 46778000254 COORDINADORA. SE CONFIRMA ENTREGA EXITOSA POR PARTE DE LA TRANSPORTADORA"/>
    <s v="ENVÍO"/>
    <n v="56"/>
    <s v="INTERMEDIA"/>
    <s v="TERRESTRE"/>
    <s v="ORREGO BEDOYA YASMIN ADRIANA"/>
    <n v="1"/>
    <n v="36351"/>
    <n v="36351"/>
  </r>
  <r>
    <s v="BOGOTA"/>
    <s v="0036-0004"/>
    <x v="4"/>
    <n v="11001"/>
    <n v="3145946"/>
    <n v="47172"/>
    <x v="0"/>
    <s v="CUNDINAMARCA"/>
    <s v="BOGOTA"/>
    <s v="BARRIO LA CAPUCHINA BOGOTA 1"/>
    <s v="WOMPI"/>
    <s v="FO-25-1984313"/>
    <d v="2025-12-16T16:21:00"/>
    <d v="2025-12-17T11:19:00"/>
    <x v="0"/>
    <s v="ROLLOS"/>
    <s v="EJECUTADO_EXITOSO"/>
    <s v="EJECUTADO EXITOSO"/>
    <s v="17/12/2025 SE ENTREGA 64 ROLLOS DE WONPI PARA EL CORRESPONSAL BANCARIO"/>
    <s v="VISITA_TÉCNICA"/>
    <n v="64"/>
    <s v="PRINCIPAL"/>
    <s v="TERRESTRE"/>
    <s v="LEAL POVEDA YOHAN SEBASTIAN"/>
    <n v="1"/>
    <n v="31419"/>
    <n v="31419"/>
  </r>
  <r>
    <s v="BOGOTA"/>
    <s v="0036-0004"/>
    <x v="4"/>
    <n v="25878"/>
    <n v="3134658"/>
    <n v="64145"/>
    <x v="0"/>
    <s v="CUNDINAMARCA"/>
    <s v="VIOTA"/>
    <s v="BARRIO VIOTA VIOTA"/>
    <s v="WOMPI"/>
    <s v="FO-25-1974476"/>
    <d v="2025-12-15T08:00:00"/>
    <d v="2025-12-17T11:21:00"/>
    <x v="0"/>
    <s v="ROLLOS"/>
    <s v="EJECUTADO_EXITOSO"/>
    <s v="EJECUTADO EXITOSO"/>
    <s v="15/12/2025 SE CONFIRMAN DATOS, SE REALIZA ENVIO POR OPERADOR LOGISTICO | 17/12/2025 SE REALIZA ENVIO DE 16 ROLLOS, CON LA GUIA 2235597888 SERVIENTREGA. SE CONFIRMA ENTREGA EXITOSA POR PARTE DE LA TRANSPORTADORA"/>
    <s v="ENVÍO"/>
    <n v="16"/>
    <s v="LEJANA"/>
    <s v="TERRESTRE"/>
    <s v="ORREGO BEDOYA YASMIN ADRIANA"/>
    <n v="1"/>
    <n v="40250"/>
    <n v="40250"/>
  </r>
  <r>
    <s v="YOPAL"/>
    <s v="0036-0006"/>
    <x v="2"/>
    <n v="85250"/>
    <n v="3138120"/>
    <n v="17185"/>
    <x v="0"/>
    <s v="CASANARE"/>
    <s v="PAZ DE ARIPORO"/>
    <s v="PAZ DE ARIPORO III CASANARE"/>
    <s v="WOMPI"/>
    <s v="FO-25-1975087"/>
    <d v="2025-12-15T11:25:00"/>
    <d v="2025-12-17T11:24:00"/>
    <x v="0"/>
    <s v="ROLLOS"/>
    <s v="EJECUTADO_EXITOSO"/>
    <s v="EJECUTADO EXITOSO"/>
    <s v="15/12/2025 SE REALIZA ENVIO DE ROLLOS POR  OPERADOR LOGISTICO | 17/12/2025 SE REALIZA ENVIO DE 64 ROLLOS, CON LA GUIA 2235597891 SERVIENTREGA. SE CONFIRMA ENTREGA EXITOSA POR PARTE DE LA TRANSPORTADORA"/>
    <s v="ENVÍO"/>
    <n v="64"/>
    <s v="INTERMEDIA"/>
    <s v="TERRESTRE"/>
    <s v="RICO PERDOMO ALAHY XIMENA"/>
    <n v="1"/>
    <n v="36351"/>
    <n v="36351"/>
  </r>
  <r>
    <s v="SINCELEJO"/>
    <s v="0036-0001"/>
    <x v="1"/>
    <n v="70001"/>
    <n v="3133533"/>
    <n v="78617"/>
    <x v="0"/>
    <s v="SUCRE"/>
    <s v="SINCELEJO"/>
    <s v="BARRIO LAS MERCEDES I SINCELEJO"/>
    <s v="WOMPI"/>
    <s v="FO-25-1968038"/>
    <d v="2025-12-12T16:05:00"/>
    <d v="2025-12-17T11:33:00"/>
    <x v="0"/>
    <s v="ROLLOS"/>
    <s v="EJECUTADO_EXITOSO"/>
    <s v="EJECUTADO EXITOSO"/>
    <s v="12/12/2025 SE ESCALA A COORDINADOR DE ZONA PARA ENTREGA DE ROLLOS EN SITIO | 17/12/2025 SE VISITA SITIO SE VERIFICA INFORMACIÓN SE REALIZA ENTREGA DE 16 ROLLOS, NO SE MANIPULA EQUIPOS. FIRMA QUIEN RECIBE LOS ROLLOS."/>
    <s v="VISITA_TÉCNICA"/>
    <n v="16"/>
    <s v="PRINCIPAL"/>
    <s v="TERRESTRE"/>
    <s v="SANTOS GUZMAN CHRISTIAN FELIPE"/>
    <n v="1"/>
    <n v="31419"/>
    <n v="31419"/>
  </r>
  <r>
    <s v="PEREIRA"/>
    <s v="0036-0002"/>
    <x v="6"/>
    <n v="66001"/>
    <n v="3140865"/>
    <n v="52578"/>
    <x v="0"/>
    <s v="RISARALDA"/>
    <s v="PEREIRA"/>
    <s v="BARRIO VEREDA MUNDO NUEVO PEREIRA"/>
    <s v="WOMPI"/>
    <s v="FO-25-1979976"/>
    <d v="2025-12-16T08:00:00"/>
    <d v="2025-12-17T11:35:00"/>
    <x v="0"/>
    <s v="ROLLOS"/>
    <s v="EJECUTADO_EXITOSO"/>
    <s v="EJECUTADO EXITOSO"/>
    <s v="16/12/2025 SE ESCALA A COORDINADOR DE ZONA PARA ENTREGA DE ROLLOS EN SITIO | 17/12/2025 SE VISITA COMERCIO SE REALIZA ENTREGA DE 16 ROLLOS DE PAPEL PARA DATÁFONO REDEBAN"/>
    <s v="VISITA_TÉCNICA"/>
    <n v="16"/>
    <s v="PRINCIPAL"/>
    <s v="TERRESTRE"/>
    <s v="LOAIZA LOPEZ JHON FREDDY"/>
    <n v="1"/>
    <n v="31419"/>
    <n v="31419"/>
  </r>
  <r>
    <s v="VILLAVICENCIO"/>
    <s v="0036-0006"/>
    <x v="2"/>
    <n v="50001"/>
    <n v="3140866"/>
    <n v="33485"/>
    <x v="0"/>
    <s v="META"/>
    <s v="VILLAVICENCIO"/>
    <s v="BARRIO VILLA ALEJANDRA VILLAVICENCIO"/>
    <s v="WOMPI"/>
    <s v="FO-25-1979969"/>
    <d v="2025-12-16T08:00:00"/>
    <d v="2025-12-17T11:39:00"/>
    <x v="0"/>
    <s v="ROLLOS"/>
    <s v="EJECUTADO_EXITOSO"/>
    <s v="EJECUTADO EXITOSO"/>
    <s v="16/12/2025 SE ESCALA A COORDINADOR DE ZONA PARA ENTREGA DE ROLLOS EN SITIO | 17/12/2025 SE REALIZA ENTREGA DE 64 ROLLOS WOMPI."/>
    <s v="VISITA_TÉCNICA"/>
    <n v="64"/>
    <s v="PRINCIPAL"/>
    <s v="TERRESTRE"/>
    <s v="PEDREROS CONTRERAS MICHAEL STEVENS"/>
    <n v="1"/>
    <n v="31419"/>
    <n v="31419"/>
  </r>
  <r>
    <s v="SINCELEJO"/>
    <s v="0036-0001"/>
    <x v="1"/>
    <n v="70001"/>
    <n v="3128229"/>
    <n v="50683"/>
    <x v="0"/>
    <s v="SUCRE"/>
    <s v="SINCELEJO"/>
    <s v="BARRIO LA CAMPIÑA SINCELEJO"/>
    <s v="WOMPI"/>
    <s v="FO-25-1961176"/>
    <d v="2025-12-11T14:19:00"/>
    <d v="2025-12-17T11:41:00"/>
    <x v="0"/>
    <s v="ROLLOS"/>
    <s v="EJECUTADO_EXITOSO"/>
    <s v="EJECUTADO EXITOSO"/>
    <s v="11/12/2025 SE ESCALA A COORDINADOR DE ZONA PARA ENTREGA DE ROLLOS EN SITIO | 17/12/2025 SE VISITA SITIO SE VERIFICA INFORMACIÓN SE REALIZA ENTREGA DE 64 ROLLOS, NO SE MANIPULA EQUIPOS. FIRMA QUIEN RECIBE LOS ROLLOS."/>
    <s v="VISITA_TÉCNICA"/>
    <n v="64"/>
    <s v="PRINCIPAL"/>
    <s v="TERRESTRE"/>
    <s v="SANTOS GUZMAN CHRISTIAN FELIPE"/>
    <n v="1"/>
    <n v="31419"/>
    <n v="31419"/>
  </r>
  <r>
    <s v="SINCELEJO"/>
    <s v="0036-0001"/>
    <x v="1"/>
    <n v="70001"/>
    <n v="3145459"/>
    <n v="76809"/>
    <x v="0"/>
    <s v="SUCRE"/>
    <s v="SINCELEJO"/>
    <s v="BARRIO MERCADO NUEVO SINCELEJO 1"/>
    <s v="WOMPI"/>
    <s v="FO-25-1983824"/>
    <d v="2025-12-16T15:38:00"/>
    <d v="2025-12-17T11:59:00"/>
    <x v="0"/>
    <s v="ROLLOS"/>
    <s v="EJECUTADO_EXITOSO"/>
    <s v="EJECUTADO EXITOSO"/>
    <s v="16/12/2025 SE ESCALA A COORDINADOR DE ZONA PARA ENTREGA DE ROLLOS EN SITIO | 17/12/2025 SE VISITA SITIO SE VERIFICA INFORMACIÓN SE REALIZA ENTREGA DE 32 ROLLOS, NO SE MANIPULA EQUIPOS. FIRMA QUIEN RECIBE LOS ROLLOS."/>
    <s v="VISITA_TÉCNICA"/>
    <n v="32"/>
    <s v="PRINCIPAL"/>
    <s v="TERRESTRE"/>
    <s v="SANTOS GUZMAN CHRISTIAN FELIPE"/>
    <n v="1"/>
    <n v="31419"/>
    <n v="31419"/>
  </r>
  <r>
    <s v="VALLEDUPAR"/>
    <s v="0036-0001"/>
    <x v="1"/>
    <n v="44279"/>
    <n v="3122761"/>
    <n v="63281"/>
    <x v="0"/>
    <s v="LA GUAJIRA"/>
    <s v="FONSECA"/>
    <s v="BARRIO CENTRO FONSECA 12"/>
    <s v="WOMPI"/>
    <s v="FO-25-1964655"/>
    <d v="2025-12-10T14:42:00"/>
    <d v="2025-12-17T12:01:00"/>
    <x v="0"/>
    <s v="ROLLOS"/>
    <s v="EJECUTADO_EXITOSO"/>
    <s v="EJECUTADO EXITOSO"/>
    <s v="12/12/2025 SE CONFIRMAN DATOS, SE REALIZA ENVIO POR OPERADOR LOGISTICO | 17/12/2025 SE REALIZA ENVIO DE 64 ROLLOS, CON LA GUIA 2278614759 SERVIENTREGA. SE CONFIRMA ENTREGA EXITOSA POR PARTE DEL  USUARIO"/>
    <s v="ENVÍO"/>
    <n v="64"/>
    <s v="INTERMEDIA"/>
    <s v="TERRESTRE"/>
    <s v="MISAS MARULANDA ALEXANDER"/>
    <n v="1"/>
    <n v="36351"/>
    <n v="36351"/>
  </r>
  <r>
    <s v="PASTO"/>
    <s v="0036-0003"/>
    <x v="0"/>
    <n v="52001"/>
    <n v="3136236"/>
    <n v="63795"/>
    <x v="0"/>
    <s v="NARIÑO"/>
    <s v="PASTO"/>
    <s v="BARRIO VILLA FLOR II PASTO"/>
    <s v="WOMPI"/>
    <s v="FO-25-1973691"/>
    <d v="2025-12-15T08:58:00"/>
    <d v="2025-12-17T12:02:00"/>
    <x v="0"/>
    <s v="ROLLOS"/>
    <s v="EJECUTADO_EXITOSO"/>
    <s v="EJECUTADO EXITOSO"/>
    <s v="15/12/2025 SE ESCALA A COORDINADOR DE ZONA PARA ENTREGA DE ROLLOS EN SITIO | 17/12/2025 SE REALIZÓ LA ENTREGA DE PAPELERÍA SOLICITADA NO SE MANIPULA CB CLIENTE INFORMA QUE SE ENCUENTRA OPERATIVO"/>
    <s v="VISITA_TÉCNICA"/>
    <n v="64"/>
    <s v="PRINCIPAL"/>
    <s v="TERRESTRE"/>
    <s v="REMICIO AMADO JOHN HEBER"/>
    <n v="1"/>
    <n v="31419"/>
    <n v="31419"/>
  </r>
  <r>
    <s v="PEREIRA"/>
    <s v="0036-0002"/>
    <x v="6"/>
    <n v="66170"/>
    <n v="3144688"/>
    <n v="80008"/>
    <x v="0"/>
    <s v="RISARALDA"/>
    <s v="DOSQUEBRADAS"/>
    <s v="BARRIO CAMPESTRE C DOSQUEBRADAS"/>
    <s v="WOMPI"/>
    <s v="FO-25-1983130"/>
    <d v="2025-12-16T14:27:00"/>
    <d v="2025-12-17T12:05:00"/>
    <x v="0"/>
    <s v="ROLLOS"/>
    <s v="EJECUTADO_EXITOSO"/>
    <s v="EJECUTADO EXITOSO"/>
    <s v="16/12/2025 SE ESCALA A COORDINADOR DE ZONA PARA ENTREGA DE ROLLOS EN SITIO | 17/12/2025 SE VISITA COMERCIO SE REALIZA ENTREGA DE 24 ROLLOS DE PAPEL PARA DATÁFONO REDEBAN"/>
    <s v="VISITA_TÉCNICA"/>
    <n v="24"/>
    <s v="PRINCIPAL"/>
    <s v="TERRESTRE"/>
    <s v="LOAIZA LOPEZ JHON FREDDY"/>
    <n v="1"/>
    <n v="31419"/>
    <n v="31419"/>
  </r>
  <r>
    <s v="BOGOTA"/>
    <s v="0036-0004"/>
    <x v="4"/>
    <n v="11001"/>
    <n v="3143534"/>
    <n v="43228"/>
    <x v="0"/>
    <s v="CUNDINAMARCA"/>
    <s v="BOGOTA"/>
    <s v="BARRIO QUINTAS DEL RECREO"/>
    <s v="WOMPI"/>
    <s v="FO-25-1981897"/>
    <d v="2025-12-16T11:04:00"/>
    <d v="2025-12-17T12:25:00"/>
    <x v="0"/>
    <s v="ROLLOS"/>
    <s v="EJECUTADO_EXITOSO"/>
    <s v="EJECUTADO EXITOSO"/>
    <s v="16/12/2025 SE ESCALA A COORDINADOR DE ZONA PARA ENTREGA DE ROLLOS EN SITIO | 17/12/2025 ENTREGA DE 24 ROLLOS NO SE MANIPULAN EQUIPOS"/>
    <s v="VISITA_TÉCNICA"/>
    <n v="24"/>
    <s v="PRINCIPAL"/>
    <s v="TERRESTRE"/>
    <s v="HERNANDEZ NARANJO OSCAR EDUARDO"/>
    <n v="1"/>
    <n v="31419"/>
    <n v="31419"/>
  </r>
  <r>
    <s v="BOGOTA"/>
    <s v="0036-0004"/>
    <x v="4"/>
    <n v="11001"/>
    <n v="3141048"/>
    <n v="36532"/>
    <x v="0"/>
    <s v="CUNDINAMARCA"/>
    <s v="BOGOTÁ"/>
    <s v="PAPELERIA Y DETALLES GIROS"/>
    <s v="WOMPI"/>
    <s v="FO-25-1981122"/>
    <d v="2025-12-16T08:00:00"/>
    <d v="2025-12-17T12:29:00"/>
    <x v="0"/>
    <s v="ROLLOS"/>
    <s v="EJECUTADO_EXITOSO"/>
    <s v="EJECUTADO EXITOSO"/>
    <s v="16/12/2025 SE ESCALA A COORDINADOR DE ZONA PARA ENTREGA DE ROLLOS EN SITIO. | 17/12/2025 SE ENTREGA 16 ROLLOS WOMPI A MAGALY AYALA"/>
    <s v="VISITA_TÉCNICA"/>
    <n v="16"/>
    <s v="PRINCIPAL"/>
    <s v="TERRESTRE"/>
    <s v="LEON GUERRERO CRISTIAN JOHAN"/>
    <n v="1"/>
    <n v="31419"/>
    <n v="31419"/>
  </r>
  <r>
    <s v="NEIVA"/>
    <s v="0036-0006"/>
    <x v="2"/>
    <n v="18753"/>
    <n v="3125302"/>
    <n v="22270"/>
    <x v="0"/>
    <s v="CAQUETA"/>
    <s v="SAN VICENTE DEL CAGUAN"/>
    <s v="CENTRO SAN VICENTE CAGUAN CAQUETA"/>
    <s v="WOMPI"/>
    <s v="FO-25-1957646"/>
    <d v="2025-12-11T08:07:00"/>
    <d v="2025-12-17T12:54:00"/>
    <x v="0"/>
    <s v="ROLLOS"/>
    <s v="EJECUTADO_EXITOSO"/>
    <s v="EJECUTADO EXITOSO"/>
    <s v="11/12/2025 SE REALIZA ENVIO DE ROLLOS POR  OPERADOR LOGISTICO | 17/12/2025 SE REALIZA ENVIO DE 56 ROLLOS, CON LA GUIA 46778000285 SERVIENTREGA. SE CONFIRMA ENTREGA EXITOSA POR PARTE DE LA TRANSPORTADORA"/>
    <s v="ENVÍO"/>
    <n v="56"/>
    <s v="LEJANA"/>
    <s v="TERRESTRE / AEREO"/>
    <s v="RICO PERDOMO ALAHY XIMENA"/>
    <n v="1"/>
    <n v="40250"/>
    <n v="40250"/>
  </r>
  <r>
    <s v="BOGOTA"/>
    <s v="0036-0004"/>
    <x v="4"/>
    <n v="11001"/>
    <n v="3098117"/>
    <n v="43438"/>
    <x v="0"/>
    <s v="CUNDINAMARCA"/>
    <s v="BOGOTA"/>
    <s v="BARRIO LA ESTANCIA BOGOTA"/>
    <s v="WOMPI"/>
    <s v="FO-25-1926762 | FO-25-1943716"/>
    <d v="2025-12-03T14:33:00"/>
    <d v="2025-12-17T13:23:00"/>
    <x v="0"/>
    <s v="ROLLOS"/>
    <s v="EJECUTADO_EXITOSO"/>
    <s v="EJECUTADO EXITOSO"/>
    <s v="17/12/2025 SE ENCUENTRA COMERCIO CERRADO, ME COMUNICO CON LA SEÑORA JOHANA INDICANDO QUE LOS ENTREGUÉ LOS 24 ROLLOS EN LA TIENDA  TRES ESQUINAS DE AL LADO DEL CB AUTORIZADO POR LA SEÑORA JOHANA"/>
    <s v="VISITA_TÉCNICA"/>
    <n v="24"/>
    <s v="PRINCIPAL"/>
    <s v="TERRESTRE"/>
    <s v="ARIAS QUILINDO JULIAN | ORTIZ MARTINEZ STIVEN"/>
    <n v="1"/>
    <n v="31419"/>
    <n v="31419"/>
  </r>
  <r>
    <s v="BOGOTA"/>
    <s v="0036-0004"/>
    <x v="4"/>
    <n v="11001"/>
    <n v="3132683"/>
    <n v="62963"/>
    <x v="0"/>
    <s v="CUNDINAMARCA"/>
    <s v="BOGOTA"/>
    <s v="BARRIO BOSA CENTRO BOGOTA 4"/>
    <s v="WOMPI"/>
    <s v="FO-25-1968102"/>
    <d v="2025-12-12T14:05:00"/>
    <d v="2025-12-17T13:47:00"/>
    <x v="0"/>
    <s v="ROLLOS"/>
    <s v="EJECUTADO_EXITOSO"/>
    <s v="EJECUTADO EXITOSO"/>
    <s v="12/12/2025 SE ESCALA A COORDINADOR DE ZONA PARA ENTREGA DE ROLLOS EN SITIO | 17/12/2025 SE LLEGA A LA DIRECCIÓN INDICADA Y SE ENTREGAN 40 ROLLOS WOMPI SIN MANIPULAR EQUIPOS"/>
    <s v="VISITA_TÉCNICA"/>
    <n v="40"/>
    <s v="PRINCIPAL"/>
    <s v="TERRESTRE"/>
    <s v="GARCIA PASTRANA KEVIN FERNANDO"/>
    <n v="1"/>
    <n v="31419"/>
    <n v="31419"/>
  </r>
  <r>
    <s v="BOGOTA"/>
    <s v="0036-0004"/>
    <x v="4"/>
    <n v="11001"/>
    <n v="3144403"/>
    <n v="71064"/>
    <x v="0"/>
    <s v="CUNDINAMARCA"/>
    <s v="BOGOTA"/>
    <s v="BARRIO CORINTO BOGOTA 1"/>
    <s v="WOMPI"/>
    <s v="FO-25-1982561"/>
    <d v="2025-12-16T12:37:00"/>
    <d v="2025-12-17T13:48:00"/>
    <x v="0"/>
    <s v="ROLLOS"/>
    <s v="EJECUTADO_EXITOSO"/>
    <s v="EJECUTADO EXITOSO"/>
    <s v="16/12/2025 SE ESCALA A COORDINADOR DE ZONA PARA ENTREGA DE ROLLOS EN SITIO | 17/12/2025 SE VISITA COMERCIO CB BANCOLOMBIA WOMPI, SE ENTREGAN ROLLOS DE PAPELERÍA PARA EL DATAFONO SOLICITADOS POR EL CLIENTE, NO UPS, NO SE MANIPULAN EQUIPOS"/>
    <s v="VISITA_TÉCNICA"/>
    <n v="32"/>
    <s v="PRINCIPAL"/>
    <s v="TERRESTRE"/>
    <s v="VEGA MANRIQUE JONATAN MAURICIO"/>
    <n v="1"/>
    <n v="31419"/>
    <n v="31419"/>
  </r>
  <r>
    <s v="BOGOTA"/>
    <s v="0036-0004"/>
    <x v="4"/>
    <n v="11001"/>
    <n v="3130578"/>
    <n v="63846"/>
    <x v="0"/>
    <s v="CUNDINAMARCA"/>
    <s v="BOGOTA"/>
    <s v="BARRIO VILLA ELISA BOGOTA 2"/>
    <s v="WOMPI"/>
    <s v="FO-25-1965015"/>
    <d v="2025-12-12T09:09:00"/>
    <d v="2025-12-17T13:49:00"/>
    <x v="0"/>
    <s v="ROLLOS"/>
    <s v="EJECUTADO_EXITOSO"/>
    <s v="EJECUTADO EXITOSO"/>
    <s v="12/12/2025 SE ESCALA A COORDINADOR DE ZONA PARA ENTREGA DE ROLLOS EN SITIO | 17/12/2025 SE VISITA COMERCIO CB BANCOLOMBIA WOMPI, SE ENTREGAN48 ROLLOS DE PAPELERÍA PARA EL DATAFONO SOLICITADOS POR EL CLIENTE, NO UPS, NO SE MANIPULAN EQUIPOS"/>
    <s v="VISITA_TÉCNICA"/>
    <n v="48"/>
    <s v="PRINCIPAL"/>
    <s v="TERRESTRE"/>
    <s v="VEGA MANRIQUE JONATAN MAURICIO"/>
    <n v="1"/>
    <n v="31419"/>
    <n v="31419"/>
  </r>
  <r>
    <s v="BOGOTA"/>
    <s v="0036-0004"/>
    <x v="4"/>
    <n v="25754"/>
    <n v="3143698"/>
    <n v="52975"/>
    <x v="0"/>
    <s v="CUNDINAMARCA"/>
    <s v="SOACHA"/>
    <s v="BARRIO CIUDAD LATINA SOACHA 1"/>
    <s v="WOMPI"/>
    <s v="FO-25-1982064"/>
    <d v="2025-12-16T11:37:00"/>
    <d v="2025-12-17T13:50:00"/>
    <x v="0"/>
    <s v="ROLLOS"/>
    <s v="EJECUTADO_EXITOSO"/>
    <s v="EJECUTADO EXITOSO"/>
    <s v="16/12/2025 SE ESCALA A COORDINADOR DE ZONA PARA ENTREGA DE ROLLOS EN SITIO | 17/12/2025 ENTREGA DE 40 ROLLOS WOMPI PARA DATAFONO NO SE MANIPULA TERMINAL"/>
    <s v="VISITA_TÉCNICA"/>
    <n v="40"/>
    <s v="PRINCIPAL"/>
    <s v="TERRESTRE"/>
    <s v="BUSTOS MORA DIEGO MANUEL"/>
    <n v="1"/>
    <n v="31419"/>
    <n v="31419"/>
  </r>
  <r>
    <s v="CALI"/>
    <s v="0036-0003"/>
    <x v="0"/>
    <n v="76001"/>
    <n v="3138988"/>
    <n v="31929"/>
    <x v="0"/>
    <s v="VALLE DEL CAUCA"/>
    <s v="CALI"/>
    <s v="BARRIO BRISAS DE LOS ALAMOS CALI"/>
    <s v="WOMPI"/>
    <s v="FO-25-1976433"/>
    <d v="2025-12-15T14:16:00"/>
    <d v="2025-12-17T13:52:00"/>
    <x v="0"/>
    <s v="ROLLOS"/>
    <s v="EJECUTADO_EXITOSO"/>
    <s v="EJECUTADO EXITOSO"/>
    <s v="15/12/2025 SE ESCALA A COORDINADOR DE ZONA PARA ENTREGA DE ROLLOS EN SITIO | 17/12/2025 SE ENTREGAN 64 ROLLOS AL CORRESPONSAL BANCARIO"/>
    <s v="VISITA_TÉCNICA"/>
    <n v="64"/>
    <s v="PRINCIPAL"/>
    <s v="TERRESTRE"/>
    <s v="PALACIOS GOMEZ BRAHIAN ANDRES"/>
    <n v="1"/>
    <n v="31419"/>
    <n v="31419"/>
  </r>
  <r>
    <s v="CALI"/>
    <s v="0036-0003"/>
    <x v="0"/>
    <n v="76001"/>
    <n v="3143252"/>
    <n v="75792"/>
    <x v="0"/>
    <s v="VALLE DEL CAUCA"/>
    <s v="CALI"/>
    <s v="BARRIO LA INDEPENDENCIA CALI"/>
    <s v="WOMPI"/>
    <s v="FO-25-1982018"/>
    <d v="2025-12-16T10:50:00"/>
    <d v="2025-12-17T13:53:00"/>
    <x v="0"/>
    <s v="ROLLOS"/>
    <s v="EJECUTADO_EXITOSO"/>
    <s v="EJECUTADO EXITOSO"/>
    <s v="16/12/2025 SE ESCALA A COORDINADOR DE ZONA PARA ENTREGA DE ROLLOS EN SITIO | 17/12/2025 SE VISITA CORRESPONSAL Y SE REALIZA ENTREGA DE 24 ROLLOS"/>
    <s v="VISITA_TÉCNICA"/>
    <n v="24"/>
    <s v="PRINCIPAL"/>
    <s v="TERRESTRE"/>
    <s v="BOLAÑOS TABORDA JORGE ENRIQUE"/>
    <n v="1"/>
    <n v="31419"/>
    <n v="31419"/>
  </r>
  <r>
    <s v="BOGOTA"/>
    <s v="0036-0004"/>
    <x v="4"/>
    <n v="11001"/>
    <n v="3143102"/>
    <n v="76881"/>
    <x v="0"/>
    <s v="CUNDINAMARCA"/>
    <s v="BOGOTA"/>
    <s v="BARRIO MOLINOS DEL SUR BOGOTA"/>
    <s v="WOMPI"/>
    <s v="FO-25-1981900"/>
    <d v="2025-12-16T10:15:00"/>
    <d v="2025-12-17T13:54:00"/>
    <x v="0"/>
    <s v="ROLLOS"/>
    <s v="EJECUTADO_EXITOSO"/>
    <s v="EJECUTADO EXITOSO"/>
    <s v="16/12/2025 SE ESCALA A COORDINADOR DE ZONA PARA ENTREGA DE ROLLOS EN SITIO | 17/12/2025 SE REALIZA ENTREGA DE 24 ROLLOS NO SE MANIPULAN TERMINALES"/>
    <s v="VISITA_TÉCNICA"/>
    <n v="24"/>
    <s v="PRINCIPAL"/>
    <s v="TERRESTRE"/>
    <s v="SOTO LONDOÑO FREDY ALEXANDER"/>
    <n v="1"/>
    <n v="31419"/>
    <n v="31419"/>
  </r>
  <r>
    <s v="BOGOTA"/>
    <s v="0036-0004"/>
    <x v="4"/>
    <n v="11001"/>
    <n v="3133943"/>
    <n v="28830"/>
    <x v="0"/>
    <s v="CUNDINAMARCA"/>
    <s v="BOGOTA"/>
    <s v="BARRIO YOMASA 6 BOGOTÁ"/>
    <s v="WOMPI"/>
    <s v="FO-25-1968298"/>
    <d v="2025-12-15T08:00:00"/>
    <d v="2025-12-17T13:56:00"/>
    <x v="0"/>
    <s v="ROLLOS"/>
    <s v="EJECUTADO_EXITOSO"/>
    <s v="EJECUTADO EXITOSO"/>
    <s v="12/12/2025 SE ESCALA A COORDINADOR DE ZONA PARA ENTREGA DE ROLLOS EN SITIO | 17/12/2025 SE VISITA COMERCIO, SE ENTREGAN 40 ROLLOS WOMPI, NO SE MANIPULAN DISPOSITIVOS"/>
    <s v="VISITA_TÉCNICA"/>
    <n v="40"/>
    <s v="PRINCIPAL"/>
    <s v="TERRESTRE"/>
    <s v="ORTIZ YARA FRANKLYN ISRAEL"/>
    <n v="1"/>
    <n v="31419"/>
    <n v="31419"/>
  </r>
  <r>
    <s v="CALI"/>
    <s v="0036-0003"/>
    <x v="0"/>
    <n v="76001"/>
    <n v="3140726"/>
    <n v="75789"/>
    <x v="0"/>
    <s v="VALLE DEL CAUCA"/>
    <s v="CALI"/>
    <s v="BARRIO CALIMIO DECEPAZ CALI 1"/>
    <s v="WOMPI"/>
    <s v="FO-25-1979462"/>
    <d v="2025-12-16T08:00:00"/>
    <d v="2025-12-17T14:13:00"/>
    <x v="0"/>
    <s v="ROLLOS"/>
    <s v="EJECUTADO_EXITOSO"/>
    <s v="EJECUTADO EXITOSO"/>
    <s v="16/12/2025 SE ESCALA A COORDINADOR DE ZONA PARA ENTREGA DE ROLLOS EN SITIO | 17/12/2025 COMERCIO SE ENCUENTRA CERRADO SE LLAMA EL CLIENTE E INDICA QUE SE LOS DEJEMOS AL LADO EN LA SALSAMENTARIA LOS ROLLOS LOS RECIBE LA SEÑORA KATHERINE CLIENTE NO FIRMA"/>
    <s v="VISITA_TÉCNICA"/>
    <n v="32"/>
    <s v="PRINCIPAL"/>
    <s v="TERRESTRE"/>
    <s v="CUERO RUIZ JHONNY"/>
    <n v="1"/>
    <n v="31419"/>
    <n v="31419"/>
  </r>
  <r>
    <s v="PEREIRA"/>
    <s v="0036-0002"/>
    <x v="6"/>
    <n v="66001"/>
    <n v="3141071"/>
    <n v="52316"/>
    <x v="0"/>
    <s v="RISARALDA"/>
    <s v="PEREIRA"/>
    <s v="BARRIO EL POBLADO 2 PEREIRA"/>
    <s v="WOMPI"/>
    <s v="FO-25-1979960"/>
    <d v="2025-12-16T08:00:00"/>
    <d v="2025-12-17T14:21:00"/>
    <x v="0"/>
    <s v="ROLLOS"/>
    <s v="EJECUTADO_EXITOSO"/>
    <s v="EJECUTADO EXITOSO"/>
    <s v="16/12/2025 SE ESCALA A COORDINADOR DE ZONA PARA ENTREGA DE ROLLOS EN SITIO | 17/12/2025 SE VISITA COMERCIO SE REALIZA ENTREGA DE 64 ROLLOS DE PAPEL PARA DATÁFONO WOMPI"/>
    <s v="VISITA_TÉCNICA"/>
    <n v="64"/>
    <s v="PRINCIPAL"/>
    <s v="TERRESTRE"/>
    <s v="LOAIZA LOPEZ JHON FREDDY"/>
    <n v="1"/>
    <n v="31419"/>
    <n v="31419"/>
  </r>
  <r>
    <s v="MONTERIA"/>
    <s v="0036-0001"/>
    <x v="1"/>
    <n v="23001"/>
    <n v="3147665"/>
    <n v="49770"/>
    <x v="0"/>
    <s v="CORDOBA"/>
    <s v="MONTERIA"/>
    <s v="BARRIO REPUBLICA DE PANAMA MONTERIA"/>
    <s v="WOMPI"/>
    <s v="FO-25-1987170"/>
    <d v="2025-12-17T09:25:00"/>
    <d v="2025-12-17T14:23:00"/>
    <x v="0"/>
    <s v="ROLLOS"/>
    <s v="EJECUTADO_EXITOSO"/>
    <s v="EJECUTADO EXITOSO"/>
    <s v="17/12/2025 SE ESCALA A COORDINADOR DE ZONA PARA ENTREGA DE ROLLOS EN SITIO | 17/12/2025 SE REALIZA VISITA TÉCNICA PARA ENTREGA DE 48 ROLLOS PARA DATÁFONO WOMPI, LA ENTREGA SE REALIZA SIN NOVEDAD._x000a_NOTA: SE SOLICITA UN RECIBO AL CLIENTE PARA TOMAR FOTO DE EVIDENCIA."/>
    <s v="VISITA_TÉCNICA"/>
    <n v="48"/>
    <s v="PRINCIPAL"/>
    <s v="TERRESTRE"/>
    <s v="CASSIANI PEREZ RAUL RAMIRO"/>
    <n v="1"/>
    <n v="31419"/>
    <n v="31419"/>
  </r>
  <r>
    <s v="BOGOTA"/>
    <s v="0036-0004"/>
    <x v="4"/>
    <n v="25580"/>
    <n v="3117647"/>
    <n v="73761"/>
    <x v="0"/>
    <s v="CUNDINAMARCA"/>
    <s v="PULI"/>
    <s v="BARRIO LAGUNITAS PULI"/>
    <s v="WOMPI"/>
    <s v="FO-25-1958340"/>
    <d v="2025-12-09T15:40:00"/>
    <d v="2025-12-17T14:48:00"/>
    <x v="0"/>
    <s v="ROLLOS"/>
    <s v="EJECUTADO_EXITOSO"/>
    <s v="EJECUTADO EXITOSO"/>
    <s v="11/12/2025 SE CONFIRMAN DATOS, SE REALIZA ENVIO POR OPERADOR LOGISTICO | 16/12/2025 EN COMUNICACION CON EL USUARIO AL NUMERO 3134053020 INDICA QUE LES AVISARON QUE LLEGAN EL SABADO, AUN NO LOS RECIBE | 17/12/2025 SE REALIZA ENVIO DE 8 ROLLOS, CON LA GUIA 2235597713 SERVIENTREGA. SE CONFIRMA ENTREGA EXITOSA POR PARTE DEL  USUARIO"/>
    <s v="ENVÍO"/>
    <n v="8"/>
    <s v="LEJANA"/>
    <s v="TERRESTRE"/>
    <s v="ORREGO BEDOYA YASMIN ADRIANA"/>
    <n v="1"/>
    <n v="40250"/>
    <n v="40250"/>
  </r>
  <r>
    <s v="BUCARAMANGA"/>
    <s v="0036-0007"/>
    <x v="3"/>
    <n v="68001"/>
    <n v="3146860"/>
    <n v="66429"/>
    <x v="0"/>
    <s v="SANTANDER"/>
    <s v="BUCARAMANGA"/>
    <s v="BARRIO CENTRO BUCARAMANGA 64"/>
    <s v="WOMPI"/>
    <s v="FO-25-1987172"/>
    <d v="2025-12-17T08:21:00"/>
    <d v="2025-12-17T14:56:00"/>
    <x v="0"/>
    <s v="ROLLOS"/>
    <s v="EJECUTADO_EXITOSO"/>
    <s v="EJECUTADO EXITOSO"/>
    <s v="17/12/2025 SE ESCALA A COORDINADOR DE ZONA PARA ENTREGA DE ROLLOS EN SITIO | 17/12/2025 SE HACE PRESENCIA EN COMERCIO SE REALIZA ENTREGA DE 48 ROLLOS"/>
    <s v="VISITA_TÉCNICA"/>
    <n v="48"/>
    <s v="PRINCIPAL"/>
    <s v="TERRESTRE"/>
    <s v="BARRERA ORTEGA MARLON STWAR"/>
    <n v="1"/>
    <n v="31419"/>
    <n v="31419"/>
  </r>
  <r>
    <s v="CALI"/>
    <s v="0036-0003"/>
    <x v="0"/>
    <n v="76001"/>
    <n v="3144124"/>
    <n v="79987"/>
    <x v="0"/>
    <s v="VALLE DEL CAUCA"/>
    <s v="CALI"/>
    <s v="BARRIO SAN CARLOS CALI 2"/>
    <s v="WOMPI"/>
    <s v="FO-25-1982304"/>
    <d v="2025-12-16T12:04:00"/>
    <d v="2025-12-17T14:58:00"/>
    <x v="0"/>
    <s v="ROLLOS"/>
    <s v="EJECUTADO_CANCELADO"/>
    <s v="CB CERRADO - DESOCUPADO"/>
    <s v="16/12/2025 SE ESCALA A COORDINADOR DE ZONA PARA ENTREGA DE ROLLOS EN SITIO | 17/12/2025 SE VISITA CORRESPONSAL EN DOS OCASIONES. 12 :15 PM Y 2:20 PM EN AMBAS SE ENCONTRÓ CERRADO. SE COMUNICA POR WHATSAPP Y NO CONTESTA. SE CIERRA VISITA Y SE LE INDICA POR WHATS QUE DEBE SOLICITAR ROLLOS NUEVAMENTE."/>
    <s v="VISITA_TÉCNICA"/>
    <m/>
    <s v="PRINCIPAL"/>
    <s v="TERRESTRE"/>
    <s v="BOLAÑOS TABORDA JORGE ENRIQUE"/>
    <n v="1"/>
    <n v="31419"/>
    <n v="31419"/>
  </r>
  <r>
    <s v="NEIVA"/>
    <s v="0036-0006"/>
    <x v="2"/>
    <n v="41001"/>
    <n v="3128920"/>
    <n v="80172"/>
    <x v="0"/>
    <s v="HUILA"/>
    <s v="NEIVA"/>
    <s v="BARRIO SEVILLA NEIVA"/>
    <s v="WOMPI"/>
    <s v="FO-25-1962174"/>
    <d v="2025-12-11T15:38:00"/>
    <d v="2025-12-17T14:59:00"/>
    <x v="0"/>
    <s v="ROLLOS"/>
    <s v="EJECUTADO_EXITOSO"/>
    <s v="EJECUTADO EXITOSO"/>
    <s v="11/12/2025 SE ESCALA A COORDINADOR DE ZONA PARA ENTREGA DE ROLLOS EN SITIO | 17/12/2025 SE ENTREGAN 8 ROLLOS WOMPI"/>
    <s v="VISITA_TÉCNICA"/>
    <n v="8"/>
    <s v="PRINCIPAL"/>
    <s v="TERRESTRE"/>
    <s v="DIAZ VARGAS JONATHAN MIGUEL"/>
    <n v="1"/>
    <n v="31419"/>
    <n v="31419"/>
  </r>
  <r>
    <s v="PEREIRA"/>
    <s v="0036-0002"/>
    <x v="6"/>
    <n v="66687"/>
    <n v="3102320"/>
    <n v="30178"/>
    <x v="0"/>
    <s v="RISARALDA"/>
    <s v="SANTUARIO"/>
    <s v="BARRIO CENTRO SANTUARIO 4 RISARALDA"/>
    <s v="WOMPI"/>
    <s v="FO-25-1934530"/>
    <d v="2025-12-04T10:34:00"/>
    <d v="2025-12-17T15:04:00"/>
    <x v="0"/>
    <s v="ROLLOS"/>
    <s v="EJECUTADO_EXITOSO"/>
    <s v="EJECUTADO EXITOSO"/>
    <s v="05/12/2025 SE CONFIRMAN DATOS, SE REALIZA ENVIO POR OPERADOR LOGISTICO | 17/12/2025 SE REALIZA ENVIO DE 48 ROLLOS, CON LA GUIA 46778000251 COORDINADORA. SE CONFIRMA ENTREGA EXITOSA POR PARTE DE LA TRANSPORTADORA"/>
    <s v="ENVÍO"/>
    <n v="48"/>
    <s v="INTERMEDIA"/>
    <s v="TERRESTRE"/>
    <s v="CONTRERAS ROSSI LITZY YULIETH"/>
    <n v="1"/>
    <n v="36351"/>
    <n v="36351"/>
  </r>
  <r>
    <s v="PASTO"/>
    <s v="0036-0003"/>
    <x v="0"/>
    <n v="52885"/>
    <n v="3129832"/>
    <n v="64902"/>
    <x v="0"/>
    <s v="NARIÑO"/>
    <s v="YACUANQUER"/>
    <s v="BARRIO SAN IGNACIO YACUANQUER"/>
    <s v="WOMPI"/>
    <s v="FO-25-1965950"/>
    <d v="2025-12-12T08:00:00"/>
    <d v="2025-12-17T15:05:00"/>
    <x v="0"/>
    <s v="ROLLOS"/>
    <s v="EJECUTADO_EXITOSO"/>
    <s v="EJECUTADO EXITOSO"/>
    <s v="12/12/2025 SE REALIZA ENVIO DE ROLLOS POR  OPERADOR LOGISTICO | 17/12/2025 SE REALIZA ENVIO DE 56 ROLLOS, CON LA GUIA 46778000379 COORDINADORA. SE CONFIRMA ENTREGA EXITOSA POR PARTE DE LA TRANSPORTADORA"/>
    <s v="ENVÍO"/>
    <n v="56"/>
    <s v="INTERMEDIA"/>
    <s v="TERRESTRE"/>
    <s v="MISAS MARULANDA ALEXANDER"/>
    <n v="1"/>
    <n v="36351"/>
    <n v="36351"/>
  </r>
  <r>
    <s v="BOGOTA"/>
    <s v="0036-0004"/>
    <x v="4"/>
    <n v="11001"/>
    <n v="3145086"/>
    <n v="46193"/>
    <x v="0"/>
    <s v="CUNDINAMARCA"/>
    <s v="BOGOTA"/>
    <s v="BARRIO SANTA SOFIA BOGOTA 1"/>
    <s v="WOMPI"/>
    <s v="FO-25-1983590"/>
    <d v="2025-12-16T15:04:00"/>
    <d v="2025-12-17T15:07:00"/>
    <x v="0"/>
    <s v="ROLLOS"/>
    <s v="EJECUTADO_EXITOSO"/>
    <s v="EJECUTADO EXITOSO"/>
    <s v="16/12/2025 SE ESCALA A COORDINADOR DE ZONA PARA ENTREGA DE ROLLOS EN SITIO | 17/12/2025 SE ENTREGAN 48 ROLLOS WOMPI A DIANA MARIÑO"/>
    <s v="VISITA_TÉCNICA"/>
    <n v="48"/>
    <s v="PRINCIPAL"/>
    <s v="TERRESTRE"/>
    <s v="LEON GUERRERO CRISTIAN JOHAN"/>
    <n v="1"/>
    <n v="31419"/>
    <n v="31419"/>
  </r>
  <r>
    <s v="VALLEDUPAR"/>
    <s v="0036-0001"/>
    <x v="1"/>
    <n v="20001"/>
    <n v="3146634"/>
    <n v="81451"/>
    <x v="0"/>
    <s v="CESAR"/>
    <s v="VALLEDUPAR"/>
    <s v="DROGUERIA HELMY SANTORINI"/>
    <s v="WOMPI"/>
    <s v="FO-25-1987023"/>
    <d v="2025-12-17T08:00:00"/>
    <d v="2025-12-17T15:10:00"/>
    <x v="0"/>
    <s v="ROLLOS"/>
    <s v="EJECUTADO_EXITOSO"/>
    <s v="EJECUTADO EXITOSO"/>
    <s v="17/12/2025 SE ESCALA A COORDINADOR DE ZONA PARA ENTREGA DE ROLLOS EN SITIO | 17/12/2025 SE REALIZA ENTREGA DE 8 ROLLOS"/>
    <s v="VISITA_TÉCNICA"/>
    <n v="8"/>
    <s v="PRINCIPAL"/>
    <s v="TERRESTRE"/>
    <s v="MAESTRE MENGUAL EDGAR ENRIQUE"/>
    <n v="1"/>
    <n v="31419"/>
    <n v="31419"/>
  </r>
  <r>
    <s v="BOGOTA"/>
    <s v="0036-0004"/>
    <x v="4"/>
    <n v="11001"/>
    <n v="3141055"/>
    <n v="79750"/>
    <x v="0"/>
    <s v="CUNDINAMARCA"/>
    <s v="BOGOTA"/>
    <s v="BARRIO MARRUECOS BOGOTA 3"/>
    <s v="WOMPI"/>
    <s v="FO-25-1981121"/>
    <d v="2025-12-16T08:00:00"/>
    <d v="2025-12-17T15:17:00"/>
    <x v="0"/>
    <s v="ROLLOS"/>
    <s v="EJECUTADO_EXITOSO"/>
    <s v="EJECUTADO EXITOSO"/>
    <s v="16/12/2025 SE ESCALA A COORDINADOR DE ZONA PARA ENTREGA DE ROLLOS EN SITIO. | 17/12/2025 SE REALIZA ENTREGA DE 16  ROLLOS NO SE MANIPULAN TERMINALES"/>
    <s v="VISITA_TÉCNICA"/>
    <n v="16"/>
    <s v="PRINCIPAL"/>
    <s v="TERRESTRE"/>
    <s v="SOTO LONDOÑO FREDY ALEXANDER"/>
    <n v="1"/>
    <n v="31419"/>
    <n v="31419"/>
  </r>
  <r>
    <s v="MONTERIA"/>
    <s v="0036-0001"/>
    <x v="1"/>
    <n v="5154"/>
    <n v="3115684"/>
    <n v="79761"/>
    <x v="0"/>
    <s v="ANTIOQUIA"/>
    <s v="CAUCASIA"/>
    <s v="BARRIO AV EL PAJONA - PALACIO MUN CAUCASIA"/>
    <s v="WOMPI"/>
    <s v="FO-25-1950822"/>
    <d v="2025-12-09T11:42:00"/>
    <d v="2025-12-17T15:22:00"/>
    <x v="0"/>
    <s v="ROLLOS"/>
    <s v="EJECUTADO_EXITOSO"/>
    <s v="EJECUTADO EXITOSO"/>
    <s v="09/12/2025 SE REALIZA ENVIO DE ROLLOS POR  OPERADOR LOGISTICO | 16/12/2025 EN COMUNICACION CON EL USUARIO AL NUMERO 3104492619 NOS INDICA QUE AUN NO HA RECIBIDO LOS ROLLOS | 17/12/2025 SE REALIZA ENVIO DE 16 ROLLOS, CON LA GUIA 2265100554 SERVIENTREGA. SE CONFIRMA ENTREGA EXITOSA POR PARTE DE LA TRANSPORTADORA"/>
    <s v="ENVÍO"/>
    <n v="16"/>
    <s v="INTERMEDIA"/>
    <s v="TERRESTRE"/>
    <s v="CONTRERAS ROSSI LITZY YULIETH"/>
    <n v="1"/>
    <n v="36351"/>
    <n v="36351"/>
  </r>
  <r>
    <s v="PASTO"/>
    <s v="0036-0003"/>
    <x v="0"/>
    <n v="52110"/>
    <n v="3118657"/>
    <n v="34202"/>
    <x v="0"/>
    <s v="NARIÑO"/>
    <s v="BUESACO"/>
    <s v="BARRIO CENTRO NORTE BUESACO"/>
    <s v="WOMPI"/>
    <s v="FO-25-1950809"/>
    <d v="2025-12-10T08:00:00"/>
    <d v="2025-12-17T15:23:00"/>
    <x v="0"/>
    <s v="ROLLOS"/>
    <s v="EJECUTADO_EXITOSO"/>
    <s v="EJECUTADO EXITOSO"/>
    <s v="09/12/2025 SE REALIZA ENVIO DE ROLLOS POR  OPERADOR LOGISTICO | 17/12/2025 SE REALIZA ENVIO DE 40 ROLLOS, CON LA GUIA 2248145482 SERVIENTREGA. SE CONFIRMA ENTREGA EXITOSA POR PARTE DE LA TRANSPORTADORA"/>
    <s v="ENVÍO"/>
    <n v="40"/>
    <s v="INTERMEDIA"/>
    <s v="TERRESTRE"/>
    <s v="CONTRERAS ROSSI LITZY YULIETH"/>
    <n v="1"/>
    <n v="36351"/>
    <n v="36351"/>
  </r>
  <r>
    <s v="PASTO"/>
    <s v="0036-0003"/>
    <x v="0"/>
    <n v="52001"/>
    <n v="3148239"/>
    <n v="40639"/>
    <x v="0"/>
    <s v="NARIÑO"/>
    <s v="PASTO"/>
    <s v="BARRIO EL PILAR PASTO"/>
    <s v="WOMPI"/>
    <s v="FO-25-1987156"/>
    <d v="2025-12-17T09:59:00"/>
    <d v="2025-12-17T15:23:00"/>
    <x v="0"/>
    <s v="ROLLOS"/>
    <s v="EJECUTADO_EXITOSO"/>
    <s v="EJECUTADO EXITOSO"/>
    <s v="17/12/2025 SE ESCALA A COORDINADOR DE ZONA PARA ENTREGA DE ROLLOS EN SITIO | 17/12/2025 SE VISITA EL CB PARA ENTREGAR 64 ROLLOS, ENTREGA OK"/>
    <s v="VISITA_TÉCNICA"/>
    <n v="64"/>
    <s v="PRINCIPAL"/>
    <s v="TERRESTRE"/>
    <s v="GUERRERO RAMIREZ OSCAR DARIO"/>
    <n v="1"/>
    <n v="31419"/>
    <n v="31419"/>
  </r>
  <r>
    <s v="SINCELEJO"/>
    <s v="0036-0001"/>
    <x v="1"/>
    <n v="70001"/>
    <n v="3131354"/>
    <n v="47054"/>
    <x v="0"/>
    <s v="SUCRE"/>
    <s v="SINCELEJO"/>
    <s v="BARRIO CENTRO SINCELEJO 14"/>
    <s v="WOMPI"/>
    <s v="FO-25-1965315"/>
    <d v="2025-12-12T10:25:00"/>
    <d v="2025-12-17T15:24:00"/>
    <x v="0"/>
    <s v="ROLLOS"/>
    <s v="EJECUTADO_EXITOSO"/>
    <s v="EJECUTADO EXITOSO"/>
    <s v="12/12/2025 SE ESCALA A COORDINADOR DE ZONA PARA ENTREGA DE ROLLOS EN SITIO | 17/12/2025 SE VISITA SITIO SE VERIFICA INFORMACIÓN SE REALIZA ENTREGA DE 24 ROLLOS, NO SE MANIPULA EQUIPOS. FIRMA QUIEN RECIBE LOS ROLLOS."/>
    <s v="VISITA_TÉCNICA"/>
    <n v="24"/>
    <s v="PRINCIPAL"/>
    <s v="TERRESTRE"/>
    <s v="SANTOS GUZMAN CHRISTIAN FELIPE"/>
    <n v="1"/>
    <n v="31419"/>
    <n v="31419"/>
  </r>
  <r>
    <s v="BUCARAMANGA"/>
    <s v="0036-0007"/>
    <x v="3"/>
    <n v="68162"/>
    <n v="3129635"/>
    <n v="41568"/>
    <x v="0"/>
    <s v="SANTANDER"/>
    <s v="CERRITO"/>
    <s v="BARRIO ARENALES CERRITO"/>
    <s v="WOMPI"/>
    <s v="FO-25-1965951"/>
    <d v="2025-12-12T08:00:00"/>
    <d v="2025-12-17T15:25:00"/>
    <x v="0"/>
    <s v="ROLLOS"/>
    <s v="EJECUTADO_EXITOSO"/>
    <s v="EJECUTADO EXITOSO"/>
    <s v="12/12/2025 SE REALIZA ENVIO DE ROLLOS POR  OPERADOR LOGISTICO | 17/12/2025 SE REALIZA ENVIO DE 8 ROLLOS, CON LA GUIA 2214831745 SERVIENTREGA. SE CONFIRMA ENTREGA EXITOSA POR PARTE DE LA TRANSPORTADORA"/>
    <s v="ENVÍO"/>
    <n v="8"/>
    <s v="LEJANA"/>
    <s v="TERRESTRE"/>
    <s v="COLPAS MESA ELECTO JORGE"/>
    <n v="1"/>
    <n v="40250"/>
    <n v="40250"/>
  </r>
  <r>
    <s v="NEIVA"/>
    <s v="0036-0006"/>
    <x v="2"/>
    <n v="18256"/>
    <n v="3132797"/>
    <n v="72093"/>
    <x v="0"/>
    <s v="CAQUETA"/>
    <s v="EL PAUJIL"/>
    <s v="EL PAUJIL CENTRO"/>
    <s v="WOMPI"/>
    <s v="FO-25-1969555"/>
    <d v="2025-12-12T14:26:00"/>
    <d v="2025-12-17T15:31:00"/>
    <x v="0"/>
    <s v="ROLLOS"/>
    <s v="EJECUTADO_EXITOSO"/>
    <s v="EJECUTADO EXITOSO"/>
    <s v="13/12/2025 SE CONFIRMAN DATOS, SE REALIZA ENVIO POR OPERADOR LOGISTICO | 17/12/2025 SE REALIZA ENVIO DE 32 ROLLOS, CON LA GUIA 2235597884 SERVIENTREGA. SE CONFIRMA ENTREGA EXITOSA POR PARTE DE LA TRANSPORTADORA"/>
    <s v="ENVÍO"/>
    <n v="32"/>
    <s v="LEJANA"/>
    <s v="TERRESTRE"/>
    <s v="ORREGO BEDOYA YASMIN ADRIANA"/>
    <n v="1"/>
    <n v="40250"/>
    <n v="40250"/>
  </r>
  <r>
    <s v="TUNJA"/>
    <s v="0036-0007"/>
    <x v="3"/>
    <n v="15753"/>
    <n v="3133110"/>
    <n v="76915"/>
    <x v="0"/>
    <s v="BOYACA"/>
    <s v="SOATA"/>
    <s v="BARRIO NUEVO MUNDO SOATA"/>
    <s v="WOMPI"/>
    <s v="FO-25-1970661"/>
    <d v="2025-12-12T14:35:00"/>
    <d v="2025-12-17T15:34:00"/>
    <x v="0"/>
    <s v="ROLLOS"/>
    <s v="EJECUTADO_EXITOSO"/>
    <s v="EJECUTADO EXITOSO"/>
    <s v="13/12/2025 SE CONFIRMAN DATOS, SE REALIZA ENVIO POR OPERADOR LOGISTICO | 17/12/2025 SE REALIZA ENVIO DE 24 ROLLOS, CON LA GUIA 2235597869 SERVIENTREGA. SE CONFIRMA ENTREGA EXITOSA POR PARTE DE LA TRANSPORTADORA"/>
    <s v="ENVÍO"/>
    <n v="24"/>
    <s v="LEJANA"/>
    <s v="TERRESTRE"/>
    <s v="TORO CARDONA ELIZABETH"/>
    <n v="1"/>
    <n v="40250"/>
    <n v="40250"/>
  </r>
  <r>
    <s v="YOPAL"/>
    <s v="0036-0006"/>
    <x v="2"/>
    <n v="85162"/>
    <n v="3134855"/>
    <n v="58965"/>
    <x v="0"/>
    <s v="CASANARE"/>
    <s v="MONTERREY"/>
    <s v="BARRIO CENTRO MONTERREY 4"/>
    <s v="WOMPI"/>
    <s v="FO-25-1973582"/>
    <d v="2025-12-15T08:00:00"/>
    <d v="2025-12-17T15:36:00"/>
    <x v="0"/>
    <s v="ROLLOS"/>
    <s v="EJECUTADO_EXITOSO"/>
    <s v="EJECUTADO EXITOSO"/>
    <s v="15/12/2025 SE REALIZA ENVIO DE ROLLOS POR  OPERADOR LOGISTICO | 17/12/2025 SE REALIZA ENVIO DE 48 ROLLOS, CON LA GUIA 2235597886 SERVIENTREGA. SE CONFIRMA ENTREGA EXITOSA POR PARTE DE LA TRANSPORTADORA"/>
    <s v="ENVÍO"/>
    <n v="48"/>
    <s v="INTERMEDIA"/>
    <s v="TERRESTRE"/>
    <s v="ORREGO BEDOYA YASMIN ADRIANA"/>
    <n v="1"/>
    <n v="36351"/>
    <n v="36351"/>
  </r>
  <r>
    <s v="NEIVA"/>
    <s v="0036-0006"/>
    <x v="2"/>
    <n v="18247"/>
    <n v="3134120"/>
    <n v="81763"/>
    <x v="0"/>
    <s v="CAQUETA"/>
    <s v="EL DONCELLO"/>
    <s v="MOVIL RED SYV"/>
    <s v="WOMPI"/>
    <s v="FO-25-1971190"/>
    <d v="2025-12-15T08:00:00"/>
    <d v="2025-12-17T15:39:00"/>
    <x v="0"/>
    <s v="ROLLOS"/>
    <s v="EJECUTADO_EXITOSO"/>
    <s v="EJECUTADO EXITOSO"/>
    <s v="13/12/2025 SE REALIZA ENVIO DE ROLLOS POR  OPERADOR LOGISTICO | 17/12/2025 SE REALIZA ENVIO DE 8 ROLLOS, CON LA GUIA 2235597867 SERVIENTREGA. SE CONFIRMA ENTREGA EXITOSA POR PARTE DE LA TRANSPORTADORA"/>
    <s v="ENVÍO"/>
    <n v="8"/>
    <s v="LEJANA"/>
    <s v="TERRESTRE"/>
    <s v="TORO CARDONA ELIZABETH"/>
    <n v="1"/>
    <n v="40250"/>
    <n v="40250"/>
  </r>
  <r>
    <s v="NEIVA"/>
    <s v="0036-0006"/>
    <x v="2"/>
    <n v="41001"/>
    <n v="3131083"/>
    <n v="38927"/>
    <x v="0"/>
    <s v="HUILA"/>
    <s v="NEIVA"/>
    <s v="BARRIO CENTRO NEIVA 16"/>
    <s v="WOMPI"/>
    <s v="FO-25-1965322"/>
    <d v="2025-12-12T10:05:00"/>
    <d v="2025-12-17T15:39:00"/>
    <x v="0"/>
    <s v="ROLLOS"/>
    <s v="EJECUTADO_EXITOSO"/>
    <s v="EJECUTADO EXITOSO"/>
    <s v="12/12/2025 SE ESCALA A COORDINADOR DE ZONA PARA ENTREGA DE ROLLOS EN SITIO | 17/12/2025 SE ENTREGAN 16 ROLLOS WOMPI"/>
    <s v="VISITA_TÉCNICA"/>
    <n v="16"/>
    <s v="PRINCIPAL"/>
    <s v="TERRESTRE"/>
    <s v="DIAZ VARGAS JONATHAN MIGUEL"/>
    <n v="1"/>
    <n v="31419"/>
    <n v="31419"/>
  </r>
  <r>
    <s v="BUCARAMANGA"/>
    <s v="0036-0007"/>
    <x v="3"/>
    <n v="68276"/>
    <n v="3146278"/>
    <n v="40162"/>
    <x v="0"/>
    <s v="SANTANDER"/>
    <s v="FLORIDABLANCA"/>
    <s v="BARRIO LAGOS 3 FLORIDABLANCA"/>
    <s v="WOMPI"/>
    <s v="FO-25-1986046"/>
    <d v="2025-12-17T08:00:00"/>
    <d v="2025-12-17T15:42:00"/>
    <x v="0"/>
    <s v="ROLLOS"/>
    <s v="EJECUTADO_EXITOSO"/>
    <s v="EJECUTADO EXITOSO"/>
    <s v="17/12/2025 SE ESCALA A COORDINADOR DE ZONA PARA ENTREGA DE ROLLOS EN SITIO | 17/12/2025 SE VISITA COMERCIO SE HACE ENTREGA DE 64 ROLLOS"/>
    <s v="VISITA_TÉCNICA"/>
    <n v="64"/>
    <s v="PRINCIPAL"/>
    <s v="TERRESTRE"/>
    <s v="GELVEZ MOGOLLON JOSE ELISEO"/>
    <n v="1"/>
    <n v="31419"/>
    <n v="31419"/>
  </r>
  <r>
    <s v="NEIVA"/>
    <s v="0036-0006"/>
    <x v="2"/>
    <n v="41001"/>
    <n v="3124113"/>
    <n v="47558"/>
    <x v="0"/>
    <s v="HUILA"/>
    <s v="NEIVA"/>
    <s v="BARRIO ZONA INDUSTRIAL NEIVA 3"/>
    <s v="WOMPI"/>
    <s v="FO-25-1956435"/>
    <d v="2025-12-10T16:45:00"/>
    <d v="2025-12-17T15:51:00"/>
    <x v="0"/>
    <s v="ROLLOS"/>
    <s v="EJECUTADO_EXITOSO"/>
    <s v="EJECUTADO EXITOSO"/>
    <s v="10/12/2025 SE ESCALA A COORDINADOR DE ZONA PARA ENTREGA DE ROLLOS EN SITIO | 17/12/2025 SE ENTREGAN 24 ROLLOS WOMPI"/>
    <s v="VISITA_TÉCNICA"/>
    <n v="24"/>
    <s v="PRINCIPAL"/>
    <s v="TERRESTRE"/>
    <s v="DIAZ VARGAS JONATHAN MIGUEL"/>
    <n v="1"/>
    <n v="31419"/>
    <n v="31419"/>
  </r>
  <r>
    <s v="SINCELEJO"/>
    <s v="0036-0001"/>
    <x v="1"/>
    <n v="70670"/>
    <n v="3128082"/>
    <n v="55275"/>
    <x v="0"/>
    <s v="SUCRE"/>
    <s v="SAMPUES"/>
    <s v="BARRIO SAMPUES SAMPUES"/>
    <s v="WOMPI"/>
    <s v="FO-25-1961016"/>
    <d v="2025-12-11T14:35:00"/>
    <d v="2025-12-17T16:00:00"/>
    <x v="0"/>
    <s v="ROLLOS"/>
    <s v="EJECUTADO_EXITOSO"/>
    <s v="EJECUTADO EXITOSO"/>
    <s v="11/12/2025 SE REALIZA ENVIO DE ROLLOS POR  OPERADOR LOGISTICO | 16/12/2025 SE REALIZA ENVÍO DE 48 ROLLOS A CORRESPONSAL WOMPI"/>
    <s v="ENVÍO"/>
    <n v="48"/>
    <s v="INTERMEDIA"/>
    <s v="TERRESTRE"/>
    <s v="MARQUEZ HOYOS JEYSON DANIEL"/>
    <n v="1"/>
    <n v="36351"/>
    <n v="36351"/>
  </r>
  <r>
    <s v="BARRANQUILLA"/>
    <s v="0036-0001"/>
    <x v="1"/>
    <n v="8849"/>
    <n v="3124157"/>
    <n v="59968"/>
    <x v="0"/>
    <s v="ATLANTICO"/>
    <s v="USIACURI"/>
    <s v="BARRIO CENTRO USIACURI 2"/>
    <s v="WOMPI"/>
    <s v="FO-25-1960568"/>
    <d v="2025-12-11T08:00:00"/>
    <d v="2025-12-17T16:10:00"/>
    <x v="0"/>
    <s v="ROLLOS"/>
    <s v="EJECUTADO_EXITOSO"/>
    <s v="EJECUTADO EXITOSO"/>
    <s v="11/12/2025 SE CONFIRMAN DATOS, SE REALIZA ENVIO POR OPERADOR LOGISTICO | 17/12/2025 EN COMUNICACION CON EL USUARIO AL NUMERO 3135689952 INDICA QUE AUN NO LE HAN LLEGADO LOS ROLLOS | 17/12/2025 SE REALIZA ENVIO DE 32 ROLLOS, CON LA GUIA 2278614758 SERVIENTREGA. SE CONFIRMA ENTREGA EXITOSA POR PARTE DEL USUARIO"/>
    <s v="ENVÍO"/>
    <n v="32"/>
    <s v="INTERMEDIA"/>
    <s v="TERRESTRE"/>
    <s v="MISAS MARULANDA ALEXANDER"/>
    <n v="1"/>
    <n v="36351"/>
    <n v="36351"/>
  </r>
  <r>
    <s v="BUCARAMANGA"/>
    <s v="0036-0007"/>
    <x v="3"/>
    <n v="68001"/>
    <n v="3146580"/>
    <n v="75991"/>
    <x v="0"/>
    <s v="SANTANDER"/>
    <s v="BUCARAMANGA"/>
    <s v="BARRIO ALFONSO LOPEZ BUCARAMANGA 7"/>
    <s v="WOMPI"/>
    <s v="FO-25-1986034"/>
    <d v="2025-12-17T08:00:00"/>
    <d v="2025-12-17T16:23:00"/>
    <x v="0"/>
    <s v="ROLLOS"/>
    <s v="EJECUTADO_EXITOSO"/>
    <s v="EJECUTADO EXITOSO"/>
    <s v="17/12/2025 SE ESCALA A COORDINADOR DE ZONA PARA ENTREGA DE ROLLOS EN SITIO | 17/12/2025 SE HACE PRESENCIA EN COMERCIO SE REALIZA ENTREGA DE 24 ROLLOS"/>
    <s v="VISITA_TÉCNICA"/>
    <n v="24"/>
    <s v="PRINCIPAL"/>
    <s v="TERRESTRE"/>
    <s v="BARRERA ORTEGA MARLON STWAR"/>
    <n v="1"/>
    <n v="31419"/>
    <n v="31419"/>
  </r>
  <r>
    <s v="TUNJA"/>
    <s v="0036-0007"/>
    <x v="3"/>
    <n v="15001"/>
    <n v="3142914"/>
    <n v="78116"/>
    <x v="0"/>
    <s v="BOYACA"/>
    <s v="TUNJA"/>
    <s v="BARRIO EL CARMEN TUNJA"/>
    <s v="WOMPI"/>
    <s v="FO-25-1981430"/>
    <d v="2025-12-16T10:02:00"/>
    <d v="2025-12-18T08:13:00"/>
    <x v="0"/>
    <s v="ROLLOS"/>
    <s v="EJECUTADO_EXITOSO"/>
    <s v="EJECUTADO EXITOSO"/>
    <s v="16/12/2025 SE ESCALA A COORDINADOR DE ZONA PARA ENTREGA DE ROLLOS EN SITIO | 17/12/2025 SE E REALIZA ENTREGA EN SITIO DE 16 ROLLOS WOMPI ,RECIBE PAPELERÍA ROSALBA ESPINOSA"/>
    <s v="VISITA_TÉCNICA"/>
    <n v="16"/>
    <s v="PRINCIPAL"/>
    <s v="TERRESTRE"/>
    <s v="ALVARADO MORENO CRISTHIAN"/>
    <n v="1"/>
    <n v="31419"/>
    <n v="31419"/>
  </r>
  <r>
    <s v="BOGOTA"/>
    <s v="0036-0004"/>
    <x v="4"/>
    <n v="25175"/>
    <n v="3070852"/>
    <n v="70277"/>
    <x v="0"/>
    <s v="CUNDINAMARCA"/>
    <s v="CHIA"/>
    <s v="BARRIO MARGARITAS CHIA"/>
    <s v="WOMPI"/>
    <s v="FO-25-1901230"/>
    <d v="2025-11-27T10:39:00"/>
    <d v="2025-12-18T08:15:00"/>
    <x v="0"/>
    <s v="ROLLOS"/>
    <s v="EJECUTADO_EXITOSO"/>
    <s v="EJECUTADO EXITOSO"/>
    <s v="04/12/2025 SE REALIZA ENVIO DE ROLLOS POR  OPERADOR LOGISTICO | 18/12/2025 SE REALIZA ENVIO DE 40 ROLLOS, CON LA GUIA 2235596878 SERVIENTREGA. SE CONFIRMA ENTREGA EXITOSA POR PARTE DE LA TRANSPORTADORA"/>
    <s v="ENVÍO"/>
    <n v="40"/>
    <s v="INTERMEDIA"/>
    <s v="TERRESTRE"/>
    <s v="ORREGO BEDOYA YASMIN ADRIANA"/>
    <n v="1"/>
    <n v="36351"/>
    <n v="36351"/>
  </r>
  <r>
    <s v="PASTO"/>
    <s v="0036-0003"/>
    <x v="0"/>
    <n v="52110"/>
    <n v="3105336"/>
    <n v="23760"/>
    <x v="0"/>
    <s v="NARIÑO"/>
    <s v="BUESACO"/>
    <s v="BARRIO CENTRO - BUESACO"/>
    <s v="WOMPI"/>
    <s v="FO-25-1948293"/>
    <d v="2025-12-05T08:00:00"/>
    <d v="2025-12-18T08:15:00"/>
    <x v="0"/>
    <s v="ROLLOS"/>
    <s v="EJECUTADO_EXITOSO"/>
    <s v="EJECUTADO EXITOSO"/>
    <s v="09/12/2025 SE CONFIRMAN DATOS, SE REALIZA ENVIO POR OPERADOR LOGISTICO | 18/12/2025 SE REALIZA ENVIO DE 32 ROLLOS, CON LA GUIA 2248145481 SERVIENTREGA. SE CONFIRMA ENTREGA EXITOSA POR PARTE DE LA TRANSPORTADORA"/>
    <s v="ENVÍO"/>
    <n v="32"/>
    <s v="INTERMEDIA"/>
    <s v="TERRESTRE"/>
    <s v="ORREGO BEDOYA YASMIN ADRIANA"/>
    <n v="1"/>
    <n v="36351"/>
    <n v="36351"/>
  </r>
  <r>
    <s v="BOGOTA"/>
    <s v="0036-0004"/>
    <x v="4"/>
    <n v="25473"/>
    <n v="3144165"/>
    <n v="52225"/>
    <x v="0"/>
    <s v="CUNDINAMARCA"/>
    <s v="MOSQUERA"/>
    <s v="BARRIO PORVENIR RIO MOSQUERA"/>
    <s v="WOMPI"/>
    <s v="FO-25-1982568"/>
    <d v="2025-12-16T12:28:00"/>
    <d v="2025-12-18T08:15:00"/>
    <x v="0"/>
    <s v="ROLLOS"/>
    <s v="EJECUTADO_EXITOSO"/>
    <s v="EJECUTADO EXITOSO"/>
    <s v="16/12/2025 SE ESCALA A COORDINADOR DE ZONA PARA ENTREGA DE ROLLOS EN SITIO | 17/12/2025 SE REALIZA LA ENTREGA DE 64 ROLLOS WOMPI"/>
    <s v="VISITA_TÉCNICA"/>
    <n v="64"/>
    <s v="PRINCIPAL"/>
    <s v="TERRESTRE"/>
    <s v="ORTIZ MARTINEZ STIVEN"/>
    <n v="1"/>
    <n v="31419"/>
    <n v="31419"/>
  </r>
  <r>
    <s v="CALI"/>
    <s v="0036-0003"/>
    <x v="0"/>
    <n v="19698"/>
    <n v="3119170"/>
    <n v="16808"/>
    <x v="0"/>
    <s v="CAUCA"/>
    <s v="SANTANDER DE QUILICHAO"/>
    <s v="BARRIO ALFONOSO LOPEZ SANTANDER DE QUILICHAO"/>
    <s v="WOMPI"/>
    <s v="FO-25-1956093"/>
    <d v="2025-12-10T08:00:00"/>
    <d v="2025-12-18T08:16:00"/>
    <x v="0"/>
    <s v="ROLLOS"/>
    <s v="EJECUTADO_EXITOSO"/>
    <s v="EJECUTADO EXITOSO"/>
    <s v="16/12/2025 SE INTENTA COMUNICACION CON EL USUARIO PARA VALIDAR SI YA RECIBIO LOS ROLLOS PERO NO HAY CONTACTO | 18/12/2025 SE REALIZA ENVIO DE 16 ROLLOS, CON LA GUIA 2248145546 SERVIENTREGA. SE CONFIRMA ENTREGA EXITOSA POR PARTE DE LA TRANSPORTADORA"/>
    <s v="ENVÍO"/>
    <n v="16"/>
    <s v="INTERMEDIA"/>
    <s v="TERRESTRE"/>
    <s v="GARCIA CHAVARRIA TATIANA EDELMIRA"/>
    <n v="1"/>
    <n v="36351"/>
    <n v="36351"/>
  </r>
  <r>
    <s v="NEIVA"/>
    <s v="0036-0006"/>
    <x v="2"/>
    <n v="18610"/>
    <n v="3125543"/>
    <n v="70548"/>
    <x v="0"/>
    <s v="CAQUETA"/>
    <s v="SAN JOSE DEL FRAGUA"/>
    <s v="BARRIO LOS ALPES SAN JOSE DEL FRAGUA"/>
    <s v="WOMPI"/>
    <s v="FO-25-1973119"/>
    <d v="2025-12-11T09:05:00"/>
    <d v="2025-12-18T08:17:00"/>
    <x v="0"/>
    <s v="ROLLOS"/>
    <s v="EJECUTADO_EXITOSO"/>
    <s v="EJECUTADO EXITOSO"/>
    <s v="15/12/2025 SE REALIZA ENVIO DE ROLLOS POR  OPERADOR LOGISTICO | 18/12/2025 SE REALIZA ENVIO DE 16 ROLLOS, CON LA GUIA 2235597870 SERVIENTREGA. SE CONFIRMA ENTREGA EXITOSA POR PARTE DE LA TRANSPORTADORA"/>
    <s v="ENVÍO"/>
    <n v="16"/>
    <s v="LEJANA"/>
    <s v="TERRESTRE"/>
    <s v="CONTRERAS ROSSI LITZY YULIETH"/>
    <n v="1"/>
    <n v="40250"/>
    <n v="40250"/>
  </r>
  <r>
    <s v="NEIVA"/>
    <s v="0036-0006"/>
    <x v="2"/>
    <n v="18753"/>
    <n v="3133572"/>
    <n v="79132"/>
    <x v="0"/>
    <s v="CAQUETA"/>
    <s v="SAN VICENTE DEL CAGUAN"/>
    <s v="BARRIO SAN JUAN DE LOZADA SAN VICENTE DEL CAGUAN"/>
    <s v="WOMPI"/>
    <s v="FO-25-1970543"/>
    <d v="2025-12-12T16:33:00"/>
    <d v="2025-12-18T08:18:00"/>
    <x v="0"/>
    <s v="ROLLOS"/>
    <s v="EJECUTADO_EXITOSO"/>
    <s v="EJECUTADO EXITOSO"/>
    <s v="13/12/2025 SE CONFIRMAN DATOS, SE REALIZA ENVIO POR OPERADOR LOGISTICO | 18/12/2025 SE REALIZA ENVIO DE 8 ROLLOS, CON LA GUIA 2235597877 SERVIENTREGA. SE CONFIRMA ENTREGA EXITOSA POR PARTE DE LA TRANSPORTADORA"/>
    <s v="ENVÍO"/>
    <n v="8"/>
    <s v="LEJANA"/>
    <s v="TERRESTRE / AEREO"/>
    <s v="ORREGO BEDOYA YASMIN ADRIANA"/>
    <n v="1"/>
    <n v="40250"/>
    <n v="40250"/>
  </r>
  <r>
    <s v="NEIVA"/>
    <s v="0036-0006"/>
    <x v="2"/>
    <n v="18610"/>
    <n v="3133588"/>
    <n v="60658"/>
    <x v="0"/>
    <s v="CAQUETA"/>
    <s v="SAN JOSE DEL FRAGUA"/>
    <s v="BARRIO CENTRO SAN JOSE DEL FRAGUA 5"/>
    <s v="WOMPI"/>
    <s v="FO-25-1968238"/>
    <d v="2025-12-12T16:57:00"/>
    <d v="2025-12-18T08:19:00"/>
    <x v="0"/>
    <s v="ROLLOS"/>
    <s v="EJECUTADO_EXITOSO"/>
    <s v="EJECUTADO EXITOSO"/>
    <s v="12/12/2025 SE REALIZA ENVIO DE ROLLOS POR  OPERADOR LOGISTICO | 18/12/2025 SE REALIZA ENVIO DE 16 ROLLOS, CON LA GUIA 2235597750 SERVIENTREGA. SE CONFIRMA ENTREGA EXITOSA POR PARTE DE LA TRANSPORTADORA"/>
    <s v="ENVÍO"/>
    <n v="16"/>
    <s v="LEJANA"/>
    <s v="TERRESTRE"/>
    <s v="ORREGO BEDOYA YASMIN ADRIANA"/>
    <n v="1"/>
    <n v="40250"/>
    <n v="40250"/>
  </r>
  <r>
    <s v="CARTAGENA"/>
    <s v="0036-0001"/>
    <x v="1"/>
    <n v="13657"/>
    <n v="3134715"/>
    <n v="36230"/>
    <x v="0"/>
    <s v="BOLIVAR"/>
    <s v="SAN JUAN NEPOMUCENO"/>
    <s v="BARRIO OLAYA SAN JUAN NEPOMUCENO"/>
    <s v="WOMPI"/>
    <s v="FO-25-1975438"/>
    <d v="2025-12-15T08:00:00"/>
    <d v="2025-12-18T08:20:00"/>
    <x v="0"/>
    <s v="ROLLOS"/>
    <s v="EJECUTADO_EXITOSO"/>
    <s v="EJECUTADO EXITOSO"/>
    <s v="18/12/2025 SE REALIZA ENVIO DE 48 ROLLOS, CON LA GUIA 2278614819 SERVIENTREGA. SE CONFIRMA ENTREGA EXITOSA POR PARTE DE LA TRANSPORTADORA"/>
    <s v="ENVÍO"/>
    <n v="48"/>
    <s v="INTERMEDIA"/>
    <s v="TERRESTRE"/>
    <s v="ALVAREZ LOPEZ MARIANA"/>
    <n v="1"/>
    <n v="36351"/>
    <n v="36351"/>
  </r>
  <r>
    <s v="NEIVA"/>
    <s v="0036-0006"/>
    <x v="2"/>
    <n v="41206"/>
    <n v="3134812"/>
    <n v="49961"/>
    <x v="0"/>
    <s v="HUILA"/>
    <s v="COLOMBIA"/>
    <s v="BARRIO UNICENTRO COLOMBIA"/>
    <s v="WOMPI"/>
    <s v="FO-25-1974756"/>
    <d v="2025-12-15T08:00:00"/>
    <d v="2025-12-18T08:21:00"/>
    <x v="0"/>
    <s v="ROLLOS"/>
    <s v="EJECUTADO_EXITOSO"/>
    <s v="EJECUTADO EXITOSO"/>
    <s v="15/12/2025 SE REALIZA ENVIO DE ROLLOS POR  OPERADOR LOGISTICO | 18/12/2025 SE REALIZA ENVIO DE 56 ROLLOS, CON LA GUIA 2235597890 SERVIENTREGA. SE CONFIRMA ENTREGA EXITOSA POR PARTE DE LA TRANSPORTADORA"/>
    <s v="ENVÍO"/>
    <n v="56"/>
    <s v="LEJANA"/>
    <s v="TERRESTRE"/>
    <s v="CONTRERAS ROSSI LITZY YULIETH"/>
    <n v="1"/>
    <n v="40250"/>
    <n v="40250"/>
  </r>
  <r>
    <s v="CALI"/>
    <s v="0036-0003"/>
    <x v="0"/>
    <n v="76364"/>
    <n v="3134711"/>
    <n v="80025"/>
    <x v="0"/>
    <s v="VALLE DEL CAUCA"/>
    <s v="JAMUNDI"/>
    <s v="BARRIO BONANZA JAMUNDI 2"/>
    <s v="WOMPI"/>
    <s v="FO-25-1970633"/>
    <d v="2025-12-15T08:00:00"/>
    <d v="2025-12-18T08:22:00"/>
    <x v="0"/>
    <s v="ROLLOS"/>
    <s v="EJECUTADO_EXITOSO"/>
    <s v="EJECUTADO EXITOSO"/>
    <s v="13/12/2025 SE REALIZA ENVIO DE ROLLOS POR  OPERADOR LOGISTICO | 18/12/2025 SE REALIZA ENVIO DE 16 ROLLOS, CON LA GUIA 2248145572 SERVIENTREGA. SE CONFIRMA ENTREGA EXITOSA POR PARTE DE LA TRANSPORTADORA"/>
    <s v="ENVÍO"/>
    <n v="16"/>
    <s v="INTERMEDIA"/>
    <s v="TERRESTRE"/>
    <s v="ORREGO BEDOYA YASMIN ADRIANA"/>
    <n v="1"/>
    <n v="36351"/>
    <n v="36351"/>
  </r>
  <r>
    <s v="BOGOTA"/>
    <s v="0036-0004"/>
    <x v="4"/>
    <n v="25817"/>
    <n v="3142997"/>
    <n v="39403"/>
    <x v="0"/>
    <s v="CUNDINAMARCA"/>
    <s v="TOCANCIPA"/>
    <s v="BARRIO CENTRO TOCANCIPA 3"/>
    <s v="WOMPI"/>
    <s v="FO-25-1981810"/>
    <d v="2025-12-16T10:37:00"/>
    <d v="2025-12-18T08:23:00"/>
    <x v="0"/>
    <s v="ROLLOS"/>
    <s v="EJECUTADO_EXITOSO"/>
    <s v="EJECUTADO EXITOSO"/>
    <s v="16/12/2025 SE REALIZA ENVIO DE ROLLOS POR  OPERADOR LOGISTICO | 18/12/2025 SE REALIZA ENVIO DE 56 ROLLOS, CON LA GUIA 2235597940 SERVIENTREGA. SE CONFIRMA ENTREGA EXITOSA POR PARTE DE LA TRANSPORTADORA"/>
    <s v="ENVÍO"/>
    <n v="56"/>
    <s v="INTERMEDIA"/>
    <s v="TERRESTRE"/>
    <s v="RICO PERDOMO ALAHY XIMENA"/>
    <n v="1"/>
    <n v="36351"/>
    <n v="36351"/>
  </r>
  <r>
    <s v="VILLAVICENCIO"/>
    <s v="0036-0006"/>
    <x v="2"/>
    <n v="50313"/>
    <n v="3111445"/>
    <n v="77962"/>
    <x v="0"/>
    <s v="META"/>
    <s v="GRANADA"/>
    <s v="BARRIO CENTRO GRANADA 19"/>
    <s v="WOMPI"/>
    <s v="FO-25-1954870"/>
    <d v="2025-12-09T08:00:00"/>
    <d v="2025-12-18T08:33:00"/>
    <x v="0"/>
    <s v="ROLLOS"/>
    <s v="EJECUTADO_EXITOSO"/>
    <s v="EJECUTADO EXITOSO"/>
    <s v="10/12/2025 SE CONFIRMAN DATOS, SE REALIZA ENVIO POR OPERADOR LOGISTICO | 16/12/2025 SE INTENTA COMUNICACION CON EL USUARIO PARA VALDIAR SI YA RECIBIO LOS ROLLOS PERO NO HAY CONTACTO | 18/12/2025 SE REALIZA ENVIO DE 24 ROLLOS, CON LA GUIA 2235597703 SERVIENTREGA. SE CONFIRMA ENTREGA EXITOSA POR PARTE DE LA TRANSPORTADORA"/>
    <s v="ENVÍO"/>
    <n v="24"/>
    <s v="INTERMEDIA"/>
    <s v="TERRESTRE"/>
    <s v="ORREGO BEDOYA YASMIN ADRIANA"/>
    <n v="1"/>
    <n v="36351"/>
    <n v="36351"/>
  </r>
  <r>
    <s v="VILLAVICENCIO"/>
    <s v="0036-0006"/>
    <x v="2"/>
    <n v="50313"/>
    <n v="3116083"/>
    <n v="70758"/>
    <x v="0"/>
    <s v="META"/>
    <s v="GRANADA"/>
    <s v="BARRIO VILLA OLIMPICA GRANADA 4"/>
    <s v="WOMPI"/>
    <s v="FO-25-1970588"/>
    <d v="2025-12-09T12:15:00"/>
    <d v="2025-12-18T08:34:00"/>
    <x v="0"/>
    <s v="ROLLOS"/>
    <s v="EJECUTADO_EXITOSO"/>
    <s v="EJECUTADO EXITOSO"/>
    <s v="13/12/2025 SE CONFIRMAN DATOS, SE REALIZA ENVIO POR OPERADOR LOGISTICO | 16/12/2025 SE INTENTA COMUNICACION CON EL USUARIO AL NUMERO 3134325190 PARA VALIDAR SI YA RECIBIO LOS ROLLOS PERO NO HAY CONTACTO | 16/12/2025 EN COMUNICACION CON EL USUARIO AL NUMERO 3134325190 NOS INDICA QUE AUN NO HA RECIBIDO LOS ROLLOS | 18/12/2025 SE REALIZA ENVIO DE 24 ROLLOS, CON LA GUIA 2235597875 SERVIENTREGA. SE CONFIRMA ENTREGA EXITOSA POR PARTE DE LA TRANSPORTADORA"/>
    <s v="ENVÍO"/>
    <n v="24"/>
    <s v="INTERMEDIA"/>
    <s v="TERRESTRE"/>
    <s v="TORO CARDONA ELIZABETH"/>
    <n v="1"/>
    <n v="36351"/>
    <n v="36351"/>
  </r>
  <r>
    <s v="VILLAVICENCIO"/>
    <s v="0036-0006"/>
    <x v="2"/>
    <n v="50313"/>
    <n v="3121683"/>
    <n v="16169"/>
    <x v="0"/>
    <s v="META"/>
    <s v="GRANADA"/>
    <s v="BARRIO CENTRO VI GRANADA"/>
    <s v="WOMPI"/>
    <s v="FO-25-1955761"/>
    <d v="2025-12-10T11:56:00"/>
    <d v="2025-12-18T08:36:00"/>
    <x v="0"/>
    <s v="ROLLOS"/>
    <s v="EJECUTADO_EXITOSO"/>
    <s v="EJECUTADO EXITOSO"/>
    <s v="17/12/2025 EN COMUNICACION CON EL USUARIO AL NUMERO 3143050492 INDICA QUE AUN NO HA RECIBIDO LOS ROLLOS | 18/12/2025 SE REALIZA ENVIO DE 16 ROLLOS, CON LA GUIA 2235597715 SERVIENTREGA. SE CONFIRMA ENTREGA EXITOSA POR PARTE DEL USUARIO"/>
    <s v="ENVÍO"/>
    <n v="16"/>
    <s v="INTERMEDIA"/>
    <s v="TERRESTRE"/>
    <s v="MISAS MARULANDA ALEXANDER"/>
    <n v="1"/>
    <n v="36351"/>
    <n v="36351"/>
  </r>
  <r>
    <s v="NEIVA"/>
    <s v="0036-0006"/>
    <x v="2"/>
    <n v="41001"/>
    <n v="3128206"/>
    <n v="53374"/>
    <x v="0"/>
    <s v="HUILA"/>
    <s v="NEIVA"/>
    <s v="BARRIO EDUARDO SANTOS NEIVA"/>
    <s v="WOMPI"/>
    <s v="FO-25-1961182"/>
    <d v="2025-12-11T14:10:00"/>
    <d v="2025-12-18T08:36:00"/>
    <x v="0"/>
    <s v="ROLLOS"/>
    <s v="EJECUTADO_EXITOSO"/>
    <s v="EJECUTADO EXITOSO"/>
    <s v="11/12/2025 SE ESCALA A COORDINADOR DE ZONA PARA ENTREGA DE ROLLOS EN SITIO | 17/12/2025 SE ENTREGAN 64 ROLLOS WOMPI"/>
    <s v="VISITA_TÉCNICA"/>
    <n v="64"/>
    <s v="PRINCIPAL"/>
    <s v="TERRESTRE"/>
    <s v="DIAZ VARGAS JONATHAN MIGUEL"/>
    <n v="1"/>
    <n v="31419"/>
    <n v="31419"/>
  </r>
  <r>
    <s v="NEIVA"/>
    <s v="0036-0006"/>
    <x v="2"/>
    <n v="41020"/>
    <n v="3135401"/>
    <n v="18141"/>
    <x v="0"/>
    <s v="HUILA"/>
    <s v="ALGECIRAS"/>
    <s v="CENTRO II ALGECIRAS HUILA"/>
    <s v="WOMPI"/>
    <s v="FO-25-1974754"/>
    <d v="2025-12-15T08:00:00"/>
    <d v="2025-12-18T08:38:00"/>
    <x v="0"/>
    <s v="ROLLOS"/>
    <s v="EJECUTADO_EXITOSO"/>
    <s v="EJECUTADO EXITOSO"/>
    <s v="15/12/2025 SE REALIZA ENVIO DE ROLLOS POR  OPERADOR LOGISTICO | 18/12/2025 SE REALIZA ENVIO DE 24 ROLLOS, CON LA GUIA 2235597889 SERVIENTREGA. SE CONFIRMA ENTREGA EXITOSA POR PARTE DE LA TRANSPORTADORA"/>
    <s v="ENVÍO"/>
    <n v="24"/>
    <s v="INTERMEDIA"/>
    <s v="TERRESTRE"/>
    <s v="CONTRERAS ROSSI LITZY YULIETH"/>
    <n v="1"/>
    <n v="36351"/>
    <n v="36351"/>
  </r>
  <r>
    <s v="NEIVA"/>
    <s v="0036-0006"/>
    <x v="2"/>
    <n v="18479"/>
    <n v="3134717"/>
    <n v="25124"/>
    <x v="0"/>
    <s v="CAQUETA"/>
    <s v="MORELIA"/>
    <s v="CENTRO MORELIA - CAQUETA"/>
    <s v="WOMPI"/>
    <s v="FO-25-1970670"/>
    <d v="2025-12-15T08:00:00"/>
    <d v="2025-12-18T08:39:00"/>
    <x v="0"/>
    <s v="ROLLOS"/>
    <s v="EJECUTADO_EXITOSO"/>
    <s v="EJECUTADO EXITOSO"/>
    <s v="13/12/2025 SE REALIZA ENVIO DE ROLLOS POR  OPERADOR LOGISTICO | 18/12/2025 SE REALIZA ENVIO DE 56 ROLLOS, CON LA GUIA 2235597865 SERVIENTREGA. SE CONFIRMA ENTREGA EXITOSA POR PARTE DE LA TRANSPORTADORA"/>
    <s v="ENVÍO"/>
    <n v="56"/>
    <s v="LEJANA"/>
    <s v="TERRESTRE"/>
    <s v="ORREGO BEDOYA YASMIN ADRIANA"/>
    <n v="1"/>
    <n v="40250"/>
    <n v="40250"/>
  </r>
  <r>
    <s v="MEDELLIN"/>
    <s v="0036-0005"/>
    <x v="5"/>
    <n v="5440"/>
    <n v="3138379"/>
    <n v="75639"/>
    <x v="0"/>
    <s v="ANTIOQUIA"/>
    <s v="MARINILLA"/>
    <s v="BARRIO MARINILLA LA RAMADA MARINILLA"/>
    <s v="WOMPI"/>
    <s v="FO-25-1980948"/>
    <d v="2025-12-15T12:08:00"/>
    <d v="2025-12-18T09:23:00"/>
    <x v="0"/>
    <s v="ROLLOS"/>
    <s v="EJECUTADO_EXITOSO"/>
    <s v="EJECUTADO EXITOSO"/>
    <s v="18/12/2025 SE REALIZA ENVIO DE 64 ROLLOS, CON LA GUIA 992241061 LOGICUARTAS. SE CONFIRMA ENTREGA EXITOSA POR PARTE DE LA TRANSPORTADORA"/>
    <s v="ENVÍO"/>
    <n v="64"/>
    <s v="INTERMEDIA"/>
    <s v="TERRESTRE"/>
    <s v="MORENO MEDINA JUAN PABLO"/>
    <n v="1"/>
    <n v="36351"/>
    <n v="36351"/>
  </r>
  <r>
    <s v="MEDELLIN"/>
    <s v="0036-0005"/>
    <x v="5"/>
    <n v="5674"/>
    <n v="3144014"/>
    <n v="29144"/>
    <x v="0"/>
    <s v="ANTIOQUIA"/>
    <s v="SAN VICENTE"/>
    <s v="BARRIO SAN VICENTE 3 ANTIOQUIA"/>
    <s v="WOMPI"/>
    <s v="FO-25-1982183"/>
    <d v="2025-12-16T11:43:00"/>
    <d v="2025-12-18T09:25:00"/>
    <x v="0"/>
    <s v="ROLLOS"/>
    <s v="EJECUTADO_EXITOSO"/>
    <s v="EJECUTADO EXITOSO"/>
    <s v="16/12/2025 SE REALIZA ENVIO DE ROLLOS POR  OPERADOR LOGISTICO | 18/12/2025 SE REALIZA ENVIO DE 64 ROLLOS, CON LA GUIA 992241099 LOGICUARTAS. SE CONFIRMA ENTREGA EXITOSA POR PARTE DE LA TRANSPORTADORA"/>
    <s v="ENVÍO"/>
    <n v="64"/>
    <s v="INTERMEDIA"/>
    <s v="TERRESTRE"/>
    <s v="MORENO MEDINA JUAN PABLO"/>
    <n v="1"/>
    <n v="36351"/>
    <n v="36351"/>
  </r>
  <r>
    <s v="PEREIRA"/>
    <s v="0036-0002"/>
    <x v="6"/>
    <n v="63302"/>
    <n v="3103183"/>
    <n v="10030"/>
    <x v="0"/>
    <s v="QUINDIO"/>
    <s v="GENOVA"/>
    <s v="GENOVA - QUINDIO"/>
    <s v="WOMPI"/>
    <s v="FO-25-1935999"/>
    <d v="2025-12-04T13:08:00"/>
    <d v="2025-12-18T09:29:00"/>
    <x v="0"/>
    <s v="ROLLOS"/>
    <s v="EJECUTADO_EXITOSO"/>
    <s v="EJECUTADO EXITOSO"/>
    <s v="05/12/2025 SE CONFIRMAN DATOS, SE REALIZA ENVIO POR OPERADOR LOGISTICO | 18/12/2025 SE REALIZA ENVIO DE 64 ROLLOS, CON LA GUIA 46778000255 COORDINADORA. SE CONFIRMA ENTREGA EXITOSA POR PARTE DE LA TRANSPORTADORA"/>
    <s v="ENVÍO"/>
    <n v="64"/>
    <s v="LEJANA"/>
    <s v="TERRESTRE"/>
    <s v="ORREGO BEDOYA YASMIN ADRIANA"/>
    <n v="1"/>
    <n v="40250"/>
    <n v="40250"/>
  </r>
  <r>
    <s v="CALI"/>
    <s v="0036-0003"/>
    <x v="0"/>
    <n v="76233"/>
    <n v="3127317"/>
    <n v="62787"/>
    <x v="0"/>
    <s v="VALLE DEL CAUCA"/>
    <s v="DAGUA"/>
    <s v="BARRIO BORRERO AYERBE DAGUA"/>
    <s v="WOMPI"/>
    <s v="FO-25-1961525"/>
    <d v="2025-12-11T11:36:00"/>
    <d v="2025-12-18T10:24:00"/>
    <x v="0"/>
    <s v="ROLLOS"/>
    <s v="EJECUTADO_EXITOSO"/>
    <s v="EJECUTADO EXITOSO"/>
    <s v="11/12/2025 SE REALIZA ENVIO DE ROLLOS POR  OPERADOR LOGISTICO | 18/12/2025 SE INTENTA COMUNICACION CON EL USUARIO PARA VALIDAR SI YA RECIBIO LOS ROLLOS PERO NO HAY CONTACTO | 18/12/2025 SE REALIZA ENVIO DE 64 ROLLOS, CON LA GUIA 2248145549 SERVIENTREGA. SE CONFIRMA ENTREGA EXITOSA POR PARTE DEL USUARIO"/>
    <s v="ENVÍO"/>
    <n v="64"/>
    <s v="INTERMEDIA"/>
    <s v="TERRESTRE"/>
    <s v="ORREGO BEDOYA YASMIN ADRIANA"/>
    <n v="1"/>
    <n v="36351"/>
    <n v="36351"/>
  </r>
  <r>
    <s v="BOGOTA"/>
    <s v="0036-0004"/>
    <x v="4"/>
    <n v="25772"/>
    <n v="3128008"/>
    <n v="48527"/>
    <x v="0"/>
    <s v="CUNDINAMARCA"/>
    <s v="SUESCA"/>
    <s v="BARRIO SUESCA SUESCA 1"/>
    <s v="WOMPI"/>
    <s v="FO-25-1961017"/>
    <d v="2025-12-11T13:50:00"/>
    <d v="2025-12-18T10:29:00"/>
    <x v="0"/>
    <s v="ROLLOS"/>
    <s v="EJECUTADO_EXITOSO"/>
    <s v="EJECUTADO EXITOSO"/>
    <s v="11/12/2025 SE REALIZA ENVIO DE ROLLOS POR  OPERADOR LOGISTICO | 18/12/2025 SE REALIZA ENVIO DE 48 ROLLOS, CON LA GUIA 2235597724 SERVIENTREGA. SE CONFIRMA ENTREGA EXITOSA POR PARTE DEL USUARIO"/>
    <s v="ENVÍO"/>
    <n v="48"/>
    <s v="INTERMEDIA"/>
    <s v="TERRESTRE"/>
    <s v="CONTRERAS ROSSI LITZY YULIETH"/>
    <n v="1"/>
    <n v="36351"/>
    <n v="36351"/>
  </r>
  <r>
    <s v="CUCUTA"/>
    <s v="0036-0007"/>
    <x v="3"/>
    <n v="54518"/>
    <n v="3128944"/>
    <n v="33153"/>
    <x v="0"/>
    <s v="NORTE DE SANTANDER"/>
    <s v="PAMPLONA"/>
    <s v="BARRIO URSUA PAMPLONA"/>
    <s v="WOMPI"/>
    <s v="FO-25-1962200"/>
    <d v="2025-12-11T15:48:00"/>
    <d v="2025-12-18T10:38:00"/>
    <x v="0"/>
    <s v="ROLLOS"/>
    <s v="EJECUTADO_EXITOSO"/>
    <s v="EJECUTADO EXITOSO"/>
    <s v="11/12/2025 SE REALIZA ENVIO DE ROLLOS POR  OPERADOR LOGISTICO | 17/12/2025 SE REALIZA ENTREGA DE 24 ROLLOS AL SR NELSON GONZÁLEZ"/>
    <s v="VISITA_TÉCNICA"/>
    <n v="24"/>
    <s v="LEJANA"/>
    <s v="TERRESTRE"/>
    <s v="GONZALEZ ESTUPIÑAN YEISON WALTER ANTONIO"/>
    <n v="1"/>
    <n v="40250"/>
    <n v="40250"/>
  </r>
  <r>
    <s v="TUNJA"/>
    <s v="0036-0007"/>
    <x v="3"/>
    <n v="15516"/>
    <n v="3128211"/>
    <n v="81171"/>
    <x v="0"/>
    <s v="BOYACA"/>
    <s v="PAIPA"/>
    <s v="BARRIO CENTRO PAIPA 19"/>
    <s v="WOMPI"/>
    <s v="FO-25-1966105"/>
    <d v="2025-12-11T14:14:00"/>
    <d v="2025-12-18T10:43:00"/>
    <x v="0"/>
    <s v="ROLLOS"/>
    <s v="EJECUTADO_EXITOSO"/>
    <s v="EJECUTADO EXITOSO"/>
    <s v="12/12/2025 SE CONFIRMAN DATOS, SE REALIZA ENVIO POR OPERADOR LOGISTICO | 18/12/2025 SE REALIZA ENVIO DE 8 ROLLOS, CON LA GUIA 2235597894 SERVIENTREGA. SE CONFIRMA ENTREGA EXITOSA POR PARTE DE LA TRANSPORTADORA"/>
    <s v="ENVÍO"/>
    <n v="8"/>
    <s v="INTERMEDIA"/>
    <s v="TERRESTRE"/>
    <s v="ORREGO BEDOYA YASMIN ADRIANA"/>
    <n v="1"/>
    <n v="36351"/>
    <n v="36351"/>
  </r>
  <r>
    <s v="VILLAVICENCIO"/>
    <s v="0036-0006"/>
    <x v="2"/>
    <n v="50001"/>
    <n v="3150599"/>
    <n v="21744"/>
    <x v="0"/>
    <s v="META"/>
    <s v="VILLAVICENCIO"/>
    <s v="BARRIO RELIQUIA - VILLAVICENCIO"/>
    <s v="WOMPI"/>
    <s v="FO-25-1992369"/>
    <d v="2025-12-17T15:52:00"/>
    <d v="2025-12-18T10:50:00"/>
    <x v="0"/>
    <s v="ROLLOS"/>
    <s v="EJECUTADO_EXITOSO"/>
    <s v="EJECUTADO EXITOSO"/>
    <s v="17/12/2025 SE ESCALA A COORDINADOR DE ZONA PARA ENTREGA DE ROLLOS EN SITIO | 18/12/2025 SE REALIZA VISITA AL CB POR SOLICITUD DE ROLLOS, SE ENTREGAN LOS 40 ROLLOS SIN NOVEDAD"/>
    <s v="VISITA_TÉCNICA"/>
    <n v="40"/>
    <s v="PRINCIPAL"/>
    <s v="TERRESTRE"/>
    <s v="MOLINA CASTRO JAVIER ALBERTO"/>
    <n v="1"/>
    <n v="31419"/>
    <n v="31419"/>
  </r>
  <r>
    <s v="IBAGUE"/>
    <s v="0036-0006"/>
    <x v="2"/>
    <n v="73001"/>
    <n v="3147853"/>
    <n v="65317"/>
    <x v="0"/>
    <s v="TOLIMA"/>
    <s v="IBAGUE"/>
    <s v="BARRIO EL SALADO IBAGUE 11"/>
    <s v="WOMPI"/>
    <s v="FO-25-1987165"/>
    <d v="2025-12-17T09:33:00"/>
    <d v="2025-12-18T10:52:00"/>
    <x v="0"/>
    <s v="ROLLOS"/>
    <s v="EJECUTADO_EXITOSO"/>
    <s v="EJECUTADO EXITOSO"/>
    <s v="17/12/2025 SE ESCALA A COORDINADOR DE ZONA PARA ENTREGA DE ROLLOS EN SITIO | 18/12/2025 SE REALIZA ENTREGA DE 16 ROLLOS WOMPI POR SOLICITUD DEL CLIENTE."/>
    <s v="VISITA_TÉCNICA"/>
    <n v="16"/>
    <s v="PRINCIPAL"/>
    <s v="TERRESTRE"/>
    <s v="BARRAGAN TAFUR EDWIN ESTEBAN"/>
    <n v="1"/>
    <n v="31419"/>
    <n v="31419"/>
  </r>
  <r>
    <s v="CARTAGENA"/>
    <s v="0036-0001"/>
    <x v="1"/>
    <n v="13001"/>
    <n v="3148521"/>
    <n v="76187"/>
    <x v="0"/>
    <s v="BOLIVAR"/>
    <s v="CARTAGENA"/>
    <s v="BARRIO GAVIOTAS CARGENA DE INDIAS"/>
    <s v="WOMPI"/>
    <s v="FO-25-1987906"/>
    <d v="2025-12-17T10:29:00"/>
    <d v="2025-12-18T10:54:00"/>
    <x v="0"/>
    <s v="ROLLOS"/>
    <s v="EJECUTADO_EXITOSO"/>
    <s v="EJECUTADO EXITOSO"/>
    <s v="17/12/2025 SE ESCALA A COORDINADOR DE ZONA PARA ENTREGA DE ROLLOS EN SITIO | 18/12/2025 SE REALIZA ENTREGA DE 24 ROLLOS PARA EL CORRESPONSAL"/>
    <s v="VISITA_TÉCNICA"/>
    <n v="24"/>
    <s v="PRINCIPAL"/>
    <s v="TERRESTRE"/>
    <s v="MARTINEZ SALGUEDO ANDRES AUGUSTO"/>
    <n v="1"/>
    <n v="31419"/>
    <n v="31419"/>
  </r>
  <r>
    <s v="CALI"/>
    <s v="0036-0003"/>
    <x v="0"/>
    <n v="76001"/>
    <n v="3146517"/>
    <n v="46965"/>
    <x v="0"/>
    <s v="VALLE DEL CAUCA"/>
    <s v="CALI"/>
    <s v="BARRIO OBRERO CALI 4"/>
    <s v="WOMPI"/>
    <s v="FO-25-1986059"/>
    <d v="2025-12-17T08:00:00"/>
    <d v="2025-12-18T10:56:00"/>
    <x v="0"/>
    <s v="ROLLOS"/>
    <s v="EJECUTADO_EXITOSO"/>
    <s v="EJECUTADO EXITOSO"/>
    <s v="17/12/2025 SE ESCALA A COORDINADOR DE ZONA PARA ENTREGA DE ROLLOS EN SITIO | 18/12/2025 SE ENTREGAN 16 ROLLOS AL CORRESPONSAL BANCARIO"/>
    <s v="VISITA_TÉCNICA"/>
    <n v="16"/>
    <s v="PRINCIPAL"/>
    <s v="TERRESTRE"/>
    <s v="PALACIOS GOMEZ BRAHIAN ANDRES"/>
    <n v="1"/>
    <n v="31419"/>
    <n v="31419"/>
  </r>
  <r>
    <s v="CUCUTA"/>
    <s v="0036-0007"/>
    <x v="3"/>
    <n v="54001"/>
    <n v="3146601"/>
    <n v="18620"/>
    <x v="0"/>
    <s v="NORTE DE SANTANDER"/>
    <s v="CUCUTA"/>
    <s v="BARRIO CENTRO XII CUCUTA"/>
    <s v="WOMPI"/>
    <s v="FO-25-1986057"/>
    <d v="2025-12-17T08:00:00"/>
    <d v="2025-12-18T10:58:00"/>
    <x v="0"/>
    <s v="ROLLOS"/>
    <s v="EJECUTADO_EXITOSO"/>
    <s v="EJECUTADO EXITOSO"/>
    <s v="17/12/2025 SE ESCALA A COORDINADOR DE ZONA PARA ENTREGA DE ROLLOS EN SITIO | 18/12/2025 SE REALIZA VISITA, SE ENTREGAN 24 ROLLOS, DATAFONO NO SE ENCUENTRA EN LA DIRECCIÓN DE ENTREGA"/>
    <s v="VISITA_TÉCNICA"/>
    <n v="24"/>
    <s v="PRINCIPAL"/>
    <s v="TERRESTRE"/>
    <s v="PACHECO BUITRAGO JAVIER ALONSO"/>
    <n v="1"/>
    <n v="31419"/>
    <n v="31419"/>
  </r>
  <r>
    <s v="BOGOTA"/>
    <s v="0036-0004"/>
    <x v="4"/>
    <n v="11001"/>
    <n v="3148467"/>
    <n v="24774"/>
    <x v="0"/>
    <s v="CUNDINAMARCA"/>
    <s v="BOGOTA"/>
    <s v="BARRIO PRADO VERANIEGO II - BOGOTÁ"/>
    <s v="WOMPI"/>
    <s v="FO-25-1988546"/>
    <d v="2025-12-17T10:59:00"/>
    <d v="2025-12-18T11:00:00"/>
    <x v="0"/>
    <s v="ROLLOS"/>
    <s v="EJECUTADO_EXITOSO"/>
    <s v="EJECUTADO EXITOSO"/>
    <s v="17/12/2025 SE ESCALA A COORDINADOR DE ZONA PARA ENTREGA DE ROLLOS EN SITIO | 18/12/2025 SE DEJAN 24 ROLLOS"/>
    <s v="VISITA_TÉCNICA"/>
    <n v="24"/>
    <s v="PRINCIPAL"/>
    <s v="TERRESTRE"/>
    <s v="INFANTE SIERRA MANUEL FERNANDO"/>
    <n v="1"/>
    <n v="31419"/>
    <n v="31419"/>
  </r>
  <r>
    <s v="MONTERIA"/>
    <s v="0036-0001"/>
    <x v="1"/>
    <n v="23189"/>
    <n v="3127641"/>
    <n v="66137"/>
    <x v="0"/>
    <s v="CORDOBA"/>
    <s v="CIENAGA DE ORO"/>
    <s v="BARRIO GRANADA CIENAGA DE ORO 1"/>
    <s v="WOMPI"/>
    <s v="FO-25-1966110"/>
    <d v="2025-12-11T12:46:00"/>
    <d v="2025-12-18T11:16:00"/>
    <x v="0"/>
    <s v="ROLLOS"/>
    <s v="EJECUTADO_EXITOSO"/>
    <s v="EJECUTADO EXITOSO"/>
    <s v="12/12/2025 SE CONFIRMAN DATOS, SE REALIZA ENVIO POR OPERADOR LOGISTICO | 18/12/2025 SE INTENTA COMUNICSCION CON EL USUARIO PARA VALIDAR SI YA RECIBIO LOS ROLLOS PERO NO HAY CONTACTO | 18/12/2025 SE REALIZA ENVIO DE 16 ROLLOS, CON LA GUIA 2265100586 SERVIENTREGA. SE CONFIRMA ENTREGA EXITOSA POR PARTE DEL USUARIO"/>
    <s v="ENVÍO"/>
    <n v="16"/>
    <s v="INTERMEDIA"/>
    <s v="TERRESTRE"/>
    <s v="ORREGO BEDOYA YASMIN ADRIANA"/>
    <n v="1"/>
    <n v="36351"/>
    <n v="36351"/>
  </r>
  <r>
    <s v="BOGOTA"/>
    <s v="0036-0004"/>
    <x v="4"/>
    <n v="11001"/>
    <n v="3146166"/>
    <n v="80348"/>
    <x v="0"/>
    <s v="CUNDINAMARCA"/>
    <s v="BOGOTA"/>
    <s v="BARRIO LAS MARGARITAS BOGOTA 5"/>
    <s v="WOMPI"/>
    <s v="FO-25-1986074"/>
    <d v="2025-12-17T08:00:00"/>
    <d v="2025-12-18T11:16:00"/>
    <x v="0"/>
    <s v="ROLLOS"/>
    <s v="EJECUTADO_EXITOSO"/>
    <s v="EJECUTADO EXITOSO"/>
    <s v="17/12/2025 SE ESCALA A COORDINADOR DE ZONA PARA ENTREGA DE ROLLOS EN SITIO | 18/12/2025 SE DEJAN 24 ROLLOS"/>
    <s v="VISITA_TÉCNICA"/>
    <n v="24"/>
    <s v="PRINCIPAL"/>
    <s v="TERRESTRE"/>
    <s v="INFANTE SIERRA MANUEL FERNANDO"/>
    <n v="1"/>
    <n v="31419"/>
    <n v="31419"/>
  </r>
  <r>
    <s v="CALI"/>
    <s v="0036-0003"/>
    <x v="0"/>
    <n v="76001"/>
    <n v="3150755"/>
    <n v="44023"/>
    <x v="0"/>
    <s v="VALLE DEL CAUCA"/>
    <s v="CALI"/>
    <s v="BARRIO MARROQUIN 2 CALI 1"/>
    <s v="WOMPI"/>
    <s v="FO-25-1992367"/>
    <d v="2025-12-17T15:58:00"/>
    <d v="2025-12-18T11:18:00"/>
    <x v="0"/>
    <s v="ROLLOS"/>
    <s v="EJECUTADO_EXITOSO"/>
    <s v="EJECUTADO EXITOSO"/>
    <s v="17/12/2025 SE ESCALA A COORDINADOR DE ZONA PARA ENTREGA DE ROLLOS EN SITIO | 18/12/2025 SE ENTREGAN 64 ROLLOS AL CORRESPONSAL BANCARIO"/>
    <s v="VISITA_TÉCNICA"/>
    <n v="64"/>
    <s v="PRINCIPAL"/>
    <s v="TERRESTRE"/>
    <s v="PALACIOS GOMEZ BRAHIAN ANDRES"/>
    <n v="1"/>
    <n v="31419"/>
    <n v="31419"/>
  </r>
  <r>
    <s v="NEIVA"/>
    <s v="0036-0006"/>
    <x v="2"/>
    <n v="41001"/>
    <n v="3132882"/>
    <n v="81774"/>
    <x v="0"/>
    <s v="HUILA"/>
    <s v="NEIVA"/>
    <s v="miscelanea y variedades bancanaima"/>
    <s v="WOMPI"/>
    <s v="FO-25-1968050"/>
    <d v="2025-12-12T14:44:00"/>
    <d v="2025-12-18T11:20:00"/>
    <x v="0"/>
    <s v="ROLLOS"/>
    <s v="EJECUTADO_EXITOSO"/>
    <s v="EJECUTADO EXITOSO"/>
    <s v="12/12/2025 SE ESCALA A COORDINADOR DE ZONA PARA ENTREGA DE ROLLOS EN SITIO | 18/12/2025 SE ENTREGAN 8 ROLLOS WOMPI"/>
    <s v="VISITA_TÉCNICA"/>
    <n v="8"/>
    <s v="PRINCIPAL"/>
    <s v="TERRESTRE"/>
    <s v="DIAZ VARGAS JONATHAN MIGUEL"/>
    <n v="1"/>
    <n v="31419"/>
    <n v="31419"/>
  </r>
  <r>
    <s v="NEIVA"/>
    <s v="0036-0006"/>
    <x v="2"/>
    <n v="41001"/>
    <n v="3134613"/>
    <n v="20891"/>
    <x v="0"/>
    <s v="HUILA"/>
    <s v="NEIVA"/>
    <s v="BARRIO VILLA REGINA IV - NEIVA"/>
    <s v="WOMPI"/>
    <s v="FO-25-1969658"/>
    <d v="2025-12-15T08:00:00"/>
    <d v="2025-12-18T11:21:00"/>
    <x v="0"/>
    <s v="ROLLOS"/>
    <s v="EJECUTADO_EXITOSO"/>
    <s v="EJECUTADO EXITOSO"/>
    <s v="13/12/2025 SE ESCALA A COORDINADOR DE ZONA PARA ENTREGA DE ROLLOS EN SITIO | 18/12/2025 SE ENTREGAN 16 ROLLOS WOMPI"/>
    <s v="VISITA_TÉCNICA"/>
    <n v="16"/>
    <s v="PRINCIPAL"/>
    <s v="TERRESTRE"/>
    <s v="DIAZ VARGAS JONATHAN MIGUEL"/>
    <n v="1"/>
    <n v="31419"/>
    <n v="31419"/>
  </r>
  <r>
    <s v="MONTERIA"/>
    <s v="0036-0001"/>
    <x v="1"/>
    <n v="23001"/>
    <n v="3134841"/>
    <n v="59363"/>
    <x v="0"/>
    <s v="CORDOBA"/>
    <s v="MONTERIA"/>
    <s v="BARRIO VIA MOÑITOS MONTERIA"/>
    <s v="WOMPI"/>
    <s v="FO-25-1970850"/>
    <d v="2025-12-15T08:00:00"/>
    <d v="2025-12-18T11:23:00"/>
    <x v="0"/>
    <s v="ROLLOS"/>
    <s v="EJECUTADO_EXITOSO"/>
    <s v="EJECUTADO EXITOSO"/>
    <s v="13/12/2025 SE ESCALA A COORDINADOR DE ZONA PARA ENTREGA DE ROLLOS EN SITIO | 18/12/2025 SE REALIZA ENTREGA DE 40 ROLLOS DE LA RED WOMPI, NO SE MANIPULA EQUIPOS _x000a__x000a_NOTA: NO SE ANEXA TIRILLA DE PRUEBA, ENCARGADO DE COMERCIO NO SE ENCUENTRA POR TAL RAZON QUIEN RECIBE LOS ROLLOS NO TIENE CONOCIMIENTO DEL DATAFONO Y NO ESTA AUTORIZADO A TOCARLO POR  TAL RAZON NO SE ADJUNTA LA FOTO DE LA TIRILLA"/>
    <s v="VISITA_TÉCNICA"/>
    <n v="40"/>
    <s v="PRINCIPAL"/>
    <s v="TERRESTRE"/>
    <s v="ARRAZOLA HERNANDEZ NICOLAS AUGUSTO"/>
    <n v="1"/>
    <n v="31419"/>
    <n v="31419"/>
  </r>
  <r>
    <s v="PASTO"/>
    <s v="0036-0003"/>
    <x v="0"/>
    <n v="52399"/>
    <n v="3122801"/>
    <n v="66241"/>
    <x v="0"/>
    <s v="NARIÑO"/>
    <s v="LA UNION"/>
    <s v="BARRIO EDUARDO SANTOS LA UNION 2"/>
    <s v="WOMPI"/>
    <s v="FO-25-1960666"/>
    <d v="2025-12-10T14:40:00"/>
    <d v="2025-12-18T11:28:00"/>
    <x v="0"/>
    <s v="ROLLOS"/>
    <s v="EJECUTADO_EXITOSO"/>
    <s v="EJECUTADO EXITOSO"/>
    <s v="11/12/2025 SE CONFIRMAN DATOS, SE REALIZA ENVIO POR OPERADOR LOGISTICO | 17/12/2025 EN COMUNICACION CON EL USUARIO AL NUMERO 3212008853 NOS INDICA QUE AUN NO HA RECIBIDO LOS ROLLOS, QUE LE HABIAN INDICADO QUE ESTABAN POR CALI PERO DE PRONTO PR EL PARO NO HAN LLEGADO | 18/12/2025 SE REALIZA ENVIO DE 24 ROLLOS, CON LA GUIA 46778000378 COORDINADORA. SE CONFIRMA ENTREGA EXITOSA POR PARTE DEL USUARIO"/>
    <s v="ENVÍO"/>
    <n v="24"/>
    <s v="LEJANA"/>
    <s v="TERRESTRE"/>
    <s v="MISAS MARULANDA ALEXANDER"/>
    <n v="1"/>
    <n v="40250"/>
    <n v="40250"/>
  </r>
  <r>
    <s v="MEDELLIN"/>
    <s v="0036-0005"/>
    <x v="5"/>
    <n v="5360"/>
    <n v="3115649"/>
    <n v="77798"/>
    <x v="0"/>
    <s v="ANTIOQUIA"/>
    <s v="ITAGUI"/>
    <s v="BARRIO CENTRAL MAYORISTA DE ANTIOQUIA ITAGUI"/>
    <s v="WOMPI"/>
    <s v="FO-25-1948902"/>
    <d v="2025-12-09T11:32:00"/>
    <d v="2025-12-18T11:42:00"/>
    <x v="0"/>
    <s v="ROLLOS"/>
    <s v="EJECUTADO_EXITOSO"/>
    <s v="EJECUTADO EXITOSO"/>
    <s v="09/12/2025 SE ESCALA A COORDINADOR DE ZONA PARA ENTREGA DE ROLLOS EN SITIO | 18/12/2025 SE REALIZA ENTREGA DE 8 ROLLOS POR EL OPERADOR LOGISTICO VELOCES CON LA GUIA V4001957581"/>
    <s v="ANALISTA-OPERADOR LOGISTICO"/>
    <n v="8"/>
    <s v="PRINCIPAL"/>
    <s v="TERRESTRE"/>
    <s v="BETANCUR AGUIRRE EDGAR AUGUSTO"/>
    <n v="1"/>
    <n v="31419"/>
    <n v="31419"/>
  </r>
  <r>
    <s v="BUCARAMANGA"/>
    <s v="0036-0007"/>
    <x v="3"/>
    <n v="68001"/>
    <n v="3148278"/>
    <n v="74601"/>
    <x v="0"/>
    <s v="SANTANDER"/>
    <s v="BUCARAMANGA"/>
    <s v="BARRIO CENTRO BUCARAMANGA 70"/>
    <s v="WOMPI"/>
    <s v="FO-25-1987403"/>
    <d v="2025-12-17T10:13:00"/>
    <d v="2025-12-18T11:50:00"/>
    <x v="0"/>
    <s v="ROLLOS"/>
    <s v="EJECUTADO_EXITOSO"/>
    <s v="EJECUTADO EXITOSO"/>
    <s v="17/12/2025 SE ESCALA A COORDINADOR DE ZONA PARA ENTREGA DE ROLLOS EN SITIO | 18/12/2025 SE HACE PRESENCIA EN COMERCIO SE REALIZA ENTREGA DE 16 ROLLOS"/>
    <s v="VISITA_TÉCNICA"/>
    <n v="16"/>
    <s v="PRINCIPAL"/>
    <s v="TERRESTRE"/>
    <s v="BARRERA ORTEGA MARLON STWAR"/>
    <n v="1"/>
    <n v="31419"/>
    <n v="31419"/>
  </r>
  <r>
    <s v="IBAGUE"/>
    <s v="0036-0006"/>
    <x v="2"/>
    <n v="73001"/>
    <n v="3110276"/>
    <n v="80560"/>
    <x v="0"/>
    <s v="TOLIMA"/>
    <s v="IBAGUE"/>
    <s v="BARRIO MODELIA 1 IBAGUE 2"/>
    <s v="WOMPI"/>
    <s v="FO-25-1940733"/>
    <d v="2025-12-09T08:00:00"/>
    <d v="2025-12-18T11:51:00"/>
    <x v="0"/>
    <s v="ROLLOS"/>
    <s v="EJECUTADO_EXITOSO"/>
    <s v="EJECUTADO EXITOSO"/>
    <s v="06/12/2025 SE ESCALA A COORDINADOR DE ZONA PARA ENTREGA DE ROLLOS EN SITIO | 18/12/2025 SE REALIZA ENTREGA DE 64 ROLLOS WOMPI POR SOLICITUD DEL CLIENTE."/>
    <s v="VISITA_TÉCNICA"/>
    <n v="64"/>
    <s v="PRINCIPAL"/>
    <s v="TERRESTRE"/>
    <s v="BARRAGAN TAFUR EDWIN ESTEBAN"/>
    <n v="1"/>
    <n v="31419"/>
    <n v="31419"/>
  </r>
  <r>
    <s v="CUCUTA"/>
    <s v="0036-0007"/>
    <x v="3"/>
    <n v="54405"/>
    <n v="3148351"/>
    <n v="72494"/>
    <x v="0"/>
    <s v="NORTE DE SANTANDER"/>
    <s v="LOS PATIOS"/>
    <s v="LOS PATIOS LLANITOS"/>
    <s v="WOMPI"/>
    <s v="FO-25-1987912"/>
    <d v="2025-12-17T10:26:00"/>
    <d v="2025-12-18T11:53:00"/>
    <x v="0"/>
    <s v="ROLLOS"/>
    <s v="EJECUTADO_EXITOSO"/>
    <s v="EJECUTADO EXITOSO"/>
    <s v="17/12/2025 SE ESCALA A COORDINADOR DE ZONA PARA ENTREGA DE ROLLOS EN SITIO | 18/12/2025 SE REALIZA VISITA, SE ENTREGAN 48 ROLLOS, DATAFONO NO SE ENCUENTRA EN LA DIRECCIÓN DE ENTREGA"/>
    <s v="VISITA_TÉCNICA"/>
    <n v="48"/>
    <s v="PRINCIPAL"/>
    <s v="TERRESTRE"/>
    <s v="PACHECO BUITRAGO JAVIER ALONSO"/>
    <n v="1"/>
    <n v="31419"/>
    <n v="31419"/>
  </r>
  <r>
    <s v="PEREIRA"/>
    <s v="0036-0002"/>
    <x v="6"/>
    <n v="63001"/>
    <n v="3142668"/>
    <n v="45678"/>
    <x v="0"/>
    <s v="QUINDIO"/>
    <s v="ARMENIA"/>
    <s v="BARRIO YULIMA ARMENIA"/>
    <s v="WOMPI"/>
    <s v="FO-25-1981881"/>
    <d v="2025-12-16T09:58:00"/>
    <d v="2025-12-18T11:54:00"/>
    <x v="0"/>
    <s v="ROLLOS"/>
    <s v="EJECUTADO_EXITOSO"/>
    <s v="EJECUTADO EXITOSO"/>
    <s v="16/12/2025 SE ESCALA A COORDINADOR DE ZONA PARA ENTREGA DE ROLLOS EN SITIO | 18/12/2025 SE VISITA COMERCIO SE REALIZÓ ENTREGA DE 24 ROLLOS WOMPI"/>
    <s v="VISITA_TÉCNICA"/>
    <n v="24"/>
    <s v="INTERMEDIA"/>
    <s v="TERRESTRE"/>
    <s v="SANCHEZ SOLORZANO JUAN SEBASTIAN"/>
    <n v="1"/>
    <n v="36351"/>
    <n v="36351"/>
  </r>
  <r>
    <s v="BOGOTA"/>
    <s v="0036-0004"/>
    <x v="4"/>
    <n v="11001"/>
    <n v="3146544"/>
    <n v="55148"/>
    <x v="0"/>
    <s v="CUNDINAMARCA"/>
    <s v="BOGOTA"/>
    <s v="BARRIO CODITO BOGOTA 1"/>
    <s v="WOMPI"/>
    <s v="FO-25-1986053"/>
    <d v="2025-12-17T08:00:00"/>
    <d v="2025-12-18T11:59:00"/>
    <x v="0"/>
    <s v="ROLLOS"/>
    <s v="EJECUTADO_EXITOSO"/>
    <s v="EJECUTADO EXITOSO"/>
    <s v="17/12/2025 SE ESCALA A COORDINADOR DE ZONA PARA ENTREGA DE ROLLOS EN SITIO | 18/12/2025 SE DEJAN 64 ROLLOS"/>
    <s v="VISITA_TÉCNICA"/>
    <n v="64"/>
    <s v="PRINCIPAL"/>
    <s v="TERRESTRE"/>
    <s v="INFANTE SIERRA MANUEL FERNANDO"/>
    <n v="1"/>
    <n v="31419"/>
    <n v="31419"/>
  </r>
  <r>
    <s v="CUCUTA"/>
    <s v="0036-0007"/>
    <x v="3"/>
    <n v="54001"/>
    <n v="3144026"/>
    <n v="53414"/>
    <x v="0"/>
    <s v="NORTE DE SANTANDER"/>
    <s v="CUCUTA"/>
    <s v="BARRIO CENTRO CUCUTA 10"/>
    <s v="WOMPI"/>
    <s v="FO-25-1982319"/>
    <d v="2025-12-16T11:48:00"/>
    <d v="2025-12-18T11:59:00"/>
    <x v="0"/>
    <s v="ROLLOS"/>
    <s v="EJECUTADO_EXITOSO"/>
    <s v="EJECUTADO EXITOSO"/>
    <s v="16/12/2025 SE ESCALA A COORDINADOR DE ZONA PARA ENTREGA DE ROLLOS EN SITIO | 18/12/2025 SE VISITA COMERCIO Y SE ENTREGAN 64 ROLLOS OK"/>
    <s v="VISITA_TÉCNICA"/>
    <n v="64"/>
    <s v="PRINCIPAL"/>
    <s v="TERRESTRE"/>
    <s v="TORRES MANTILLA JOSE DANIEL"/>
    <n v="1"/>
    <n v="31419"/>
    <n v="31419"/>
  </r>
  <r>
    <s v="TUNJA"/>
    <s v="0036-0007"/>
    <x v="3"/>
    <n v="15238"/>
    <n v="3131492"/>
    <n v="60312"/>
    <x v="0"/>
    <s v="BOYACA"/>
    <s v="DUITAMA"/>
    <s v="BARRIO CANDIDO QUINTERO DUITAMA 1"/>
    <s v="WOMPI"/>
    <s v="FO-25-1974062"/>
    <d v="2025-12-12T10:59:00"/>
    <d v="2025-12-18T12:04:00"/>
    <x v="0"/>
    <s v="ROLLOS"/>
    <s v="EJECUTADO_EXITOSO"/>
    <s v="EJECUTADO EXITOSO"/>
    <s v="15/12/2025 SE CONFIRMAN DATOS, SE REALIZA ENVIO POR OPERADOR LOGISTICO | 18/12/2025 SE REALIZA ENVIO DE 16 ROLLOS, CON LA GUIA 2235597939 SERVIENTREGA. SE CONFIRMA ENTREGA EXITOSA POR PARTE DE LA TRANSPORTADORA"/>
    <s v="ENVÍO"/>
    <n v="16"/>
    <s v="INTERMEDIA"/>
    <s v="TERRESTRE"/>
    <s v="MISAS MARULANDA ALEXANDER"/>
    <n v="1"/>
    <n v="36351"/>
    <n v="36351"/>
  </r>
  <r>
    <s v="VILLAVICENCIO"/>
    <s v="0036-0006"/>
    <x v="2"/>
    <n v="50001"/>
    <n v="3151963"/>
    <n v="32995"/>
    <x v="0"/>
    <s v="META"/>
    <s v="VILLAVICENCIO"/>
    <s v="BARRIO SAN JORGE VILLAVICENCIO 1"/>
    <s v="WOMPI"/>
    <s v="FO-25-1995640"/>
    <d v="2025-12-18T08:16:00"/>
    <d v="2025-12-18T12:06:00"/>
    <x v="0"/>
    <s v="ROLLOS"/>
    <s v="EJECUTADO_EXITOSO"/>
    <s v="EJECUTADO EXITOSO"/>
    <s v="18/12/2025 SE ESCALA A COORDINADOR DE ZONA PARA ENTREGA DE ROLLOS EN SITIO | 18/12/2025 SE VISITA CB Y SE REALIZA ENTREGA DE 64 ROLLOS DE PAPEL TERMICO PARA DATÁFONO WOMPI"/>
    <s v="VISITA_TÉCNICA"/>
    <n v="64"/>
    <s v="PRINCIPAL"/>
    <s v="TERRESTRE"/>
    <s v="GARZON RUIZ LUIS MIGUEL"/>
    <n v="1"/>
    <n v="31419"/>
    <n v="31419"/>
  </r>
  <r>
    <s v="BOGOTA"/>
    <s v="0036-0004"/>
    <x v="4"/>
    <n v="25781"/>
    <n v="3133427"/>
    <n v="66293"/>
    <x v="0"/>
    <s v="CUNDINAMARCA"/>
    <s v="SUTATAUSA"/>
    <s v="BARRIO CENTENARIO SUTATAUSA"/>
    <s v="WOMPI"/>
    <s v="FO-25-1969554"/>
    <d v="2025-12-12T15:46:00"/>
    <d v="2025-12-18T12:06:00"/>
    <x v="0"/>
    <s v="ROLLOS"/>
    <s v="EJECUTADO_EXITOSO"/>
    <s v="EJECUTADO EXITOSO"/>
    <s v="13/12/2025 SE CONFIRMAN DATOS, SE REALIZA ENVIO POR OPERADOR LOGISTICO | 18/12/2025 SE REALIZA ENVIO DE 48 ROLLOS, CON LA GUIA 2235597883 SERVIENTREGA. SE CONFIRMA ENTREGA EXITOSA POR PARTE DE LA TRANSPORTADORA"/>
    <s v="ENVÍO"/>
    <n v="48"/>
    <s v="INTERMEDIA"/>
    <s v="TERRESTRE"/>
    <s v="ORREGO BEDOYA YASMIN ADRIANA"/>
    <n v="1"/>
    <n v="36351"/>
    <n v="36351"/>
  </r>
  <r>
    <s v="TUNJA"/>
    <s v="0036-0007"/>
    <x v="3"/>
    <n v="15759"/>
    <n v="3139575"/>
    <n v="43161"/>
    <x v="0"/>
    <s v="BOYACA"/>
    <s v="SOGAMOSO"/>
    <s v="BARRIO CENTRO SOGAMOSO 13"/>
    <s v="WOMPI"/>
    <s v="FO-25-1977125"/>
    <d v="2025-12-15T15:18:00"/>
    <d v="2025-12-18T12:07:00"/>
    <x v="0"/>
    <s v="ROLLOS"/>
    <s v="EJECUTADO_EXITOSO"/>
    <s v="EJECUTADO EXITOSO"/>
    <s v="15/12/2025 SE REALIZA ENVIO DE ROLLOS POR  OPERADOR LOGISTICO | 18/12/2025 SE REALIZA ENVIO DE 48 ROLLOS, CON LA GUIA 2235597935 SERVIENTREGA. SE CONFIRMA ENTREGA EXITOSA POR PARTE DE LA TRANSPORTADORA"/>
    <s v="ENVÍO"/>
    <n v="48"/>
    <s v="INTERMEDIA"/>
    <s v="TERRESTRE"/>
    <s v="ORREGO BEDOYA YASMIN ADRIANA"/>
    <n v="1"/>
    <n v="36351"/>
    <n v="36351"/>
  </r>
  <r>
    <s v="BOGOTA"/>
    <s v="0036-0004"/>
    <x v="4"/>
    <n v="25649"/>
    <n v="3140756"/>
    <n v="75691"/>
    <x v="0"/>
    <s v="CUNDINAMARCA"/>
    <s v="SAN BERNARDO"/>
    <s v="BARRIO SANTA TERESA SAN BERNARDO 1"/>
    <s v="WOMPI"/>
    <s v="FO-25-1980546"/>
    <d v="2025-12-16T08:00:00"/>
    <d v="2025-12-18T12:09:00"/>
    <x v="0"/>
    <s v="ROLLOS"/>
    <s v="EJECUTADO_EXITOSO"/>
    <s v="EJECUTADO EXITOSO"/>
    <s v="18/12/2025 SE REALIZA ENVIO DE 32 ROLLOS, CON LA GUIA 2235597937 SERVIENTREGA. SE CONFIRMA ENTREGA EXITOSA POR PARTE DE LA TRANSPORTADORA"/>
    <s v="ENVÍO"/>
    <n v="32"/>
    <s v="LEJANA"/>
    <s v="TERRESTRE"/>
    <s v="ALVAREZ LOPEZ MARIANA"/>
    <n v="1"/>
    <n v="40250"/>
    <n v="40250"/>
  </r>
  <r>
    <s v="BOGOTA"/>
    <s v="0036-0004"/>
    <x v="4"/>
    <n v="25878"/>
    <n v="3129282"/>
    <n v="63361"/>
    <x v="0"/>
    <s v="CUNDINAMARCA"/>
    <s v="VIOTA"/>
    <s v="BARRIO VEREDA EL PIÑAL VIOTA"/>
    <s v="WOMPI"/>
    <s v="FO-25-1965952"/>
    <d v="2025-12-12T08:00:00"/>
    <d v="2025-12-18T12:19:00"/>
    <x v="0"/>
    <s v="ROLLOS"/>
    <s v="EJECUTADO_EXITOSO"/>
    <s v="EJECUTADO EXITOSO"/>
    <s v="12/12/2025 SE REALIZA ENVIO DE ROLLOS POR  OPERADOR LOGISTICO | 18/12/2025 SE REALIZA ENVIO DE 16 ROLLOS, CON LA GUIA 2235597745 SERVIENTREGA. SE CONFIRMA ENTREGA EXITOSA POR PARTE DE LA TRANSPORTADORA"/>
    <s v="ENVÍO"/>
    <n v="16"/>
    <s v="LEJANA"/>
    <s v="TERRESTRE"/>
    <s v="MISAS MARULANDA ALEXANDER"/>
    <n v="1"/>
    <n v="40250"/>
    <n v="40250"/>
  </r>
  <r>
    <s v="CUCUTA"/>
    <s v="0036-0007"/>
    <x v="3"/>
    <n v="54172"/>
    <n v="3130448"/>
    <n v="11038"/>
    <x v="0"/>
    <s v="NORTE DE SANTANDER"/>
    <s v="CHINACOTA"/>
    <s v="CHINACOTA II - NORTE DE SANTANDER"/>
    <s v="WOMPI"/>
    <s v="FO-25-1965749"/>
    <d v="2025-12-12T08:30:00"/>
    <d v="2025-12-18T12:20:00"/>
    <x v="0"/>
    <s v="ROLLOS"/>
    <s v="EJECUTADO_EXITOSO"/>
    <s v="EJECUTADO EXITOSO"/>
    <s v="12/12/2025 SE REALIZA ENVIO DE ROLLOS POR  OPERADOR LOGISTICO | 18/12/2025 SE REALIZA ENVIO DE 48 ROLLOS, CON LA GUIA 2214831744 SERVIENTREGA. SE CONFIRMA ENTREGA EXITOSA POR PARTE DE LA TRANSPORTADORA"/>
    <s v="ENVÍO"/>
    <n v="48"/>
    <s v="INTERMEDIA"/>
    <s v="TERRESTRE"/>
    <s v="COLPAS MESA ELECTO JORGE"/>
    <n v="1"/>
    <n v="36351"/>
    <n v="36351"/>
  </r>
  <r>
    <s v="PASTO"/>
    <s v="0036-0003"/>
    <x v="0"/>
    <n v="52786"/>
    <n v="3136643"/>
    <n v="66420"/>
    <x v="0"/>
    <s v="NARIÑO"/>
    <s v="TAMINANGO"/>
    <s v="BARRIO SANTA CLARA TAMINANGO"/>
    <s v="WOMPI"/>
    <s v="FO-25-1974776"/>
    <d v="2025-12-15T09:26:00"/>
    <d v="2025-12-18T12:23:00"/>
    <x v="0"/>
    <s v="ROLLOS"/>
    <s v="EJECUTADO_EXITOSO"/>
    <s v="EJECUTADO EXITOSO"/>
    <s v="15/12/2025 SE REALIZA ENVIO DE ROLLOS POR FLOTA | 17/12/2025 SE REALIZÓ EL ENVÍO DE PAPELERÍA SOLICITADA NO SE ENVÍA POR TRANSPORTE INTERMUNICIPAL YA QUE NO ENTREGAR FACTURACIÓN O TIQUETE DE ENVÍO, SE ENTRAGA COPIA DE GUÍA AL CLIENTE PARA QUE RECLAME EN OFICINA."/>
    <s v="ENVÍO"/>
    <n v="16"/>
    <s v="INTERMEDIA"/>
    <s v="TERRESTRE"/>
    <s v="REMICIO AMADO JOHN HEBER"/>
    <n v="1"/>
    <n v="36351"/>
    <n v="36351"/>
  </r>
  <r>
    <s v="BARRANQUILLA"/>
    <s v="0036-0001"/>
    <x v="1"/>
    <n v="8001"/>
    <n v="3148566"/>
    <n v="45896"/>
    <x v="0"/>
    <s v="ATLANTICO"/>
    <s v="BARRANQUILLA"/>
    <s v="BARRIO ALTO PRADO BARRANQUILLA 2"/>
    <s v="WOMPI"/>
    <s v="FO-25-1988549"/>
    <d v="2025-12-17T10:47:00"/>
    <d v="2025-12-18T12:24:00"/>
    <x v="0"/>
    <s v="ROLLOS"/>
    <s v="EJECUTADO_EXITOSO"/>
    <s v="EJECUTADO EXITOSO"/>
    <s v="17/12/2025 SE ESCALA A COORDINADOR DE ZONA PARA ENTREGA DE ROLLOS EN SITIO | 18/12/2025 SE HACE ENTREGA DE 24 ROLLOS WOMPI DE MANERA EXITOSA"/>
    <s v="VISITA_TÉCNICA"/>
    <n v="24"/>
    <s v="PRINCIPAL"/>
    <s v="TERRESTRE"/>
    <s v="ORTEGA TORRES JUAN SEBASTIAN"/>
    <n v="1"/>
    <n v="31419"/>
    <n v="31419"/>
  </r>
  <r>
    <s v="CUCUTA"/>
    <s v="0036-0007"/>
    <x v="3"/>
    <n v="54001"/>
    <n v="3149619"/>
    <n v="64725"/>
    <x v="0"/>
    <s v="NORTE DE SANTANDER"/>
    <s v="CUCUTA"/>
    <s v="BARRIO CALLEJON CUCUTA 12"/>
    <s v="WOMPI"/>
    <s v="FO-25-1989833"/>
    <d v="2025-12-17T12:44:00"/>
    <d v="2025-12-18T12:26:00"/>
    <x v="0"/>
    <s v="ROLLOS"/>
    <s v="EJECUTADO_EXITOSO"/>
    <s v="EJECUTADO EXITOSO"/>
    <s v="17/12/2025 SE ESCALA A COORDINADOR DE ZONA PARA ENTREGA DE ROLLOS EN SITIO | 18/12/2025 SE VISITA COMERCIO Y SE ENTREGAN 56 ROLLOS OK"/>
    <s v="VISITA_TÉCNICA"/>
    <n v="56"/>
    <s v="PRINCIPAL"/>
    <s v="TERRESTRE"/>
    <s v="TORRES MANTILLA JOSE DANIEL"/>
    <n v="1"/>
    <n v="31419"/>
    <n v="31419"/>
  </r>
  <r>
    <s v="BOGOTA"/>
    <s v="0036-0004"/>
    <x v="4"/>
    <n v="11001"/>
    <n v="3150923"/>
    <n v="59536"/>
    <x v="0"/>
    <s v="CUNDINAMARCA"/>
    <s v="BOGOTA"/>
    <s v="BARRIO GAITANA BOGOTA"/>
    <s v="WOMPI"/>
    <s v="FO-25-1992402"/>
    <d v="2025-12-17T15:49:00"/>
    <d v="2025-12-18T12:30:00"/>
    <x v="0"/>
    <s v="ROLLOS"/>
    <s v="EJECUTADO_EXITOSO"/>
    <s v="EJECUTADO EXITOSO"/>
    <s v="17/12/2025 SE ESCALA A COORDINADOR DE ZONA PARA ENTREGA DE ROLLOS EN SITIO | 18/12/2025 SE ENTREGA64  ROLLOS SE WONPI PARA EL CORRESPONSAL DE BANCOLOMBIA"/>
    <s v="VISITA_TÉCNICA"/>
    <n v="64"/>
    <s v="PRINCIPAL"/>
    <s v="TERRESTRE"/>
    <s v="LEAL POVEDA YOHAN SEBASTIAN"/>
    <n v="1"/>
    <n v="31419"/>
    <n v="31419"/>
  </r>
  <r>
    <s v="CUCUTA"/>
    <s v="0036-0007"/>
    <x v="3"/>
    <n v="54001"/>
    <n v="3144140"/>
    <n v="78902"/>
    <x v="0"/>
    <s v="NORTE DE SANTANDER"/>
    <s v="CUCUTA"/>
    <s v="BARRIO CALLEJON CUCUTA 20"/>
    <s v="WOMPI"/>
    <s v="FO-25-1982246"/>
    <d v="2025-12-16T12:14:00"/>
    <d v="2025-12-18T12:45:00"/>
    <x v="0"/>
    <s v="ROLLOS"/>
    <s v="EJECUTADO_EXITOSO"/>
    <s v="EJECUTADO EXITOSO"/>
    <s v="16/12/2025 SE ESCALA A COORDINADOR DE ZONA PARA ENTREGA DE ROLLOS EN SITIO | 18/12/2025 SE VISITA COMERCIO Y SE ENTREGAN 16 ROLLOS OK"/>
    <s v="VISITA_TÉCNICA"/>
    <n v="16"/>
    <s v="PRINCIPAL"/>
    <s v="TERRESTRE"/>
    <s v="TORRES MANTILLA JOSE DANIEL"/>
    <n v="1"/>
    <n v="31419"/>
    <n v="31419"/>
  </r>
  <r>
    <s v="MEDELLIN"/>
    <s v="0036-0005"/>
    <x v="5"/>
    <n v="5088"/>
    <n v="3131563"/>
    <n v="77833"/>
    <x v="0"/>
    <s v="ANTIOQUIA"/>
    <s v="BELLO"/>
    <s v="BARRIO LA CAMILA BELLO BELLO"/>
    <s v="WOMPI"/>
    <s v="FO-25-1965850"/>
    <d v="2025-12-12T10:53:00"/>
    <d v="2025-12-18T13:38:00"/>
    <x v="0"/>
    <s v="ROLLOS"/>
    <s v="EJECUTADO_EXITOSO"/>
    <s v="EJECUTADO EXITOSO"/>
    <s v="12/12/2025 SE ESCALA A COORDINADOR DE ZONA PARA ENTREGA DE ROLLOS EN SITIO | 18/12/2025 SE REALIZA ENTREGA DE 16 ROLLOS POR EL OPERADOR LOGISTICO VELOCES CON LA GUIA V4001981936"/>
    <s v="ANALISTA-OPERADOR LOGISTICO"/>
    <n v="16"/>
    <s v="PRINCIPAL"/>
    <s v="TERRESTRE"/>
    <s v="BETANCUR AGUIRRE EDGAR AUGUSTO"/>
    <n v="1"/>
    <n v="31419"/>
    <n v="31419"/>
  </r>
  <r>
    <s v="MEDELLIN"/>
    <s v="0036-0005"/>
    <x v="5"/>
    <n v="5001"/>
    <n v="3129989"/>
    <n v="65203"/>
    <x v="0"/>
    <s v="ANTIOQUIA"/>
    <s v="MEDELLIN"/>
    <s v="BARRIO LA CANDELARIA MEDELLIN"/>
    <s v="WOMPI"/>
    <s v="FO-25-1964316"/>
    <d v="2025-12-12T08:13:00"/>
    <d v="2025-12-18T13:38:00"/>
    <x v="0"/>
    <s v="ROLLOS"/>
    <s v="EJECUTADO_EXITOSO"/>
    <s v="EJECUTADO EXITOSO"/>
    <s v="12/12/2025 SE ESCALA A COORDINADOR DE ZONA PARA ENTREGA DE ROLLOS EN SITIO | 18/12/2025 SE REALIZA ENTREGA DE 64 ROLLOS POR EL OPERADOR LOGISTICO VELOCES CON LA GUIA V4001972093"/>
    <s v="ANALISTA-OPERADOR LOGISTICO"/>
    <n v="64"/>
    <s v="PRINCIPAL"/>
    <s v="TERRESTRE"/>
    <s v="BETANCUR AGUIRRE EDGAR AUGUSTO"/>
    <n v="1"/>
    <n v="31419"/>
    <n v="31419"/>
  </r>
  <r>
    <s v="MANIZALES"/>
    <s v="0036-0002"/>
    <x v="6"/>
    <n v="17486"/>
    <n v="3124081"/>
    <n v="10261"/>
    <x v="0"/>
    <s v="CALDAS"/>
    <s v="NEIRA"/>
    <s v="NEIRA - CALDAS"/>
    <s v="WOMPI"/>
    <s v="FO-25-1956548"/>
    <d v="2025-12-11T08:00:00"/>
    <d v="2025-12-18T13:50:00"/>
    <x v="0"/>
    <s v="ROLLOS"/>
    <s v="EJECUTADO_EXITOSO"/>
    <s v="EJECUTADO EXITOSO"/>
    <s v="10/12/2025 SE REALIZA ENVIO DE ROLLOS POR  OPERADOR LOGISTICO | 18/12/2025 SE REALIZA ENVIO DE 64 ROLLOS, CON LA GUIA 46778000286 COORDINADORA. SE CONFIRMA ENTREGA EXITOSA POR PARTE DE LA TRANSPORTADORA"/>
    <s v="ENVÍO"/>
    <n v="64"/>
    <s v="INTERMEDIA"/>
    <s v="TERRESTRE"/>
    <s v="CONTRERAS ROSSI LITZY YULIETH"/>
    <n v="1"/>
    <n v="36351"/>
    <n v="36351"/>
  </r>
  <r>
    <s v="CALI"/>
    <s v="0036-0003"/>
    <x v="0"/>
    <n v="76130"/>
    <n v="3138920"/>
    <n v="15606"/>
    <x v="0"/>
    <s v="VALLE DEL CAUCA"/>
    <s v="CANDELARIA"/>
    <s v="VILLA GORGONA III"/>
    <s v="WOMPI"/>
    <s v="FO-25-1981884"/>
    <d v="2025-12-15T13:54:00"/>
    <d v="2025-12-18T13:51:00"/>
    <x v="0"/>
    <s v="ROLLOS"/>
    <s v="EJECUTADO_EXITOSO"/>
    <s v="EJECUTADO EXITOSO"/>
    <s v="16/12/2025 SE CONFIRMAN DATOS, SE REALIZA ENVIO POR OPERADOR LOGISTICO | 18/12/2025 SE REALIZA ENVIO DE 48 ROLLOS, CON LA GUIA 46778000521 COORDINADORA. SE CONFIRMA ENTREGA EXITOSA POR PARTE DE LA TRANSPORTADORA"/>
    <s v="ENVÍO"/>
    <n v="48"/>
    <s v="INTERMEDIA"/>
    <s v="TERRESTRE"/>
    <s v="ORREGO BEDOYA YASMIN ADRIANA"/>
    <n v="1"/>
    <n v="36351"/>
    <n v="36351"/>
  </r>
  <r>
    <s v="CUCUTA"/>
    <s v="0036-0007"/>
    <x v="3"/>
    <n v="54498"/>
    <n v="3133417"/>
    <n v="71623"/>
    <x v="0"/>
    <s v="NORTE DE SANTANDER"/>
    <s v="OCAÑA"/>
    <s v="BARRIO OCAÑA OCAÑA"/>
    <s v="WOMPI"/>
    <s v="FO-25-1970726"/>
    <d v="2025-12-12T15:42:00"/>
    <d v="2025-12-18T13:59:00"/>
    <x v="0"/>
    <s v="ROLLOS"/>
    <s v="EJECUTADO_EXITOSO"/>
    <s v="EJECUTADO EXITOSO"/>
    <s v="13/12/2025 SE CONFIRMAN DATOS, SE REALIZA ENVIO POR OPERADOR LOGISTICO. USUARIO INDICA QUE SOLO LLEGA INTERRAPIDISIMO | 16/12/2025 SE REALIZA ENVÍO DE ROLLOS A LA OFICINA DE INTERAPIDSIMO DE OCAÑA LA CANTIDAD DE 64 ROLLOS TODO OK"/>
    <s v="ENVÍO"/>
    <n v="64"/>
    <s v="LEJANA"/>
    <s v="TERRESTRE"/>
    <s v="MORA VEGA JEAMPIER"/>
    <n v="1"/>
    <n v="40250"/>
    <n v="40250"/>
  </r>
  <r>
    <s v="MEDELLIN"/>
    <s v="0036-0005"/>
    <x v="5"/>
    <n v="5001"/>
    <n v="3127353"/>
    <n v="35525"/>
    <x v="0"/>
    <s v="ANTIOQUIA"/>
    <s v="MEDELLIN"/>
    <s v="BARRIO LOS COLORES MEDELLIN 2"/>
    <s v="WOMPI"/>
    <s v="FO-25-1959975"/>
    <d v="2025-12-11T11:50:00"/>
    <d v="2025-12-18T14:28: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8/12/2025 SE REALIZA ENTREGA DE 16 ROLLOS POR EL OPERADOR LOGISTICO VELOCES CON LA GUIA V4001972098"/>
    <s v="ANALISTA-OPERADOR LOGISTICO"/>
    <n v="16"/>
    <s v="PRINCIPAL"/>
    <s v="TERRESTRE"/>
    <s v="BETANCUR AGUIRRE EDGAR AUGUSTO"/>
    <n v="1"/>
    <n v="31419"/>
    <n v="31419"/>
  </r>
  <r>
    <s v="BARRANQUILLA"/>
    <s v="0036-0001"/>
    <x v="1"/>
    <n v="8001"/>
    <n v="3149023"/>
    <n v="50448"/>
    <x v="0"/>
    <s v="ATLANTICO"/>
    <s v="BARRANQUILLA"/>
    <s v="BARRIO CENTRO BARRANQUILLA 27"/>
    <s v="WOMPI"/>
    <s v="FO-25-1989840"/>
    <d v="2025-12-17T11:21:00"/>
    <d v="2025-12-18T14:49:00"/>
    <x v="0"/>
    <s v="ROLLOS"/>
    <s v="EJECUTADO_EXITOSO"/>
    <s v="EJECUTADO EXITOSO"/>
    <s v="17/12/2025 SE ESCALA A COORDINADOR DE ZONA PARA ENTREGA DE ROLLOS EN SITIO | 18/12/2025 SE HACE ENTREGA DE 56 ROLLOS WOMPI DE MANERA EXITOSA"/>
    <s v="VISITA_TÉCNICA"/>
    <n v="56"/>
    <s v="PRINCIPAL"/>
    <s v="TERRESTRE"/>
    <s v="ORTEGA TORRES JUAN SEBASTIAN"/>
    <n v="1"/>
    <n v="31419"/>
    <n v="31419"/>
  </r>
  <r>
    <s v="BOGOTA"/>
    <s v="0036-0004"/>
    <x v="4"/>
    <n v="11001"/>
    <n v="3135793"/>
    <n v="47605"/>
    <x v="0"/>
    <s v="CUNDINAMARCA"/>
    <s v="BOGOTA"/>
    <s v="BARRIO MONTERREY BOGOTA"/>
    <s v="WOMPI"/>
    <s v="FO-25-1973614"/>
    <d v="2025-12-15T08:39:00"/>
    <d v="2025-12-18T14:51:00"/>
    <x v="0"/>
    <s v="ROLLOS"/>
    <s v="EJECUTADO_EXITOSO"/>
    <s v="EJECUTADO EXITOSO"/>
    <s v="15/12/2025 SE ESCALA A COORDINADOR DE ZONA PARA ENTREGA DE ROLLOS EN SITIO | 18/12/2025 SE ENTREGA 64 ROLLOS WOMPI A MARÍA ALEJANDRA CUBIDES"/>
    <s v="VISITA_TÉCNICA"/>
    <n v="64"/>
    <s v="PRINCIPAL"/>
    <s v="TERRESTRE"/>
    <s v="LEON GUERRERO CRISTIAN JOHAN"/>
    <n v="1"/>
    <n v="31419"/>
    <n v="31419"/>
  </r>
  <r>
    <s v="MANIZALES"/>
    <s v="0036-0002"/>
    <x v="6"/>
    <n v="17001"/>
    <n v="3144171"/>
    <n v="45002"/>
    <x v="0"/>
    <s v="CALDAS"/>
    <s v="MANIZALES"/>
    <s v="BARRIO CENTRO MANIZALES 10"/>
    <s v="WOMPI"/>
    <s v="FO-25-1982564"/>
    <d v="2025-12-16T12:32:00"/>
    <d v="2025-12-18T14:53:00"/>
    <x v="0"/>
    <s v="ROLLOS"/>
    <s v="EJECUTADO_EXITOSO"/>
    <s v="EJECUTADO EXITOSO"/>
    <s v="16/12/2025 SE ESCALA A COORDINADOR DE ZONA PARA ENTREGA DE ROLLOS EN SITIO | 18/12/2025 VISITAMOS COMERCIO REALIZAMOS ENTREGA DE 8 ROLLOS."/>
    <s v="VISITA_TÉCNICA"/>
    <n v="8"/>
    <s v="PRINCIPAL"/>
    <s v="TERRESTRE"/>
    <s v="ARROYAVE CANO MANUEL GUILLERMO"/>
    <n v="1"/>
    <n v="31419"/>
    <n v="31419"/>
  </r>
  <r>
    <s v="MANIZALES"/>
    <s v="0036-0002"/>
    <x v="6"/>
    <n v="17001"/>
    <n v="3140132"/>
    <n v="64755"/>
    <x v="0"/>
    <s v="CALDAS"/>
    <s v="MANIZALES"/>
    <s v="MISCELANEA DICO"/>
    <s v="WOMPI"/>
    <s v="FO-25-1977653"/>
    <d v="2025-12-15T15:59:00"/>
    <d v="2025-12-18T14:56:00"/>
    <x v="0"/>
    <s v="ROLLOS"/>
    <s v="EJECUTADO_EXITOSO"/>
    <s v="EJECUTADO EXITOSO"/>
    <s v="15/12/2025 SE ESCALA A COORDINADOR DE ZONA PARA ENTREGA DE ROLLOS EN SITIO | 18/12/2025 VISITAMOS COMERCIO REALIZAMOS ENTREGA DE 64 ROLLOS"/>
    <s v="VISITA_TÉCNICA"/>
    <n v="64"/>
    <s v="PRINCIPAL"/>
    <s v="TERRESTRE"/>
    <s v="ARROYAVE CANO MANUEL GUILLERMO"/>
    <n v="1"/>
    <n v="31419"/>
    <n v="31419"/>
  </r>
  <r>
    <s v="MONTERIA"/>
    <s v="0036-0001"/>
    <x v="1"/>
    <n v="23001"/>
    <n v="3151590"/>
    <n v="74578"/>
    <x v="0"/>
    <s v="CORDOBA"/>
    <s v="MONTERIA"/>
    <s v="V. LAS 3 ANAS"/>
    <s v="WOMPI"/>
    <s v="FO-25-1994174"/>
    <d v="2025-12-18T08:00:00"/>
    <d v="2025-12-18T14:58:00"/>
    <x v="0"/>
    <s v="ROLLOS"/>
    <s v="EJECUTADO_EXITOSO"/>
    <s v="EJECUTADO EXITOSO"/>
    <s v="18/12/2025 SE ESCALA A COORDINADOR DE ZONA PARA ENTREGA DE ROLLOS EN SITIO | 18/12/2025 SE REALIZÓ ENTREGA DE 32 ROLLOS PARA CB BANCOLOMBIA, NO SÉ MANIPULÓ EQUIPOS."/>
    <s v="VISITA_TÉCNICA"/>
    <n v="32"/>
    <s v="PRINCIPAL"/>
    <s v="TERRESTRE"/>
    <s v="CALDERA SALCEDO CARLOS JULIO"/>
    <n v="1"/>
    <n v="31419"/>
    <n v="31419"/>
  </r>
  <r>
    <s v="MONTERIA"/>
    <s v="0036-0001"/>
    <x v="1"/>
    <n v="23001"/>
    <n v="3150964"/>
    <n v="76964"/>
    <x v="0"/>
    <s v="CORDOBA"/>
    <s v="MONTERIA"/>
    <s v="BARRIO URB LOS ARAUJOS MONTERIA"/>
    <s v="WOMPI"/>
    <s v="FO-25-1994397"/>
    <d v="2025-12-17T16:01:00"/>
    <d v="2025-12-18T15:00:00"/>
    <x v="0"/>
    <s v="ROLLOS"/>
    <s v="EJECUTADO_EXITOSO"/>
    <s v="EJECUTADO EXITOSO"/>
    <s v="18/12/2025 SE ESCALA A COORDINADOR DE ZONA PARA ENTREGA DE ROLLOS EN SITIO | 18/12/2025 SE REALIZÓ ENTREGA DE 32 ROLLOS PARA CB BANCOLOMBIA, NO SÉ MANIPULÓ EQUIPOS."/>
    <s v="VISITA_TÉCNICA"/>
    <n v="32"/>
    <s v="PRINCIPAL"/>
    <s v="TERRESTRE"/>
    <s v="CALDERA SALCEDO CARLOS JULIO"/>
    <n v="1"/>
    <n v="31419"/>
    <n v="31419"/>
  </r>
  <r>
    <s v="BOGOTA"/>
    <s v="0036-0004"/>
    <x v="4"/>
    <n v="25430"/>
    <n v="3113705"/>
    <n v="14883"/>
    <x v="0"/>
    <s v="CUNDINAMARCA"/>
    <s v="MADRID"/>
    <s v="BARRIO SECTOR PUENTE PIEDRA EL ROSAL MADRID"/>
    <s v="WOMPI"/>
    <s v="FO-25-1947394"/>
    <d v="2025-12-09T09:04:00"/>
    <d v="2025-12-18T15:06:00"/>
    <x v="0"/>
    <s v="ROLLOS"/>
    <s v="EJECUTADO_CANCELADO"/>
    <s v="USUARIO NO RECIBE PEDIDO"/>
    <s v="09/12/2025 SE REALIZA ENVIO DE ROLLOS POR  OPERADOR LOGISTICO | 12/12/2025 SE REALIZA EL ENVÍO DE 32 ROLLOS WOMPI POR TRANSPORTADORA SIN NOVEDAD"/>
    <s v="ENVÍO"/>
    <n v="32"/>
    <s v="INTERMEDIA"/>
    <s v="TERRESTRE"/>
    <s v="ORTIZ MARTINEZ STIVEN"/>
    <n v="1"/>
    <n v="36351"/>
    <n v="36351"/>
  </r>
  <r>
    <s v="BOGOTA"/>
    <s v="0036-0004"/>
    <x v="4"/>
    <n v="25799"/>
    <n v="3128742"/>
    <n v="43055"/>
    <x v="0"/>
    <s v="CUNDINAMARCA"/>
    <s v="TENJO"/>
    <s v="BARRIO CENTRO TENJO 3"/>
    <s v="WOMPI"/>
    <s v="FO-25-1974069"/>
    <d v="2025-12-11T15:34:00"/>
    <d v="2025-12-18T15:10:00"/>
    <x v="0"/>
    <s v="ROLLOS"/>
    <s v="EJECUTADO_EXITOSO"/>
    <s v="EJECUTADO EXITOSO"/>
    <s v="15/12/2025 SE CONFIRMAN DATOS, SE REALIZA ENVIO POR OPERADOR LOGISTICO | 18/12/2025 SE INTENTA COMUNICACION CON EL USUARIO PARA VALIDAR SI YA RECIBIO LOS ROLLOS PERO NO HAY CONTACTO | 18/12/2025 SE REALIZA ENVIO DE 48 ROLLOS, CON LA GUIA 2235597887 SERVIENTREGA. SE CONFIRMA ENTREGA EXITOSA POR PARTE DE LA TRANSPORTADORA"/>
    <s v="ENVÍO"/>
    <n v="48"/>
    <s v="INTERMEDIA"/>
    <s v="TERRESTRE"/>
    <s v="MISAS MARULANDA ALEXANDER"/>
    <n v="1"/>
    <n v="36351"/>
    <n v="36351"/>
  </r>
  <r>
    <s v="NEIVA"/>
    <s v="0036-0006"/>
    <x v="2"/>
    <n v="18592"/>
    <n v="3129062"/>
    <n v="81427"/>
    <x v="0"/>
    <s v="CAQUETA"/>
    <s v="PUERTO RICO"/>
    <s v="DROGUERIA LA FAMILIAR DEL PUERTO"/>
    <s v="WOMPI"/>
    <s v="FO-25-1965955"/>
    <d v="2025-12-11T16:01:00"/>
    <d v="2025-12-18T15:11:00"/>
    <x v="0"/>
    <s v="ROLLOS"/>
    <s v="EJECUTADO_EXITOSO"/>
    <s v="EJECUTADO EXITOSO"/>
    <s v="12/12/2025 SE REALIZA ENVIO DE ROLLOS POR  OPERADOR LOGISTICO | 18/12/2025 SE REALIZA ENVIO DE 8 ROLLOS, CON LA GUIA 2235597746 SERVIENTREGA. SE CONFIRMA ENTREGA EXITOSA POR PARTE DE LA TRANSPORTADORA"/>
    <s v="ENVÍO"/>
    <n v="8"/>
    <s v="LEJANA"/>
    <s v="TERRESTRE"/>
    <s v="MISAS MARULANDA ALEXANDER"/>
    <n v="1"/>
    <n v="40250"/>
    <n v="40250"/>
  </r>
  <r>
    <s v="CUCUTA"/>
    <s v="0036-0007"/>
    <x v="3"/>
    <n v="54001"/>
    <n v="3140864"/>
    <n v="71540"/>
    <x v="0"/>
    <s v="NORTE DE SANTANDER"/>
    <s v="CUCUTA"/>
    <s v="BARRIO CAÑO LIMON CUCUTA"/>
    <s v="WOMPI"/>
    <s v="FO-25-1981493"/>
    <d v="2025-12-16T08:00:00"/>
    <d v="2025-12-18T15:33:00"/>
    <x v="0"/>
    <s v="ROLLOS"/>
    <s v="EJECUTADO_EXITOSO"/>
    <s v="EJECUTADO EXITOSO"/>
    <s v="16/12/2025 SE ESCALA A COORDINADOR DE ZONA PARA ENTREGA DE ROLLOS EN SITIO | 18/12/2025 SE ENTREGAN 24 ROLLOS EXITOSO"/>
    <s v="VISITA_TÉCNICA"/>
    <n v="24"/>
    <s v="PRINCIPAL"/>
    <s v="TERRESTRE"/>
    <s v="NARANJO AFANADOR RUBEN JESUS"/>
    <n v="1"/>
    <n v="31419"/>
    <n v="31419"/>
  </r>
  <r>
    <s v="MANIZALES"/>
    <s v="0036-0002"/>
    <x v="6"/>
    <n v="17001"/>
    <n v="3135455"/>
    <n v="25757"/>
    <x v="0"/>
    <s v="CALDAS"/>
    <s v="MANIZALES"/>
    <s v="DISTRIBUCCIONES L&amp;M"/>
    <s v="WOMPI"/>
    <s v="FO-25-1974524"/>
    <d v="2025-12-15T08:16:00"/>
    <d v="2025-12-18T15:41:00"/>
    <x v="0"/>
    <s v="ROLLOS"/>
    <s v="EJECUTADO_EXITOSO"/>
    <s v="EJECUTADO EXITOSO"/>
    <s v="15/12/2025 SE ESCALA A COORDINADOR DE ZONA PARA ENTREGA DE ROLLOS EN SITIO | 18/12/2025 VISITAMOS COMERCIO REALIZAMOS ENTREGA DE ROLLOS 56 ROLLOS"/>
    <s v="VISITA_TÉCNICA"/>
    <n v="56"/>
    <s v="PRINCIPAL"/>
    <s v="TERRESTRE"/>
    <s v="ARROYAVE CANO MANUEL GUILLERMO"/>
    <n v="1"/>
    <n v="31419"/>
    <n v="31419"/>
  </r>
  <r>
    <s v="CALI"/>
    <s v="0036-0003"/>
    <x v="0"/>
    <n v="76892"/>
    <n v="3140863"/>
    <n v="59534"/>
    <x v="0"/>
    <s v="VALLE DEL CAUCA"/>
    <s v="YUMBO"/>
    <s v="BARRIO LLERAS YUMBO 1"/>
    <s v="WOMPI"/>
    <s v="FO-25-1981116"/>
    <d v="2025-12-16T08:00:00"/>
    <d v="2025-12-18T15:43:00"/>
    <x v="0"/>
    <s v="ROLLOS"/>
    <s v="EJECUTADO_EXITOSO"/>
    <s v="EJECUTADO EXITOSO"/>
    <s v="16/12/2025 SE ESCALA A COORDINADOR DE ZONA PARA ENTREGA DE ROLLOS EN SITIO. | 18/12/2025 SE REALIZA ENTREGA DE 64 ROLLOS TÉRMICOS WOMPI"/>
    <s v="VISITA_TÉCNICA"/>
    <n v="64"/>
    <s v="PRINCIPAL"/>
    <s v="TERRESTRE"/>
    <s v="MONTERO MUESES GIAN CARLO"/>
    <n v="1"/>
    <n v="31419"/>
    <n v="31419"/>
  </r>
  <r>
    <s v="MANIZALES"/>
    <s v="0036-0002"/>
    <x v="6"/>
    <n v="17653"/>
    <n v="3124185"/>
    <n v="35631"/>
    <x v="0"/>
    <s v="CALDAS"/>
    <s v="SALAMINA"/>
    <s v="BARRIO CENTRO SALAMINA 1"/>
    <s v="WOMPI"/>
    <s v="FO-25-1956547"/>
    <d v="2025-12-11T08:00:00"/>
    <d v="2025-12-18T15:52:00"/>
    <x v="0"/>
    <s v="ROLLOS"/>
    <s v="EJECUTADO_EXITOSO"/>
    <s v="EJECUTADO EXITOSO"/>
    <s v="10/12/2025 SE REALIZA ENVIO DE ROLLOS POR  OPERADOR LOGISTICO | 18/12/2025 SE INTENTA COMUNICACION CON EL USUARIO PARA INDICARLE QUE LOS ROLLOS YA E ENCUENTRAN EN LA OFICINA PRINCIPAL Y QUE PUEDE PASAR A RECOGERLOS PERO NO HAY CONTACTO | 18/12/2025 TÚ ENVÍO FUE ENTREGADO-CONFIFRMA TRANSPORTADORA | 16/12/2025 SE REALIZA ENVIO DE 64 ROLLOS A SALAMINA CALDAS"/>
    <s v="ENVÍO"/>
    <n v="64"/>
    <s v="INTERMEDIA"/>
    <s v="TERRESTRE"/>
    <s v="AGUIRRE HENAO RAUL EDUARDO"/>
    <n v="1"/>
    <n v="36351"/>
    <n v="36351"/>
  </r>
  <r>
    <s v="MONTERIA"/>
    <s v="0036-0001"/>
    <x v="1"/>
    <n v="23001"/>
    <n v="3151025"/>
    <n v="58874"/>
    <x v="0"/>
    <s v="CORDOBA"/>
    <s v="MONTERIA"/>
    <s v="BARRIO VILLA LUZ MONTERIA"/>
    <s v="WOMPI"/>
    <s v="FO-25-1994396"/>
    <d v="2025-12-17T16:01:00"/>
    <d v="2025-12-18T16:04:00"/>
    <x v="0"/>
    <s v="ROLLOS"/>
    <s v="EJECUTADO_EXITOSO"/>
    <s v="EJECUTADO EXITOSO"/>
    <s v="18/12/2025 SE ESCALA A COORDINADOR DE ZONA PARA ENTREGA DE ROLLOS EN SITIO | 18/12/2025 SE REALIZÓ ENTREGA DE 48 ROLLOS PARA CB BANCOLOMBIA, NO SÉ MANIPULÓ EQUIPOS."/>
    <s v="VISITA_TÉCNICA"/>
    <n v="48"/>
    <s v="PRINCIPAL"/>
    <s v="TERRESTRE"/>
    <s v="CALDERA SALCEDO CARLOS JULIO"/>
    <n v="1"/>
    <n v="31419"/>
    <n v="31419"/>
  </r>
  <r>
    <s v="NEIVA"/>
    <s v="0036-0006"/>
    <x v="2"/>
    <n v="41001"/>
    <n v="3129800"/>
    <n v="73432"/>
    <x v="0"/>
    <s v="HUILA"/>
    <s v="NEIVA"/>
    <s v="BARRIO PRADO NORTE NEIVA"/>
    <s v="WOMPI"/>
    <s v="FO-25-1962130"/>
    <d v="2025-12-12T08:00:00"/>
    <d v="2025-12-18T16:12:00"/>
    <x v="0"/>
    <s v="ROLLOS"/>
    <s v="EJECUTADO_EXITOSO"/>
    <s v="EJECUTADO EXITOSO"/>
    <s v="11/12/2025 SE ESCALA A COORDINADOR DE ZONA PARA ENTREGA DE ROLLOS EN SITIO | 18/12/2025 SE ENTREGAN 40 ROLLOS WOMPI"/>
    <s v="VISITA_TÉCNICA"/>
    <n v="40"/>
    <s v="PRINCIPAL"/>
    <s v="TERRESTRE"/>
    <s v="DIAZ VARGAS JONATHAN MIGUEL"/>
    <n v="1"/>
    <n v="31419"/>
    <n v="31419"/>
  </r>
  <r>
    <s v="CALI"/>
    <s v="0036-0003"/>
    <x v="0"/>
    <n v="76233"/>
    <n v="3111421"/>
    <n v="62788"/>
    <x v="0"/>
    <s v="VALLE DEL CAUCA"/>
    <s v="DAGUA"/>
    <s v="BARRIO EL PALMAR DAGUA"/>
    <s v="WOMPI"/>
    <s v="FO-25-1950834"/>
    <d v="2025-12-09T08:00:00"/>
    <d v="2025-12-18T16:14:00"/>
    <x v="0"/>
    <s v="ROLLOS"/>
    <s v="EJECUTADO_EXITOSO"/>
    <s v="EJECUTADO EXITOSO"/>
    <s v="09/12/2025 SE REALIZA ENVIO DE ROLLOS POR  OPERADOR LOGISTICO | 15/12/2025 SE INTENTA COMUNICACION CON EL USUARIO AL NUMERO 3153218741 PARA VALIDAR SI YA RECIBIO LOS ROLLOS PERO NO HAY CONTACTO | 18/12/2025 SE REALIZA ENVIO DE 16 ROLLOS, CON LA GUIA 2248145484 SERVIENTREGA. SE CONFIRMA ENTREGA EXITOSA POR PARTE DE LA TRANSPORTADORA"/>
    <s v="ENVÍO"/>
    <n v="16"/>
    <s v="INTERMEDIA"/>
    <s v="TERRESTRE"/>
    <s v="CONTRERAS ROSSI LITZY YULIETH"/>
    <n v="1"/>
    <n v="36351"/>
    <n v="36351"/>
  </r>
  <r>
    <s v="BOGOTA"/>
    <s v="0036-0004"/>
    <x v="4"/>
    <n v="25658"/>
    <n v="3137386"/>
    <n v="80187"/>
    <x v="0"/>
    <s v="CUNDINAMARCA"/>
    <s v="SAN FRANCISCO"/>
    <s v="BARRIO URB VILLA GLORIA SAN FRANCISCO"/>
    <s v="WOMPI"/>
    <s v="FO-25-1986955"/>
    <d v="2025-12-15T10:42:00"/>
    <d v="2025-12-18T16:16:00"/>
    <x v="0"/>
    <s v="ROLLOS"/>
    <s v="EJECUTADO_EXITOSO"/>
    <s v="EJECUTADO EXITOSO"/>
    <s v="17/12/2025 SE CONFIRMAN DATOS, SE REALIZA ENVIO POR OPERADOR LOGISTICO | 18/12/2025 SE REALIZA ENVIO DE 16 ROLLOS, CON LA GUIA 2235598059 SERVIENTREGA. SE CONFIRMA ENTREGA EXITOSA POR PARTE DE LA TRANSPORTADORA"/>
    <s v="ENVÍO"/>
    <n v="16"/>
    <s v="INTERMEDIA"/>
    <s v="TERRESTRE"/>
    <s v="ORREGO BEDOYA YASMIN ADRIANA"/>
    <n v="1"/>
    <n v="36351"/>
    <n v="36351"/>
  </r>
  <r>
    <s v="BARRANQUILLA"/>
    <s v="0036-0001"/>
    <x v="1"/>
    <n v="8634"/>
    <n v="3144064"/>
    <n v="60052"/>
    <x v="0"/>
    <s v="ATLANTICO"/>
    <s v="SABANAGRANDE"/>
    <s v="BARRIO CENTRO SABANALARGA"/>
    <s v="WOMPI"/>
    <s v="FO-25-1986553"/>
    <d v="2025-12-16T12:06:00"/>
    <d v="2025-12-18T16:19:00"/>
    <x v="0"/>
    <s v="ROLLOS"/>
    <s v="EJECUTADO_EXITOSO"/>
    <s v="EJECUTADO EXITOSO"/>
    <s v="17/12/2025 SE CONFIRMAN DATOS, SE REALIZA ENVIO POR OPERADOR LOGISTICO | 18/12/2025 SE REALIZA ENVIO DE 48 ROLLOS, CON LA GUIA 2278614874 SERVIENTREGA. SE CONFIRMA ENTREGA EXITOSA POR PARTE DE LA TRANSPORTADORA"/>
    <s v="ENVÍO"/>
    <n v="48"/>
    <s v="INTERMEDIA"/>
    <s v="TERRESTRE"/>
    <s v="RICO PERDOMO ALAHY XIMENA"/>
    <n v="1"/>
    <n v="36351"/>
    <n v="36351"/>
  </r>
  <r>
    <s v="IBAGUE"/>
    <s v="0036-0006"/>
    <x v="2"/>
    <n v="73268"/>
    <n v="3138670"/>
    <n v="31812"/>
    <x v="0"/>
    <s v="TOLIMA"/>
    <s v="ESPINAL"/>
    <s v="BARRIO CABALLERO Y GONGORA ESPINAL"/>
    <s v="WOMPI"/>
    <s v="FO-25-1976519"/>
    <d v="2025-12-15T13:01:00"/>
    <d v="2025-12-18T16:19:00"/>
    <x v="0"/>
    <s v="ROLLOS"/>
    <s v="EJECUTADO_EXITOSO"/>
    <s v="EJECUTADO EXITOSO"/>
    <s v="15/12/2025 SE ESCALA A COORDINADOR DE ZONA PARA ENTREGA DE ROLLOS EN SITIO | 18/12/2025 SE REALIZA ENVIO DE 56 ROLLOS, CON LA GUIA 2235597934 SERVIENTREGA. SE CONFIRMA ENTREGA EXITOSA POR PARTE DE LA TRANSPORTADORA"/>
    <s v="ENVÍO"/>
    <n v="56"/>
    <s v="INTERMEDIA"/>
    <s v="TERRESTRE"/>
    <s v="ORREGO BEDOYA YASMIN ADRIANA"/>
    <n v="1"/>
    <n v="36351"/>
    <n v="36351"/>
  </r>
  <r>
    <s v="TUNJA"/>
    <s v="0036-0007"/>
    <x v="3"/>
    <n v="15238"/>
    <n v="3148831"/>
    <n v="72250"/>
    <x v="0"/>
    <s v="BOYACA"/>
    <s v="DUITAMA"/>
    <s v="BARRIO SEVILLA DUITAMA BOYACA"/>
    <s v="WOMPI"/>
    <s v="FO-25-1988689"/>
    <d v="2025-12-17T11:09:00"/>
    <d v="2025-12-18T16:20:00"/>
    <x v="0"/>
    <s v="ROLLOS"/>
    <s v="EJECUTADO_EXITOSO"/>
    <s v="EJECUTADO EXITOSO"/>
    <s v="17/12/2025 SE REALIZA ENVIO DE ROLLOS POR  OPERADOR LOGISTICO | 18/12/2025 SE REALIZA ENVIO DE 32 ROLLOS, CON LA GUIA 2235598063 SERVIENTREGA. SE CONFIRMA ENTREGA EXITOSA POR PARTE DE LA TRANSPORTADORA"/>
    <s v="ENVÍO"/>
    <n v="32"/>
    <s v="INTERMEDIA"/>
    <s v="TERRESTRE"/>
    <s v="RICO PERDOMO ALAHY XIMENA"/>
    <n v="1"/>
    <n v="36351"/>
    <n v="36351"/>
  </r>
  <r>
    <s v="BOGOTA"/>
    <s v="0036-0004"/>
    <x v="4"/>
    <n v="25290"/>
    <n v="3149327"/>
    <n v="54141"/>
    <x v="0"/>
    <s v="CUNDINAMARCA"/>
    <s v="FUSAGASUGA"/>
    <s v="BARRIO LA VENTA FUSAGASUGA"/>
    <s v="WOMPI"/>
    <s v="FO-25-1988906"/>
    <d v="2025-12-17T12:12:00"/>
    <d v="2025-12-18T16:21:00"/>
    <x v="0"/>
    <s v="ROLLOS"/>
    <s v="EJECUTADO_EXITOSO"/>
    <s v="EJECUTADO EXITOSO"/>
    <s v="17/12/2025 SE REALIZA ENVIO DE ROLLOS POR  OPERADOR LOGISTICO | 18/12/2025 SE REALIZA ENVIO DE 24 ROLLOS, CON LA GUIA 2235598064 SERVIENTREGA. SE CONFIRMA ENTREGA EXITOSA POR PARTE DE LA TRANSPORTADORA"/>
    <s v="ENVÍO"/>
    <n v="24"/>
    <s v="INTERMEDIA"/>
    <s v="TERRESTRE"/>
    <s v="ORREGO BEDOYA YASMIN ADRIANA"/>
    <n v="1"/>
    <n v="36351"/>
    <n v="36351"/>
  </r>
  <r>
    <s v="TUNJA"/>
    <s v="0036-0007"/>
    <x v="3"/>
    <n v="15759"/>
    <n v="3149190"/>
    <n v="51414"/>
    <x v="0"/>
    <s v="BOYACA"/>
    <s v="SOGAMOSO"/>
    <s v="BARRIO PRADO NORTE SOGAMOSO 1"/>
    <s v="WOMPI"/>
    <s v="FO-25-1989150"/>
    <d v="2025-12-17T12:14:00"/>
    <d v="2025-12-18T16:22:00"/>
    <x v="0"/>
    <s v="ROLLOS"/>
    <s v="EJECUTADO_EXITOSO"/>
    <s v="EJECUTADO EXITOSO"/>
    <s v="17/12/2025 SE REALIZA ENVIO DE ROLLOS POR  OPERADOR LOGISTICO | 18/12/2025 SE REALIZA ENVIO DE 24 ROLLOS, CON LA GUIA 2235598065 SERVIENTREGA. SE CONFIRMA ENTREGA EXITOSA POR PARTE DE LA TRANSPORTADORA"/>
    <s v="ENVÍO"/>
    <n v="24"/>
    <s v="INTERMEDIA"/>
    <s v="TERRESTRE"/>
    <s v="ORREGO BEDOYA YASMIN ADRIANA"/>
    <n v="1"/>
    <n v="36351"/>
    <n v="36351"/>
  </r>
  <r>
    <s v="BOGOTA"/>
    <s v="0036-0004"/>
    <x v="4"/>
    <n v="11001"/>
    <n v="3150983"/>
    <n v="27914"/>
    <x v="0"/>
    <s v="CUNDINAMARCA"/>
    <s v="BOGOTA"/>
    <s v="BARRIO VILLA DE LOS SAUCES - BOGOTÁ"/>
    <s v="WOMPI"/>
    <s v="FO-25-1994392"/>
    <d v="2025-12-17T16:09:00"/>
    <d v="2025-12-19T08:06:00"/>
    <x v="0"/>
    <s v="ROLLOS"/>
    <s v="EJECUTADO_EXITOSO"/>
    <s v="EJECUTADO EXITOSO"/>
    <s v="18/12/2025 SE ESCALA A COORDINADOR DE ZONA PARA ENTREGA DE ROLLOS EN SITIO | 18/12/2025 SE REALIZA LA ENTREGA DE 32 ROLLOS WOMPI"/>
    <s v="VISITA_TÉCNICA"/>
    <n v="32"/>
    <s v="PRINCIPAL"/>
    <s v="TERRESTRE"/>
    <s v="ORTIZ MARTINEZ STIVEN"/>
    <n v="1"/>
    <n v="31419"/>
    <n v="31419"/>
  </r>
  <r>
    <s v="VILLAVICENCIO"/>
    <s v="0036-0006"/>
    <x v="2"/>
    <n v="50001"/>
    <n v="3151237"/>
    <n v="80077"/>
    <x v="0"/>
    <s v="META"/>
    <s v="VILLAVICENCIO"/>
    <s v="BARRIO POPULAR VILLAVICENCIO 3"/>
    <s v="WOMPI"/>
    <s v="FO-25-1994499"/>
    <d v="2025-12-17T16:40:00"/>
    <d v="2025-12-19T08:07:00"/>
    <x v="0"/>
    <s v="ROLLOS"/>
    <s v="EJECUTADO_EXITOSO"/>
    <s v="EJECUTADO EXITOSO"/>
    <s v="18/12/2025 SE ESCALA A COORDINADOR DE ZONA PARA ENTREGA DE ROLLOS EN SITIO | 18/12/2025 SE VISITA CB Y SE REALIZA ENTREGA DE 8 ROLLOS DE PAPEL TERMICO PARA DATÁFONO WOMPI SÍ SEÑOR"/>
    <s v="VISITA_TÉCNICA"/>
    <n v="8"/>
    <s v="PRINCIPAL"/>
    <s v="TERRESTRE"/>
    <s v="GARZON RUIZ LUIS MIGUEL"/>
    <n v="1"/>
    <n v="31419"/>
    <n v="31419"/>
  </r>
  <r>
    <s v="CALI"/>
    <s v="0036-0003"/>
    <x v="0"/>
    <n v="76563"/>
    <n v="3146557"/>
    <n v="63104"/>
    <x v="0"/>
    <s v="VALLE DEL CAUCA"/>
    <s v="PRADERA"/>
    <s v="BARRIO BERLIN PRADERA 1"/>
    <s v="WOMPI"/>
    <s v="FO-25-1999807"/>
    <d v="2025-12-17T08:00:00"/>
    <d v="2025-12-19T08:11:00"/>
    <x v="0"/>
    <s v="ROLLOS"/>
    <s v="GESTIÓN_TELEFONICA"/>
    <s v="CANCELADO POR EL USUARIO"/>
    <s v="19/12/2025 SE INTENTO COMUNICACION CON EL USUARIO, NO SE LOGRA CONTACTO. SE PROCEDE A CANCELAR LA SOLICITUD PORQUE SE LLAMAN DIAS Y HORARIOS DIFERENTES Y NO SE OBTIENE RESPUESTA | 19/12/2025 SE INTENTO COMUNICACION CON EL USUARIO, NO SE LOGRA CONTACTO. SE PROCEDE A CANCELAR LA SOLICITUD PORQUE SE LLAMAN DIAS Y HORARIOS DIFERENTES Y NO SE OBTIENE RESPUESTA | 19/12/2025 SE INTENTO COMUNICACION CON EL USUARIO, NO SE LOGRA CONTACTO. SE PROCEDE A CANCELAR LA SOLICITUD PORQUE SE LLAMAN DIAS Y HORARIOS DIFERENTES Y NO SE OBTIENE RESPUESTA"/>
    <s v="SOPORTE_TELEFÓNICO"/>
    <n v="0"/>
    <s v="INTERMEDIA"/>
    <s v="TERRESTRE"/>
    <s v="ORREGO BEDOYA YASMIN ADRIANA"/>
    <n v="1"/>
    <n v="22000"/>
    <n v="22000"/>
  </r>
  <r>
    <s v="IBAGUE"/>
    <s v="0036-0006"/>
    <x v="2"/>
    <n v="73001"/>
    <n v="3130756"/>
    <n v="37343"/>
    <x v="0"/>
    <s v="TOLIMA"/>
    <s v="IBAGUE"/>
    <s v="BARRIO ANCON IBAGUE"/>
    <s v="WOMPI"/>
    <s v="FO-25-1965006"/>
    <d v="2025-12-12T09:20:00"/>
    <d v="2025-12-19T08:16:00"/>
    <x v="0"/>
    <s v="ROLLOS"/>
    <s v="EJECUTADO_EXITOSO"/>
    <s v="EJECUTADO EXITOSO"/>
    <s v="12/12/2025 SE ESCALA A COORDINADOR DE ZONA PARA ENTREGA DE ROLLOS EN SITIO | 18/12/2025 SE REALIZA ENTREGA DE 48 ROLLOS WOMPI POR SOLICITUD DEL CLIENTE."/>
    <s v="VISITA_TÉCNICA"/>
    <n v="48"/>
    <s v="PRINCIPAL"/>
    <s v="TERRESTRE"/>
    <s v="BARRAGAN TAFUR EDWIN ESTEBAN"/>
    <n v="1"/>
    <n v="31419"/>
    <n v="31419"/>
  </r>
  <r>
    <s v="CALI"/>
    <s v="0036-0003"/>
    <x v="0"/>
    <n v="19001"/>
    <n v="3147912"/>
    <n v="72680"/>
    <x v="0"/>
    <s v="CAUCA"/>
    <s v="POPAYAN"/>
    <s v="LA PAZ POPAYAN CAUCA"/>
    <s v="WOMPI"/>
    <s v="FO-25-1988094"/>
    <d v="2025-12-17T09:26:00"/>
    <d v="2025-12-19T08:23:00"/>
    <x v="0"/>
    <s v="ROLLOS"/>
    <s v="EJECUTADO_EXITOSO"/>
    <s v="EJECUTADO EXITOSO"/>
    <s v="17/12/2025 SE ESCALA A COORDINADOR DE ZONA PARA ENTREGA DE ROLLOS EN SITIO | 18/12/2025 SE INGRESA SE ENTREGA 40 ROLLOS WOMPI"/>
    <s v="VISITA_TÉCNICA"/>
    <n v="40"/>
    <s v="LEJANA"/>
    <s v="TERRESTRE"/>
    <s v="GIMBUEL LASSO LUIS GERMAN"/>
    <n v="1"/>
    <n v="40250"/>
    <n v="40250"/>
  </r>
  <r>
    <s v="BOGOTA"/>
    <s v="0036-0004"/>
    <x v="4"/>
    <n v="11001"/>
    <n v="3146578"/>
    <n v="78069"/>
    <x v="0"/>
    <s v="CUNDINAMARCA"/>
    <s v="BOGOTA"/>
    <s v="BARRIO GARCES BOGOTA 1"/>
    <s v="WOMPI"/>
    <s v="FO-25-1986037"/>
    <d v="2025-12-17T08:00:00"/>
    <d v="2025-12-19T08:25:00"/>
    <x v="0"/>
    <s v="ROLLOS"/>
    <s v="EJECUTADO_CANCELADO"/>
    <s v="CB CERRADO - DESOCUPADO"/>
    <s v="17/12/2025 SE ESCALA A COORDINADOR DE ZONA PARA ENTREGA DE ROLLOS EN SITIO | 19/12/2025 SÍ VISITA COMERCIO PARA REALIZAR ENTREGA DE ARROYOS PARA LLEGAR AL PUNTO 50 CERRADO SE INTENTA COMUNICACIÓN TELEFÓNICA SIN ÉXITO3177287104"/>
    <s v="VISITA_TÉCNICA"/>
    <m/>
    <s v="PRINCIPAL"/>
    <s v="TERRESTRE"/>
    <s v="SOTO LONDOÑO FREDY ALEXANDER"/>
    <n v="1"/>
    <n v="31419"/>
    <n v="31419"/>
  </r>
  <r>
    <s v="IBAGUE"/>
    <s v="0036-0006"/>
    <x v="2"/>
    <n v="73001"/>
    <n v="3134754"/>
    <n v="75496"/>
    <x v="0"/>
    <s v="TOLIMA"/>
    <s v="IBAGUE"/>
    <s v="BARRIO JORDAN 6 ETAPA IBAGUE"/>
    <s v="WOMPI"/>
    <s v="FO-25-1970878"/>
    <d v="2025-12-15T08:00:00"/>
    <d v="2025-12-19T08:32:00"/>
    <x v="0"/>
    <s v="ROLLOS"/>
    <s v="EJECUTADO_EXITOSO"/>
    <s v="EJECUTADO EXITOSO"/>
    <s v="13/12/2025 SE ESCALA A COORDINADOR DE ZONA PARA ENTREGA DE ROLLOS EN SITIO | 18/12/2025 SE REALIZA ENTREGA DE 24 ROLLOS WOMPI POR SOLICITUD DEL CLIENTE."/>
    <s v="VISITA_TÉCNICA"/>
    <n v="24"/>
    <s v="PRINCIPAL"/>
    <s v="TERRESTRE"/>
    <s v="BARRAGAN TAFUR EDWIN ESTEBAN"/>
    <n v="1"/>
    <n v="31419"/>
    <n v="31419"/>
  </r>
  <r>
    <s v="BUCARAMANGA"/>
    <s v="0036-0007"/>
    <x v="3"/>
    <n v="68001"/>
    <n v="3151783"/>
    <n v="40656"/>
    <x v="0"/>
    <s v="SANTANDER"/>
    <s v="BUCARAMANGA"/>
    <s v="BARRIO COMUNEROS BUCARAMANGA"/>
    <s v="WOMPI"/>
    <s v="FO-25-1994162"/>
    <d v="2025-12-18T08:00:00"/>
    <d v="2025-12-19T08:33:00"/>
    <x v="0"/>
    <s v="ROLLOS"/>
    <s v="EJECUTADO_EXITOSO"/>
    <s v="EJECUTADO EXITOSO"/>
    <s v="18/12/2025 SE ESCALA A COORDINADOR DE ZONA PARA ENTREGA DE ROLLOS EN SITIO | 18/12/2025 SE HACE PRESENCIA EN COMERCIO SE REALIZA ENTREGA DE 64 ROLLOS"/>
    <s v="VISITA_TÉCNICA"/>
    <n v="64"/>
    <s v="PRINCIPAL"/>
    <s v="TERRESTRE"/>
    <s v="BARRERA ORTEGA MARLON STWAR"/>
    <n v="1"/>
    <n v="31419"/>
    <n v="31419"/>
  </r>
  <r>
    <s v="BARRANQUILLA"/>
    <s v="0036-0001"/>
    <x v="1"/>
    <n v="8758"/>
    <n v="3149622"/>
    <n v="23632"/>
    <x v="0"/>
    <s v="ATLANTICO"/>
    <s v="SOLEDAD"/>
    <s v="BARRIO COSTA HERMOSA V - SOLEDAD"/>
    <s v="WOMPI"/>
    <s v="FO-25-1989831"/>
    <d v="2025-12-17T12:45:00"/>
    <d v="2025-12-19T08:36:00"/>
    <x v="0"/>
    <s v="ROLLOS"/>
    <s v="EJECUTADO_EXITOSO"/>
    <s v="EJECUTADO EXITOSO"/>
    <s v="17/12/2025 SE ESCALA A COORDINADOR DE ZONA PARA ENTREGA DE ROLLOS EN SITIO | 18/12/2025 SE HACE ENTREGA DE 64 ROLLOS WOMPI DE MANERA EXITOSA"/>
    <s v="VISITA_TÉCNICA"/>
    <n v="64"/>
    <s v="PRINCIPAL"/>
    <s v="TERRESTRE"/>
    <s v="ORTEGA TORRES JUAN SEBASTIAN"/>
    <n v="1"/>
    <n v="31419"/>
    <n v="31419"/>
  </r>
  <r>
    <s v="CUCUTA"/>
    <s v="0036-0007"/>
    <x v="3"/>
    <n v="54874"/>
    <n v="3149763"/>
    <n v="79426"/>
    <x v="0"/>
    <s v="NORTE DE SANTANDER"/>
    <s v="VILLA DEL ROSARIO"/>
    <s v="BARRIO LA PALMITA VILLA ROSARIO"/>
    <s v="WOMPI"/>
    <s v="FO-25-1990687"/>
    <d v="2025-12-17T13:49:00"/>
    <d v="2025-12-19T08:39:00"/>
    <x v="0"/>
    <s v="ROLLOS"/>
    <s v="EJECUTADO_EXITOSO"/>
    <s v="EJECUTADO EXITOSO"/>
    <s v="17/12/2025 SE ESCALA A COORDINADOR DE ZONA PARA ENTREGA DE ROLLOS EN SITIO | 18/12/2025 SE REALIZA VISITA AL COMERCIO Y SE HIZO ENTREGA DE 8 ROLLOS WOMPI TODO OK"/>
    <s v="VISITA_TÉCNICA"/>
    <n v="8"/>
    <s v="PRINCIPAL"/>
    <s v="TERRESTRE"/>
    <s v="MORA VEGA JEAMPIER"/>
    <n v="1"/>
    <n v="31419"/>
    <n v="31419"/>
  </r>
  <r>
    <s v="BARRANQUILLA"/>
    <s v="0036-0001"/>
    <x v="1"/>
    <n v="8001"/>
    <n v="3153931"/>
    <n v="75247"/>
    <x v="0"/>
    <s v="ATLANTICO"/>
    <s v="BARRANQUILLA"/>
    <s v="BARRIO MODELO BARRANQUILLA 1"/>
    <s v="WOMPI"/>
    <s v="FO-25-1995944"/>
    <d v="2025-12-18T10:43:00"/>
    <d v="2025-12-19T08:41:00"/>
    <x v="0"/>
    <s v="ROLLOS"/>
    <s v="EJECUTADO_EXITOSO"/>
    <s v="EJECUTADO EXITOSO"/>
    <s v="18/12/2025 SE ESCALA A COORDINADOR DE ZONA PARA ENTREGA DE ROLLOS EN SITIO | 18/12/2025 SE ENTREGAN. 24 ROLLOS"/>
    <s v="VISITA_TÉCNICA"/>
    <n v="24"/>
    <s v="PRINCIPAL"/>
    <s v="TERRESTRE"/>
    <s v="DE AVILA SIADES ALBERTO ENRIQUE"/>
    <n v="1"/>
    <n v="31419"/>
    <n v="31419"/>
  </r>
  <r>
    <s v="BOGOTA"/>
    <s v="0036-0004"/>
    <x v="4"/>
    <n v="11001"/>
    <n v="3149391"/>
    <n v="74519"/>
    <x v="0"/>
    <s v="CUNDINAMARCA"/>
    <s v="BOGOTA"/>
    <s v="BARRIO LAS FLORES BOGOTA"/>
    <s v="WOMPI"/>
    <s v="FO-25-1990691"/>
    <d v="2025-12-17T13:22:00"/>
    <d v="2025-12-19T08:42:00"/>
    <x v="0"/>
    <s v="ROLLOS"/>
    <s v="EJECUTADO_EXITOSO"/>
    <s v="EJECUTADO EXITOSO"/>
    <s v="17/12/2025 SE ESCALA A COORDINADOR DE ZONA PARA ENTREGA DE ROLLOS EN SITIO | 18/12/2025 SE ENTREGA 16 ROLLOS DE WONPI PARA EL CORRESPONSAL BANCARIO"/>
    <s v="VISITA_TÉCNICA"/>
    <n v="16"/>
    <s v="PRINCIPAL"/>
    <s v="TERRESTRE"/>
    <s v="LEAL POVEDA YOHAN SEBASTIAN"/>
    <n v="1"/>
    <n v="31419"/>
    <n v="31419"/>
  </r>
  <r>
    <s v="BOGOTA"/>
    <s v="0036-0004"/>
    <x v="4"/>
    <n v="11001"/>
    <n v="3148236"/>
    <n v="74893"/>
    <x v="0"/>
    <s v="CUNDINAMARCA"/>
    <s v="BOGOTA"/>
    <s v="BARRIO POLICARPA BOGOTA 5"/>
    <s v="WOMPI"/>
    <s v="FO-25-1987160"/>
    <d v="2025-12-17T09:56:00"/>
    <d v="2025-12-19T08:45:00"/>
    <x v="0"/>
    <s v="ROLLOS"/>
    <s v="EJECUTADO_CANCELADO"/>
    <s v="DIRECCION ERRADA"/>
    <s v="17/12/2025 SE ESCALA A COORDINADOR DE ZONA PARA ENTREGA DE ROLLOS EN SITIO | 18/12/2025 DIRECCIÓN ILOCALIZABLE"/>
    <s v="VISITA_TÉCNICA"/>
    <m/>
    <s v="PRINCIPAL"/>
    <s v="TERRESTRE"/>
    <s v="GONZALEZ FANDIÑO SANTIAGO ERNESTO"/>
    <n v="1"/>
    <n v="31419"/>
    <n v="31419"/>
  </r>
  <r>
    <s v="CALI"/>
    <s v="0036-0003"/>
    <x v="0"/>
    <n v="19001"/>
    <n v="3150959"/>
    <n v="80294"/>
    <x v="0"/>
    <s v="CAUCA"/>
    <s v="POPAYAN"/>
    <s v="BARRIO NUEVA FRONTERA POPAYAN"/>
    <s v="WOMPI"/>
    <s v="FO-25-1992617"/>
    <d v="2025-12-17T16:00:00"/>
    <d v="2025-12-19T08:50:00"/>
    <x v="0"/>
    <s v="ROLLOS"/>
    <s v="EJECUTADO_EXITOSO"/>
    <s v="EJECUTADO EXITOSO"/>
    <s v="17/12/2025 SE ESCALA A COORDINADOR DE ZONA PARA ENTREGA DE ROLLOS EN SITIO | 18/12/2025 SE ENTREGAN 8 ROLLOS WOMPI"/>
    <s v="VISITA_TÉCNICA"/>
    <n v="8"/>
    <s v="LEJANA"/>
    <s v="TERRESTRE"/>
    <s v="GIMBUEL LASSO LUIS GERMAN"/>
    <n v="1"/>
    <n v="40250"/>
    <n v="40250"/>
  </r>
  <r>
    <s v="PEREIRA"/>
    <s v="0036-0002"/>
    <x v="6"/>
    <n v="63001"/>
    <n v="3136477"/>
    <n v="10614"/>
    <x v="0"/>
    <s v="QUINDIO"/>
    <s v="ARMENIA"/>
    <s v="PUEBLO TAPAO"/>
    <s v="WOMPI"/>
    <s v="FO-25-1974774"/>
    <d v="2025-12-15T09:29:00"/>
    <d v="2025-12-19T08:53:00"/>
    <x v="0"/>
    <s v="ROLLOS"/>
    <s v="EJECUTADO_EXITOSO"/>
    <s v="EJECUTADO EXITOSO"/>
    <s v="15/12/2025 SE ESCALA A COORDINADOR DE ZONA PARA ENTREGA DE ROLLOS EN SITIO | 18/12/2025 SE VISITA COMERCIO SE REALIZÓ ENTREGA DE 56 ROLLOS WOMPI"/>
    <s v="VISITA_TÉCNICA"/>
    <n v="56"/>
    <s v="INTERMEDIA"/>
    <s v="TERRESTRE"/>
    <s v="SANCHEZ SOLORZANO JUAN SEBASTIAN"/>
    <n v="1"/>
    <n v="36351"/>
    <n v="36351"/>
  </r>
  <r>
    <s v="MEDELLIN"/>
    <s v="0036-0005"/>
    <x v="5"/>
    <n v="5001"/>
    <n v="3131087"/>
    <n v="29381"/>
    <x v="0"/>
    <s v="ANTIOQUIA"/>
    <s v="MEDELLIN"/>
    <s v="BARRIO ANTONIO NARIÑO MEDELLÍN"/>
    <s v="WOMPI"/>
    <s v="FO-25-1965320"/>
    <d v="2025-12-12T10:07:00"/>
    <d v="2025-12-19T09:33:00"/>
    <x v="0"/>
    <s v="ROLLOS"/>
    <s v="EJECUTADO_EXITOSO"/>
    <s v="EJECUTADO EXITOSO"/>
    <s v="12/12/2025 SE ESCALA A COORDINADOR DE ZONA PARA ENTREGA DE ROLLOS EN SITIO | 19/12/2025 SE REALIZA ENTREGA DE 48 ROLLOS POR EL OPERADOR LOGISTICO VELOCES CON LA GUIA V4001981938"/>
    <s v="ANALISTA-OPERADOR LOGISTICO"/>
    <n v="48"/>
    <s v="PRINCIPAL"/>
    <s v="TERRESTRE"/>
    <s v="BETANCUR AGUIRRE EDGAR AUGUSTO"/>
    <n v="1"/>
    <n v="31419"/>
    <n v="31419"/>
  </r>
  <r>
    <s v="MEDELLIN"/>
    <s v="0036-0005"/>
    <x v="5"/>
    <n v="5001"/>
    <n v="3131280"/>
    <n v="58835"/>
    <x v="0"/>
    <s v="ANTIOQUIA"/>
    <s v="MEDELLIN"/>
    <s v="BARRIO SIMON BOLIVAR MEDELLIN 1"/>
    <s v="WOMPI"/>
    <s v="FO-25-1965317"/>
    <d v="2025-12-12T10:11:00"/>
    <d v="2025-12-19T09:34:00"/>
    <x v="0"/>
    <s v="ROLLOS"/>
    <s v="EJECUTADO_EXITOSO"/>
    <s v="EJECUTADO EXITOSO"/>
    <s v="12/12/2025 SE ESCALA A COORDINADOR DE ZONA PARA ENTREGA DE ROLLOS EN SITIO | 19/12/2025 SE REALIZA ENTREGA DE 48 ROLLOS POR EL OPERADOR LOGISTICO VELOCES CON LA GUIA V4001981940"/>
    <s v="ANALISTA-OPERADOR LOGISTICO"/>
    <n v="48"/>
    <s v="PRINCIPAL"/>
    <s v="TERRESTRE"/>
    <s v="BETANCUR AGUIRRE EDGAR AUGUSTO"/>
    <n v="1"/>
    <n v="31419"/>
    <n v="31419"/>
  </r>
  <r>
    <s v="IBAGUE"/>
    <s v="0036-0006"/>
    <x v="2"/>
    <n v="73001"/>
    <n v="3149244"/>
    <n v="55942"/>
    <x v="0"/>
    <s v="TOLIMA"/>
    <s v="IBAGUE"/>
    <s v="BARRIO JORDAN III ETAPA IBAGUE"/>
    <s v="WOMPI"/>
    <s v="FO-25-1989383"/>
    <d v="2025-12-17T11:55:00"/>
    <d v="2025-12-19T09:46:00"/>
    <x v="0"/>
    <s v="ROLLOS"/>
    <s v="EJECUTADO_EXITOSO"/>
    <s v="EJECUTADO EXITOSO"/>
    <s v="17/12/2025 SE ESCALA A COORDINADOR DE ZONA PARA ENTREGA DE ROLLOS EN SITIO | 19/12/2025 SE ENTREGA 56 ROLLOS CON VISITA"/>
    <s v="VISITA_TÉCNICA"/>
    <n v="56"/>
    <s v="PRINCIPAL"/>
    <s v="TERRESTRE"/>
    <s v="VARGAS HERRERA JHON JAIRO"/>
    <n v="1"/>
    <n v="31419"/>
    <n v="31419"/>
  </r>
  <r>
    <s v="IBAGUE"/>
    <s v="0036-0006"/>
    <x v="2"/>
    <n v="73001"/>
    <n v="3144330"/>
    <n v="50893"/>
    <x v="0"/>
    <s v="TOLIMA"/>
    <s v="IBAGUE"/>
    <s v="BARRIO AVENIDA PEDRO TAFUR IBAGUE"/>
    <s v="WOMPI"/>
    <s v="FO-25-1983064"/>
    <d v="2025-12-16T13:11:00"/>
    <d v="2025-12-19T09:46:00"/>
    <x v="0"/>
    <s v="ROLLOS"/>
    <s v="EJECUTADO_EXITOSO"/>
    <s v="EJECUTADO EXITOSO"/>
    <s v="16/12/2025 SE ESCALA A COORDINADOR DE ZONA PARA ENTREGA DE ROLLOS EN SITIO | 19/12/2025 SE ENTREGA 32 ROLLOS CON VISITA"/>
    <s v="VISITA_TÉCNICA"/>
    <n v="32"/>
    <s v="PRINCIPAL"/>
    <s v="TERRESTRE"/>
    <s v="VARGAS HERRERA JHON JAIRO"/>
    <n v="1"/>
    <n v="31419"/>
    <n v="31419"/>
  </r>
  <r>
    <s v="TUNJA"/>
    <s v="0036-0007"/>
    <x v="3"/>
    <n v="15001"/>
    <n v="3151643"/>
    <n v="52921"/>
    <x v="0"/>
    <s v="BOYACA"/>
    <s v="TUNJA"/>
    <s v="BARRIO JOSE JOAQUIN CAMACHO TUNJA 1"/>
    <s v="WOMPI"/>
    <s v="FO-25-1994900"/>
    <d v="2025-12-18T08:00:00"/>
    <d v="2025-12-19T09:49:00"/>
    <x v="0"/>
    <s v="ROLLOS"/>
    <s v="EJECUTADO_EXITOSO"/>
    <s v="EJECUTADO EXITOSO"/>
    <s v="18/12/2025 SE ESCALA A COORDINADOR DE ZONA PARA ENTREGA DE ROLLOS EN SITIO | 19/12/2025 ME REALIZAN EL CARGUE DEL INCIDENTE EL DIA DE AYER A LAS 8:00 DE LA NOCHE , EL CUAL A ESA HORA YA NO HAY SOPORTE DE LA RED SE REALIZA COMUNICACIÓN EL DIA DE HOY ME ENCUENTRO EN LLAMADA TELEFÓNICA CON LA CLIENTE LA SEÑORA YENNY ALEXANDRA BERMEJO REALIZANDO VALIDACIONES DE LA FALLA DEL EQUIPO , INDICA QUE NO OUEDE INGRESAR CON EL USUARIO , SE REALIZO BORRADO DE CACHE Y SE ESTA REALIZANDO ACTUALIZACIÓN DE LA APLICACION,  SE INTENTA EL INGRESO Y ES FALLIDO A LA ESPERA DE QUE EL USUARIO ENVIE LA FOTOGRAFÍA DEL SERIAL DEL EQUIPO Y PANTALLAZO DEL ERRO PARA SU RESPECTIVO ESCALAMIENTO CON LA RED , SE REALIZA GESTIÓN TELEFÓNICA YA QUE EL COMERCIO AUN ESTA CERRADO POR HORARIO DE TRABAJO | 19/12/2025 SE  REALIZA ENTREGA EN SITIO DE 24 ROLLOS WOMPI RECIBE PAPELERÍA LA SEÑORA ALEXANDRA BERMEJO"/>
    <s v="VISITA_TÉCNICA"/>
    <n v="24"/>
    <s v="PRINCIPAL"/>
    <s v="TERRESTRE"/>
    <s v="ALVARADO MORENO CRISTHIAN"/>
    <n v="1"/>
    <n v="31419"/>
    <n v="31419"/>
  </r>
  <r>
    <s v="IBAGUE"/>
    <s v="0036-0006"/>
    <x v="2"/>
    <n v="73001"/>
    <n v="3142744"/>
    <n v="31221"/>
    <x v="0"/>
    <s v="TOLIMA"/>
    <s v="IBAGUE"/>
    <s v="BARRIO JARDIN 6"/>
    <s v="WOMPI"/>
    <s v="FO-25-1981486"/>
    <d v="2025-12-16T09:56:00"/>
    <d v="2025-12-19T10:01:00"/>
    <x v="0"/>
    <s v="ROLLOS"/>
    <s v="EJECUTADO_EXITOSO"/>
    <s v="EJECUTADO EXITOSO"/>
    <s v="16/12/2025 SE ESCALA A COORDINADOR DE ZONA PARA ENTREGA DE ROLLOS EN SITIO | 19/12/2025 SE ENTREGA 64 ROLLOS CON VISITA"/>
    <s v="VISITA_TÉCNICA"/>
    <n v="64"/>
    <s v="PRINCIPAL"/>
    <s v="TERRESTRE"/>
    <s v="VARGAS HERRERA JHON JAIRO"/>
    <n v="1"/>
    <n v="31419"/>
    <n v="31419"/>
  </r>
  <r>
    <s v="BUCARAMANGA"/>
    <s v="0036-0007"/>
    <x v="3"/>
    <n v="68307"/>
    <n v="3145339"/>
    <n v="79867"/>
    <x v="0"/>
    <s v="SANTANDER"/>
    <s v="GIRON"/>
    <s v="BARRIO VEREDA CHOCOITA SECTOR TRES ESQUINAS GIRON"/>
    <s v="WOMPI"/>
    <s v="FO-25-1984005"/>
    <d v="2025-12-16T15:16:00"/>
    <d v="2025-12-19T10:04:00"/>
    <x v="0"/>
    <s v="ROLLOS"/>
    <s v="EJECUTADO_EXITOSO"/>
    <s v="EJECUTADO EXITOSO"/>
    <s v="16/12/2025 SE ESCALA A COORDINADOR DE ZONA PARA ENTREGA DE ROLLOS EN SITIO | 19/12/2025 SE VISITA COMERCIO SE HACE ENTREGA DE 32 ROLLOS"/>
    <s v="VISITA_TÉCNICA"/>
    <n v="32"/>
    <s v="PRINCIPAL"/>
    <s v="TERRESTRE"/>
    <s v="GELVEZ MOGOLLON JOSE ELISEO"/>
    <n v="1"/>
    <n v="31419"/>
    <n v="31419"/>
  </r>
  <r>
    <s v="IBAGUE"/>
    <s v="0036-0006"/>
    <x v="2"/>
    <n v="73001"/>
    <n v="3135445"/>
    <n v="43949"/>
    <x v="0"/>
    <s v="TOLIMA"/>
    <s v="IBAGUE"/>
    <s v="BARRIO EL BUNDE IV IBAGUE"/>
    <s v="WOMPI"/>
    <s v="FO-25-1974529"/>
    <d v="2025-12-15T08:09:00"/>
    <d v="2025-12-19T10:08:00"/>
    <x v="0"/>
    <s v="ROLLOS"/>
    <s v="EJECUTADO_EXITOSO"/>
    <s v="EJECUTADO EXITOSO"/>
    <s v="15/12/2025 SE ESCALA A COORDINADOR DE ZONA PARA ENTREGA DE ROLLOS EN SITIO | 19/12/2025 SE ENTREGA 64 ROLLOS CON VISITA"/>
    <s v="VISITA_TÉCNICA"/>
    <n v="64"/>
    <s v="PRINCIPAL"/>
    <s v="TERRESTRE"/>
    <s v="VARGAS HERRERA JHON JAIRO"/>
    <n v="1"/>
    <n v="31419"/>
    <n v="31419"/>
  </r>
  <r>
    <s v="CALI"/>
    <s v="0036-0003"/>
    <x v="0"/>
    <n v="76001"/>
    <n v="3151455"/>
    <n v="32325"/>
    <x v="0"/>
    <s v="VALLE DEL CAUCA"/>
    <s v="CALI"/>
    <s v="BARRIO CENTRO CALI 3"/>
    <s v="WOMPI"/>
    <s v="FO-25-1995968"/>
    <d v="2025-12-17T16:51:00"/>
    <d v="2025-12-19T10:18:00"/>
    <x v="0"/>
    <s v="ROLLOS"/>
    <s v="EJECUTADO_EXITOSO"/>
    <s v="EJECUTADO EXITOSO"/>
    <s v="18/12/2025 SE ESCALA A COORDINADOR DE ZONA PARA ENTREGA DE ROLLOS EN SITIO | 19/12/2025 SE ENTRRGAN 64 ROLLOS A JOHANNA MARTINES"/>
    <s v="VISITA_TÉCNICA"/>
    <n v="64"/>
    <s v="PRINCIPAL"/>
    <s v="TERRESTRE"/>
    <s v="CUERO RUIZ JHONNY"/>
    <n v="1"/>
    <n v="31419"/>
    <n v="31419"/>
  </r>
  <r>
    <s v="CUCUTA"/>
    <s v="0036-0007"/>
    <x v="3"/>
    <n v="54001"/>
    <n v="3155520"/>
    <n v="28544"/>
    <x v="0"/>
    <s v="NORTE DE SANTANDER"/>
    <s v="CUCUTA"/>
    <s v="BARRIO FUERA DEL MUNICIPIO DE CUCUTA"/>
    <s v="WOMPI"/>
    <s v="FO-25-1998184"/>
    <d v="2025-12-18T14:31:00"/>
    <d v="2025-12-19T10:25:00"/>
    <x v="0"/>
    <s v="ROLLOS"/>
    <s v="EJECUTADO_EXITOSO"/>
    <s v="EJECUTADO EXITOSO"/>
    <s v="18/12/2025 SE ESCALA A COORDINADOR DE ZONA PARA ENTREGA DE ROLLOS EN SITIO | 19/12/2025 SE REALIZA ENTREGA DE 16 ROLLOS WOMPI OK"/>
    <s v="VISITA_TÉCNICA"/>
    <n v="16"/>
    <s v="PRINCIPAL"/>
    <s v="TERRESTRE"/>
    <s v="DURAN ACOSTA FRANK YONNY"/>
    <n v="1"/>
    <n v="31419"/>
    <n v="31419"/>
  </r>
  <r>
    <s v="IBAGUE"/>
    <s v="0036-0006"/>
    <x v="2"/>
    <n v="73001"/>
    <n v="3144602"/>
    <n v="80889"/>
    <x v="0"/>
    <s v="TOLIMA"/>
    <s v="IBAGUE"/>
    <s v="BARRIO SAN REMO IBAGUE"/>
    <s v="WOMPI"/>
    <s v="FO-25-1983066"/>
    <d v="2025-12-16T13:10:00"/>
    <d v="2025-12-19T10:35:00"/>
    <x v="0"/>
    <s v="ROLLOS"/>
    <s v="EJECUTADO_EXITOSO"/>
    <s v="EJECUTADO EXITOSO"/>
    <s v="16/12/2025 SE ESCALA A COORDINADOR DE ZONA PARA ENTREGA DE ROLLOS EN SITIO | 19/12/2025 SE ENTREGA 8 ROLLOS CON VISITA"/>
    <s v="VISITA_TÉCNICA"/>
    <n v="8"/>
    <s v="PRINCIPAL"/>
    <s v="TERRESTRE"/>
    <s v="VARGAS HERRERA JHON JAIRO"/>
    <n v="1"/>
    <n v="31419"/>
    <n v="31419"/>
  </r>
  <r>
    <s v="MEDELLIN"/>
    <s v="0036-0005"/>
    <x v="5"/>
    <n v="5001"/>
    <n v="3126807"/>
    <n v="53159"/>
    <x v="0"/>
    <s v="ANTIOQUIA"/>
    <s v="MEDELLIN"/>
    <s v="BARRIO ROBLEDO VILLA FLORA MEDELLIN 2"/>
    <s v="WOMPI"/>
    <s v="FO-25-1959367"/>
    <d v="2025-12-11T10:44:00"/>
    <d v="2025-12-19T10:55: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48 ROLLOS POR EL OPERADOR LOGISTICO VELOCES CON LA GUIA V4001972100"/>
    <s v="ANALISTA-OPERADOR LOGISTICO"/>
    <n v="48"/>
    <s v="PRINCIPAL"/>
    <s v="TERRESTRE"/>
    <s v="BETANCUR AGUIRRE EDGAR AUGUSTO"/>
    <n v="1"/>
    <n v="31419"/>
    <n v="31419"/>
  </r>
  <r>
    <s v="PASTO"/>
    <s v="0036-0003"/>
    <x v="0"/>
    <n v="52001"/>
    <n v="3153582"/>
    <n v="69325"/>
    <x v="0"/>
    <s v="NARIÑO"/>
    <s v="PASTO"/>
    <s v="BARRIO EL PILAR PASTO 3"/>
    <s v="WOMPI"/>
    <s v="FO-25-1995957"/>
    <d v="2025-12-18T10:20:00"/>
    <d v="2025-12-19T10:56:00"/>
    <x v="0"/>
    <s v="ROLLOS"/>
    <s v="EJECUTADO_EXITOSO"/>
    <s v="EJECUTADO EXITOSO"/>
    <s v="18/12/2025 SE ESCALA A COORDINADOR DE ZONA PARA ENTREGA DE ROLLOS EN SITIO | 19/12/2025 SE REALIZA ENTREGA DE ROLLOS WOMPI NO SE MANIPULA DATAFONO"/>
    <s v="VISITA_TÉCNICA"/>
    <n v="24"/>
    <s v="PRINCIPAL"/>
    <s v="TERRESTRE"/>
    <s v="BRAVO MADROÑERO OSCAR ESTEBAN"/>
    <n v="1"/>
    <n v="31419"/>
    <n v="31419"/>
  </r>
  <r>
    <s v="MEDELLIN"/>
    <s v="0036-0005"/>
    <x v="5"/>
    <n v="5360"/>
    <n v="3128106"/>
    <n v="74717"/>
    <x v="0"/>
    <s v="ANTIOQUIA"/>
    <s v="ITAGUI"/>
    <s v="BARRIO LA GLORIA ITAGUI 3"/>
    <s v="WOMPI"/>
    <s v="FO-25-1961184"/>
    <d v="2025-12-11T14:01:00"/>
    <d v="2025-12-19T10:57: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2 ROLLOS POR EL OPERADOR LOGISTICO VELOCES CON LA GUIA V4001972085"/>
    <s v="ANALISTA-OPERADOR LOGISTICO"/>
    <n v="32"/>
    <s v="PRINCIPAL"/>
    <s v="TERRESTRE"/>
    <s v="BETANCUR AGUIRRE EDGAR AUGUSTO"/>
    <n v="1"/>
    <n v="31419"/>
    <n v="31419"/>
  </r>
  <r>
    <s v="MEDELLIN"/>
    <s v="0036-0005"/>
    <x v="5"/>
    <n v="5001"/>
    <n v="3128190"/>
    <n v="63970"/>
    <x v="0"/>
    <s v="ANTIOQUIA"/>
    <s v="MEDELLIN"/>
    <s v="BARRIO CENTRO MEDELLIN 91"/>
    <s v="WOMPI"/>
    <s v="FO-25-1961175"/>
    <d v="2025-12-11T14:34:00"/>
    <d v="2025-12-19T10:58: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40 ROLLOS POR EL OPERADOR LOGISTICO VELOCES CON LA GUIA V4001972084"/>
    <s v="ANALISTA-OPERADOR LOGISTICO"/>
    <n v="40"/>
    <s v="PRINCIPAL"/>
    <s v="TERRESTRE"/>
    <s v="BETANCUR AGUIRRE EDGAR AUGUSTO"/>
    <n v="1"/>
    <n v="31419"/>
    <n v="31419"/>
  </r>
  <r>
    <s v="MEDELLIN"/>
    <s v="0036-0005"/>
    <x v="5"/>
    <n v="5001"/>
    <n v="3128090"/>
    <n v="69282"/>
    <x v="0"/>
    <s v="ANTIOQUIA"/>
    <s v="MEDELLIN"/>
    <s v="CARNES QUIQUE 1"/>
    <s v="WOMPI"/>
    <s v="FO-25-1961171"/>
    <d v="2025-12-11T14:42:00"/>
    <d v="2025-12-19T10:59: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2 ROLLOS POR EL OPERADOR LOGISTICO VELOCES CON LA GUIA V4001972083"/>
    <s v="ANALISTA-OPERADOR LOGISTICO"/>
    <n v="32"/>
    <s v="PRINCIPAL"/>
    <s v="TERRESTRE"/>
    <s v="BETANCUR AGUIRRE EDGAR AUGUSTO"/>
    <n v="1"/>
    <n v="31419"/>
    <n v="31419"/>
  </r>
  <r>
    <s v="MEDELLIN"/>
    <s v="0036-0005"/>
    <x v="5"/>
    <n v="5360"/>
    <n v="3129185"/>
    <n v="13351"/>
    <x v="0"/>
    <s v="ANTIOQUIA"/>
    <s v="ITAGUI"/>
    <s v="BARRIO SAN FRANCISCO ITAGUI"/>
    <s v="WOMPI"/>
    <s v="FO-25-1962146"/>
    <d v="2025-12-11T16:16:00"/>
    <d v="2025-12-19T11:01: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64 ROLLOS POR EL OPERADOR LOGISTICO VELOCES CON LA GUIA V4001972078"/>
    <s v="ANALISTA-OPERADOR LOGISTICO"/>
    <n v="64"/>
    <s v="PRINCIPAL"/>
    <s v="TERRESTRE"/>
    <s v="BETANCUR AGUIRRE EDGAR AUGUSTO"/>
    <n v="1"/>
    <n v="31419"/>
    <n v="31419"/>
  </r>
  <r>
    <s v="MEDELLIN"/>
    <s v="0036-0005"/>
    <x v="5"/>
    <n v="5001"/>
    <n v="3129133"/>
    <n v="40135"/>
    <x v="0"/>
    <s v="ANTIOQUIA"/>
    <s v="MEDELLIN"/>
    <s v="BARRIO PRADITO MEDELLIN 1"/>
    <s v="WOMPI"/>
    <s v="FO-25-1962157"/>
    <d v="2025-12-11T15:59:00"/>
    <d v="2025-12-19T11:01: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16 ROLLOS POR EL OPERADOR LOGISTICO VELOCES CON LA GUIA V4001972088"/>
    <s v="ANALISTA-OPERADOR LOGISTICO"/>
    <n v="16"/>
    <s v="PRINCIPAL"/>
    <s v="TERRESTRE"/>
    <s v="BETANCUR AGUIRRE EDGAR AUGUSTO"/>
    <n v="1"/>
    <n v="31419"/>
    <n v="31419"/>
  </r>
  <r>
    <s v="PASTO"/>
    <s v="0036-0003"/>
    <x v="0"/>
    <n v="52001"/>
    <n v="3156558"/>
    <n v="28432"/>
    <x v="0"/>
    <s v="NARIÑO"/>
    <s v="PASTO"/>
    <s v="BARRIO OBRERO PASTO"/>
    <s v="WOMPI"/>
    <s v="FO-25-2000521"/>
    <d v="2025-12-19T08:00:00"/>
    <d v="2025-12-19T11:06:00"/>
    <x v="0"/>
    <s v="ROLLOS"/>
    <s v="EJECUTADO_EXITOSO"/>
    <s v="EJECUTADO EXITOSO"/>
    <s v="19/12/2025 SE ESCALA A COORDINADOR DE ZONA PARA ENTREGA DE ROLLOS EN SITIO | 19/12/2025 SE VISITA CB. SE REALIZA ENTREGA DE 56 ROLLOS. CLIENTE INFORMA QUE EL DATAFONO FUNCIONA CORRECTAMENTE. NO SÉ MANIPULA DATAFONO"/>
    <s v="VISITA_TÉCNICA"/>
    <n v="56"/>
    <s v="PRINCIPAL"/>
    <s v="TERRESTRE"/>
    <s v="CASTILLO HERRERA ALEX RICARDO"/>
    <n v="1"/>
    <n v="31419"/>
    <n v="31419"/>
  </r>
  <r>
    <s v="BUCARAMANGA"/>
    <s v="0036-0007"/>
    <x v="3"/>
    <n v="68001"/>
    <n v="3153740"/>
    <n v="38073"/>
    <x v="0"/>
    <s v="SANTANDER"/>
    <s v="BUCARAMANGA"/>
    <s v="BARRIO GIRARDOT BUCARMANGA"/>
    <s v="WOMPI"/>
    <s v="FO-25-1995953"/>
    <d v="2025-12-18T10:39:00"/>
    <d v="2025-12-19T11:14:00"/>
    <x v="0"/>
    <s v="ROLLOS"/>
    <s v="EJECUTADO_EXITOSO"/>
    <s v="EJECUTADO EXITOSO"/>
    <s v="18/12/2025 SE ESCALA A COORDINADOR DE ZONA PARA ENTREGA DE ROLLOS EN SITIO | 19/12/2025 SE HACE PRESENCIA EN COMERCIO SE REALIZA ENTREGA DE 32 ROLLOS"/>
    <s v="VISITA_TÉCNICA"/>
    <n v="32"/>
    <s v="PRINCIPAL"/>
    <s v="TERRESTRE"/>
    <s v="BARRERA ORTEGA MARLON STWAR"/>
    <n v="1"/>
    <n v="31419"/>
    <n v="31419"/>
  </r>
  <r>
    <s v="MONTERIA"/>
    <s v="0036-0001"/>
    <x v="1"/>
    <n v="23660"/>
    <n v="3132620"/>
    <n v="30344"/>
    <x v="0"/>
    <s v="CORDOBA"/>
    <s v="SAHAGUN"/>
    <s v="BARRIO ANILLO VIAL SAHAGUN"/>
    <s v="WOMPI"/>
    <s v="FO-25-1966743"/>
    <d v="2025-12-12T12:40:00"/>
    <d v="2025-12-19T11:16:00"/>
    <x v="0"/>
    <s v="ROLLOS"/>
    <s v="EJECUTADO_EXITOSO"/>
    <s v="EJECUTADO EXITOSO"/>
    <s v="19/12/2025 SE INTENTA COMUNICACION CON EL USUARIO PARA VALIDAR SI YA RECIBIO LOS ROLLOS PERO NO HAY CONTACTO | 19/12/2025 SE REALIZA ENVIO DE 16 ROLLOS, CON LA GUIA 2265100587 SERVIENTREGA. SE CONFIRMA ENTREGA EXITOSA POR PARTE DEL USUARIO"/>
    <s v="ENVÍO"/>
    <n v="16"/>
    <s v="INTERMEDIA"/>
    <s v="TERRESTRE"/>
    <s v="ORREGO BEDOYA YASMIN ADRIANA"/>
    <n v="1"/>
    <n v="36351"/>
    <n v="36351"/>
  </r>
  <r>
    <s v="MEDELLIN"/>
    <s v="0036-0005"/>
    <x v="5"/>
    <n v="5360"/>
    <n v="3132746"/>
    <n v="72229"/>
    <x v="0"/>
    <s v="ANTIOQUIA"/>
    <s v="ITAGUI"/>
    <s v="ITAGUI COLINAS DEL SUR ITAGUI"/>
    <s v="WOMPI"/>
    <s v="FO-25-1968059"/>
    <d v="2025-12-12T14:08:00"/>
    <d v="2025-12-19T11:20:00"/>
    <x v="0"/>
    <s v="ROLLOS"/>
    <s v="EJECUTADO_EXITOSO"/>
    <s v="EJECUTADO EXITOSO"/>
    <s v="12/12/2025 SE ESCALA A COORDINADOR DE ZONA PARA ENTREGA DE ROLLOS EN SITIO | 19/12/2025 SE REALIZA ENTREGA DE 40 ROLLOS POR EL OPERADOR LOGISTICO VELOCES CON LA GUIA V4001981928"/>
    <s v="ANALISTA-OPERADOR LOGISTICO"/>
    <n v="40"/>
    <s v="PRINCIPAL"/>
    <s v="TERRESTRE"/>
    <s v="BETANCUR AGUIRRE EDGAR AUGUSTO"/>
    <n v="1"/>
    <n v="31419"/>
    <n v="31419"/>
  </r>
  <r>
    <s v="MEDELLIN"/>
    <s v="0036-0005"/>
    <x v="5"/>
    <n v="5001"/>
    <n v="3133422"/>
    <n v="19300"/>
    <x v="0"/>
    <s v="ANTIOQUIA"/>
    <s v="MEDELLIN"/>
    <s v="BARRIO SANTA CRUZ X MEDELLIN"/>
    <s v="WOMPI"/>
    <s v="FO-25-1968040"/>
    <d v="2025-12-12T15:44:00"/>
    <d v="2025-12-19T11:21:00"/>
    <x v="0"/>
    <s v="ROLLOS"/>
    <s v="EJECUTADO_EXITOSO"/>
    <s v="EJECUTADO EXITOSO"/>
    <s v="12/12/2025 SE ESCALA A COORDINADOR DE ZONA PARA ENTREGA DE ROLLOS EN SITIO | 19/12/2025 SE REALIZA ENTREGA DE 40 ROLLOS POR EL OPERADOR LOGISTICO VELOCES CON LA GUIA V4001981930"/>
    <s v="ANALISTA-OPERADOR LOGISTICO"/>
    <n v="40"/>
    <s v="PRINCIPAL"/>
    <s v="TERRESTRE"/>
    <s v="BETANCUR AGUIRRE EDGAR AUGUSTO"/>
    <n v="1"/>
    <n v="31419"/>
    <n v="31419"/>
  </r>
  <r>
    <s v="MEDELLIN"/>
    <s v="0036-0005"/>
    <x v="5"/>
    <n v="5001"/>
    <n v="3135340"/>
    <n v="17698"/>
    <x v="0"/>
    <s v="ANTIOQUIA"/>
    <s v="MEDELLIN"/>
    <s v="BARRIO CAMPO VALDES X MEDELLÍN"/>
    <s v="WOMPI"/>
    <s v="FO-25-1973010"/>
    <d v="2025-12-15T08:00:00"/>
    <d v="2025-12-19T11:22:00"/>
    <x v="0"/>
    <s v="ROLLOS"/>
    <s v="EJECUTADO_EXITOSO"/>
    <s v="EJECUTADO EXITOSO"/>
    <s v="15/12/2025 SE ESCALA A COORDINADOR DE ZONA PARA ENTREGA DE ROLLOS EN SITIO | 19/12/2025 SE REALIZA ENTREGA DE 64 ROLLOS POR EL OPERADOR LOGISTICO VELOCES CON LA GUIA V4001984727"/>
    <s v="ANALISTA-OPERADOR LOGISTICO"/>
    <n v="64"/>
    <s v="PRINCIPAL"/>
    <s v="TERRESTRE"/>
    <s v="BETANCUR AGUIRRE EDGAR AUGUSTO"/>
    <n v="1"/>
    <n v="31419"/>
    <n v="31419"/>
  </r>
  <r>
    <s v="MEDELLIN"/>
    <s v="0036-0005"/>
    <x v="5"/>
    <n v="5001"/>
    <n v="3144301"/>
    <n v="79165"/>
    <x v="0"/>
    <s v="ANTIOQUIA"/>
    <s v="MEDELLIN"/>
    <s v="BARRIO VILLA HERMOSA MEDELLIN 5"/>
    <s v="WOMPI"/>
    <s v="FO-25-1982562"/>
    <d v="2025-12-16T12:35:00"/>
    <d v="2025-12-19T11:23:00"/>
    <x v="0"/>
    <s v="ROLLOS"/>
    <s v="EJECUTADO_EXITOSO"/>
    <s v="EJECUTADO EXITOSO"/>
    <s v="16/12/2025 SE ESCALA A COORDINADOR DE ZONA PARA ENTREGA DE ROLLOS EN SITIO | 19/12/2025 SE REALIZA ENTREGA DE 24 ROLLOS POR EL OPERADOR LOGISTICO VELOCES CON LA GUIA V4002001577"/>
    <s v="ANALISTA-OPERADOR LOGISTICO"/>
    <n v="24"/>
    <s v="PRINCIPAL"/>
    <s v="TERRESTRE"/>
    <s v="BETANCUR AGUIRRE EDGAR AUGUSTO"/>
    <n v="1"/>
    <n v="31419"/>
    <n v="31419"/>
  </r>
  <r>
    <s v="CALI"/>
    <s v="0036-0003"/>
    <x v="0"/>
    <n v="76001"/>
    <n v="3149196"/>
    <n v="10986"/>
    <x v="0"/>
    <s v="VALLE DEL CAUCA"/>
    <s v="CALI"/>
    <s v="BARRIO FLORALIA II"/>
    <s v="WOMPI"/>
    <s v="FO-25-1989376"/>
    <d v="2025-12-17T12:18:00"/>
    <d v="2025-12-19T11:25:00"/>
    <x v="0"/>
    <s v="ROLLOS"/>
    <s v="EJECUTADO_EXITOSO"/>
    <s v="EJECUTADO EXITOSO"/>
    <s v="17/12/2025 SE ESCALA A COORDINADOR DE ZONA PARA ENTREGA DE ROLLOS EN SITIO | 19/12/2025 SE REALIZA ENTREGA DE 64 ROLLOS TÉRMICOS DE WOMPI EN EL CB SIN NOVEDAD."/>
    <s v="VISITA_TÉCNICA"/>
    <n v="64"/>
    <s v="PRINCIPAL"/>
    <s v="TERRESTRE"/>
    <s v="TORRES GARCIA JENDRY JOSE"/>
    <n v="1"/>
    <n v="31419"/>
    <n v="31419"/>
  </r>
  <r>
    <s v="BOGOTA"/>
    <s v="0036-0004"/>
    <x v="4"/>
    <n v="25754"/>
    <n v="3154659"/>
    <n v="79576"/>
    <x v="0"/>
    <s v="CUNDINAMARCA"/>
    <s v="SOACHA"/>
    <s v="BARRIO RICAURTE SOACHA"/>
    <s v="WOMPI"/>
    <s v="FO-25-1996871"/>
    <d v="2025-12-18T12:49:00"/>
    <d v="2025-12-19T11:27:00"/>
    <x v="0"/>
    <s v="ROLLOS"/>
    <s v="EJECUTADO_EXITOSO"/>
    <s v="EJECUTADO EXITOSO"/>
    <s v="18/12/2025 SE ESCALA A COORDINADOR DE ZONA PARA ENTREGA DE ROLLOS EN SITIO | 19/12/2025 ENTREGA DE 16 ROLLOS WOMPI PARA DATAFONO NO SE MANIPULA TERMINAL"/>
    <s v="VISITA_TÉCNICA"/>
    <n v="16"/>
    <s v="PRINCIPAL"/>
    <s v="TERRESTRE"/>
    <s v="BUSTOS MORA DIEGO MANUEL"/>
    <n v="1"/>
    <n v="31419"/>
    <n v="31419"/>
  </r>
  <r>
    <s v="CALI"/>
    <s v="0036-0003"/>
    <x v="0"/>
    <n v="76001"/>
    <n v="3150911"/>
    <n v="70682"/>
    <x v="0"/>
    <s v="VALLE DEL CAUCA"/>
    <s v="CALI"/>
    <s v="NUEVO HORIZONTE"/>
    <s v="WOMPI"/>
    <s v="FO-25-1992403"/>
    <d v="2025-12-17T15:46:00"/>
    <d v="2025-12-19T11:31:00"/>
    <x v="0"/>
    <s v="ROLLOS"/>
    <s v="EJECUTADO_EXITOSO"/>
    <s v="EJECUTADO EXITOSO"/>
    <s v="17/12/2025 SE ESCALA A COORDINADOR DE ZONA PARA ENTREGA DE ROLLOS EN SITIO | 19/12/2025 SE ENTREGAN 64 ROLLOS A IRMA TOTENA"/>
    <s v="VISITA_TÉCNICA"/>
    <n v="64"/>
    <s v="PRINCIPAL"/>
    <s v="TERRESTRE"/>
    <s v="CUERO RUIZ JHONNY"/>
    <n v="1"/>
    <n v="31419"/>
    <n v="31419"/>
  </r>
  <r>
    <s v="MEDELLIN"/>
    <s v="0036-0005"/>
    <x v="5"/>
    <n v="5088"/>
    <n v="3125629"/>
    <n v="48749"/>
    <x v="0"/>
    <s v="ANTIOQUIA"/>
    <s v="BELLO"/>
    <s v="BARRIO VILLAS DEL SOL NIQUIA BELLO"/>
    <s v="WOMPI"/>
    <s v="FO-25-1958427"/>
    <d v="2025-12-11T09:09:00"/>
    <d v="2025-12-19T11:34: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64 ROLLOS POR EL OPERADOR LOGISTICO VELOCES CON LA GUIA V4001972101"/>
    <s v="ANALISTA-OPERADOR LOGISTICO"/>
    <n v="64"/>
    <s v="PRINCIPAL"/>
    <s v="TERRESTRE"/>
    <s v="BETANCUR AGUIRRE EDGAR AUGUSTO"/>
    <n v="1"/>
    <n v="31419"/>
    <n v="31419"/>
  </r>
  <r>
    <s v="MEDELLIN"/>
    <s v="0036-0005"/>
    <x v="5"/>
    <n v="5001"/>
    <n v="3126046"/>
    <n v="77428"/>
    <x v="0"/>
    <s v="ANTIOQUIA"/>
    <s v="MEDELLIN"/>
    <s v="BARRIO TRINIDAD MEDELLIN 7"/>
    <s v="WOMPI"/>
    <s v="FO-25-1960318"/>
    <d v="2025-12-11T09:38:00"/>
    <d v="2025-12-19T11:35: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64 ROLLOS POR EL OPERADOR LOGISTICO VELOCES CON LA GUIA V4001972082"/>
    <s v="ANALISTA-OPERADOR LOGISTICO"/>
    <n v="64"/>
    <s v="PRINCIPAL"/>
    <s v="TERRESTRE"/>
    <s v="BETANCUR AGUIRRE EDGAR AUGUSTO"/>
    <n v="1"/>
    <n v="31419"/>
    <n v="31419"/>
  </r>
  <r>
    <s v="BOGOTA"/>
    <s v="0036-0004"/>
    <x v="4"/>
    <n v="25736"/>
    <n v="3129888"/>
    <n v="74469"/>
    <x v="0"/>
    <s v="CUNDINAMARCA"/>
    <s v="SESQUILE"/>
    <s v="BARRIO SESQUILE SESQUILE 2"/>
    <s v="WOMPI"/>
    <s v="FO-25-1965948"/>
    <d v="2025-12-12T08:01:00"/>
    <d v="2025-12-19T11:45:00"/>
    <x v="0"/>
    <s v="ROLLOS"/>
    <s v="EJECUTADO_EXITOSO"/>
    <s v="EJECUTADO EXITOSO"/>
    <s v="12/12/2025 SE REALIZA ENVIO DE ROLLOS POR  OPERADOR LOGISTICO | 19/12/2025 SE REALIZA ENVIO DE 24 ROLLOS, CON LA GUIA 2235597741 SERVIENTREGA. SE CONFIRMA ENTREGA EXITOSA POR PARTE DE LA TRANSPORTADORA"/>
    <s v="ENVÍO"/>
    <n v="24"/>
    <s v="INTERMEDIA"/>
    <s v="TERRESTRE"/>
    <s v="MISAS MARULANDA ALEXANDER"/>
    <n v="1"/>
    <n v="36351"/>
    <n v="36351"/>
  </r>
  <r>
    <s v="PEREIRA"/>
    <s v="0036-0002"/>
    <x v="6"/>
    <n v="66001"/>
    <n v="3157502"/>
    <n v="80958"/>
    <x v="0"/>
    <s v="RISARALDA"/>
    <s v="PEREIRA"/>
    <s v="BARRIO CENTRO PEREIRA 53"/>
    <s v="WOMPI"/>
    <s v="FO-25-2000510"/>
    <d v="2025-12-19T08:17:00"/>
    <d v="2025-12-19T11:45:00"/>
    <x v="0"/>
    <s v="ROLLOS"/>
    <s v="EJECUTADO_EXITOSO"/>
    <s v="EJECUTADO EXITOSO"/>
    <s v="19/12/2025 SE ESCALA A COORDINADOR DE ZONA PARA ENTREGA DE ROLLOS EN SITIO | 19/12/2025 SE VISITA COMERCIO SE REALIZA ENTREGA DE 64 ROLLOS DE PAPEL PARA DATÁFONO WOMPI"/>
    <s v="VISITA_TÉCNICA"/>
    <n v="64"/>
    <s v="PRINCIPAL"/>
    <s v="TERRESTRE"/>
    <s v="LOAIZA LOPEZ JHON FREDDY"/>
    <n v="1"/>
    <n v="31419"/>
    <n v="31419"/>
  </r>
  <r>
    <s v="CARTAGENA"/>
    <s v="0036-0001"/>
    <x v="1"/>
    <n v="13001"/>
    <n v="3157823"/>
    <n v="30204"/>
    <x v="0"/>
    <s v="BOLIVAR"/>
    <s v="CARTAGENA"/>
    <s v="BARRIO EL MILAGRO - CARTAGENA DE INDIAS"/>
    <s v="WOMPI"/>
    <s v="FO-25-2000939"/>
    <d v="2025-12-19T09:07:00"/>
    <d v="2025-12-19T11:47:00"/>
    <x v="0"/>
    <s v="ROLLOS"/>
    <s v="EJECUTADO_EXITOSO"/>
    <s v="EJECUTADO EXITOSO"/>
    <s v="19/12/2025 SE ESCALA A COORDINADOR DE ZONA PARA ENTREGA DE ROLLOS EN SITIO | 19/12/2025 SE REALIZA ENTREGA DE 24 UNIDADES DE ROLLOS WOMPI"/>
    <s v="VISITA_TÉCNICA"/>
    <n v="24"/>
    <s v="PRINCIPAL"/>
    <s v="TERRESTRE"/>
    <s v="AVILA DE HORTA FERNANDO JOSE"/>
    <n v="1"/>
    <n v="31419"/>
    <n v="31419"/>
  </r>
  <r>
    <s v="MEDELLIN"/>
    <s v="0036-0005"/>
    <x v="5"/>
    <n v="5440"/>
    <n v="3132790"/>
    <n v="34274"/>
    <x v="0"/>
    <s v="ANTIOQUIA"/>
    <s v="MARINILLA"/>
    <s v="BARRIO EL CONVENTO MARINILLA"/>
    <s v="WOMPI"/>
    <s v="FO-25-1968261"/>
    <d v="2025-12-12T14:24:00"/>
    <d v="2025-12-19T11:47:00"/>
    <x v="0"/>
    <s v="ROLLOS"/>
    <s v="EJECUTADO_EXITOSO"/>
    <s v="EJECUTADO EXITOSO"/>
    <s v="12/12/2025 SE CONFIRMAN DATOS, SE REALIZA ENVIO POR OPERADOR LOGISTICO | 19/12/2025 SE REALIZA ENVIO DE 24 ROLLOS, CON LA GUIA 992239720  . SE CONFIRMA ENTREGA EXITOSA POR PARTE DE LA TRANSPORTADORA"/>
    <s v="ENVÍO"/>
    <n v="24"/>
    <s v="INTERMEDIA"/>
    <s v="TERRESTRE"/>
    <s v="MORENO MEDINA JUAN PABLO"/>
    <n v="1"/>
    <n v="36351"/>
    <n v="36351"/>
  </r>
  <r>
    <s v="PASTO"/>
    <s v="0036-0003"/>
    <x v="0"/>
    <n v="52001"/>
    <n v="3156808"/>
    <n v="28433"/>
    <x v="0"/>
    <s v="NARIÑO"/>
    <s v="PASTO"/>
    <s v="BARRIO BOMBONA 3 PASTO"/>
    <s v="WOMPI"/>
    <s v="FO-25-2000522"/>
    <d v="2025-12-19T08:00:00"/>
    <d v="2025-12-19T11:50:00"/>
    <x v="0"/>
    <s v="ROLLOS"/>
    <s v="EJECUTADO_EXITOSO"/>
    <s v="EJECUTADO EXITOSO"/>
    <s v="19/12/2025 SE ESCALA A COORDINADOR DE ZONA PARA ENTREGA DE ROLLOS EN SITIO | 19/12/2025 SE VISITA CB. SE REALIZA ENTREGA DE 64 ROLLOS. CLIENTE INFORMA QUE EL CB FUNCIONA CORRECTAMENTE. NO SÉ MANIPULA DATAFONO"/>
    <s v="VISITA_TÉCNICA"/>
    <n v="64"/>
    <s v="PRINCIPAL"/>
    <s v="TERRESTRE"/>
    <s v="CASTILLO HERRERA ALEX RICARDO"/>
    <n v="1"/>
    <n v="31419"/>
    <n v="31419"/>
  </r>
  <r>
    <s v="VILLAVICENCIO"/>
    <s v="0036-0006"/>
    <x v="2"/>
    <n v="50001"/>
    <n v="3153981"/>
    <n v="75518"/>
    <x v="0"/>
    <s v="META"/>
    <s v="VILLAVICENCIO"/>
    <s v="BARRIO VILLA MARIA VILLAVICENCIO 1"/>
    <s v="WOMPI"/>
    <s v="FO-25-1996543"/>
    <d v="2025-12-18T10:59:00"/>
    <d v="2025-12-19T11:54:00"/>
    <x v="0"/>
    <s v="ROLLOS"/>
    <s v="EJECUTADO_EXITOSO"/>
    <s v="EJECUTADO EXITOSO"/>
    <s v="18/12/2025 SE ESCALA A COORDINADOR DE ZONA PARA ENTREGA DE ROLLOS EN SITIO | 19/12/2025 SE VISITA CB Y SE REALIZA ENTREGA DE 16 ROLLOS DE PAPEL TERMICO PARA DATÁFONO WOMPI"/>
    <s v="VISITA_TÉCNICA"/>
    <n v="16"/>
    <s v="PRINCIPAL"/>
    <s v="TERRESTRE"/>
    <s v="GARZON RUIZ LUIS MIGUEL"/>
    <n v="1"/>
    <n v="31419"/>
    <n v="31419"/>
  </r>
  <r>
    <s v="TUNJA"/>
    <s v="0036-0007"/>
    <x v="3"/>
    <n v="15681"/>
    <n v="3046388"/>
    <n v="22465"/>
    <x v="0"/>
    <s v="BOYACA"/>
    <s v="SAN PABLO DE BORBUR"/>
    <s v="BARRIO CENTRO - SAN PABLO DE BORBUR"/>
    <s v="WOMPI"/>
    <s v="FO-25-1860391"/>
    <d v="2025-11-21T12:35:00"/>
    <d v="2025-12-19T11:57:00"/>
    <x v="0"/>
    <s v="ROLLOS"/>
    <s v="EJECUTADO_EXITOSO"/>
    <s v="EJECUTADO EXITOSO"/>
    <s v="21/11/2025 SE CONFIRMAN DATOS, SE REALIZA ENVIO POR OPERADOR LOGISTICO | 28/11/2025 EN COMUNICACION CON EL USUARIO NOS CONFIRMA QUE AUN NO HA RECIBIDO LOS ROLLOS | 11/12/2025 SE LE INFORMA NUMERO DE GUIA A USER, PENDIENTE CONFIRMACION | 19/12/2025 SE REALIZA ENVIO DE 56 ROLLOS, CON LA GUIA 2235596768 SERVIENTREGA. SE CONFIRMA ENTREGA EXITOSA POR PARTE DE LA TRANSPORTADORA"/>
    <s v="ENVÍO"/>
    <n v="56"/>
    <s v="LEJANA"/>
    <s v="TERRESTRE"/>
    <s v="RICO PERDOMO ALAHY XIMENA"/>
    <n v="1"/>
    <n v="40250"/>
    <n v="40250"/>
  </r>
  <r>
    <s v="PASTO"/>
    <s v="0036-0003"/>
    <x v="0"/>
    <n v="52079"/>
    <n v="3114616"/>
    <n v="29701"/>
    <x v="0"/>
    <s v="NARIÑO"/>
    <s v="BARBACOAS"/>
    <s v="BARRIO CALLE CAUCA BARBACOAS"/>
    <s v="WOMPI"/>
    <s v="FO-25-1956101"/>
    <d v="2025-12-09T10:13:00"/>
    <d v="2025-12-19T11:59:00"/>
    <x v="0"/>
    <s v="ROLLOS"/>
    <s v="EJECUTADO_EXITOSO"/>
    <s v="EJECUTADO EXITOSO"/>
    <s v="10/12/2025 SE REALIZA ENVIO DE ROLLOS POR  OPERADOR LOGISTICO | 16/12/2025 SE INTENTA COMUNICACION CON EL USUARIO AL NUMERO 3205568752 PARA VALIDAR SI YA RECIBIO LOS ROLLOS PERO NO HAY CONTACTO | 16/12/2025 EN COMUNICACION CON EL USUARIO AL NUMERO 3205568752 NOS INDICA QUE AUN NO HA RECIBIDO LOS ROLLOS | 19/12/2025 SE REALIZA ENVIO DE 24 ROLLOS, CON LA GUIA 2248145545 SERVIENTREGA. SE CONFIRMA ENTREGA EXITOSA POR PARTE DE LA TRANSPORTADORA"/>
    <s v="ENVÍO"/>
    <n v="24"/>
    <s v="LEJANA"/>
    <s v="TERRESTRE"/>
    <s v="GARCIA CHAVARRIA TATIANA EDELMIRA"/>
    <n v="1"/>
    <n v="40250"/>
    <n v="40250"/>
  </r>
  <r>
    <s v="BOGOTA"/>
    <s v="0036-0004"/>
    <x v="4"/>
    <n v="25295"/>
    <n v="3110346"/>
    <n v="60563"/>
    <x v="0"/>
    <s v="CUNDINAMARCA"/>
    <s v="GACHANCIPA"/>
    <s v="BARRIO EL BELEN GACHANCIPA"/>
    <s v="WOMPI"/>
    <s v="FO-25-1940973"/>
    <d v="2025-12-09T08:00:00"/>
    <d v="2025-12-19T11:59:00"/>
    <x v="0"/>
    <s v="ROLLOS"/>
    <s v="EJECUTADO_EXITOSO"/>
    <s v="EJECUTADO EXITOSO"/>
    <s v="06/12/2025 SE CONFIRMAN DATOS, SE REALIZA ENVIO POR OPERADOR LOGISTICO | 15/12/2025 SE INTENTA COMUNICACION CON EL USUARIO AL NUMERO  3167441986 PARA VALIDAR SI YA RECIBIO LOS ROLLOS PERO NO HAY CONTACTO | 19/12/2025 SE REALIZA ENVIO DE 48 ROLLOS, CON LA GUIA 2235597013 SERVIENTREGA. SE CONFIRMA ENTREGA EXITOSA POR PARTE DE LA TRANSPORTADORA"/>
    <s v="ENVÍO"/>
    <n v="48"/>
    <s v="INTERMEDIA"/>
    <s v="TERRESTRE"/>
    <s v="ORREGO BEDOYA YASMIN ADRIANA"/>
    <n v="1"/>
    <n v="36351"/>
    <n v="36351"/>
  </r>
  <r>
    <s v="PASTO"/>
    <s v="0036-0003"/>
    <x v="0"/>
    <n v="52381"/>
    <n v="3119609"/>
    <n v="31897"/>
    <x v="0"/>
    <s v="NARIÑO"/>
    <s v="LA FLORIDA"/>
    <s v="BARRIO EL BOSQUE LA FLORIDA"/>
    <s v="WOMPI"/>
    <s v="FO-25-1956558"/>
    <d v="2025-12-10T08:20:00"/>
    <d v="2025-12-19T12:00:00"/>
    <x v="0"/>
    <s v="ROLLOS"/>
    <s v="EJECUTADO_EXITOSO"/>
    <s v="EJECUTADO EXITOSO"/>
    <s v="10/12/2025 SE CONFIRMAN DATOS, SE REALIZA ENVIO POR OPERADOR LOGISTICO | 17/12/2025 EN COMUNICACION CON EL USUARIO AL NUMERO 320 6455720 NOS INDICA QUE AUN NO HA RECIBIDO LOS ROLLOS | 19/12/2025 SE REALIZA ENVIO DE 24 ROLLOS, CON LA GUIA 2248145540 SERVIENTREGA. SE CONFIRMA ENTREGA EXITOSA POR PARTE DE LA TRANSPORTADORA"/>
    <s v="ENVÍO"/>
    <n v="24"/>
    <s v="INTERMEDIA"/>
    <s v="TERRESTRE"/>
    <s v="ORREGO BEDOYA YASMIN ADRIANA"/>
    <n v="1"/>
    <n v="36351"/>
    <n v="36351"/>
  </r>
  <r>
    <s v="TUNJA"/>
    <s v="0036-0007"/>
    <x v="3"/>
    <n v="25183"/>
    <n v="3132933"/>
    <n v="78001"/>
    <x v="0"/>
    <s v="CUNDINAMARCA"/>
    <s v="CHOCONTA"/>
    <s v="BARRIO CENTRO CHOCONTA 2"/>
    <s v="WOMPI"/>
    <s v="FO-25-1970659"/>
    <d v="2025-12-12T14:46:00"/>
    <d v="2025-12-19T12:02:00"/>
    <x v="0"/>
    <s v="ROLLOS"/>
    <s v="EJECUTADO_EXITOSO"/>
    <s v="EJECUTADO EXITOSO"/>
    <s v="13/12/2025 SE CONFIRMAN DATOS, SE REALIZA ENVIO POR OPERADOR LOGISTICO | 19/12/2025 SE REALIZA ENVIO DE 16 ROLLOS, CON LA GUIA 2235597871 SERVIENTREGA. SE CONFIRMA ENTREGA EXITOSA POR PARTE DE LA TRANSPORTADORA"/>
    <s v="ENVÍO"/>
    <n v="16"/>
    <s v="INTERMEDIA"/>
    <s v="TERRESTRE"/>
    <s v="TORO CARDONA ELIZABETH"/>
    <n v="1"/>
    <n v="36351"/>
    <n v="36351"/>
  </r>
  <r>
    <s v="NEIVA"/>
    <s v="0036-0006"/>
    <x v="2"/>
    <n v="18150"/>
    <n v="3133999"/>
    <n v="46341"/>
    <x v="0"/>
    <s v="CAQUETA"/>
    <s v="CARTAGENA DEL CHAIRA"/>
    <s v="BARRIO CENTRO CARTAGENA DEL CHAIRA 2"/>
    <s v="WOMPI"/>
    <s v="FO-25-1970613"/>
    <d v="2025-12-15T08:00:00"/>
    <d v="2025-12-19T12:03:00"/>
    <x v="0"/>
    <s v="ROLLOS"/>
    <s v="EJECUTADO_EXITOSO"/>
    <s v="EJECUTADO EXITOSO"/>
    <s v="13/12/2025 SE REALIZA ENVIO DE ROLLOS POR  OPERADOR LOGISTICO | 19/12/2025 SE REALIZA ENVIO DE 48 ROLLOS, CON LA GUIA 2235597873 SERVIENTREGA. SE CONFIRMA ENTREGA EXITOSA POR PARTE DE LA TRANSPORTADORA"/>
    <s v="ENVÍO"/>
    <n v="48"/>
    <s v="LEJANA"/>
    <s v="TERRESTRE"/>
    <s v="ORREGO BEDOYA YASMIN ADRIANA"/>
    <n v="1"/>
    <n v="40250"/>
    <n v="40250"/>
  </r>
  <r>
    <s v="TUNJA"/>
    <s v="0036-0007"/>
    <x v="3"/>
    <n v="15837"/>
    <n v="3137478"/>
    <n v="81175"/>
    <x v="0"/>
    <s v="BOYACA"/>
    <s v="TUTA"/>
    <s v="BARRIO VEREDA RIO DE PIEDRAS TUTA"/>
    <s v="WOMPI"/>
    <s v="FO-25-1982893"/>
    <d v="2025-12-15T10:44:00"/>
    <d v="2025-12-19T12:04:00"/>
    <x v="0"/>
    <s v="ROLLOS"/>
    <s v="EJECUTADO_EXITOSO"/>
    <s v="EJECUTADO EXITOSO"/>
    <s v="16/12/2025 SE CONFIRMAN DATOS, SE REALIZA ENVIO POR OPERADOR LOGISTICO | 19/12/2025 SE REALIZA ENVIO DE 8 ROLLOS, CON LA GUIA 2235598050 SERVIENTREGA. SE CONFIRMA ENTREGA EXITOSA POR PARTE DE LA TRANSPORTADORA"/>
    <s v="ENVÍO"/>
    <n v="8"/>
    <s v="INTERMEDIA"/>
    <s v="TERRESTRE"/>
    <s v="ORREGO BEDOYA YASMIN ADRIANA"/>
    <n v="1"/>
    <n v="36351"/>
    <n v="36351"/>
  </r>
  <r>
    <s v="TUNJA"/>
    <s v="0036-0007"/>
    <x v="3"/>
    <n v="68861"/>
    <n v="3142619"/>
    <n v="81614"/>
    <x v="0"/>
    <s v="SANTANDER"/>
    <s v="VELEZ"/>
    <s v="ALMACER NAGHA"/>
    <s v="WOMPI"/>
    <s v="FO-25-1981182"/>
    <d v="2025-12-16T09:44:00"/>
    <d v="2025-12-19T12:05:00"/>
    <x v="0"/>
    <s v="ROLLOS"/>
    <s v="EJECUTADO_EXITOSO"/>
    <s v="EJECUTADO EXITOSO"/>
    <s v="16/12/2025 SE REALIZA ENVIO DE ROLLOS POR  OPERADOR LOGISTICO | 19/12/2025 SE REALIZA ENVIO DE 16 ROLLOS, CON LA GUIA 2235597938 SERVIENTREGA. SE CONFIRMA ENTREGA EXITOSA POR PARTE DE LA TRANSPORTADORA"/>
    <s v="ENVÍO"/>
    <n v="16"/>
    <s v="INTERMEDIA"/>
    <s v="TERRESTRE"/>
    <s v="RICO PERDOMO ALAHY XIMENA"/>
    <n v="1"/>
    <n v="36351"/>
    <n v="36351"/>
  </r>
  <r>
    <s v="PEREIRA"/>
    <s v="0036-0002"/>
    <x v="6"/>
    <n v="66170"/>
    <n v="3130911"/>
    <n v="33503"/>
    <x v="0"/>
    <s v="RISARALDA"/>
    <s v="DOSQUEBRADAS"/>
    <s v="BARRIO SAN FERNANDO DOSQUEBRADAS"/>
    <s v="WOMPI"/>
    <s v="FO-25-1965005"/>
    <d v="2025-12-12T09:21:00"/>
    <d v="2025-12-19T12:06:00"/>
    <x v="0"/>
    <s v="ROLLOS"/>
    <s v="EJECUTADO_EXITOSO"/>
    <s v="EJECUTADO EXITOSO"/>
    <s v="12/12/2025 SE ESCALA A COORDINADOR DE ZONA PARA ENTREGA DE ROLLOS EN SITIO | 19/12/2025 SE ENTREGAN 40 ROLLOS."/>
    <s v="VISITA_TÉCNICA"/>
    <n v="40"/>
    <s v="PRINCIPAL"/>
    <s v="TERRESTRE"/>
    <s v="FRANCO CAÑAVERAL YAMID RAUL"/>
    <n v="1"/>
    <n v="31419"/>
    <n v="31419"/>
  </r>
  <r>
    <s v="BOGOTA"/>
    <s v="0036-0004"/>
    <x v="4"/>
    <n v="25430"/>
    <n v="3144177"/>
    <n v="77614"/>
    <x v="0"/>
    <s v="CUNDINAMARCA"/>
    <s v="MADRID"/>
    <s v="BARRIO MADRID MADRID 11"/>
    <s v="WOMPI"/>
    <s v="FO-25-1982425"/>
    <d v="2025-12-16T12:34:00"/>
    <d v="2025-12-19T12:06:00"/>
    <x v="0"/>
    <s v="ROLLOS"/>
    <s v="EJECUTADO_EXITOSO"/>
    <s v="EJECUTADO EXITOSO"/>
    <s v="16/12/2025 SE REALIZA ENVIO DE ROLLOS POR  OPERADOR LOGISTICO | 19/12/2025 SE REALIZA ENVIO DE 16 ROLLOS, CON LA GUIA 2235598049 SERVIENTREGA. SE CONFIRMA ENTREGA EXITOSA POR PARTE DE LA TRANSPORTADORA"/>
    <s v="ENVÍO"/>
    <n v="16"/>
    <s v="INTERMEDIA"/>
    <s v="TERRESTRE"/>
    <s v="ORREGO BEDOYA YASMIN ADRIANA"/>
    <n v="1"/>
    <n v="36351"/>
    <n v="36351"/>
  </r>
  <r>
    <s v="CARTAGENA"/>
    <s v="0036-0001"/>
    <x v="1"/>
    <n v="13001"/>
    <n v="3156603"/>
    <n v="32949"/>
    <x v="0"/>
    <s v="BOLIVAR"/>
    <s v="CARTAGENA"/>
    <s v="BARRIO POZON CARTAGENA DE INDIAS 1"/>
    <s v="WOMPI"/>
    <s v="FO-25-2000962"/>
    <d v="2025-12-18T16:46:00"/>
    <d v="2025-12-19T12:08:00"/>
    <x v="0"/>
    <s v="ROLLOS"/>
    <s v="EJECUTADO_EXITOSO"/>
    <s v="EJECUTADO EXITOSO"/>
    <s v="19/12/2025 SE ESCALA A COORDINADOR DE ZONA PARA ENTREGA DE ROLLOS EN SITIO | 19/12/2025 SE REALIZA ENTREGA DE 64 UNIDADES DE ROLLOS WOMPI"/>
    <s v="VISITA_TÉCNICA"/>
    <n v="64"/>
    <s v="PRINCIPAL"/>
    <s v="TERRESTRE"/>
    <s v="AVILA DE HORTA FERNANDO JOSE"/>
    <n v="1"/>
    <n v="31419"/>
    <n v="31419"/>
  </r>
  <r>
    <s v="MEDELLIN"/>
    <s v="0036-0005"/>
    <x v="5"/>
    <n v="5001"/>
    <n v="3100221"/>
    <n v="49302"/>
    <x v="0"/>
    <s v="ANTIOQUIA"/>
    <s v="MEDELLIN"/>
    <s v="BARRIO MILAGROSA MEDELLIN 3"/>
    <s v="WOMPI"/>
    <s v="FO-25-1928667"/>
    <d v="2025-12-04T08:00:00"/>
    <d v="2025-12-19T12:14:00"/>
    <x v="0"/>
    <s v="ROLLOS"/>
    <s v="EJECUTADO_EXITOSO"/>
    <s v="EJECUTADO EXITOSO"/>
    <s v="04/12/2025 SE ESCALA A COORDINADOR DE ZONA PARA ENTREGA DE ROLLOS EN SITIO | 19/12/2025 SE ENTREGARON 64 ROLLOS"/>
    <s v="VISITA_TÉCNICA"/>
    <n v="64"/>
    <s v="PRINCIPAL"/>
    <s v="TERRESTRE"/>
    <s v="CASTAÑEDA PALACIO CARLOS FELIPE"/>
    <n v="1"/>
    <n v="31419"/>
    <n v="31419"/>
  </r>
  <r>
    <s v="BOGOTA"/>
    <s v="0036-0004"/>
    <x v="4"/>
    <n v="11001"/>
    <n v="3157316"/>
    <n v="55750"/>
    <x v="0"/>
    <s v="CUNDINAMARCA"/>
    <s v="BOGOTA"/>
    <s v="BARRIO MARISCAL SUCRE BOGOTA"/>
    <s v="WOMPI"/>
    <s v="FO-25-2000093"/>
    <d v="2025-12-19T08:00:00"/>
    <d v="2025-12-19T12:20:00"/>
    <x v="0"/>
    <s v="ROLLOS"/>
    <s v="EJECUTADO_EXITOSO"/>
    <s v="EJECUTADO EXITOSO"/>
    <s v="19/12/2025 SE ESCALA A COORDINADOR DE ZONA PARA ENTREGA DE ROLLOS EN SITIO | 19/12/2025 SE ENTREGA 32 ROLLOS DE WONPI PARA EL CORRESPONSAL BANCARIO"/>
    <s v="VISITA_TÉCNICA"/>
    <n v="32"/>
    <s v="PRINCIPAL"/>
    <s v="TERRESTRE"/>
    <s v="LEAL POVEDA YOHAN SEBASTIAN"/>
    <n v="1"/>
    <n v="31419"/>
    <n v="31419"/>
  </r>
  <r>
    <s v="MONTERIA"/>
    <s v="0036-0001"/>
    <x v="1"/>
    <n v="23001"/>
    <n v="3154975"/>
    <n v="76318"/>
    <x v="0"/>
    <s v="CORDOBA"/>
    <s v="MONTERIA"/>
    <s v="BARRIO POLICARPA MONTERIA 2"/>
    <s v="WOMPI"/>
    <s v="FO-25-1996727"/>
    <d v="2025-12-18T12:33:00"/>
    <d v="2025-12-19T13:05:00"/>
    <x v="0"/>
    <s v="ROLLOS"/>
    <s v="EJECUTADO_EXITOSO"/>
    <s v="EJECUTADO EXITOSO"/>
    <s v="18/12/2025 SE ESCALA A COORDINADOR DE ZONA PARA ENTREGA DE ROLLOS EN SITIO | 19/12/2025 SE REALIZA ENTREGA DE 32 ROLLOS WOMPI EN EL PUNTO SIN NOVEDAD"/>
    <s v="VISITA_TÉCNICA"/>
    <n v="32"/>
    <s v="PRINCIPAL"/>
    <s v="TERRESTRE"/>
    <s v="GONZALEZ FERRER JESUS ALEXANDER"/>
    <n v="1"/>
    <n v="31419"/>
    <n v="31419"/>
  </r>
  <r>
    <s v="VILLAVICENCIO"/>
    <s v="0036-0006"/>
    <x v="2"/>
    <n v="50001"/>
    <n v="3154979"/>
    <n v="62321"/>
    <x v="0"/>
    <s v="META"/>
    <s v="VILLAVICENCIO"/>
    <s v="BARRIO MARANATHA VILLAVICENCIO 2"/>
    <s v="WOMPI"/>
    <s v="FO-25-1996725"/>
    <d v="2025-12-18T12:34:00"/>
    <d v="2025-12-19T13:08:00"/>
    <x v="0"/>
    <s v="ROLLOS"/>
    <s v="EJECUTADO_EXITOSO"/>
    <s v="EJECUTADO EXITOSO"/>
    <s v="18/12/2025 SE ESCALA A COORDINADOR DE ZONA PARA ENTREGA DE ROLLOS EN SITIO | 19/12/2025 SE VISITA CB Y SE REALIZA ENTREGA DE 32 ROLLOS DE PAPEL TERMICO PARA DATÁFONO"/>
    <s v="VISITA_TÉCNICA"/>
    <n v="32"/>
    <s v="PRINCIPAL"/>
    <s v="TERRESTRE"/>
    <s v="GARZON RUIZ LUIS MIGUEL"/>
    <n v="1"/>
    <n v="31419"/>
    <n v="31419"/>
  </r>
  <r>
    <s v="BOGOTA"/>
    <s v="0036-0004"/>
    <x v="4"/>
    <n v="11001"/>
    <n v="3154490"/>
    <n v="74002"/>
    <x v="0"/>
    <s v="CUNDINAMARCA"/>
    <s v="BOGOTA"/>
    <s v="BARRIO DANUBIO AZUL BOGOTA 7"/>
    <s v="WOMPI"/>
    <s v="FO-25-1996690"/>
    <d v="2025-12-18T11:46:00"/>
    <d v="2025-12-19T13:13:00"/>
    <x v="0"/>
    <s v="ROLLOS"/>
    <s v="EJECUTADO_EXITOSO"/>
    <s v="EJECUTADO EXITOSO"/>
    <s v="18/12/2025 SE ESCALA A COORDINADOR DE ZONA PARA ENTREGA DE ROLLOS EN SITIO | 19/12/2025 SE REALIZA ENTREGA DE 24 ROLLOS"/>
    <s v="VISITA_TÉCNICA"/>
    <n v="24"/>
    <s v="PRINCIPAL"/>
    <s v="TERRESTRE"/>
    <s v="MICHELI LOPEZ MIGUEL ANGEL"/>
    <n v="1"/>
    <n v="31419"/>
    <n v="31419"/>
  </r>
  <r>
    <s v="BOGOTA"/>
    <s v="0036-0004"/>
    <x v="4"/>
    <n v="25754"/>
    <n v="3154701"/>
    <n v="73337"/>
    <x v="0"/>
    <s v="CUNDINAMARCA"/>
    <s v="SOACHA"/>
    <s v="BARRIO HOGARES SOACHA COMUNA 2 SOACHA"/>
    <s v="WOMPI"/>
    <s v="FO-25-1996689"/>
    <d v="2025-12-18T11:58:00"/>
    <d v="2025-12-19T13:16:00"/>
    <x v="0"/>
    <s v="ROLLOS"/>
    <s v="EJECUTADO_EXITOSO"/>
    <s v="EJECUTADO EXITOSO"/>
    <s v="18/12/2025 SE ESCALA A COORDINADOR DE ZONA PARA ENTREGA DE ROLLOS EN SITIO | 19/12/2025 SE REALIZA ENTREGA DE 16 ROLLOS WOMPI PARA DATAFONO NO SE MANIPULA TERMINAL DE ENTREGAN CON GUARD EN PORTERÍA NO PERMITEN ACCESO CLIENTE AUTORIZA LA ENTREGA EN LLAMADA TELEFÓNICA TO 17 AP 101"/>
    <s v="VISITA_TÉCNICA"/>
    <n v="16"/>
    <s v="PRINCIPAL"/>
    <s v="TERRESTRE"/>
    <s v="BUSTOS MORA DIEGO MANUEL"/>
    <n v="1"/>
    <n v="31419"/>
    <n v="31419"/>
  </r>
  <r>
    <s v="BOGOTA"/>
    <s v="0036-0004"/>
    <x v="4"/>
    <n v="25754"/>
    <n v="3154712"/>
    <n v="64547"/>
    <x v="0"/>
    <s v="CUNDINAMARCA"/>
    <s v="SOACHA"/>
    <s v="BARRIO CIUDAD VERDE SOACHA SOACHA"/>
    <s v="WOMPI"/>
    <s v="FO-25-1996684"/>
    <d v="2025-12-18T12:08:00"/>
    <d v="2025-12-19T13:27:00"/>
    <x v="0"/>
    <s v="ROLLOS"/>
    <s v="EJECUTADO_EXITOSO"/>
    <s v="EJECUTADO EXITOSO"/>
    <s v="18/12/2025 SE ESCALA A COORDINADOR DE ZONA PARA ENTREGA DE ROLLOS EN SITIO | 19/12/2025 ENTREGA DE 32 ROLLOS WOMPI PARA DATAFONO NO SE MANIPULA TERMINAL EL CB SE ENCUENTRA CERRADO SE DEJAN EN LA PAPELERIA POR SOLICITUD DEL CLIENTE"/>
    <s v="VISITA_TÉCNICA"/>
    <n v="32"/>
    <s v="PRINCIPAL"/>
    <s v="TERRESTRE"/>
    <s v="BUSTOS MORA DIEGO MANUEL"/>
    <n v="1"/>
    <n v="31419"/>
    <n v="31419"/>
  </r>
  <r>
    <s v="BOGOTA"/>
    <s v="0036-0004"/>
    <x v="4"/>
    <n v="11001"/>
    <n v="3156541"/>
    <n v="73441"/>
    <x v="0"/>
    <s v="CUNDINAMARCA"/>
    <s v="BOGOTA"/>
    <s v="BARRIO SAN CRISTOBAL NORTE BOGOTA 12"/>
    <s v="WOMPI"/>
    <s v="FO-25-2000525"/>
    <d v="2025-12-19T08:00:00"/>
    <d v="2025-12-19T14:01:00"/>
    <x v="0"/>
    <s v="ROLLOS"/>
    <s v="EJECUTADO_EXITOSO"/>
    <s v="EJECUTADO EXITOSO"/>
    <s v="19/12/2025 SE ESCALA A COORDINADOR DE ZONA PARA ENTREGA DE ROLLOS EN SITIO | 19/12/2025 SE REALIZA ENTREGA DE 24 ROLLOS NO SE MANIPULAN TERMINALES"/>
    <s v="VISITA_TÉCNICA"/>
    <n v="24"/>
    <s v="PRINCIPAL"/>
    <s v="TERRESTRE"/>
    <s v="SOTO LONDOÑO FREDY ALEXANDER"/>
    <n v="1"/>
    <n v="31419"/>
    <n v="31419"/>
  </r>
  <r>
    <s v="BARRANQUILLA"/>
    <s v="0036-0001"/>
    <x v="1"/>
    <n v="8001"/>
    <n v="3156546"/>
    <n v="79736"/>
    <x v="0"/>
    <s v="ATLANTICO"/>
    <s v="BARRANQUILLA"/>
    <s v="BARRIO SANTO DOMINGO DE GUZMAN BARRANQUILLA 1"/>
    <s v="WOMPI"/>
    <s v="FO-25-2000524"/>
    <d v="2025-12-19T08:00:00"/>
    <d v="2025-12-19T14:33:00"/>
    <x v="0"/>
    <s v="ROLLOS"/>
    <s v="EJECUTADO_EXITOSO"/>
    <s v="EJECUTADO EXITOSO"/>
    <s v="19/12/2025 SE ESCALA A COORDINADOR DE ZONA PARA ENTREGA DE ROLLOS EN SITIO | 19/12/2025 SE HACE ENTREGA DE 16 ROLLOS WOMPI DE MANERA EXITOSA"/>
    <s v="VISITA_TÉCNICA"/>
    <n v="16"/>
    <s v="PRINCIPAL"/>
    <s v="TERRESTRE"/>
    <s v="ORTEGA TORRES JUAN SEBASTIAN"/>
    <n v="1"/>
    <n v="31419"/>
    <n v="31419"/>
  </r>
  <r>
    <s v="BOGOTA"/>
    <s v="0036-0004"/>
    <x v="4"/>
    <n v="11001"/>
    <n v="3153711"/>
    <n v="41312"/>
    <x v="0"/>
    <s v="CUNDINAMARCA"/>
    <s v="BOGOTA"/>
    <s v="BARRIO QUINTA CAMACHO BOGOTA"/>
    <s v="WOMPI"/>
    <s v="FO-25-1995955"/>
    <d v="2025-12-18T10:30:00"/>
    <d v="2025-12-19T14:36:00"/>
    <x v="0"/>
    <s v="ROLLOS"/>
    <s v="EJECUTADO_EXITOSO"/>
    <s v="EJECUTADO EXITOSO"/>
    <s v="18/12/2025 SE ESCALA A COORDINADOR DE ZONA PARA ENTREGA DE ROLLOS EN SITIO | 19/12/2025 SE ENTREGA 32ROOLOS DE WONPI PARA EL CORRESPONSAL BANCARIO"/>
    <s v="VISITA_TÉCNICA"/>
    <n v="32"/>
    <s v="PRINCIPAL"/>
    <s v="TERRESTRE"/>
    <s v="LEAL POVEDA YOHAN SEBASTIAN"/>
    <n v="1"/>
    <n v="31419"/>
    <n v="31419"/>
  </r>
  <r>
    <s v="VILLAVICENCIO"/>
    <s v="0036-0006"/>
    <x v="2"/>
    <n v="50001"/>
    <n v="3156878"/>
    <n v="13777"/>
    <x v="0"/>
    <s v="META"/>
    <s v="VILLAVICENCIO"/>
    <s v="BARRIO CIUDADELA SAN ANTONIO VILLAVICENCIO"/>
    <s v="WOMPI"/>
    <s v="FO-25-2000092"/>
    <d v="2025-12-19T08:00:00"/>
    <d v="2025-12-19T14:38:00"/>
    <x v="0"/>
    <s v="ROLLOS"/>
    <s v="EJECUTADO_EXITOSO"/>
    <s v="EJECUTADO EXITOSO"/>
    <s v="19/12/2025 SE ESCALA A COORDINADOR DE ZONA PARA ENTREGA DE ROLLOS EN SITIO | 19/12/2025 SE VISITA CB Y SE REALIZA ENTREGA DE 64 ROLLOS DE PAPEL TERMICO PARA DATÁFONO WOMPI"/>
    <s v="VISITA_TÉCNICA"/>
    <n v="64"/>
    <s v="PRINCIPAL"/>
    <s v="TERRESTRE"/>
    <s v="GARZON RUIZ LUIS MIGUEL"/>
    <n v="1"/>
    <n v="31419"/>
    <n v="31419"/>
  </r>
  <r>
    <s v="BOGOTA"/>
    <s v="0036-0004"/>
    <x v="4"/>
    <n v="11001"/>
    <n v="3154719"/>
    <n v="67386"/>
    <x v="0"/>
    <s v="CUNDINAMARCA"/>
    <s v="BOGOTA"/>
    <s v="JAVIN SAMMY PAPELERIA"/>
    <s v="WOMPI"/>
    <s v="FO-25-2000561"/>
    <d v="2025-12-18T12:18:00"/>
    <d v="2025-12-19T14:41:00"/>
    <x v="0"/>
    <s v="ROLLOS"/>
    <s v="EJECUTADO_EXITOSO"/>
    <s v="EJECUTADO EXITOSO"/>
    <s v="19/12/2025 SE ESCALA A COORDINADOR DE ZONA PARA ENTREGA DE ROLLOS EN SITIO | 19/12/2025 SE ENTREGAN 40 ROLLOS WOMPI"/>
    <s v="VISITA_TÉCNICA"/>
    <n v="40"/>
    <s v="PRINCIPAL"/>
    <s v="TERRESTRE"/>
    <s v="LEON GUERRERO CRISTIAN JOHAN"/>
    <n v="1"/>
    <n v="31419"/>
    <n v="31419"/>
  </r>
  <r>
    <s v="BOGOTA"/>
    <s v="0036-0004"/>
    <x v="4"/>
    <n v="11001"/>
    <n v="3151246"/>
    <n v="68574"/>
    <x v="0"/>
    <s v="CUNDINAMARCA"/>
    <s v="BOGOTA"/>
    <s v="BARRIO LA CHUCUA BOGOTA 1"/>
    <s v="WOMPI"/>
    <s v="FO-25-1994497"/>
    <d v="2025-12-17T16:41:00"/>
    <d v="2025-12-19T14:43:00"/>
    <x v="0"/>
    <s v="ROLLOS"/>
    <s v="EJECUTADO_EXITOSO"/>
    <s v="EJECUTADO EXITOSO"/>
    <s v="18/12/2025 SE ESCALA A COORDINADOR DE ZONA PARA ENTREGA DE ROLLOS EN SITIO | 19/12/2025 ENTREGA DE 24 ROLLOS WOMPI NO SE MANIPULAN EQUIPOS"/>
    <s v="VISITA_TÉCNICA"/>
    <n v="24"/>
    <s v="PRINCIPAL"/>
    <s v="TERRESTRE"/>
    <s v="HERNANDEZ NARANJO OSCAR EDUARDO"/>
    <n v="1"/>
    <n v="31419"/>
    <n v="31419"/>
  </r>
  <r>
    <s v="MANIZALES"/>
    <s v="0036-0002"/>
    <x v="6"/>
    <n v="17653"/>
    <n v="3112324"/>
    <n v="75132"/>
    <x v="0"/>
    <s v="CALDAS"/>
    <s v="SALAMINA"/>
    <s v="BARRIO CENTRO SALAMINA4"/>
    <s v="WOMPI"/>
    <s v="FO-25-1947723"/>
    <d v="2025-12-09T08:00:00"/>
    <d v="2025-12-19T14:53:00"/>
    <x v="0"/>
    <s v="ROLLOS"/>
    <s v="EJECUTADO_EXITOSO"/>
    <s v="EJECUTADO EXITOSO"/>
    <s v="19/12/2025 SE REALIZA ENVIO DE 16 ROLLOS, CON LA GUIA 46778000257 COORDINADORA. SE CONFIRMA ENTREGA EXITOSA POR PARTE DE LA TRANSPORTADORA"/>
    <s v="ENVÍO"/>
    <n v="16"/>
    <s v="INTERMEDIA"/>
    <s v="TERRESTRE"/>
    <s v="MISAS MARULANDA ALEXANDER"/>
    <n v="1"/>
    <n v="36351"/>
    <n v="36351"/>
  </r>
  <r>
    <s v="CUCUTA"/>
    <s v="0036-0007"/>
    <x v="3"/>
    <n v="54498"/>
    <n v="3125329"/>
    <n v="74128"/>
    <x v="0"/>
    <s v="NORTE DE SANTANDER"/>
    <s v="OCAÑA"/>
    <s v="BARRIO CALLE DEL DULCE NOMBRE OCAÑA"/>
    <s v="WOMPI"/>
    <s v="FO-25-1965761"/>
    <d v="2025-12-11T08:16:00"/>
    <d v="2025-12-19T14:54:00"/>
    <x v="0"/>
    <s v="ROLLOS"/>
    <s v="EJECUTADO_EXITOSO"/>
    <s v="EJECUTADO EXITOSO"/>
    <s v="12/12/2025 SE CONFIRMAN DATOS, SE REALIZA ENVIO POR OPERADOR LOGISTICO | 19/12/2025 SE REALIZA ENVIO DE 24 ROLLOS, CON LA GUIA 46778000442 COORDINADORA. SE CONFIRMA ENTREGA EXITOSA POR PARTE DE LA TRANSPORTADORA"/>
    <s v="ENVÍO"/>
    <n v="24"/>
    <s v="LEJANA"/>
    <s v="TERRESTRE"/>
    <s v="COLPAS MESA ELECTO JORGE"/>
    <n v="1"/>
    <n v="40250"/>
    <n v="40250"/>
  </r>
  <r>
    <s v="MEDELLIN"/>
    <s v="0036-0005"/>
    <x v="5"/>
    <n v="5368"/>
    <n v="3140378"/>
    <n v="10325"/>
    <x v="0"/>
    <s v="ANTIOQUIA"/>
    <s v="JERICO"/>
    <s v="JERICO II"/>
    <s v="WOMPI"/>
    <s v="FO-25-1979754"/>
    <d v="2025-12-15T16:55:00"/>
    <d v="2025-12-19T14:59:00"/>
    <x v="0"/>
    <s v="ROLLOS"/>
    <s v="EJECUTADO_EXITOSO"/>
    <s v="EJECUTADO EXITOSO"/>
    <s v="16/12/2025 SE REALIZA ENVIO DE ROLLOS POR  OPERADOR LOGISTICO | 19/12/2025 SE REALIZA ENVIO DE 64 ROLLOS, CON LA GUIA 992240942 LOGICUARTAS. SE CONFIRMA ENTREGA EXITOSA POR PARTE DE LA TRANSPORTADORA"/>
    <s v="ENVÍO"/>
    <n v="64"/>
    <s v="LEJANA"/>
    <s v="TERRESTRE"/>
    <s v="MORENO MEDINA JUAN PABLO"/>
    <n v="1"/>
    <n v="40250"/>
    <n v="40250"/>
  </r>
  <r>
    <s v="MEDELLIN"/>
    <s v="0036-0005"/>
    <x v="5"/>
    <n v="5656"/>
    <n v="3142047"/>
    <n v="24501"/>
    <x v="0"/>
    <s v="ANTIOQUIA"/>
    <s v="SAN JERONIMO"/>
    <s v="BARRIO PARQUE - SAN JERÓNIMO"/>
    <s v="WOMPI"/>
    <s v="FO-25-1981276"/>
    <d v="2025-12-16T09:05:00"/>
    <d v="2025-12-19T15:00:00"/>
    <x v="0"/>
    <s v="ROLLOS"/>
    <s v="EJECUTADO_EXITOSO"/>
    <s v="EJECUTADO EXITOSO"/>
    <s v="16/12/2025 SE REALIZA ENVIO DE ROLLOS POR  OPERADOR LOGISTICO | 19/12/2025 SE REALIZA ENVIO DE 64 ROLLOS, CON LA GUIA 992241059 LOGICUARTAS. SE CONFIRMA ENTREGA EXITOSA POR PARTE DE LA TRANSPORTADORA"/>
    <s v="ENVÍO"/>
    <n v="64"/>
    <s v="INTERMEDIA"/>
    <s v="TERRESTRE"/>
    <s v="MORENO MEDINA JUAN PABLO"/>
    <n v="1"/>
    <n v="36351"/>
    <n v="36351"/>
  </r>
  <r>
    <s v="MEDELLIN"/>
    <s v="0036-0005"/>
    <x v="5"/>
    <n v="5318"/>
    <n v="3143194"/>
    <n v="58201"/>
    <x v="0"/>
    <s v="ANTIOQUIA"/>
    <s v="GUARNE"/>
    <s v="BARRIO GUARNE GUARNE"/>
    <s v="WOMPI"/>
    <s v="FO-25-1986952"/>
    <d v="2025-12-16T10:51:00"/>
    <d v="2025-12-19T15:01:00"/>
    <x v="0"/>
    <s v="ROLLOS"/>
    <s v="EJECUTADO_EXITOSO"/>
    <s v="EJECUTADO EXITOSO"/>
    <s v="17/12/2025 SE CONFIRMAN DATOS, SE REALIZA ENVIO POR OPERADOR LOGISTICO | 19/12/2025 SE REALIZA ENVIO DE 32 ROLLOS, CON LA GUIA 992242168 LOGICUARTAS. SE CONFIRMA ENTREGA EXITOSA POR PARTE DE LA TRANSPORTADORA"/>
    <s v="ENVÍO"/>
    <n v="32"/>
    <s v="INTERMEDIA"/>
    <s v="TERRESTRE"/>
    <s v="MORENO MEDINA JUAN PABLO"/>
    <n v="1"/>
    <n v="36351"/>
    <n v="36351"/>
  </r>
  <r>
    <s v="MEDELLIN"/>
    <s v="0036-0005"/>
    <x v="5"/>
    <n v="5789"/>
    <n v="3142063"/>
    <n v="58299"/>
    <x v="0"/>
    <s v="ANTIOQUIA"/>
    <s v="TAMESIS"/>
    <s v="BARRIO PARQUE TAMESIS TAMESIS"/>
    <s v="WOMPI"/>
    <s v="FO-25-1980647"/>
    <d v="2025-12-16T09:08:00"/>
    <d v="2025-12-19T15:01:00"/>
    <x v="0"/>
    <s v="ROLLOS"/>
    <s v="EJECUTADO_EXITOSO"/>
    <s v="EJECUTADO EXITOSO"/>
    <s v="16/12/2025 SE REALIZA ENVIO DE ROLLOS POR  OPERADOR LOGISTICO | 19/12/2025 SE REALIZA ENVIO DE 64 ROLLOS, CON LA GUIA 992241057 LOGICUARTAS. SE CONFIRMA ENTREGA EXITOSA POR PARTE DE LA TRANSPORTADORA"/>
    <s v="ENVÍO"/>
    <n v="64"/>
    <s v="LEJANA"/>
    <s v="TERRESTRE"/>
    <s v="MORENO MEDINA JUAN PABLO"/>
    <n v="1"/>
    <n v="40250"/>
    <n v="40250"/>
  </r>
  <r>
    <s v="MEDELLIN"/>
    <s v="0036-0005"/>
    <x v="5"/>
    <n v="5282"/>
    <n v="3145088"/>
    <n v="75037"/>
    <x v="0"/>
    <s v="ANTIOQUIA"/>
    <s v="FREDONIA"/>
    <s v="BARRIO FREDONIA FREDONIA 4"/>
    <s v="WOMPI"/>
    <s v="FO-25-1983688"/>
    <d v="2025-12-16T15:05:00"/>
    <d v="2025-12-19T15:03:00"/>
    <x v="0"/>
    <s v="ROLLOS"/>
    <s v="EJECUTADO_EXITOSO"/>
    <s v="EJECUTADO EXITOSO"/>
    <s v="16/12/2025 SE REALIZA ENVIO DE ROLLOS POR  OPERADOR LOGISTICO | 19/12/2025 SE REALIZA ENVIO DE 24 ROLLOS, CON LA GUIA 992242024 LOGICUARTAS. SE CONFIRMA ENTREGA EXITOSA POR PARTE DE LA TRANSPORTADORA"/>
    <s v="ENVÍO"/>
    <n v="24"/>
    <s v="INTERMEDIA"/>
    <s v="TERRESTRE"/>
    <s v="MORENO MEDINA JUAN PABLO"/>
    <n v="1"/>
    <n v="36351"/>
    <n v="36351"/>
  </r>
  <r>
    <s v="MEDELLIN"/>
    <s v="0036-0005"/>
    <x v="5"/>
    <n v="5368"/>
    <n v="3147945"/>
    <n v="47922"/>
    <x v="0"/>
    <s v="ANTIOQUIA"/>
    <s v="JERICO"/>
    <s v="BARRIO PARQUE JERICO 2"/>
    <s v="WOMPI"/>
    <s v="FO-25-1988093"/>
    <d v="2025-12-17T09:44:00"/>
    <d v="2025-12-19T15:04:00"/>
    <x v="0"/>
    <s v="ROLLOS"/>
    <s v="EJECUTADO_EXITOSO"/>
    <s v="EJECUTADO EXITOSO"/>
    <s v="17/12/2025 SE CONFIRMAN DATOS, SE REALIZA ENVIO POR OPERADOR LOGISTICO | 19/12/2025 SE REALIZA ENVIO DE 40 ROLLOS, CON LA GUIA 992242169 LOGICUARTAS. SE CONFIRMA ENTREGA EXITOSA POR PARTE DE LA TRANSPORTADORA"/>
    <s v="ENVÍO"/>
    <n v="40"/>
    <s v="LEJANA"/>
    <s v="TERRESTRE"/>
    <s v="MORENO MEDINA JUAN PABLO"/>
    <n v="1"/>
    <n v="40250"/>
    <n v="40250"/>
  </r>
  <r>
    <s v="CUCUTA"/>
    <s v="0036-0007"/>
    <x v="3"/>
    <n v="54001"/>
    <n v="3152996"/>
    <n v="26382"/>
    <x v="0"/>
    <s v="NORTE DE SANTANDER"/>
    <s v="CUCUTA"/>
    <s v="ATALAYA IV - CUCUTA"/>
    <s v="WOMPI"/>
    <s v="FO-25-1996556"/>
    <d v="2025-12-18T09:44:00"/>
    <d v="2025-12-19T15:05:00"/>
    <x v="0"/>
    <s v="ROLLOS"/>
    <s v="EJECUTADO_EXITOSO"/>
    <s v="EJECUTADO EXITOSO"/>
    <s v="18/12/2025 SE ESCALA A COORDINADOR DE ZONA PARA ENTREGA DE ROLLOS EN SITIO | 19/12/2025 SE REALIZA ENTREGA 32 ROLLOS EN DIRECCION INDICADA POR EL CLIENTE, CLIENTE NO ENTREGA TIRILLA YA QUE NO ESTA"/>
    <s v="VISITA_TÉCNICA"/>
    <n v="32"/>
    <s v="PRINCIPAL"/>
    <s v="TERRESTRE"/>
    <s v="NARANJO AFANADOR RUBEN JESUS"/>
    <n v="1"/>
    <n v="31419"/>
    <n v="31419"/>
  </r>
  <r>
    <s v="VILLAVICENCIO"/>
    <s v="0036-0006"/>
    <x v="2"/>
    <n v="50001"/>
    <n v="3157396"/>
    <n v="49102"/>
    <x v="0"/>
    <s v="META"/>
    <s v="VILLAVICENCIO"/>
    <s v="BARRIO ESPERANZA VILLAVICENCIO 3"/>
    <s v="WOMPI"/>
    <s v="FO-25-2000946"/>
    <d v="2025-12-19T08:40:00"/>
    <d v="2025-12-19T15:07:00"/>
    <x v="0"/>
    <s v="ROLLOS"/>
    <s v="EJECUTADO_EXITOSO"/>
    <s v="EJECUTADO EXITOSO"/>
    <s v="19/12/2025 SE ESCALA A COORDINADOR DE ZONA PARA ENTREGA DE ROLLOS EN SITIO | 19/12/2025 SE REALIZA ENTREGA DE 56 ROLLOS WOMPI"/>
    <s v="VISITA_TÉCNICA"/>
    <n v="56"/>
    <s v="PRINCIPAL"/>
    <s v="TERRESTRE"/>
    <s v="PEDREROS CONTRERAS MICHAEL STEVENS"/>
    <n v="1"/>
    <n v="31419"/>
    <n v="31419"/>
  </r>
  <r>
    <s v="BOGOTA"/>
    <s v="0036-0004"/>
    <x v="4"/>
    <n v="11001"/>
    <n v="3156112"/>
    <n v="80577"/>
    <x v="0"/>
    <s v="CUNDINAMARCA"/>
    <s v="BOGOTA"/>
    <s v="BARRIO 12 DE OCTUBRE BOGOTA 2"/>
    <s v="WOMPI"/>
    <s v="FO-25-2000710"/>
    <d v="2025-12-18T15:47:00"/>
    <d v="2025-12-19T15:09:00"/>
    <x v="0"/>
    <s v="ROLLOS"/>
    <s v="EJECUTADO_EXITOSO"/>
    <s v="EJECUTADO EXITOSO"/>
    <s v="19/12/2025 SE ESCALA A COORDINADOR DE ZONA PARA ENTREGA DE ROLLOS EN SITIO | 19/12/2025 SE ENTREGA 56 ROLLOS DE WONPI PARA EL CORRESPONSAL"/>
    <s v="VISITA_TÉCNICA"/>
    <n v="56"/>
    <s v="PRINCIPAL"/>
    <s v="TERRESTRE"/>
    <s v="LEAL POVEDA YOHAN SEBASTIAN"/>
    <n v="1"/>
    <n v="31419"/>
    <n v="31419"/>
  </r>
  <r>
    <s v="IBAGUE"/>
    <s v="0036-0006"/>
    <x v="2"/>
    <n v="73001"/>
    <n v="3133908"/>
    <n v="18095"/>
    <x v="0"/>
    <s v="TOLIMA"/>
    <s v="IBAGUE"/>
    <s v="BARRIO KENNEDY IBAGUE"/>
    <s v="WOMPI"/>
    <s v="FO-25-1968218"/>
    <d v="2025-12-12T16:51:00"/>
    <d v="2025-12-19T15:13:00"/>
    <x v="0"/>
    <s v="ROLLOS"/>
    <s v="EJECUTADO_EXITOSO"/>
    <s v="EJECUTADO EXITOSO"/>
    <s v="12/12/2025 SE ESCALA A COORDINADOR DE ZONA PARA ENTREGA DE ROLLOS EN SITIO | 19/12/2025 SE ENTREGA 64 ROLLOS CON VISITA"/>
    <s v="VISITA_TÉCNICA"/>
    <n v="64"/>
    <s v="PRINCIPAL"/>
    <s v="TERRESTRE"/>
    <s v="VARGAS HERRERA JHON JAIRO"/>
    <n v="1"/>
    <n v="31419"/>
    <n v="31419"/>
  </r>
  <r>
    <s v="BOGOTA"/>
    <s v="0036-0004"/>
    <x v="4"/>
    <n v="11001"/>
    <n v="3151178"/>
    <n v="65924"/>
    <x v="0"/>
    <s v="CUNDINAMARCA"/>
    <s v="BOGOTA"/>
    <s v="BARRIO SUBA COMPARTIR BOGOTA 2"/>
    <s v="WOMPI"/>
    <s v="FO-25-1994500"/>
    <d v="2025-12-17T16:32:00"/>
    <d v="2025-12-19T15:14:00"/>
    <x v="0"/>
    <s v="ROLLOS"/>
    <s v="EJECUTADO_EXITOSO"/>
    <s v="EJECUTADO EXITOSO"/>
    <s v="18/12/2025 SE ESCALA A COORDINADOR DE ZONA PARA ENTREGA DE ROLLOS EN SITIO | 19/12/2025 ENTREGA DE 16 ROLLOS NO SE MANIPULAN EQUIPOS"/>
    <s v="VISITA_TÉCNICA"/>
    <n v="16"/>
    <s v="PRINCIPAL"/>
    <s v="TERRESTRE"/>
    <s v="HERNANDEZ NARANJO OSCAR EDUARDO"/>
    <n v="1"/>
    <n v="31419"/>
    <n v="31419"/>
  </r>
  <r>
    <s v="MONTERIA"/>
    <s v="0036-0001"/>
    <x v="1"/>
    <n v="23807"/>
    <n v="3141112"/>
    <n v="81444"/>
    <x v="0"/>
    <s v="CORDOBA"/>
    <s v="TIERRALTA"/>
    <s v="ALMACEN SERVIMOTOS"/>
    <s v="WOMPI"/>
    <s v="FO-25-1981925"/>
    <d v="2025-12-16T08:00:00"/>
    <d v="2025-12-19T15:16:00"/>
    <x v="0"/>
    <s v="ROLLOS"/>
    <s v="EJECUTADO_EXITOSO"/>
    <s v="EJECUTADO EXITOSO"/>
    <s v="16/12/2025 SE CONFIRMAN DATOS, SE REALIZA ENVIO POR OPERADOR LOGISTICO | 19/12/2025 SE REALIZA ENVIO DE 8 ROLLOS, CON LA GUIA 2265100600 SERVIENTREGA. SE CONFIRMA ENTREGA EXITOSA POR PARTE DE LA TRANSPORTADORA"/>
    <s v="ENVÍO"/>
    <n v="8"/>
    <s v="LEJANA"/>
    <s v="TERRESTRE"/>
    <s v="RICO PERDOMO ALAHY XIMENA"/>
    <n v="1"/>
    <n v="40250"/>
    <n v="40250"/>
  </r>
  <r>
    <s v="VILLAVICENCIO"/>
    <s v="0036-0006"/>
    <x v="2"/>
    <n v="50001"/>
    <n v="3156461"/>
    <n v="31710"/>
    <x v="0"/>
    <s v="META"/>
    <s v="VILLAVICENCIO"/>
    <s v="BARRIO HACARITAMA 2 VILLAVICENCIO"/>
    <s v="WOMPI"/>
    <s v="FO-25-2000953"/>
    <d v="2025-12-18T16:55:00"/>
    <d v="2025-12-19T15:17:00"/>
    <x v="0"/>
    <s v="ROLLOS"/>
    <s v="EJECUTADO_EXITOSO"/>
    <s v="EJECUTADO EXITOSO"/>
    <s v="19/12/2025 SE ESCALA A COORDINADOR DE ZONA PARA ENTREGA DE ROLLOS EN SITIO | 19/12/2025 SE REALIZA ENTREGA DEN 40 ROLLOS WOMPI"/>
    <s v="VISITA_TÉCNICA"/>
    <n v="40"/>
    <s v="PRINCIPAL"/>
    <s v="TERRESTRE"/>
    <s v="PEDREROS CONTRERAS MICHAEL STEVENS"/>
    <n v="1"/>
    <n v="31419"/>
    <n v="31419"/>
  </r>
  <r>
    <s v="CALI"/>
    <s v="0036-0003"/>
    <x v="0"/>
    <n v="76130"/>
    <n v="3134131"/>
    <n v="58954"/>
    <x v="0"/>
    <s v="VALLE DEL CAUCA"/>
    <s v="CANDELARIA"/>
    <s v="BARRIO PANAMERICANO CANDELARIA 2"/>
    <s v="WOMPI"/>
    <s v="FO-25-1974758"/>
    <d v="2025-12-15T08:00:00"/>
    <d v="2025-12-19T15:22:00"/>
    <x v="0"/>
    <s v="ROLLOS"/>
    <s v="EJECUTADO_EXITOSO"/>
    <s v="EJECUTADO EXITOSO"/>
    <s v="15/12/2025 SE REALIZA ENVIO DE ROLLOS POR  OPERADOR LOGISTICO | 19/12/2025 SE REALIZA ENVIO DE 32 ROLLOS, CON LA GUIA 46778000460 COORDINADORA. SE CONFIRMA ENTREGA EXITOSA POR PARTE DE LA TRANSPORTADORA"/>
    <s v="ENVÍO"/>
    <n v="32"/>
    <s v="INTERMEDIA"/>
    <s v="TERRESTRE"/>
    <s v="CONTRERAS ROSSI LITZY YULIETH"/>
    <n v="1"/>
    <n v="36351"/>
    <n v="36351"/>
  </r>
  <r>
    <s v="CUCUTA"/>
    <s v="0036-0007"/>
    <x v="3"/>
    <n v="54001"/>
    <n v="3146276"/>
    <n v="15712"/>
    <x v="0"/>
    <s v="NORTE DE SANTANDER"/>
    <s v="CUCUTA"/>
    <s v="BARRIO SEVILLA CUCUTA"/>
    <s v="WOMPI"/>
    <s v="FO-25-1986050"/>
    <d v="2025-12-17T08:00:00"/>
    <d v="2025-12-19T15:33:00"/>
    <x v="0"/>
    <s v="ROLLOS"/>
    <s v="EJECUTADO_EXITOSO"/>
    <s v="EJECUTADO EXITOSO"/>
    <s v="17/12/2025 SE ESCALA A COORDINADOR DE ZONA PARA ENTREGA DE ROLLOS EN SITIO | 19/12/2025 SE REALIZA ENTREGA DE 64 ROLLOS WOMPI OK"/>
    <s v="VISITA_TÉCNICA"/>
    <n v="64"/>
    <s v="PRINCIPAL"/>
    <s v="TERRESTRE"/>
    <s v="DURAN ACOSTA FRANK YONNY"/>
    <n v="1"/>
    <n v="31419"/>
    <n v="31419"/>
  </r>
  <r>
    <s v="IBAGUE"/>
    <s v="0036-0006"/>
    <x v="2"/>
    <n v="73001"/>
    <n v="3154633"/>
    <n v="29438"/>
    <x v="0"/>
    <s v="TOLIMA"/>
    <s v="IBAGUE"/>
    <s v="BARRIO CENTRO 24 IBAGUÉ"/>
    <s v="WOMPI"/>
    <s v="FO-25-1996729"/>
    <d v="2025-12-18T12:27:00"/>
    <d v="2025-12-19T15:38:00"/>
    <x v="0"/>
    <s v="ROLLOS"/>
    <s v="EJECUTADO_EXITOSO"/>
    <s v="EJECUTADO EXITOSO"/>
    <s v="18/12/2025 SE ESCALA A COORDINADOR DE ZONA PARA ENTREGA DE ROLLOS EN SITIO | 19/12/2025 SE ENTREGA 56 ROLLOS CON VISITA"/>
    <s v="VISITA_TÉCNICA"/>
    <n v="56"/>
    <s v="PRINCIPAL"/>
    <s v="TERRESTRE"/>
    <s v="VARGAS HERRERA JHON JAIRO"/>
    <n v="1"/>
    <n v="31419"/>
    <n v="31419"/>
  </r>
  <r>
    <s v="BARRANQUILLA"/>
    <s v="0036-0001"/>
    <x v="1"/>
    <n v="8001"/>
    <n v="3156606"/>
    <n v="59345"/>
    <x v="0"/>
    <s v="ATLANTICO"/>
    <s v="BARRANQUILLA"/>
    <s v="BARRIO CARIBE VERDE BARRANQUILLA 3"/>
    <s v="WOMPI"/>
    <s v="FO-25-2000957"/>
    <d v="2025-12-18T16:47:00"/>
    <d v="2025-12-19T15:40:00"/>
    <x v="0"/>
    <s v="ROLLOS"/>
    <s v="EJECUTADO_EXITOSO"/>
    <s v="EJECUTADO EXITOSO"/>
    <s v="19/12/2025 SE ESCALA A COORDINADOR DE ZONA PARA ENTREGA DE ROLLOS EN SITIO | 19/12/2025 SE HACE ENTREGA DE 56 ROLLOS WOMPI DE MANERA EXITOSA"/>
    <s v="VISITA_TÉCNICA"/>
    <n v="56"/>
    <s v="PRINCIPAL"/>
    <s v="TERRESTRE"/>
    <s v="ORTEGA TORRES JUAN SEBASTIAN"/>
    <n v="1"/>
    <n v="31419"/>
    <n v="31419"/>
  </r>
  <r>
    <s v="MONTERIA"/>
    <s v="0036-0001"/>
    <x v="1"/>
    <n v="5250"/>
    <n v="3103191"/>
    <n v="79213"/>
    <x v="0"/>
    <s v="ANTIOQUIA"/>
    <s v="EL BAGRE"/>
    <s v="BARRIO PORTUGAL EL BAGRE 3"/>
    <s v="WOMPI"/>
    <s v="FO-25-1932670"/>
    <d v="2025-12-04T13:16:00"/>
    <d v="2025-12-19T15:41:00"/>
    <x v="0"/>
    <s v="ROLLOS"/>
    <s v="EJECUTADO_EXITOSO"/>
    <s v="EJECUTADO EXITOSO"/>
    <s v="12/12/2025 SE LE INFORMA NUMERO DE GUIA A USER, PENDIENTE CONFIRMACION | 19/12/2025 SE REALIZA ENVIO DE 8 ROLLOS, CON LA GUIA 2265100551 SERVIENTREGA. SE CONFIRMA ENTREGA EXITOSA POR PARTE DE LA TRANSPORTADORA"/>
    <s v="ENVÍO"/>
    <n v="8"/>
    <s v="LEJANA"/>
    <s v="TERRESTRE"/>
    <s v="BETANCUR AGUIRRE EDGAR AUGUSTO"/>
    <n v="1"/>
    <n v="40250"/>
    <n v="40250"/>
  </r>
  <r>
    <s v="BOGOTA"/>
    <s v="0036-0004"/>
    <x v="4"/>
    <n v="25513"/>
    <n v="3141162"/>
    <n v="62099"/>
    <x v="0"/>
    <s v="CUNDINAMARCA"/>
    <s v="PACHO"/>
    <s v="BARRIO LA PALMITA PACHO 2"/>
    <s v="WOMPI"/>
    <s v="FO-25-1984073"/>
    <d v="2025-12-16T08:13:00"/>
    <d v="2025-12-19T15:42:00"/>
    <x v="0"/>
    <s v="ROLLOS"/>
    <s v="EJECUTADO_EXITOSO"/>
    <s v="EJECUTADO EXITOSO"/>
    <s v="16/12/2025 SE CONFIRMAN DATOS, SE REALIZA ENVIO POR OPERADOR LOGISTICO | 19/12/2025 SE REALIZA ENVIO DE 16 ROLLOS, CON LA GUIA 2235598053 SERVIENTREGA. SE CONFIRMA ENTREGA EXITOSA POR PARTE DE LA TRANSPORTADORA"/>
    <s v="ENVÍO"/>
    <n v="16"/>
    <s v="LEJANA"/>
    <s v="TERRESTRE"/>
    <s v="RICO PERDOMO ALAHY XIMENA"/>
    <n v="1"/>
    <n v="40250"/>
    <n v="40250"/>
  </r>
  <r>
    <s v="VILLAVICENCIO"/>
    <s v="0036-0006"/>
    <x v="2"/>
    <n v="50573"/>
    <n v="3142628"/>
    <n v="78360"/>
    <x v="0"/>
    <s v="META"/>
    <s v="PUERTO LOPEZ"/>
    <s v="BARRIO JUANA SOFIA PUERTO LOPEZ 1"/>
    <s v="WOMPI"/>
    <s v="FO-25-1981882"/>
    <d v="2025-12-16T09:47:00"/>
    <d v="2025-12-19T15:43:00"/>
    <x v="0"/>
    <s v="ROLLOS"/>
    <s v="EJECUTADO_EXITOSO"/>
    <s v="EJECUTADO EXITOSO"/>
    <s v="16/12/2025 SE CONFIRMAN DATOS, SE REALIZA ENVIO POR OPERADOR LOGISTICO | 19/12/2025 SE REALIZA ENVIO DE 24 ROLLOS, CON LA GUIA 2235597941 SERVIENTREGA. SE CONFIRMA ENTREGA EXITOSA POR PARTE DE LA TRANSPORTADORA"/>
    <s v="ENVÍO"/>
    <n v="24"/>
    <s v="INTERMEDIA"/>
    <s v="TERRESTRE"/>
    <s v="ORREGO BEDOYA YASMIN ADRIANA"/>
    <n v="1"/>
    <n v="36351"/>
    <n v="36351"/>
  </r>
  <r>
    <s v="BOGOTA"/>
    <s v="0036-0004"/>
    <x v="4"/>
    <n v="25649"/>
    <n v="3151250"/>
    <n v="12021"/>
    <x v="0"/>
    <s v="CUNDINAMARCA"/>
    <s v="SAN BERNARDO"/>
    <s v="SAN BERNARDO - CUNDINAMARCA"/>
    <s v="WOMPI"/>
    <s v="FO-25-1994756"/>
    <d v="2025-12-17T16:43:00"/>
    <d v="2025-12-19T15:45:00"/>
    <x v="0"/>
    <s v="ROLLOS"/>
    <s v="EJECUTADO_EXITOSO"/>
    <s v="EJECUTADO EXITOSO"/>
    <s v="18/12/2025 SE REALIZA ENVIO DE ROLLOS POR  OPERADOR LOGISTICO | 19/12/2025 SE REALIZA ENVIO DE 64 ROLLOS, CON LA GUIA 2235598074 SERVIENTREGA. SE CONFIRMA ENTREGA EXITOSA POR PARTE DE LA TRANSPORTADORA"/>
    <s v="ENVÍO"/>
    <n v="64"/>
    <s v="LEJANA"/>
    <s v="TERRESTRE"/>
    <s v="RICO PERDOMO ALAHY XIMENA"/>
    <n v="1"/>
    <n v="40250"/>
    <n v="40250"/>
  </r>
  <r>
    <s v="BOGOTA"/>
    <s v="0036-0004"/>
    <x v="4"/>
    <n v="11001"/>
    <n v="3155529"/>
    <n v="69648"/>
    <x v="0"/>
    <s v="CUNDINAMARCA"/>
    <s v="BOGOTA"/>
    <s v="ARRIO SAN MARCOS BOGOTA 1"/>
    <s v="WOMPI"/>
    <s v="FO-25-1998183"/>
    <d v="2025-12-18T14:34:00"/>
    <d v="2025-12-19T15:54:00"/>
    <x v="0"/>
    <s v="ROLLOS"/>
    <s v="EJECUTADO_EXITOSO"/>
    <s v="EJECUTADO EXITOSO"/>
    <s v="18/12/2025 SE ESCALA A COORDINADOR DE ZONA PARA ENTREGA DE ROLLOS EN SITIO | 19/12/2025 DURANTE LA VISITA TECNICA SE REALIZA ENTREGA DE 56 ROLLOS PARA DATÁFONO NO SE MANIPULAN EQUIPOS SIN NOVEDAD EN ENTREGA"/>
    <s v="VISITA_TÉCNICA"/>
    <n v="56"/>
    <s v="PRINCIPAL"/>
    <s v="TERRESTRE"/>
    <s v="LOZADA ROJAS CHRISTIAN ANDRES"/>
    <n v="1"/>
    <n v="31419"/>
    <n v="31419"/>
  </r>
  <r>
    <s v="MEDELLIN"/>
    <s v="0036-0005"/>
    <x v="5"/>
    <n v="5088"/>
    <n v="3127537"/>
    <n v="79425"/>
    <x v="0"/>
    <s v="ANTIOQUIA"/>
    <s v="BELLO"/>
    <s v="BARRIO CABAÑITAS BELLO BELLO"/>
    <s v="WOMPI"/>
    <s v="FO-25-1960194"/>
    <d v="2025-12-11T12:33:00"/>
    <d v="2025-12-19T15:59: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16 ROLLOS POR EL OPERADOR LOGISTICO VELOCES CON LA GUIA V4001972096"/>
    <s v="ANALISTA-OPERADOR LOGISTICO"/>
    <n v="16"/>
    <s v="PRINCIPAL"/>
    <s v="TERRESTRE"/>
    <s v="BETANCUR AGUIRRE EDGAR AUGUSTO"/>
    <n v="1"/>
    <n v="31419"/>
    <n v="31419"/>
  </r>
  <r>
    <s v="MEDELLIN"/>
    <s v="0036-0005"/>
    <x v="5"/>
    <n v="5001"/>
    <n v="3129640"/>
    <n v="60786"/>
    <x v="0"/>
    <s v="ANTIOQUIA"/>
    <s v="MEDELLIN"/>
    <s v="BARRIO SANTA CRUZ MEDELLIN 14"/>
    <s v="WOMPI"/>
    <s v="FO-25-1963239"/>
    <d v="2025-12-12T08:00:00"/>
    <d v="2025-12-19T16:00:00"/>
    <x v="0"/>
    <s v="ROLLOS"/>
    <s v="EJECUTADO_EXITOSO"/>
    <s v="EJECUTADO EXITOSO"/>
    <s v="12/12/2025 SE ESCALA A COORDINADOR DE ZONA PARA ENTREGA DE ROLLOS EN SITIO | 19/12/2025 SE REALIZA ENTREGA DE 32 ROLLOS POR EL OPERADOR LOGISTICO VELOCES CON LA GUIA V4001972092"/>
    <s v="ANALISTA-OPERADOR LOGISTICO"/>
    <n v="32"/>
    <s v="PRINCIPAL"/>
    <s v="TERRESTRE"/>
    <s v="BETANCUR AGUIRRE EDGAR AUGUSTO"/>
    <n v="1"/>
    <n v="31419"/>
    <n v="31419"/>
  </r>
  <r>
    <s v="MEDELLIN"/>
    <s v="0036-0005"/>
    <x v="5"/>
    <n v="5001"/>
    <n v="3131466"/>
    <n v="37784"/>
    <x v="0"/>
    <s v="ANTIOQUIA"/>
    <s v="MEDELLIN"/>
    <s v="BARRIO MANRIQUE MEDELLIN 6"/>
    <s v="WOMPI"/>
    <s v="FO-25-1965853"/>
    <d v="2025-12-12T10:50:00"/>
    <d v="2025-12-19T16:01:00"/>
    <x v="0"/>
    <s v="ROLLOS"/>
    <s v="EJECUTADO_EXITOSO"/>
    <s v="EJECUTADO EXITOSO"/>
    <s v="12/12/2025 SE ESCALA A COORDINADOR DE ZONA PARA ENTREGA DE ROLLOS EN SITIO | 19/12/2025 SE REALIZA ENTREGA DE 64 ROLLOS POR EL OPERADOR LOGISTICO VELOCES CON LA GUIA V4001981925"/>
    <s v="ANALISTA-OPERADOR LOGISTICO"/>
    <n v="64"/>
    <s v="PRINCIPAL"/>
    <s v="TERRESTRE"/>
    <s v="BETANCUR AGUIRRE EDGAR AUGUSTO"/>
    <n v="1"/>
    <n v="31419"/>
    <n v="31419"/>
  </r>
  <r>
    <s v="MEDELLIN"/>
    <s v="0036-0005"/>
    <x v="5"/>
    <n v="5001"/>
    <n v="3132278"/>
    <n v="79439"/>
    <x v="0"/>
    <s v="ANTIOQUIA"/>
    <s v="MEDELLIN"/>
    <s v="BARRIO GUAYABAL SAN RAFAEL MEDELLIN"/>
    <s v="WOMPI"/>
    <s v="FO-25-1968065"/>
    <d v="2025-12-12T13:06:00"/>
    <d v="2025-12-19T16:02:00"/>
    <x v="0"/>
    <s v="ROLLOS"/>
    <s v="EJECUTADO_EXITOSO"/>
    <s v="EJECUTADO EXITOSO"/>
    <s v="12/12/2025 SE ESCALA A COORDINADOR DE ZONA PARA ENTREGA DE ROLLOS EN SITIO | 19/12/2025 SE REALIZA ENTREGA DE 8 ROLLOS POR EL OPERADOR LOGISTICO VELOCES CON LA GUIA V4001981927"/>
    <s v="ANALISTA-OPERADOR LOGISTICO"/>
    <n v="8"/>
    <s v="PRINCIPAL"/>
    <s v="TERRESTRE"/>
    <s v="BETANCUR AGUIRRE EDGAR AUGUSTO"/>
    <n v="1"/>
    <n v="31419"/>
    <n v="31419"/>
  </r>
  <r>
    <s v="MEDELLIN"/>
    <s v="0036-0005"/>
    <x v="5"/>
    <n v="5001"/>
    <n v="3144055"/>
    <n v="80082"/>
    <x v="0"/>
    <s v="ANTIOQUIA"/>
    <s v="MEDELLIN"/>
    <s v="BARRIO EL PLAYON MEDELLIN 2"/>
    <s v="WOMPI"/>
    <s v="FO-25-1982306"/>
    <d v="2025-12-16T12:02:00"/>
    <d v="2025-12-19T16:04:00"/>
    <x v="0"/>
    <s v="ROLLOS"/>
    <s v="EJECUTADO_EXITOSO"/>
    <s v="EJECUTADO EXITOSO"/>
    <s v="16/12/2025 SE ESCALA A COORDINADOR DE ZONA PARA ENTREGA DE ROLLOS EN SITIO | 19/12/2025 SE REALIZA ENTREGA DE 40 ROLLOS POR EL OPERADOR LOGISTICO VELOCES CON LA GUIA V4002001571"/>
    <s v="ANALISTA-OPERADOR LOGISTICO"/>
    <n v="40"/>
    <s v="PRINCIPAL"/>
    <s v="TERRESTRE"/>
    <s v="BETANCUR AGUIRRE EDGAR AUGUSTO"/>
    <n v="1"/>
    <n v="31419"/>
    <n v="31419"/>
  </r>
  <r>
    <s v="PEREIRA"/>
    <s v="0036-0002"/>
    <x v="6"/>
    <n v="66400"/>
    <n v="3151505"/>
    <n v="66666"/>
    <x v="0"/>
    <s v="RISARALDA"/>
    <s v="LA VIRGINIA"/>
    <s v="BARRIO GAVILANES LA VIRGINIA"/>
    <s v="WOMPI"/>
    <s v="FO-25-1994496"/>
    <d v="2025-12-17T16:42:00"/>
    <d v="2025-12-19T16:06:00"/>
    <x v="0"/>
    <s v="ROLLOS"/>
    <s v="EJECUTADO_EXITOSO"/>
    <s v="EJECUTADO EXITOSO"/>
    <s v="18/12/2025 SE ESCALA A COORDINADOR DE ZONA PARA ENTREGA DE ROLLOS EN SITIO | 19/12/2025 SE VISITA COMERCIO SE REALIZA ENTREGA DE 16 ROLLOS DE PAPEL PARA DATÁFONO WOMPI"/>
    <s v="VISITA_TÉCNICA"/>
    <n v="16"/>
    <s v="PRINCIPAL"/>
    <s v="TERRESTRE"/>
    <s v="LOAIZA LOPEZ JHON FREDDY"/>
    <n v="1"/>
    <n v="31419"/>
    <n v="31419"/>
  </r>
  <r>
    <s v="MONTERIA"/>
    <s v="0036-0001"/>
    <x v="1"/>
    <n v="23001"/>
    <n v="3156572"/>
    <n v="74153"/>
    <x v="0"/>
    <s v="CORDOBA"/>
    <s v="MONTERIA"/>
    <s v="BARRIO LA GRANJA MONTERIA 22"/>
    <s v="WOMPI"/>
    <s v="FO-25-2000104"/>
    <d v="2025-12-19T08:00:00"/>
    <d v="2025-12-20T08:38:00"/>
    <x v="0"/>
    <s v="ROLLOS"/>
    <s v="EJECUTADO_EXITOSO"/>
    <s v="EJECUTADO EXITOSO"/>
    <s v="19/12/2025 SE ESCALA A COORDINADOR DE ZONA PARA ENTREGA DE ROLLOS EN SITIO | 19/12/2025 SE REALIZA ENTREGA DE 16 ROLLOS A CORRESPONSAL WOMPI"/>
    <s v="VISITA_TÉCNICA"/>
    <n v="16"/>
    <s v="PRINCIPAL"/>
    <s v="TERRESTRE"/>
    <s v="MARQUEZ HOYOS JEYSON DANIEL"/>
    <n v="1"/>
    <n v="31419"/>
    <n v="31419"/>
  </r>
  <r>
    <s v="MONTERIA"/>
    <s v="0036-0001"/>
    <x v="1"/>
    <n v="23001"/>
    <n v="3156571"/>
    <n v="79109"/>
    <x v="0"/>
    <s v="CORDOBA"/>
    <s v="MONTERIA"/>
    <s v="BARRIO VILLA ANA I MONTERIA"/>
    <s v="WOMPI"/>
    <s v="FO-25-2000108"/>
    <d v="2025-12-19T08:00:00"/>
    <d v="2025-12-20T08:39:00"/>
    <x v="0"/>
    <s v="ROLLOS"/>
    <s v="EJECUTADO_EXITOSO"/>
    <s v="EJECUTADO EXITOSO"/>
    <s v="19/12/2025 SE ESCALA A COORDINADOR DE ZONA PARA ENTREGA DE ROLLOS EN SITIO | 19/12/2025 SE REALIZA ENTREGA DE 16 ROLLOS A CORRESPONSAL WOMPI"/>
    <s v="VISITA_TÉCNICA"/>
    <n v="16"/>
    <s v="PRINCIPAL"/>
    <s v="TERRESTRE"/>
    <s v="MARQUEZ HOYOS JEYSON DANIEL"/>
    <n v="1"/>
    <n v="31419"/>
    <n v="31419"/>
  </r>
  <r>
    <s v="NEIVA"/>
    <s v="0036-0006"/>
    <x v="2"/>
    <n v="18001"/>
    <n v="3140489"/>
    <n v="65542"/>
    <x v="0"/>
    <s v="CAQUETA"/>
    <s v="FLORENCIA"/>
    <s v="BARRIO PRADOS DEL NORTE FLORENCIA"/>
    <s v="WOMPI"/>
    <s v="FO-25-1981280"/>
    <d v="2025-12-15T16:51:00"/>
    <d v="2025-12-20T09:10:00"/>
    <x v="0"/>
    <s v="ROLLOS"/>
    <s v="EJECUTADO_EXITOSO"/>
    <s v="EJECUTADO EXITOSO"/>
    <s v="16/12/2025 SE ESCALA A COORDINADOR DE ZONA PARA ENTREGA DE ROLLOS EN SITIO | 19/12/2025 SE ENTREGA 16 ROLLOS SIN NOVEDAD"/>
    <s v="VISITA_TÉCNICA"/>
    <n v="16"/>
    <s v="LEJANA"/>
    <s v="TERRESTRE"/>
    <s v="ANDRADE HERNANDEZ JUAN CARLOS"/>
    <n v="1"/>
    <n v="40250"/>
    <n v="40250"/>
  </r>
  <r>
    <s v="IBAGUE"/>
    <s v="0036-0006"/>
    <x v="2"/>
    <n v="73001"/>
    <n v="3151669"/>
    <n v="78956"/>
    <x v="0"/>
    <s v="TOLIMA"/>
    <s v="IBAGUE"/>
    <s v="BARRIO VIVEROS IBAGUE 2"/>
    <s v="WOMPI"/>
    <s v="FO-25-1994168"/>
    <d v="2025-12-18T08:00:00"/>
    <d v="2025-12-20T09:12:00"/>
    <x v="0"/>
    <s v="ROLLOS"/>
    <s v="EJECUTADO_EXITOSO"/>
    <s v="EJECUTADO EXITOSO"/>
    <s v="18/12/2025 SE ESCALA A COORDINADOR DE ZONA PARA ENTREGA DE ROLLOS EN SITIO | 19/12/2025 SE ENTREGA 16 ROLLOS CON VISITA"/>
    <s v="VISITA_TÉCNICA"/>
    <n v="16"/>
    <s v="PRINCIPAL"/>
    <s v="TERRESTRE"/>
    <s v="VARGAS HERRERA JHON JAIRO"/>
    <n v="1"/>
    <n v="31419"/>
    <n v="31419"/>
  </r>
  <r>
    <s v="BOGOTA"/>
    <s v="0036-0004"/>
    <x v="4"/>
    <n v="11001"/>
    <n v="3150976"/>
    <n v="66111"/>
    <x v="0"/>
    <s v="CUNDINAMARCA"/>
    <s v="BOGOTA"/>
    <s v="BARRIO SUBA RINCON BOGOTA 14"/>
    <s v="WOMPI"/>
    <s v="FO-25-1994395"/>
    <d v="2025-12-17T16:06:00"/>
    <d v="2025-12-20T09:16:00"/>
    <x v="0"/>
    <s v="ROLLOS"/>
    <s v="EJECUTADO_EXITOSO"/>
    <s v="EJECUTADO EXITOSO"/>
    <s v="18/12/2025 SE ESCALA A COORDINADOR DE ZONA PARA ENTREGA DE ROLLOS EN SITIO | 19/12/2025 SE REALIZA ENTREGA DE 24 ROLLOS NO SE MANIPULAN TERMINALES LES"/>
    <s v="VISITA_TÉCNICA"/>
    <n v="24"/>
    <s v="PRINCIPAL"/>
    <s v="TERRESTRE"/>
    <s v="SOTO LONDOÑO FREDY ALEXANDER"/>
    <n v="1"/>
    <n v="31419"/>
    <n v="31419"/>
  </r>
  <r>
    <s v="MONTERIA"/>
    <s v="0036-0001"/>
    <x v="1"/>
    <n v="23189"/>
    <n v="3049815"/>
    <n v="67035"/>
    <x v="0"/>
    <s v="CORDOBA"/>
    <s v="CIENAGA DE ORO"/>
    <s v="BARRIO SAN JOSE CIENAGA DE ORO 1"/>
    <s v="WOMPI"/>
    <s v="FO-25-1872336"/>
    <d v="2025-11-24T08:00:00"/>
    <d v="2025-12-20T09:18:00"/>
    <x v="0"/>
    <s v="ROLLOS"/>
    <s v="EJECUTADO_EXITOSO"/>
    <s v="EJECUTADO EXITOSO"/>
    <s v="24/11/2025 SE CONFIRMAN DATOS, SE REALIZA ENVIO POR OPERADOR LOGISTICO | 02/12/2025 SE LE INFORMA NUMERO DE GUIA A USER, NO LE HAN ENTREGADO ROLLOS | 20/12/2025 SE REALIZA ENVIO DE 32 ROLLOS, CON LA GUIA 2265100520 SERVIENTREGA. SE CONFIRMA ENTREGA EXITOSA POR PARTE DE LA TRANSPORTADORA"/>
    <s v="ENVÍO"/>
    <n v="32"/>
    <s v="INTERMEDIA"/>
    <s v="TERRESTRE"/>
    <s v="ORREGO BEDOYA YASMIN ADRIANA"/>
    <n v="1"/>
    <n v="36351"/>
    <n v="36351"/>
  </r>
  <r>
    <s v="PEREIRA"/>
    <s v="0036-0002"/>
    <x v="6"/>
    <n v="63001"/>
    <n v="3152007"/>
    <n v="48546"/>
    <x v="0"/>
    <s v="QUINDIO"/>
    <s v="ARMENIA"/>
    <s v="BARRIO CIUDAD DORADA ARMENIA 1"/>
    <s v="WOMPI"/>
    <s v="FO-25-1995427"/>
    <d v="2025-12-18T08:00:00"/>
    <d v="2025-12-20T09:18:00"/>
    <x v="0"/>
    <s v="ROLLOS"/>
    <s v="EJECUTADO_EXITOSO"/>
    <s v="EJECUTADO EXITOSO"/>
    <s v="18/12/2025 SE ESCALA A COORDINADOR DE ZONA PARA ENTREGA DE ROLLOS EN SITIO | 19/12/2025 SE VISITA COMERCIO SE REALIZÓ ENTREGA DE 64 ROLLOS WOMPI"/>
    <s v="VISITA_TÉCNICA"/>
    <n v="64"/>
    <s v="INTERMEDIA"/>
    <s v="TERRESTRE"/>
    <s v="SANCHEZ SOLORZANO JUAN SEBASTIAN"/>
    <n v="1"/>
    <n v="36351"/>
    <n v="36351"/>
  </r>
  <r>
    <s v="BOGOTA"/>
    <s v="0036-0004"/>
    <x v="4"/>
    <n v="11001"/>
    <n v="3155884"/>
    <n v="78068"/>
    <x v="0"/>
    <s v="CUNDINAMARCA"/>
    <s v="BOGOTA"/>
    <s v="BARRIO CONDADO DE CASTILLA BOGOTA"/>
    <s v="WOMPI"/>
    <s v="FO-25-2000711"/>
    <d v="2025-12-18T15:36:00"/>
    <d v="2025-12-20T09:19:00"/>
    <x v="0"/>
    <s v="ROLLOS"/>
    <s v="EJECUTADO_EXITOSO"/>
    <s v="EJECUTADO EXITOSO"/>
    <s v="19/12/2025 SE ESCALA A COORDINADOR DE ZONA PARA ENTREGA DE ROLLOS EN SITIO | 19/12/2025 SE HACE ENTREGA DE 24 ROLLOS WOMPI"/>
    <s v="VISITA_TÉCNICA"/>
    <n v="24"/>
    <s v="PRINCIPAL"/>
    <s v="TERRESTRE"/>
    <s v="GONZALEZ FANDIÑO SANTIAGO ERNESTO"/>
    <n v="1"/>
    <n v="31419"/>
    <n v="31419"/>
  </r>
  <r>
    <s v="BOGOTA"/>
    <s v="0036-0004"/>
    <x v="4"/>
    <n v="25035"/>
    <n v="3074037"/>
    <n v="49752"/>
    <x v="0"/>
    <s v="CUNDINAMARCA"/>
    <s v="ANAPOIMA"/>
    <s v="BARRIO ANAPOIMA ANAPOIMA 1"/>
    <s v="WOMPI"/>
    <s v="FO-25-1901296"/>
    <d v="2025-11-28T08:00:00"/>
    <d v="2025-12-20T09:20:00"/>
    <x v="0"/>
    <s v="ROLLOS"/>
    <s v="EJECUTADO_EXITOSO"/>
    <s v="EJECUTADO EXITOSO"/>
    <s v="04/12/2025 SE REALIZA ENVIO DE ROLLOS POR  OPERADOR LOGISTICO | 20/12/2025 SE REALIZA ENVIO DE 24 ROLLOS, CON LA GUIA 2235596879 SERVIENTREGA. SE CONFIRMA ENTREGA EXITOSA POR PARTE DE LA TRANSPORTADORA"/>
    <s v="ENVÍO"/>
    <n v="24"/>
    <s v="INTERMEDIA"/>
    <s v="TERRESTRE"/>
    <s v="ALVAREZ LOPEZ MARIANA"/>
    <n v="1"/>
    <n v="36351"/>
    <n v="36351"/>
  </r>
  <r>
    <s v="NEIVA"/>
    <s v="0036-0006"/>
    <x v="2"/>
    <n v="18753"/>
    <n v="3097430"/>
    <n v="79134"/>
    <x v="0"/>
    <s v="CAQUETA"/>
    <s v="SAN VICENTE DEL CAGUAN"/>
    <s v="BARRIO SAN JUAN DEL LOSADA SAN VICENTE DEL CAGUAN"/>
    <s v="WOMPI"/>
    <s v="FO-25-1925733"/>
    <d v="2025-12-03T12:14:00"/>
    <d v="2025-12-20T09:21:00"/>
    <x v="0"/>
    <s v="ROLLOS"/>
    <s v="EJECUTADO_EXITOSO"/>
    <s v="EJECUTADO EXITOSO"/>
    <s v="03/12/2025 SE ESCALA A COORDINADOR DE ZONA PARA ENTREGA DE ROLLOS EN SITIO | 11/12/2025 SE LLAMA AL USUARIO PARA CONFIRMAR ETREGA, NO CONTESTA . TO TIENE WSP PARA COMPARTIR GUIA | 20/12/2025 SE REALIZA ENVIO DE  ROLLOS, CON LA GUIA 2235596972 SERVIENTREGA. SE CONFIRMA ENTREGA EXITOSA POR PARTE DE LA TRANSPORTADORA"/>
    <s v="ENVÍO"/>
    <n v="24"/>
    <s v="LEJANA"/>
    <s v="TERRESTRE / AEREO"/>
    <s v="ATEHORTUA VASQUEZ ANA SOFIA"/>
    <n v="1"/>
    <n v="40250"/>
    <n v="40250"/>
  </r>
  <r>
    <s v="MEDELLIN"/>
    <s v="0036-0005"/>
    <x v="5"/>
    <n v="5212"/>
    <n v="3150955"/>
    <n v="23511"/>
    <x v="0"/>
    <s v="ANTIOQUIA"/>
    <s v="COPACABANA"/>
    <s v="BARRIO EL NORAL - COPACABANA"/>
    <s v="WOMPI"/>
    <s v="FO-25-1994400"/>
    <d v="2025-12-17T15:59:00"/>
    <d v="2025-12-20T10:28:00"/>
    <x v="0"/>
    <s v="ROLLOS"/>
    <s v="EJECUTADO_EXITOSO"/>
    <s v="EJECUTADO EXITOSO"/>
    <s v="18/12/2025 SE ESCALA A COORDINADOR DE ZONA PARA ENTREGA DE ROLLOS EN SITIO | 20/12/2025 SE REALIZA ENTREGA DE 16 ROLLOS OK"/>
    <s v="VISITA_TÉCNICA"/>
    <n v="16"/>
    <s v="PRINCIPAL"/>
    <s v="TERRESTRE"/>
    <s v="ZAPATA LOPEZ EDWARD ASDRUBAL"/>
    <n v="1"/>
    <n v="31419"/>
    <n v="31419"/>
  </r>
  <r>
    <s v="BOGOTA"/>
    <s v="0036-0004"/>
    <x v="4"/>
    <n v="11001"/>
    <n v="3153049"/>
    <n v="46609"/>
    <x v="0"/>
    <s v="CUNDINAMARCA"/>
    <s v="BOGOTA"/>
    <s v="BARRIO ALQUERIA LA FRAGUA BOGOTA"/>
    <s v="WOMPI"/>
    <s v="FO-25-1996560"/>
    <d v="2025-12-18T09:31:00"/>
    <d v="2025-12-20T10:30:00"/>
    <x v="0"/>
    <s v="ROLLOS"/>
    <s v="EJECUTADO_EXITOSO"/>
    <s v="EJECUTADO EXITOSO"/>
    <s v="18/12/2025 SE ESCALA A COORDINADOR DE ZONA PARA ENTREGA DE ROLLOS EN SITIO | 20/12/2025 ENTREGA DE ROLLOS EJECUTADO OK"/>
    <s v="VISITA_TÉCNICA"/>
    <n v="64"/>
    <s v="PRINCIPAL"/>
    <s v="TERRESTRE"/>
    <s v="GOMEZ VEGA DAVID SNEYDER"/>
    <n v="1"/>
    <n v="31419"/>
    <n v="31419"/>
  </r>
  <r>
    <s v="BOGOTA"/>
    <s v="0036-0004"/>
    <x v="4"/>
    <n v="11001"/>
    <n v="3154786"/>
    <n v="22756"/>
    <x v="0"/>
    <s v="CUNDINAMARCA"/>
    <s v="BOGOTA"/>
    <s v="BARRIO CARVAJAL VIII - BOGOTÁ"/>
    <s v="WOMPI"/>
    <s v="FO-25-1998191"/>
    <d v="2025-12-18T13:03:00"/>
    <d v="2025-12-20T10:32:00"/>
    <x v="0"/>
    <s v="ROLLOS"/>
    <s v="EJECUTADO_EXITOSO"/>
    <s v="EJECUTADO EXITOSO"/>
    <s v="18/12/2025 SE ESCALA A COORDINADOR DE ZONA PARA ENTREGA DE ROLLOS EN SITIO | 20/12/2025 ENTREGA DE ROLLOS EJECUTADO OK"/>
    <s v="VISITA_TÉCNICA"/>
    <n v="16"/>
    <s v="PRINCIPAL"/>
    <s v="TERRESTRE"/>
    <s v="GOMEZ VEGA DAVID SNEYDER"/>
    <n v="1"/>
    <n v="31419"/>
    <n v="31419"/>
  </r>
  <r>
    <s v="BARRANQUILLA"/>
    <s v="0036-0001"/>
    <x v="1"/>
    <n v="8001"/>
    <n v="3159584"/>
    <n v="79343"/>
    <x v="0"/>
    <s v="ATLANTICO"/>
    <s v="BARRANQUILLA"/>
    <s v="BARRIO PRADO BARRANQUILLA 12"/>
    <s v="WOMPI"/>
    <s v="FO-25-2007013"/>
    <d v="2025-12-19T13:37:00"/>
    <d v="2025-12-20T10:35:00"/>
    <x v="0"/>
    <s v="ROLLOS"/>
    <s v="EJECUTADO_EXITOSO"/>
    <s v="EJECUTADO EXITOSO"/>
    <s v="19/12/2025 SE ESCALA A COORDINADOR DE ZONA PARA ENTREGA DE ROLLOS EN SITIO | 20/12/2025 SE ENTREGAN 16 ROLLOS DE LA RED WOMPI EXITOSOS"/>
    <s v="VISITA_TÉCNICA"/>
    <n v="16"/>
    <s v="PRINCIPAL"/>
    <s v="TERRESTRE"/>
    <s v="PEÑALOZA GUTIERREZ RAFAEL GUSTAVO"/>
    <n v="1"/>
    <n v="31419"/>
    <n v="31419"/>
  </r>
  <r>
    <s v="BOGOTA"/>
    <s v="0036-0004"/>
    <x v="4"/>
    <n v="11001"/>
    <n v="3159897"/>
    <n v="39525"/>
    <x v="0"/>
    <s v="CUNDINAMARCA"/>
    <s v="BOGOTA"/>
    <s v="BARRIO ARBORIZADORA ALTA BOGOTA"/>
    <s v="WOMPI"/>
    <s v="FO-25-2007717"/>
    <d v="2025-12-19T14:28:00"/>
    <d v="2025-12-20T10:38:00"/>
    <x v="0"/>
    <s v="ROLLOS"/>
    <s v="EJECUTADO_EXITOSO"/>
    <s v="EJECUTADO EXITOSO"/>
    <s v="19/12/2025 SE ESCALA A COORDINADOR DE ZONA PARA ENTREGA DE ROLLOS EN SITIO | 20/12/2025 SE LLEGA A COMERCIO, SE ENTREGAN ROLLOS, SIN MANIPULACIÓN DEL EQUIPO SIN NOVEDAD"/>
    <s v="VISITA_TÉCNICA"/>
    <n v="64"/>
    <s v="PRINCIPAL"/>
    <s v="TERRESTRE"/>
    <s v="ARIAS QUILINDO JULIAN"/>
    <n v="1"/>
    <n v="31419"/>
    <n v="31419"/>
  </r>
  <r>
    <s v="MEDELLIN"/>
    <s v="0036-0005"/>
    <x v="5"/>
    <n v="5001"/>
    <n v="3131834"/>
    <n v="60651"/>
    <x v="0"/>
    <s v="ANTIOQUIA"/>
    <s v="MEDELLIN"/>
    <s v="BARRIO CORREGIMIENTO SAN CRISTOBAL MEDELLIN"/>
    <s v="WOMPI"/>
    <s v="FO-25-1965821"/>
    <d v="2025-12-12T11:04:00"/>
    <d v="2025-12-20T10:40:00"/>
    <x v="0"/>
    <s v="ROLLOS"/>
    <s v="EJECUTADO_EXITOSO"/>
    <s v="EJECUTADO EXITOSO"/>
    <s v="12/12/2025 SE ESCALA A COORDINADOR DE ZONA PARA ENTREGA DE ROLLOS EN SITIO | 20/12/2025 SE ENTREGAN 32 ROLLOS OK"/>
    <s v="VISITA_TÉCNICA"/>
    <n v="32"/>
    <s v="PRINCIPAL"/>
    <s v="TERRESTRE"/>
    <s v="QUINTERO SANCHEZ JUAN SEBASTIAN"/>
    <n v="1"/>
    <n v="31419"/>
    <n v="31419"/>
  </r>
  <r>
    <s v="BOGOTA"/>
    <s v="0036-0004"/>
    <x v="4"/>
    <n v="11001"/>
    <n v="3159546"/>
    <n v="43594"/>
    <x v="0"/>
    <s v="CUNDINAMARCA"/>
    <s v="BOGOTA"/>
    <s v="BARRIO SUBA LA CHUCUA BOGOTA 1"/>
    <s v="WOMPI"/>
    <s v="FO-25-2007734"/>
    <d v="2025-12-19T12:12:00"/>
    <d v="2025-12-20T10:41:00"/>
    <x v="0"/>
    <s v="ROLLOS"/>
    <s v="EJECUTADO_EXITOSO"/>
    <s v="EJECUTADO EXITOSO"/>
    <s v="19/12/2025 SE ESCALA A COORDINADOR DE ZONA PARA ENTREGA DE ROLLOS EN SITIO | 20/12/2025 SE VISITA COMERCIO CB BANCOLOMBIA WOMPI, SE ENTREGAN ROLLOS DE PAPELERÍA PARA EL DATAFONO SOLICITADOS POR EL CLIENTE, NO UPS, NO SE MANIPULAN EQUIPOS"/>
    <s v="VISITA_TÉCNICA"/>
    <n v="56"/>
    <s v="PRINCIPAL"/>
    <s v="TERRESTRE"/>
    <s v="VEGA MANRIQUE JONATAN MAURICIO"/>
    <n v="1"/>
    <n v="31419"/>
    <n v="31419"/>
  </r>
  <r>
    <s v="BOGOTA"/>
    <s v="0036-0004"/>
    <x v="4"/>
    <n v="11001"/>
    <n v="3156561"/>
    <n v="31442"/>
    <x v="0"/>
    <s v="CUNDINAMARCA"/>
    <s v="BOGOTA"/>
    <s v="BARRIO JUAN PABLO LL"/>
    <s v="WOMPI"/>
    <s v="FO-25-2000517"/>
    <d v="2025-12-19T08:00:00"/>
    <d v="2025-12-20T10:44:00"/>
    <x v="0"/>
    <s v="ROLLOS"/>
    <s v="EJECUTADO_EXITOSO"/>
    <s v="EJECUTADO EXITOSO"/>
    <s v="19/12/2025 SE ESCALA A COORDINADOR DE ZONA PARA ENTREGA DE ROLLOS EN SITIO | 20/12/2025 SE LLEGA A COMERCIO, SE ENTREGAN ROLLOS, SIN MANIPULACIÓN DEL EQUIPO SIN NOVEDAD"/>
    <s v="VISITA_TÉCNICA"/>
    <n v="40"/>
    <s v="PRINCIPAL"/>
    <s v="TERRESTRE"/>
    <s v="ARIAS QUILINDO JULIAN"/>
    <n v="1"/>
    <n v="31419"/>
    <n v="31419"/>
  </r>
  <r>
    <s v="BOGOTA"/>
    <s v="0036-0004"/>
    <x v="4"/>
    <n v="25754"/>
    <n v="3147653"/>
    <n v="81606"/>
    <x v="0"/>
    <s v="CUNDINAMARCA"/>
    <s v="SOACHA"/>
    <s v="DROGUERIA AHORRA PHARMA"/>
    <s v="WOMPI"/>
    <s v="FO-25-1987924"/>
    <d v="2025-12-17T09:19:00"/>
    <d v="2025-12-20T10:46:00"/>
    <x v="0"/>
    <s v="ROLLOS"/>
    <s v="EJECUTADO_EXITOSO"/>
    <s v="EJECUTADO EXITOSO"/>
    <s v="17/12/2025 SE ESCALA A COORDINADOR DE ZONA PARA ENTREGA DE ROLLOS EN SITIO | 20/12/2025 SE ENTREGA 16 ROLLOS WOMPI"/>
    <s v="VISITA_TÉCNICA"/>
    <n v="16"/>
    <s v="PRINCIPAL"/>
    <s v="TERRESTRE"/>
    <s v="LEON GUERRERO CRISTIAN JOHAN"/>
    <n v="1"/>
    <n v="31419"/>
    <n v="31419"/>
  </r>
  <r>
    <s v="CUCUTA"/>
    <s v="0036-0007"/>
    <x v="3"/>
    <n v="54001"/>
    <n v="3160763"/>
    <n v="81390"/>
    <x v="0"/>
    <s v="NORTE DE SANTANDER"/>
    <s v="CUCUTA"/>
    <s v="Farmaeconomik plus"/>
    <s v="WOMPI"/>
    <s v="FO-25-2007970"/>
    <d v="2025-12-19T15:40:00"/>
    <d v="2025-12-20T10:55:00"/>
    <x v="0"/>
    <s v="ROLLOS"/>
    <s v="EJECUTADO_EXITOSO"/>
    <s v="EJECUTADO EXITOSO"/>
    <s v="19/12/2025 SE ESCALA A COORDINADOR DE ZONA PARA ENTREGA DE ROLLOS EN SITIO | 20/12/2025 SE VISITA COMERCIO SE HACE ENTREGA DE 16 ROLLOS WOMPI CIERRE EXITOSO"/>
    <s v="VISITA_TÉCNICA"/>
    <n v="16"/>
    <s v="PRINCIPAL"/>
    <s v="TERRESTRE"/>
    <s v="CARRILLO MORA FRANKY JAVIER"/>
    <n v="1"/>
    <n v="31419"/>
    <n v="31419"/>
  </r>
  <r>
    <s v="PASTO"/>
    <s v="0036-0003"/>
    <x v="0"/>
    <n v="52227"/>
    <n v="3134785"/>
    <n v="12257"/>
    <x v="0"/>
    <s v="NARIÑO"/>
    <s v="CUMBAL"/>
    <s v="CUMBAL II - NARIÑO"/>
    <s v="WOMPI"/>
    <s v="FO-25-1973376"/>
    <d v="2025-12-15T08:00:00"/>
    <d v="2025-12-20T11:00:00"/>
    <x v="0"/>
    <s v="ROLLOS"/>
    <s v="EJECUTADO_EXITOSO"/>
    <s v="EJECUTADO EXITOSO"/>
    <s v="15/12/2025 SE REALIZA ENVIO DE ROLLOS POR  OPERADOR LOGISTICO | 20/12/2025 SE REALIZA ENVIO DE 56 ROLLOS, CON LA GUIA 2248145574 SERVIENTREGA. SE CONFIRMA ENTREGA EXITOSA POR PARTE DE LA TRANSPORTADORA"/>
    <s v="ENVÍO"/>
    <n v="56"/>
    <s v="LEJANA"/>
    <s v="TERRESTRE"/>
    <s v="CONTRERAS ROSSI LITZY YULIETH"/>
    <n v="1"/>
    <n v="40250"/>
    <n v="40250"/>
  </r>
  <r>
    <s v="VALLEDUPAR"/>
    <s v="0036-0001"/>
    <x v="1"/>
    <n v="20400"/>
    <n v="3134807"/>
    <n v="38282"/>
    <x v="0"/>
    <s v="CESAR"/>
    <s v="LA JAGUA DE IBIRICO"/>
    <s v="BARRIO CENTRO LA JAGUA DE IBIRICO"/>
    <s v="WOMPI"/>
    <s v="FO-25-1970646"/>
    <d v="2025-12-15T08:00:00"/>
    <d v="2025-12-20T11:01:00"/>
    <x v="0"/>
    <s v="ROLLOS"/>
    <s v="EJECUTADO_EXITOSO"/>
    <s v="EJECUTADO EXITOSO"/>
    <s v="13/12/2025 SE REALIZA ENVIO DE ROLLOS POR  OPERADOR LOGISTICO | 20/12/2025 SE REALIZA ENVIO DE 40 ROLLOS, CON LA GUIA 2278614817 SERVIENTREGA. SE CONFIRMA ENTREGA EXITOSA POR PARTE DEL USUARIO"/>
    <s v="ENVÍO"/>
    <n v="40"/>
    <s v="LEJANA"/>
    <s v="TERRESTRE"/>
    <s v="ORREGO BEDOYA YASMIN ADRIANA"/>
    <n v="1"/>
    <n v="40250"/>
    <n v="40250"/>
  </r>
  <r>
    <s v="CUCUTA"/>
    <s v="0036-0007"/>
    <x v="3"/>
    <n v="54398"/>
    <n v="3134196"/>
    <n v="78533"/>
    <x v="0"/>
    <s v="NORTE DE SANTANDER"/>
    <s v="LA PLAYA"/>
    <s v="BARRIO CENTRO LA PLAYA"/>
    <s v="WOMPI"/>
    <s v="FO-25-1970612"/>
    <d v="2025-12-15T08:00:00"/>
    <d v="2025-12-20T11:02:00"/>
    <x v="0"/>
    <s v="ROLLOS"/>
    <s v="EJECUTADO_EXITOSO"/>
    <s v="EJECUTADO EXITOSO"/>
    <s v="13/12/2025 SE REALIZA ENVIO DE ROLLOS POR  OPERADOR LOGISTICO | 20/12/2025 SE REALIZA ENVIO DE 24 ROLLOS, CON LA GUIA 2214831753 SERVIENTREGA. SE CONFIRMA ENTREGA EXITOSA POR PARTE DE LA TRANSPORTADORA"/>
    <s v="ENVÍO"/>
    <n v="24"/>
    <s v="LEJANA"/>
    <s v="TERRESTRE"/>
    <s v="COLPAS MESA ELECTO JORGE"/>
    <n v="1"/>
    <n v="40250"/>
    <n v="40250"/>
  </r>
  <r>
    <s v="MONTERIA"/>
    <s v="0036-0001"/>
    <x v="1"/>
    <n v="23001"/>
    <n v="3159425"/>
    <n v="81084"/>
    <x v="0"/>
    <s v="CORDOBA"/>
    <s v="MONTERIA"/>
    <s v="BARRIO 6 DE MARZO MONTERIA 6"/>
    <s v="WOMPI"/>
    <s v="FO-25-2007983"/>
    <d v="2025-12-19T12:01:00"/>
    <d v="2025-12-20T11:24:00"/>
    <x v="0"/>
    <s v="ROLLOS"/>
    <s v="EJECUTADO_EXITOSO"/>
    <s v="EJECUTADO EXITOSO"/>
    <s v="19/12/2025 SE ESCALA A COORDINADOR DE ZONA PARA ENTREGA DE ROLLOS EN SITIO | 20/12/2025 SE REALIZA VISITA TÉCNICA PARA ENTREGA DE 16 ROLLOS WOMPI, NO SE INTERVIENE TERMINAL Y LA ENTREGA SE REALIZA SIN NOVEDAD."/>
    <s v="VISITA_TÉCNICA"/>
    <n v="16"/>
    <s v="PRINCIPAL"/>
    <s v="TERRESTRE"/>
    <s v="CASSIANI PEREZ RAUL RAMIRO"/>
    <n v="1"/>
    <n v="31419"/>
    <n v="31419"/>
  </r>
  <r>
    <s v="CUCUTA"/>
    <s v="0036-0007"/>
    <x v="3"/>
    <n v="54001"/>
    <n v="3155855"/>
    <n v="34862"/>
    <x v="0"/>
    <s v="NORTE DE SANTANDER"/>
    <s v="CUCUTA"/>
    <s v="BARRIO SAN MARTIN I CUCUTA"/>
    <s v="WOMPI"/>
    <s v="FO-25-2000716"/>
    <d v="2025-12-18T15:17:00"/>
    <d v="2025-12-20T11:26:00"/>
    <x v="0"/>
    <s v="ROLLOS"/>
    <s v="EJECUTADO_EXITOSO"/>
    <s v="EJECUTADO EXITOSO"/>
    <s v="19/12/2025 SE ESCALA A COORDINADOR DE ZONA PARA ENTREGA DE ROLLOS EN SITIO | 20/12/2025 SE VISITA COMERCIO SE HACE ENTREGA DE 56 ROLLOS WOMPI CIERRE EXITOSO"/>
    <s v="VISITA_TÉCNICA"/>
    <n v="56"/>
    <s v="PRINCIPAL"/>
    <s v="TERRESTRE"/>
    <s v="CARRILLO MORA FRANKY JAVIER"/>
    <n v="1"/>
    <n v="31419"/>
    <n v="31419"/>
  </r>
  <r>
    <s v="PASTO"/>
    <s v="0036-0003"/>
    <x v="0"/>
    <n v="52317"/>
    <n v="3139974"/>
    <n v="80018"/>
    <x v="0"/>
    <s v="NARIÑO"/>
    <s v="GUACHUCAL"/>
    <s v="BARRIO GAITAN GUACHUCAL"/>
    <s v="WOMPI"/>
    <s v="FO-25-1980344"/>
    <d v="2025-12-15T15:54:00"/>
    <d v="2025-12-20T11:35:00"/>
    <x v="0"/>
    <s v="ROLLOS"/>
    <s v="EJECUTADO_EXITOSO"/>
    <s v="EJECUTADO EXITOSO"/>
    <s v="16/12/2025 SE CONFIRMAN DATOS, SE REALIZA ENVIO POR OPERADOR LOGISTICO | 20/12/2025 EN COMUNICACIÓN CON EL USUARIO NOS CONFIRMA QUE AUN NO HA RECIBIDO LOS ROLLOS | 20/12/2025 SE REALIZA ENVIO DE 16 ROLLOS, CON LA GUIA 2248145591 SERVIENTREGA. SE CONFIRMA ENTREGA EXITOSA POR PARTE DEL USUARIO"/>
    <s v="ENVÍO"/>
    <n v="16"/>
    <s v="INTERMEDIA"/>
    <s v="TERRESTRE"/>
    <s v="RICO PERDOMO ALAHY XIMENA"/>
    <n v="1"/>
    <n v="36351"/>
    <n v="36351"/>
  </r>
  <r>
    <s v="PASTO"/>
    <s v="0036-0003"/>
    <x v="0"/>
    <n v="52838"/>
    <n v="3140381"/>
    <n v="10589"/>
    <x v="0"/>
    <s v="NARIÑO"/>
    <s v="TUQUERRES"/>
    <s v="BARRIO CENTRO - TUQUERRES"/>
    <s v="WOMPI"/>
    <s v="FO-25-1979753"/>
    <d v="2025-12-15T16:56:00"/>
    <d v="2025-12-20T11:39:00"/>
    <x v="0"/>
    <s v="ROLLOS"/>
    <s v="EJECUTADO_EXITOSO"/>
    <s v="EJECUTADO EXITOSO"/>
    <s v="16/12/2025 SE REALIZA ENVIO DE ROLLOS POR  OPERADOR LOGISTICO | 20/12/2025 SE REALIZA ENVIO DE 56 ROLLOS, CON LA GUIA 2248145590 SERVIENTREGA. SE CONFIRMA ENTREGA EXITOSA POR PARTE DE LA TRANSPORTADORA"/>
    <s v="ENVÍO"/>
    <n v="56"/>
    <s v="INTERMEDIA"/>
    <s v="TERRESTRE"/>
    <s v="RICO PERDOMO ALAHY XIMENA"/>
    <n v="1"/>
    <n v="36351"/>
    <n v="36351"/>
  </r>
  <r>
    <s v="CUCUTA"/>
    <s v="0036-0007"/>
    <x v="3"/>
    <n v="54001"/>
    <n v="3159576"/>
    <n v="75350"/>
    <x v="0"/>
    <s v="NORTE DE SANTANDER"/>
    <s v="CUCUTA"/>
    <s v="BARRIO EL LLANO CUCUTA 18"/>
    <s v="WOMPI"/>
    <s v="FO-25-2007014"/>
    <d v="2025-12-19T12:56:00"/>
    <d v="2025-12-20T11:43:00"/>
    <x v="0"/>
    <s v="ROLLOS"/>
    <s v="EJECUTADO_EXITOSO"/>
    <s v="EJECUTADO EXITOSO"/>
    <s v="19/12/2025 SE ESCALA A COORDINADOR DE ZONA PARA ENTREGA DE ROLLOS EN SITIO | 20/12/2025 SE REALIZA ENTREGA DE 24 ROLLOS WOMPI OK"/>
    <s v="VISITA_TÉCNICA"/>
    <n v="24"/>
    <s v="PRINCIPAL"/>
    <s v="TERRESTRE"/>
    <s v="DURAN ACOSTA FRANK YONNY"/>
    <n v="1"/>
    <n v="31419"/>
    <n v="31419"/>
  </r>
  <r>
    <s v="VILLAVICENCIO"/>
    <s v="0036-0006"/>
    <x v="2"/>
    <n v="50001"/>
    <n v="3158739"/>
    <n v="78921"/>
    <x v="0"/>
    <s v="META"/>
    <s v="VILLAVICENCIO"/>
    <s v="BARRIO SAN ANTONIO VILLAVICENCIO 9"/>
    <s v="WOMPI"/>
    <s v="FO-25-2007489"/>
    <d v="2025-12-19T10:47:00"/>
    <d v="2025-12-20T11:49:00"/>
    <x v="0"/>
    <s v="ROLLOS"/>
    <s v="EJECUTADO_EXITOSO"/>
    <s v="EJECUTADO EXITOSO"/>
    <s v="19/12/2025 SE ESCALA A COORDINADOR DE ZONA PARA ENTREGA DE ROLLOS EN SITIO | 20/12/2025 SE VISITA CB Y SE REALIZA ENTREGA DE 16 ROLLOS DE PAPEL TERMICO PARA DATÁFONO WOMPI"/>
    <s v="VISITA_TÉCNICA"/>
    <n v="16"/>
    <s v="PRINCIPAL"/>
    <s v="TERRESTRE"/>
    <s v="GARZON RUIZ LUIS MIGUEL"/>
    <n v="1"/>
    <n v="31419"/>
    <n v="31419"/>
  </r>
  <r>
    <s v="BOGOTA"/>
    <s v="0036-0004"/>
    <x v="4"/>
    <n v="11001"/>
    <n v="3159448"/>
    <n v="79042"/>
    <x v="0"/>
    <s v="CUNDINAMARCA"/>
    <s v="BOGOTA"/>
    <s v="BARRIO SABANAS DEL DORADO BOGOTA 4"/>
    <s v="WOMPI"/>
    <s v="FO-25-2007017"/>
    <d v="2025-12-19T12:14:00"/>
    <d v="2025-12-20T14:40:00"/>
    <x v="0"/>
    <s v="ROLLOS"/>
    <s v="EJECUTADO_CANCELADO"/>
    <s v="CB CERRADO - DESOCUPADO"/>
    <s v="19/12/2025 SE ESCALA A COORDINADOR DE ZONA PARA ENTREGA DE ROLLOS EN SITIO | 20/12/2025 COMERCIO SE ENCUENTRA CERRADO"/>
    <s v="VISITA_TÉCNICA"/>
    <m/>
    <s v="PRINCIPAL"/>
    <s v="TERRESTRE"/>
    <s v="GONZALEZ FANDIÑO SANTIAGO ERNESTO"/>
    <n v="1"/>
    <n v="31419"/>
    <n v="31419"/>
  </r>
  <r>
    <s v="BOGOTA"/>
    <s v="0036-0004"/>
    <x v="4"/>
    <n v="11001"/>
    <n v="3159394"/>
    <n v="76296"/>
    <x v="0"/>
    <s v="CUNDINAMARCA"/>
    <s v="BOGOTA"/>
    <s v="BARRIO CENTRO ENGATIVA BOGOTA"/>
    <s v="WOMPI"/>
    <s v="FO-25-2007736"/>
    <d v="2025-12-19T12:10:00"/>
    <d v="2025-12-20T14:42:00"/>
    <x v="0"/>
    <s v="ROLLOS"/>
    <s v="EJECUTADO_CANCELADO"/>
    <s v="CB CERRADO - DESOCUPADO"/>
    <s v="19/12/2025 SE ESCALA A COORDINADOR DE ZONA PARA ENTREGA DE ROLLOS EN SITIO"/>
    <s v="ENVÍO_OPERADOR_LOGÍSTICO"/>
    <m/>
    <s v="PRINCIPAL"/>
    <s v="TERRESTRE"/>
    <s v="GONZALEZ FANDIÑO SANTIAGO ERNESTO"/>
    <n v="1"/>
    <n v="31419"/>
    <n v="31419"/>
  </r>
  <r>
    <s v="PEREIRA"/>
    <s v="0036-0002"/>
    <x v="6"/>
    <n v="63001"/>
    <n v="3158238"/>
    <n v="76574"/>
    <x v="0"/>
    <s v="QUINDIO"/>
    <s v="ARMENIA"/>
    <s v="BARRIO JARDINES ARMENIA"/>
    <s v="WOMPI"/>
    <s v="FO-25-2000886"/>
    <d v="2025-12-19T09:45:00"/>
    <d v="2025-12-20T14:53:00"/>
    <x v="0"/>
    <s v="ROLLOS"/>
    <s v="EJECUTADO_EXITOSO"/>
    <s v="EJECUTADO EXITOSO"/>
    <s v="19/12/2025 SE REALIZA ENVIO DE ROLLOS POR  OPERADOR LOGISTICO | 20/12/2025 SE VISITA COMERCIO SE REALIZÓ ENTREGA DE 32 ROLLOS WOMPI"/>
    <s v="VISITA_TÉCNICA"/>
    <n v="32"/>
    <s v="INTERMEDIA"/>
    <s v="TERRESTRE"/>
    <s v="SANCHEZ SOLORZANO JUAN SEBASTIAN"/>
    <n v="1"/>
    <n v="36351"/>
    <n v="36351"/>
  </r>
  <r>
    <s v="CUCUTA"/>
    <s v="0036-0007"/>
    <x v="3"/>
    <n v="54001"/>
    <n v="3143956"/>
    <n v="70183"/>
    <x v="0"/>
    <s v="NORTE DE SANTANDER"/>
    <s v="CUCUTA"/>
    <s v="BARRIO AEROPUERTO CUCUTA 12"/>
    <s v="WOMPI"/>
    <s v="FO-25-1982307"/>
    <d v="2025-12-16T11:58:00"/>
    <d v="2025-12-20T14:59:00"/>
    <x v="0"/>
    <s v="ROLLOS"/>
    <s v="EJECUTADO_EXITOSO"/>
    <s v="EJECUTADO EXITOSO"/>
    <s v="16/12/2025 SE ESCALA A COORDINADOR DE ZONA PARA ENTREGA DE ROLLOS EN SITIO"/>
    <s v="ENVÍO_OPERADOR_LOGÍSTICO"/>
    <m/>
    <s v="PRINCIPAL"/>
    <s v="TERRESTRE"/>
    <s v="NARANJO AFANADOR RUBEN JESUS"/>
    <n v="1"/>
    <n v="31419"/>
    <n v="31419"/>
  </r>
  <r>
    <s v="MEDELLIN"/>
    <s v="0036-0005"/>
    <x v="5"/>
    <n v="5038"/>
    <n v="3103208"/>
    <n v="17541"/>
    <x v="0"/>
    <s v="ANTIOQUIA"/>
    <s v="ANGOSTURA"/>
    <s v="PLAZA ANGOSTURA ANTIOQUIA"/>
    <s v="WOMPI"/>
    <s v="FO-25-1931730"/>
    <d v="2025-12-04T12:04:00"/>
    <d v="2025-12-20T17:03:00"/>
    <x v="0"/>
    <s v="ROLLOS"/>
    <s v="EJECUTADO_EXITOSO"/>
    <s v="EJECUTADO EXITOSO"/>
    <s v="04/12/2025 SE CONFIRMAN DATOS, SE REALIZA ENVIO POR OPERADOR LOGISTICO"/>
    <s v="ENVÍO_OPERADOR_LOGÍSTICO"/>
    <m/>
    <s v="LEJANA"/>
    <s v="TERRESTRE"/>
    <s v="MORENO MEDINA JUAN PABLO"/>
    <n v="1"/>
    <n v="40250"/>
    <n v="40250"/>
  </r>
  <r>
    <s v="MEDELLIN"/>
    <s v="0036-0005"/>
    <x v="5"/>
    <n v="5607"/>
    <n v="3138099"/>
    <n v="48261"/>
    <x v="0"/>
    <s v="ANTIOQUIA"/>
    <s v="RETIRO"/>
    <s v="BARRIO CENTRO RETIRO 1"/>
    <s v="WOMPI"/>
    <s v="FO-25-1975501"/>
    <d v="2025-12-15T11:57:00"/>
    <d v="2025-12-20T17:03:00"/>
    <x v="0"/>
    <s v="ROLLOS"/>
    <s v="EJECUTADO_EXITOSO"/>
    <s v="EJECUTADO EXITOSO"/>
    <s v="15/12/2025 SE REALIZA ENVIO DE ROLLOS POR  OPERADOR LOGISTICO"/>
    <s v="ENVÍO_OPERADOR_LOGÍSTICO"/>
    <m/>
    <s v="INTERMEDIA"/>
    <s v="TERRESTRE"/>
    <s v="MORENO MEDINA JUAN PABLO"/>
    <n v="1"/>
    <n v="36351"/>
    <n v="36351"/>
  </r>
  <r>
    <s v="MEDELLIN"/>
    <s v="0036-0005"/>
    <x v="5"/>
    <n v="5036"/>
    <n v="3143204"/>
    <n v="10241"/>
    <x v="0"/>
    <s v="ANTIOQUIA"/>
    <s v="ANGELOPOLIS"/>
    <s v="ANGELOPOLIS - ANTIOQUIA"/>
    <s v="WOMPI"/>
    <s v="FO-25-1981807"/>
    <d v="2025-12-16T10:37:00"/>
    <d v="2025-12-20T17:04:00"/>
    <x v="0"/>
    <s v="ROLLOS"/>
    <s v="EJECUTADO_EXITOSO"/>
    <s v="EJECUTADO EXITOSO"/>
    <s v="16/12/2025 SE REALIZA ENVIO DE ROLLOS POR  OPERADOR LOGISTICO"/>
    <s v="ENVÍO_OPERADOR_LOGÍSTICO"/>
    <m/>
    <s v="INTERMEDIA"/>
    <s v="TERRESTRE"/>
    <s v="MORENO MEDINA JUAN PABLO"/>
    <n v="1"/>
    <n v="36351"/>
    <n v="36351"/>
  </r>
  <r>
    <s v="MEDELLIN"/>
    <s v="0036-0005"/>
    <x v="5"/>
    <n v="5887"/>
    <n v="3142747"/>
    <n v="17989"/>
    <x v="0"/>
    <s v="ANTIOQUIA"/>
    <s v="YARUMAL"/>
    <s v="TERMINAL DE TRANSPORTE YARUMAL"/>
    <s v="WOMPI"/>
    <s v="FO-25-1982892"/>
    <d v="2025-12-16T09:57:00"/>
    <d v="2025-12-20T17:04:00"/>
    <x v="0"/>
    <s v="ROLLOS"/>
    <s v="EJECUTADO_EXITOSO"/>
    <s v="EJECUTADO EXITOSO"/>
    <s v="16/12/2025 SE CONFIRMAN DATOS, SE REALIZA ENVIO POR OPERADOR LOGISTICO"/>
    <s v="ENVÍO_OPERADOR_LOGÍSTICO"/>
    <m/>
    <s v="LEJANA"/>
    <s v="TERRESTRE"/>
    <s v="MORENO MEDINA JUAN PABLO"/>
    <n v="1"/>
    <n v="40250"/>
    <n v="40250"/>
  </r>
  <r>
    <s v="BOGOTA"/>
    <s v="0036-0004"/>
    <x v="4"/>
    <n v="11001"/>
    <n v="3158875"/>
    <n v="80429"/>
    <x v="0"/>
    <s v="CUNDINAMARCA"/>
    <s v="BOGOTA"/>
    <s v="BARRIO VISION DE COLOMBIA BOGOTA 1"/>
    <s v="WOMPI"/>
    <s v="FO-25-2002942"/>
    <d v="2025-12-19T11:14:00"/>
    <d v="2025-12-20T17:16:00"/>
    <x v="0"/>
    <s v="ROLLOS"/>
    <s v="EJECUTADO_EXITOSO"/>
    <s v="EJECUTADO EXITOSO"/>
    <s v="19/12/2025 SE ESCALA A COORDINADOR DE ZONA PARA ENTREGA DE ROLLOS EN SITIO | 20/12/2025 DURANTE LA VISITA TECNICA SE REALIZA ENTREGA DE ROLLOS PARA DATÁFONO NO SE MANIPULAN EQUIPOS SIN NOVEDAD EN ENTREGA"/>
    <s v="VISITA_TÉCNICA"/>
    <n v="24"/>
    <s v="PRINCIPAL"/>
    <s v="TERRESTRE"/>
    <s v="LOZADA ROJAS CHRISTIAN ANDRES"/>
    <n v="1"/>
    <n v="31419"/>
    <n v="31419"/>
  </r>
  <r>
    <s v="CALI"/>
    <s v="0036-0003"/>
    <x v="0"/>
    <n v="76001"/>
    <n v="3159255"/>
    <n v="77339"/>
    <x v="0"/>
    <s v="VALLE DEL CAUCA"/>
    <s v="CALI"/>
    <s v="BARRIO FLORESTA CALI 3"/>
    <s v="WOMPI"/>
    <s v="FO-25-2002936"/>
    <d v="2025-12-19T11:15:00"/>
    <d v="2025-12-20T17:22:00"/>
    <x v="0"/>
    <s v="ROLLOS"/>
    <s v="EJECUTADO_EXITOSO"/>
    <s v="EJECUTADO EXITOSO"/>
    <s v="19/12/2025 SE ESCALA A COORDINADOR DE ZONA PARA ENTREGA DE ROLLOS EN SITIO"/>
    <s v="ENVÍO_OPERADOR_LOGÍSTICO"/>
    <m/>
    <s v="PRINCIPAL"/>
    <s v="TERRESTRE"/>
    <s v="TORRES GARCIA JENDRY JOSE"/>
    <n v="1"/>
    <n v="31419"/>
    <n v="31419"/>
  </r>
  <r>
    <s v="CUCUTA"/>
    <s v="0036-0007"/>
    <x v="3"/>
    <n v="54001"/>
    <n v="3152851"/>
    <n v="40083"/>
    <x v="0"/>
    <s v="NORTE DE SANTANDER"/>
    <s v="CUCUTA"/>
    <s v="BARRIO MOTILONES CUCUTA 1"/>
    <s v="WOMPI"/>
    <s v="FO-25-1995625"/>
    <d v="2025-12-18T08:56:00"/>
    <d v="2025-12-20T17:23:00"/>
    <x v="0"/>
    <s v="ROLLOS"/>
    <s v="EJECUTADO_EXITOSO"/>
    <s v="EJECUTADO EXITOSO"/>
    <s v="18/12/2025 SE ESCALA A COORDINADOR DE ZONA PARA ENTREGA DE ROLLOS EN SITIO"/>
    <s v="ENVÍO_OPERADOR_LOGÍSTICO"/>
    <m/>
    <s v="PRINCIPAL"/>
    <s v="TERRESTRE"/>
    <s v="NARANJO AFANADOR RUBEN JESUS"/>
    <n v="1"/>
    <n v="31419"/>
    <n v="31419"/>
  </r>
  <r>
    <s v="PASTO"/>
    <s v="0036-0003"/>
    <x v="0"/>
    <n v="52356"/>
    <n v="3154626"/>
    <n v="39919"/>
    <x v="0"/>
    <s v="NARIÑO"/>
    <s v="IPIALES"/>
    <s v="BARRIO ESMERALDA IPIALES"/>
    <s v="WOMPI"/>
    <s v="FO-25-2010134"/>
    <d v="2025-12-18T12:20:00"/>
    <d v="2025-12-20T18:04:00"/>
    <x v="0"/>
    <s v="ROLLOS"/>
    <s v="GESTIÓN_TELEFONICA"/>
    <s v="CANCELADO POR LA ENTIDAD-SOPORTE TELEFONICO"/>
    <n v="0"/>
    <s v="ENVÍO_OPERADOR_LOGÍSTICO"/>
    <m/>
    <s v="INTERMEDIA"/>
    <s v="TERRESTRE"/>
    <s v="ORREGO BEDOYA YASMIN ADRIANA"/>
    <n v="1"/>
    <n v="36351"/>
    <n v="36351"/>
  </r>
  <r>
    <s v="CALI"/>
    <s v="0036-0003"/>
    <x v="0"/>
    <n v="76275"/>
    <n v="3156672"/>
    <n v="24238"/>
    <x v="0"/>
    <s v="VALLE DEL CAUCA"/>
    <s v="FLORIDA"/>
    <s v="BARRIO SAN ANTONIO DE LOS CABALLEROS - FLORIDA"/>
    <s v="WOMPI"/>
    <s v="FO-25-2010390"/>
    <d v="2025-12-19T08:00:00"/>
    <d v="2025-12-20T18:14:00"/>
    <x v="0"/>
    <s v="ROLLOS"/>
    <s v="GESTIÓN_TELEFONICA"/>
    <s v="CANCELADO POR LA ENTIDAD-SOPORTE TELEFONICO"/>
    <n v="0"/>
    <s v="ENVÍO_OPERADOR_LOGÍSTICO"/>
    <m/>
    <s v="INTERMEDIA"/>
    <s v="TERRESTRE"/>
    <s v="ORREGO BEDOYA YASMIN ADRIANA"/>
    <n v="1"/>
    <n v="36351"/>
    <n v="36351"/>
  </r>
  <r>
    <s v="CALI"/>
    <s v="0036-0003"/>
    <x v="0"/>
    <n v="19001"/>
    <n v="3157023"/>
    <n v="76278"/>
    <x v="0"/>
    <s v="CAUCA"/>
    <s v="POPAYAN"/>
    <s v="BARRIO LA LADERA POPAYAN 3"/>
    <s v="WOMPI"/>
    <s v="FO-25-2000531"/>
    <d v="2025-12-19T08:00:00"/>
    <d v="2025-12-21T13:36:00"/>
    <x v="0"/>
    <s v="ROLLOS"/>
    <s v="EJECUTADO_EXITOSO"/>
    <s v="EJECUTADO EXITOSO"/>
    <s v="19/12/2025 SE ESCALA A COORDINADOR DE ZONA PARA ENTREGA DE ROLLOS EN SITIO | 20/12/2025 SE ENTREGA 32 ROLLOS WOMPI"/>
    <s v="ENVÍO_OPERADOR_LOGÍSTICO"/>
    <n v="32"/>
    <s v="LEJANA"/>
    <s v="TERRESTRE"/>
    <s v="GIMBUEL LASSO LUIS GERMAN"/>
    <n v="1"/>
    <n v="40250"/>
    <n v="40250"/>
  </r>
  <r>
    <s v="CALI"/>
    <s v="0036-0003"/>
    <x v="0"/>
    <n v="19001"/>
    <n v="3155888"/>
    <n v="74462"/>
    <x v="0"/>
    <s v="CAUCA"/>
    <s v="POPAYAN"/>
    <s v="BARRIO RETIRO ALTO POPAYAN 2"/>
    <s v="WOMPI"/>
    <s v="FO-25-1998488"/>
    <d v="2025-12-18T15:38:00"/>
    <d v="2025-12-21T13:38:00"/>
    <x v="0"/>
    <s v="ROLLOS"/>
    <s v="EJECUTADO_EXITOSO"/>
    <s v="EJECUTADO EXITOSO"/>
    <s v="18/12/2025 SE ESCALA A COORDINADOR DE ZONA PARA ENTREGA DE ROLLOS EN SITIO"/>
    <s v="ENVÍO_OPERADOR_LOGÍSTICO"/>
    <n v="32"/>
    <s v="LEJANA"/>
    <s v="TERRESTRE"/>
    <s v="GIMBUEL LASSO LUIS GERMAN"/>
    <n v="1"/>
    <n v="40250"/>
    <n v="40250"/>
  </r>
  <r>
    <s v="CALI"/>
    <s v="0036-0003"/>
    <x v="0"/>
    <n v="19001"/>
    <n v="3153737"/>
    <n v="61188"/>
    <x v="0"/>
    <s v="CAUCA"/>
    <s v="POPAYAN"/>
    <s v="BARRIO LAS PALMAS 2 POPAYAN"/>
    <s v="WOMPI"/>
    <s v="FO-25-1996780"/>
    <d v="2025-12-18T10:38:00"/>
    <d v="2025-12-21T13:39:00"/>
    <x v="0"/>
    <s v="ROLLOS"/>
    <s v="EJECUTADO_EXITOSO"/>
    <s v="EJECUTADO EXITOSO"/>
    <s v="20/12/2025 SE ENTREGAN 40 ROLLOS WOMPI"/>
    <s v="ENVÍO_OPERADOR_LOGÍSTICO"/>
    <n v="40"/>
    <s v="LEJANA"/>
    <s v="TERRESTRE"/>
    <s v="GIMBUEL LASSO LUIS GERMAN"/>
    <n v="1"/>
    <n v="40250"/>
    <n v="40250"/>
  </r>
  <r>
    <s v="TUNJA"/>
    <s v="0036-0007"/>
    <x v="3"/>
    <n v="15001"/>
    <n v="3146600"/>
    <n v="81790"/>
    <x v="0"/>
    <s v="BOYACA"/>
    <s v="TUNJA"/>
    <s v="DROGUERÍA SUPERDESCUENTOS D y D"/>
    <s v="WOMPI"/>
    <s v="FO-25-1987925"/>
    <d v="2025-12-17T08:00:00"/>
    <d v="2025-12-21T13:41:00"/>
    <x v="0"/>
    <s v="ROLLOS"/>
    <s v="EJECUTADO_EXITOSO"/>
    <s v="EJECUTADO EXITOSO"/>
    <s v="17/12/2025 SE ESCALA A COORDINADOR DE ZONA PARA ENTREGA DE ROLLOS EN SITIO | 21/12/2025 SE REALIZA ENTREGA EN SITIO DE 8 ROLLOS WOMPI  RECIBE PAPELERÍA LA SEÑORA ANA PIRATOBA"/>
    <s v="ENVÍO_OPERADOR_LOGÍSTICO"/>
    <m/>
    <s v="PRINCIPAL"/>
    <s v="TERRESTRE"/>
    <s v="ALVARADO MORENO CRISTHIAN"/>
    <n v="1"/>
    <n v="31419"/>
    <n v="31419"/>
  </r>
  <r>
    <s v="MONTERIA"/>
    <s v="0036-0001"/>
    <x v="1"/>
    <n v="23815"/>
    <n v="3125441"/>
    <n v="77154"/>
    <x v="0"/>
    <s v="CORDOBA"/>
    <s v="TUCHIN"/>
    <s v="BARRIO OTRO TUCHIN"/>
    <s v="WOMPI"/>
    <s v="FO-25-1963121"/>
    <d v="2025-12-11T08:55:00"/>
    <d v="2025-12-21T15:25:00"/>
    <x v="0"/>
    <s v="ROLLOS"/>
    <s v="EJECUTADO_EXITOSO"/>
    <s v="EJECUTADO EXITOSO"/>
    <s v="12/12/2025 SE CONFIRMAN DATOS, SE REALIZA ENVIO POR OPERADOR LOGISTICO | 18/12/2025 SE INTENTA CMUNICACION CON EL USUARIO PARA VALIDAR SI YA RECIBIO LOS ROLLOS PERO NO HAY CONTACTO | 18/12/2025 EN COMUNCACION CON EL USUARIO AL NUMERO 3005145872 NOS INDICA QUE AUN NO HA RECIBIDO LOS ROLLOS | 21/12/2025 SE REALIZA ENVIO DE 40 ROLLOS, CON LA GUIA 2265100585 SERVIENTREGA. SE CONFIRMA ENTREGA EXITOSA POR PARTE DE LA TRANSPORTADORA"/>
    <s v="ENVÍO"/>
    <n v="40"/>
    <s v="LEJANA"/>
    <s v="TERRESTRE"/>
    <s v="MISAS MARULANDA ALEXANDER"/>
    <n v="1"/>
    <n v="40250"/>
    <n v="40250"/>
  </r>
  <r>
    <s v="CALI"/>
    <s v="0036-0003"/>
    <x v="0"/>
    <n v="19622"/>
    <n v="3133567"/>
    <n v="79950"/>
    <x v="0"/>
    <s v="CAUCA"/>
    <s v="ROSAS"/>
    <s v="BARRIO SANTANDER ROSAS 1"/>
    <s v="WOMPI"/>
    <s v="FO-25-1968229"/>
    <d v="2025-12-12T16:29:00"/>
    <d v="2025-12-21T15:27:00"/>
    <x v="0"/>
    <s v="ROLLOS"/>
    <s v="EJECUTADO_EXITOSO"/>
    <s v="EJECUTADO EXITOSO"/>
    <s v="12/12/2025 SE REALIZA ENVIO DE ROLLOS POR  OPERADOR LOGISTICO | 21/12/2025 SE REALIZA ENVIO DE 16 ROLLOS, CON LA GUIA 46778000459 COORDINADORA. SE CONFIRMA ENTREGA EXITOSA POR PARTE DE LA TRANSPORTADORA"/>
    <s v="ENVÍO"/>
    <n v="16"/>
    <s v="LEJANA"/>
    <s v="TERRESTRE"/>
    <s v="ORREGO BEDOYA YASMIN ADRIANA"/>
    <n v="1"/>
    <n v="40250"/>
    <n v="40250"/>
  </r>
  <r>
    <s v="IBAGUE"/>
    <s v="0036-0006"/>
    <x v="2"/>
    <n v="73168"/>
    <n v="3131460"/>
    <n v="70200"/>
    <x v="0"/>
    <s v="TOLIMA"/>
    <s v="CHAPARRAL"/>
    <s v="BARRIO CENTRO CHAPARRAL 13"/>
    <s v="WOMPI"/>
    <s v="FO-25-1969068"/>
    <d v="2025-12-12T10:49:00"/>
    <d v="2025-12-21T15:27:00"/>
    <x v="0"/>
    <s v="ROLLOS"/>
    <s v="EJECUTADO_EXITOSO"/>
    <s v="EJECUTADO EXITOSO"/>
    <s v="13/12/2025 SE CONFIRMAN DATOS, SE REALIZA ENVIO POR OPERADOR LOGISTICO | 21/12/2025 SE REALIZA ENVIO DE 32 ROLLOS, CON LA GUIA 2235597881 SERVIENTREGA. SE CONFIRMA ENTREGA EXITOSA POR PARTE DE LA TRANSPORTADORA"/>
    <s v="ENVÍO"/>
    <n v="32"/>
    <s v="LEJANA"/>
    <s v="TERRESTRE"/>
    <s v="MISAS MARULANDA ALEXANDER"/>
    <n v="1"/>
    <n v="40250"/>
    <n v="40250"/>
  </r>
  <r>
    <s v="MEDELLIN"/>
    <s v="0036-0005"/>
    <x v="5"/>
    <n v="5809"/>
    <n v="3134787"/>
    <n v="66016"/>
    <x v="0"/>
    <s v="ANTIOQUIA"/>
    <s v="TITIRIBI"/>
    <s v="BARRIO TITIRIBI TITIRIBI 1"/>
    <s v="WOMPI"/>
    <s v="FO-25-1973372"/>
    <d v="2025-12-15T08:00:00"/>
    <d v="2025-12-21T15:28:00"/>
    <x v="0"/>
    <s v="ROLLOS"/>
    <s v="EJECUTADO_EXITOSO"/>
    <s v="EJECUTADO EXITOSO"/>
    <s v="15/12/2025 SE REALIZA ENVIO DE ROLLOS POR  OPERADOR LOGISTICO | 21/12/2025 SE REALIZA ENVIO DE 64 ROLLOS, CON LA GUIA 2078334634 SERVIENTREGA. SE CONFIRMA ENTREGA EXITOSA POR PARTE DE LA TRANSPORTADORA"/>
    <s v="ENVÍO"/>
    <n v="64"/>
    <s v="INTERMEDIA"/>
    <s v="TERRESTRE"/>
    <s v="BETANCUR AGUIRRE EDGAR AUGUSTO"/>
    <n v="1"/>
    <n v="36351"/>
    <n v="36351"/>
  </r>
  <r>
    <s v="CUCUTA"/>
    <s v="0036-0007"/>
    <x v="3"/>
    <n v="54498"/>
    <n v="3126776"/>
    <n v="70662"/>
    <x v="0"/>
    <s v="NORTE DE SANTANDER"/>
    <s v="OCAÑA"/>
    <s v="LA PRIMAVERA OCAÑA 5"/>
    <s v="WOMPI"/>
    <s v="FO-25-1974759"/>
    <d v="2025-12-11T11:10:00"/>
    <d v="2025-12-21T15:28:00"/>
    <x v="0"/>
    <s v="ROLLOS"/>
    <s v="EJECUTADO_EXITOSO"/>
    <s v="EJECUTADO EXITOSO"/>
    <s v="15/12/2025 SE REALIZA ENVIO DE ROLLOS POR  OPERADOR LOGISTICO | 21/12/2025 SE REALIZA ENVIO DE 16 ROLLOS, CON LA GUIA 46778000558 COORDINADORA. SE CONFIRMA ENTREGA EXITOSA POR PARTE DE LA TRANSPORTADORA"/>
    <s v="ENVÍO"/>
    <n v="16"/>
    <s v="LEJANA"/>
    <s v="TERRESTRE"/>
    <s v="COLPAS MESA ELECTO JORGE"/>
    <n v="1"/>
    <n v="40250"/>
    <n v="40250"/>
  </r>
  <r>
    <s v="CALI"/>
    <s v="0036-0003"/>
    <x v="0"/>
    <n v="19698"/>
    <n v="3144179"/>
    <n v="47114"/>
    <x v="0"/>
    <s v="CAUCA"/>
    <s v="SANTANDER DE QUILICHAO"/>
    <s v="BARRIO VILLAS DE QUILICHAO SANTANDER DE QUILICHAO"/>
    <s v="WOMPI"/>
    <s v="FO-25-1982775"/>
    <d v="2025-12-16T12:36:00"/>
    <d v="2025-12-21T15:29:00"/>
    <x v="0"/>
    <s v="ROLLOS"/>
    <s v="EJECUTADO_EXITOSO"/>
    <s v="EJECUTADO EXITOSO"/>
    <s v="16/12/2025 SE REALIZA ENVIO DE ROLLOS POR  OPERADOR LOGISTICO | 21/12/2025 SE REALIZA ENVIO DE 64 ROLLOS, CON LA GUIA 2248145597 SERVIENTREGA. SE CONFIRMA ENTREGA EXITOSA POR PARTE DE LA TRANSPORTADORA"/>
    <s v="ENVÍO"/>
    <n v="64"/>
    <s v="INTERMEDIA"/>
    <s v="TERRESTRE"/>
    <s v="RICO PERDOMO ALAHY XIMENA"/>
    <n v="1"/>
    <n v="36351"/>
    <n v="36351"/>
  </r>
  <r>
    <s v="CALI"/>
    <s v="0036-0003"/>
    <x v="0"/>
    <n v="19698"/>
    <n v="3143934"/>
    <n v="73488"/>
    <x v="0"/>
    <s v="CAUCA"/>
    <s v="SANTANDER DE QUILICHAO"/>
    <s v="BARRIO EL ROSARIO SANTANDER DE QUILICHAO"/>
    <s v="WOMPI"/>
    <s v="FO-25-1982350"/>
    <d v="2025-12-16T11:47:00"/>
    <d v="2025-12-21T15:29:00"/>
    <x v="0"/>
    <s v="ROLLOS"/>
    <s v="EJECUTADO_EXITOSO"/>
    <s v="EJECUTADO EXITOSO"/>
    <s v="16/12/2025 SE REALIZA ENVIO DE ROLLOS POR  OPERADOR LOGISTICO | 21/12/2025 SE REALIZA ENVIO DE 40 ROLLOS, CON LA GUIA 2248145599 SERVIENTREGA. SE CONFIRMA ENTREGA EXITOSA POR PARTE DE LA TRANSPORTADORA"/>
    <s v="ENVÍO"/>
    <n v="40"/>
    <s v="INTERMEDIA"/>
    <s v="TERRESTRE"/>
    <s v="ORREGO BEDOYA YASMIN ADRIANA"/>
    <n v="1"/>
    <n v="36351"/>
    <n v="36351"/>
  </r>
  <r>
    <s v="VILLAVICENCIO"/>
    <s v="0036-0006"/>
    <x v="2"/>
    <n v="50568"/>
    <n v="3145812"/>
    <n v="67483"/>
    <x v="0"/>
    <s v="META"/>
    <s v="PUERTO GAITAN"/>
    <s v="BARRIO VILLA VALENTINA PUERTO GAITAN"/>
    <s v="WOMPI"/>
    <s v="FO-25-1985762"/>
    <d v="2025-12-16T16:01:00"/>
    <d v="2025-12-21T15:30:00"/>
    <x v="0"/>
    <s v="ROLLOS"/>
    <s v="EJECUTADO_EXITOSO"/>
    <s v="EJECUTADO EXITOSO"/>
    <s v="21/12/2025 SE REALIZA ENVIO DE 56 ROLLOS, CON LA GUIA 2235598056 SERVIENTREGA. SE CONFIRMA ENTREGA EXITOSA POR PARTE DE LA TRANSPORTADORA"/>
    <s v="ENVÍO"/>
    <n v="56"/>
    <s v="LEJANA"/>
    <s v="TERRESTRE"/>
    <s v="ALVAREZ LOPEZ MARIANA"/>
    <n v="1"/>
    <n v="40250"/>
    <n v="40250"/>
  </r>
  <r>
    <s v="BOGOTA"/>
    <s v="0036-0004"/>
    <x v="4"/>
    <n v="25123"/>
    <n v="3144198"/>
    <n v="72273"/>
    <x v="0"/>
    <s v="CUNDINAMARCA"/>
    <s v="CACHIPAY"/>
    <s v="CRUZ BAJA CACHIPAY"/>
    <s v="WOMPI"/>
    <s v="FO-25-1983849"/>
    <d v="2025-12-16T13:06:00"/>
    <d v="2025-12-21T15:30:00"/>
    <x v="0"/>
    <s v="ROLLOS"/>
    <s v="EJECUTADO_EXITOSO"/>
    <s v="EJECUTADO EXITOSO"/>
    <s v="21/12/2025 SE REALIZA ENVIO DE 24 ROLLOS, CON LA GUIA 2235598051 SERVIENTREGA. SE CONFIRMA ENTREGA EXITOSA POR PARTE DE LA TRANSPORTADORA"/>
    <s v="ENVÍO"/>
    <n v="24"/>
    <s v="INTERMEDIA"/>
    <s v="TERRESTRE"/>
    <s v="ORREGO BEDOYA YASMIN ADRIANA"/>
    <n v="1"/>
    <n v="36351"/>
    <n v="36351"/>
  </r>
  <r>
    <s v="TUNJA"/>
    <s v="0036-0007"/>
    <x v="3"/>
    <n v="15176"/>
    <n v="3144404"/>
    <n v="77224"/>
    <x v="0"/>
    <s v="BOYACA"/>
    <s v="CHIQUINQUIRA"/>
    <s v="BARRIO CENTRO CHIQUINQUIRÁ"/>
    <s v="WOMPI"/>
    <s v="FO-25-1987762"/>
    <d v="2025-12-16T12:38:00"/>
    <d v="2025-12-21T15:32:00"/>
    <x v="0"/>
    <s v="ROLLOS"/>
    <s v="EJECUTADO_EXITOSO"/>
    <s v="EJECUTADO EXITOSO"/>
    <s v="17/12/2025 SE CONFIRMAN DATOS, SE REALIZA ENVIO POR OPERADOR LOGISTICO | 21/12/2025 SE REALIZA ENVIO DE 8 ROLLOS, CON LA GUIA 2235598060 SERVIENTREGA. SE CONFIRMA ENTREGA EXITOSA POR PARTE DE LA TRANSPORTADORA"/>
    <s v="ENVÍO"/>
    <n v="8"/>
    <s v="LEJANA"/>
    <s v="TERRESTRE"/>
    <s v="ORREGO BEDOYA YASMIN ADRIANA"/>
    <n v="1"/>
    <n v="40250"/>
    <n v="40250"/>
  </r>
  <r>
    <s v="NEIVA"/>
    <s v="0036-0006"/>
    <x v="2"/>
    <n v="41020"/>
    <n v="3142903"/>
    <n v="61841"/>
    <x v="0"/>
    <s v="HUILA"/>
    <s v="ALGECIRAS"/>
    <s v="BARRIO CENTRO ALGECIRAS 8"/>
    <s v="WOMPI"/>
    <s v="FO-25-1986557"/>
    <d v="2025-12-16T09:58:00"/>
    <d v="2025-12-21T15:32:00"/>
    <x v="0"/>
    <s v="ROLLOS"/>
    <s v="EJECUTADO_EXITOSO"/>
    <s v="EJECUTADO EXITOSO"/>
    <s v="17/12/2025 SE CONFIRMAN DATOS, SE REALIZA ENVIO POR OPERADOR LOGISTICO | 21/12/2025 SE REALIZA ENVIO DE 32 ROLLOS, CON LA GUIA 2235598057 SERVIENTREGA. SE CONFIRMA ENTREGA EXITOSA POR PARTE DE LA TRANSPORTADORA"/>
    <s v="ENVÍO"/>
    <n v="32"/>
    <s v="INTERMEDIA"/>
    <s v="TERRESTRE"/>
    <s v="RICO PERDOMO ALAHY XIMENA"/>
    <n v="1"/>
    <n v="36351"/>
    <n v="36351"/>
  </r>
  <r>
    <s v="PASTO"/>
    <s v="0036-0003"/>
    <x v="0"/>
    <n v="52356"/>
    <n v="3149068"/>
    <n v="52309"/>
    <x v="0"/>
    <s v="NARIÑO"/>
    <s v="IPIALES"/>
    <s v="BARRIO OBRERO IPIALES 5"/>
    <s v="WOMPI"/>
    <s v="FO-25-1988356"/>
    <d v="2025-12-17T11:52:00"/>
    <d v="2025-12-21T15:33:00"/>
    <x v="0"/>
    <s v="ROLLOS"/>
    <s v="EJECUTADO_EXITOSO"/>
    <s v="EJECUTADO EXITOSO"/>
    <s v="17/12/2025 SE REALIZA ENVIO DE ROLLOS POR  OPERADOR LOGISTICO | 21/12/2025 SE REALIZA ENVIO DE 32 ROLLOS, CON LA GUIA 2248145603 SERVIENTREGA. SE CONFIRMA ENTREGA EXITOSA POR PARTE DE LA TRANSPORTADORA"/>
    <s v="ENVÍO"/>
    <n v="32"/>
    <s v="INTERMEDIA"/>
    <s v="TERRESTRE"/>
    <s v="ORREGO BEDOYA YASMIN ADRIANA"/>
    <n v="1"/>
    <n v="36351"/>
    <n v="36351"/>
  </r>
  <r>
    <s v="TUNJA"/>
    <s v="0036-0007"/>
    <x v="3"/>
    <n v="15238"/>
    <n v="3144183"/>
    <n v="28978"/>
    <x v="0"/>
    <s v="BOYACA"/>
    <s v="DUITAMA"/>
    <s v="BARRIO PATIVILCA DUITAMA"/>
    <s v="WOMPI"/>
    <s v="FO-25-1987832"/>
    <d v="2025-12-16T12:38:00"/>
    <d v="2025-12-21T15:33:00"/>
    <x v="0"/>
    <s v="ROLLOS"/>
    <s v="EJECUTADO_EXITOSO"/>
    <s v="EJECUTADO EXITOSO"/>
    <s v="17/12/2025 SE CONFIRMAN DATOS, SE REALIZA ENVIO POR OPERADOR LOGISTICO | 21/12/2025 SE REALIZA ENVIO DE 16 ROLLOS, CON LA GUIA 2235598062 SERVIENTREGA. SE CONFIRMA ENTREGA EXITOSA POR PARTE DE LA TRANSPORTADORA"/>
    <s v="ENVÍO"/>
    <n v="16"/>
    <s v="INTERMEDIA"/>
    <s v="TERRESTRE"/>
    <s v="RICO PERDOMO ALAHY XIMENA"/>
    <n v="1"/>
    <n v="36351"/>
    <n v="36351"/>
  </r>
  <r>
    <s v="MONTERIA"/>
    <s v="0036-0001"/>
    <x v="1"/>
    <n v="23686"/>
    <n v="3149392"/>
    <n v="64436"/>
    <x v="0"/>
    <s v="CORDOBA"/>
    <s v="SAN PELAYO"/>
    <s v="BARRIO CRISTO REY SAN PELAYO 1"/>
    <s v="WOMPI"/>
    <s v="FO-25-1990630"/>
    <d v="2025-12-17T13:23:00"/>
    <d v="2025-12-21T15:35:00"/>
    <x v="0"/>
    <s v="ROLLOS"/>
    <s v="EJECUTADO_EXITOSO"/>
    <s v="EJECUTADO EXITOSO"/>
    <s v="17/12/2025 SE REALIZA ENVIO DE ROLLOS POR  OPERADOR LOGISTICO | 21/12/2025 SE REALIZA ENVIO DE 48 ROLLOS, CON LA GUIA 2265100603 SERVIENTREGA. SE CONFIRMA ENTREGA EXITOSA POR PARTE DE LA TRANSPORTADORA"/>
    <s v="ENVÍO"/>
    <n v="48"/>
    <s v="INTERMEDIA"/>
    <s v="TERRESTRE"/>
    <s v="RICO PERDOMO ALAHY XIMENA"/>
    <n v="1"/>
    <n v="36351"/>
    <n v="36351"/>
  </r>
  <r>
    <s v="BOGOTA"/>
    <s v="0036-0004"/>
    <x v="4"/>
    <n v="25053"/>
    <n v="3149628"/>
    <n v="48873"/>
    <x v="0"/>
    <s v="CUNDINAMARCA"/>
    <s v="ARBELAEZ"/>
    <s v="BARRIO CENTRO ARBELAEZ"/>
    <s v="WOMPI"/>
    <s v="FO-25-1991330"/>
    <d v="2025-12-17T12:50:00"/>
    <d v="2025-12-21T15:35:00"/>
    <x v="0"/>
    <s v="ROLLOS"/>
    <s v="EJECUTADO_EXITOSO"/>
    <s v="EJECUTADO EXITOSO"/>
    <s v="17/12/2025 SE REALIZA ENVIO DE ROLLOS POR  OPERADOR LOGISTICO | 21/12/2025 SE REALIZA ENVIO DE 64 ROLLOS, CON LA GUIA 2235598069 SERVIENTREGA. SE CONFIRMA ENTREGA EXITOSA POR PARTE DE LA TRANSPORTADORA"/>
    <s v="ENVÍO"/>
    <n v="64"/>
    <s v="INTERMEDIA"/>
    <s v="TERRESTRE"/>
    <s v="ORREGO BEDOYA YASMIN ADRIANA"/>
    <n v="1"/>
    <n v="36351"/>
    <n v="36351"/>
  </r>
  <r>
    <s v="BOGOTA"/>
    <s v="0036-0004"/>
    <x v="4"/>
    <n v="25053"/>
    <n v="3151451"/>
    <n v="11704"/>
    <x v="0"/>
    <s v="CUNDINAMARCA"/>
    <s v="ARBELAEZ"/>
    <s v="ARBELAEZ - CUNDINAMARCA"/>
    <s v="WOMPI"/>
    <s v="FO-25-1994754"/>
    <d v="2025-12-17T16:50:00"/>
    <d v="2025-12-21T15:36:00"/>
    <x v="0"/>
    <s v="ROLLOS"/>
    <s v="EJECUTADO_EXITOSO"/>
    <s v="EJECUTADO EXITOSO"/>
    <s v="18/12/2025 SE REALIZA ENVIO DE ROLLOS POR  OPERADOR LOGISTICO | 21/12/2025 SE REALIZA ENVIO DE 32 ROLLOS, CON LA GUIA 2235598073 SERVIENTREGA. SE CONFIRMA ENTREGA EXITOSA POR PARTE DE LA TRANSPORTADORA"/>
    <s v="ENVÍO"/>
    <n v="32"/>
    <s v="INTERMEDIA"/>
    <s v="TERRESTRE"/>
    <s v="RICO PERDOMO ALAHY XIMENA"/>
    <n v="1"/>
    <n v="36351"/>
    <n v="36351"/>
  </r>
  <r>
    <s v="NEIVA"/>
    <s v="0036-0006"/>
    <x v="2"/>
    <n v="18753"/>
    <n v="3151121"/>
    <n v="78967"/>
    <x v="0"/>
    <s v="CAQUETA"/>
    <s v="SAN VICENTE DEL CAGUAN"/>
    <s v="BARRIO EL RIUNFO SAN VICENTE DEL CAGUAN"/>
    <s v="WOMPI"/>
    <s v="FO-25-1992607"/>
    <d v="2025-12-17T16:19:00"/>
    <d v="2025-12-21T15:36:00"/>
    <x v="0"/>
    <s v="ROLLOS"/>
    <s v="EJECUTADO_EXITOSO"/>
    <s v="EJECUTADO EXITOSO"/>
    <s v="17/12/2025 SE REALIZA ENVIO DE ROLLOS POR  OPERADOR LOGISTICO | 21/12/2025 SE REALIZA ENVIO DE 16 ROLLOS, CON LA GUIA 2235598070 SERVIENTREGA. SE CONFIRMA ENTREGA EXITOSA POR PARTE DE LA TRANSPORTADORA"/>
    <s v="ENVÍO"/>
    <n v="16"/>
    <s v="LEJANA"/>
    <s v="TERRESTRE / AEREO"/>
    <s v="ORREGO BEDOYA YASMIN ADRIANA"/>
    <n v="1"/>
    <n v="40250"/>
    <n v="40250"/>
  </r>
  <r>
    <s v="BOGOTA"/>
    <s v="0036-0004"/>
    <x v="4"/>
    <n v="25513"/>
    <n v="3155310"/>
    <n v="75262"/>
    <x v="0"/>
    <s v="CUNDINAMARCA"/>
    <s v="PACHO"/>
    <s v="BARRIO LA CRINOLINA PACHO 1"/>
    <s v="WOMPI"/>
    <s v="FO-25-1998538"/>
    <d v="2025-12-18T14:01:00"/>
    <d v="2025-12-21T15:39:00"/>
    <x v="0"/>
    <s v="ROLLOS"/>
    <s v="EJECUTADO_EXITOSO"/>
    <s v="EJECUTADO EXITOSO"/>
    <s v="18/12/2025 SE CONFIRMAN DATOS, SE REALIZA ENVIO POR OPERADOR LOGISTICO | 21/12/2025 SE REALIZA ENVIO DE 16 ROLLOS, CON LA GUIA 2235598080 SERVIENTREGA. SE CONFIRMA ENTREGA EXITOSA POR PARTE DEL USUARIO"/>
    <s v="ENVÍO"/>
    <n v="16"/>
    <s v="LEJANA"/>
    <s v="TERRESTRE"/>
    <s v="RICO PERDOMO ALAHY XIMENA"/>
    <n v="1"/>
    <n v="40250"/>
    <n v="40250"/>
  </r>
  <r>
    <s v="BARRANQUILLA"/>
    <s v="0036-0001"/>
    <x v="1"/>
    <n v="8137"/>
    <n v="3153767"/>
    <n v="21013"/>
    <x v="0"/>
    <s v="ATLANTICO"/>
    <s v="CAMPO DE LA CRUZ"/>
    <s v="CAMPO DE LA CRUZ I - ATLANTICO"/>
    <s v="WOMPI"/>
    <s v="FO-25-1996140"/>
    <d v="2025-12-18T10:48:00"/>
    <d v="2025-12-21T15:39:00"/>
    <x v="0"/>
    <s v="ROLLOS"/>
    <s v="EJECUTADO_EXITOSO"/>
    <s v="EJECUTADO EXITOSO"/>
    <s v="18/12/2025 SE REALIZA ENVIO DE ROLLOS POR  OPERADOR LOGISTICO | 21/12/2025 SE REALIZA ENVIO DE 32 ROLLOS, CON LA GUIA 2278614880 SERVIENTREGA. SE CONFIRMA ENTREGA EXITOSA POR PARTE DE LA TRANSPORTADORA"/>
    <s v="ENVÍO"/>
    <n v="32"/>
    <s v="INTERMEDIA"/>
    <s v="TERRESTRE"/>
    <s v="ORREGO BEDOYA YASMIN ADRIANA"/>
    <n v="1"/>
    <n v="36351"/>
    <n v="36351"/>
  </r>
  <r>
    <s v="TUNJA"/>
    <s v="0036-0007"/>
    <x v="3"/>
    <n v="15753"/>
    <n v="3153718"/>
    <n v="77698"/>
    <x v="0"/>
    <s v="BOYACA"/>
    <s v="SOATA"/>
    <s v="BARRIO CENTRO SOATA 7"/>
    <s v="WOMPI"/>
    <s v="FO-25-1996233"/>
    <d v="2025-12-18T10:31:00"/>
    <d v="2025-12-21T15:39:00"/>
    <x v="0"/>
    <s v="ROLLOS"/>
    <s v="EJECUTADO_EXITOSO"/>
    <s v="EJECUTADO EXITOSO"/>
    <s v="18/12/2025 SE REALIZA ENVIO DE ROLLOS POR  OPERADOR LOGISTICO | 21/12/2025 SE REALIZA ENVIO DE 24 ROLLOS, CON LA GUIA 2235598076 SERVIENTREGA. SE CONFIRMA ENTREGA EXITOSA POR PARTE DE LA TRANSPORTADORA"/>
    <s v="ENVÍO"/>
    <n v="24"/>
    <s v="LEJANA"/>
    <s v="TERRESTRE"/>
    <s v="RICO PERDOMO ALAHY XIMENA"/>
    <n v="1"/>
    <n v="40250"/>
    <n v="40250"/>
  </r>
  <r>
    <s v="BOGOTA"/>
    <s v="0036-0004"/>
    <x v="4"/>
    <n v="25269"/>
    <n v="3159207"/>
    <n v="80013"/>
    <x v="0"/>
    <s v="CUNDINAMARCA"/>
    <s v="FACATATIVA"/>
    <s v="BARRIO VILLA NUEVA FACATATIVA FACTATIVA"/>
    <s v="WOMPI"/>
    <s v="FO-25-2001582"/>
    <d v="2025-12-19T11:04:00"/>
    <d v="2025-12-21T15:44:00"/>
    <x v="0"/>
    <s v="ROLLOS"/>
    <s v="EJECUTADO_EXITOSO"/>
    <s v="EJECUTADO EXITOSO"/>
    <s v="19/12/2025 SE REALIZA ENVIO DE ROLLOS POR  OPERADOR LOGISTICO | 21/12/2025 SE REALIZA ENVIO DE 16 ROLLOS, CON LA GUIA 2235598234 SERVIENTREGA. SE CONFIRMA ENTREGA EXITOSA POR PARTE DE LA TRANSPORTADORA"/>
    <s v="ENVÍO"/>
    <n v="16"/>
    <s v="INTERMEDIA"/>
    <s v="TERRESTRE"/>
    <s v="RICO PERDOMO ALAHY XIMENA"/>
    <n v="1"/>
    <n v="36351"/>
    <n v="36351"/>
  </r>
  <r>
    <s v="BOGOTA"/>
    <s v="0036-0004"/>
    <x v="4"/>
    <n v="25269"/>
    <n v="3158789"/>
    <n v="53852"/>
    <x v="0"/>
    <s v="CUNDINAMARCA"/>
    <s v="FACATATIVA"/>
    <s v="BARRIO MONARCAS FACATATIVA"/>
    <s v="WOMPI"/>
    <s v="FO-25-2001554"/>
    <d v="2025-12-19T10:58:00"/>
    <d v="2025-12-21T15:44:00"/>
    <x v="0"/>
    <s v="ROLLOS"/>
    <s v="EJECUTADO_EXITOSO"/>
    <s v="EJECUTADO EXITOSO"/>
    <s v="19/12/2025 SE REALIZA ENVIO DE ROLLOS POR  OPERADOR LOGISTICO | 21/12/2025 SE REALIZA ENVIO DE 32 ROLLOS, CON LA GUIA 2235598233 SERVIENTREGA. SE CONFIRMA ENTREGA EXITOSA POR PARTE DE LA TRANSPORTADORA"/>
    <s v="ENVÍO"/>
    <n v="32"/>
    <s v="INTERMEDIA"/>
    <s v="TERRESTRE"/>
    <s v="RICO PERDOMO ALAHY XIMENA"/>
    <n v="1"/>
    <n v="36351"/>
    <n v="36351"/>
  </r>
  <r>
    <s v="BOGOTA"/>
    <s v="0036-0004"/>
    <x v="4"/>
    <n v="25035"/>
    <n v="3157046"/>
    <n v="64899"/>
    <x v="0"/>
    <s v="CUNDINAMARCA"/>
    <s v="ANAPOIMA"/>
    <s v="BARRIO CENTRO ANAPOIMA"/>
    <s v="WOMPI"/>
    <s v="FO-25-2000940"/>
    <d v="2025-12-19T08:00:00"/>
    <d v="2025-12-21T15:44:00"/>
    <x v="0"/>
    <s v="ROLLOS"/>
    <s v="EJECUTADO_EXITOSO"/>
    <s v="EJECUTADO EXITOSO"/>
    <s v="19/12/2025 SE REALIZA ENVIO DE ROLLOS POR  OPERADOR LOGISTICO | 21/12/2025 SE REALIZA ENVIO DE 24 ROLLOS, CON LA GUIA 2235598230 SERVIENTREGA. SE CONFIRMA ENTREGA EXITOSA POR PARTE DE LA TRANSPORTADORA"/>
    <s v="ENVÍO"/>
    <n v="24"/>
    <s v="INTERMEDIA"/>
    <s v="TERRESTRE"/>
    <s v="ORREGO BEDOYA YASMIN ADRIANA"/>
    <n v="1"/>
    <n v="36351"/>
    <n v="36351"/>
  </r>
  <r>
    <s v="CALI"/>
    <s v="0036-0003"/>
    <x v="0"/>
    <n v="76364"/>
    <n v="3157798"/>
    <n v="76236"/>
    <x v="0"/>
    <s v="VALLE DEL CAUCA"/>
    <s v="JAMUNDI"/>
    <s v="BARRIO EL CASTILLO JAMUNDI"/>
    <s v="WOMPI"/>
    <s v="FO-25-2001690"/>
    <d v="2025-12-19T09:24:00"/>
    <d v="2025-12-21T15:47:00"/>
    <x v="0"/>
    <s v="ROLLOS"/>
    <s v="EJECUTADO_EXITOSO"/>
    <s v="EJECUTADO EXITOSO"/>
    <s v="19/12/2025 SE CONFIRMAN DATOS, SE REALIZA ENVIO POR OPERADOR LOGISTICO | 21/12/2025 SE REALIZA ENVIO DE 32 ROLLOS, CON LA GUIA 2248145614 SERVIENTREGA. SE CONFIRMA ENTREGA EXITOSA POR PARTE DE LA TRANSPORTADORA"/>
    <s v="ENVÍO"/>
    <n v="32"/>
    <s v="INTERMEDIA"/>
    <s v="TERRESTRE"/>
    <s v="RICO PERDOMO ALAHY XIMENA"/>
    <n v="1"/>
    <n v="36351"/>
    <n v="36351"/>
  </r>
  <r>
    <s v="MEDELLIN"/>
    <s v="0036-0005"/>
    <x v="5"/>
    <n v="5368"/>
    <n v="3134877"/>
    <n v="36440"/>
    <x v="0"/>
    <s v="ANTIOQUIA"/>
    <s v="JERICO"/>
    <s v="BARRIO PARQUE JERICO 1"/>
    <s v="WOMPI"/>
    <s v="FO-25-1973363"/>
    <d v="2025-12-15T08:00:00"/>
    <d v="2025-12-21T15:55:00"/>
    <x v="0"/>
    <s v="ROLLOS"/>
    <s v="EJECUTADO_EXITOSO"/>
    <s v="EJECUTADO EXITOSO"/>
    <s v="15/12/2025 SE REALIZA ENVIO DE ROLLOS POR  OPERADOR LOGISTICO | 20/12/2025 EN COMUNICACIÓN CON EL USUARIO NOS CONFIRMA QUE AUN NO HA RECIBIDO LOS ROLLOS | 21/12/2025 SE REALIZA ENVIO DE 64 ROLLOS, CON LA GUIA 2078334633 JERICO. SE CONFIRMA ENTREGA EXITOSA POR PARTE DEL USUARIO"/>
    <s v="ENVÍO"/>
    <n v="64"/>
    <s v="LEJANA"/>
    <s v="TERRESTRE"/>
    <s v="BETANCUR AGUIRRE EDGAR AUGUSTO"/>
    <n v="1"/>
    <n v="40250"/>
    <n v="40250"/>
  </r>
  <r>
    <s v="MANIZALES"/>
    <s v="0036-0002"/>
    <x v="6"/>
    <n v="17001"/>
    <n v="3148853"/>
    <n v="59121"/>
    <x v="0"/>
    <s v="CALDAS"/>
    <s v="MANIZALES"/>
    <s v="BARRIO SAN JOAQUIN MANIZALES 1"/>
    <s v="WOMPI"/>
    <s v="FO-25-1989844"/>
    <d v="2025-12-17T11:16:00"/>
    <d v="2025-12-22T09:22:00"/>
    <x v="0"/>
    <s v="ROLLOS"/>
    <s v="EJECUTADO_EXITOSO"/>
    <s v="EJECUTADO EXITOSO"/>
    <s v="17/12/2025 SE ESCALA A COORDINADOR DE ZONA PARA ENTREGA DE ROLLOS EN SITIO | 22/12/2025 SE ENTREGAN 48 ROLLOS EN EL COMERCIO NO SE MANIPULAN EQUIPOS"/>
    <s v="VISITA_TÉCNICA"/>
    <n v="48"/>
    <s v="PRINCIPAL"/>
    <s v="TERRESTRE"/>
    <s v="AGUIRRE HENAO RAUL EDUARDO"/>
    <n v="1"/>
    <n v="31419"/>
    <n v="31419"/>
  </r>
  <r>
    <s v="MANIZALES"/>
    <s v="0036-0002"/>
    <x v="6"/>
    <n v="17001"/>
    <n v="3154702"/>
    <n v="81144"/>
    <x v="0"/>
    <s v="CALDAS"/>
    <s v="MANIZALES"/>
    <s v="BARRIO CENTRO MANIZALES 27"/>
    <s v="WOMPI"/>
    <s v="FO-25-1996687"/>
    <d v="2025-12-18T11:59:00"/>
    <d v="2025-12-22T09:25:00"/>
    <x v="0"/>
    <s v="ROLLOS"/>
    <s v="EJECUTADO_EXITOSO"/>
    <s v="EJECUTADO EXITOSO"/>
    <s v="18/12/2025 SE ESCALA A COORDINADOR DE ZONA PARA ENTREGA DE ROLLOS EN SITIO | 22/12/2025 SE ENTREGAN 8 ROLLOS EN DIRECCIÓN SOLICITADA POR USUARIO A 2 COMERCIOS DE EL DE ELLA YA QUE NO SE ENCUENTRA ABIERTO EN EL MOMENTO PERO COMERCIO VECINO LE HACE EL FAVOR DE RECIBIRLOS Y PASARSELOS, NO SE MANIPULAN EQUIPOS USUARIO INDICA QUE LE ENVIARON MUY POCOS Y PARA PROXIMAS ENTREGAS ENVIAR MAS"/>
    <s v="VISITA_TÉCNICA"/>
    <n v="8"/>
    <s v="PRINCIPAL"/>
    <s v="TERRESTRE"/>
    <s v="AGUIRRE HENAO RAUL EDUARDO"/>
    <n v="1"/>
    <n v="31419"/>
    <n v="31419"/>
  </r>
  <r>
    <s v="VALLEDUPAR"/>
    <s v="0036-0001"/>
    <x v="1"/>
    <n v="20400"/>
    <n v="3140483"/>
    <n v="72470"/>
    <x v="0"/>
    <s v="CESAR"/>
    <s v="LA JAGUA DE IBIRICO"/>
    <s v="CESAR LA JAGUA DE IBIRICO"/>
    <s v="WOMPI"/>
    <s v="FO-25-1981281"/>
    <d v="2025-12-15T16:49:00"/>
    <d v="2025-12-22T09:51:00"/>
    <x v="0"/>
    <s v="ROLLOS"/>
    <s v="EJECUTADO_EXITOSO"/>
    <s v="EJECUTADO EXITOSO"/>
    <s v="16/12/2025 SE CONFIRMAN DATOS, SE REALIZA ENVIO POR OPERADOR LOGISTICO | 20/12/2025 SE LE INFORMA EL NUMERO DE GUIA AL USUARIO, PENDIENTE CONFIRMACIÓN | 22/12/2025 SE REALIZA ENVIO DE 24 ROLLOS, CON LA GUIA 2278614822 SERVIENTREGA. SE CONFIRMA ENTREGA EXITOSA POR PARTE DEL USUARIO"/>
    <s v="ENVÍO"/>
    <n v="24"/>
    <s v="LEJANA"/>
    <s v="TERRESTRE"/>
    <s v="RICO PERDOMO ALAHY XIMENA"/>
    <n v="1"/>
    <n v="40250"/>
    <n v="40250"/>
  </r>
  <r>
    <s v="MANIZALES"/>
    <s v="0036-0002"/>
    <x v="6"/>
    <n v="17001"/>
    <n v="3162228"/>
    <n v="45650"/>
    <x v="0"/>
    <s v="CALDAS"/>
    <s v="MANIZALES"/>
    <s v="BARRIO SAN CAYETANO MANIZALES 1"/>
    <s v="WOMPI"/>
    <s v="FO-25-2011767"/>
    <d v="2025-12-22T08:00:00"/>
    <d v="2025-12-22T10:09:00"/>
    <x v="0"/>
    <s v="ROLLOS"/>
    <s v="EJECUTADO_EXITOSO"/>
    <s v="EJECUTADO EXITOSO"/>
    <s v="21/12/2025 SE ESCALA A COORDINADOR DE ZONA PARA ENTREGA DE ROLLOS EN SITIO | 22/12/2025 SE ENTREGAN 64 ROLLOS EN EL COMERCIO NO SE MANIPULAN EQUIPOS"/>
    <s v="VISITA_TÉCNICA"/>
    <n v="64"/>
    <s v="PRINCIPAL"/>
    <s v="TERRESTRE"/>
    <s v="AGUIRRE HENAO RAUL EDUARDO"/>
    <n v="1"/>
    <n v="31419"/>
    <n v="31419"/>
  </r>
  <r>
    <s v="CALI"/>
    <s v="0036-0003"/>
    <x v="0"/>
    <n v="76001"/>
    <n v="3162124"/>
    <n v="36121"/>
    <x v="0"/>
    <s v="VALLE DEL CAUCA"/>
    <s v="CALI"/>
    <s v="BARRIO ALCAZARES CALI 1"/>
    <s v="WOMPI"/>
    <s v="FO-25-2011770"/>
    <d v="2025-12-22T08:00:00"/>
    <d v="2025-12-22T10:11:00"/>
    <x v="0"/>
    <s v="ROLLOS"/>
    <s v="EJECUTADO_EXITOSO"/>
    <s v="EJECUTADO EXITOSO"/>
    <s v="21/12/2025 SE ESCALA A COORDINADOR DE ZONA PARA ENTREGA DE ROLLOS EN SITIO | 22/12/2025 SE ENTREGAN 64 ROLLOS A MARIO GARZÓN"/>
    <s v="VISITA_TÉCNICA"/>
    <n v="64"/>
    <s v="PRINCIPAL"/>
    <s v="TERRESTRE"/>
    <s v="CUERO RUIZ JHONNY"/>
    <n v="1"/>
    <n v="31419"/>
    <n v="31419"/>
  </r>
  <r>
    <s v="MEDELLIN"/>
    <s v="0036-0005"/>
    <x v="5"/>
    <n v="5001"/>
    <n v="3158212"/>
    <n v="63344"/>
    <x v="0"/>
    <s v="ANTIOQUIA"/>
    <s v="MEDELLIN"/>
    <s v="BARRIO MANZANILLO PARTE ALTA BELEN RINCON MEDELLIN"/>
    <s v="WOMPI"/>
    <s v="FO-25-2001248"/>
    <d v="2025-12-19T09:31:00"/>
    <d v="2025-12-22T10:18:00"/>
    <x v="0"/>
    <s v="ROLLOS"/>
    <s v="EJECUTADO_EXITOSO"/>
    <s v="EJECUTADO EXITOSO"/>
    <s v="19/12/2025 SE ESCALA A COORDINADOR DE ZONA PARA ENTREGA DE ROLLOS EN SITIO | 22/12/2025 SE ENTREGAN 32 ROLLOS"/>
    <s v="VISITA_TÉCNICA"/>
    <n v="32"/>
    <s v="PRINCIPAL"/>
    <s v="TERRESTRE"/>
    <s v="BADEL ACUÑA LUIS ALBERTO"/>
    <n v="1"/>
    <n v="31419"/>
    <n v="31419"/>
  </r>
  <r>
    <s v="MANIZALES"/>
    <s v="0036-0002"/>
    <x v="6"/>
    <n v="17001"/>
    <n v="3151207"/>
    <n v="50016"/>
    <x v="0"/>
    <s v="CALDAS"/>
    <s v="MANIZALES"/>
    <s v="BARRIO FATIMA MANIZALES 3"/>
    <s v="WOMPI"/>
    <s v="FO-25-1994391"/>
    <d v="2025-12-17T16:23:00"/>
    <d v="2025-12-22T10:21:00"/>
    <x v="0"/>
    <s v="ROLLOS"/>
    <s v="EJECUTADO_EXITOSO"/>
    <s v="EJECUTADO EXITOSO"/>
    <s v="18/12/2025 SE ESCALA A COORDINADOR DE ZONA PARA ENTREGA DE ROLLOS EN SITIO | 22/12/2025 SE ENTREGAN 56 ROLLOS EN EL COMERCIO NO SE MANIPULAN EQUIPOS"/>
    <s v="VISITA_TÉCNICA"/>
    <n v="56"/>
    <s v="PRINCIPAL"/>
    <s v="TERRESTRE"/>
    <s v="AGUIRRE HENAO RAUL EDUARDO"/>
    <n v="1"/>
    <n v="31419"/>
    <n v="31419"/>
  </r>
  <r>
    <s v="CALI"/>
    <s v="0036-0003"/>
    <x v="0"/>
    <n v="76001"/>
    <n v="3162215"/>
    <n v="33040"/>
    <x v="0"/>
    <s v="VALLE DEL CAUCA"/>
    <s v="CALI"/>
    <s v="BARRIO VALLE GRANDE CAUCA"/>
    <s v="WOMPI"/>
    <s v="FO-25-2011773"/>
    <d v="2025-12-22T08:00:00"/>
    <d v="2025-12-22T10:30:00"/>
    <x v="0"/>
    <s v="ROLLOS"/>
    <s v="EJECUTADO_EXITOSO"/>
    <s v="EJECUTADO EXITOSO"/>
    <s v="21/12/2025 SE ESCALA A COORDINADOR DE ZONA PARA ENTREGA DE ROLLOS EN SITIO | 22/12/2025 SE ENTREGAN 64 ROLLOS A STIVEN ALBERTO QUICENO"/>
    <s v="VISITA_TÉCNICA"/>
    <n v="64"/>
    <s v="PRINCIPAL"/>
    <s v="TERRESTRE"/>
    <s v="CUERO RUIZ JHONNY"/>
    <n v="1"/>
    <n v="31419"/>
    <n v="31419"/>
  </r>
  <r>
    <s v="BOGOTA"/>
    <s v="0036-0004"/>
    <x v="4"/>
    <n v="25473"/>
    <n v="3156151"/>
    <n v="71668"/>
    <x v="0"/>
    <s v="CUNDINAMARCA"/>
    <s v="MOSQUERA"/>
    <s v="MOSQUERA SANTELMO"/>
    <s v="WOMPI"/>
    <s v="FO-25-2000705"/>
    <d v="2025-12-18T16:09:00"/>
    <d v="2025-12-22T10:32:00"/>
    <x v="0"/>
    <s v="ROLLOS"/>
    <s v="EJECUTADO_EXITOSO"/>
    <s v="EJECUTADO EXITOSO"/>
    <s v="19/12/2025 SE ESCALA A COORDINADOR DE ZONA PARA ENTREGA DE ROLLOS EN SITIO | 22/12/2025 ENTREGA DE 24 ROLLOS EJECUTADO OK"/>
    <s v="VISITA_TÉCNICA"/>
    <n v="24"/>
    <s v="PRINCIPAL"/>
    <s v="TERRESTRE"/>
    <s v="GOMEZ VEGA DAVID SNEYDER"/>
    <n v="1"/>
    <n v="31419"/>
    <n v="31419"/>
  </r>
  <r>
    <s v="MANIZALES"/>
    <s v="0036-0002"/>
    <x v="6"/>
    <n v="17873"/>
    <n v="3159319"/>
    <n v="32319"/>
    <x v="0"/>
    <s v="CALDAS"/>
    <s v="VILLAMARIA"/>
    <s v="BARRIO LA PRADERA VILLAMARIA CALDAS"/>
    <s v="WOMPI"/>
    <s v="FO-25-2007486"/>
    <d v="2025-12-19T11:30:00"/>
    <d v="2025-12-22T10:34:00"/>
    <x v="0"/>
    <s v="ROLLOS"/>
    <s v="EJECUTADO_EXITOSO"/>
    <s v="EJECUTADO EXITOSO"/>
    <s v="19/12/2025 SE ESCALA A COORDINADOR DE ZONA PARA ENTREGA DE ROLLOS EN SITIO | 22/12/2025 SE ENTREGAN 64 ROLLOS EN EL COMERCIO NO SE MANIPULAN EQUIPOS"/>
    <s v="VISITA_TÉCNICA"/>
    <n v="64"/>
    <s v="PRINCIPAL"/>
    <s v="TERRESTRE"/>
    <s v="AGUIRRE HENAO RAUL EDUARDO"/>
    <n v="1"/>
    <n v="31419"/>
    <n v="31419"/>
  </r>
  <r>
    <s v="CARTAGENA"/>
    <s v="0036-0001"/>
    <x v="1"/>
    <n v="13001"/>
    <n v="3160963"/>
    <n v="18383"/>
    <x v="0"/>
    <s v="BOLIVAR"/>
    <s v="CARTAGENA"/>
    <s v="BARRIO SAN PEDRO MARTIR III CARTAGENA"/>
    <s v="WOMPI"/>
    <s v="FO-25-2009424"/>
    <d v="2025-12-19T16:30:00"/>
    <d v="2025-12-22T10:45:00"/>
    <x v="0"/>
    <s v="ROLLOS"/>
    <s v="EJECUTADO_EXITOSO"/>
    <s v="EJECUTADO EXITOSO"/>
    <s v="20/12/2025 SE ESCALA A COORDINADOR DE ZONA PARA ENTREGA DE ROLLOS EN SITIO | 22/12/2025 SE REALIZA ENTREGA DE 40 ROLLOS WOMPI"/>
    <s v="VISITA_TÉCNICA"/>
    <n v="40"/>
    <s v="PRINCIPAL"/>
    <s v="TERRESTRE"/>
    <s v="AVILA DE HORTA FERNANDO JOSE"/>
    <n v="1"/>
    <n v="31419"/>
    <n v="31419"/>
  </r>
  <r>
    <s v="VILLAVICENCIO"/>
    <s v="0036-0006"/>
    <x v="2"/>
    <n v="50001"/>
    <n v="3162123"/>
    <n v="26578"/>
    <x v="0"/>
    <s v="META"/>
    <s v="VILLAVICENCIO"/>
    <s v="BARRIO LA NORA VILLAVICENCIO"/>
    <s v="WOMPI"/>
    <s v="FO-25-2011771"/>
    <d v="2025-12-22T08:00:00"/>
    <d v="2025-12-22T10:48:00"/>
    <x v="0"/>
    <s v="ROLLOS"/>
    <s v="EJECUTADO_EXITOSO"/>
    <s v="EJECUTADO EXITOSO"/>
    <s v="21/12/2025 SE ESCALA A COORDINADOR DE ZONA PARA ENTREGA DE ROLLOS EN SITIO | 22/12/2025 SE VISITA CB Y SE REALIZA ENTREGA DE 64 ROLLOS DE PAPEL TERMICO PARA DATÁFONO WOMPI"/>
    <s v="VISITA_TÉCNICA"/>
    <n v="64"/>
    <s v="PRINCIPAL"/>
    <s v="TERRESTRE"/>
    <s v="GARZON RUIZ LUIS MIGUEL"/>
    <n v="1"/>
    <n v="31419"/>
    <n v="31419"/>
  </r>
  <r>
    <s v="CALI"/>
    <s v="0036-0003"/>
    <x v="0"/>
    <n v="76001"/>
    <n v="3159276"/>
    <n v="76714"/>
    <x v="0"/>
    <s v="VALLE DEL CAUCA"/>
    <s v="CALI"/>
    <s v="BARRIO DECEPAZ CALI 3"/>
    <s v="WOMPI"/>
    <s v="FO-25-2002920"/>
    <d v="2025-12-19T11:28:00"/>
    <d v="2025-12-22T10:51:00"/>
    <x v="0"/>
    <s v="ROLLOS"/>
    <s v="EJECUTADO_EXITOSO"/>
    <s v="EJECUTADO EXITOSO"/>
    <s v="19/12/2025 SE ESCALA A COORDINADOR DE ZONA PARA ENTREGA DE ROLLOS EN SITIO | 22/12/2025 SE ENTREGAN 24 ROLLOS A LUIS FERNANDO GOMEZ"/>
    <s v="VISITA_TÉCNICA"/>
    <n v="24"/>
    <s v="PRINCIPAL"/>
    <s v="TERRESTRE"/>
    <s v="CUERO RUIZ JHONNY"/>
    <n v="1"/>
    <n v="31419"/>
    <n v="31419"/>
  </r>
  <r>
    <s v="BUCARAMANGA"/>
    <s v="0036-0007"/>
    <x v="3"/>
    <n v="68001"/>
    <n v="3162213"/>
    <n v="33507"/>
    <x v="0"/>
    <s v="SANTANDER"/>
    <s v="BUCARAMANGA"/>
    <s v="BARRIO PORVENIR BUCARAMANGA"/>
    <s v="WOMPI"/>
    <s v="FO-25-2011775"/>
    <d v="2025-12-22T08:00:00"/>
    <d v="2025-12-22T11:01:00"/>
    <x v="0"/>
    <s v="ROLLOS"/>
    <s v="EJECUTADO_EXITOSO"/>
    <s v="EJECUTADO EXITOSO"/>
    <s v="21/12/2025 SE ESCALA A COORDINADOR DE ZONA PARA ENTREGA DE ROLLOS EN SITIO | 22/12/2025 SE VISITA COMERCIO SE HACE ENTREGA DE 24 ROLLOS"/>
    <s v="VISITA_TÉCNICA"/>
    <n v="24"/>
    <s v="PRINCIPAL"/>
    <s v="TERRESTRE"/>
    <s v="GELVEZ MOGOLLON JOSE ELISEO"/>
    <n v="1"/>
    <n v="31419"/>
    <n v="31419"/>
  </r>
  <r>
    <s v="CARTAGENA"/>
    <s v="0036-0001"/>
    <x v="1"/>
    <n v="13001"/>
    <n v="3162248"/>
    <n v="78867"/>
    <x v="0"/>
    <s v="BOLIVAR"/>
    <s v="CARTAGENA"/>
    <s v="BARR SAN FERNANDO CARTAGENA DE INDIAS"/>
    <s v="WOMPI"/>
    <s v="FO-25-2012094"/>
    <d v="2025-12-22T08:00:00"/>
    <d v="2025-12-22T11:03:00"/>
    <x v="0"/>
    <s v="ROLLOS"/>
    <s v="EJECUTADO_EXITOSO"/>
    <s v="EJECUTADO EXITOSO"/>
    <s v="21/12/2025 SE ESCALA A COORDINADOR DE ZONA PARA ENTREGA DE ROLLOS EN SITIO | 22/12/2025 SE REALIZA ENTREGA DE 16 ROLLOS WOMPI"/>
    <s v="VISITA_TÉCNICA"/>
    <n v="16"/>
    <s v="PRINCIPAL"/>
    <s v="TERRESTRE"/>
    <s v="AVILA DE HORTA FERNANDO JOSE"/>
    <n v="1"/>
    <n v="31419"/>
    <n v="31419"/>
  </r>
  <r>
    <s v="YOPAL"/>
    <s v="0036-0006"/>
    <x v="2"/>
    <n v="85001"/>
    <n v="3159258"/>
    <n v="40670"/>
    <x v="0"/>
    <s v="CASANARE"/>
    <s v="YOPAL"/>
    <s v="BARRIO MORICHAL YOPAL 1"/>
    <s v="WOMPI"/>
    <s v="FO-25-2002930"/>
    <d v="2025-12-19T11:17:00"/>
    <d v="2025-12-22T11:04:00"/>
    <x v="0"/>
    <s v="ROLLOS"/>
    <s v="EJECUTADO_EXITOSO"/>
    <s v="EJECUTADO EXITOSO"/>
    <s v="19/12/2025 SE ESCALA A COORDINADOR DE ZONA PARA ENTREGA DE ROLLOS EN SITIO | 22/12/2025 SE VISITA COMERCIO, SE ENTREGAN 16 ROLLOS OK"/>
    <s v="VISITA_TÉCNICA"/>
    <n v="16"/>
    <s v="PRINCIPAL"/>
    <s v="TERRESTRE"/>
    <s v="BERNAL ELAICA EDGAR ALEXIS"/>
    <n v="1"/>
    <n v="31419"/>
    <n v="31419"/>
  </r>
  <r>
    <s v="CALI"/>
    <s v="0036-0003"/>
    <x v="0"/>
    <n v="76001"/>
    <n v="3155927"/>
    <n v="81384"/>
    <x v="0"/>
    <s v="VALLE DEL CAUCA"/>
    <s v="CALI"/>
    <s v="MISCELANEA Y VARIEDADES MA CAMILA"/>
    <s v="WOMPI"/>
    <s v="FO-25-2000714"/>
    <d v="2025-12-18T15:24:00"/>
    <d v="2025-12-22T11:06:00"/>
    <x v="0"/>
    <s v="ROLLOS"/>
    <s v="EJECUTADO_EXITOSO"/>
    <s v="EJECUTADO EXITOSO"/>
    <s v="19/12/2025 SE ESCALA A COORDINADOR DE ZONA PARA ENTREGA DE ROLLOS EN SITIO | 22/12/2025 SE REALIZA ENTREGA DE 16 ROLLOS DE WOMPI, NO SE INTERVIENE EQUIPOS"/>
    <s v="VISITA_TÉCNICA"/>
    <n v="16"/>
    <s v="PRINCIPAL"/>
    <s v="TERRESTRE"/>
    <s v="HERRERA MONAR GEOVANNY"/>
    <n v="1"/>
    <n v="31419"/>
    <n v="31419"/>
  </r>
  <r>
    <s v="PASTO"/>
    <s v="0036-0003"/>
    <x v="0"/>
    <n v="52019"/>
    <n v="3105419"/>
    <n v="30108"/>
    <x v="0"/>
    <s v="NARIÑO"/>
    <s v="ALBAN"/>
    <s v="BARRIO ALBAN NARIÑO"/>
    <s v="WOMPI"/>
    <s v="FO-25-1936533"/>
    <d v="2025-12-05T08:00:00"/>
    <d v="2025-12-22T11:34:00"/>
    <x v="0"/>
    <s v="ROLLOS"/>
    <s v="EJECUTADO_EXITOSO"/>
    <s v="EJECUTADO EXITOSO"/>
    <s v="05/12/2025 SE CONFIRMAN DATOS, SE REALIZA ENVIO POR OPERADOR LOGISTICO | 22/12/2025 SE REALIZA ENVIO DE 24 ROLLOS, CON LA GUIA 46778000246 COORDINADORA. SE CONFIRMA ENTREGA EXITOSA POR PARTE DE LA TRANSPORTADORA"/>
    <s v="ENVÍO"/>
    <n v="24"/>
    <s v="INTERMEDIA"/>
    <s v="TERRESTRE"/>
    <s v="ORREGO BEDOYA YASMIN ADRIANA"/>
    <n v="1"/>
    <n v="36351"/>
    <n v="36351"/>
  </r>
  <r>
    <s v="APARTADO"/>
    <s v="0036-0005"/>
    <x v="5"/>
    <n v="5147"/>
    <n v="3146558"/>
    <n v="81130"/>
    <x v="0"/>
    <s v="ANTIOQUIA"/>
    <s v="CAREPA"/>
    <s v="BARRIO LA PRADERA CAREPA ANTIOQUIA CAREPA"/>
    <s v="WOMPI"/>
    <s v="FO-25-1986040"/>
    <d v="2025-12-17T08:00:00"/>
    <d v="2025-12-22T11:34:00"/>
    <x v="0"/>
    <s v="ROLLOS"/>
    <s v="EJECUTADO_EXITOSO"/>
    <s v="EJECUTADO EXITOSO"/>
    <s v="17/12/2025 SE ESCALA A COORDINADOR DE ZONA PARA ENTREGA DE ROLLOS EN SITIO | 22/12/2025 ENTREGA DE 16 ROLLOS"/>
    <s v="VISITA_TÉCNICA"/>
    <n v="16"/>
    <s v="PRINCIPAL"/>
    <s v="TERRESTRE"/>
    <s v="SALDARRIAGA MIRANDA SANTIAGO"/>
    <n v="1"/>
    <n v="31419"/>
    <n v="31419"/>
  </r>
  <r>
    <s v="PASTO"/>
    <s v="0036-0003"/>
    <x v="0"/>
    <n v="52001"/>
    <n v="3162003"/>
    <n v="47295"/>
    <x v="0"/>
    <s v="NARIÑO"/>
    <s v="PASTO"/>
    <s v="BARRIO EL PILAR PASTO 1"/>
    <s v="WOMPI"/>
    <s v="FO-25-2009559"/>
    <d v="2025-12-22T08:00:00"/>
    <d v="2025-12-22T11:36:00"/>
    <x v="0"/>
    <s v="ROLLOS"/>
    <s v="EJECUTADO_EXITOSO"/>
    <s v="EJECUTADO EXITOSO"/>
    <s v="20/12/2025 SE ESCALA A COORDINADOR DE ZONA PARA ENTREGA DE ROLLOS EN SITIO | 22/12/2025 SE REALIZÓ LA ENTREGA DE PAPELERÍA SOLICITADA NO SE MANIPULA CB CLIENTE INFORMA QUE SE ENCUENTRA OPERATIVO"/>
    <s v="VISITA_TÉCNICA"/>
    <n v="56"/>
    <s v="PRINCIPAL"/>
    <s v="TERRESTRE"/>
    <s v="REMICIO AMADO JOHN HEBER"/>
    <n v="1"/>
    <n v="31419"/>
    <n v="31419"/>
  </r>
  <r>
    <s v="CUCUTA"/>
    <s v="0036-0007"/>
    <x v="3"/>
    <n v="54001"/>
    <n v="3162068"/>
    <n v="76727"/>
    <x v="0"/>
    <s v="NORTE DE SANTANDER"/>
    <s v="CUCUTA"/>
    <s v="BARRIO VILLAS DEL TEJAR CUCUTA."/>
    <s v="WOMPI"/>
    <s v="FO-25-2010308"/>
    <d v="2025-12-22T08:00:00"/>
    <d v="2025-12-22T11:37:00"/>
    <x v="0"/>
    <s v="ROLLOS"/>
    <s v="EJECUTADO_EXITOSO"/>
    <s v="EJECUTADO EXITOSO"/>
    <s v="20/12/2025 SE ESCALA A COORDINADOR DE ZONA PARA ENTREGA DE ROLLOS EN SITIO | 22/12/2025 SE VISITA COMERCIO SE HACE ENTREGA DE 24 ROLLOS WOMPI CIERRE EXITOSO"/>
    <s v="VISITA_TÉCNICA"/>
    <n v="24"/>
    <s v="PRINCIPAL"/>
    <s v="TERRESTRE"/>
    <s v="CARRILLO MORA FRANKY JAVIER"/>
    <n v="1"/>
    <n v="31419"/>
    <n v="31419"/>
  </r>
  <r>
    <s v="PEREIRA"/>
    <s v="0036-0002"/>
    <x v="6"/>
    <n v="63401"/>
    <n v="3150922"/>
    <n v="28176"/>
    <x v="0"/>
    <s v="QUINDIO"/>
    <s v="LA TEBAIDA"/>
    <s v="BARRIO LA TEBAITA ARMENIA QUINDIO"/>
    <s v="WOMPI"/>
    <s v="FO-25-1992281"/>
    <d v="2025-12-17T15:48:00"/>
    <d v="2025-12-22T11:39:00"/>
    <x v="0"/>
    <s v="ROLLOS"/>
    <s v="EJECUTADO_EXITOSO"/>
    <s v="EJECUTADO EXITOSO"/>
    <s v="17/12/2025 SE REALIZA ENVIO DE ROLLOS POR  OPERADOR LOGISTICO | 22/12/2025 SE REALIZA ENVIO DE 24 ROLLOS, CON LA GUIA 46778000565 COORDINADORA. SE CONFIRMA ENTREGA EXITOSA POR PARTE DE LA TRANSPORTADORA"/>
    <s v="ENVÍO"/>
    <n v="24"/>
    <s v="INTERMEDIA"/>
    <s v="TERRESTRE"/>
    <s v="ORREGO BEDOYA YASMIN ADRIANA"/>
    <n v="1"/>
    <n v="36351"/>
    <n v="36351"/>
  </r>
  <r>
    <s v="PASTO"/>
    <s v="0036-0003"/>
    <x v="0"/>
    <n v="52506"/>
    <n v="3145463"/>
    <n v="21334"/>
    <x v="0"/>
    <s v="NARIÑO"/>
    <s v="OSPINA"/>
    <s v="NUEVO HORIZONTE OSPINA - NARIÑO"/>
    <s v="WOMPI"/>
    <s v="FO-25-1986580"/>
    <d v="2025-12-16T15:39:00"/>
    <d v="2025-12-22T11:39:00"/>
    <x v="0"/>
    <s v="ROLLOS"/>
    <s v="EJECUTADO_EXITOSO"/>
    <s v="EJECUTADO EXITOSO"/>
    <s v="17/12/2025 SE CONFIRMAN DATOS, SE REALIZA ENVIO POR OPERADOR LOGISTICO | 22/12/2025 SE REALIZA ENVIO DE 24 ROLLOS, CON LA GUIA 46778000561 COORDINADORA. SE CONFIRMA ENTREGA EXITOSA POR PARTE DEL USUARIO"/>
    <s v="ENVÍO"/>
    <n v="24"/>
    <s v="INTERMEDIA"/>
    <s v="TERRESTRE"/>
    <s v="ORREGO BEDOYA YASMIN ADRIANA"/>
    <n v="1"/>
    <n v="36351"/>
    <n v="36351"/>
  </r>
  <r>
    <s v="NEIVA"/>
    <s v="0036-0006"/>
    <x v="2"/>
    <n v="18610"/>
    <n v="3024885"/>
    <n v="59034"/>
    <x v="0"/>
    <s v="CAQUETA"/>
    <s v="SAN JOSE DEL FRAGUA"/>
    <s v="BARRIO CENTRO SAN JOSE DEL FRAGUA 3"/>
    <s v="WOMPI"/>
    <s v="FO-25-1840082"/>
    <d v="2025-11-18T08:00:00"/>
    <d v="2025-12-22T11:56:00"/>
    <x v="0"/>
    <s v="ROLLOS"/>
    <s v="EJECUTADO_EXITOSO"/>
    <s v="EJECUTADO EXITOSO"/>
    <s v="18/11/2025 SE CONFIRMAN DATOS, SE REALIZA ENVIO POR OPERADOR LOGISTICO | 24/11/2025 SE LE ENVIA LA GUIA AL USUARIO, PENDIENTE CONFIRMACION | 24/11/2025 EN COMUNICACION CON EL USUARIO NOS CONFIRMA QUE AUN NO LE HAN LLEGADO LOS ROLLOS | 11/12/2025 SE LE INFORMA GUIA AL USER Y SE LE CONSULTA SI YA RECIBIO | 22/12/2025 SE REALIZA ENVIO DE 32 ROLLOS, CON LA GUIA 2235597720 SERVIENTREGA. SE CONFIRMA ENTREGA EXITOSA POR PARTE DE LA TRANSPORTADORA"/>
    <s v="ENVÍO"/>
    <n v="32"/>
    <s v="LEJANA"/>
    <s v="TERRESTRE"/>
    <s v="GARCIA CHAVARRIA TATIANA EDELMIRA"/>
    <n v="1"/>
    <n v="40250"/>
    <n v="40250"/>
  </r>
  <r>
    <s v="BOGOTA"/>
    <s v="0036-0004"/>
    <x v="4"/>
    <n v="25430"/>
    <n v="3046623"/>
    <n v="76094"/>
    <x v="0"/>
    <s v="CUNDINAMARCA"/>
    <s v="MADRID"/>
    <s v="BARRIO EL SOCIEGO MADRID 2"/>
    <s v="WOMPI"/>
    <s v="FO-25-1860389"/>
    <d v="2025-11-21T12:40:00"/>
    <d v="2025-12-22T12:10:00"/>
    <x v="0"/>
    <s v="ROLLOS"/>
    <s v="EJECUTADO_EXITOSO"/>
    <s v="EJECUTADO EXITOSO"/>
    <s v="21/11/2025 SE CONFIRMAN DATOS, SE REALIZA ENVIO POR OPERADOR LOGISTICO | 28/11/2025 EN COMUNICACION CON EL USUARIO NOS CONFIRMA QUE AUN NO HA RECIBIDO LOS ROLLOS | 11/12/2025 SE LE INFORMA NUMERO DE GUIA A USER, PENDIENTE CONFIRMACION | 11/12/2025 SE ESCALA CON SERVIENTREGA YA QUE USUARIO INFORMA QUE AUN NO RECIBE | 12/12/2025 SE CREA NUEVO MO Y SE SOLICITA A BODEGA VOLVER A ENVIAR MO-M1-25-477187 | 22/12/2025 SE REALIZA ENVIO DE 64 ROLLOS, CON LA GUIA 2235597752 SERVIENTREGA. SE CONFIRMA ENTREGA EXITOSA POR PARTE DE LA TRANSPORTADORA"/>
    <s v="ENVÍO"/>
    <n v="64"/>
    <s v="INTERMEDIA"/>
    <s v="TERRESTRE"/>
    <s v="RICO PERDOMO ALAHY XIMENA"/>
    <n v="1"/>
    <n v="36351"/>
    <n v="36351"/>
  </r>
  <r>
    <s v="PASTO"/>
    <s v="0036-0003"/>
    <x v="0"/>
    <n v="52001"/>
    <n v="3162113"/>
    <n v="66145"/>
    <x v="0"/>
    <s v="NARIÑO"/>
    <s v="PASTO"/>
    <s v="BARRIO SAN IGNACIO PASTO 4"/>
    <s v="WOMPI"/>
    <s v="FO-25-2010755"/>
    <d v="2025-12-22T08:00:00"/>
    <d v="2025-12-22T13:40:00"/>
    <x v="0"/>
    <s v="ROLLOS"/>
    <s v="EJECUTADO_EXITOSO"/>
    <s v="EJECUTADO EXITOSO"/>
    <s v="20/12/2025 SE ESCALA A COORDINADOR DE ZONA PARA ENTREGA DE ROLLOS EN SITIO | 22/12/2025 SE REALIZÓ LA ENTREGA DE PAPELERÍA SOLICITADA NO SE MANIPULA CB CLIENTE INFORMA QUE SE ENCUENTRA OPERATIVO"/>
    <s v="VISITA_TÉCNICA"/>
    <n v="32"/>
    <s v="PRINCIPAL"/>
    <s v="TERRESTRE"/>
    <s v="REMICIO AMADO JOHN HEBER"/>
    <n v="1"/>
    <n v="31419"/>
    <n v="31419"/>
  </r>
  <r>
    <s v="BOGOTA"/>
    <s v="0036-0004"/>
    <x v="4"/>
    <n v="11001"/>
    <n v="3156458"/>
    <n v="34258"/>
    <x v="0"/>
    <s v="CUNDINAMARCA"/>
    <s v="BOGOTA"/>
    <s v="BARRIO CEDRITOS BOGOTA 3"/>
    <s v="WOMPI"/>
    <s v="FO-25-2000955"/>
    <d v="2025-12-18T16:52:00"/>
    <d v="2025-12-22T13:52:00"/>
    <x v="0"/>
    <s v="ROLLOS"/>
    <s v="EJECUTADO_EXITOSO"/>
    <s v="EJECUTADO EXITOSO"/>
    <s v="19/12/2025 SE ESCALA A COORDINADOR DE ZONA PARA ENTREGA DE ROLLOS EN SITIO | 22/12/2025 SE HACE ENTREGA DE 32 ROLLOS WOMPI"/>
    <s v="VISITA_TÉCNICA"/>
    <n v="32"/>
    <s v="PRINCIPAL"/>
    <s v="TERRESTRE"/>
    <s v="GONZALEZ FANDIÑO SANTIAGO ERNESTO"/>
    <n v="1"/>
    <n v="31419"/>
    <n v="31419"/>
  </r>
  <r>
    <s v="BOGOTA"/>
    <s v="0036-0004"/>
    <x v="4"/>
    <n v="11001"/>
    <n v="3156837"/>
    <n v="75742"/>
    <x v="0"/>
    <s v="CUNDINAMARCA"/>
    <s v="BOGOTA"/>
    <s v="BARRIO TUNA BAJA BOGOTA 1"/>
    <s v="WOMPI"/>
    <s v="FO-25-2000095"/>
    <d v="2025-12-19T08:00:00"/>
    <d v="2025-12-22T14:12:00"/>
    <x v="0"/>
    <s v="ROLLOS"/>
    <s v="EJECUTADO_EXITOSO"/>
    <s v="EJECUTADO EXITOSO"/>
    <s v="19/12/2025 SE ESCALA A COORDINADOR DE ZONA PARA ENTREGA DE ROLLOS EN SITIO | 22/12/2025 SE VISITA COMERCIO CB BANCOLOMBIA WOMPI, SE ENTREGAN 24 ROLLOS DE PAPELERÍA PARA EL DATAFONO SOLICITADOS POR EL CLIENTE, NO UPS, NO SE MANIPULAN EQUIPOS"/>
    <s v="VISITA_TÉCNICA"/>
    <n v="24"/>
    <s v="PRINCIPAL"/>
    <s v="TERRESTRE"/>
    <s v="VEGA MANRIQUE JONATAN MAURICIO"/>
    <n v="1"/>
    <n v="31419"/>
    <n v="31419"/>
  </r>
  <r>
    <s v="IBAGUE"/>
    <s v="0036-0006"/>
    <x v="2"/>
    <n v="73001"/>
    <n v="3159347"/>
    <n v="75096"/>
    <x v="0"/>
    <s v="TOLIMA"/>
    <s v="IBAGUE"/>
    <s v="BARRIO RICAURTER PARTE BAJA IBAGUE"/>
    <s v="WOMPI"/>
    <s v="FO-25-2007482"/>
    <d v="2025-12-19T11:47:00"/>
    <d v="2025-12-22T14:18:00"/>
    <x v="0"/>
    <s v="ROLLOS"/>
    <s v="EJECUTADO_EXITOSO"/>
    <s v="EJECUTADO EXITOSO"/>
    <s v="19/12/2025 SE ESCALA A COORDINADOR DE ZONA PARA ENTREGA DE ROLLOS EN SITIO | 22/12/2025 SE REALIZA ENTREGA DE 24 ROLLOS WOMPI POR SOLICITUD DEL CLIENTE."/>
    <s v="VISITA_TÉCNICA"/>
    <n v="24"/>
    <s v="PRINCIPAL"/>
    <s v="TERRESTRE"/>
    <s v="BARRAGAN TAFUR EDWIN ESTEBAN"/>
    <n v="1"/>
    <n v="31419"/>
    <n v="31419"/>
  </r>
  <r>
    <s v="CALI"/>
    <s v="0036-0003"/>
    <x v="0"/>
    <n v="76001"/>
    <n v="3161010"/>
    <n v="72974"/>
    <x v="0"/>
    <s v="VALLE DEL CAUCA"/>
    <s v="CALI"/>
    <s v="VALLE DEL LILI CALI 8"/>
    <s v="WOMPI"/>
    <s v="FO-25-2009433"/>
    <d v="2025-12-19T15:59:00"/>
    <d v="2025-12-22T14:30:00"/>
    <x v="0"/>
    <s v="ROLLOS"/>
    <s v="EJECUTADO_EXITOSO"/>
    <s v="EJECUTADO EXITOSO"/>
    <s v="20/12/2025 SE ESCALA A COORDINADOR DE ZONA PARA ENTREGA DE ROLLOS EN SITIO | 22/12/2025 SE VISITA CORRESPONSAL Y SE REALIZA ENTREGA DE 48 ROLLOS"/>
    <s v="VISITA_TÉCNICA"/>
    <n v="48"/>
    <s v="PRINCIPAL"/>
    <s v="TERRESTRE"/>
    <s v="BOLAÑOS TABORDA JORGE ENRIQUE"/>
    <n v="1"/>
    <n v="31419"/>
    <n v="31419"/>
  </r>
  <r>
    <s v="SINCELEJO"/>
    <s v="0036-0001"/>
    <x v="1"/>
    <n v="70742"/>
    <n v="3079148"/>
    <n v="38627"/>
    <x v="0"/>
    <s v="SUCRE"/>
    <s v="SAN LUIS DE SINCE"/>
    <s v="BARRIO CENTRO SAN LUIS DE SINCE"/>
    <s v="WOMPI"/>
    <s v="FO-25-1909307"/>
    <d v="2025-12-01T08:00:00"/>
    <d v="2025-12-22T14:31:00"/>
    <x v="0"/>
    <s v="ROLLOS"/>
    <s v="EJECUTADO_EXITOSO"/>
    <s v="EJECUTADO EXITOSO"/>
    <s v="30/11/2025 SE CONFIRMAN DATOS, SE REALIZA ENVIO POR OPERADOR LOGISTICO | 15/12/2025 2265100534: ATENDIENDO A LA SOLICITUD SE VALIDA LA GUÍA Y SE GENERA PROCESO INTERNO DEBIDO A QUE EL ENVIÓ NO PRESENTA MOVIMIENTO DESDE EL DÍA 04/12/2025, BAJO EL RADICADO 88056602, PARA QUE SEA ACTUALIZADA LA INFORMACIÓN SOBRE EL MISMO, ADICIONAL ENVIAMOS UN ESCALAMIENTO A LA REGIONAL A CARGO PARA PRONTA GESTIÓN. | 22/12/2025 SE REALIZA ENVIO DE 16 ROLLOS, CON LA GUIA 2265100534 SERVIENTREGA. SE CONFIRMA ENTREGA EXITOSA POR PARTE DE LA TRANSPORTADORA"/>
    <s v="ENVÍO"/>
    <n v="16"/>
    <s v="INTERMEDIA"/>
    <s v="TERRESTRE"/>
    <s v="AYALA ROMERO MAYKOL DANILO"/>
    <n v="1"/>
    <n v="36351"/>
    <n v="36351"/>
  </r>
  <r>
    <s v="MEDELLIN"/>
    <s v="0036-0005"/>
    <x v="5"/>
    <n v="5440"/>
    <n v="3158913"/>
    <n v="67474"/>
    <x v="0"/>
    <s v="ANTIOQUIA"/>
    <s v="MARINILLA"/>
    <s v="BARRIO EL CENTRO MARINILLA"/>
    <s v="WOMPI"/>
    <s v="FO-25-2001556"/>
    <d v="2025-12-19T10:57:00"/>
    <d v="2025-12-22T14:33:00"/>
    <x v="0"/>
    <s v="ROLLOS"/>
    <s v="EJECUTADO_EXITOSO"/>
    <s v="EJECUTADO EXITOSO"/>
    <s v="19/12/2025 SE REALIZA ENVIO DE ROLLOS POR  OPERADOR LOGISTICO | 22/12/2025 SE REALIZA ENVIO DE 32 ROLLOS, CON LA GUIA 992244539 LOGICUARTAS. SE CONFIRMA ENTREGA EXITOSA POR PARTE DE LA TRANSPORTADORA"/>
    <s v="ENVÍO"/>
    <n v="32"/>
    <s v="INTERMEDIA"/>
    <s v="TERRESTRE"/>
    <s v="MORENO MEDINA JUAN PABLO"/>
    <n v="1"/>
    <n v="36351"/>
    <n v="36351"/>
  </r>
  <r>
    <s v="BOGOTA"/>
    <s v="0036-0004"/>
    <x v="4"/>
    <n v="25815"/>
    <n v="3154544"/>
    <n v="55308"/>
    <x v="0"/>
    <s v="CUNDINAMARCA"/>
    <s v="TOCAIMA"/>
    <s v="BARRIO CENTRO TOCAIMA 3"/>
    <s v="WOMPI"/>
    <s v="FO-25-1997748"/>
    <d v="2025-12-18T11:44:00"/>
    <d v="2025-12-22T14:33:00"/>
    <x v="0"/>
    <s v="ROLLOS"/>
    <s v="EJECUTADO_EXITOSO"/>
    <s v="EJECUTADO EXITOSO"/>
    <s v="18/12/2025 SE CONFIRMAN DATOS, SE REALIZA ENVIO POR OPERADOR LOGISTICO | 22/12/2025 SE REALIZA ENVIO DE 56 ROLLOS, CON LA GUIA 2235598229 SERVIENTREGA. SE CONFIRMA ENTREGA EXITOSA POR PARTE DE LA TRANSPORTADORA"/>
    <s v="ENVÍO"/>
    <n v="56"/>
    <s v="LEJANA"/>
    <s v="TERRESTRE"/>
    <s v="RICO PERDOMO ALAHY XIMENA"/>
    <n v="1"/>
    <n v="40250"/>
    <n v="40250"/>
  </r>
  <r>
    <s v="TUNJA"/>
    <s v="0036-0007"/>
    <x v="3"/>
    <n v="15238"/>
    <n v="3151661"/>
    <n v="24343"/>
    <x v="0"/>
    <s v="BOYACA"/>
    <s v="DUITAMA"/>
    <s v="BARRIO LA ESPERANZA - DUITAMA"/>
    <s v="WOMPI"/>
    <s v="FO-25-2001330"/>
    <d v="2025-12-18T08:00:00"/>
    <d v="2025-12-22T14:33:00"/>
    <x v="0"/>
    <s v="ROLLOS"/>
    <s v="EJECUTADO_EXITOSO"/>
    <s v="EJECUTADO EXITOSO"/>
    <s v="19/12/2025 SE CONFIRMAN DATOS, SE REALIZA ENVIO POR OPERADOR LOGISTICO | 22/12/2025 SE REALIZA ENVIO DE 48 ROLLOS, CON LA GUIA 2235598232 SERVIENTREGA. SE CONFIRMA ENTREGA EXITOSA POR PARTE DE LA TRANSPORTADORA"/>
    <s v="ENVÍO"/>
    <n v="48"/>
    <s v="INTERMEDIA"/>
    <s v="TERRESTRE"/>
    <s v="ORREGO BEDOYA YASMIN ADRIANA"/>
    <n v="1"/>
    <n v="36351"/>
    <n v="36351"/>
  </r>
  <r>
    <s v="TUNJA"/>
    <s v="0036-0007"/>
    <x v="3"/>
    <n v="15104"/>
    <n v="3150991"/>
    <n v="65463"/>
    <x v="0"/>
    <s v="BOYACA"/>
    <s v="BOYACA"/>
    <s v="BARRIO CENTRO BOYACA 4"/>
    <s v="WOMPI"/>
    <s v="FO-25-1996626"/>
    <d v="2025-12-17T16:11:00"/>
    <d v="2025-12-22T14:33:00"/>
    <x v="0"/>
    <s v="ROLLOS"/>
    <s v="EJECUTADO_EXITOSO"/>
    <s v="EJECUTADO EXITOSO"/>
    <s v="18/12/2025 SE CONFIRMAN DATOS, SE REALIZA ENVIO POR OPERADOR LOGISTICO | 22/12/2025 SE REALIZA ENVIO DE 24 ROLLOS, CON LA GUIA 2235598227 SERVIENTREGA. SE CONFIRMA ENTREGA EXITOSA POR PARTE DE LA TRANSPORTADORA"/>
    <s v="ENVÍO"/>
    <n v="24"/>
    <s v="INTERMEDIA"/>
    <s v="TERRESTRE"/>
    <s v="RICO PERDOMO ALAHY XIMENA"/>
    <n v="1"/>
    <n v="36351"/>
    <n v="36351"/>
  </r>
  <r>
    <s v="PASTO"/>
    <s v="0036-0003"/>
    <x v="0"/>
    <n v="52835"/>
    <n v="3149337"/>
    <n v="73735"/>
    <x v="0"/>
    <s v="NARIÑO"/>
    <s v="SAN ANDRES DE TUMACO"/>
    <s v="BARRIO LLORENTE VAQUEIRO SAN ANDRES DE"/>
    <s v="WOMPI"/>
    <s v="FO-25-1989179"/>
    <d v="2025-12-17T12:16:00"/>
    <d v="2025-12-22T14:45:00"/>
    <x v="0"/>
    <s v="ROLLOS"/>
    <s v="EJECUTADO_EXITOSO"/>
    <s v="EJECUTADO EXITOSO"/>
    <s v="17/12/2025 SE CONFIRMAN DATOS, SE REALIZA ENVIO POR OPERADOR LOGISTICO. USUARIO INDICA QUE SOLO LLEGA INTERRAPIDISIMO | 18/12/2025 SE REALIZÓ EL ENVÍO DE PAPELERÍA SOLICITADA SE ENTREGA COPIA DE GUÍA AL CLIENTE PARA QUE RECLAME EN OFICINA"/>
    <s v="ENVÍO"/>
    <n v="16"/>
    <s v="LEJANA"/>
    <s v="TERRESTRE"/>
    <s v="REMICIO AMADO JOHN HEBER"/>
    <n v="1"/>
    <n v="40250"/>
    <n v="40250"/>
  </r>
  <r>
    <s v="TUNJA"/>
    <s v="0036-0007"/>
    <x v="3"/>
    <n v="15001"/>
    <n v="3161595"/>
    <n v="74082"/>
    <x v="0"/>
    <s v="BOYACA"/>
    <s v="TUNJA"/>
    <s v="BARRIO PARAISO TUNJA"/>
    <s v="WOMPI"/>
    <s v="FO-25-2010310"/>
    <d v="2025-12-22T08:00:00"/>
    <d v="2025-12-22T14:51:00"/>
    <x v="0"/>
    <s v="ROLLOS"/>
    <s v="EJECUTADO_EXITOSO"/>
    <s v="EJECUTADO EXITOSO"/>
    <s v="20/12/2025 SE ESCALA A COORDINADOR DE ZONA PARA ENTREGA DE ROLLOS EN SITIO | 22/12/2025 SE VISITA CB ENTREGA 32 ROLLOS"/>
    <s v="VISITA_TÉCNICA"/>
    <n v="32"/>
    <s v="PRINCIPAL"/>
    <s v="TERRESTRE"/>
    <s v="GONZALEZ GONZALEZ MARIO ALBERTO"/>
    <n v="1"/>
    <n v="31419"/>
    <n v="31419"/>
  </r>
  <r>
    <s v="NEIVA"/>
    <s v="0036-0006"/>
    <x v="2"/>
    <n v="41001"/>
    <n v="3158806"/>
    <n v="68523"/>
    <x v="0"/>
    <s v="HUILA"/>
    <s v="NEIVA"/>
    <s v="LAS MERCEDES NEIVA 1"/>
    <s v="WOMPI"/>
    <s v="FO-25-2007490"/>
    <d v="2025-12-19T10:33:00"/>
    <d v="2025-12-22T14:57:00"/>
    <x v="0"/>
    <s v="ROLLOS"/>
    <s v="EJECUTADO_EXITOSO"/>
    <s v="EJECUTADO EXITOSO"/>
    <s v="19/12/2025 SE ESCALA A COORDINADOR DE ZONA PARA ENTREGA DE ROLLOS EN SITIO | 22/12/2025 SE ENTREGA 32 ROLLOS SIN NOVEDAD"/>
    <s v="VISITA_TÉCNICA"/>
    <n v="32"/>
    <s v="PRINCIPAL"/>
    <s v="TERRESTRE"/>
    <s v="ANDRADE HERNANDEZ JUAN CARLOS"/>
    <n v="1"/>
    <n v="31419"/>
    <n v="31419"/>
  </r>
  <r>
    <s v="CALI"/>
    <s v="0036-0003"/>
    <x v="0"/>
    <n v="76520"/>
    <n v="3160846"/>
    <n v="77687"/>
    <x v="0"/>
    <s v="VALLE DEL CAUCA"/>
    <s v="PALMIRA"/>
    <s v="BARRIO PORTAL DE LAS PALMAS PALMIRA"/>
    <s v="WOMPI"/>
    <s v="FO-25-2009422"/>
    <d v="2025-12-19T16:31:00"/>
    <d v="2025-12-22T15:17:00"/>
    <x v="0"/>
    <s v="ROLLOS"/>
    <s v="EJECUTADO_EXITOSO"/>
    <s v="EJECUTADO EXITOSO"/>
    <s v="20/12/2025 SE ESCALA A COORDINADOR DE ZONA PARA ENTREGA DE ROLLOS EN SITIO | 22/12/2025 EN LA VISITA TÉCNICA SE REALIZÓ LA ENTREGA DE 56 ROLLOS DE WOMPI PARA EL CB."/>
    <s v="VISITA_TÉCNICA"/>
    <n v="56"/>
    <s v="PRINCIPAL"/>
    <s v="TERRESTRE"/>
    <s v="SANCHEZ URREGO ROBINSON DAVID"/>
    <n v="1"/>
    <n v="31419"/>
    <n v="31419"/>
  </r>
  <r>
    <s v="CALI"/>
    <s v="0036-0003"/>
    <x v="0"/>
    <n v="76520"/>
    <n v="3162214"/>
    <n v="31935"/>
    <x v="0"/>
    <s v="VALLE DEL CAUCA"/>
    <s v="PALMIRA"/>
    <s v="BARRIO SIMÓN BOLÍVAR PALMIRA"/>
    <s v="WOMPI"/>
    <s v="FO-25-2011774"/>
    <d v="2025-12-22T08:00:00"/>
    <d v="2025-12-22T15:22:00"/>
    <x v="0"/>
    <s v="ROLLOS"/>
    <s v="EJECUTADO_EXITOSO"/>
    <s v="EJECUTADO EXITOSO"/>
    <s v="21/12/2025 SE ESCALA A COORDINADOR DE ZONA PARA ENTREGA DE ROLLOS EN SITIO | 22/12/2025 EN LA VISITA TÉCNICA SE REALIZÓ LA ENTREGA DE 64: ROLLOS DE WOMPI PARA EL CB."/>
    <s v="VISITA_TÉCNICA"/>
    <n v="64"/>
    <s v="PRINCIPAL"/>
    <s v="TERRESTRE"/>
    <s v="SANCHEZ URREGO ROBINSON DAVID"/>
    <n v="1"/>
    <n v="31419"/>
    <n v="31419"/>
  </r>
  <r>
    <s v="SANTA MARTA"/>
    <s v="0036-0001"/>
    <x v="1"/>
    <n v="47001"/>
    <n v="3144891"/>
    <n v="75270"/>
    <x v="0"/>
    <s v="MAGDALENA"/>
    <s v="SANTA MARTA"/>
    <s v="BARRIO ASOCOM SANTA MARTA"/>
    <s v="WOMPI"/>
    <s v="FO-25-1983313"/>
    <d v="2025-12-16T14:40:00"/>
    <d v="2025-12-22T15:24:00"/>
    <x v="0"/>
    <s v="ROLLOS"/>
    <s v="EJECUTADO_EXITOSO"/>
    <s v="EJECUTADO EXITOSO"/>
    <s v="16/12/2025 SE ESCALA A COORDINADOR DE ZONA PARA ENTREGA DE ROLLOS EN SITIO | 22/12/2025 SE REALIZA ENTREGA DE 40 ROLLOS PARA DATÁFONO A SATISFACCIÓN DEL CLIENTE"/>
    <s v="VISITA_TÉCNICA"/>
    <n v="40"/>
    <s v="PRINCIPAL"/>
    <s v="TERRESTRE"/>
    <s v="THOMAS  CAMPO SIGIFREDO SEGUNDO"/>
    <n v="1"/>
    <n v="31419"/>
    <n v="31419"/>
  </r>
  <r>
    <s v="NEIVA"/>
    <s v="0036-0006"/>
    <x v="2"/>
    <n v="41001"/>
    <n v="3151264"/>
    <n v="70349"/>
    <x v="0"/>
    <s v="HUILA"/>
    <s v="NEIVA"/>
    <s v="BARRIO LA ARBOLEDA NEIVA 1"/>
    <s v="WOMPI"/>
    <s v="FO-25-1994916"/>
    <d v="2025-12-17T16:49:00"/>
    <d v="2025-12-22T15:44:00"/>
    <x v="0"/>
    <s v="ROLLOS"/>
    <s v="EJECUTADO_EXITOSO"/>
    <s v="EJECUTADO EXITOSO"/>
    <s v="18/12/2025 SE ESCALA A COORDINADOR DE ZONA PARA ENTREGA DE ROLLOS EN SITIO | 22/12/2025 SE ENTREGA 32 ROLLOS SIN NOVEDAD"/>
    <s v="VISITA_TÉCNICA"/>
    <n v="32"/>
    <s v="PRINCIPAL"/>
    <s v="TERRESTRE"/>
    <s v="ANDRADE HERNANDEZ JUAN CARLOS"/>
    <n v="1"/>
    <n v="31419"/>
    <n v="31419"/>
  </r>
  <r>
    <s v="CALI"/>
    <s v="0036-0003"/>
    <x v="0"/>
    <n v="76001"/>
    <n v="3151216"/>
    <n v="46351"/>
    <x v="0"/>
    <s v="VALLE DEL CAUCA"/>
    <s v="CALI"/>
    <s v="BARRIO EUCARISTICO CALI"/>
    <s v="WOMPI"/>
    <s v="FO-25-1994508"/>
    <d v="2025-12-17T16:26:00"/>
    <d v="2025-12-22T15:47:00"/>
    <x v="0"/>
    <s v="ROLLOS"/>
    <s v="EJECUTADO_EXITOSO"/>
    <s v="EJECUTADO EXITOSO"/>
    <s v="18/12/2025 SE ESCALA A COORDINADOR DE ZONA PARA ENTREGA DE ROLLOS EN SITIO | 22/12/2025 SE REALIZA VISITA TÉCNICA DEL COMERCIO PARA ENTREGAR 24 ROLLOS EN BUEN ESTADO"/>
    <s v="VISITA_TÉCNICA"/>
    <n v="24"/>
    <s v="PRINCIPAL"/>
    <s v="TERRESTRE"/>
    <s v="ESCOBAR LENIS JUAN SEBASTIAN"/>
    <n v="1"/>
    <n v="31419"/>
    <n v="31419"/>
  </r>
  <r>
    <s v="CALI"/>
    <s v="0036-0003"/>
    <x v="0"/>
    <n v="76001"/>
    <n v="3161441"/>
    <n v="74059"/>
    <x v="0"/>
    <s v="VALLE DEL CAUCA"/>
    <s v="CALI"/>
    <s v="BARRIO SANTO DOMINGO CALI 3"/>
    <s v="WOMPI"/>
    <s v="FO-25-2008922"/>
    <d v="2025-12-22T08:00:00"/>
    <d v="2025-12-22T15:53:00"/>
    <x v="0"/>
    <s v="ROLLOS"/>
    <s v="EJECUTADO_EXITOSO"/>
    <s v="EJECUTADO EXITOSO"/>
    <s v="20/12/2025 SE ESCALA A COORDINADOR DE ZONA PARA ENTREGA DE ROLLOS EN SITIO | 22/12/2025 SE REALIZA VISITA TÉCNICA PARA ENTREGAR 32 ROLLOS EN BUEN ESTADO"/>
    <s v="VISITA_TÉCNICA"/>
    <n v="32"/>
    <s v="PRINCIPAL"/>
    <s v="TERRESTRE"/>
    <s v="ESCOBAR LENIS JUAN SEBASTIAN"/>
    <n v="1"/>
    <n v="31419"/>
    <n v="31419"/>
  </r>
  <r>
    <s v="CUCUTA"/>
    <s v="0036-0007"/>
    <x v="3"/>
    <n v="54874"/>
    <n v="3162185"/>
    <n v="60357"/>
    <x v="0"/>
    <s v="NORTE DE SANTANDER"/>
    <s v="VILLA DEL ROSARIO"/>
    <s v="BARRIO GRAN COLOMBIA VILLA DEL ROSARIO"/>
    <s v="WOMPI"/>
    <s v="FO-25-2013283"/>
    <d v="2025-12-22T08:03:00"/>
    <d v="2025-12-22T15:55:00"/>
    <x v="0"/>
    <s v="ROLLOS"/>
    <s v="EJECUTADO_EXITOSO"/>
    <s v="EJECUTADO EXITOSO"/>
    <s v="22/12/2025 SE ESCALA A COORDINADOR DE ZONA PARA ENTREGA DE ROLLOS EN SITIO | 22/12/2025 SE REALIZA VISITA, SE ENTREGAN 56 ROLLOS, DATAFONO NO SE ENCUENTRA EN LA DIRECCIÓN DE ENTREGA"/>
    <s v="VISITA_TÉCNICA"/>
    <n v="56"/>
    <s v="PRINCIPAL"/>
    <s v="TERRESTRE"/>
    <s v="PACHECO BUITRAGO JAVIER ALONSO"/>
    <n v="1"/>
    <n v="31419"/>
    <n v="31419"/>
  </r>
  <r>
    <s v="CUCUTA"/>
    <s v="0036-0007"/>
    <x v="3"/>
    <n v="54001"/>
    <n v="3162055"/>
    <n v="76889"/>
    <x v="0"/>
    <s v="NORTE DE SANTANDER"/>
    <s v="CUCUTA"/>
    <s v="BARRIO LA LIBERTAD CUCUTA"/>
    <s v="WOMPI"/>
    <s v="FO-25-2010312"/>
    <d v="2025-12-22T08:00:00"/>
    <d v="2025-12-22T16:06:00"/>
    <x v="0"/>
    <s v="ROLLOS"/>
    <s v="EJECUTADO_EXITOSO"/>
    <s v="EJECUTADO EXITOSO"/>
    <s v="20/12/2025 SE ESCALA A COORDINADOR DE ZONA PARA ENTREGA DE ROLLOS EN SITIO | 22/12/2025 SE VISITA COMERCIO SE HACE ENTREGA DE 24 ROLLOS WOMPI CIERRE EXITOSO"/>
    <s v="VISITA_TÉCNICA"/>
    <n v="24"/>
    <s v="PRINCIPAL"/>
    <s v="TERRESTRE"/>
    <s v="CARRILLO MORA FRANKY JAVIER"/>
    <n v="1"/>
    <n v="31419"/>
    <n v="31419"/>
  </r>
  <r>
    <s v="NEIVA"/>
    <s v="0036-0006"/>
    <x v="2"/>
    <n v="18753"/>
    <n v="3031580"/>
    <n v="79131"/>
    <x v="0"/>
    <s v="CAQUETA"/>
    <s v="SAN VICENTE DEL CAGUAN"/>
    <s v="BARRIO LOS POZOS SAN VICENTE DEL CAGUAN"/>
    <s v="WOMPI"/>
    <s v="FO-25-1846153"/>
    <d v="2025-11-19T08:11:00"/>
    <d v="2025-12-22T16:16:00"/>
    <x v="0"/>
    <s v="ROLLOS"/>
    <s v="EJECUTADO_EXITOSO"/>
    <s v="EJECUTADO EXITOSO"/>
    <s v="19/11/2025 SE CONFIRMAN DATOS, SE REALIZA ENVIO POR OPERADOR LOGISTICO | 25/11/2025 EN COMUNICACION CON EL USUARIO NOS CONFIRMA QUE AUN NO HA RECIBIDO LOS ROLLOS | 11/12/2025 SE LE INFORMO GUIA AL USUARIO Y SE LE INDICA VALIDAR EN OFICINA YA QUE LOS ROLLOS FUERON SOLICITADOS A LA OFICINA PRINCIPAL EN SAN VICENTE | 22/12/2025 EN COMUNICACIÓN CON EL SEÑOR WILLIAM MURILLO BERNAL AL NÚMERO 3209387427 CONFIRMA QUE YA RECIBIÓ LOS ROLLOS."/>
    <s v="ENVÍO"/>
    <n v="16"/>
    <s v="LEJANA"/>
    <s v="TERRESTRE / AEREO"/>
    <s v="RICO PERDOMO ALAHY XIMENA"/>
    <n v="1"/>
    <n v="40250"/>
    <n v="40250"/>
  </r>
  <r>
    <s v="BARRANQUILLA"/>
    <s v="0036-0001"/>
    <x v="1"/>
    <n v="8634"/>
    <n v="3140736"/>
    <n v="80188"/>
    <x v="0"/>
    <s v="ATLANTICO"/>
    <s v="SABANAGRANDE"/>
    <s v="BARRIO CENTRO SABANAGRADE"/>
    <s v="WOMPI"/>
    <s v="FO-25-1979750"/>
    <d v="2025-12-16T08:00:00"/>
    <d v="2025-12-22T16:19:00"/>
    <x v="0"/>
    <s v="ROLLOS"/>
    <s v="EJECUTADO_EXITOSO"/>
    <s v="EJECUTADO EXITOSO"/>
    <s v="16/12/2025 SE REALIZA ENVIO DE ROLLOS POR  OPERADOR LOGISTICO | 22/12/2025 SE REALIZA ENVIO DE 24 ROLLOS, CON LA GUIA 2278614820 SERVIENTREGA. SE CONFIRMA ENTREGA EXITOSA POR PARTE DE LA TRANSPORTADORA"/>
    <s v="ENVÍO"/>
    <n v="24"/>
    <s v="INTERMEDIA"/>
    <s v="TERRESTRE"/>
    <s v="RICO PERDOMO ALAHY XIMENA"/>
    <n v="1"/>
    <n v="36351"/>
    <n v="36351"/>
  </r>
  <r>
    <s v="NEIVA"/>
    <s v="0036-0006"/>
    <x v="2"/>
    <n v="18753"/>
    <n v="3165778"/>
    <n v="79131"/>
    <x v="0"/>
    <s v="CAQUETA"/>
    <s v="SAN VICENTE DEL CAGUAN"/>
    <s v="BARRIO LOS POZOS SAN VICENTE DEL CAGUAN"/>
    <s v="WOMPI"/>
    <s v="FO-25-2015692"/>
    <d v="2025-12-22T11:58:00"/>
    <d v="2025-12-22T16:19:00"/>
    <x v="0"/>
    <s v="ROLLOS"/>
    <s v="EJECUTADO_EXITOSO"/>
    <s v="EJECUTADO EXITOSO"/>
    <s v="22/12/2025 SE REALIZA ENVIO DE ROLLOS POR  OPERADOR LOGISTICO | 29/12/2025 SE REALIZA ENVIO DE 16 ROLLOS, CON LA GUIA 2235598297 SERVIENTREGA. SE CONFIRMA ENTREGA EXITOSA POR PARTE DE LA TRANSPORTADORA"/>
    <s v="ENVÍO"/>
    <n v="16"/>
    <s v="LEJANA"/>
    <s v="TERRESTRE / AEREO"/>
    <s v="ORREGO BEDOYA YASMIN ADRIANA"/>
    <n v="1"/>
    <n v="40250"/>
    <n v="40250"/>
  </r>
  <r>
    <s v="NEIVA"/>
    <s v="0036-0006"/>
    <x v="2"/>
    <n v="18460"/>
    <n v="3055314"/>
    <n v="37791"/>
    <x v="0"/>
    <s v="CAQUETA"/>
    <s v="MILAN"/>
    <s v="BARRIO SAN ANTONIO GETUCHA MILAN"/>
    <s v="WOMPI"/>
    <s v="FO-25-1873975"/>
    <d v="2025-11-24T14:41:00"/>
    <d v="2025-12-22T16:23:00"/>
    <x v="0"/>
    <s v="ROLLOS"/>
    <s v="EJECUTADO_EXITOSO"/>
    <s v="EJECUTADO EXITOSO"/>
    <s v="25/11/2025 SE REALIZA ENVIO DE ROLLOS POR  OPERADOR LOGISTICO | 22/12/2025 EN COMUNICACIÓN CON LA SEÑORA KATHERINE MARÍN AL NÚMERO 3227443291 CONFIRMA QUE YA RECIBIÓ LOS ROLLOS."/>
    <s v="ENVÍO"/>
    <n v="16"/>
    <s v="LEJANA"/>
    <s v="TERRESTRE"/>
    <s v="ALVAREZ LOPEZ MARIANA"/>
    <n v="1"/>
    <n v="40250"/>
    <n v="40250"/>
  </r>
  <r>
    <s v="CALI"/>
    <s v="0036-0003"/>
    <x v="0"/>
    <n v="76001"/>
    <n v="3162106"/>
    <n v="78449"/>
    <x v="0"/>
    <s v="VALLE DEL CAUCA"/>
    <s v="CALI"/>
    <s v="BARRIO EL VALLADO CALI 2"/>
    <s v="WOMPI"/>
    <s v="FO-25-2010763"/>
    <d v="2025-12-22T08:00:00"/>
    <d v="2025-12-22T16:26:00"/>
    <x v="0"/>
    <s v="ROLLOS"/>
    <s v="EJECUTADO_EXITOSO"/>
    <s v="EJECUTADO EXITOSO"/>
    <s v="20/12/2025 SE ESCALA A COORDINADOR DE ZONA PARA ENTREGA DE ROLLOS EN SITIO | 22/12/2025 SE REALIZA VISITA TÉCNICA PARA ENTREGAR 16 ROLLOS EN BUEN ESTADO"/>
    <s v="VISITA_TÉCNICA"/>
    <n v="16"/>
    <s v="PRINCIPAL"/>
    <s v="TERRESTRE"/>
    <s v="ESCOBAR LENIS JUAN SEBASTIAN"/>
    <n v="1"/>
    <n v="31419"/>
    <n v="31419"/>
  </r>
  <r>
    <s v="CUCUTA"/>
    <s v="0036-0007"/>
    <x v="3"/>
    <n v="54874"/>
    <n v="3162084"/>
    <n v="67375"/>
    <x v="0"/>
    <s v="NORTE DE SANTANDER"/>
    <s v="VILLA DEL ROSARIO"/>
    <s v="BARRIO URB LOS TRAPICHES VILLA DEL ROSARIO 2"/>
    <s v="WOMPI"/>
    <s v="FO-25-2011776"/>
    <d v="2025-12-22T08:00:00"/>
    <d v="2025-12-22T16:30:00"/>
    <x v="0"/>
    <s v="ROLLOS"/>
    <s v="EJECUTADO_EXITOSO"/>
    <s v="EJECUTADO EXITOSO"/>
    <s v="21/12/2025 SE ESCALA A COORDINADOR DE ZONA PARA ENTREGA DE ROLLOS EN SITIO | 22/12/2025 SE REALIZA VISITA, SE ENTREGAN 24 ROLLOS, DATAFONO NO SE ENCUENTRA EN LA DIRECCIÓN DE ENTREGA"/>
    <s v="VISITA_TÉCNICA"/>
    <n v="24"/>
    <s v="PRINCIPAL"/>
    <s v="TERRESTRE"/>
    <s v="PACHECO BUITRAGO JAVIER ALONSO"/>
    <n v="1"/>
    <n v="31419"/>
    <n v="31419"/>
  </r>
  <r>
    <s v="CALI"/>
    <s v="0036-0003"/>
    <x v="0"/>
    <n v="76001"/>
    <n v="3152095"/>
    <n v="71767"/>
    <x v="0"/>
    <s v="VALLE DEL CAUCA"/>
    <s v="CALI"/>
    <s v="BARRIO CIUDAD 2000 CALI 7"/>
    <s v="WOMPI"/>
    <s v="FO-25-1995630"/>
    <d v="2025-12-18T08:33:00"/>
    <d v="2025-12-22T16:44:00"/>
    <x v="0"/>
    <s v="ROLLOS"/>
    <s v="EJECUTADO_EXITOSO"/>
    <s v="EJECUTADO EXITOSO"/>
    <s v="18/12/2025 SE ESCALA A COORDINADOR DE ZONA PARA ENTREGA DE ROLLOS EN SITIO | 22/12/2025 SE REALIZA VISITA TÉCNICA PARA ENTREGAR 64 ROLLOS EN BUEN ESTADO"/>
    <s v="VISITA_TÉCNICA"/>
    <n v="64"/>
    <s v="PRINCIPAL"/>
    <s v="TERRESTRE"/>
    <s v="ESCOBAR LENIS JUAN SEBASTIAN"/>
    <n v="1"/>
    <n v="31419"/>
    <n v="31419"/>
  </r>
  <r>
    <s v="MEDELLIN"/>
    <s v="0036-0005"/>
    <x v="5"/>
    <n v="5088"/>
    <n v="3144306"/>
    <n v="47093"/>
    <x v="0"/>
    <s v="ANTIOQUIA"/>
    <s v="BELLO"/>
    <s v="BARRIO MARUCHENGA BELLO"/>
    <s v="WOMPI"/>
    <s v="FO-25-1982560"/>
    <d v="2025-12-16T12:40:00"/>
    <d v="2025-12-23T09:13:00"/>
    <x v="0"/>
    <s v="ROLLOS"/>
    <s v="EJECUTADO_EXITOSO"/>
    <s v="EJECUTADO EXITOSO"/>
    <s v="16/12/2025 SE ESCALA A COORDINADOR DE ZONA PARA ENTREGA DE ROLLOS EN SITIO | 22/12/2025 SE RECOMIENDA A VELOCES LA ENTREGA DE ESTE CASO | 23/12/2025 SE REALIZA ENTREGA DE 64 ROLLOS POR EL OPERADOR LOGISTICO VELOCES CON LA GUIA V4002001572"/>
    <s v="ANALISTA-OPERADOR LOGISTICO"/>
    <n v="64"/>
    <s v="PRINCIPAL"/>
    <s v="TERRESTRE"/>
    <s v="BETANCUR AGUIRRE EDGAR AUGUSTO"/>
    <n v="1"/>
    <n v="31419"/>
    <n v="31419"/>
  </r>
  <r>
    <s v="CALI"/>
    <s v="0036-0003"/>
    <x v="0"/>
    <n v="19532"/>
    <n v="3148301"/>
    <n v="76646"/>
    <x v="0"/>
    <s v="CAUCA"/>
    <s v="PATIA"/>
    <s v="BARRIO EL ESTRECHO PATIA PATIA"/>
    <s v="WOMPI"/>
    <s v="FO-25-1992535 | FO-25-1994999"/>
    <d v="2025-12-17T10:11:00"/>
    <d v="2025-12-23T09:18:00"/>
    <x v="0"/>
    <s v="ROLLOS"/>
    <s v="EJECUTADO_EXITOSO"/>
    <s v="EJECUTADO EXITOSO"/>
    <s v="18/12/2025 SE CONFIRMAN DATOS, SE REALIZA ENVIO POR OPERADOR LOGISTICO. EN CONFIRMACIÓN CON EL USUARIO NOS DICE QUE SOLO LLEGA INTERRAPIDISIMO | 23/12/2025 SE REALIZA ENVIO DE 24 ROLLOS, CON LA GUIA 700179364367 INTERRAPIDISIMO. SE CONFIRMA ENTREGA EXITOSA POR PARTE DE LA TRANSPORTADORA_x000a_** ENVIO EN OFICINA SE LE ESCRIBE AL CB PARA QUE RECLAME LO ANTES POSIBLE | 20/12/2025 SE ENVIA POR INTERRAPIDISIMO 24 ROLLOS WOMPI"/>
    <s v="ENVÍO | ENVÍO_OPERADOR_LOGÍSTICO"/>
    <n v="24"/>
    <s v="LEJANA"/>
    <s v="TERRESTRE"/>
    <s v="RICO PERDOMO ALAHY XIMENA"/>
    <n v="1"/>
    <n v="40250"/>
    <n v="40250"/>
  </r>
  <r>
    <s v="MEDELLIN"/>
    <s v="0036-0005"/>
    <x v="5"/>
    <n v="5129"/>
    <n v="3161444"/>
    <n v="48252"/>
    <x v="0"/>
    <s v="ANTIOQUIA"/>
    <s v="CALDAS"/>
    <s v="BARRIO UNIDOS CALDAS"/>
    <s v="WOMPI"/>
    <s v="FO-25-2008918"/>
    <d v="2025-12-22T08:00:00"/>
    <d v="2025-12-23T09:21:00"/>
    <x v="0"/>
    <s v="ROLLOS"/>
    <s v="EJECUTADO_EXITOSO"/>
    <s v="EJECUTADO EXITOSO"/>
    <s v="20/12/2025 SE ESCALA A COORDINADOR DE ZONA PARA ENTREGA DE ROLLOS EN SITIO | 23/12/2025 SE REALIZA ENTREGA DE ROLLOS"/>
    <s v="VISITA_TÉCNICA"/>
    <n v="56"/>
    <s v="PRINCIPAL"/>
    <s v="TERRESTRE"/>
    <s v="HERNANDEZ CHAVARRIA JUAN CAMILO"/>
    <n v="1"/>
    <n v="31419"/>
    <n v="31419"/>
  </r>
  <r>
    <s v="NEIVA"/>
    <s v="0036-0006"/>
    <x v="2"/>
    <n v="41001"/>
    <n v="3148519"/>
    <n v="77969"/>
    <x v="0"/>
    <s v="HUILA"/>
    <s v="NEIVA"/>
    <s v="BARRIO CANDIDO LEGUIZAMO NEIVA 1"/>
    <s v="WOMPI"/>
    <s v="FO-25-1987910"/>
    <d v="2025-12-17T10:28:00"/>
    <d v="2025-12-23T09:23:00"/>
    <x v="0"/>
    <s v="ROLLOS"/>
    <s v="EJECUTADO_EXITOSO"/>
    <s v="EJECUTADO EXITOSO"/>
    <s v="17/12/2025 SE ESCALA A COORDINADOR DE ZONA PARA ENTREGA DE ROLLOS EN SITIO | 23/12/2025 SE ENTREGA 8 ROLLOS SIN NOVEDAD"/>
    <s v="VISITA_TÉCNICA"/>
    <n v="8"/>
    <s v="PRINCIPAL"/>
    <s v="TERRESTRE"/>
    <s v="ANDRADE HERNANDEZ JUAN CARLOS"/>
    <n v="1"/>
    <n v="31419"/>
    <n v="31419"/>
  </r>
  <r>
    <s v="MEDELLIN"/>
    <s v="0036-0005"/>
    <x v="5"/>
    <n v="5088"/>
    <n v="3122909"/>
    <n v="27869"/>
    <x v="0"/>
    <s v="ANTIOQUIA"/>
    <s v="BELLO"/>
    <s v="DROGUERIA BOTIQUIN MEDICAMENTOS Y COSMETICOS Y COSMETICOS"/>
    <s v="WOMPI"/>
    <s v="FO-25-1955637"/>
    <d v="2025-12-10T14:50:00"/>
    <d v="2025-12-23T09:25:00"/>
    <x v="0"/>
    <s v="ROLLOS"/>
    <s v="EJECUTADO_EXITOSO"/>
    <s v="EJECUTADO EXITOSO"/>
    <s v="23/12/2025 SE ENTREGAN ROLLOS WOMPI EXITOSAMENTE"/>
    <s v="VISITA_TÉCNICA"/>
    <n v="64"/>
    <s v="PRINCIPAL"/>
    <s v="TERRESTRE"/>
    <s v="RUA ALVAREZ RICHARD ANDRES"/>
    <n v="1"/>
    <n v="31419"/>
    <n v="31419"/>
  </r>
  <r>
    <s v="CUCUTA"/>
    <s v="0036-0007"/>
    <x v="3"/>
    <n v="54405"/>
    <n v="3160909"/>
    <n v="74379"/>
    <x v="0"/>
    <s v="NORTE DE SANTANDER"/>
    <s v="LOS PATIOS"/>
    <s v="BARRIO PIZARREAL LOS PATIOS 4"/>
    <s v="WOMPI"/>
    <s v="FO-25-2009430"/>
    <d v="2025-12-19T16:00:00"/>
    <d v="2025-12-23T09:27:00"/>
    <x v="0"/>
    <s v="ROLLOS"/>
    <s v="EJECUTADO_EXITOSO"/>
    <s v="EJECUTADO EXITOSO"/>
    <s v="20/12/2025 SE ESCALA A COORDINADOR DE ZONA PARA ENTREGA DE ROLLOS EN SITIO | 23/12/2025 SE VISITA COMERCIO EN UNA DIRECCIÓN DIFERENTE JM EN LOS PATIOS, SE HACE ENTREGA DE 48 ROLLOS WOMPI CIERRE EXITOSO"/>
    <s v="VISITA_TÉCNICA"/>
    <n v="48"/>
    <s v="PRINCIPAL"/>
    <s v="TERRESTRE"/>
    <s v="CARRILLO MORA FRANKY JAVIER"/>
    <n v="1"/>
    <n v="31419"/>
    <n v="31419"/>
  </r>
  <r>
    <s v="CUCUTA"/>
    <s v="0036-0007"/>
    <x v="3"/>
    <n v="54518"/>
    <n v="3159694"/>
    <n v="80681"/>
    <x v="0"/>
    <s v="NORTE DE SANTANDER"/>
    <s v="PAMPLONA"/>
    <s v="BARRIO SIMON BOLIVAR PAMPLONA 2"/>
    <s v="WOMPI"/>
    <s v="FO-25-2007341"/>
    <d v="2025-12-19T13:54:00"/>
    <d v="2025-12-23T09:42:00"/>
    <x v="0"/>
    <s v="ROLLOS"/>
    <s v="EJECUTADO_EXITOSO"/>
    <s v="EJECUTADO EXITOSO"/>
    <s v="19/12/2025 SE REALIZA ENVIO DE ROLLOS POR  OPERADOR LOGISTICO | 23/12/2025 SE REALIZA ENVIO DE 32 ROLLOS, CON LA GUIA 2282137875 SERVIENTREGA. SE CONFIRMA ENTREGA EXITOSA POR PARTE DE LA TRANSPORTADORA"/>
    <s v="ENVÍO"/>
    <n v="32"/>
    <s v="LEJANA"/>
    <s v="TERRESTRE"/>
    <s v="COLPAS MESA ELECTO JORGE"/>
    <n v="1"/>
    <n v="40250"/>
    <n v="40250"/>
  </r>
  <r>
    <s v="BOGOTA"/>
    <s v="0036-0004"/>
    <x v="4"/>
    <n v="25175"/>
    <n v="3157554"/>
    <n v="38148"/>
    <x v="0"/>
    <s v="CUNDINAMARCA"/>
    <s v="CHIA"/>
    <s v="BARRIO CENTRO CHIA 12"/>
    <s v="WOMPI"/>
    <s v="FO-25-2001720"/>
    <d v="2025-12-19T08:47:00"/>
    <d v="2025-12-23T09:43:00"/>
    <x v="0"/>
    <s v="ROLLOS"/>
    <s v="EJECUTADO_EXITOSO"/>
    <s v="EJECUTADO EXITOSO"/>
    <s v="19/12/2025 SE CONFIRMAN DATOS, SE REALIZA ENVIO POR OPERADOR LOGISTICO | 23/12/2025 SE REALIZA ENVIO DE 64 ROLLOS, CON LA GUIA 2235598237 SERVIENTREGA. SE CONFIRMA ENTREGA EXITOSA POR PARTE DE LA TRANSPORTADORA"/>
    <s v="ENVÍO"/>
    <n v="64"/>
    <s v="INTERMEDIA"/>
    <s v="TERRESTRE"/>
    <s v="ORREGO BEDOYA YASMIN ADRIANA"/>
    <n v="1"/>
    <n v="36351"/>
    <n v="36351"/>
  </r>
  <r>
    <s v="VILLAVICENCIO"/>
    <s v="0036-0006"/>
    <x v="2"/>
    <n v="50313"/>
    <n v="3156686"/>
    <n v="77019"/>
    <x v="0"/>
    <s v="META"/>
    <s v="GRANADA"/>
    <s v="BARRIO EL TRIUNFO GRANADA"/>
    <s v="WOMPI"/>
    <s v="FO-25-2001693"/>
    <d v="2025-12-19T08:00:00"/>
    <d v="2025-12-23T09:44:00"/>
    <x v="0"/>
    <s v="ROLLOS"/>
    <s v="EJECUTADO_EXITOSO"/>
    <s v="EJECUTADO EXITOSO"/>
    <s v="19/12/2025 SE CONFIRMAN DATOS, SE REALIZA ENVIO POR OPERADOR LOGISTICO | 23/12/2025 SE REALIZA ENVIO DE 24 ROLLOS, CON LA GUIA 2235598236 SERVIENTREGA. SE CONFIRMA ENTREGA EXITOSA POR PARTE DE LA TRANSPORTADORA"/>
    <s v="ENVÍO"/>
    <n v="24"/>
    <s v="INTERMEDIA"/>
    <s v="TERRESTRE"/>
    <s v="ORREGO BEDOYA YASMIN ADRIANA"/>
    <n v="1"/>
    <n v="36351"/>
    <n v="36351"/>
  </r>
  <r>
    <s v="TUNJA"/>
    <s v="0036-0007"/>
    <x v="3"/>
    <n v="15176"/>
    <n v="3154922"/>
    <n v="75048"/>
    <x v="0"/>
    <s v="BOYACA"/>
    <s v="CHIQUINQUIRA"/>
    <s v="BARRIO GUARIN CHIQUINQUIRA"/>
    <s v="WOMPI"/>
    <s v="FO-25-2001674"/>
    <d v="2025-12-18T12:16:00"/>
    <d v="2025-12-23T09:46:00"/>
    <x v="0"/>
    <s v="ROLLOS"/>
    <s v="EJECUTADO_EXITOSO"/>
    <s v="EJECUTADO EXITOSO"/>
    <s v="19/12/2025 SE CONFIRMAN DATOS, SE REALIZA ENVIO POR OPERADOR LOGISTICO | 23/12/2025 SE REALIZA ENVIO DE 32 ROLLOS, CON LA GUIA 2235598235 SERVIENTREGA. SE CONFIRMA ENTREGA EXITOSA POR PARTE DE LA TRANSPORTADORA"/>
    <s v="ENVÍO"/>
    <n v="32"/>
    <s v="LEJANA"/>
    <s v="TERRESTRE"/>
    <s v="ORREGO BEDOYA YASMIN ADRIANA"/>
    <n v="1"/>
    <n v="40250"/>
    <n v="40250"/>
  </r>
  <r>
    <s v="CALI"/>
    <s v="0036-0003"/>
    <x v="0"/>
    <n v="19548"/>
    <n v="3155378"/>
    <n v="10639"/>
    <x v="0"/>
    <s v="CAUCA"/>
    <s v="PIENDAMO"/>
    <s v="PIENDAMO II - CAUCA"/>
    <s v="WOMPI"/>
    <s v="FO-25-1998572"/>
    <d v="2025-12-18T14:49:00"/>
    <d v="2025-12-23T09:47:00"/>
    <x v="0"/>
    <s v="ROLLOS"/>
    <s v="EJECUTADO_EXITOSO"/>
    <s v="EJECUTADO EXITOSO"/>
    <s v="18/12/2025 SE REALIZA ENVIO DE ROLLOS POR  OPERADOR LOGISTICO | 23/12/2025 SE REALIZA ENVIO DE 64 ROLLOS, CON LA GUIA 2248145609 SERVIENTREGA. SE CONFIRMA ENTREGA EXITOSA POR PARTE DE LA TRANSPORTADORA"/>
    <s v="ENVÍO"/>
    <n v="64"/>
    <s v="LEJANA"/>
    <s v="TERRESTRE"/>
    <s v="ORREGO BEDOYA YASMIN ADRIANA"/>
    <n v="1"/>
    <n v="40250"/>
    <n v="40250"/>
  </r>
  <r>
    <s v="BARRANQUILLA"/>
    <s v="0036-0001"/>
    <x v="1"/>
    <n v="8638"/>
    <n v="3152978"/>
    <n v="78966"/>
    <x v="0"/>
    <s v="ATLANTICO"/>
    <s v="SABANALARGA"/>
    <s v="BARRIO CENTRO SABANALARGA 24"/>
    <s v="WOMPI"/>
    <s v="FO-25-1995688"/>
    <d v="2025-12-18T09:36:00"/>
    <d v="2025-12-23T09:47:00"/>
    <x v="0"/>
    <s v="ROLLOS"/>
    <s v="EJECUTADO_EXITOSO"/>
    <s v="EJECUTADO EXITOSO"/>
    <s v="18/12/2025 SE REALIZA ENVIO DE ROLLOS POR  OPERADOR LOGISTICO | 23/12/2025 SE REALIZA ENVIO DE 16 ROLLOS, CON LA GUIA 2278614879 SERVIENTREGA. SE CONFIRMA ENTREGA EXITOSA POR PARTE DE LA TRANSPORTADORA"/>
    <s v="ENVÍO"/>
    <n v="16"/>
    <s v="INTERMEDIA"/>
    <s v="TERRESTRE"/>
    <s v="ORREGO BEDOYA YASMIN ADRIANA"/>
    <n v="1"/>
    <n v="36351"/>
    <n v="36351"/>
  </r>
  <r>
    <s v="BOGOTA"/>
    <s v="0036-0004"/>
    <x v="4"/>
    <n v="25483"/>
    <n v="3152008"/>
    <n v="68889"/>
    <x v="0"/>
    <s v="CUNDINAMARCA"/>
    <s v="NARIÑO"/>
    <s v="INMACULADA NARIÑO"/>
    <s v="WOMPI"/>
    <s v="FO-25-1994118"/>
    <d v="2025-12-18T08:00:00"/>
    <d v="2025-12-23T09:48:00"/>
    <x v="0"/>
    <s v="ROLLOS"/>
    <s v="EJECUTADO_EXITOSO"/>
    <s v="EJECUTADO EXITOSO"/>
    <s v="17/12/2025 SE REALIZA ENVIO DE ROLLOS POR  OPERADOR LOGISTICO | 23/12/2025 SE REALIZA ENVIO DE 40 ROLLOS, CON LA GUIA 2235598072 SERVIENTREGA. SE CONFIRMA ENTREGA EXITOSA POR PARTE DE LA TRANSPORTADORA"/>
    <s v="ENVÍO"/>
    <n v="40"/>
    <s v="LEJANA"/>
    <s v="TERRESTRE"/>
    <s v="ORREGO BEDOYA YASMIN ADRIANA"/>
    <n v="1"/>
    <n v="40250"/>
    <n v="40250"/>
  </r>
  <r>
    <s v="PEREIRA"/>
    <s v="0036-0002"/>
    <x v="6"/>
    <n v="63594"/>
    <n v="3149375"/>
    <n v="64972"/>
    <x v="0"/>
    <s v="QUINDIO"/>
    <s v="QUIMBAYA"/>
    <s v="BARRIO CENTRO QUIMBAYA 2"/>
    <s v="WOMPI"/>
    <s v="FO-25-1990631"/>
    <d v="2025-12-17T12:53:00"/>
    <d v="2025-12-23T09:50:00"/>
    <x v="0"/>
    <s v="ROLLOS"/>
    <s v="EJECUTADO_EXITOSO"/>
    <s v="EJECUTADO EXITOSO"/>
    <s v="17/12/2025 SE REALIZA ENVIO DE ROLLOS POR  OPERADOR LOGISTICO | 23/12/2025 SE REALIZA ENVIO DE 64 ROLLOS, CON LA GUIA 2088989343 SERVIENTREGA. SE CONFIRMA ENTREGA EXITOSA POR PARTE DE LA TRANSPORTADORA"/>
    <s v="ENVÍO"/>
    <n v="64"/>
    <s v="INTERMEDIA"/>
    <s v="TERRESTRE"/>
    <s v="RICO PERDOMO ALAHY XIMENA"/>
    <n v="1"/>
    <n v="36351"/>
    <n v="36351"/>
  </r>
  <r>
    <s v="MONTERIA"/>
    <s v="0036-0001"/>
    <x v="1"/>
    <n v="23464"/>
    <n v="3146380"/>
    <n v="76601"/>
    <x v="0"/>
    <s v="CORDOBA"/>
    <s v="MOMIL"/>
    <s v="BARRIO SANTA LUCIA MOMIL"/>
    <s v="WOMPI"/>
    <s v="FO-25-1987830"/>
    <d v="2025-12-17T08:00:00"/>
    <d v="2025-12-23T09:51:00"/>
    <x v="0"/>
    <s v="ROLLOS"/>
    <s v="EJECUTADO_EXITOSO"/>
    <s v="EJECUTADO EXITOSO"/>
    <s v="17/12/2025 SE CONFIRMAN DATOS, SE REALIZA ENVIO POR OPERADOR LOGISTICO | 23/12/2025 SE REALIZA ENVIO DE 24 ROLLOS, CON LA GUIA 2265100601 SERVIENTREGA. SE CONFIRMA ENTREGA EXITOSA POR PARTE DE LA TRANSPORTADORA"/>
    <s v="ENVÍO"/>
    <n v="24"/>
    <s v="INTERMEDIA"/>
    <s v="TERRESTRE"/>
    <s v="RICO PERDOMO ALAHY XIMENA"/>
    <n v="1"/>
    <n v="36351"/>
    <n v="36351"/>
  </r>
  <r>
    <s v="VILLAVICENCIO"/>
    <s v="0036-0006"/>
    <x v="2"/>
    <n v="50006"/>
    <n v="3145393"/>
    <n v="70649"/>
    <x v="0"/>
    <s v="META"/>
    <s v="ACACIAS"/>
    <s v="BARRIO NUEVO HORIZONTE ACACIAS"/>
    <s v="WOMPI"/>
    <s v="FO-25-1986576"/>
    <d v="2025-12-16T15:43:00"/>
    <d v="2025-12-23T09:52:00"/>
    <x v="0"/>
    <s v="ROLLOS"/>
    <s v="EJECUTADO_EXITOSO"/>
    <s v="EJECUTADO EXITOSO"/>
    <s v="17/12/2025 SE CONFIRMAN DATOS, SE REALIZA ENVIO POR OPERADOR LOGISTICO | 23/12/2025 SE REALIZA ENVIO DE 16 ROLLOS, CON LA GUIA 2235598058 SERVIENTREGA. SE CONFIRMA ENTREGA EXITOSA POR PARTE DE LA TRANSPORTADORA"/>
    <s v="ENVÍO"/>
    <n v="16"/>
    <s v="INTERMEDIA"/>
    <s v="TERRESTRE"/>
    <s v="ORREGO BEDOYA YASMIN ADRIANA"/>
    <n v="1"/>
    <n v="36351"/>
    <n v="36351"/>
  </r>
  <r>
    <s v="PASTO"/>
    <s v="0036-0003"/>
    <x v="0"/>
    <n v="52356"/>
    <n v="3146633"/>
    <n v="37003"/>
    <x v="0"/>
    <s v="NARIÑO"/>
    <s v="IPIALES"/>
    <s v="BARRIO TOTORAL IPIALES"/>
    <s v="WOMPI"/>
    <s v="FO-25-1985754"/>
    <d v="2025-12-17T08:00:00"/>
    <d v="2025-12-23T09:53:00"/>
    <x v="0"/>
    <s v="ROLLOS"/>
    <s v="EJECUTADO_EXITOSO"/>
    <s v="EJECUTADO EXITOSO"/>
    <s v="17/12/2025 SE REALIZA ENVIO DE ROLLOS POR  OPERADOR LOGISTICO | 23/12/2025 SE REALIZA ENVIO DE 48 ROLLOS, CON LA GUIA 2248145598 SERVIENTREGA. SE CONFIRMA ENTREGA EXITOSA POR PARTE DE LA TRANSPORTADORA"/>
    <s v="ENVÍO"/>
    <n v="48"/>
    <s v="INTERMEDIA"/>
    <s v="TERRESTRE"/>
    <s v="RICO PERDOMO ALAHY XIMENA"/>
    <n v="1"/>
    <n v="36351"/>
    <n v="36351"/>
  </r>
  <r>
    <s v="PEREIRA"/>
    <s v="0036-0002"/>
    <x v="6"/>
    <n v="76736"/>
    <n v="3144687"/>
    <n v="69069"/>
    <x v="0"/>
    <s v="VALLE DEL CAUCA"/>
    <s v="SEVILLA"/>
    <s v="BARRIO CENTRO SEVILLA 9"/>
    <s v="WOMPI"/>
    <s v="FO-25-1983212"/>
    <d v="2025-12-16T14:25:00"/>
    <d v="2025-12-23T09:54:00"/>
    <x v="0"/>
    <s v="ROLLOS"/>
    <s v="EJECUTADO_EXITOSO"/>
    <s v="EJECUTADO EXITOSO"/>
    <s v="16/12/2025 SE REALIZA ENVIO DE ROLLOS POR  OPERADOR LOGISTICO | 23/12/2025 SE REALIZA ENVIO DE 24 ROLLOS, CON LA GUIA 2088989342 SERVIENTREGA. SE CONFIRMA ENTREGA EXITOSA POR PARTE DE LA TRANSPORTADORA"/>
    <s v="ENVÍO"/>
    <n v="24"/>
    <s v="INTERMEDIA"/>
    <s v="TERRESTRE"/>
    <s v="RICO PERDOMO ALAHY XIMENA"/>
    <n v="1"/>
    <n v="36351"/>
    <n v="36351"/>
  </r>
  <r>
    <s v="PEREIRA"/>
    <s v="0036-0002"/>
    <x v="6"/>
    <n v="63401"/>
    <n v="3134878"/>
    <n v="76314"/>
    <x v="0"/>
    <s v="QUINDIO"/>
    <s v="LA TEBAIDA"/>
    <s v="BARRIO CANTARITO LA TEBAIDA"/>
    <s v="WOMPI"/>
    <s v="FO-25-1973360"/>
    <d v="2025-12-15T08:00:00"/>
    <d v="2025-12-23T09:55:00"/>
    <x v="0"/>
    <s v="ROLLOS"/>
    <s v="EJECUTADO_EXITOSO"/>
    <s v="EJECUTADO EXITOSO"/>
    <s v="15/12/2025 SE REALIZA ENVIO DE ROLLOS POR  OPERADOR LOGISTICO | 20/12/2025 EN COMUNICACIÓN CON EL USUARIO NOS CONFIRMA QUE AUN NO HA RECIBIDO LOS ROLLOS | 23/12/2025 SE REALIZA ENVIO DE 32 ROLLOS, CON LA GUIA 2088989329 SERVIENTREGA. SE CONFIRMA ENTREGA EXITOSA POR PARTE DE LA TRANSPORTADORA"/>
    <s v="ENVÍO"/>
    <n v="32"/>
    <s v="INTERMEDIA"/>
    <s v="TERRESTRE"/>
    <s v="CONTRERAS ROSSI LITZY YULIETH"/>
    <n v="1"/>
    <n v="36351"/>
    <n v="36351"/>
  </r>
  <r>
    <s v="VALLEDUPAR"/>
    <s v="0036-0001"/>
    <x v="1"/>
    <n v="20614"/>
    <n v="3134116"/>
    <n v="52004"/>
    <x v="0"/>
    <s v="CESAR"/>
    <s v="RIO DE ORO"/>
    <s v="BARRIO SAN MIGUEL RIO DE ORO"/>
    <s v="WOMPI"/>
    <s v="FO-25-1971191"/>
    <d v="2025-12-15T08:00:00"/>
    <d v="2025-12-23T09:56:00"/>
    <x v="0"/>
    <s v="ROLLOS"/>
    <s v="EJECUTADO_EXITOSO"/>
    <s v="EJECUTADO EXITOSO"/>
    <s v="13/12/2025 SE REALIZA ENVIO DE ROLLOS POR  OPERADOR LOGISTICO | 20/12/2025 EN COMUNICACIÓN CON EL USUARIO NOS CONFIRMA QUE AUN NO LE HAN LLEGADO LOS ROLLOS | 23/12/2025 SE REALIZA ENVIO DE 24 ROLLOS, CON LA GUIA 2278614818 SERVIENTREGA. SE CONFIRMA ENTREGA EXITOSA POR PARTE DE LA TRANSPORTADORA"/>
    <s v="ENVÍO"/>
    <n v="24"/>
    <s v="LEJANA"/>
    <s v="TERRESTRE"/>
    <s v="TORO CARDONA ELIZABETH"/>
    <n v="1"/>
    <n v="40250"/>
    <n v="40250"/>
  </r>
  <r>
    <s v="PEREIRA"/>
    <s v="0036-0002"/>
    <x v="6"/>
    <n v="66682"/>
    <n v="3166810"/>
    <n v="79414"/>
    <x v="0"/>
    <s v="RISARALDA"/>
    <s v="SANTA ROSA DE CABAL"/>
    <s v="BARRIO CENTRO SANTA ROSA DE CABAL 10"/>
    <s v="WOMPI"/>
    <s v="FO-25-2017225"/>
    <d v="2025-12-22T14:36:00"/>
    <d v="2025-12-23T09:56:00"/>
    <x v="0"/>
    <s v="ROLLOS"/>
    <s v="EJECUTADO_EXITOSO"/>
    <s v="EJECUTADO EXITOSO"/>
    <s v="22/12/2025 SE ESCALA A COORDINADOR DE ZONA PARA ENTREGA DE ROLLOS EN SITIO | 23/12/2025 VISITAMOS COMERCIO REALIZAMOS ENTREGA DE 16 ROLLOS."/>
    <s v="VISITA_TÉCNICA"/>
    <n v="16"/>
    <s v="PRINCIPAL"/>
    <s v="TERRESTRE"/>
    <s v="ARROYAVE CANO MANUEL GUILLERMO"/>
    <n v="1"/>
    <n v="31419"/>
    <n v="31419"/>
  </r>
  <r>
    <s v="BUCARAMANGA"/>
    <s v="0036-0007"/>
    <x v="3"/>
    <n v="68547"/>
    <n v="3131564"/>
    <n v="59644"/>
    <x v="0"/>
    <s v="SANTANDER"/>
    <s v="PIEDECUESTA"/>
    <s v="BARRIO EL GUAYABAL PIEDECUESTA"/>
    <s v="WOMPI"/>
    <s v="FO-25-1969448"/>
    <d v="2025-12-12T10:53:00"/>
    <d v="2025-12-23T09:58:00"/>
    <x v="0"/>
    <s v="ROLLOS"/>
    <s v="EJECUTADO_EXITOSO"/>
    <s v="EJECUTADO EXITOSO"/>
    <s v="13/12/2025 SE REALIZA ENVIO DE ROLLOS POR  OPERADOR LOGISTICO | 19/12/2025 SE INTENTA COMUNICACION CON EL USUARIO PARA VALIDAR SI YA RECIBIO LOS ROLLOS PERO NO HAY CONTACTO | 23/12/2025 SE REALIZA ENVIO DE 64 ROLLOS, CON LA GUIA 2214831752 SERVIENTREGA. SE CONFIRMA ENTREGA EXITOSA POR PARTE DE LA TRANSPORTADORA"/>
    <s v="ENVÍO"/>
    <n v="64"/>
    <s v="INTERMEDIA"/>
    <s v="TERRESTRE"/>
    <s v="COLPAS MESA ELECTO JORGE"/>
    <n v="1"/>
    <n v="36351"/>
    <n v="36351"/>
  </r>
  <r>
    <s v="VILLAVICENCIO"/>
    <s v="0036-0006"/>
    <x v="2"/>
    <n v="50606"/>
    <n v="3132242"/>
    <n v="80297"/>
    <x v="0"/>
    <s v="META"/>
    <s v="RESTREPO"/>
    <s v="BARRIO GAITAN RESTREPO 3"/>
    <s v="WOMPI"/>
    <s v="FO-25-1968264"/>
    <d v="2025-12-12T12:15:00"/>
    <d v="2025-12-23T09:59:00"/>
    <x v="0"/>
    <s v="ROLLOS"/>
    <s v="EJECUTADO_EXITOSO"/>
    <s v="EJECUTADO EXITOSO"/>
    <s v="12/12/2025 SE CONFIRMAN DATOS, SE REALIZA ENVIO POR OPERADOR LOGISTICO | 19/12/2025 EN COMUNICACION CON EL USUARIO AL NUMERO 3161048991 NOS INDICA QUE AUN NO HA RECIBIDO LOS ROLLOS | 23/12/2025 SE REALIZA ENVIO DE 8 ROLLOS, CON LA GUIA 2235597751 SERVIENTREGA. SE CONFIRMA ENTREGA EXITOSA POR PARTE DE LA TRANSPORTADORA"/>
    <s v="ENVÍO"/>
    <n v="8"/>
    <s v="INTERMEDIA"/>
    <s v="TERRESTRE"/>
    <s v="ORREGO BEDOYA YASMIN ADRIANA"/>
    <n v="1"/>
    <n v="36351"/>
    <n v="36351"/>
  </r>
  <r>
    <s v="BOGOTA"/>
    <s v="0036-0004"/>
    <x v="4"/>
    <n v="11001"/>
    <n v="3166174"/>
    <n v="75122"/>
    <x v="0"/>
    <s v="CUNDINAMARCA"/>
    <s v="BOGOTA"/>
    <s v="BARRIO GRAN AMERICA BOGOTA 1"/>
    <s v="WOMPI"/>
    <s v="FO-25-2016761"/>
    <d v="2025-12-22T12:50:00"/>
    <d v="2025-12-23T10:00:00"/>
    <x v="0"/>
    <s v="ROLLOS"/>
    <s v="EJECUTADO_EXITOSO"/>
    <s v="EJECUTADO EXITOSO"/>
    <s v="22/12/2025 SE ESCALA A COORDINADOR DE ZONA PARA ENTREGA DE ROLLOS EN SITIO | 23/12/2025 SE REALIZA ENTREGA DE 16 ROLLOS NO SE MANIPULAN EQUIPOS"/>
    <s v="VISITA_TÉCNICA"/>
    <n v="16"/>
    <s v="PRINCIPAL"/>
    <s v="TERRESTRE"/>
    <s v="GALINDO ROJAS LUIS FELIPE"/>
    <n v="1"/>
    <n v="31419"/>
    <n v="31419"/>
  </r>
  <r>
    <s v="PEREIRA"/>
    <s v="0036-0002"/>
    <x v="6"/>
    <n v="63130"/>
    <n v="3127054"/>
    <n v="69053"/>
    <x v="0"/>
    <s v="QUINDIO"/>
    <s v="CALARCA"/>
    <s v="BARRIO BARCELONA CALARCA"/>
    <s v="WOMPI"/>
    <s v="FO-25-1961631"/>
    <d v="2025-12-11T11:38:00"/>
    <d v="2025-12-23T10:02:00"/>
    <x v="0"/>
    <s v="ROLLOS"/>
    <s v="EJECUTADO_EXITOSO"/>
    <s v="EJECUTADO EXITOSO"/>
    <s v="11/12/2025 SE CONFIRMAN DATOS, SE REALIZA ENVIO POR OPERADOR LOGISTICO | 23/12/2025 SE REALIZA ENVIO DE 24 ROLLOS, CON LA GUIA 2088989334 SERVIENTREGA. SE CONFIRMA ENTREGA EXITOSA POR PARTE DE LA TRANSPORTADORA"/>
    <s v="ENVÍO"/>
    <n v="24"/>
    <s v="INTERMEDIA"/>
    <s v="TERRESTRE"/>
    <s v="ORREGO BEDOYA YASMIN ADRIANA"/>
    <n v="1"/>
    <n v="36351"/>
    <n v="36351"/>
  </r>
  <r>
    <s v="BUCARAMANGA"/>
    <s v="0036-0007"/>
    <x v="3"/>
    <n v="68001"/>
    <n v="3165601"/>
    <n v="17012"/>
    <x v="0"/>
    <s v="SANTANDER"/>
    <s v="BUCARAMANGA"/>
    <s v="BARRIO LOS COMUNEROS II BUCARAMANGA"/>
    <s v="WOMPI"/>
    <s v="FO-25-2017722"/>
    <d v="2025-12-22T11:27:00"/>
    <d v="2025-12-23T10:12:00"/>
    <x v="0"/>
    <s v="ROLLOS"/>
    <s v="EJECUTADO_EXITOSO"/>
    <s v="EJECUTADO EXITOSO"/>
    <s v="22/12/2025 SE ESCALA A COORDINADOR DE ZONA PARA ENTREGA DE ROLLOS EN SITIO | 23/12/2025 SE VISITA COMERCIO SE HACE ENTREGA DE 16 ROLLOS"/>
    <s v="VISITA_TÉCNICA"/>
    <n v="16"/>
    <s v="PRINCIPAL"/>
    <s v="TERRESTRE"/>
    <s v="GELVEZ MOGOLLON JOSE ELISEO"/>
    <n v="1"/>
    <n v="31419"/>
    <n v="31419"/>
  </r>
  <r>
    <s v="TUNJA"/>
    <s v="0036-0007"/>
    <x v="3"/>
    <n v="15238"/>
    <n v="3160817"/>
    <n v="80881"/>
    <x v="0"/>
    <s v="BOYACA"/>
    <s v="DUITAMA"/>
    <s v="BARRIO LIBERTADOR DUITAMA 1"/>
    <s v="WOMPI"/>
    <s v="FO-25-2022261"/>
    <d v="2025-12-19T16:13:00"/>
    <d v="2025-12-23T10:23:00"/>
    <x v="0"/>
    <s v="ROLLOS"/>
    <s v="GESTIÓN_TELEFONICA"/>
    <s v="CANCELADO POR LA RED-SOPORTE TELEFONICO"/>
    <s v="23/12/2025 SE INTENTO COMUNICACION CON EL USUARIO, NO SE LOGRA CONTACTO. SE PROCEDE A CANCELAR LA SOLICITUD PORQUE SE LLAMAN DIAS Y HORARIOS DIFERENTES Y NO SE OBTIENE RESPUESTA | 23/12/2025 SE INTENTO COMUNICACION CON EL USUARIO, NO SE LOGRA CONTACTO. SE PROCEDE A CANCELAR LA SOLICITUD PORQUE SE LLAMAN DIAS Y HORARIOS DIFERENTES Y NO SE OBTIENE RESPUESTA | 23/12/2025 SE INTENTO COMUNICACION CON EL USUARIO, NO SE LOGRA CONTACTO. SE PROCEDE A CANCELAR LA SOLICITUD PORQUE SE LLAMAN DIAS Y HORARIOS DIFERENTES Y NO SE OBTIENE RESPUESTA"/>
    <s v="SOPORTE_TELEFÓNICO"/>
    <n v="0"/>
    <s v="INTERMEDIA"/>
    <s v="TERRESTRE"/>
    <s v="ORREGO BEDOYA YASMIN ADRIANA"/>
    <n v="1"/>
    <n v="22000"/>
    <n v="22000"/>
  </r>
  <r>
    <s v="MEDELLIN"/>
    <s v="0036-0005"/>
    <x v="5"/>
    <n v="5001"/>
    <n v="3153664"/>
    <n v="74950"/>
    <x v="0"/>
    <s v="ANTIOQUIA"/>
    <s v="MEDELLIN"/>
    <s v="MASCOTAS YICE"/>
    <s v="WOMPI"/>
    <s v="FO-25-1996553"/>
    <d v="2025-12-18T10:11:00"/>
    <d v="2025-12-23T10:27:00"/>
    <x v="0"/>
    <s v="ROLLOS"/>
    <s v="EJECUTADO_EXITOSO"/>
    <s v="EJECUTADO EXITOSO"/>
    <s v="18/12/2025 SE ESCALA A COORDINADOR DE ZONA PARA ENTREGA DE ROLLOS EN SITIO | 23/12/2025 SE REALIZA ENTREGA DE 48 ROLLOS POR EL OPERADOR LOGISTICO VELOCES CON LA GUIA V4002012884"/>
    <s v="ANALISTA-OPERADOR LOGISTICO"/>
    <n v="48"/>
    <s v="PRINCIPAL"/>
    <s v="TERRESTRE"/>
    <s v="BETANCUR AGUIRRE EDGAR AUGUSTO"/>
    <n v="1"/>
    <n v="31419"/>
    <n v="31419"/>
  </r>
  <r>
    <s v="MEDELLIN"/>
    <s v="0036-0005"/>
    <x v="5"/>
    <n v="5001"/>
    <n v="3148927"/>
    <n v="82402"/>
    <x v="0"/>
    <s v="ANTIOQUIA"/>
    <s v="MEDELLIN"/>
    <s v="ACCESORIOS Y HERRAJES LA 50"/>
    <s v="WOMPI"/>
    <s v="FO-25-1988540"/>
    <d v="2025-12-17T11:08:00"/>
    <d v="2025-12-23T10:28:00"/>
    <x v="0"/>
    <s v="ROLLOS"/>
    <s v="EJECUTADO_EXITOSO"/>
    <s v="EJECUTADO EXITOSO"/>
    <s v="17/12/2025 SE ESCALA A COORDINADOR DE ZONA PARA ENTREGA DE ROLLOS EN SITIO | 23/12/2025 SE REALIZA ENTREGA DE 16 ROLLOS POR EL OPERADOR LOGISTICO VELOCES CON LA GUIA V4002007705"/>
    <s v="ANALISTA-OPERADOR LOGISTICO"/>
    <n v="16"/>
    <s v="PRINCIPAL"/>
    <s v="TERRESTRE"/>
    <s v="BETANCUR AGUIRRE EDGAR AUGUSTO"/>
    <n v="1"/>
    <n v="31419"/>
    <n v="31419"/>
  </r>
  <r>
    <s v="MEDELLIN"/>
    <s v="0036-0005"/>
    <x v="5"/>
    <n v="5360"/>
    <n v="3146259"/>
    <n v="75434"/>
    <x v="0"/>
    <s v="ANTIOQUIA"/>
    <s v="ITAGUI"/>
    <s v="BARRIO ITAGUI ITAGUI 26"/>
    <s v="WOMPI"/>
    <s v="FO-25-1986064"/>
    <d v="2025-12-17T08:00:00"/>
    <d v="2025-12-23T10:29:00"/>
    <x v="0"/>
    <s v="ROLLOS"/>
    <s v="EJECUTADO_EXITOSO"/>
    <s v="EJECUTADO EXITOSO"/>
    <s v="17/12/2025 SE ESCALA A COORDINADOR DE ZONA PARA ENTREGA DE ROLLOS EN SITIO | 23/12/2025 SE REALIZA ENTREGA DE 32 ROLLOS POR EL OPERADOR LOGISTICO VELOCES CON LA GUIA V4002007710"/>
    <s v="ANALISTA-OPERADOR LOGISTICO"/>
    <n v="32"/>
    <s v="PRINCIPAL"/>
    <s v="TERRESTRE"/>
    <s v="BETANCUR AGUIRRE EDGAR AUGUSTO"/>
    <n v="1"/>
    <n v="31419"/>
    <n v="31419"/>
  </r>
  <r>
    <s v="MEDELLIN"/>
    <s v="0036-0005"/>
    <x v="5"/>
    <n v="5001"/>
    <n v="3146507"/>
    <n v="78035"/>
    <x v="0"/>
    <s v="ANTIOQUIA"/>
    <s v="MEDELLIN"/>
    <s v="BARRIO CASTILLA MEDELLIN 14"/>
    <s v="WOMPI"/>
    <s v="FO-25-1986066"/>
    <d v="2025-12-17T08:00:00"/>
    <d v="2025-12-23T10:34:00"/>
    <x v="0"/>
    <s v="ROLLOS"/>
    <s v="EJECUTADO_EXITOSO"/>
    <s v="EJECUTADO EXITOSO"/>
    <s v="17/12/2025 SE ESCALA A COORDINADOR DE ZONA PARA ENTREGA DE ROLLOS EN SITIO | 23/12/2025 SE REALIZA ENTREGA DE 32 ROLLOS POR EL OPERADOR LOGISTICO VELOCES CON LA GUIA V4002007709"/>
    <s v="ANALISTA-OPERADOR LOGISTICO"/>
    <n v="32"/>
    <s v="PRINCIPAL"/>
    <s v="TERRESTRE"/>
    <s v="BETANCUR AGUIRRE EDGAR AUGUSTO"/>
    <n v="1"/>
    <n v="31419"/>
    <n v="31419"/>
  </r>
  <r>
    <s v="MEDELLIN"/>
    <s v="0036-0005"/>
    <x v="5"/>
    <n v="5001"/>
    <n v="3139024"/>
    <n v="67255"/>
    <x v="0"/>
    <s v="ANTIOQUIA"/>
    <s v="MEDELLIN"/>
    <s v="BARRIO MANRIQUE MEDELLIN 23"/>
    <s v="WOMPI"/>
    <s v="FO-25-1976395"/>
    <d v="2025-12-15T14:06:00"/>
    <d v="2025-12-23T10:36:00"/>
    <x v="0"/>
    <s v="ROLLOS"/>
    <s v="EJECUTADO_EXITOSO"/>
    <s v="EJECUTADO EXITOSO"/>
    <s v="15/12/2025 SE ESCALA A COORDINADOR DE ZONA PARA ENTREGA DE ROLLOS EN SITIO | 23/12/2025 SE REALIZA ENTREGA DE 64 ROLLOS POR EL OPERADOR LOGISTICO VELOCES CON LA GUIA V4001994290"/>
    <s v="ANALISTA-OPERADOR LOGISTICO"/>
    <n v="64"/>
    <s v="PRINCIPAL"/>
    <s v="TERRESTRE"/>
    <s v="BETANCUR AGUIRRE EDGAR AUGUSTO"/>
    <n v="1"/>
    <n v="31419"/>
    <n v="31419"/>
  </r>
  <r>
    <s v="MEDELLIN"/>
    <s v="0036-0005"/>
    <x v="5"/>
    <n v="5088"/>
    <n v="3137996"/>
    <n v="34705"/>
    <x v="0"/>
    <s v="ANTIOQUIA"/>
    <s v="BELLO"/>
    <s v="BARRIO ZAMORA BELLO 2"/>
    <s v="WOMPI"/>
    <s v="FO-25-1975523"/>
    <d v="2025-12-15T11:36:00"/>
    <d v="2025-12-23T10:37:00"/>
    <x v="0"/>
    <s v="ROLLOS"/>
    <s v="EJECUTADO_EXITOSO"/>
    <s v="EJECUTADO EXITOSO"/>
    <s v="15/12/2025 SE ESCALA A COORDINADOR DE ZONA PARA ENTREGA DE ROLLOS EN SITIO | 23/12/2025 SE REALIZA ENTREGA DE 64 ROLLOS POR EL OPERADOR LOGISTICO VELOCES CON LA GUIA V4001994285"/>
    <s v="ANALISTA-OPERADOR LOGISTICO"/>
    <n v="64"/>
    <s v="PRINCIPAL"/>
    <s v="TERRESTRE"/>
    <s v="BETANCUR AGUIRRE EDGAR AUGUSTO"/>
    <n v="1"/>
    <n v="31419"/>
    <n v="31419"/>
  </r>
  <r>
    <s v="MEDELLIN"/>
    <s v="0036-0005"/>
    <x v="5"/>
    <n v="5088"/>
    <n v="3134835"/>
    <n v="59623"/>
    <x v="0"/>
    <s v="ANTIOQUIA"/>
    <s v="BELLO"/>
    <s v="BARRIO PARIS BELLO 5"/>
    <s v="WOMPI"/>
    <s v="FO-25-1970865"/>
    <d v="2025-12-15T08:00:00"/>
    <d v="2025-12-23T10:39:00"/>
    <x v="0"/>
    <s v="ROLLOS"/>
    <s v="EJECUTADO_EXITOSO"/>
    <s v="EJECUTADO EXITOSO"/>
    <s v="13/12/2025 SE ESCALA A COORDINADOR DE ZONA PARA ENTREGA DE ROLLOS EN SITIO | 23/12/2025 SE REALIZA ENTREGA DE 64 ROLLOS POR EL OPERADOR LOGISTICO VELOCES CON LA GUIA V4001984718"/>
    <s v="ANALISTA-OPERADOR LOGISTICO"/>
    <n v="64"/>
    <s v="PRINCIPAL"/>
    <s v="TERRESTRE"/>
    <s v="BETANCUR AGUIRRE EDGAR AUGUSTO"/>
    <n v="1"/>
    <n v="31419"/>
    <n v="31419"/>
  </r>
  <r>
    <s v="MEDELLIN"/>
    <s v="0036-0005"/>
    <x v="5"/>
    <n v="5380"/>
    <n v="3133695"/>
    <n v="46216"/>
    <x v="0"/>
    <s v="ANTIOQUIA"/>
    <s v="LA ESTRELLA"/>
    <s v="BARRIO LA ESTRELLA LA ESTRELLA 2"/>
    <s v="WOMPI"/>
    <s v="FO-25-1968211"/>
    <d v="2025-12-12T16:59:00"/>
    <d v="2025-12-23T10:40:00"/>
    <x v="0"/>
    <s v="ROLLOS"/>
    <s v="EJECUTADO_EXITOSO"/>
    <s v="EJECUTADO EXITOSO"/>
    <s v="23/12/2025 SE REALIZA ENTREGA DE 32 ROLLOS POR EL OPERADOR LOGISTICO VELOCES CON LA GUIA V4001981926"/>
    <s v="ANALISTA-OPERADOR LOGISTICO"/>
    <n v="32"/>
    <s v="PRINCIPAL"/>
    <s v="TERRESTRE"/>
    <s v="BETANCUR AGUIRRE EDGAR AUGUSTO"/>
    <n v="1"/>
    <n v="31419"/>
    <n v="31419"/>
  </r>
  <r>
    <s v="MEDELLIN"/>
    <s v="0036-0005"/>
    <x v="5"/>
    <n v="5001"/>
    <n v="3124620"/>
    <n v="77048"/>
    <x v="0"/>
    <s v="ANTIOQUIA"/>
    <s v="MEDELLIN"/>
    <s v="BARRIO POPULAR MEDELLIN 5"/>
    <s v="WOMPI"/>
    <s v="FO-25-1957894"/>
    <d v="2025-12-11T08:00:00"/>
    <d v="2025-12-23T10:41:00"/>
    <x v="0"/>
    <s v="ROLLOS"/>
    <s v="EJECUTADO_EXITOSO"/>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23/12/2025 SE REALIZA ENTREGA DE 32 ROLLOS POR EL OPERADOR LOGISTICO VELOCES CON LA GUIA V4001972103"/>
    <s v="ANALISTA-OPERADOR LOGISTICO"/>
    <n v="32"/>
    <s v="PRINCIPAL"/>
    <s v="TERRESTRE"/>
    <s v="BETANCUR AGUIRRE EDGAR AUGUSTO"/>
    <n v="1"/>
    <n v="31419"/>
    <n v="31419"/>
  </r>
  <r>
    <s v="TUNJA"/>
    <s v="0036-0007"/>
    <x v="3"/>
    <n v="15407"/>
    <n v="3145786"/>
    <n v="25991"/>
    <x v="0"/>
    <s v="BOYACA"/>
    <s v="VILLA DE LEYVA"/>
    <s v="LOS OLIVOS VILLA DE LEYVA - BOYACA"/>
    <s v="WOMPI"/>
    <s v="FO-25-1984305"/>
    <d v="2025-12-16T16:38:00"/>
    <d v="2025-12-23T10:44:00"/>
    <x v="0"/>
    <s v="ROLLOS"/>
    <s v="EJECUTADO_EXITOSO"/>
    <s v="EJECUTADO EXITOSO"/>
    <s v="16/12/2025 SE REALIZA ENVIO DE ROLLOS POR  OPERADOR LOGISTICO | 23/12/2025 SE REALIZA ENVIO DE 64 ROLLOS, CON LA GUIA 2235598054 SERVIENTREGA. SE CONFIRMA ENTREGA EXITOSA POR PARTE DE LA TRANSPORTADORA"/>
    <s v="ENVÍO"/>
    <n v="64"/>
    <s v="INTERMEDIA"/>
    <s v="TERRESTRE"/>
    <s v="ORREGO BEDOYA YASMIN ADRIANA"/>
    <n v="1"/>
    <n v="36351"/>
    <n v="36351"/>
  </r>
  <r>
    <s v="CALI"/>
    <s v="0036-0003"/>
    <x v="0"/>
    <n v="76001"/>
    <n v="3164532"/>
    <n v="75472"/>
    <x v="0"/>
    <s v="VALLE DEL CAUCA"/>
    <s v="CALI"/>
    <s v="BARRIO BAJOS CIUDAD CORDOBA CALI"/>
    <s v="WOMPI"/>
    <s v="FO-25-2014787"/>
    <d v="2025-12-22T10:02:00"/>
    <d v="2025-12-23T10:47:00"/>
    <x v="0"/>
    <s v="ROLLOS"/>
    <s v="EJECUTADO_EXITOSO"/>
    <s v="EJECUTADO EXITOSO"/>
    <s v="22/12/2025 SE ESCALA A COORDINADOR DE ZONA PARA ENTREGA DE ROLLOS EN SITIO | 23/12/2025 SE REALIZA ENTREFA DE 48 ROLLOS TÉRMICOS DE WOMPI SIN NOVEDAD EN EL CB."/>
    <s v="VISITA_TÉCNICA"/>
    <n v="48"/>
    <s v="PRINCIPAL"/>
    <s v="TERRESTRE"/>
    <s v="TORRES GARCIA JENDRY JOSE"/>
    <n v="1"/>
    <n v="31419"/>
    <n v="31419"/>
  </r>
  <r>
    <s v="VILLAVICENCIO"/>
    <s v="0036-0006"/>
    <x v="2"/>
    <n v="50001"/>
    <n v="3162192"/>
    <n v="16036"/>
    <x v="0"/>
    <s v="META"/>
    <s v="VILLAVICENCIO"/>
    <s v="BARRIO CATUMARE VILLAVICENCIO"/>
    <s v="WOMPI"/>
    <s v="FO-25-2014561"/>
    <d v="2025-12-22T08:08:00"/>
    <d v="2025-12-23T10:53:00"/>
    <x v="0"/>
    <s v="ROLLOS"/>
    <s v="EJECUTADO_EXITOSO"/>
    <s v="EJECUTADO EXITOSO"/>
    <s v="22/12/2025 SE ESCALA A COORDINADOR DE ZONA PARA ENTREGA DE ROLLOS EN SITIO | 23/12/2025 SE REALIZA ENTREGA EN SITIO DE 32 ROLLOS WOMPI"/>
    <s v="VISITA_TÉCNICA"/>
    <n v="32"/>
    <s v="PRINCIPAL"/>
    <s v="TERRESTRE"/>
    <s v="CASTRILLON URREA LONDIER LEANDRO"/>
    <n v="1"/>
    <n v="31419"/>
    <n v="31419"/>
  </r>
  <r>
    <s v="CALI"/>
    <s v="0036-0003"/>
    <x v="0"/>
    <n v="76520"/>
    <n v="3163957"/>
    <n v="71965"/>
    <x v="0"/>
    <s v="VALLE DEL CAUCA"/>
    <s v="PALMIRA"/>
    <s v="PALMIRA CENTRO"/>
    <s v="WOMPI"/>
    <s v="FO-25-2015184"/>
    <d v="2025-12-22T09:23:00"/>
    <d v="2025-12-23T11:06:00"/>
    <x v="0"/>
    <s v="ROLLOS"/>
    <s v="EJECUTADO_EXITOSO"/>
    <s v="EJECUTADO EXITOSO"/>
    <s v="22/12/2025 SE ESCALA A COORDINADOR DE ZONA PARA ENTREGA DE ROLLOS EN SITIO | 23/12/2025 EN LA VISITA TÉCNICA REALIZADA AL COMERCIO SE LLEGA AL SITIO SE INFORMA EL MOTIVO DE LA VISITA SE ENTREGAN 48 ROLLOS TÉRMICOS AL CLIENTE."/>
    <s v="VISITA_TÉCNICA"/>
    <n v="48"/>
    <s v="PRINCIPAL"/>
    <s v="TERRESTRE"/>
    <s v="BENAVIDES ARANGO RAFAEL JOSE"/>
    <n v="1"/>
    <n v="31419"/>
    <n v="31419"/>
  </r>
  <r>
    <s v="CUCUTA"/>
    <s v="0036-0007"/>
    <x v="3"/>
    <n v="54001"/>
    <n v="3165243"/>
    <n v="78949"/>
    <x v="0"/>
    <s v="NORTE DE SANTANDER"/>
    <s v="CUCUTA"/>
    <s v="BARRIO SAN JOSE CUCUTA 4"/>
    <s v="WOMPI"/>
    <s v="FO-25-2015660"/>
    <d v="2025-12-22T11:01:00"/>
    <d v="2025-12-23T11:08:00"/>
    <x v="0"/>
    <s v="ROLLOS"/>
    <s v="EJECUTADO_EXITOSO"/>
    <s v="EJECUTADO EXITOSO"/>
    <s v="22/12/2025 SE ESCALA A COORDINADOR DE ZONA PARA ENTREGA DE ROLLOS EN SITIO | 23/12/2025 SE VISITA COMERCIO SE HACE ENTREGA DE 8 ROLLOS WOMPI CIERRE EXITOSO"/>
    <s v="VISITA_TÉCNICA"/>
    <n v="8"/>
    <s v="PRINCIPAL"/>
    <s v="TERRESTRE"/>
    <s v="CARRILLO MORA FRANKY JAVIER"/>
    <n v="1"/>
    <n v="31419"/>
    <n v="31419"/>
  </r>
  <r>
    <s v="VILLAVICENCIO"/>
    <s v="0036-0006"/>
    <x v="2"/>
    <n v="50350"/>
    <n v="3076662"/>
    <n v="31193"/>
    <x v="0"/>
    <s v="META"/>
    <s v="LA MACARENA"/>
    <s v="BARRIO LOS CRISTALES 2"/>
    <s v="WOMPI"/>
    <s v="FO-25-1907558"/>
    <d v="2025-11-28T14:17:00"/>
    <d v="2025-12-23T11:26:00"/>
    <x v="0"/>
    <s v="ROLLOS"/>
    <s v="EJECUTADO_EXITOSO"/>
    <s v="EJECUTADO EXITOSO"/>
    <s v="29/11/2025 SE REALIZA ENVIO DE ROLLOS POR  OPERADOR LOGISTICO | 23/12/2025 SE REALIZA ENVIO DE 8 ROLLOS, CON LA GUIA 2235596923 SERVIENTREGA. SE CONFIRMA ENTREGA EXITOSA POR PARTE DE LA TRANSPORTADORA/ 23/12 EN COMUNICACIÓN CON LA 3132045117 USUARIA AL NÚMERO CONFIRMA QUE YA RECIBIÓ LOS ROLLOS AL NÚMERO"/>
    <s v="ENVÍO"/>
    <n v="8"/>
    <s v="LEJANA"/>
    <s v="AEREO"/>
    <s v="CONTRERAS ROSSI LITZY YULIETH"/>
    <n v="1"/>
    <n v="40250"/>
    <n v="40250"/>
  </r>
  <r>
    <s v="MONTERIA"/>
    <s v="0036-0001"/>
    <x v="1"/>
    <n v="23574"/>
    <n v="3122402"/>
    <n v="52385"/>
    <x v="0"/>
    <s v="CORDOBA"/>
    <s v="PUERTO ESCONDIDO"/>
    <s v="BARRIO EL PROGRESO PUERTO ESCONDIDO"/>
    <s v="WOMPI"/>
    <s v="FO-25-1960668"/>
    <d v="2025-12-10T13:58:00"/>
    <d v="2025-12-23T11:34:00"/>
    <x v="0"/>
    <s v="ROLLOS"/>
    <s v="EJECUTADO_EXITOSO"/>
    <s v="EJECUTADO EXITOSO"/>
    <s v="11/12/2025 SE CONFIRMAN DATOS, SE REALIZA ENVIO POR OPERADOR LOGISTICO | 17/12/2025 SE INTENTA COMUNICACION CON EL USUARIO PARA VALIDAR SI YA RECIBIO LOS ROLLOS PERO NO HAY CONTACTO | 23/12/2025 SE REALIZA ENVIO DE 16 ROLLOS, CON LA GUIA 46778000481 COORDINADORA. SE CONFIRMA ENTREGA EXITOSA POR PARTE DE LA TRANSPORTADORA"/>
    <s v="ENVÍO"/>
    <n v="16"/>
    <s v="LEJANA"/>
    <s v="TERRESTRE"/>
    <s v="MISAS MARULANDA ALEXANDER"/>
    <n v="1"/>
    <n v="40250"/>
    <n v="40250"/>
  </r>
  <r>
    <s v="BOGOTA"/>
    <s v="0036-0004"/>
    <x v="4"/>
    <n v="25754"/>
    <n v="3161594"/>
    <n v="54559"/>
    <x v="0"/>
    <s v="CUNDINAMARCA"/>
    <s v="SOACHA"/>
    <s v="BARRIO VILLAS DE CASALOMA SOACHA SOACHA"/>
    <s v="WOMPI"/>
    <s v="FO-25-2010311"/>
    <d v="2025-12-22T08:00:00"/>
    <d v="2025-12-23T12:05:00"/>
    <x v="0"/>
    <s v="ROLLOS"/>
    <s v="EJECUTADO_EXITOSO"/>
    <s v="EJECUTADO EXITOSO"/>
    <s v="20/12/2025 SE ESCALA A COORDINADOR DE ZONA PARA ENTREGA DE ROLLOS EN SITIO | 23/12/2025 SE ENTREGAN 40 ROLLOS WOMPI"/>
    <s v="VISITA_TÉCNICA"/>
    <n v="40"/>
    <s v="PRINCIPAL"/>
    <s v="TERRESTRE"/>
    <s v="LEON GUERRERO CRISTIAN JOHAN"/>
    <n v="1"/>
    <n v="31419"/>
    <n v="31419"/>
  </r>
  <r>
    <s v="MEDELLIN"/>
    <s v="0036-0005"/>
    <x v="5"/>
    <n v="5360"/>
    <n v="3162221"/>
    <n v="49761"/>
    <x v="0"/>
    <s v="ANTIOQUIA"/>
    <s v="ITAGUI"/>
    <s v="BARRIO VEREDA PEDREGAL ITAGUI"/>
    <s v="WOMPI"/>
    <s v="FO-25-2011752"/>
    <d v="2025-12-22T08:00:00"/>
    <d v="2025-12-23T12:07:00"/>
    <x v="0"/>
    <s v="ROLLOS"/>
    <s v="EJECUTADO_EXITOSO"/>
    <s v="EJECUTADO EXITOSO"/>
    <s v="21/12/2025 SE ESCALA A COORDINADOR DE ZONA PARA ENTREGA DE ROLLOS EN SITIO | 23/12/2025 SE REALIZA ENTREGA DE ROLLOS"/>
    <s v="VISITA_TÉCNICA"/>
    <n v="56"/>
    <s v="PRINCIPAL"/>
    <s v="TERRESTRE"/>
    <s v="HERNANDEZ CHAVARRIA JUAN CAMILO"/>
    <n v="1"/>
    <n v="31419"/>
    <n v="31419"/>
  </r>
  <r>
    <s v="VILLAVICENCIO"/>
    <s v="0036-0006"/>
    <x v="2"/>
    <n v="50001"/>
    <n v="3164338"/>
    <n v="75352"/>
    <x v="0"/>
    <s v="META"/>
    <s v="VILLAVICENCIO"/>
    <s v="BARRIO SAN BENITO VILLAVICENCIO 14"/>
    <s v="WOMPI"/>
    <s v="FO-25-2014797"/>
    <d v="2025-12-22T09:44:00"/>
    <d v="2025-12-23T12:08:00"/>
    <x v="0"/>
    <s v="ROLLOS"/>
    <s v="EJECUTADO_EXITOSO"/>
    <s v="EJECUTADO EXITOSO"/>
    <s v="22/12/2025 SE ESCALA A COORDINADOR DE ZONA PARA ENTREGA DE ROLLOS EN SITIO | 23/12/2025 SE REALIZA ENTREGA EN SITIO DE 24 ROLLOS WOMPI"/>
    <s v="VISITA_TÉCNICA"/>
    <n v="24"/>
    <s v="PRINCIPAL"/>
    <s v="TERRESTRE"/>
    <s v="CASTRILLON URREA LONDIER LEANDRO"/>
    <n v="1"/>
    <n v="31419"/>
    <n v="31419"/>
  </r>
  <r>
    <s v="MONTERIA"/>
    <s v="0036-0001"/>
    <x v="1"/>
    <n v="23417"/>
    <n v="3111146"/>
    <n v="74467"/>
    <x v="0"/>
    <s v="CORDOBA"/>
    <s v="LORICA"/>
    <s v="BARRIO ALTO KENNEDY LORICA 1"/>
    <s v="WOMPI"/>
    <s v="FO-25-1950118"/>
    <d v="2025-12-09T08:00:00"/>
    <d v="2025-12-23T12:12:00"/>
    <x v="0"/>
    <s v="ROLLOS"/>
    <s v="EJECUTADO_EXITOSO"/>
    <s v="EJECUTADO EXITOSO"/>
    <s v="09/12/2025 SE CONFIRMAN DATOS, SE REALIZA ENVIO POR OPERADOR LOGISTICO | 23/12/2025 SE REALIZA ENVIO DE 24 ROLLOS, CON LA GUIA 46778000259 COORDINADORA. SE CONFIRMA ENTREGA EXITOSA POR PARTE DEL USUARIO"/>
    <s v="ENVÍO"/>
    <n v="24"/>
    <s v="INTERMEDIA"/>
    <s v="TERRESTRE"/>
    <s v="ORREGO BEDOYA YASMIN ADRIANA"/>
    <n v="1"/>
    <n v="36351"/>
    <n v="36351"/>
  </r>
  <r>
    <s v="BOGOTA"/>
    <s v="0036-0004"/>
    <x v="4"/>
    <n v="11001"/>
    <n v="3146602"/>
    <n v="59292"/>
    <x v="0"/>
    <s v="CUNDINAMARCA"/>
    <s v="BOGOTA"/>
    <s v="SHOPIN STORY"/>
    <s v="WOMPI"/>
    <s v="FO-25-1987025"/>
    <d v="2025-12-17T08:00:00"/>
    <d v="2025-12-23T12:12:00"/>
    <x v="0"/>
    <s v="ROLLOS"/>
    <s v="EJECUTADO_EXITOSO"/>
    <s v="EJECUTADO EXITOSO"/>
    <s v="17/12/2025 SE ESCALA A COORDINADOR DE ZONA PARA ENTREGA DE ROLLOS EN SITIO | 23/12/2025 SE ENTREGAN 40 ROLLOS WOMPI"/>
    <s v="VISITA_TÉCNICA"/>
    <n v="40"/>
    <s v="PRINCIPAL"/>
    <s v="TERRESTRE"/>
    <s v="LEON GUERRERO CRISTIAN JOHAN"/>
    <n v="1"/>
    <n v="31419"/>
    <n v="31419"/>
  </r>
  <r>
    <s v="SINCELEJO"/>
    <s v="0036-0001"/>
    <x v="1"/>
    <n v="70235"/>
    <n v="3145448"/>
    <n v="16422"/>
    <x v="0"/>
    <s v="SUCRE"/>
    <s v="GALERAS"/>
    <s v="BARRIO CENTRO GALERAS"/>
    <s v="WOMPI"/>
    <s v="FO-25-1992351"/>
    <d v="2025-12-16T15:33:00"/>
    <d v="2025-12-23T12:20:00"/>
    <x v="0"/>
    <s v="ROLLOS"/>
    <s v="EJECUTADO_EXITOSO"/>
    <s v="EJECUTADO EXITOSO"/>
    <s v="17/12/2025 SE CONFIRMAN DATOS, SE REALIZA ENVIO POR OPERADOR LOGISTICO | 23/12/2025 SE LE ENVIA EL NUMERO DE GUIA AL USUARIO, PENDIENTE CONFIRMACIÓN | 23/12/2025 SE REALIZA ENVIO DE 16 ROLLOS, CON LA GUIA 46778000572 COORDINADORA. SE CONFIRMA ENTREGA EXITOSA POR PARTE DE LA TRANSPORTADORA"/>
    <s v="ENVÍO"/>
    <n v="16"/>
    <s v="INTERMEDIA"/>
    <s v="TERRESTRE"/>
    <s v="RICO PERDOMO ALAHY XIMENA"/>
    <n v="1"/>
    <n v="36351"/>
    <n v="36351"/>
  </r>
  <r>
    <s v="BARRANQUILLA"/>
    <s v="0036-0001"/>
    <x v="1"/>
    <n v="8001"/>
    <n v="3165202"/>
    <n v="67196"/>
    <x v="0"/>
    <s v="ATLANTICO"/>
    <s v="BARRANQUILLA"/>
    <s v="BARRIO SANTO DOMINGO BARRANQUILLA 4"/>
    <s v="WOMPI"/>
    <s v="FO-25-2015177"/>
    <d v="2025-12-22T10:44:00"/>
    <d v="2025-12-23T12:26:00"/>
    <x v="0"/>
    <s v="ROLLOS"/>
    <s v="EJECUTADO_EXITOSO"/>
    <s v="EJECUTADO EXITOSO"/>
    <s v="22/12/2025 SE ESCALA A COORDINADOR DE ZONA PARA ENTREGA DE ROLLOS EN SITIO | 23/12/2025 SE HACE ENTREGA DE 48 ROLLOS WOMPI DE MANERA EXITOSA"/>
    <s v="VISITA_TÉCNICA"/>
    <n v="48"/>
    <s v="PRINCIPAL"/>
    <s v="TERRESTRE"/>
    <s v="ORTEGA TORRES JUAN SEBASTIAN"/>
    <n v="1"/>
    <n v="31419"/>
    <n v="31419"/>
  </r>
  <r>
    <s v="BOGOTA"/>
    <s v="0036-0004"/>
    <x v="4"/>
    <n v="25473"/>
    <n v="3165702"/>
    <n v="75596"/>
    <x v="0"/>
    <s v="CUNDINAMARCA"/>
    <s v="MOSQUERA"/>
    <s v="BARRIO CC EL TREBOL MOSQUERA"/>
    <s v="WOMPI"/>
    <s v="FO-25-2017720"/>
    <d v="2025-12-22T11:29:00"/>
    <d v="2025-12-23T13:59:00"/>
    <x v="0"/>
    <s v="ROLLOS"/>
    <s v="EJECUTADO_EXITOSO"/>
    <s v="EJECUTADO EXITOSO"/>
    <s v="22/12/2025 SE ESCALA A COORDINADOR DE ZONA PARA ENTREGA DE ROLLOS EN SITIO | 23/12/2025 SE LLEGA A COMERCIO, SE ENTREGAN ROLLOS, SIN MANIPULACIÓN DEL EQUIPO SIN NOVEDAD"/>
    <s v="VISITA_TÉCNICA"/>
    <n v="32"/>
    <s v="PRINCIPAL"/>
    <s v="TERRESTRE"/>
    <s v="ARIAS QUILINDO JULIAN"/>
    <n v="1"/>
    <n v="31419"/>
    <n v="31419"/>
  </r>
  <r>
    <s v="TUNJA"/>
    <s v="0036-0007"/>
    <x v="3"/>
    <n v="15238"/>
    <n v="3063492"/>
    <n v="80265"/>
    <x v="0"/>
    <s v="BOYACA"/>
    <s v="DUITAMA"/>
    <s v="BARRIO CANDIDO QUINTERO DUITAMA 2"/>
    <s v="WOMPI"/>
    <s v="FO-25-1884170"/>
    <d v="2025-11-26T08:13:00"/>
    <d v="2025-12-23T14:03:00"/>
    <x v="0"/>
    <s v="ROLLOS"/>
    <s v="EJECUTADO_EXITOSO"/>
    <s v="EJECUTADO EXITOSO"/>
    <s v="26/11/2025 SE CONFIRMAN DATOS, SE REALIZA ENVIO POR OPERADOR LOGISTICO | 23/12/2025 SE REALIZA ENVIO DE 24 ROLLOS CON GUIA 2235596843 SERVIENTREGA/ SE CONFIRMA ENTREGA EXITOSA POR PARTE DEL USUARIO EN COMUNICACIÓN CON LA SEÑORA MARITZA BERDUGO VARGAS  AL NÚMERO 3122641609 CONFIRMA QUE YA RECIBIÓ LOS ROLLOS."/>
    <s v="ENVÍO"/>
    <n v="24"/>
    <s v="INTERMEDIA"/>
    <s v="TERRESTRE"/>
    <s v="TORO CARDONA ELIZABETH"/>
    <n v="1"/>
    <n v="36351"/>
    <n v="36351"/>
  </r>
  <r>
    <s v="MONTERIA"/>
    <s v="0036-0001"/>
    <x v="1"/>
    <n v="23189"/>
    <n v="3081720"/>
    <n v="67035"/>
    <x v="0"/>
    <s v="CORDOBA"/>
    <s v="CIENAGA DE ORO"/>
    <s v="BARRIO SAN JOSE CIENAGA DE ORO 1"/>
    <s v="WOMPI"/>
    <s v="FO-25-1918227 | FO-25-2013531"/>
    <d v="2025-12-01T09:34:00"/>
    <d v="2025-12-23T14:10:00"/>
    <x v="0"/>
    <s v="ROLLOS"/>
    <s v="EJECUTADO_EXITOSO"/>
    <s v="EJECUTADO EXITOSO"/>
    <s v="23/12/2025 SE ENTREGAN 32 ROLLOS WOMPI CON VISITA OK"/>
    <s v="ENVÍO | VISITA_TÉCNICA"/>
    <n v="32"/>
    <s v="INTERMEDIA"/>
    <s v="TERRESTRE"/>
    <s v="COGOLLO VERTEL EDER LUIS"/>
    <n v="1"/>
    <n v="36351"/>
    <n v="36351"/>
  </r>
  <r>
    <s v="CARTAGENA"/>
    <s v="0036-0001"/>
    <x v="1"/>
    <n v="13001"/>
    <n v="3169799"/>
    <n v="15122"/>
    <x v="0"/>
    <s v="BOLIVAR"/>
    <s v="CARTAGENA"/>
    <s v="BARRIO ALTOS DEL CAMPESTRE CARTAGENA"/>
    <s v="WOMPI"/>
    <s v="FO-25-2022878"/>
    <d v="2025-12-23T09:55:00"/>
    <d v="2025-12-23T14:13:00"/>
    <x v="0"/>
    <s v="ROLLOS"/>
    <s v="EJECUTADO_EXITOSO"/>
    <s v="EJECUTADO EXITOSO"/>
    <s v="23/12/2025 SE ESCALA A COORDINADOR DE ZONA PARA ENTREGA DE ROLLOS EN SITIO | 23/12/2025 SE REALIZA ENTREGA DE 64 ROLLOS WOMPI"/>
    <s v="VISITA_TÉCNICA"/>
    <n v="64"/>
    <s v="PRINCIPAL"/>
    <s v="TERRESTRE"/>
    <s v="AVILA DE HORTA FERNANDO JOSE"/>
    <n v="1"/>
    <n v="31419"/>
    <n v="31419"/>
  </r>
  <r>
    <s v="CARTAGENA"/>
    <s v="0036-0001"/>
    <x v="1"/>
    <n v="13001"/>
    <n v="3168189"/>
    <n v="49765"/>
    <x v="0"/>
    <s v="BOLIVAR"/>
    <s v="CARTAGENA"/>
    <s v="BARRIO POLICARPA CARTAGENA DE INDIAS"/>
    <s v="WOMPI"/>
    <s v="FO-25-2022521"/>
    <d v="2025-12-23T08:00:00"/>
    <d v="2025-12-23T14:15:00"/>
    <x v="0"/>
    <s v="ROLLOS"/>
    <s v="EJECUTADO_EXITOSO"/>
    <s v="EJECUTADO EXITOSO"/>
    <s v="23/12/2025 SE ESCALA A COORDINADOR DE ZONA PARA ENTREGA DE ROLLOS EN SITIO | 23/12/2025 SE REALIZA ENTREGA DE 32 ROLLOS WOMPI"/>
    <s v="VISITA_TÉCNICA"/>
    <n v="32"/>
    <s v="PRINCIPAL"/>
    <s v="TERRESTRE"/>
    <s v="AVILA DE HORTA FERNANDO JOSE"/>
    <n v="1"/>
    <n v="31419"/>
    <n v="31419"/>
  </r>
  <r>
    <s v="BARRANQUILLA"/>
    <s v="0036-0001"/>
    <x v="1"/>
    <n v="8001"/>
    <n v="3164325"/>
    <n v="78785"/>
    <x v="0"/>
    <s v="ATLANTICO"/>
    <s v="BARRANQUILLA"/>
    <s v="BARRIO CENTRO BARRANQUILLA 55"/>
    <s v="WOMPI"/>
    <s v="FO-25-2014803"/>
    <d v="2025-12-22T09:41:00"/>
    <d v="2025-12-23T14:17:00"/>
    <x v="0"/>
    <s v="ROLLOS"/>
    <s v="EJECUTADO_EXITOSO"/>
    <s v="EJECUTADO EXITOSO"/>
    <s v="22/12/2025 SE ESCALA A COORDINADOR DE ZONA PARA ENTREGA DE ROLLOS EN SITIO | 23/12/2025 SE ENTREGAN 16 ROLLOS"/>
    <s v="VISITA_TÉCNICA"/>
    <n v="16"/>
    <s v="PRINCIPAL"/>
    <s v="TERRESTRE"/>
    <s v="DE AVILA SIADES ALBERTO ENRIQUE"/>
    <n v="1"/>
    <n v="31419"/>
    <n v="31419"/>
  </r>
  <r>
    <s v="BARRANQUILLA"/>
    <s v="0036-0001"/>
    <x v="1"/>
    <n v="8001"/>
    <n v="3167244"/>
    <n v="65275"/>
    <x v="0"/>
    <s v="ATLANTICO"/>
    <s v="BARRANQUILLA"/>
    <s v="BARRIO CARIBE VERDE BARRANQUILLA 10"/>
    <s v="WOMPI"/>
    <s v="FO-25-2017699"/>
    <d v="2025-12-22T15:23:00"/>
    <d v="2025-12-23T14:18:00"/>
    <x v="0"/>
    <s v="ROLLOS"/>
    <s v="EJECUTADO_EXITOSO"/>
    <s v="EJECUTADO EXITOSO"/>
    <s v="22/12/2025 SE ESCALA A COORDINADOR DE ZONA PARA ENTREGA DE ROLLOS EN SITIO | 23/12/2025 SE HACE ENTREGA DE 24 ROLLOS WOMPI DE MANERA EXITOSA"/>
    <s v="VISITA_TÉCNICA"/>
    <n v="24"/>
    <s v="PRINCIPAL"/>
    <s v="TERRESTRE"/>
    <s v="ORTEGA TORRES JUAN SEBASTIAN"/>
    <n v="1"/>
    <n v="31419"/>
    <n v="31419"/>
  </r>
  <r>
    <s v="MONTERIA"/>
    <s v="0036-0001"/>
    <x v="1"/>
    <n v="23162"/>
    <n v="3166848"/>
    <n v="67203"/>
    <x v="0"/>
    <s v="CORDOBA"/>
    <s v="CERETE"/>
    <s v="BARRIO MARTINEZ CERETE"/>
    <s v="WOMPI"/>
    <s v="FO-25-2017217"/>
    <d v="2025-12-22T14:53:00"/>
    <d v="2025-12-23T14:39:00"/>
    <x v="0"/>
    <s v="ROLLOS"/>
    <s v="EJECUTADO_EXITOSO"/>
    <s v="EJECUTADO EXITOSO"/>
    <s v="22/12/2025 SE ESCALA A COORDINADOR DE ZONA PARA ENTREGA DE ROLLOS EN SITIO | 23/12/2025 SE ENTREGAN 40 ROLLOS CON. VISITA OK."/>
    <s v="VISITA_TÉCNICA"/>
    <n v="40"/>
    <s v="PRINCIPAL"/>
    <s v="TERRESTRE"/>
    <s v="COGOLLO VERTEL EDER LUIS"/>
    <n v="1"/>
    <n v="31419"/>
    <n v="31419"/>
  </r>
  <r>
    <s v="BARRANQUILLA"/>
    <s v="0036-0001"/>
    <x v="1"/>
    <n v="8078"/>
    <n v="3148308"/>
    <n v="41856"/>
    <x v="0"/>
    <s v="ATLANTICO"/>
    <s v="BARANOA"/>
    <s v="BARRIO BARANOA CENTRO BARANOA"/>
    <s v="WOMPI"/>
    <s v="FO-25-1987701"/>
    <d v="2025-12-17T10:12:00"/>
    <d v="2025-12-23T15:02:00"/>
    <x v="0"/>
    <s v="ROLLOS"/>
    <s v="EJECUTADO_EXITOSO"/>
    <s v="EJECUTADO EXITOSO"/>
    <s v="17/12/2025 SE REALIZA ENVIO DE ROLLOS POR  OPERADOR LOGISTICO | 23/12/2025 SE LE ENVIA EL NUMERO DE GUIA AL USUARIO, PENDIENTE CONFIRMACIÓN | 23/12/2025 SE REALIZA ENVIO DE 64 ROLLOS, CON LA GUIA 2278614875 SERVIENTREGA. SE CONFIRMA ENTREGA EXITOSA POR PARTE DE LA TRANSPORTADORA"/>
    <s v="ENVÍO"/>
    <n v="64"/>
    <s v="INTERMEDIA"/>
    <s v="TERRESTRE"/>
    <s v="RICO PERDOMO ALAHY XIMENA"/>
    <n v="1"/>
    <n v="36351"/>
    <n v="36351"/>
  </r>
  <r>
    <s v="SINCELEJO"/>
    <s v="0036-0001"/>
    <x v="1"/>
    <n v="70001"/>
    <n v="3168401"/>
    <n v="39870"/>
    <x v="0"/>
    <s v="SUCRE"/>
    <s v="SINCELEJO"/>
    <s v="BARRIO BOSTON SINCELEJO 1"/>
    <s v="WOMPI"/>
    <s v="FO-25-2023202"/>
    <d v="2025-12-23T08:00:00"/>
    <d v="2025-12-23T15:44:00"/>
    <x v="0"/>
    <s v="ROLLOS"/>
    <s v="EJECUTADO_EXITOSO"/>
    <s v="EJECUTADO EXITOSO"/>
    <s v="23/12/2025 SE ESCALA A COORDINADOR DE ZONA PARA ENTREGA DE ROLLOS EN SITIO | 23/12/2025 SE VISITA SITIO SE VERIFICA INFORMACIÓN SE REALIZA ENTREGA DE 32 ROLLOS, NO SE MANIPULA EQUIPOS. FIRMA QUIEN RECIBE LOS ROLLOS."/>
    <s v="VISITA_TÉCNICA"/>
    <n v="32"/>
    <s v="PRINCIPAL"/>
    <s v="TERRESTRE"/>
    <s v="SANTOS GUZMAN CHRISTIAN FELIPE"/>
    <n v="1"/>
    <n v="31419"/>
    <n v="31419"/>
  </r>
  <r>
    <s v="MONTERIA"/>
    <s v="0036-0001"/>
    <x v="1"/>
    <n v="23001"/>
    <n v="3170376"/>
    <n v="78543"/>
    <x v="0"/>
    <s v="CORDOBA"/>
    <s v="MONTERIA"/>
    <s v="BARRIO CENTRO MONTERIA 29"/>
    <s v="WOMPI"/>
    <s v="FO-25-2023194"/>
    <d v="2025-12-23T10:54:00"/>
    <d v="2025-12-23T16:03:00"/>
    <x v="0"/>
    <s v="ROLLOS"/>
    <s v="EJECUTADO_EXITOSO"/>
    <s v="EJECUTADO EXITOSO"/>
    <s v="23/12/2025 SE ESCALA A COORDINADOR DE ZONA PARA ENTREGA DE ROLLOS EN SITIO | 23/12/2025 SE REALIZA ENTREGA DE 24 ROLLOS A CORRESPONSAL WOMPI"/>
    <s v="VISITA_TÉCNICA"/>
    <n v="24"/>
    <s v="PRINCIPAL"/>
    <s v="TERRESTRE"/>
    <s v="MARQUEZ HOYOS JEYSON DANIEL"/>
    <n v="1"/>
    <n v="31419"/>
    <n v="31419"/>
  </r>
  <r>
    <s v="PASTO"/>
    <s v="0036-0003"/>
    <x v="0"/>
    <n v="52215"/>
    <n v="3112607"/>
    <n v="17659"/>
    <x v="0"/>
    <s v="NARIÑO"/>
    <s v="CORDOBA"/>
    <s v="EL COMERCIO CORDOBA NARIÑO"/>
    <s v="WOMPI"/>
    <s v="FO-25-1970617"/>
    <d v="2025-12-09T08:00:00"/>
    <d v="2025-12-23T16:13:00"/>
    <x v="0"/>
    <s v="ROLLOS"/>
    <s v="EJECUTADO_EXITOSO"/>
    <s v="EJECUTADO EXITOSO"/>
    <s v="13/12/2025 SE CONFIRMAN DATOS, SE REALIZA ENVIO POR OPERADOR LOGISTICO | 16/12/2025 SE INTENTA COMUNICACION CON EL USUARIO PARA VALIDAR SI YA RECIBIO LOS ROLLOS PERO NO HAY CONTACTO | 23/12/2025 SE REALIZA ENVIO DE 16 ROLLOS, CON LA GUIA 2248145571 SERVIENTREGA. SE CONFIRMA ENTREGA EXITOSA POR PARTE DE LA TRANSPORTADORA"/>
    <s v="ENVÍO"/>
    <n v="16"/>
    <s v="INTERMEDIA"/>
    <s v="TERRESTRE"/>
    <s v="TORO CARDONA ELIZABETH"/>
    <n v="1"/>
    <n v="36351"/>
    <n v="36351"/>
  </r>
  <r>
    <s v="BARRANQUILLA"/>
    <s v="0036-0001"/>
    <x v="1"/>
    <n v="8436"/>
    <n v="3119126"/>
    <n v="34332"/>
    <x v="0"/>
    <s v="ATLANTICO"/>
    <s v="MANATI"/>
    <s v="BARRIO MANATI CENTRO MANATI"/>
    <s v="WOMPI"/>
    <s v="FO-25-1956094"/>
    <d v="2025-12-10T08:00:00"/>
    <d v="2025-12-23T16:15:00"/>
    <x v="0"/>
    <s v="ROLLOS"/>
    <s v="EJECUTADO_EXITOSO"/>
    <s v="EJECUTADO EXITOSO"/>
    <s v="16/12/2025 SE INTENTA COMUNICACION CON EL USUARIO PARA VALIDAR SI YA RECIBIO LOS ROLLOS PERO NO HAY CONTACTO | 23/12/2025 SE REALIZA ENVIO DE 64 ROLLOS, CON LA GUIA 2278614757 SERVIENTREGA. SE CONFIRMA ENTREGA EXITOSA POR PARTE DEL USUARIO"/>
    <s v="ENVÍO"/>
    <n v="64"/>
    <s v="INTERMEDIA"/>
    <s v="TERRESTRE"/>
    <s v="GARCIA CHAVARRIA TATIANA EDELMIRA"/>
    <n v="1"/>
    <n v="36351"/>
    <n v="36351"/>
  </r>
  <r>
    <s v="BUCARAMANGA"/>
    <s v="0036-0007"/>
    <x v="3"/>
    <n v="68432"/>
    <n v="3131991"/>
    <n v="67619"/>
    <x v="0"/>
    <s v="SANTANDER"/>
    <s v="MALAGA"/>
    <s v="BARRIO ZONA INDUSTRIAL MALAGA"/>
    <s v="WOMPI"/>
    <s v="FO-25-1969066"/>
    <d v="2025-12-12T11:55:00"/>
    <d v="2025-12-23T16:16:00"/>
    <x v="0"/>
    <s v="ROLLOS"/>
    <s v="EJECUTADO_EXITOSO"/>
    <s v="EJECUTADO EXITOSO"/>
    <s v="13/12/2025 SE CONFIRMAN DATOS, SE REALIZA ENVIO POR OPERADOR LOGISTICO | 19/12/2025 EN COMUNICACION CON EL USUARIO AL NUMERO 322 3267725 NOS INDICA QUE AUN NO HA RECIBIDO LOS ROLLOS | 23/12/2025 SE REALIZA ENVIO DE 16 ROLLOS, CON LA GUIA 2214831751 SERVIENTREGA. SE CONFIRMA ENTREGA EXITOSA POR PARTE DE LA TRANSPORTADORA"/>
    <s v="ENVÍO"/>
    <n v="16"/>
    <s v="LEJANA"/>
    <s v="TERRESTRE"/>
    <s v="COLPAS MESA ELECTO JORGE"/>
    <n v="1"/>
    <n v="40250"/>
    <n v="40250"/>
  </r>
  <r>
    <s v="BARRANQUILLA"/>
    <s v="0036-0001"/>
    <x v="1"/>
    <n v="8685"/>
    <n v="3154773"/>
    <n v="71871"/>
    <x v="0"/>
    <s v="ATLANTICO"/>
    <s v="SANTO TOMAS"/>
    <s v="SANTO TOMAS CENTRO"/>
    <s v="WOMPI"/>
    <s v="FO-25-1996821"/>
    <d v="2025-12-18T12:54:00"/>
    <d v="2025-12-23T16:16:00"/>
    <x v="0"/>
    <s v="ROLLOS"/>
    <s v="EJECUTADO_EXITOSO"/>
    <s v="EJECUTADO EXITOSO"/>
    <s v="23/12/2025 SE REALIZA ENVIO DE 40 ROLLOS, CON LA GUIA 2278614882 SERVIENTREGA. SE CONFIRMA ENTREGA EXITOSA POR PARTE DE LA TRANSPORTADORA"/>
    <s v="ENVÍO"/>
    <n v="40"/>
    <s v="INTERMEDIA"/>
    <s v="TERRESTRE"/>
    <s v="ORREGO BEDOYA YASMIN ADRIANA"/>
    <n v="1"/>
    <n v="36351"/>
    <n v="36351"/>
  </r>
  <r>
    <s v="PASTO"/>
    <s v="0036-0003"/>
    <x v="0"/>
    <n v="52210"/>
    <n v="3154689"/>
    <n v="79374"/>
    <x v="0"/>
    <s v="NARIÑO"/>
    <s v="CONTADERO"/>
    <s v="BARRIO PARQUE BOLIVAR CONTADADERO"/>
    <s v="WOMPI"/>
    <s v="FO-25-1998542"/>
    <d v="2025-12-18T13:25:00"/>
    <d v="2025-12-23T16:17:00"/>
    <x v="0"/>
    <s v="ROLLOS"/>
    <s v="EJECUTADO_EXITOSO"/>
    <s v="EJECUTADO EXITOSO"/>
    <s v="18/12/2025 SE CONFIRMAN DATOS, SE REALIZA ENVIO POR OPERADOR LOGISTICO | 23/12/2025 SE REALIZA ENVIO DE 16 ROLLOS, CON LA GUIA 2248145610 SERVIENTREGA. SE CONFIRMA ENTREGA EXITOSA POR PARTE DE LA TRANSPORTADORA"/>
    <s v="ENVÍO"/>
    <n v="16"/>
    <s v="INTERMEDIA"/>
    <s v="TERRESTRE"/>
    <s v="RICO PERDOMO ALAHY XIMENA"/>
    <n v="1"/>
    <n v="36351"/>
    <n v="36351"/>
  </r>
  <r>
    <s v="NEIVA"/>
    <s v="0036-0006"/>
    <x v="2"/>
    <n v="18753"/>
    <n v="3155061"/>
    <n v="75439"/>
    <x v="0"/>
    <s v="CAQUETA"/>
    <s v="SAN VICENTE DEL CAGUAN"/>
    <s v="BARRIO SANTA ISABEL SAN VICENTE DE CAGUAN"/>
    <s v="WOMPI"/>
    <s v="FO-25-1998537"/>
    <d v="2025-12-18T14:05:00"/>
    <d v="2025-12-23T16:18:00"/>
    <x v="0"/>
    <s v="ROLLOS"/>
    <s v="EJECUTADO_EXITOSO"/>
    <s v="EJECUTADO EXITOSO"/>
    <s v="18/12/2025 SE CONFIRMAN DATOS, SE REALIZA ENVIO POR OPERADOR LOGISTICO | 23/12/2025 SE REALIZA ENVIO DE 16 ROLLOS, CON LA GUIA 2235598079 SERVIENTREGA. SE CONFIRMA ENTREGA EXITOSA POR PARTE DE LA TRANSPORTADORA"/>
    <s v="ENVÍO"/>
    <n v="16"/>
    <s v="LEJANA"/>
    <s v="TERRESTRE / AEREO"/>
    <s v="RICO PERDOMO ALAHY XIMENA"/>
    <n v="1"/>
    <n v="40250"/>
    <n v="40250"/>
  </r>
  <r>
    <s v="TUNJA"/>
    <s v="0036-0007"/>
    <x v="3"/>
    <n v="15759"/>
    <n v="3160189"/>
    <n v="49312"/>
    <x v="0"/>
    <s v="BOYACA"/>
    <s v="SOGAMOSO"/>
    <s v="BARRIO CENTRO SOGAMOSO 20"/>
    <s v="WOMPI"/>
    <s v="FO-25-2007629"/>
    <d v="2025-12-19T15:02:00"/>
    <d v="2025-12-23T16:19:00"/>
    <x v="0"/>
    <s v="ROLLOS"/>
    <s v="EJECUTADO_EXITOSO"/>
    <s v="EJECUTADO EXITOSO"/>
    <s v="19/12/2025 SE REALIZA ENVIO DE ROLLOS POR  OPERADOR LOGISTICO | 23/12/2025 SE REALIZA ENVIO DE 56 ROLLOS, CON LA GUIA 2235598243 SERVIENTREGA. SE CONFIRMA ENTREGA EXITOSA POR PARTE DE LA TRANSPORTADORA"/>
    <s v="ENVÍO"/>
    <n v="56"/>
    <s v="INTERMEDIA"/>
    <s v="TERRESTRE"/>
    <s v="ORREGO BEDOYA YASMIN ADRIANA"/>
    <n v="1"/>
    <n v="36351"/>
    <n v="36351"/>
  </r>
  <r>
    <s v="TUNJA"/>
    <s v="0036-0007"/>
    <x v="3"/>
    <n v="15759"/>
    <n v="3156697"/>
    <n v="16452"/>
    <x v="0"/>
    <s v="BOYACA"/>
    <s v="SOGAMOSO"/>
    <s v="BARRIO CENTRO V SOGAMOSO"/>
    <s v="WOMPI"/>
    <s v="FO-25-2007172"/>
    <d v="2025-12-19T08:00:00"/>
    <d v="2025-12-23T16:19:00"/>
    <x v="0"/>
    <s v="ROLLOS"/>
    <s v="EJECUTADO_EXITOSO"/>
    <s v="EJECUTADO EXITOSO"/>
    <s v="19/12/2025 SE CONFIRMAN DATOS, SE REALIZA ENVIO POR OPERADOR LOGISTICO | 23/12/2025 SE REALIZA ENVIO DE 64 ROLLOS, CON LA GUIA 2235598240 SERVIENTREGA. SE CONFIRMA ENTREGA EXITOSA POR PARTE DE LA TRANSPORTADORA"/>
    <s v="ENVÍO"/>
    <n v="64"/>
    <s v="INTERMEDIA"/>
    <s v="TERRESTRE"/>
    <s v="MISAS MARULANDA ALEXANDER"/>
    <n v="1"/>
    <n v="36351"/>
    <n v="36351"/>
  </r>
  <r>
    <s v="BOGOTA"/>
    <s v="0036-0004"/>
    <x v="4"/>
    <n v="25815"/>
    <n v="3162095"/>
    <n v="60570"/>
    <x v="0"/>
    <s v="CUNDINAMARCA"/>
    <s v="TOCAIMA"/>
    <s v="BARRIO LA CONSOLATA TOCAIMA"/>
    <s v="WOMPI"/>
    <s v="FO-25-2012102"/>
    <d v="2025-12-22T08:00:00"/>
    <d v="2025-12-23T16:20:00"/>
    <x v="0"/>
    <s v="ROLLOS"/>
    <s v="EJECUTADO_EXITOSO"/>
    <s v="EJECUTADO EXITOSO"/>
    <s v="21/12/2025 SE REALIZA ENVIO DE ROLLOS POR  OPERADOR LOGISTICO | 23/12/2025 SE REALIZA ENVIO DE 48 ROLLOS, CON LA GUIA 2235598250 SERVIENTREGA. SE CONFIRMA ENTREGA EXITOSA POR PARTE DE LA TRANSPORTADORA"/>
    <s v="ENVÍO"/>
    <n v="48"/>
    <s v="LEJANA"/>
    <s v="TERRESTRE"/>
    <s v="TORO CARDONA ELIZABETH"/>
    <n v="1"/>
    <n v="40250"/>
    <n v="40250"/>
  </r>
  <r>
    <s v="TUNJA"/>
    <s v="0036-0007"/>
    <x v="3"/>
    <n v="15238"/>
    <n v="3163704"/>
    <n v="42517"/>
    <x v="0"/>
    <s v="BOYACA"/>
    <s v="DUITAMA"/>
    <s v="BARRIO LOS HEROES DUITAMA"/>
    <s v="WOMPI"/>
    <s v="FO-25-2014693"/>
    <d v="2025-12-22T08:57:00"/>
    <d v="2025-12-23T16:21:00"/>
    <x v="0"/>
    <s v="ROLLOS"/>
    <s v="EJECUTADO_EXITOSO"/>
    <s v="EJECUTADO EXITOSO"/>
    <s v="23/12/2025 SE REALIZA ENVIO DE 24 ROLLOS, CON LA GUIA 2235598254 SERVIENTREGA. SE CONFIRMA ENTREGA EXITOSA POR PARTE DE LA TRANSPORTADORA"/>
    <s v="ENVÍO"/>
    <n v="24"/>
    <s v="INTERMEDIA"/>
    <s v="TERRESTRE"/>
    <s v="ALVAREZ LOPEZ MARIANA"/>
    <n v="1"/>
    <n v="36351"/>
    <n v="36351"/>
  </r>
  <r>
    <s v="MONTERIA"/>
    <s v="0036-0001"/>
    <x v="1"/>
    <n v="23001"/>
    <n v="3163406"/>
    <n v="62687"/>
    <x v="0"/>
    <s v="CORDOBA"/>
    <s v="MONTERIA"/>
    <s v="BARRIO LA CAMPIÑA MONTERIA"/>
    <s v="WOMPI"/>
    <s v="FO-25-2014555"/>
    <d v="2025-12-22T08:18:00"/>
    <d v="2025-12-23T16:29:00"/>
    <x v="0"/>
    <s v="ROLLOS"/>
    <s v="EJECUTADO_EXITOSO"/>
    <s v="EJECUTADO EXITOSO"/>
    <s v="22/12/2025 SE ESCALA A COORDINADOR DE ZONA PARA ENTREGA DE ROLLOS EN SITIO | 23/12/2025 SE REALIZA ENTREGA DE 64 ROLLOS A CORRESPONSAL WOMPI"/>
    <s v="VISITA_TÉCNICA"/>
    <n v="64"/>
    <s v="PRINCIPAL"/>
    <s v="TERRESTRE"/>
    <s v="MARQUEZ HOYOS JEYSON DANIEL"/>
    <n v="1"/>
    <n v="31419"/>
    <n v="31419"/>
  </r>
  <r>
    <s v="CUCUTA"/>
    <s v="0036-0007"/>
    <x v="3"/>
    <n v="54498"/>
    <n v="3148902"/>
    <n v="78551"/>
    <x v="0"/>
    <s v="NORTE DE SANTANDER"/>
    <s v="OCAÑA"/>
    <s v="BARRIO AV FRANCISCO FERNÁNDEZ DE CONTRERAS OCAÑA"/>
    <s v="WOMPI"/>
    <s v="FO-25-1987954"/>
    <d v="2025-12-17T11:00:00"/>
    <d v="2025-12-23T16:49:00"/>
    <x v="0"/>
    <s v="ROLLOS"/>
    <s v="EJECUTADO_EXITOSO"/>
    <s v="EJECUTADO EXITOSO"/>
    <s v="17/12/2025 SE REALIZA ENVIO DE ROLLOS POR  OPERADOR LOGISTICO | 23/12/2025 SE REALIZA ENVIO DE 8 ROLLOS, CON LA GUIA 2282137828 SERVIENTREGA. SE CONFIRMA ENTREGA EXITOSA POR PARTE DE LA TRANSPORTADORA"/>
    <s v="ENVÍO"/>
    <n v="8"/>
    <s v="LEJANA"/>
    <s v="TERRESTRE"/>
    <s v="COLPAS MESA ELECTO JORGE"/>
    <n v="1"/>
    <n v="40250"/>
    <n v="40250"/>
  </r>
  <r>
    <s v="TUNJA"/>
    <s v="0036-0007"/>
    <x v="3"/>
    <n v="15407"/>
    <n v="3146561"/>
    <n v="28981"/>
    <x v="0"/>
    <s v="BOYACA"/>
    <s v="VILLA DE LEYVA"/>
    <s v="BARRIO CENTRO 3 VILLA DE LEYVA"/>
    <s v="WOMPI"/>
    <s v="FO-25-1985757"/>
    <d v="2025-12-17T08:00:00"/>
    <d v="2025-12-23T17:06:00"/>
    <x v="0"/>
    <s v="ROLLOS"/>
    <s v="EJECUTADO_EXITOSO"/>
    <s v="EJECUTADO EXITOSO"/>
    <s v="17/12/2025 SE REALIZA ENVIO DE ROLLOS POR  OPERADOR LOGISTICO | 23/12/2025 SE LE COMUNICA EL NUMERO DE GUIA AL USUARIO, PENDIENTE CONFIRMACIÓN | 23/12/2025 SE REALIZA ENVIO DE 32 ROLLOS, CON LA GUIA 2235598055 SERVIENTREGA. SE CONFIRMA ENTREGA EXITOSA POR PARTE DE LA TRANSPORTADORA"/>
    <s v="ENVÍO"/>
    <n v="32"/>
    <s v="INTERMEDIA"/>
    <s v="TERRESTRE"/>
    <s v="RICO PERDOMO ALAHY XIMENA"/>
    <n v="1"/>
    <n v="36351"/>
    <n v="36351"/>
  </r>
  <r>
    <s v="BOGOTA"/>
    <s v="0036-0004"/>
    <x v="4"/>
    <n v="11001"/>
    <n v="3165260"/>
    <n v="49237"/>
    <x v="0"/>
    <s v="CUNDINAMARCA"/>
    <s v="BOGOTA"/>
    <s v="BARRIO BOSA LA AMISTAD BOGOTA"/>
    <s v="WOMPI"/>
    <s v="FO-25-2015659"/>
    <d v="2025-12-22T11:09:00"/>
    <d v="2025-12-23T17:14:00"/>
    <x v="0"/>
    <s v="ROLLOS"/>
    <s v="EJECUTADO_EXITOSO"/>
    <s v="EJECUTADO EXITOSO"/>
    <s v="22/12/2025 SE ESCALA A COORDINADOR DE ZONA PARA ENTREGA DE ROLLOS EN SITIO | 23/12/2025 SE REALIZA ENTREGA DE 32 ROLLOS.WOMPI ,NO SE MANIPULAN EQUIPOS"/>
    <s v="VISITA_TÉCNICA"/>
    <n v="32"/>
    <s v="PRINCIPAL"/>
    <s v="TERRESTRE"/>
    <s v="GALINDO ROJAS LUIS FELIPE"/>
    <n v="1"/>
    <n v="31419"/>
    <n v="31419"/>
  </r>
  <r>
    <s v="TUNJA"/>
    <s v="0036-0007"/>
    <x v="3"/>
    <n v="15176"/>
    <n v="3146582"/>
    <n v="64414"/>
    <x v="0"/>
    <s v="BOYACA"/>
    <s v="CHIQUINQUIRA"/>
    <s v="BARRIO CENTRO CHIQUINQUIRA 11"/>
    <s v="WOMPI"/>
    <s v="FO-25-1987828"/>
    <d v="2025-12-17T08:00:00"/>
    <d v="2025-12-23T17:20:00"/>
    <x v="0"/>
    <s v="ROLLOS"/>
    <s v="EJECUTADO_EXITOSO"/>
    <s v="EJECUTADO EXITOSO"/>
    <s v="17/12/2025 SE CONFIRMAN DATOS, SE REALIZA ENVIO POR OPERADOR LOGISTICO | 23/12/2025 SE LE INFORMA EL NUMERO DE GUIA AL USUARIO, PENDIENTE CONFIRMACIÓN | 23/12/2025 SE REALIZA ENVIO DE 48 ROLLOS, CON LA GUIA 2235598061 SERVIENTREGA. SE CONFIRMA ENTREGA EXITOSA POR PARTE DE LA TRANSPORTADORA"/>
    <s v="ENVÍO"/>
    <n v="48"/>
    <s v="LEJANA"/>
    <s v="TERRESTRE"/>
    <s v="RICO PERDOMO ALAHY XIMENA"/>
    <n v="1"/>
    <n v="40250"/>
    <n v="40250"/>
  </r>
  <r>
    <s v="MEDELLIN"/>
    <s v="0036-0005"/>
    <x v="5"/>
    <n v="5001"/>
    <n v="3146576"/>
    <n v="80200"/>
    <x v="0"/>
    <s v="ANTIOQUIA"/>
    <s v="MEDELLIN"/>
    <s v="BARRIO ROBLEDO MEDELLIN 27"/>
    <s v="WOMPI"/>
    <s v="FO-25-1986038"/>
    <d v="2025-12-17T08:00:00"/>
    <d v="2025-12-24T07:39:00"/>
    <x v="0"/>
    <s v="ROLLOS"/>
    <s v="EJECUTADO_EXITOSO"/>
    <s v="EJECUTADO EXITOSO"/>
    <s v="17/12/2025 SE ESCALA A COORDINADOR DE ZONA PARA ENTREGA DE ROLLOS EN SITIO | 23/12/2025 SE CONSULTA GUIA CON LA TRANSPORTADORA VELOCES | 24/12/2025 SE REALIZA ENTREGA DE 16 ROLLOS POR EL OPERADOR LOGISTICO VELOCES CON LA GUIA V4002007714"/>
    <s v="ANALISTA-OPERADOR LOGISTICO"/>
    <n v="16"/>
    <s v="PRINCIPAL"/>
    <s v="TERRESTRE"/>
    <s v="BETANCUR AGUIRRE EDGAR AUGUSTO"/>
    <n v="1"/>
    <n v="31419"/>
    <n v="31419"/>
  </r>
  <r>
    <s v="MEDELLIN"/>
    <s v="0036-0005"/>
    <x v="5"/>
    <n v="5001"/>
    <n v="3146556"/>
    <n v="69154"/>
    <x v="0"/>
    <s v="ANTIOQUIA"/>
    <s v="MEDELLIN"/>
    <s v="BARRIO LAURELES MEDELLIN 17"/>
    <s v="WOMPI"/>
    <s v="FO-25-1986044"/>
    <d v="2025-12-17T08:00:00"/>
    <d v="2025-12-24T07:39:00"/>
    <x v="0"/>
    <s v="ROLLOS"/>
    <s v="EJECUTADO_EXITOSO"/>
    <s v="EJECUTADO EXITOSO"/>
    <s v="17/12/2025 SE ESCALA A COORDINADOR DE ZONA PARA ENTREGA DE ROLLOS EN SITIO | 23/12/2025 SE CONSULTA GUIA CON TRANSPORTADORA VELOCES | 24/12/2025 SE REALIZA ENTREGA DE 32 ROLLOS POR EL OPERADOR LOGISTICO VELOCES CON LA GUIA V4002007712"/>
    <s v="ANALISTA-OPERADOR LOGISTICO"/>
    <n v="32"/>
    <s v="PRINCIPAL"/>
    <s v="TERRESTRE"/>
    <s v="BETANCUR AGUIRRE EDGAR AUGUSTO"/>
    <n v="1"/>
    <n v="31419"/>
    <n v="31419"/>
  </r>
  <r>
    <s v="CUCUTA"/>
    <s v="0036-0007"/>
    <x v="3"/>
    <n v="54874"/>
    <n v="3166171"/>
    <n v="65516"/>
    <x v="0"/>
    <s v="NORTE DE SANTANDER"/>
    <s v="VILLA DEL ROSARIO"/>
    <s v="BARRIO PORTAL DE LOS ALCAZARES VILLA DEL ROSARIO"/>
    <s v="WOMPI"/>
    <s v="FO-25-2017232"/>
    <d v="2025-12-22T12:45:00"/>
    <d v="2025-12-24T07:45:00"/>
    <x v="0"/>
    <s v="ROLLOS"/>
    <s v="EJECUTADO_EXITOSO"/>
    <s v="EJECUTADO EXITOSO"/>
    <s v="22/12/2025 SE ESCALA A COORDINADOR DE ZONA PARA ENTREGA DE ROLLOS EN SITIO | 23/12/2025 SE REALIZA VISITA, SE ENTREGAN 32 ROLLOS, DATAFONO NO SE ENCUENTRA EN LA DIRECCIÓN DE ENTREGA"/>
    <s v="VISITA_TÉCNICA"/>
    <n v="32"/>
    <s v="PRINCIPAL"/>
    <s v="TERRESTRE"/>
    <s v="PACHECO BUITRAGO JAVIER ALONSO"/>
    <n v="1"/>
    <n v="31419"/>
    <n v="31419"/>
  </r>
  <r>
    <s v="CUCUTA"/>
    <s v="0036-0007"/>
    <x v="3"/>
    <n v="54874"/>
    <n v="3168168"/>
    <n v="10473"/>
    <x v="0"/>
    <s v="NORTE DE SANTANDER"/>
    <s v="VILLA DEL ROSARIO"/>
    <s v="LOURDES - NORTE DE SANTANDER"/>
    <s v="WOMPI"/>
    <s v="FO-25-2022531"/>
    <d v="2025-12-23T08:00:00"/>
    <d v="2025-12-24T07:48:00"/>
    <x v="0"/>
    <s v="ROLLOS"/>
    <s v="EJECUTADO_EXITOSO"/>
    <s v="EJECUTADO EXITOSO"/>
    <s v="23/12/2025 SE ESCALA A COORDINADOR DE ZONA PARA ENTREGA DE ROLLOS EN SITIO | 23/12/2025 SE REALIZA VISITA, SE ENTREGAN 24 ROLLOS, DATAFONO NO SE ENCUENTRA EN LA DIRECCIÓN DE ENTREGA"/>
    <s v="VISITA_TÉCNICA"/>
    <n v="24"/>
    <s v="PRINCIPAL"/>
    <s v="TERRESTRE"/>
    <s v="PACHECO BUITRAGO JAVIER ALONSO"/>
    <n v="1"/>
    <n v="31419"/>
    <n v="31419"/>
  </r>
  <r>
    <s v="PEREIRA"/>
    <s v="0036-0002"/>
    <x v="6"/>
    <n v="76122"/>
    <n v="3144909"/>
    <n v="33765"/>
    <x v="0"/>
    <s v="VALLE DEL CAUCA"/>
    <s v="CAICEDONIA"/>
    <s v="BARRIO LAS AMERICAS CAICEDONIA"/>
    <s v="WOMPI"/>
    <s v="FO-25-1989685"/>
    <d v="2025-12-16T14:20:00"/>
    <d v="2025-12-24T07:55:00"/>
    <x v="0"/>
    <s v="ROLLOS"/>
    <s v="EJECUTADO_EXITOSO"/>
    <s v="EJECUTADO EXITOSO"/>
    <s v="17/12/2025 SE CONFIRMAN DATOS, SE REALIZA ENVIO POR OPERADOR LOGISTICO. USUARIO INDICA QUE SOLO LLEGA INTERRAPIDISIMO | 23/12/2025 SE LE INFORMA EL NUMERO DE GUIA AL USUARIO, PENDIENTE CONFIRMACIÓN | 24/12/2025 SE REALIZA ENVIO DE 64 ROLLOS, CON LA GUIA 46778000566 COORDINADORA. SE CONFIRMA ENTREGA EXITOSA POR PARTE DE LA TRANSPORTADORA"/>
    <s v="ENVÍO"/>
    <n v="64"/>
    <s v="INTERMEDIA"/>
    <s v="TERRESTRE"/>
    <s v="ORREGO BEDOYA YASMIN ADRIANA"/>
    <n v="1"/>
    <n v="36351"/>
    <n v="36351"/>
  </r>
  <r>
    <s v="MEDELLIN"/>
    <s v="0036-0005"/>
    <x v="5"/>
    <n v="5001"/>
    <n v="3147938"/>
    <n v="45335"/>
    <x v="0"/>
    <s v="ANTIOQUIA"/>
    <s v="MEDELLIN"/>
    <s v="BARRIO CENTRO MEDELLIN 56"/>
    <s v="WOMPI"/>
    <s v="FO-25-1987161"/>
    <d v="2025-12-17T09:41:00"/>
    <d v="2025-12-24T08:18:00"/>
    <x v="0"/>
    <s v="ROLLOS"/>
    <s v="EJECUTADO_EXITOSO"/>
    <s v="EJECUTADO EXITOSO"/>
    <s v="17/12/2025 SE ESCALA A COORDINADOR DE ZONA PARA ENTREGA DE ROLLOS EN SITIO | 24/12/2025 SE REALIZA ENTREGA DE 64 ROLLOS POR EL OPERADOR LOGISTICO VELOCES CON LA GUIA V4002007706"/>
    <s v="ANALISTA-OPERADOR LOGISTICO"/>
    <n v="64"/>
    <s v="PRINCIPAL"/>
    <s v="TERRESTRE"/>
    <s v="BETANCUR AGUIRRE EDGAR AUGUSTO"/>
    <n v="1"/>
    <n v="31419"/>
    <n v="31419"/>
  </r>
  <r>
    <s v="MEDELLIN"/>
    <s v="0036-0005"/>
    <x v="5"/>
    <n v="5001"/>
    <n v="3148480"/>
    <n v="51395"/>
    <x v="0"/>
    <s v="ANTIOQUIA"/>
    <s v="MEDELLIN"/>
    <s v="BARRIO PRADO MEDELLIN 6"/>
    <s v="WOMPI"/>
    <s v="FO-25-1988543"/>
    <d v="2025-12-17T11:02:00"/>
    <d v="2025-12-24T08:19:00"/>
    <x v="0"/>
    <s v="ROLLOS"/>
    <s v="EJECUTADO_EXITOSO"/>
    <s v="EJECUTADO EXITOSO"/>
    <s v="17/12/2025 SE ESCALA A COORDINADOR DE ZONA PARA ENTREGA DE ROLLOS EN SITIO | 24/12/2025 SE REALIZA ENTREGA DE 64 ROLLOS POR EL OPERADOR LOGISTICO VELOCES CON LA GUIA V4002007704"/>
    <s v="ANALISTA-OPERADOR LOGISTICO"/>
    <n v="64"/>
    <s v="PRINCIPAL"/>
    <s v="TERRESTRE"/>
    <s v="BETANCUR AGUIRRE EDGAR AUGUSTO"/>
    <n v="1"/>
    <n v="31419"/>
    <n v="31419"/>
  </r>
  <r>
    <s v="TUNJA"/>
    <s v="0036-0007"/>
    <x v="3"/>
    <n v="15755"/>
    <n v="3087116"/>
    <n v="50614"/>
    <x v="0"/>
    <s v="BOYACA"/>
    <s v="SOCOTA"/>
    <s v="BARRIO SAN CAYETANO SOCOTA"/>
    <s v="WOMPI"/>
    <s v="FO-25-1918223"/>
    <d v="2025-12-02T08:00:00"/>
    <d v="2025-12-24T08:21:00"/>
    <x v="0"/>
    <s v="ROLLOS"/>
    <s v="EJECUTADO_EXITOSO"/>
    <s v="EJECUTADO EXITOSO"/>
    <s v="02/12/2025 SE CONFIRMAN DATOS, SE REALIZA ENVIO POR OPERADOR LOGISTICO | 10/12/2025 EN COMUNICACIÓN CON EL USUARIO NOS CONFIRMA QUE AUN NO LE HAN LLEGADO LOS ROLLOS | 24/12/2025 SE REALIZA ENVIO DE 8 ROLLOS, CON LA GUIA 2235596953 SERVIENTREGA. SE CONFIRMA ENTREGA EXITOSA POR PARTE DE LA TRANSPORTADORA"/>
    <s v="ENVÍO"/>
    <n v="8"/>
    <s v="LEJANA"/>
    <s v="TERRESTRE"/>
    <s v="ORREGO BEDOYA YASMIN ADRIANA"/>
    <n v="1"/>
    <n v="40250"/>
    <n v="40250"/>
  </r>
  <r>
    <s v="PEREIRA"/>
    <s v="0036-0002"/>
    <x v="6"/>
    <n v="66088"/>
    <n v="3119010"/>
    <n v="75320"/>
    <x v="0"/>
    <s v="RISARALDA"/>
    <s v="BELEN DE UMBRIA"/>
    <s v="BARRIO CORREGIMIENTO DE TARAPACAL BELEN DE UMBRIA"/>
    <s v="WOMPI"/>
    <s v="FO-25-1955537"/>
    <d v="2025-12-10T08:00:00"/>
    <d v="2025-12-24T08:23:00"/>
    <x v="0"/>
    <s v="ROLLOS"/>
    <s v="EJECUTADO_EXITOSO"/>
    <s v="EJECUTADO EXITOSO"/>
    <s v="10/12/2025 SE CONFIRMAN DATOS, SE REALIZA ENVIO POR OPERADOR LOGISTICO | 24/12/2025 SE REALIZA ENVIO DE 8 ROLLOS, CON LA GUIA 2088989332 SERVIENTREGA. SE CONFIRMA ENTREGA EXITOSA POR PARTE DE LA TRANSPORTADORA"/>
    <s v="ENVÍO"/>
    <n v="8"/>
    <s v="INTERMEDIA"/>
    <s v="TERRESTRE"/>
    <s v="ORREGO BEDOYA YASMIN ADRIANA"/>
    <n v="1"/>
    <n v="36351"/>
    <n v="36351"/>
  </r>
  <r>
    <s v="TUNJA"/>
    <s v="0036-0007"/>
    <x v="3"/>
    <n v="15494"/>
    <n v="3149707"/>
    <n v="71307"/>
    <x v="0"/>
    <s v="BOYACA"/>
    <s v="NUEVO COLON"/>
    <s v="BARRIO CENTRO NUEVO COLON 3"/>
    <s v="WOMPI"/>
    <s v="FO-25-1991329"/>
    <d v="2025-12-17T12:39:00"/>
    <d v="2025-12-24T08:37:00"/>
    <x v="0"/>
    <s v="ROLLOS"/>
    <s v="EJECUTADO_EXITOSO"/>
    <s v="EJECUTADO EXITOSO"/>
    <s v="17/12/2025 SE REALIZA ENVIO DE ROLLOS POR  OPERADOR LOGISTICO | 24/12/2025 EN COMUNICACIÓN CON LA SEÑORA CLARA GOMEZ AL NÚMERO 3124066813 INFORMA QUE AÚN NO RECIBE LOS ROLLOS | 24/12/2025 SE REALIZA ENVIO DE 32 ROLLOS, CON LA GUIA 2235598068 SERVIENTREGA. SE CONFIRMA ENTREGA EXITOSA POR PARTE DE LA TRANSPORTADORA"/>
    <s v="ENVÍO"/>
    <n v="32"/>
    <s v="INTERMEDIA"/>
    <s v="TERRESTRE"/>
    <s v="ORREGO BEDOYA YASMIN ADRIANA"/>
    <n v="1"/>
    <n v="36351"/>
    <n v="36351"/>
  </r>
  <r>
    <s v="CALI"/>
    <s v="0036-0003"/>
    <x v="0"/>
    <n v="19397"/>
    <n v="3120978"/>
    <n v="79561"/>
    <x v="0"/>
    <s v="CAUCA"/>
    <s v="LA VEGA"/>
    <s v="BARRIO SANTA MARIA LA VEGA"/>
    <s v="WOMPI"/>
    <s v="FO-25-1957638"/>
    <d v="2025-12-10T10:45:00"/>
    <d v="2025-12-24T08:41:00"/>
    <x v="0"/>
    <s v="ROLLOS"/>
    <s v="EJECUTADO_EXITOSO"/>
    <s v="EJECUTADO EXITOSO"/>
    <s v="11/12/2025 SE CONFIRMAN DATOS, SE REALIZA ENVIO POR OPERADOR LOGISTICO | 17/12/2025 EN COMUNICACION CON EL USUARIO AL NUMERO 3224973580 NOS INDICA QUE AUN NO HA RECIBIDO LOS ROLLOS | 24/12/2025 SE REALIZA ENVIO DE 8 ROLLOS, CON LA GUIA 2248145543 SERVIENTREGA. SE CONFIRMA ENTREGA EXITOSA POR PARTE DE LA TRANSPORTADORA"/>
    <s v="ENVÍO"/>
    <n v="8"/>
    <s v="LEJANA"/>
    <s v="TERRESTRE"/>
    <s v="ORREGO BEDOYA YASMIN ADRIANA"/>
    <n v="1"/>
    <n v="40250"/>
    <n v="40250"/>
  </r>
  <r>
    <s v="MANIZALES"/>
    <s v="0036-0002"/>
    <x v="6"/>
    <n v="17486"/>
    <n v="3127647"/>
    <n v="79326"/>
    <x v="0"/>
    <s v="CALDAS"/>
    <s v="NEIRA"/>
    <s v="BARRIO CENTRO NEIRA 6"/>
    <s v="WOMPI"/>
    <s v="FO-25-1966108"/>
    <d v="2025-12-11T12:54:00"/>
    <d v="2025-12-24T08:43:00"/>
    <x v="0"/>
    <s v="ROLLOS"/>
    <s v="EJECUTADO_EXITOSO"/>
    <s v="EJECUTADO EXITOSO"/>
    <s v="12/12/2025 SE CONFIRMAN DATOS, SE REALIZA ENVIO POR OPERADOR LOGISTICO | 24/12/2025 SE REALIZA ENVIO DE 16 ROLLOS, CON LA GUIA 2088989335 SERVIENTREGA. SE CONFIRMA ENTREGA EXITOSA POR PARTE DE LA TRANSPORTADORA"/>
    <s v="ENVÍO"/>
    <n v="16"/>
    <s v="INTERMEDIA"/>
    <s v="TERRESTRE"/>
    <s v="ORREGO BEDOYA YASMIN ADRIANA"/>
    <n v="1"/>
    <n v="36351"/>
    <n v="36351"/>
  </r>
  <r>
    <s v="CUCUTA"/>
    <s v="0036-0007"/>
    <x v="3"/>
    <n v="54125"/>
    <n v="3131445"/>
    <n v="33494"/>
    <x v="0"/>
    <s v="NORTE DE SANTANDER"/>
    <s v="CACOTA"/>
    <s v="BARRIO CENTRO CACOTA"/>
    <s v="WOMPI"/>
    <s v="FO-25-1974068"/>
    <d v="2025-12-12T10:43:00"/>
    <d v="2025-12-24T08:43:00"/>
    <x v="0"/>
    <s v="ROLLOS"/>
    <s v="EJECUTADO_EXITOSO"/>
    <s v="EJECUTADO EXITOSO"/>
    <s v="15/12/2025 SE CONFIRMAN DATOS, SE REALIZA ENVIO POR OPERADOR LOGISTICO | 24/12/2025 SE REALIZA ENVIO DE 24 ROLLOS, CON LA GUIA 2214831754 SERVIENTREGA. SE CONFIRMA ENTREGA EXITOSA POR PARTE DE LA TRANSPORTADORA"/>
    <s v="ENVÍO"/>
    <n v="24"/>
    <s v="LEJANA"/>
    <s v="TERRESTRE"/>
    <s v="COLPAS MESA ELECTO JORGE"/>
    <n v="1"/>
    <n v="40250"/>
    <n v="40250"/>
  </r>
  <r>
    <s v="CALI"/>
    <s v="0036-0003"/>
    <x v="0"/>
    <n v="19698"/>
    <n v="3132862"/>
    <n v="60070"/>
    <x v="0"/>
    <s v="CAUCA"/>
    <s v="SANTANDER DE QUILICHAO"/>
    <s v="BARRIO BOLIVARIANO SANTANDER DE QUILICHAO 1"/>
    <s v="WOMPI"/>
    <s v="FO-25-1970660"/>
    <d v="2025-12-12T14:38:00"/>
    <d v="2025-12-24T08:44:00"/>
    <x v="0"/>
    <s v="ROLLOS"/>
    <s v="EJECUTADO_EXITOSO"/>
    <s v="EJECUTADO EXITOSO"/>
    <s v="13/12/2025 SE CONFIRMAN DATOS, SE REALIZA ENVIO POR OPERADOR LOGISTICO | 19/12/2025 SE CREA NUEVO MO PARA VOLVER A ENVIAR YA QUE FUERON DEVUELTOS, SE LE INFORMA A LOGISTICA ENVIAR POR COORDINADORA PERO SI NO SE PUEDE VOLVER A ENVIAR CON SERVIENTREGA | 24/12/2025 SE REALIZA ENVIO DE 24 ROLLOS, CON LA GUIA 2248145615 SERVIENTREGA. SE CONFIRMA ENTREGA EXITOSA POR PARTE DE LA TRANSPORTADORA"/>
    <s v="ENVÍO"/>
    <n v="24"/>
    <s v="INTERMEDIA"/>
    <s v="TERRESTRE"/>
    <s v="TORO CARDONA ELIZABETH"/>
    <n v="1"/>
    <n v="36351"/>
    <n v="36351"/>
  </r>
  <r>
    <s v="IBAGUE"/>
    <s v="0036-0006"/>
    <x v="2"/>
    <n v="73217"/>
    <n v="3134869"/>
    <n v="48554"/>
    <x v="0"/>
    <s v="TOLIMA"/>
    <s v="COYAIMA"/>
    <s v="BARRIO LA LOMA COYAIMA"/>
    <s v="WOMPI"/>
    <s v="FO-25-1977500"/>
    <d v="2025-12-15T08:00:00"/>
    <d v="2025-12-24T08:46:00"/>
    <x v="0"/>
    <s v="ROLLOS"/>
    <s v="EJECUTADO_EXITOSO"/>
    <s v="EJECUTADO EXITOSO"/>
    <s v="15/12/2025 SE CONFIRMAN DATOS, SE REALIZA ENVIO POR OPERADOR LOGISTICO | 20/12/2025 EN COMUNICACIÓN CON EL USUARIO NOS CONFIRMA QUE AUN NO HA RECIBIDO LOS ROLLOS | 24/12/2025 SE REALIZA ENVIO DE 32 ROLLOS, CON LA GUIA 2235597936 SERVIENTREGA. SE CONFIRMA ENTREGA EXITOSA POR PARTE DE LA TRANSPORTADORA"/>
    <s v="ENVÍO"/>
    <n v="32"/>
    <s v="LEJANA"/>
    <s v="TERRESTRE"/>
    <s v="RICO PERDOMO ALAHY XIMENA"/>
    <n v="1"/>
    <n v="40250"/>
    <n v="40250"/>
  </r>
  <r>
    <s v="CUCUTA"/>
    <s v="0036-0007"/>
    <x v="3"/>
    <n v="54099"/>
    <n v="3148533"/>
    <n v="22033"/>
    <x v="0"/>
    <s v="NORTE DE SANTANDER"/>
    <s v="BOCHALEMA"/>
    <s v="CENTRO BOCHALEMA - NORTE DE SANTANDER"/>
    <s v="WOMPI"/>
    <s v="FO-25-1987699"/>
    <d v="2025-12-17T10:34:00"/>
    <d v="2025-12-24T08:47:00"/>
    <x v="0"/>
    <s v="ROLLOS"/>
    <s v="EJECUTADO_EXITOSO"/>
    <s v="EJECUTADO EXITOSO"/>
    <s v="17/12/2025 SE REALIZA ENVIO DE ROLLOS POR  OPERADOR LOGISTICO | 23/12/2025 SE LE INFORMA EL NUMERO DE GUIA AL USUARIO, PENDIENTE CONFIRMACIÓN | 24/12/2025 SE REALIZA ENVIO DE 40 ROLLOS, CON LA GUIA 2282137827 SERVIENTREGA. SE CONFIRMA ENTREGA EXITOSA POR PARTE DE LA TRANSPORTADORA"/>
    <s v="ENVÍO"/>
    <n v="40"/>
    <s v="INTERMEDIA"/>
    <s v="TERRESTRE"/>
    <s v="COLPAS MESA ELECTO JORGE"/>
    <n v="1"/>
    <n v="36351"/>
    <n v="36351"/>
  </r>
  <r>
    <s v="PASTO"/>
    <s v="0036-0003"/>
    <x v="0"/>
    <n v="52079"/>
    <n v="3149399"/>
    <n v="78234"/>
    <x v="0"/>
    <s v="NARIÑO"/>
    <s v="BARBACOAS"/>
    <s v="BARRIO CL EL COMERCIO BARBACOAS"/>
    <s v="WOMPI"/>
    <s v="FO-25-1992185"/>
    <d v="2025-12-17T13:34:00"/>
    <d v="2025-12-24T08:48:00"/>
    <x v="0"/>
    <s v="ROLLOS"/>
    <s v="EJECUTADO_EXITOSO"/>
    <s v="EJECUTADO EXITOSO"/>
    <s v="17/12/2025 SE CONFIRMAN DATOS, SE REALIZA ENVIO POR OPERADOR LOGISTICO | 24/12/2025 SE REALIZA ENVIO DE 24 ROLLOS, CON LA GUIA 2248145605 SERVIENTREGA. SE CONFIRMA ENTREGA EXITOSA POR PARTE DE LA TRANSPORTADORA"/>
    <s v="ENVÍO"/>
    <n v="24"/>
    <s v="LEJANA"/>
    <s v="TERRESTRE"/>
    <s v="RICO PERDOMO ALAHY XIMENA"/>
    <n v="1"/>
    <n v="40250"/>
    <n v="40250"/>
  </r>
  <r>
    <s v="SINCELEJO"/>
    <s v="0036-0001"/>
    <x v="1"/>
    <n v="70717"/>
    <n v="3151100"/>
    <n v="79683"/>
    <x v="0"/>
    <s v="SUCRE"/>
    <s v="SAN PEDRO"/>
    <s v="BARRIO SAN MARTIN SAN PEDRO 2"/>
    <s v="WOMPI"/>
    <s v="FO-25-1992565"/>
    <d v="2025-12-17T16:13:00"/>
    <d v="2025-12-24T08:49:00"/>
    <x v="0"/>
    <s v="ROLLOS"/>
    <s v="EJECUTADO_EXITOSO"/>
    <s v="EJECUTADO EXITOSO"/>
    <s v="17/12/2025 SE REALIZA ENVIO DE ROLLOS POR  OPERADOR LOGISTICO | 24/12/2025 SE REALIZA ENVIO DE 24 ROLLOS, CON LA GUIA 2265100604 SERVIENTREGA. SE CONFIRMA ENTREGA EXITOSA POR PARTE DE LA TRANSPORTADORA"/>
    <s v="ENVÍO"/>
    <n v="24"/>
    <s v="INTERMEDIA"/>
    <s v="TERRESTRE"/>
    <s v="ORREGO BEDOYA YASMIN ADRIANA"/>
    <n v="1"/>
    <n v="36351"/>
    <n v="36351"/>
  </r>
  <r>
    <s v="MEDELLIN"/>
    <s v="0036-0005"/>
    <x v="5"/>
    <n v="5266"/>
    <n v="3150927"/>
    <n v="55847"/>
    <x v="0"/>
    <s v="ANTIOQUIA"/>
    <s v="ENVIGADO"/>
    <s v="BARRIO ALCALA ENVIGADO 2"/>
    <s v="WOMPI"/>
    <s v="FO-25-1992372"/>
    <d v="2025-12-17T15:51:00"/>
    <d v="2025-12-24T08:52:00"/>
    <x v="0"/>
    <s v="ROLLOS"/>
    <s v="EJECUTADO_EXITOSO"/>
    <s v="EJECUTADO EXITOSO"/>
    <s v="17/12/2025 SE ESCALA A COORDINADOR DE ZONA PARA ENTREGA DE ROLLOS EN SITIO | 24/12/2025 SE REALIZA ENTREGA DE 40 ROLLOS POR EL OPERADOR LOGISTICO VELOCES CON LA GUIA V4002007697"/>
    <s v="ANALISTA-OPERADOR LOGISTICO"/>
    <n v="40"/>
    <s v="PRINCIPAL"/>
    <s v="TERRESTRE"/>
    <s v="BETANCUR AGUIRRE EDGAR AUGUSTO"/>
    <n v="1"/>
    <n v="31419"/>
    <n v="31419"/>
  </r>
  <r>
    <s v="MEDELLIN"/>
    <s v="0036-0005"/>
    <x v="5"/>
    <n v="5789"/>
    <n v="3161590"/>
    <n v="27754"/>
    <x v="0"/>
    <s v="ANTIOQUIA"/>
    <s v="TAMESIS"/>
    <s v="BARRIO PARQUE TAMESIS"/>
    <s v="WOMPI"/>
    <s v="FO-25-2010861"/>
    <d v="2025-12-22T08:00:00"/>
    <d v="2025-12-24T09:11:00"/>
    <x v="0"/>
    <s v="ROLLOS"/>
    <s v="EJECUTADO_EXITOSO"/>
    <s v="EJECUTADO EXITOSO"/>
    <s v="20/12/2025 SE REALIZA ENVIO DE ROLLOS POR  OPERADOR LOGISTICO | 24/12/2025 SE REALIZA ENVIO DE 56 ROLLOS, CON LA GUIA 992246312 LOGICUARTAS. SE CONFIRMA ENTREGA EXITOSA POR PARTE DEL USUARIO"/>
    <s v="ENVÍO"/>
    <n v="56"/>
    <s v="LEJANA"/>
    <s v="TERRESTRE"/>
    <s v="MORENO MEDINA JUAN PABLO"/>
    <n v="1"/>
    <n v="40250"/>
    <n v="40250"/>
  </r>
  <r>
    <s v="MEDELLIN"/>
    <s v="0036-0005"/>
    <x v="5"/>
    <n v="5856"/>
    <n v="3160079"/>
    <n v="37717"/>
    <x v="0"/>
    <s v="ANTIOQUIA"/>
    <s v="VALPARAISO"/>
    <s v="BARRIO PARQUE VALPARAISO"/>
    <s v="WOMPI"/>
    <s v="FO-25-2007755"/>
    <d v="2025-12-19T14:35:00"/>
    <d v="2025-12-24T09:11:00"/>
    <x v="0"/>
    <s v="ROLLOS"/>
    <s v="EJECUTADO_EXITOSO"/>
    <s v="EJECUTADO EXITOSO"/>
    <s v="24/12/2025 SE REALIZA ENVIO DE 32 ROLLOS, CON LA GUIA 992246309 LOGICUARTAS. SE CONFIRMA ENTREGA EXITOSA POR PARTE DE LA TRANSPORTADORA"/>
    <s v="ENVÍO"/>
    <n v="32"/>
    <s v="LEJANA"/>
    <s v="TERRESTRE"/>
    <s v="MORENO MEDINA JUAN PABLO"/>
    <n v="1"/>
    <n v="40250"/>
    <n v="40250"/>
  </r>
  <r>
    <s v="MEDELLIN"/>
    <s v="0036-0005"/>
    <x v="5"/>
    <n v="5686"/>
    <n v="3159600"/>
    <n v="63739"/>
    <x v="0"/>
    <s v="ANTIOQUIA"/>
    <s v="SANTA ROSA DE OSOS"/>
    <s v="BARRIO PARQUE SANTA ROSA DE OSOS 1"/>
    <s v="WOMPI"/>
    <s v="FO-25-2007671"/>
    <d v="2025-12-19T12:17:00"/>
    <d v="2025-12-24T09:12:00"/>
    <x v="0"/>
    <s v="ROLLOS"/>
    <s v="EJECUTADO_EXITOSO"/>
    <s v="EJECUTADO EXITOSO"/>
    <s v="19/12/2025 SE CONFIRMAN DATOS, SE REALIZA ENVIO POR OPERADOR LOGISTICO | 24/12/2025 SE REALIZA ENVIO DE 32 ROLLOS, CON LA GUIA 992246308 LOGICUARTAS. SE CONFIRMA ENTREGA EXITOSA POR PARTE DE LA TRANSPORTADORA"/>
    <s v="ENVÍO"/>
    <n v="32"/>
    <s v="INTERMEDIA"/>
    <s v="TERRESTRE"/>
    <s v="MORENO MEDINA JUAN PABLO"/>
    <n v="1"/>
    <n v="36351"/>
    <n v="36351"/>
  </r>
  <r>
    <s v="MEDELLIN"/>
    <s v="0036-0005"/>
    <x v="5"/>
    <n v="5120"/>
    <n v="3151521"/>
    <n v="81766"/>
    <x v="0"/>
    <s v="ANTIOQUIA"/>
    <s v="CACERES"/>
    <s v="DISTRIJAMAT"/>
    <s v="WOMPI"/>
    <s v="FO-25-1998495"/>
    <d v="2025-12-17T16:48:00"/>
    <d v="2025-12-24T09:14:00"/>
    <x v="0"/>
    <s v="ROLLOS"/>
    <s v="EJECUTADO_EXITOSO"/>
    <s v="EJECUTADO EXITOSO"/>
    <s v="18/12/2025 SE CONFIRMAN DATOS, SE REALIZA ENVIO POR OPERADOR LOGISTICO | 24/12/2025 SE REALIZA ENVIO DE 8 ROLLOS, CON LA GUIA 992244469 LOGICUARTAS. SE CONFIRMA ENTREGA EXITOSA POR PARTE DE LA TRANSPORTADORA"/>
    <s v="ENVÍO"/>
    <n v="8"/>
    <s v="LEJANA"/>
    <s v="TERRESTRE"/>
    <s v="MORENO MEDINA JUAN PABLO"/>
    <n v="1"/>
    <n v="40250"/>
    <n v="40250"/>
  </r>
  <r>
    <s v="PASTO"/>
    <s v="0036-0003"/>
    <x v="0"/>
    <n v="52287"/>
    <n v="3151434"/>
    <n v="29823"/>
    <x v="0"/>
    <s v="NARIÑO"/>
    <s v="FUNES"/>
    <s v="BARRIO SANTA CECILIA FUNES"/>
    <s v="WOMPI"/>
    <s v="FO-25-1996624"/>
    <d v="2025-12-17T16:47:00"/>
    <d v="2025-12-24T09:29:00"/>
    <x v="0"/>
    <s v="ROLLOS"/>
    <s v="EJECUTADO_EXITOSO"/>
    <s v="EJECUTADO EXITOSO"/>
    <s v="18/12/2025 SE CONFIRMAN DATOS, SE REALIZA ENVIO POR OPERADOR LOGISTICO | 24/12/2025 EN COMUNICACIÓN CON EL SEÑOR EVER AL NÚMERO 3113509562 INFORMA QUE AÚN NO HA RECIBIDO LOS ROLLOS | 24/12/2025 SE REALIZA ENVIO DE 16 ROLLOS, CON LA GUIA 2248145611 SERVIENTREGA. SE CONFIRMA ENTREGA EXITOSA POR PARTE DE LA TRANSPORTADORA"/>
    <s v="ENVÍO"/>
    <n v="16"/>
    <s v="INTERMEDIA"/>
    <s v="TERRESTRE"/>
    <s v="RICO PERDOMO ALAHY XIMENA"/>
    <n v="1"/>
    <n v="36351"/>
    <n v="36351"/>
  </r>
  <r>
    <s v="CALI"/>
    <s v="0036-0003"/>
    <x v="0"/>
    <n v="19573"/>
    <n v="3049729"/>
    <n v="63982"/>
    <x v="0"/>
    <s v="CAUCA"/>
    <s v="PUERTO TEJADA"/>
    <s v="BARRIO ANTONIO NARIÑO PUERTO TEJADA"/>
    <s v="WOMPI"/>
    <s v="FO-25-1876861"/>
    <d v="2025-11-24T08:00:00"/>
    <d v="2025-12-24T09:35:00"/>
    <x v="0"/>
    <s v="ROLLOS"/>
    <s v="EJECUTADO_EXITOSO"/>
    <s v="EJECUTADO EXITOSO"/>
    <s v="25/11/2025 SE CONFIRMAN DATOS, SE REALIZA ENVIO POR OPERADOR LOGISTICO | 11/12/2025 SE LE INFORMA NUMERO DE GUIA A USER, PENDIENTE CONFIRMACION | 24/12/2025 SE REALIZA ENVIO DE 64 ROLLOS, CON LA GUIA 39725377186 COORDINADORA. SE CONFIRMA ENTREGA EXITOSA POR PARTE DEL USUARIO"/>
    <s v="ENVÍO"/>
    <n v="64"/>
    <s v="INTERMEDIA"/>
    <s v="TERRESTRE"/>
    <s v="TORO CARDONA ELIZABETH"/>
    <n v="1"/>
    <n v="36351"/>
    <n v="36351"/>
  </r>
  <r>
    <s v="MANIZALES"/>
    <s v="0036-0002"/>
    <x v="6"/>
    <n v="17001"/>
    <n v="3169361"/>
    <n v="26809"/>
    <x v="0"/>
    <s v="CALDAS"/>
    <s v="MANIZALES"/>
    <s v="BARRIO MILAN MANIZALES"/>
    <s v="WOMPI"/>
    <s v="FO-25-2021949"/>
    <d v="2025-12-23T08:58:00"/>
    <d v="2025-12-24T09:35:00"/>
    <x v="0"/>
    <s v="ROLLOS"/>
    <s v="EJECUTADO_EXITOSO"/>
    <s v="EJECUTADO EXITOSO"/>
    <s v="23/12/2025 SE ESCALA A COORDINADOR DE ZONA PARA ENTREGA DE ROLLOS EN SITIO | 24/12/2025 SE ENTREGAN 16 ROLLOS EN EL COMERCIO NO SE MANIPULAN EQUIPOS"/>
    <s v="VISITA_TÉCNICA"/>
    <n v="16"/>
    <s v="PRINCIPAL"/>
    <s v="TERRESTRE"/>
    <s v="AGUIRRE HENAO RAUL EDUARDO"/>
    <n v="1"/>
    <n v="31419"/>
    <n v="31419"/>
  </r>
  <r>
    <s v="MANIZALES"/>
    <s v="0036-0002"/>
    <x v="6"/>
    <n v="17001"/>
    <n v="3169198"/>
    <n v="22302"/>
    <x v="0"/>
    <s v="CALDAS"/>
    <s v="MANIZALES"/>
    <s v="BARRIO ARBOLEDA - MANIZALES"/>
    <s v="WOMPI"/>
    <s v="FO-25-2023198"/>
    <d v="2025-12-23T09:20:00"/>
    <d v="2025-12-24T09:44:00"/>
    <x v="0"/>
    <s v="ROLLOS"/>
    <s v="EJECUTADO_EXITOSO"/>
    <s v="EJECUTADO EXITOSO"/>
    <s v="23/12/2025 SE ESCALA A COORDINADOR DE ZONA PARA ENTREGA DE ROLLOS EN SITIO | 24/12/2025 SE REALIZA ENTREGA DE 56 ROLLOS EN EL COMERCIO NO SE MANIPULAN EQUIPOS"/>
    <s v="VISITA_TÉCNICA"/>
    <n v="56"/>
    <s v="PRINCIPAL"/>
    <s v="TERRESTRE"/>
    <s v="AGUIRRE HENAO RAUL EDUARDO"/>
    <n v="1"/>
    <n v="31419"/>
    <n v="31419"/>
  </r>
  <r>
    <s v="CALI"/>
    <s v="0036-0003"/>
    <x v="0"/>
    <n v="76001"/>
    <n v="3167769"/>
    <n v="76665"/>
    <x v="0"/>
    <s v="VALLE DEL CAUCA"/>
    <s v="CALI"/>
    <s v="BARRIO MARIO CORREA RENGIFO CALI 1"/>
    <s v="WOMPI"/>
    <s v="FO-25-2021464"/>
    <d v="2025-12-22T16:41:00"/>
    <d v="2025-12-24T09:59:00"/>
    <x v="0"/>
    <s v="ROLLOS"/>
    <s v="EJECUTADO_EXITOSO"/>
    <s v="EJECUTADO EXITOSO"/>
    <s v="23/12/2025 SE ESCALA A COORDINADOR DE ZONA PARA ENTREGA DE ROLLOS EN SITIO | 24/12/2025 EN LA VISITA TÉCNICA REALIZADA AL COMERCIO SE LLEGA AL SITIO SE INFORMA EL MOTIVO DE LA VISITA SE ENTREGAN 32 ROLLOS TÉRMICOS AL CLIENTE."/>
    <s v="VISITA_TÉCNICA"/>
    <n v="32"/>
    <s v="PRINCIPAL"/>
    <s v="TERRESTRE"/>
    <s v="BENAVIDES ARANGO RAFAEL JOSE"/>
    <n v="1"/>
    <n v="31419"/>
    <n v="31419"/>
  </r>
  <r>
    <s v="CALI"/>
    <s v="0036-0003"/>
    <x v="0"/>
    <n v="76520"/>
    <n v="3171964"/>
    <n v="50529"/>
    <x v="0"/>
    <s v="VALLE DEL CAUCA"/>
    <s v="PALMIRA"/>
    <s v="BARRIO CENTRO PALMIRA 8"/>
    <s v="WOMPI"/>
    <s v="FO-25-2025136"/>
    <d v="2025-12-23T14:41:00"/>
    <d v="2025-12-24T10:00:00"/>
    <x v="0"/>
    <s v="ROLLOS"/>
    <s v="EJECUTADO_EXITOSO"/>
    <s v="EJECUTADO EXITOSO"/>
    <s v="23/12/2025 SE ESCALA A COORDINADOR DE ZONA PARA ENTREGA DE ROLLOS EN SITIO | 24/12/2025 SE REALIZA ENTREGA DE 32 ROLLOS TÉRMICOS WOMPI"/>
    <s v="VISITA_TÉCNICA"/>
    <n v="32"/>
    <s v="PRINCIPAL"/>
    <s v="TERRESTRE"/>
    <s v="MONTERO MUESES GIAN CARLO"/>
    <n v="1"/>
    <n v="31419"/>
    <n v="31419"/>
  </r>
  <r>
    <s v="PASTO"/>
    <s v="0036-0003"/>
    <x v="0"/>
    <n v="52001"/>
    <n v="3167694"/>
    <n v="80957"/>
    <x v="0"/>
    <s v="NARIÑO"/>
    <s v="PASTO"/>
    <s v="BARRIO EL BERNAL PASTO 1"/>
    <s v="WOMPI"/>
    <s v="FO-25-2021474"/>
    <d v="2025-12-22T16:36:00"/>
    <d v="2025-12-24T10:24:00"/>
    <x v="0"/>
    <s v="ROLLOS"/>
    <s v="EJECUTADO_EXITOSO"/>
    <s v="EJECUTADO EXITOSO"/>
    <s v="23/12/2025 SE ESCALA A COORDINADOR DE ZONA PARA ENTREGA DE ROLLOS EN SITIO | 24/12/2025 SE VISITA EL CB PARA ENTREGAR 16  ROLLOS, ENTREGA OK"/>
    <s v="VISITA_TÉCNICA"/>
    <n v="16"/>
    <s v="PRINCIPAL"/>
    <s v="TERRESTRE"/>
    <s v="GUERRERO RAMIREZ OSCAR DARIO"/>
    <n v="1"/>
    <n v="31419"/>
    <n v="31419"/>
  </r>
  <r>
    <s v="BOGOTA"/>
    <s v="0036-0004"/>
    <x v="4"/>
    <n v="25758"/>
    <n v="3164509"/>
    <n v="80064"/>
    <x v="0"/>
    <s v="CUNDINAMARCA"/>
    <s v="SOPO"/>
    <s v="BARRIO CENTRO SOPO"/>
    <s v="WOMPI"/>
    <s v="FO-25-2015105"/>
    <d v="2025-12-22T09:58:00"/>
    <d v="2025-12-24T10:25:00"/>
    <x v="0"/>
    <s v="ROLLOS"/>
    <s v="EJECUTADO_EXITOSO"/>
    <s v="EJECUTADO EXITOSO"/>
    <s v="22/12/2025 SE REALIZA ENVIO DE ROLLOS POR  OPERADOR LOGISTICO | 24/12/2025 SE REALIZA ENVIO DE 64 ROLLOS, CON LA GUIA 2235598256 SERVIENTREGA. SE CONFIRMA ENTREGA EXITOSA POR PARTE DE LA TRANSPORTADORA"/>
    <s v="ENVÍO"/>
    <n v="64"/>
    <s v="INTERMEDIA"/>
    <s v="TERRESTRE"/>
    <s v="ORREGO BEDOYA YASMIN ADRIANA"/>
    <n v="1"/>
    <n v="36351"/>
    <n v="36351"/>
  </r>
  <r>
    <s v="BUCARAMANGA"/>
    <s v="0036-0007"/>
    <x v="3"/>
    <n v="68235"/>
    <n v="3162152"/>
    <n v="30392"/>
    <x v="0"/>
    <s v="SANTANDER"/>
    <s v="EL CARMEN DE CHUCURI"/>
    <s v="BARRIO CENTRO 2 - EL CARMEN DE CHUCURÍ"/>
    <s v="WOMPI"/>
    <s v="FO-25-2013373"/>
    <d v="2025-12-22T08:00:00"/>
    <d v="2025-12-24T10:26:00"/>
    <x v="0"/>
    <s v="ROLLOS"/>
    <s v="EJECUTADO_EXITOSO"/>
    <s v="EJECUTADO EXITOSO"/>
    <s v="22/12/2025 SE REALIZA ENVIO DE ROLLOS POR  OPERADOR LOGISTICO | 24/12/2025 SE REALIZA ENVIO DE 24 ROLLOS, CON LA GUIA 39725377186 SERVIENTREGA. SE CONFIRMA ENTREGA EXITOSA POR PARTE DEL USUARIO"/>
    <s v="ENVÍO"/>
    <n v="24"/>
    <s v="LEJANA"/>
    <s v="TERRESTRE"/>
    <s v="COLPAS MESA ELECTO JORGE"/>
    <n v="1"/>
    <n v="40250"/>
    <n v="40250"/>
  </r>
  <r>
    <s v="BOGOTA"/>
    <s v="0036-0004"/>
    <x v="4"/>
    <n v="11001"/>
    <n v="3161315"/>
    <n v="15841"/>
    <x v="0"/>
    <s v="CUNDINAMARCA"/>
    <s v="BOGOTA"/>
    <s v="BARRIO SPRING II BOGOTA"/>
    <s v="WOMPI"/>
    <s v="FO-25-2008932"/>
    <d v="2025-12-22T08:00:00"/>
    <d v="2025-12-24T10:27:00"/>
    <x v="0"/>
    <s v="ROLLOS"/>
    <s v="EJECUTADO_EXITOSO"/>
    <s v="EJECUTADO EXITOSO"/>
    <s v="20/12/2025 SE ESCALA A COORDINADOR DE ZONA PARA ENTREGA DE ROLLOS EN SITIO | 24/12/2025 ENTREGA DE 24 ROLLOS EJECUTADO OK"/>
    <s v="VISITA_TÉCNICA"/>
    <n v="24"/>
    <s v="PRINCIPAL"/>
    <s v="TERRESTRE"/>
    <s v="GOMEZ VEGA DAVID SNEYDER"/>
    <n v="1"/>
    <n v="31419"/>
    <n v="31419"/>
  </r>
  <r>
    <s v="YOPAL"/>
    <s v="0036-0006"/>
    <x v="2"/>
    <n v="85139"/>
    <n v="3162090"/>
    <n v="74494"/>
    <x v="0"/>
    <s v="CASANARE"/>
    <s v="MANI"/>
    <s v="BARRIO LA FLORIDA MANI"/>
    <s v="WOMPI"/>
    <s v="FO-25-2012103"/>
    <d v="2025-12-22T08:00:00"/>
    <d v="2025-12-24T10:28:00"/>
    <x v="0"/>
    <s v="ROLLOS"/>
    <s v="EJECUTADO_EXITOSO"/>
    <s v="EJECUTADO EXITOSO"/>
    <s v="21/12/2025 SE REALIZA ENVIO DE ROLLOS POR  OPERADOR LOGISTICO | 24/12/2025 SE REALIZA ENVIO DE 16 ROLLOS, CON LA GUIA 2235598251 SERVIENTREGA. SE CONFIRMA ENTREGA EXITOSA POR PARTE DE LA TRANSPORTADORA"/>
    <s v="ENVÍO"/>
    <n v="16"/>
    <s v="INTERMEDIA"/>
    <s v="TERRESTRE"/>
    <s v="TORO CARDONA ELIZABETH"/>
    <n v="1"/>
    <n v="36351"/>
    <n v="36351"/>
  </r>
  <r>
    <s v="TUNJA"/>
    <s v="0036-0007"/>
    <x v="3"/>
    <n v="25873"/>
    <n v="3161493"/>
    <n v="23698"/>
    <x v="0"/>
    <s v="CUNDINAMARCA"/>
    <s v="VILLAPINZON"/>
    <s v="CENTRO VILLAPINZON - CUNDINAMARCA"/>
    <s v="WOMPI"/>
    <s v="FO-25-2010477"/>
    <d v="2025-12-22T08:00:00"/>
    <d v="2025-12-24T10:29:00"/>
    <x v="0"/>
    <s v="ROLLOS"/>
    <s v="EJECUTADO_EXITOSO"/>
    <s v="EJECUTADO EXITOSO"/>
    <s v="20/12/2025 SE REALIZA ENVIO DE ROLLOS POR  OPERADOR LOGISTICO | 24/12/2025 SE REALIZA ENVIO DE 8 ROLLOS, CON LA GUIA 2235598246 SERVIENTREGA. SE CONFIRMA ENTREGA EXITOSA POR PARTE DE LA TRANSPORTADORA"/>
    <s v="ENVÍO"/>
    <n v="8"/>
    <s v="INTERMEDIA"/>
    <s v="TERRESTRE"/>
    <s v="ORREGO BEDOYA YASMIN ADRIANA"/>
    <n v="1"/>
    <n v="36351"/>
    <n v="36351"/>
  </r>
  <r>
    <s v="CUCUTA"/>
    <s v="0036-0007"/>
    <x v="3"/>
    <n v="54498"/>
    <n v="3153108"/>
    <n v="79816"/>
    <x v="0"/>
    <s v="NORTE DE SANTANDER"/>
    <s v="OCAÑA"/>
    <s v="BARRIO MODELO OCAÑA"/>
    <s v="WOMPI"/>
    <s v="FO-25-1998291"/>
    <d v="2025-12-18T09:14:00"/>
    <d v="2025-12-24T10:30:00"/>
    <x v="0"/>
    <s v="ROLLOS"/>
    <s v="EJECUTADO_EXITOSO"/>
    <s v="EJECUTADO EXITOSO"/>
    <s v="24/12/2025 SE REALIZA ENVIO DE 16 ROLLOS, CON LA GUIA 2282137872 SERVIENTREGA. SE CONFIRMA ENTREGA EXITOSA POR PARTE DE LA TRANSPORTADORA"/>
    <s v="ENVÍO"/>
    <n v="16"/>
    <s v="LEJANA"/>
    <s v="TERRESTRE"/>
    <s v="COLPAS MESA ELECTO JORGE"/>
    <n v="1"/>
    <n v="40250"/>
    <n v="40250"/>
  </r>
  <r>
    <s v="CUCUTA"/>
    <s v="0036-0007"/>
    <x v="3"/>
    <n v="54001"/>
    <n v="3173087"/>
    <n v="78348"/>
    <x v="0"/>
    <s v="NORTE DE SANTANDER"/>
    <s v="CUCUTA"/>
    <s v="NAES VARIEDADES"/>
    <s v="WOMPI"/>
    <s v="FO-25-2025877"/>
    <d v="2025-12-24T08:00:00"/>
    <d v="2025-12-24T10:31:00"/>
    <x v="0"/>
    <s v="ROLLOS"/>
    <s v="EJECUTADO_EXITOSO"/>
    <s v="EJECUTADO EXITOSO"/>
    <s v="24/12/2025 SE ESCALA A COORDINADOR DE ZONA PARA ENTREGA DE ROLLOS EN SITIO | 24/12/2025 SE REALIZA ENTREGA DE 24 ROLLOS WOMPI OK"/>
    <s v="VISITA_TÉCNICA"/>
    <n v="24"/>
    <s v="PRINCIPAL"/>
    <s v="TERRESTRE"/>
    <s v="DURAN ACOSTA FRANK YONNY"/>
    <n v="1"/>
    <n v="31419"/>
    <n v="31419"/>
  </r>
  <r>
    <s v="PEREIRA"/>
    <s v="0036-0002"/>
    <x v="6"/>
    <n v="66170"/>
    <n v="3169195"/>
    <n v="77927"/>
    <x v="0"/>
    <s v="RISARALDA"/>
    <s v="DOSQUEBRADAS"/>
    <s v="BARRIO BUENOS AIRES DOSQUEBRADAS 1"/>
    <s v="WOMPI"/>
    <s v="FO-25-2023199"/>
    <d v="2025-12-23T09:18:00"/>
    <d v="2025-12-24T10:37:00"/>
    <x v="0"/>
    <s v="ROLLOS"/>
    <s v="EJECUTADO_EXITOSO"/>
    <s v="EJECUTADO EXITOSO"/>
    <s v="23/12/2025 SE ESCALA A COORDINADOR DE ZONA PARA ENTREGA DE ROLLOS EN SITIO | 24/12/2025 SE ENTREGAN 16 ROLLOS EN LA SEDE"/>
    <s v="VISITA_TÉCNICA"/>
    <n v="16"/>
    <s v="PRINCIPAL"/>
    <s v="TERRESTRE"/>
    <s v="CAÑAS MENDEZ GUSTAVO ADOLFO"/>
    <n v="1"/>
    <n v="31419"/>
    <n v="31419"/>
  </r>
  <r>
    <s v="VALLEDUPAR"/>
    <s v="0036-0001"/>
    <x v="1"/>
    <n v="20001"/>
    <n v="3172126"/>
    <n v="76049"/>
    <x v="0"/>
    <s v="CESAR"/>
    <s v="VALLEDUPAR"/>
    <s v="BARRIO LA FORTUNA VALLEDUPAR"/>
    <s v="WOMPI"/>
    <s v="FO-25-2025132"/>
    <d v="2025-12-23T14:52:00"/>
    <d v="2025-12-24T10:39:00"/>
    <x v="0"/>
    <s v="ROLLOS"/>
    <s v="EJECUTADO_EXITOSO"/>
    <s v="EJECUTADO EXITOSO"/>
    <s v="23/12/2025 SE ESCALA A COORDINADOR DE ZONA PARA ENTREGA DE ROLLOS EN SITIO | 24/12/2025 SE RELAIZA ENTREGA DE 32 ROLLOS EN SITIO"/>
    <s v="VISITA_TÉCNICA"/>
    <n v="32"/>
    <s v="PRINCIPAL"/>
    <s v="TERRESTRE"/>
    <s v="MONTES DIAZ JOHN FRED"/>
    <n v="1"/>
    <n v="31419"/>
    <n v="31419"/>
  </r>
  <r>
    <s v="CUCUTA"/>
    <s v="0036-0007"/>
    <x v="3"/>
    <n v="54261"/>
    <n v="3152195"/>
    <n v="70657"/>
    <x v="0"/>
    <s v="NORTE DE SANTANDER"/>
    <s v="EL ZULIA"/>
    <s v="BARRIO VRD EL MORAL EL ZULIA"/>
    <s v="WOMPI"/>
    <s v="FO-25-1994752"/>
    <d v="2025-12-18T08:34:00"/>
    <d v="2025-12-24T10:39:00"/>
    <x v="0"/>
    <s v="ROLLOS"/>
    <s v="EJECUTADO_EXITOSO"/>
    <s v="EJECUTADO EXITOSO"/>
    <s v="18/12/2025 SE REALIZA ENVIO DE ROLLOS POR  OPERADOR LOGISTICO | 24/12/2025 SE REALIZA ENVIO DE 16 ROLLOS, CON LA GUIA 2282137831 SERVIENTREGA. SE CONFIRMA ENTREGA EXITOSA POR PARTE DE LA TRANSPORTADORA"/>
    <s v="ENVÍO"/>
    <n v="16"/>
    <s v="INTERMEDIA"/>
    <s v="TERRESTRE"/>
    <s v="COLPAS MESA ELECTO JORGE"/>
    <n v="1"/>
    <n v="36351"/>
    <n v="36351"/>
  </r>
  <r>
    <s v="BOGOTA"/>
    <s v="0036-0004"/>
    <x v="4"/>
    <n v="11001"/>
    <n v="3160960"/>
    <n v="26955"/>
    <x v="0"/>
    <s v="CUNDINAMARCA"/>
    <s v="BOGOTA"/>
    <s v="BARRIO EL DORADO BOGOTA"/>
    <s v="WOMPI"/>
    <s v="FO-25-2009426"/>
    <d v="2025-12-19T16:29:00"/>
    <d v="2025-12-24T10:41:00"/>
    <x v="0"/>
    <s v="ROLLOS"/>
    <s v="EJECUTADO_EXITOSO"/>
    <s v="EJECUTADO EXITOSO"/>
    <s v="20/12/2025 SE ESCALA A COORDINADOR DE ZONA PARA ENTREGA DE ROLLOS EN SITIO | 24/12/2025 SE VISITA COMERCIO SE ENTREGAN 64 ROLLOS WOMPI, NO SE MANIPULAN DISPOSITIVOS"/>
    <s v="VISITA_TÉCNICA"/>
    <n v="64"/>
    <s v="PRINCIPAL"/>
    <s v="TERRESTRE"/>
    <s v="ORTIZ YARA FRANKLYN ISRAEL"/>
    <n v="1"/>
    <n v="31419"/>
    <n v="31419"/>
  </r>
  <r>
    <s v="CALI"/>
    <s v="0036-0003"/>
    <x v="0"/>
    <n v="76001"/>
    <n v="3171456"/>
    <n v="66593"/>
    <x v="0"/>
    <s v="VALLE DEL CAUCA"/>
    <s v="CALI"/>
    <s v="BARRIO SANTA ELENA CALI 4"/>
    <s v="WOMPI"/>
    <s v="FO-25-2025531"/>
    <d v="2025-12-23T12:58:00"/>
    <d v="2025-12-24T10:45:00"/>
    <x v="0"/>
    <s v="ROLLOS"/>
    <s v="EJECUTADO_EXITOSO"/>
    <s v="EJECUTADO EXITOSO"/>
    <s v="23/12/2025 SE ESCALA A COORDINADOR DE ZONA PARA ENTREGA DE ROLLOS EN SITIO | 24/12/2025 EN LA VISITA TÉCNICA REALIZADA AL COMERCIO SE LLEGA AL SITIO SE INFORMA EL MOTIVO DE LA VISITA SE ENTREGAN 24 ROLLOS TÉRMICOS AL CLIENTE."/>
    <s v="VISITA_TÉCNICA"/>
    <n v="24"/>
    <s v="PRINCIPAL"/>
    <s v="TERRESTRE"/>
    <s v="BENAVIDES ARANGO RAFAEL JOSE"/>
    <n v="1"/>
    <n v="31419"/>
    <n v="31419"/>
  </r>
  <r>
    <s v="CUCUTA"/>
    <s v="0036-0007"/>
    <x v="3"/>
    <n v="54223"/>
    <n v="3151477"/>
    <n v="10938"/>
    <x v="0"/>
    <s v="NORTE DE SANTANDER"/>
    <s v="CUCUTILLA"/>
    <s v="CUCUTILLA - NORTE DE SANTANDER"/>
    <s v="WOMPI"/>
    <s v="FO-25-1994753"/>
    <d v="2025-12-17T16:58:00"/>
    <d v="2025-12-24T10:45:00"/>
    <x v="0"/>
    <s v="ROLLOS"/>
    <s v="EJECUTADO_EXITOSO"/>
    <s v="EJECUTADO EXITOSO"/>
    <s v="18/12/2025 SE REALIZA ENVIO DE ROLLOS POR  OPERADOR LOGISTICO | 24/12/2025 EN COMUNICACIÓN CON LA USUARIA AL NÚMERO 3144096147 INFORMA QUE AÚN NO LE HAN LLEGADO | 24/12/2025 SE REALIZA ENVIO DE 16 ROLLOS, CON LA GUIA 2282137832 SERVIENTREGA. SE CONFIRMA ENTREGA EXITOSA POR PARTE DE LA TRANSPORTADORA"/>
    <s v="ENVÍO"/>
    <n v="16"/>
    <s v="LEJANA"/>
    <s v="TERRESTRE"/>
    <s v="COLPAS MESA ELECTO JORGE"/>
    <n v="1"/>
    <n v="40250"/>
    <n v="40250"/>
  </r>
  <r>
    <s v="MEDELLIN"/>
    <s v="0036-0005"/>
    <x v="5"/>
    <n v="5001"/>
    <n v="3155069"/>
    <n v="73785"/>
    <x v="0"/>
    <s v="ANTIOQUIA"/>
    <s v="MEDELLIN"/>
    <s v="BARRIO GUAYABAL MEDELLIN 8"/>
    <s v="WOMPI"/>
    <s v="FO-25-1998186"/>
    <d v="2025-12-18T14:12:00"/>
    <d v="2025-12-24T10:48:00"/>
    <x v="0"/>
    <s v="ROLLOS"/>
    <s v="EJECUTADO_EXITOSO"/>
    <s v="EJECUTADO EXITOSO"/>
    <s v="18/12/2025 SE ESCALA A COORDINADOR DE ZONA PARA ENTREGA DE ROLLOS EN SITIO | 24/12/2025 SE REALIZA ENTREGA DE 40 ROLLOS POR EL OPERADOR LOGISTICO VELOCES CON LA GUIA V4002012878"/>
    <s v="ANALISTA-OPERADOR LOGISTICO"/>
    <n v="40"/>
    <s v="PRINCIPAL"/>
    <s v="TERRESTRE"/>
    <s v="BETANCUR AGUIRRE EDGAR AUGUSTO"/>
    <n v="1"/>
    <n v="31419"/>
    <n v="31419"/>
  </r>
  <r>
    <s v="VALLEDUPAR"/>
    <s v="0036-0001"/>
    <x v="1"/>
    <n v="20001"/>
    <n v="3168443"/>
    <n v="81450"/>
    <x v="0"/>
    <s v="CESAR"/>
    <s v="VALLEDUPAR"/>
    <s v="TIENDA VALENTINA VALLEDUPAR"/>
    <s v="WOMPI"/>
    <s v="FO-25-2021963"/>
    <d v="2025-12-23T08:00:00"/>
    <d v="2025-12-24T10:57:00"/>
    <x v="0"/>
    <s v="ROLLOS"/>
    <s v="EJECUTADO_EXITOSO"/>
    <s v="EJECUTADO EXITOSO"/>
    <s v="23/12/2025 SE ESCALA A COORDINADOR DE ZONA PARA ENTREGA DE ROLLOS EN SITIO | 24/12/2025 SE REALIZA ENTREGA DE 16 ROLLOS"/>
    <s v="VISITA_TÉCNICA"/>
    <n v="16"/>
    <s v="PRINCIPAL"/>
    <s v="TERRESTRE"/>
    <s v="MONTES DIAZ JOHN FRED"/>
    <n v="1"/>
    <n v="31419"/>
    <n v="31419"/>
  </r>
  <r>
    <s v="BARRANQUILLA"/>
    <s v="0036-0001"/>
    <x v="1"/>
    <n v="8001"/>
    <n v="3164047"/>
    <n v="77298"/>
    <x v="0"/>
    <s v="ATLANTICO"/>
    <s v="BARRANQUILLA"/>
    <s v="BARRIO EVARISTO SOURDIS BARRANQUILLA"/>
    <s v="WOMPI"/>
    <s v="FO-25-2015186"/>
    <d v="2025-12-22T09:21:00"/>
    <d v="2025-12-24T11:10:00"/>
    <x v="0"/>
    <s v="ROLLOS"/>
    <s v="EJECUTADO_EXITOSO"/>
    <s v="EJECUTADO EXITOSO"/>
    <s v="22/12/2025 SE ESCALA A COORDINADOR DE ZONA PARA ENTREGA DE ROLLOS EN SITIO | 24/12/2025 SE HACE ENTREGA DE 24 ROLLOS WOMPI DE MANERA EXITOSA"/>
    <s v="VISITA_TÉCNICA"/>
    <n v="24"/>
    <s v="PRINCIPAL"/>
    <s v="TERRESTRE"/>
    <s v="ORTEGA TORRES JUAN SEBASTIAN"/>
    <n v="1"/>
    <n v="31419"/>
    <n v="31419"/>
  </r>
  <r>
    <s v="BUCARAMANGA"/>
    <s v="0036-0007"/>
    <x v="3"/>
    <n v="68001"/>
    <n v="3169492"/>
    <n v="22946"/>
    <x v="0"/>
    <s v="SANTANDER"/>
    <s v="BUCARAMANGA"/>
    <s v="BARRIO CANDILES - BUCARAMANGA"/>
    <s v="WOMPI"/>
    <s v="FO-25-2022887"/>
    <d v="2025-12-23T09:38:00"/>
    <d v="2025-12-24T11:11:00"/>
    <x v="0"/>
    <s v="ROLLOS"/>
    <s v="EJECUTADO_EXITOSO"/>
    <s v="EJECUTADO EXITOSO"/>
    <s v="23/12/2025 SE ESCALA A COORDINADOR DE ZONA PARA ENTREGA DE ROLLOS EN SITIO | 24/12/2025 SE REALIZA ENTREGA DE 64 ROLLOS CON VISITA NO SE MANIPULA TERMINAL"/>
    <s v="VISITA_TÉCNICA"/>
    <n v="64"/>
    <s v="PRINCIPAL"/>
    <s v="TERRESTRE"/>
    <s v="REYES RAMIREZ DIEGO ALEXANDER"/>
    <n v="1"/>
    <n v="31419"/>
    <n v="31419"/>
  </r>
  <r>
    <s v="CALI"/>
    <s v="0036-0003"/>
    <x v="0"/>
    <n v="76001"/>
    <n v="3172795"/>
    <n v="72178"/>
    <x v="0"/>
    <s v="VALLE DEL CAUCA"/>
    <s v="CALI"/>
    <s v="BARRIO PAMPALINDA CALI 3"/>
    <s v="WOMPI"/>
    <s v="FO-25-2025515"/>
    <d v="2025-12-23T16:22:00"/>
    <d v="2025-12-24T11:12:00"/>
    <x v="0"/>
    <s v="ROLLOS"/>
    <s v="EJECUTADO_EXITOSO"/>
    <s v="EJECUTADO EXITOSO"/>
    <s v="23/12/2025 SE ESCALA A COORDINADOR DE ZONA PARA ENTREGA DE ROLLOS EN SITIO | 24/12/2025 EN LA VISITA TÉCNICA REALIZADA AL COMERCIO SE LLEGA AL SITIO SE INFORMA EL MOTIVO DE LA VISITA SE ENTREGAN 16 ROLLOS TÉRMICOS AL CLIENTE."/>
    <s v="VISITA_TÉCNICA"/>
    <n v="16"/>
    <s v="PRINCIPAL"/>
    <s v="TERRESTRE"/>
    <s v="BENAVIDES ARANGO RAFAEL JOSE"/>
    <n v="1"/>
    <n v="31419"/>
    <n v="31419"/>
  </r>
  <r>
    <s v="BOGOTA"/>
    <s v="0036-0004"/>
    <x v="4"/>
    <n v="11001"/>
    <n v="3166943"/>
    <n v="77389"/>
    <x v="0"/>
    <s v="CUNDINAMARCA"/>
    <s v="BOGOTA"/>
    <s v="BARRIO EL PALMAR BOGOTA 1"/>
    <s v="WOMPI"/>
    <s v="FO-25-2017213"/>
    <d v="2025-12-22T14:55:00"/>
    <d v="2025-12-24T11:14:00"/>
    <x v="0"/>
    <s v="ROLLOS"/>
    <s v="EJECUTADO_EXITOSO"/>
    <s v="EJECUTADO EXITOSO"/>
    <s v="22/12/2025 SE ESCALA A COORDINADOR DE ZONA PARA ENTREGA DE ROLLOS EN SITIO | 24/12/2025 ENTREGA DE 48 ROLLOS DE WOMPI NO SE MANIPULAN EQUIPOS"/>
    <s v="VISITA_TÉCNICA"/>
    <n v="48"/>
    <s v="PRINCIPAL"/>
    <s v="TERRESTRE"/>
    <s v="HERNANDEZ NARANJO OSCAR EDUARDO"/>
    <n v="1"/>
    <n v="31419"/>
    <n v="31419"/>
  </r>
  <r>
    <s v="VALLEDUPAR"/>
    <s v="0036-0001"/>
    <x v="1"/>
    <n v="20001"/>
    <n v="3168371"/>
    <n v="80071"/>
    <x v="0"/>
    <s v="CESAR"/>
    <s v="VALLEDUPAR"/>
    <s v="BRR SAN MARTIN VALLEDUPAR"/>
    <s v="WOMPI"/>
    <s v="FO-25-2023200"/>
    <d v="2025-12-23T08:00:00"/>
    <d v="2025-12-24T11:16:00"/>
    <x v="0"/>
    <s v="ROLLOS"/>
    <s v="EJECUTADO_EXITOSO"/>
    <s v="EJECUTADO EXITOSO"/>
    <s v="23/12/2025 SE ESCALA A COORDINADOR DE ZONA PARA ENTREGA DE ROLLOS EN SITIO | 24/12/2025 SE REALIZA ENTREGA DE 16 ROLLOS EN SITIO"/>
    <s v="VISITA_TÉCNICA"/>
    <n v="16"/>
    <s v="PRINCIPAL"/>
    <s v="TERRESTRE"/>
    <s v="MONTES DIAZ JOHN FRED"/>
    <n v="1"/>
    <n v="31419"/>
    <n v="31419"/>
  </r>
  <r>
    <s v="BOGOTA"/>
    <s v="0036-0004"/>
    <x v="4"/>
    <n v="11001"/>
    <n v="3161508"/>
    <n v="62354"/>
    <x v="0"/>
    <s v="CUNDINAMARCA"/>
    <s v="BOGOTA"/>
    <s v="BARRIO SIMON BOLIVAR BOGOTA 5"/>
    <s v="WOMPI"/>
    <s v="FO-25-2008925"/>
    <d v="2025-12-22T08:00:00"/>
    <d v="2025-12-24T11:20:00"/>
    <x v="0"/>
    <s v="ROLLOS"/>
    <s v="EJECUTADO_EXITOSO"/>
    <s v="EJECUTADO EXITOSO"/>
    <s v="20/12/2025 SE ESCALA A COORDINADOR DE ZONA PARA ENTREGA DE ROLLOS EN SITIO | 24/12/2025 ENTREGA DE 56 ROLLOS EJECUTADO OK"/>
    <s v="VISITA_TÉCNICA"/>
    <n v="56"/>
    <s v="PRINCIPAL"/>
    <s v="TERRESTRE"/>
    <s v="GOMEZ VEGA DAVID SNEYDER"/>
    <n v="1"/>
    <n v="31419"/>
    <n v="31419"/>
  </r>
  <r>
    <s v="BOGOTA"/>
    <s v="0036-0004"/>
    <x v="4"/>
    <n v="11001"/>
    <n v="3164530"/>
    <n v="81273"/>
    <x v="0"/>
    <s v="CUNDINAMARCA"/>
    <s v="BOGOTA"/>
    <s v="FARMA C&amp;M N° 2"/>
    <s v="WOMPI"/>
    <s v="FO-25-2014788"/>
    <d v="2025-12-22T10:00:00"/>
    <d v="2025-12-24T11:21:00"/>
    <x v="0"/>
    <s v="ROLLOS"/>
    <s v="EJECUTADO_EXITOSO"/>
    <s v="EJECUTADO EXITOSO"/>
    <s v="22/12/2025 SE ESCALA A COORDINADOR DE ZONA PARA ENTREGA DE ROLLOS EN SITIO | 24/12/2025 SE VISITA COMERCIO, SE ENTREGAN 16 ROLLOS WOMPI, NO SE MANIPULAN DISPOSITIVOS"/>
    <s v="VISITA_TÉCNICA"/>
    <n v="16"/>
    <s v="PRINCIPAL"/>
    <s v="TERRESTRE"/>
    <s v="ORTIZ YARA FRANKLYN ISRAEL"/>
    <n v="1"/>
    <n v="31419"/>
    <n v="31419"/>
  </r>
  <r>
    <s v="BUCARAMANGA"/>
    <s v="0036-0007"/>
    <x v="3"/>
    <n v="68001"/>
    <n v="3168338"/>
    <n v="38505"/>
    <x v="0"/>
    <s v="SANTANDER"/>
    <s v="BUCARAMANGA"/>
    <s v="BARRIO CENTRO BUCARAMANGA 14"/>
    <s v="WOMPI"/>
    <s v="FO-25-2022523"/>
    <d v="2025-12-23T08:00:00"/>
    <d v="2025-12-24T11:23:00"/>
    <x v="0"/>
    <s v="ROLLOS"/>
    <s v="EJECUTADO_EXITOSO"/>
    <s v="EJECUTADO EXITOSO"/>
    <s v="23/12/2025 SE ESCALA A COORDINADOR DE ZONA PARA ENTREGA DE ROLLOS EN SITIO | 24/12/2025 SE REALIZA ENTREGA DE 48 ROLLOS CON VISITA NO SE MANIPULA TERMINAL"/>
    <s v="VISITA_TÉCNICA"/>
    <n v="48"/>
    <s v="PRINCIPAL"/>
    <s v="TERRESTRE"/>
    <s v="REYES RAMIREZ DIEGO ALEXANDER"/>
    <n v="1"/>
    <n v="31419"/>
    <n v="31419"/>
  </r>
  <r>
    <s v="BOGOTA"/>
    <s v="0036-0004"/>
    <x v="4"/>
    <n v="11001"/>
    <n v="3166124"/>
    <n v="50059"/>
    <x v="0"/>
    <s v="CUNDINAMARCA"/>
    <s v="BOGOTA"/>
    <s v="BARRIO TIMIZA BOGOTA 2"/>
    <s v="WOMPI"/>
    <s v="FO-25-2017234"/>
    <d v="2025-12-22T12:15:00"/>
    <d v="2025-12-24T11:28:00"/>
    <x v="0"/>
    <s v="ROLLOS"/>
    <s v="EJECUTADO_EXITOSO"/>
    <s v="EJECUTADO EXITOSO"/>
    <s v="22/12/2025 SE ESCALA A COORDINADOR DE ZONA PARA ENTREGA DE ROLLOS EN SITIO | 24/12/2025 DURANTE LA VISITA TECNICA SE REALIZA ENTREGA DE ROLLOS PARA DATÁFONO NO SE MANIPULAN EQUIPOS SIN NOVEDAD EN ENTREGA"/>
    <s v="VISITA_TÉCNICA"/>
    <n v="32"/>
    <s v="PRINCIPAL"/>
    <s v="TERRESTRE"/>
    <s v="LOZADA ROJAS CHRISTIAN ANDRES"/>
    <n v="1"/>
    <n v="31419"/>
    <n v="31419"/>
  </r>
  <r>
    <s v="MEDELLIN"/>
    <s v="0036-0005"/>
    <x v="5"/>
    <n v="5001"/>
    <n v="3151154"/>
    <n v="36213"/>
    <x v="0"/>
    <s v="ANTIOQUIA"/>
    <s v="MEDELLIN"/>
    <s v="BARRIO BELEN PARQUE MEDELLIN"/>
    <s v="WOMPI"/>
    <s v="FO-25-1994503"/>
    <d v="2025-12-17T16:27:00"/>
    <d v="2025-12-24T11:34:00"/>
    <x v="0"/>
    <s v="ROLLOS"/>
    <s v="EJECUTADO_EXITOSO"/>
    <s v="EJECUTADO EXITOSO"/>
    <s v="18/12/2025 SE ESCALA A COORDINADOR DE ZONA PARA ENTREGA DE ROLLOS EN SITIO | 24/12/2025 SE REALIZA ENTREGA DE 40 ROLLOS POR EL OPERADOR LOGISTICO VELOCES CON LA GUIA V4002012892"/>
    <s v="ANALISTA-OPERADOR LOGISTICO"/>
    <n v="40"/>
    <s v="PRINCIPAL"/>
    <s v="TERRESTRE"/>
    <s v="BETANCUR AGUIRRE EDGAR AUGUSTO"/>
    <n v="1"/>
    <n v="31419"/>
    <n v="31419"/>
  </r>
  <r>
    <s v="BUCARAMANGA"/>
    <s v="0036-0007"/>
    <x v="3"/>
    <n v="68001"/>
    <n v="3173505"/>
    <n v="79879"/>
    <x v="0"/>
    <s v="SANTANDER"/>
    <s v="BUCARAMANGA"/>
    <s v="BARRIO LA CEIBA BUCARAMANGA 7"/>
    <s v="WOMPI"/>
    <s v="FO-25-2025567"/>
    <d v="2025-12-24T08:00:00"/>
    <d v="2025-12-24T11:42:00"/>
    <x v="0"/>
    <s v="ROLLOS"/>
    <s v="EJECUTADO_EXITOSO"/>
    <s v="EJECUTADO EXITOSO"/>
    <s v="23/12/2025 SE ESCALA A COORDINADOR DE ZONA PARA ENTREGA DE ROLLOS EN SITIO | 24/12/2025 SE HACE PRESENCIA EN COMERCIO SE ENCUENTRA CERRADO DE SE LLAMA A LA SEÑORA ELSA AL NÚMERO 3132089859 SOLICITA QUE SE LE ENTREGUEN EN EL LOCAL DEL LADO"/>
    <s v="VISITA_TÉCNICA"/>
    <n v="8"/>
    <s v="PRINCIPAL"/>
    <s v="TERRESTRE"/>
    <s v="BARRERA ORTEGA MARLON STWAR"/>
    <n v="1"/>
    <n v="31419"/>
    <n v="31419"/>
  </r>
  <r>
    <s v="BOGOTA"/>
    <s v="0036-0004"/>
    <x v="4"/>
    <n v="11001"/>
    <n v="3171106"/>
    <n v="50936"/>
    <x v="0"/>
    <s v="CUNDINAMARCA"/>
    <s v="BOGOTA"/>
    <s v="BARRIO SUBA BOGOTA 28"/>
    <s v="WOMPI"/>
    <s v="FO-25-2023411"/>
    <d v="2025-12-23T11:36:00"/>
    <d v="2025-12-24T11:43:00"/>
    <x v="0"/>
    <s v="ROLLOS"/>
    <s v="EJECUTADO_EXITOSO"/>
    <s v="EJECUTADO EXITOSO"/>
    <s v="23/12/2025 SE ESCALA A COORDINADOR DE ZONA PARA ENTREGA DE ROLLOS EN SITIO | 24/12/2025 SE VISITA COMERCIO CB BANCOLOMBIA WOMPI, SE ENTREGAN ROLLOS DE PAPELERÍA PARA EL DATAFONO SOLICITADOS POR EL CLIENTE, NO UPS, NO SE MANIPULAN EQUIPOS"/>
    <s v="VISITA_TÉCNICA"/>
    <n v="24"/>
    <s v="PRINCIPAL"/>
    <s v="TERRESTRE"/>
    <s v="VEGA MANRIQUE JONATAN MAURICIO"/>
    <n v="1"/>
    <n v="31419"/>
    <n v="31419"/>
  </r>
  <r>
    <s v="BOGOTA"/>
    <s v="0036-0004"/>
    <x v="4"/>
    <n v="11001"/>
    <n v="3165751"/>
    <n v="64819"/>
    <x v="0"/>
    <s v="CUNDINAMARCA"/>
    <s v="BOGOTA"/>
    <s v="BARRIO LAS MARGARITAS KENNEDY BOGOTA"/>
    <s v="WOMPI"/>
    <s v="FO-25-2017712"/>
    <d v="2025-12-22T11:50:00"/>
    <d v="2025-12-24T11:45:00"/>
    <x v="0"/>
    <s v="ROLLOS"/>
    <s v="EJECUTADO_EXITOSO"/>
    <s v="EJECUTADO EXITOSO"/>
    <s v="22/12/2025 SE ESCALA A COORDINADOR DE ZONA PARA ENTREGA DE ROLLOS EN SITIO | 24/12/2025 ENTREGA DE 16 ROLLOS WOMPI NO SE MANIPULAN EQUIPOS"/>
    <s v="VISITA_TÉCNICA"/>
    <n v="16"/>
    <s v="PRINCIPAL"/>
    <s v="TERRESTRE"/>
    <s v="HERNANDEZ NARANJO OSCAR EDUARDO"/>
    <n v="1"/>
    <n v="31419"/>
    <n v="31419"/>
  </r>
  <r>
    <s v="BOGOTA"/>
    <s v="0036-0004"/>
    <x v="4"/>
    <n v="11001"/>
    <n v="3162503"/>
    <n v="51544"/>
    <x v="0"/>
    <s v="CUNDINAMARCA"/>
    <s v="BOGOTA"/>
    <s v="BARRIO BOSA PORVENIR BOGOTA 5"/>
    <s v="WOMPI"/>
    <s v="FO-25-2011768"/>
    <d v="2025-12-22T08:00:00"/>
    <d v="2025-12-24T11:58:00"/>
    <x v="0"/>
    <s v="ROLLOS"/>
    <s v="EJECUTADO_CANCELADO"/>
    <s v="CB CERRADO - DESOCUPADO"/>
    <s v="21/12/2025 SE ESCALA A COORDINADOR DE ZONA PARA ENTREGA DE ROLLOS EN SITIO | 24/12/2025 SE REALIZA VISITA PARA LA ENTREGA DE LOS ROLLOS PERO SE ENCUENTRA CERRADO TEL DE CONTACTO NO RESPONDE 3107528730"/>
    <s v="VISITA_TÉCNICA"/>
    <m/>
    <s v="PRINCIPAL"/>
    <s v="TERRESTRE"/>
    <s v="HERNANDEZ NARANJO OSCAR EDUARDO"/>
    <n v="1"/>
    <n v="31419"/>
    <n v="31419"/>
  </r>
  <r>
    <s v="CALI"/>
    <s v="0036-0003"/>
    <x v="0"/>
    <n v="76001"/>
    <n v="3168253"/>
    <n v="75114"/>
    <x v="0"/>
    <s v="VALLE DEL CAUCA"/>
    <s v="CALI"/>
    <s v="BARRIO CIUDADELA DEL RIO CALI"/>
    <s v="WOMPI"/>
    <s v="FO-25-2023203"/>
    <d v="2025-12-23T08:00:00"/>
    <d v="2025-12-24T12:04:00"/>
    <x v="0"/>
    <s v="ROLLOS"/>
    <s v="EJECUTADO_EXITOSO"/>
    <s v="EJECUTADO EXITOSO"/>
    <s v="23/12/2025 SE ESCALA A COORDINADOR DE ZONA PARA ENTREGA DE ROLLOS EN SITIO | 24/12/2025 SE VISITA CORRESPONSAL Y SE ENTREGAN 24 ROLLOS"/>
    <s v="VISITA_TÉCNICA"/>
    <n v="24"/>
    <s v="PRINCIPAL"/>
    <s v="TERRESTRE"/>
    <s v="BOLAÑOS TABORDA JORGE ENRIQUE"/>
    <n v="1"/>
    <n v="31419"/>
    <n v="31419"/>
  </r>
  <r>
    <s v="BOGOTA"/>
    <s v="0036-0004"/>
    <x v="4"/>
    <n v="11001"/>
    <n v="3168516"/>
    <n v="43110"/>
    <x v="0"/>
    <s v="CUNDINAMARCA"/>
    <s v="BOGOTA"/>
    <s v="BARRIO EL RECREO BOGOTA 1"/>
    <s v="WOMPI"/>
    <s v="FO-25-2021957"/>
    <d v="2025-12-23T08:00:00"/>
    <d v="2025-12-24T12:11:00"/>
    <x v="0"/>
    <s v="ROLLOS"/>
    <s v="EJECUTADO_EXITOSO"/>
    <s v="EJECUTADO EXITOSO"/>
    <s v="23/12/2025 SE ESCALA A COORDINADOR DE ZONA PARA ENTREGA DE ROLLOS EN SITIO | 24/12/2025 ENTREGA DE 32 ROLLOS NO SE MANIPULAN EQUIPOS"/>
    <s v="VISITA_TÉCNICA"/>
    <n v="32"/>
    <s v="PRINCIPAL"/>
    <s v="TERRESTRE"/>
    <s v="HERNANDEZ NARANJO OSCAR EDUARDO"/>
    <n v="1"/>
    <n v="31419"/>
    <n v="31419"/>
  </r>
  <r>
    <s v="PEREIRA"/>
    <s v="0036-0002"/>
    <x v="6"/>
    <n v="63001"/>
    <n v="3165051"/>
    <n v="66521"/>
    <x v="0"/>
    <s v="QUINDIO"/>
    <s v="ARMENIA"/>
    <s v="BARRIO CORBONES ARMENIA 1"/>
    <s v="WOMPI"/>
    <s v="FO-25-2017668"/>
    <d v="2025-12-22T10:49:00"/>
    <d v="2025-12-24T12:23:00"/>
    <x v="0"/>
    <s v="ROLLOS"/>
    <s v="EJECUTADO_EXITOSO"/>
    <s v="EJECUTADO EXITOSO"/>
    <s v="22/12/2025 SE ESCALA A COORDINADOR DE ZONA PARA ENTREGA DE ROLLOS EN SITIO | 24/12/2025 SE VISITA COMERCIO SE REALIZÓ ENTREGA DE 64 ROLLOS WOMPI"/>
    <s v="VISITA_TÉCNICA"/>
    <n v="64"/>
    <s v="INTERMEDIA"/>
    <s v="TERRESTRE"/>
    <s v="SANCHEZ SOLORZANO JUAN SEBASTIAN"/>
    <n v="1"/>
    <n v="36351"/>
    <n v="36351"/>
  </r>
  <r>
    <s v="MEDELLIN"/>
    <s v="0036-0005"/>
    <x v="5"/>
    <n v="5001"/>
    <n v="3144325"/>
    <n v="79675"/>
    <x v="0"/>
    <s v="ANTIOQUIA"/>
    <s v="MEDELLÍN"/>
    <s v="H&amp;C SOLUCIONES PAPELERIA Y VARIEDADES"/>
    <s v="WOMPI"/>
    <s v="FO-25-1983067"/>
    <d v="2025-12-16T13:09:00"/>
    <d v="2025-12-24T12:33:00"/>
    <x v="0"/>
    <s v="ROLLOS"/>
    <s v="EJECUTADO_EXITOSO"/>
    <s v="EJECUTADO EXITOSO"/>
    <s v="16/12/2025 SE ESCALA A COORDINADOR DE ZONA PARA ENTREGA DE ROLLOS EN SITIO | 22/12/2025 SE RECOMIENDA A VELOCES LA ENTREGA DE ESTE CASO | 24/12/2025 SE REALIZA ENTREGA DE 24 ROLLOS POR EL OPERADOR LOGISTICO VELOCES CON LA GUIA V4002001579"/>
    <s v="ANALISTA-OPERADOR LOGISTICO"/>
    <n v="24"/>
    <s v="PRINCIPAL"/>
    <s v="TERRESTRE"/>
    <s v="BETANCUR AGUIRRE EDGAR AUGUSTO"/>
    <n v="1"/>
    <n v="31419"/>
    <n v="31419"/>
  </r>
  <r>
    <s v="MEDELLIN"/>
    <s v="0036-0005"/>
    <x v="5"/>
    <n v="5088"/>
    <n v="3154685"/>
    <n v="37463"/>
    <x v="0"/>
    <s v="ANTIOQUIA"/>
    <s v="BELLO"/>
    <s v="BARRIO BELLANITA BELLO"/>
    <s v="WOMPI"/>
    <s v="FO-25-1998190"/>
    <d v="2025-12-18T13:18:00"/>
    <d v="2025-12-24T12:34:00"/>
    <x v="0"/>
    <s v="ROLLOS"/>
    <s v="EJECUTADO_EXITOSO"/>
    <s v="EJECUTADO EXITOSO"/>
    <s v="18/12/2025 SE ESCALA A COORDINADOR DE ZONA PARA ENTREGA DE ROLLOS EN SITIO | 24/12/2025 SE REALIZA ENTREGA DE 32 ROLLOS POR EL OPERADOR LOGISTICO VELOCES CON LA GUIA V4002012875"/>
    <s v="ANALISTA-OPERADOR LOGISTICO"/>
    <n v="32"/>
    <s v="PRINCIPAL"/>
    <s v="TERRESTRE"/>
    <s v="BETANCUR AGUIRRE EDGAR AUGUSTO"/>
    <n v="1"/>
    <n v="31419"/>
    <n v="31419"/>
  </r>
  <r>
    <s v="VILLAVICENCIO"/>
    <s v="0036-0006"/>
    <x v="2"/>
    <n v="50001"/>
    <n v="3172763"/>
    <n v="74090"/>
    <x v="0"/>
    <s v="META"/>
    <s v="VILLAVICENCIO"/>
    <s v="BARRIO SECTOR TERMINAL 3"/>
    <s v="WOMPI"/>
    <s v="FO-25-2025520"/>
    <d v="2025-12-23T16:04:00"/>
    <d v="2025-12-24T12:42:00"/>
    <x v="0"/>
    <s v="ROLLOS"/>
    <s v="EJECUTADO_EXITOSO"/>
    <s v="EJECUTADO EXITOSO"/>
    <s v="23/12/2025 SE ESCALA A COORDINADOR DE ZONA PARA ENTREGA DE ROLLOS EN SITIO | 24/12/2025 SE REALIZA ENTREGA DE 32 ROLLOS WOMPI"/>
    <s v="VISITA_TÉCNICA"/>
    <n v="32"/>
    <s v="PRINCIPAL"/>
    <s v="TERRESTRE"/>
    <s v="MURCIA HERNANDEZ HARVEY IGNACIO"/>
    <n v="1"/>
    <n v="31419"/>
    <n v="31419"/>
  </r>
  <r>
    <s v="BOGOTA"/>
    <s v="0036-0004"/>
    <x v="4"/>
    <n v="11001"/>
    <n v="3171004"/>
    <n v="41872"/>
    <x v="0"/>
    <s v="CUNDINAMARCA"/>
    <s v="BOGOTA"/>
    <s v="BARRIO CALSS ROMA BOGOTA"/>
    <s v="WOMPI"/>
    <s v="FO-25-2023183"/>
    <d v="2025-12-23T11:31:00"/>
    <d v="2025-12-24T12:42:00"/>
    <x v="0"/>
    <s v="ROLLOS"/>
    <s v="EJECUTADO_EXITOSO"/>
    <s v="EJECUTADO EXITOSO"/>
    <s v="23/12/2025 SE ESCALA A COORDINADOR DE ZONA PARA ENTREGA DE ROLLOS EN SITIO | 24/12/2025 DURANTE LA VISITA TECNICA SE REALIZA ENTREGA DE ROLLOS PARA DATÁFONO NO SE MANIPULAN EQUIPOS SIN NOVEDAD EN ENTREGA"/>
    <s v="VISITA_TÉCNICA"/>
    <n v="16"/>
    <s v="PRINCIPAL"/>
    <s v="TERRESTRE"/>
    <s v="LOZADA ROJAS CHRISTIAN ANDRES"/>
    <n v="1"/>
    <n v="31419"/>
    <n v="31419"/>
  </r>
  <r>
    <s v="CALI"/>
    <s v="0036-0003"/>
    <x v="0"/>
    <n v="76001"/>
    <n v="3167568"/>
    <n v="77006"/>
    <x v="0"/>
    <s v="VALLE DEL CAUCA"/>
    <s v="CALI"/>
    <s v="BARRIO DEPARTAMENTAL O PANAMERICANO CALI"/>
    <s v="WOMPI"/>
    <s v="FO-25-2021497"/>
    <d v="2025-12-22T16:14:00"/>
    <d v="2025-12-24T12:43:00"/>
    <x v="0"/>
    <s v="ROLLOS"/>
    <s v="EJECUTADO_EXITOSO"/>
    <s v="EJECUTADO EXITOSO"/>
    <s v="23/12/2025 SE ESCALA A COORDINADOR DE ZONA PARA ENTREGA DE ROLLOS EN SITIO | 24/12/2025 SE REALIZA VISITA TÉCNICA PARA ENTREGAR 24 ROLLOS EN BUEN ESTADO"/>
    <s v="VISITA_TÉCNICA"/>
    <n v="24"/>
    <s v="PRINCIPAL"/>
    <s v="TERRESTRE"/>
    <s v="ESCOBAR LENIS JUAN SEBASTIAN"/>
    <n v="1"/>
    <n v="31419"/>
    <n v="31419"/>
  </r>
  <r>
    <s v="CALI"/>
    <s v="0036-0003"/>
    <x v="0"/>
    <n v="19001"/>
    <n v="3162076"/>
    <n v="78015"/>
    <x v="0"/>
    <s v="CAUCA"/>
    <s v="POPAYAN"/>
    <s v="BARRIO CENTRO POPAYAN"/>
    <s v="WOMPI"/>
    <s v="FO-25-2010575"/>
    <d v="2025-12-22T08:00:00"/>
    <d v="2025-12-24T12:44:00"/>
    <x v="0"/>
    <s v="ROLLOS"/>
    <s v="EJECUTADO_EXITOSO"/>
    <s v="EJECUTADO EXITOSO"/>
    <s v="20/12/2025 SE ESCALA A COORDINADOR DE ZONA PARA ENTREGA DE ROLLOS EN SITIO | 24/12/2025 SE ENTREGAN 40 ROLLOS WOMPI"/>
    <s v="VISITA_TÉCNICA"/>
    <n v="40"/>
    <s v="LEJANA"/>
    <s v="TERRESTRE"/>
    <s v="GIMBUEL LASSO LUIS GERMAN"/>
    <n v="1"/>
    <n v="40250"/>
    <n v="40250"/>
  </r>
  <r>
    <s v="BOGOTA"/>
    <s v="0036-0004"/>
    <x v="4"/>
    <n v="25754"/>
    <n v="3169771"/>
    <n v="50837"/>
    <x v="0"/>
    <s v="CUNDINAMARCA"/>
    <s v="SOACHA"/>
    <s v="BARRIO BOCHICA SOACHA"/>
    <s v="WOMPI"/>
    <s v="FO-25-2022884"/>
    <d v="2025-12-23T09:47:00"/>
    <d v="2025-12-24T13:06:00"/>
    <x v="0"/>
    <s v="ROLLOS"/>
    <s v="EJECUTADO_EXITOSO"/>
    <s v="EJECUTADO EXITOSO"/>
    <s v="23/12/2025 SE ESCALA A COORDINADOR DE ZONA PARA ENTREGA DE ROLLOS EN SITIO | 24/12/2025 SE HACE ENTREGA DE 56 ROLLOS DE WOMPI"/>
    <s v="VISITA_TÉCNICA"/>
    <n v="56"/>
    <s v="PRINCIPAL"/>
    <s v="TERRESTRE"/>
    <s v="GONZALEZ FANDIÑO SANTIAGO ERNESTO"/>
    <n v="1"/>
    <n v="31419"/>
    <n v="31419"/>
  </r>
  <r>
    <s v="BARRANQUILLA"/>
    <s v="0036-0001"/>
    <x v="1"/>
    <n v="8001"/>
    <n v="3171817"/>
    <n v="31549"/>
    <x v="0"/>
    <s v="ATLANTICO"/>
    <s v="BARRANQUILLA"/>
    <s v="BARRIO CENTRO 30 BARRANQUILLA"/>
    <s v="WOMPI"/>
    <s v="FO-25-2025140"/>
    <d v="2025-12-23T14:04:00"/>
    <d v="2025-12-24T13:08:00"/>
    <x v="0"/>
    <s v="ROLLOS"/>
    <s v="EJECUTADO_EXITOSO"/>
    <s v="EJECUTADO EXITOSO"/>
    <s v="24/12/2025 SE HACE ENTREGA DE 16 ROLLOS WOMPI DE MANERA EXITOSA"/>
    <s v="VISITA_TÉCNICA"/>
    <n v="16"/>
    <s v="PRINCIPAL"/>
    <s v="TERRESTRE"/>
    <s v="ORTEGA TORRES JUAN SEBASTIAN"/>
    <n v="1"/>
    <n v="31419"/>
    <n v="31419"/>
  </r>
  <r>
    <s v="CALI"/>
    <s v="0036-0003"/>
    <x v="0"/>
    <n v="19001"/>
    <n v="3170455"/>
    <n v="78388"/>
    <x v="0"/>
    <s v="CAUCA"/>
    <s v="POPAYAN"/>
    <s v="BARRIO SANTA INES POPAYAN 4"/>
    <s v="WOMPI"/>
    <s v="FO-25-2022944"/>
    <d v="2025-12-23T10:55:00"/>
    <d v="2025-12-25T10:53:00"/>
    <x v="0"/>
    <s v="ROLLOS"/>
    <s v="EJECUTADO_EXITOSO"/>
    <s v="EJECUTADO EXITOSO"/>
    <s v="23/12/2025 SE REALIZA ENVIO DE ROLLOS POR  OPERADOR LOGISTICO | 24/12/2025 SE INGRESA SE ENTREGA 32 ROLLOS WOMPI"/>
    <s v="VISITA_TÉCNICA"/>
    <n v="32"/>
    <s v="LEJANA"/>
    <s v="TERRESTRE"/>
    <s v="GIMBUEL LASSO LUIS GERMAN"/>
    <n v="1"/>
    <n v="40250"/>
    <n v="40250"/>
  </r>
  <r>
    <s v="BOGOTA"/>
    <s v="0036-0004"/>
    <x v="4"/>
    <n v="11001"/>
    <n v="3162143"/>
    <n v="33186"/>
    <x v="0"/>
    <s v="CUNDINAMARCA"/>
    <s v="BOGOTA"/>
    <s v="BARRIO SUBA GAITANA BOGOTA 1"/>
    <s v="WOMPI"/>
    <s v="FO-25-2012137"/>
    <d v="2025-12-22T08:00:00"/>
    <d v="2025-12-25T10:54:00"/>
    <x v="0"/>
    <s v="ROLLOS"/>
    <s v="EJECUTADO_EXITOSO"/>
    <s v="EJECUTADO EXITOSO"/>
    <s v="21/12/2025 SE ESCALA A COORDINADOR DE ZONA PARA ENTREGA DE ROLLOS EN SITIO | 24/12/2025 SE VISITA COMERCIO CB BANCOLOMBIA WOMPI, SE ENTREGAN ROLLOS DE PAPELERÍA PARA EL DATAFONO SOLICITADOS POR EL CLIENTE, NO UPS, NO SE MANIPULAN EQUIPOS"/>
    <s v="VISITA_TÉCNICA"/>
    <n v="32"/>
    <s v="PRINCIPAL"/>
    <s v="TERRESTRE"/>
    <s v="VEGA MANRIQUE JONATAN MAURICIO"/>
    <n v="1"/>
    <n v="31419"/>
    <n v="31419"/>
  </r>
  <r>
    <s v="BOGOTA"/>
    <s v="0036-0004"/>
    <x v="4"/>
    <n v="25754"/>
    <n v="3167718"/>
    <n v="35749"/>
    <x v="0"/>
    <s v="CUNDINAMARCA"/>
    <s v="SOACHA"/>
    <s v="BARRIO SAN MATEO SOACHA 2"/>
    <s v="WOMPI"/>
    <s v="FO-25-2021481"/>
    <d v="2025-12-22T16:25:00"/>
    <d v="2025-12-25T10:56:00"/>
    <x v="0"/>
    <s v="ROLLOS"/>
    <s v="EJECUTADO_EXITOSO"/>
    <s v="EJECUTADO EXITOSO"/>
    <s v="23/12/2025 SE ESCALA A COORDINADOR DE ZONA PARA ENTREGA DE ROLLOS EN SITIO | 24/12/2025 SE HACE ENTREGA DE 32 ROLLOS WOMPI"/>
    <s v="VISITA_TÉCNICA"/>
    <n v="32"/>
    <s v="PRINCIPAL"/>
    <s v="TERRESTRE"/>
    <s v="GONZALEZ FANDIÑO SANTIAGO ERNESTO"/>
    <n v="1"/>
    <n v="31419"/>
    <n v="31419"/>
  </r>
  <r>
    <s v="BOGOTA"/>
    <s v="0036-0004"/>
    <x v="4"/>
    <n v="11001"/>
    <n v="3162211"/>
    <n v="32490"/>
    <x v="0"/>
    <s v="CUNDINAMARCA"/>
    <s v="BOGOTA"/>
    <s v="YENNY MILEYDY RIOS PEÑA"/>
    <s v="WOMPI"/>
    <s v="FO-25-2015668"/>
    <d v="2025-12-22T08:00:00"/>
    <d v="2025-12-25T10:58:00"/>
    <x v="0"/>
    <s v="ROLLOS"/>
    <s v="EJECUTADO_EXITOSO"/>
    <s v="EJECUTADO EXITOSO"/>
    <s v="22/12/2025 SE ESCALA A COORDINADOR DE ZONA PARA ENTREGA DE ROLLOS EN SITIO | 24/12/2025 SE VISITA COMERCIO, SE ENTREGAN 32 ROLLOS WOMPI, NO SE MANIPULAN DISPOSITIVOS"/>
    <s v="VISITA_TÉCNICA"/>
    <n v="32"/>
    <s v="PRINCIPAL"/>
    <s v="TERRESTRE"/>
    <s v="ORTIZ YARA FRANKLYN ISRAEL"/>
    <n v="1"/>
    <n v="31419"/>
    <n v="31419"/>
  </r>
  <r>
    <s v="CUCUTA"/>
    <s v="0036-0007"/>
    <x v="3"/>
    <n v="54001"/>
    <n v="3171412"/>
    <n v="43195"/>
    <x v="0"/>
    <s v="NORTE DE SANTANDER"/>
    <s v="CUCUTA"/>
    <s v="BARRIO NIÑA CECI CUCUTA 2"/>
    <s v="WOMPI"/>
    <s v="FO-25-2026262"/>
    <d v="2025-12-23T12:23:00"/>
    <d v="2025-12-25T10:59:00"/>
    <x v="0"/>
    <s v="ROLLOS"/>
    <s v="EJECUTADO_EXITOSO"/>
    <s v="EJECUTADO EXITOSO"/>
    <s v="24/12/2025 SE ESCALA A COORDINADOR DE ZONA PARA ENTREGA DE ROLLOS EN SITIO | 24/12/2025 SE REALIZA ENTREGA DE 64 ROLLOS WOMPI OK"/>
    <s v="VISITA_TÉCNICA"/>
    <n v="64"/>
    <s v="PRINCIPAL"/>
    <s v="TERRESTRE"/>
    <s v="DURAN ACOSTA FRANK YONNY"/>
    <n v="1"/>
    <n v="31419"/>
    <n v="31419"/>
  </r>
  <r>
    <s v="BUCARAMANGA"/>
    <s v="0036-0007"/>
    <x v="3"/>
    <n v="68615"/>
    <n v="3153672"/>
    <n v="61459"/>
    <x v="0"/>
    <s v="SANTANDER"/>
    <s v="RIONEGRO"/>
    <s v="BARRIO PAPAYAL RIONEGRO"/>
    <s v="WOMPI"/>
    <s v="FO-25-1997750"/>
    <d v="2025-12-18T10:17:00"/>
    <d v="2025-12-25T11:02:00"/>
    <x v="0"/>
    <s v="ROLLOS"/>
    <s v="EJECUTADO_EXITOSO"/>
    <s v="EJECUTADO EXITOSO"/>
    <s v="18/12/2025 SE REALIZA ENVIO DE ROLLOS POR FLOTA | 25/12/2025 SE ENVÍA  32 ROLLOS POR CARRO QUE CLIENTE INDICA"/>
    <s v="ENVÍO"/>
    <n v="32"/>
    <s v="INTERMEDIA"/>
    <s v="TERRESTRE"/>
    <s v="GELVEZ MOGOLLON JOSE ELISEO"/>
    <n v="1"/>
    <n v="36351"/>
    <n v="36351"/>
  </r>
  <r>
    <s v="CALI"/>
    <s v="0036-0003"/>
    <x v="0"/>
    <n v="76306"/>
    <n v="3161576"/>
    <n v="63571"/>
    <x v="0"/>
    <s v="VALLE DEL CAUCA"/>
    <s v="GINEBRA"/>
    <s v="BARRIO COSTA RICA GINEBRA 2"/>
    <s v="WOMPI"/>
    <s v="FO-25-2010241"/>
    <d v="2025-12-22T08:00:00"/>
    <d v="2025-12-25T13:04:00"/>
    <x v="0"/>
    <s v="ROLLOS"/>
    <s v="EJECUTADO_EXITOSO"/>
    <s v="EJECUTADO EXITOSO"/>
    <s v="20/12/2025 SE CONFIRMAN DATOS, SE REALIZA ENVIO POR OPERADOR LOGISTICO | 25/12/2025 SE REALIZA ENVIO DE 40 ROLLOS, CON LA GUIA 46778000586 COORDINADORA. SE CONFIRMA ENTREGA EXITOSA POR PARTE DE LA TRANSPORTADORA | 25/12/2025 SE REALIZA ENVIO DE 40 ROLLOS, CON LA GUIA 46778000586 COORDINADORA. SE CONFIRMA ENTREGA EXITOSA POR PARTE DE LA TRANSPORTADORA"/>
    <s v="ENVÍO"/>
    <n v="40"/>
    <s v="INTERMEDIA"/>
    <s v="TERRESTRE"/>
    <s v="ORREGO BEDOYA YASMIN ADRIANA"/>
    <n v="1"/>
    <n v="36351"/>
    <n v="36351"/>
  </r>
  <r>
    <s v="MANIZALES"/>
    <s v="0036-0002"/>
    <x v="6"/>
    <n v="17088"/>
    <n v="3134684"/>
    <n v="34185"/>
    <x v="0"/>
    <s v="CALDAS"/>
    <s v="BELALCAZAR"/>
    <s v="BARRIO CENTRO BELALCAZAR 2"/>
    <s v="WOMPI"/>
    <s v="FO-25-1974427"/>
    <d v="2025-12-15T08:00:00"/>
    <d v="2025-12-25T13:08:00"/>
    <x v="0"/>
    <s v="ROLLOS"/>
    <s v="EJECUTADO_EXITOSO"/>
    <s v="EJECUTADO EXITOSO"/>
    <s v="15/12/2025 SE CONFIRMAN DATOS, SE REALIZA ENVIO POR OPERADOR LOGISTICO | 25/12/2025 SE REALIZA ENVIO DE 24 ROLLOS, CON LA GUIA 2088989331 SERVIENTREGA. SE CONFIRMA ENTREGA EXITOSA POR PARTE DE LA TRANSPORTADORA"/>
    <s v="ENVÍO"/>
    <n v="24"/>
    <s v="INTERMEDIA"/>
    <s v="TERRESTRE"/>
    <s v="RICO PERDOMO ALAHY XIMENA"/>
    <n v="1"/>
    <n v="36351"/>
    <n v="36351"/>
  </r>
  <r>
    <s v="MEDELLIN"/>
    <s v="0036-0005"/>
    <x v="5"/>
    <n v="5042"/>
    <n v="3151664"/>
    <n v="67494"/>
    <x v="0"/>
    <s v="ANTIOQUIA"/>
    <s v="SANTA FE DE ANTIOQUIA"/>
    <s v="BARRIO PASO REAL LA ESMERALDA SANTA FE DE ANTIOQUIA"/>
    <s v="WOMPI"/>
    <s v="FO-25-1994117"/>
    <d v="2025-12-18T08:00:00"/>
    <d v="2025-12-25T13:25:00"/>
    <x v="0"/>
    <s v="ROLLOS"/>
    <s v="EJECUTADO_EXITOSO"/>
    <s v="EJECUTADO EXITOSO"/>
    <s v="17/12/2025 SE REALIZA ENVIO DE ROLLOS POR  OPERADOR LOGISTICO | 24/12/2025 EN COMUNICACIÓN CON EL USUARIO NOS CONFIRMA QUE AUN NO HA RECIBIDO LOS ROLLOS | 25/12/2025 SE REALIZA ENVIO DE 48 ROLLOS, CON LA GUIA 2078334639 SERVIENTREGA. SE CONFIRMA ENTREGA EXITOSA POR PARTE DE LA TRANSPORTADORA. USUARIO CONFIRMA RECEPCIÓN"/>
    <s v="ENVÍO"/>
    <n v="48"/>
    <s v="INTERMEDIA"/>
    <s v="TERRESTRE"/>
    <s v="BETANCUR AGUIRRE EDGAR AUGUSTO"/>
    <n v="1"/>
    <n v="36351"/>
    <n v="36351"/>
  </r>
  <r>
    <s v="IBAGUE"/>
    <s v="0036-0006"/>
    <x v="2"/>
    <n v="73270"/>
    <n v="3155655"/>
    <n v="63160"/>
    <x v="0"/>
    <s v="TOLIMA"/>
    <s v="FALAN"/>
    <s v="BARRIO LAS PALMAS FALAN"/>
    <s v="WOMPI"/>
    <s v="FO-25-1998535"/>
    <d v="2025-12-18T15:05:00"/>
    <d v="2025-12-25T13:33:00"/>
    <x v="0"/>
    <s v="ROLLOS"/>
    <s v="EJECUTADO_EXITOSO"/>
    <s v="EJECUTADO EXITOSO"/>
    <s v="18/12/2025 SE CONFIRMAN DATOS, SE REALIZA ENVIO POR OPERADOR LOGISTICO | 25/12/2025 SE REALIZA ENVIO DE 24 ROLLOS, CON LA GUIA 2235598078 SERVIENTREGA. SE CONFIRMA ENTREGA EXITOSA POR PARTE DE LA TRANSPORTADORA"/>
    <s v="ENVÍO"/>
    <n v="24"/>
    <s v="LEJANA"/>
    <s v="TERRESTRE"/>
    <s v="RICO PERDOMO ALAHY XIMENA"/>
    <n v="1"/>
    <n v="40250"/>
    <n v="40250"/>
  </r>
  <r>
    <s v="MEDELLIN"/>
    <s v="0036-0005"/>
    <x v="5"/>
    <n v="5360"/>
    <n v="3154942"/>
    <n v="58298"/>
    <x v="0"/>
    <s v="ANTIOQUIA"/>
    <s v="ITAGUI"/>
    <s v="BARRIO SANTA MARIA ITAGUI 8"/>
    <s v="WOMPI"/>
    <s v="FO-25-1996731"/>
    <d v="2025-12-18T12:25:00"/>
    <d v="2025-12-25T13:49:00"/>
    <x v="0"/>
    <s v="ROLLOS"/>
    <s v="EJECUTADO_EXITOSO"/>
    <s v="EJECUTADO EXITOSO"/>
    <s v="18/12/2025 SE ESCALA A COORDINADOR DE ZONA PARA ENTREGA DE ROLLOS EN SITIO | 25/12/2025 SE REALIZA ENTREGA DE 64 ROLLOS POR EL OPERADOR LOGISTICO VELOCES CON LA GUIA V4002012881"/>
    <s v="ANALISTA-OPERADOR LOGISTICO"/>
    <n v="64"/>
    <s v="PRINCIPAL"/>
    <s v="TERRESTRE"/>
    <s v="BETANCUR AGUIRRE EDGAR AUGUSTO"/>
    <n v="1"/>
    <n v="31419"/>
    <n v="31419"/>
  </r>
  <r>
    <s v="MEDELLIN"/>
    <s v="0036-0005"/>
    <x v="5"/>
    <n v="5631"/>
    <n v="3151663"/>
    <n v="79446"/>
    <x v="0"/>
    <s v="ANTIOQUIA"/>
    <s v="SABANETA"/>
    <s v="BARRIO SABANETA SABANETA 14"/>
    <s v="WOMPI"/>
    <s v="FO-25-1994177"/>
    <d v="2025-12-18T08:00:00"/>
    <d v="2025-12-25T13:49:00"/>
    <x v="0"/>
    <s v="ROLLOS"/>
    <s v="EJECUTADO_EXITOSO"/>
    <s v="EJECUTADO EXITOSO"/>
    <s v="18/12/2025 SE ESCALA A COORDINADOR DE ZONA PARA ENTREGA DE ROLLOS EN SITIO | 25/12/2025 SE REALIZA ENTREGA DE 16 ROLLOS POR EL OPERADOR LOGISTICO VELOCES CON LA GUIA V4002007696"/>
    <s v="ANALISTA-OPERADOR LOGISTICO"/>
    <n v="16"/>
    <s v="PRINCIPAL"/>
    <s v="TERRESTRE"/>
    <s v="BETANCUR AGUIRRE EDGAR AUGUSTO"/>
    <n v="1"/>
    <n v="31419"/>
    <n v="31419"/>
  </r>
  <r>
    <s v="CALI"/>
    <s v="0036-0003"/>
    <x v="0"/>
    <n v="76248"/>
    <n v="3148375"/>
    <n v="79080"/>
    <x v="0"/>
    <s v="VALLE DEL CAUCA"/>
    <s v="EL CERRITO"/>
    <s v="BARRIO EL PORVENIR CRR EL PLACER EL CERRITO"/>
    <s v="WOMPI"/>
    <s v="FO-25-1987955"/>
    <d v="2025-12-17T10:39:00"/>
    <d v="2025-12-26T09:14:00"/>
    <x v="0"/>
    <s v="ROLLOS"/>
    <s v="EJECUTADO_EXITOSO"/>
    <s v="EJECUTADO EXITOSO"/>
    <s v="17/12/2025 SE REALIZA ENVIO DE ROLLOS POR  OPERADOR LOGISTICO | 26/12/2025 SE PROCEDE A HACER LA DEVOLUCIÓN DEL PAQUETE YA QUE ESTUVO EN OFICINA MUCHO TIEMPO Y EL USUARIO NO RECOGIO | 26/12/2025 SE REALIZA ENVIO DE 48 ROLLOS, CON LA GUIA 2248145602 SERVIENTREGA. SE CONFIRMA ENTREGA EXITOSA POR PARTE DE LA TRANSPORTADORA"/>
    <s v="ENVÍO"/>
    <n v="48"/>
    <s v="INTERMEDIA"/>
    <s v="TERRESTRE"/>
    <s v="RICO PERDOMO ALAHY XIMENA"/>
    <n v="1"/>
    <n v="36351"/>
    <n v="36351"/>
  </r>
  <r>
    <s v="MEDELLIN"/>
    <s v="0036-0005"/>
    <x v="5"/>
    <n v="5001"/>
    <n v="3152994"/>
    <n v="79966"/>
    <x v="0"/>
    <s v="ANTIOQUIA"/>
    <s v="MEDELLIN"/>
    <s v="BARRIO SAN GERMAN MEDELLIN 1"/>
    <s v="WOMPI"/>
    <s v="FO-25-1996559"/>
    <d v="2025-12-18T09:42:00"/>
    <d v="2025-12-26T09:23:00"/>
    <x v="0"/>
    <s v="ROLLOS"/>
    <s v="EJECUTADO_EXITOSO"/>
    <s v="EJECUTADO EXITOSO"/>
    <s v="18/12/2025 SE ESCALA A COORDINADOR DE ZONA PARA ENTREGA DE ROLLOS EN SITIO | 26/12/2025 SE REALIZA ENTREGA DE 8 ROLLOS POR EL OPERADOR LOGISTICO VELOCES CON LA GUIA V4002012883"/>
    <s v="ANALISTA-OPERADOR LOGISTICO"/>
    <n v="8"/>
    <s v="PRINCIPAL"/>
    <s v="TERRESTRE"/>
    <s v="BETANCUR AGUIRRE EDGAR AUGUSTO"/>
    <n v="1"/>
    <n v="31419"/>
    <n v="31419"/>
  </r>
  <r>
    <s v="MEDELLIN"/>
    <s v="0036-0005"/>
    <x v="5"/>
    <n v="5036"/>
    <n v="3153607"/>
    <n v="20491"/>
    <x v="0"/>
    <s v="ANTIOQUIA"/>
    <s v="ANGELOPOLIS"/>
    <s v="PARQUE PRINCIPAL ANGELOPOLIS"/>
    <s v="WOMPI"/>
    <s v="FO-25-1996763"/>
    <d v="2025-12-18T09:52:00"/>
    <d v="2025-12-26T09:27:00"/>
    <x v="0"/>
    <s v="ROLLOS"/>
    <s v="EJECUTADO_EXITOSO"/>
    <s v="EJECUTADO EXITOSO"/>
    <s v="26/12/2025 SE LE INFORMA EL NUMERO DE GUIA AL USUARIO, PENDIENTE CONFIRMACIÓN | 26/12/2025 SE REALIZA ENVIO DE 32 ROLLOS, CON LA GUIA 992244363 LOGICUARTAS. SE CONFIRMA ENTREGA EXITOSA POR PARTE DE LA TRANSPORTADORA"/>
    <s v="ENVÍO"/>
    <n v="32"/>
    <s v="INTERMEDIA"/>
    <s v="TERRESTRE"/>
    <s v="MORENO MEDINA JUAN PABLO"/>
    <n v="1"/>
    <n v="36351"/>
    <n v="36351"/>
  </r>
  <r>
    <s v="BOGOTA"/>
    <s v="0036-0004"/>
    <x v="4"/>
    <n v="11001"/>
    <n v="3161535"/>
    <n v="66607"/>
    <x v="0"/>
    <s v="CUNDINAMARCA"/>
    <s v="BOGOTA"/>
    <s v="BARRIO POLICARPA BOGOTA 4"/>
    <s v="WOMPI"/>
    <s v="FO-25-2008919"/>
    <d v="2025-12-22T08:00:00"/>
    <d v="2025-12-26T09:39:00"/>
    <x v="0"/>
    <s v="ROLLOS"/>
    <s v="EJECUTADO_EXITOSO"/>
    <s v="EJECUTADO EXITOSO"/>
    <s v="20/12/2025 SE ESCALA A COORDINADOR DE ZONA PARA ENTREGA DE ROLLOS EN SITIO | 26/12/2025 SE VISITA COMERCIO, SE ENTREGAN 40 ROLLOS WOMPI, NO SE MANIPULAN DISPOSITIVOS"/>
    <s v="VISITA_TÉCNICA"/>
    <n v="40"/>
    <s v="PRINCIPAL"/>
    <s v="TERRESTRE"/>
    <s v="ORTIZ YARA FRANKLYN ISRAEL"/>
    <n v="1"/>
    <n v="31419"/>
    <n v="31419"/>
  </r>
  <r>
    <s v="CARTAGENA"/>
    <s v="0036-0001"/>
    <x v="1"/>
    <n v="13001"/>
    <n v="3173522"/>
    <n v="74146"/>
    <x v="0"/>
    <s v="BOLIVAR"/>
    <s v="CARTAGENA"/>
    <s v="BARRIO CORREGIMIENTO PASACABALLO CARTAGENA DE INDIAS"/>
    <s v="WOMPI"/>
    <s v="FO-25-2025867"/>
    <d v="2025-12-24T08:00:00"/>
    <d v="2025-12-26T09:50:00"/>
    <x v="0"/>
    <s v="ROLLOS"/>
    <s v="EJECUTADO_EXITOSO"/>
    <s v="EJECUTADO EXITOSO"/>
    <s v="24/12/2025 SE ESCALA A COORDINADOR DE ZONA PARA ENTREGA DE ROLLOS EN SITIO | 26/12/2025 SE REALIZA ENTREGA DE 40 ROLLOS WOMPI"/>
    <s v="VISITA_TÉCNICA"/>
    <n v="40"/>
    <s v="PRINCIPAL"/>
    <s v="TERRESTRE"/>
    <s v="AVILA DE HORTA FERNANDO JOSE"/>
    <n v="1"/>
    <n v="31419"/>
    <n v="31419"/>
  </r>
  <r>
    <s v="MONTERIA"/>
    <s v="0036-0001"/>
    <x v="1"/>
    <n v="23079"/>
    <n v="3140426"/>
    <n v="81274"/>
    <x v="0"/>
    <s v="CORDOBA"/>
    <s v="BUENAVISTA"/>
    <s v="DROGUERIA D´VIDA"/>
    <s v="WOMPI"/>
    <s v="FO-25-1979480"/>
    <d v="2025-12-15T16:28:00"/>
    <d v="2025-12-26T10:10:00"/>
    <x v="0"/>
    <s v="ROLLOS"/>
    <s v="EJECUTADO_EXITOSO"/>
    <s v="EJECUTADO EXITOSO"/>
    <s v="24/12/2025 SE INTENTA COMUNICACION CON CB AL NUMERO 3135109620 SIN RESPUESTA, SE LE ESCRIBE AL WSAP PARA CONFIRMAR | 26/12/2025 SE REALIZA ENVIO DE 8 ROLLOS, CON LA GUIA 2265100599 SERVIENTREGA. SE CONFIRMA ENTREGA EXITOSA POR PARTE DE LA TRANSPORTADORA"/>
    <s v="ENVÍO"/>
    <n v="8"/>
    <s v="INTERMEDIA"/>
    <s v="TERRESTRE"/>
    <s v="ALVAREZ LOPEZ MARIANA"/>
    <n v="1"/>
    <n v="36351"/>
    <n v="36351"/>
  </r>
  <r>
    <s v="MANIZALES"/>
    <s v="0036-0002"/>
    <x v="6"/>
    <n v="17174"/>
    <n v="3142021"/>
    <n v="18477"/>
    <x v="0"/>
    <s v="CALDAS"/>
    <s v="CHINCHINA"/>
    <s v="BARRIO CENTRO IX CHINCHINA"/>
    <s v="WOMPI"/>
    <s v="FO-25-1980422"/>
    <d v="2025-12-16T08:55:00"/>
    <d v="2025-12-26T10:11:00"/>
    <x v="0"/>
    <s v="ROLLOS"/>
    <s v="EJECUTADO_EXITOSO"/>
    <s v="EJECUTADO EXITOSO"/>
    <s v="16/12/2025 SE REALIZA ENVIO DE ROLLOS POR  OPERADOR LOGISTICO | 24/12/2025 EN COMUNICACION CON LA SEÑORA JENNY PAOLA INDICA QUE AUN NO LE HAN LLEGADO LOS ROLLOS, ENVIO EN DISTRIBUCION | 22/12/2025 BODEGA INFORMA QUE LAS GUIAS FUERON DESPACHADAS A TIEMPO | 26/12/2025 SE REALIZA ENVIO DE 64 ROLLOS, CON LA GUIA 2088989333 SERVIENTREGA. SE CONFIRMA ENTREGA EXITOSA POR PARTE DEL USUARIO"/>
    <s v="ENVÍO"/>
    <n v="64"/>
    <s v="INTERMEDIA"/>
    <s v="TERRESTRE"/>
    <s v="RICO PERDOMO ALAHY XIMENA"/>
    <n v="1"/>
    <n v="36351"/>
    <n v="36351"/>
  </r>
  <r>
    <s v="CALI"/>
    <s v="0036-0003"/>
    <x v="0"/>
    <n v="19698"/>
    <n v="3143014"/>
    <n v="77807"/>
    <x v="0"/>
    <s v="CAUCA"/>
    <s v="SANTANDER DE QUILICHAO"/>
    <s v="BARRIO ALFONSO LOPEZ SANTANDER DE QUILICHAO 1"/>
    <s v="WOMPI"/>
    <s v="FO-25-1981812"/>
    <d v="2025-12-16T10:10:00"/>
    <d v="2025-12-26T10:12:00"/>
    <x v="0"/>
    <s v="ROLLOS"/>
    <s v="EJECUTADO_EXITOSO"/>
    <s v="EJECUTADO EXITOSO"/>
    <s v="16/12/2025 SE REALIZA ENVIO DE ROLLOS POR  OPERADOR LOGISTICO | 24/12/2025 EN COMUNICACIÓN CON LA SEÑORA SARA AL NÚMERO 3128136585 INFORMA QUE AÚN NO LE HAN LLEGADO LOS ROLLOS | 22/12/2025 EN COMUNICACION CON EL USUARIO NOS CONFRIMA QUE AUN NO HA RECIBIDO LOS ROLLOS | 26/12/2025 SE REALIZA ENVIO DE 56 ROLLOS, CON LA GUIA 2248145595 SERVIENTREGA. SE CONFIRMA ENTREGA EXITOSA POR PARTE DE LA TRANSPORTADORA"/>
    <s v="ENVÍO"/>
    <n v="56"/>
    <s v="INTERMEDIA"/>
    <s v="TERRESTRE"/>
    <s v="RICO PERDOMO ALAHY XIMENA"/>
    <n v="1"/>
    <n v="36351"/>
    <n v="36351"/>
  </r>
  <r>
    <s v="MANIZALES"/>
    <s v="0036-0002"/>
    <x v="6"/>
    <n v="17616"/>
    <n v="3147388"/>
    <n v="81240"/>
    <x v="0"/>
    <s v="CALDAS"/>
    <s v="RISARALDA"/>
    <s v="BARRIO CENTRO RISARALDA 2"/>
    <s v="WOMPI"/>
    <s v="FO-25-1987797"/>
    <d v="2025-12-17T08:51:00"/>
    <d v="2025-12-26T10:12:00"/>
    <x v="0"/>
    <s v="ROLLOS"/>
    <s v="EJECUTADO_EXITOSO"/>
    <s v="EJECUTADO EXITOSO"/>
    <s v="24/12/2025 EN COMUNICACIÓN CON LA SEÑORA LEIDY AL NÚMERO 3207677424 INFORMA QUE AUN NO LE HAN LLEGADO LOS ROLLOS | 23/12/2025 EN COMUNICACIÓN CON EL USUARIO NOS CONFIRMA QUE AUN NO HA RECIBIDO LOS ROLLOS | 26/12/2025 SE REALIZA ENVIO DE 8 ROLLOS, CON LA GUIA 2088989344 SERVIENTREGA. SE CONFIRMA ENTREGA EXITOSA POR PARTE DE LA TRANSPORTADORA"/>
    <s v="ENVÍO"/>
    <n v="8"/>
    <s v="INTERMEDIA"/>
    <s v="TERRESTRE"/>
    <s v="ALVAREZ LOPEZ MARIANA"/>
    <n v="1"/>
    <n v="36351"/>
    <n v="36351"/>
  </r>
  <r>
    <s v="MONTERIA"/>
    <s v="0036-0001"/>
    <x v="1"/>
    <n v="5051"/>
    <n v="3158715"/>
    <n v="61918"/>
    <x v="0"/>
    <s v="ANTIOQUIA"/>
    <s v="ARBOLETES"/>
    <s v="BARRIO CENTRO ARBOLETES 3"/>
    <s v="WOMPI"/>
    <s v="FO-25-2007435"/>
    <d v="2025-12-19T10:36:00"/>
    <d v="2025-12-26T10:13:00"/>
    <x v="0"/>
    <s v="ROLLOS"/>
    <s v="EJECUTADO_EXITOSO"/>
    <s v="EJECUTADO EXITOSO"/>
    <s v="19/12/2025 SE CONFIRMAN DATOS, SE REALIZA ENVIO POR OPERADOR LOGISTICO | 26/12/2025 SE REALIZA ENVIO DE 16 ROLLOS, CON LA GUIA 2265100629 SERVIENTREGA. SE CONFIRMA ENTREGA EXITOSA POR PARTE DE LA TRANSPORTADORA"/>
    <s v="ENVÍO"/>
    <n v="16"/>
    <s v="INTERMEDIA"/>
    <s v="TERRESTRE"/>
    <s v="MORENO MEDINA JUAN PABLO"/>
    <n v="1"/>
    <n v="36351"/>
    <n v="36351"/>
  </r>
  <r>
    <s v="BUCARAMANGA"/>
    <s v="0036-0007"/>
    <x v="3"/>
    <n v="68547"/>
    <n v="3148457"/>
    <n v="80909"/>
    <x v="0"/>
    <s v="SANTANDER"/>
    <s v="PIEDECUESTA"/>
    <s v="BARRIO SAN CARLOS PIEDECUESTA 1"/>
    <s v="WOMPI"/>
    <s v="FO-25-1988145"/>
    <d v="2025-12-17T10:55:00"/>
    <d v="2025-12-26T10:13:00"/>
    <x v="0"/>
    <s v="ROLLOS"/>
    <s v="EJECUTADO_EXITOSO"/>
    <s v="EJECUTADO EXITOSO"/>
    <s v="17/12/2025 SE CONFIRMAN DATOS, SE REALIZA ENVIO POR OPERADOR LOGISTICO | 24/12/2025 EN COMUNICACIÓN AL NÚMERO 3209270843 INFORMA QUE AÚN NO RECIBE LOS ROLLOS | 23/12/2025 EN COMUNICACIÓN CON EL USUARIO NOS CONFIRMA  QUE AUN NO HA RECIBIDO LOS ROLLOS | 26/12/2025 SE REALIZA ENVIO DE 16 ROLLOS, CON LA GUIA 2282137829 SERVIENTREGA. SE CONFIRMA ENTREGA EXITOSA POR PARTE DE LA TRANSPORTADORA"/>
    <s v="ENVÍO"/>
    <n v="16"/>
    <s v="INTERMEDIA"/>
    <s v="TERRESTRE"/>
    <s v="COLPAS MESA ELECTO JORGE"/>
    <n v="1"/>
    <n v="36351"/>
    <n v="36351"/>
  </r>
  <r>
    <s v="TUNJA"/>
    <s v="0036-0007"/>
    <x v="3"/>
    <n v="15176"/>
    <n v="3160267"/>
    <n v="29654"/>
    <x v="0"/>
    <s v="BOYACA"/>
    <s v="CHIQUINQUIRA"/>
    <s v="BARRIO CENTRO 7 CHIQUINQUIRÁ"/>
    <s v="WOMPI"/>
    <s v="FO-25-2010243"/>
    <d v="2025-12-19T15:01:00"/>
    <d v="2025-12-26T10:14:00"/>
    <x v="0"/>
    <s v="ROLLOS"/>
    <s v="EJECUTADO_EXITOSO"/>
    <s v="EJECUTADO EXITOSO"/>
    <s v="20/12/2025 SE CONFIRMAN DATOS, SE REALIZA ENVIO POR OPERADOR LOGISTICO | 26/12/2025 SE REALIZA ENVIO DE 40 ROLLOS, CON LA GUIA 2235598245 SERVIENTREGA. SE CONFIRMA ENTREGA EXITOSA POR PARTE DE LA TRANSPORTADORA"/>
    <s v="ENVÍO"/>
    <n v="40"/>
    <s v="LEJANA"/>
    <s v="TERRESTRE"/>
    <s v="ORREGO BEDOYA YASMIN ADRIANA"/>
    <n v="1"/>
    <n v="40250"/>
    <n v="40250"/>
  </r>
  <r>
    <s v="BOGOTA"/>
    <s v="0036-0004"/>
    <x v="4"/>
    <n v="25841"/>
    <n v="3160017"/>
    <n v="71905"/>
    <x v="0"/>
    <s v="CUNDINAMARCA"/>
    <s v="UBAQUE"/>
    <s v="UBAQUE CENTRO"/>
    <s v="WOMPI"/>
    <s v="FO-25-2010579"/>
    <d v="2025-12-19T14:07:00"/>
    <d v="2025-12-26T10:14:00"/>
    <x v="0"/>
    <s v="ROLLOS"/>
    <s v="EJECUTADO_EXITOSO"/>
    <s v="EJECUTADO EXITOSO"/>
    <s v="20/12/2025 SE CONFIRMAN DATOS, SE REALIZA ENVIO POR OPERADOR LOGISTICO | 26/12/2025 SE REALIZA ENVIO DE 16 ROLLOS, CON LA GUIA 2235598247 SERVIENTREGA. SE CONFIRMA ENTREGA EXITOSA POR PARTE DE LA TRANSPORTADORA"/>
    <s v="ENVÍO"/>
    <n v="16"/>
    <s v="INTERMEDIA"/>
    <s v="TERRESTRE"/>
    <s v="ORREGO BEDOYA YASMIN ADRIANA"/>
    <n v="1"/>
    <n v="36351"/>
    <n v="36351"/>
  </r>
  <r>
    <s v="TUNJA"/>
    <s v="0036-0007"/>
    <x v="3"/>
    <n v="68077"/>
    <n v="3161059"/>
    <n v="53525"/>
    <x v="0"/>
    <s v="SANTANDER"/>
    <s v="BARBOSA"/>
    <s v="BARRIO SAMAN BARBOSA"/>
    <s v="WOMPI"/>
    <s v="FO-25-2010242"/>
    <d v="2025-12-19T16:22:00"/>
    <d v="2025-12-26T10:15:00"/>
    <x v="0"/>
    <s v="ROLLOS"/>
    <s v="EJECUTADO_EXITOSO"/>
    <s v="EJECUTADO EXITOSO"/>
    <s v="20/12/2025 SE CONFIRMAN DATOS, SE REALIZA ENVIO POR OPERADOR LOGISTICO | 26/12/2025 SE REALIZA ENVIO DE 48 ROLLOS, CON LA GUIA 2235598244 SERVIENTREGA. SE CONFIRMA ENTREGA EXITOSA POR PARTE DE LA TRANSPORTADORA"/>
    <s v="ENVÍO"/>
    <n v="48"/>
    <s v="INTERMEDIA"/>
    <s v="TERRESTRE"/>
    <s v="ORREGO BEDOYA YASMIN ADRIANA"/>
    <n v="1"/>
    <n v="36351"/>
    <n v="36351"/>
  </r>
  <r>
    <s v="BOGOTA"/>
    <s v="0036-0004"/>
    <x v="4"/>
    <n v="25290"/>
    <n v="3166195"/>
    <n v="58513"/>
    <x v="0"/>
    <s v="CUNDINAMARCA"/>
    <s v="FUSAGASUGA"/>
    <s v="BARRIO LOS GIRASOLES FUSAGASUGA"/>
    <s v="WOMPI"/>
    <s v="FO-25-2017055"/>
    <d v="2025-12-22T13:19:00"/>
    <d v="2025-12-26T10:16:00"/>
    <x v="0"/>
    <s v="ROLLOS"/>
    <s v="EJECUTADO_EXITOSO"/>
    <s v="EJECUTADO EXITOSO"/>
    <s v="26/12/2025 SE REALIZA ENVIO DE 40 ROLLOS, CON LA GUIA 2235598302 SERVIENTREGA. SE CONFIRMA ENTREGA EXITOSA POR PARTE DE LA TRANSPORTADORA"/>
    <s v="ENVÍO"/>
    <n v="40"/>
    <s v="INTERMEDIA"/>
    <s v="TERRESTRE"/>
    <s v="ALVAREZ LOPEZ MARIANA"/>
    <n v="1"/>
    <n v="36351"/>
    <n v="36351"/>
  </r>
  <r>
    <s v="NEIVA"/>
    <s v="0036-0006"/>
    <x v="2"/>
    <n v="41001"/>
    <n v="3163631"/>
    <n v="38929"/>
    <x v="0"/>
    <s v="HUILA"/>
    <s v="NEIVA"/>
    <s v="BARRIO DUJOS NEIVA"/>
    <s v="WOMPI"/>
    <s v="FO-25-2014550"/>
    <d v="2025-12-22T08:53:00"/>
    <d v="2025-12-26T10:40:00"/>
    <x v="0"/>
    <s v="ROLLOS"/>
    <s v="EJECUTADO_EXITOSO"/>
    <s v="EJECUTADO EXITOSO"/>
    <s v="22/12/2025 SE ESCALA A COORDINADOR DE ZONA PARA ENTREGA DE ROLLOS EN SITIO | 26/12/2025 SE ENTREGA 32 ROLLOS SIN NOVEDAD"/>
    <s v="VISITA_TÉCNICA"/>
    <n v="32"/>
    <s v="PRINCIPAL"/>
    <s v="TERRESTRE"/>
    <s v="ANDRADE HERNANDEZ JUAN CARLOS"/>
    <n v="1"/>
    <n v="31419"/>
    <n v="31419"/>
  </r>
  <r>
    <s v="BOGOTA"/>
    <s v="0036-0004"/>
    <x v="4"/>
    <n v="11001"/>
    <n v="3168296"/>
    <n v="71065"/>
    <x v="0"/>
    <s v="CUNDINAMARCA"/>
    <s v="BOGOTA"/>
    <s v="BARRIO ISLA DEL SOL BOGOTA 3"/>
    <s v="WOMPI"/>
    <s v="FO-25-2021960"/>
    <d v="2025-12-23T08:00:00"/>
    <d v="2025-12-26T10:42:00"/>
    <x v="0"/>
    <s v="ROLLOS"/>
    <s v="EJECUTADO_EXITOSO"/>
    <s v="EJECUTADO EXITOSO"/>
    <s v="23/12/2025 SE ESCALA A COORDINADOR DE ZONA PARA ENTREGA DE ROLLOS EN SITIO | 26/12/2025 ENTREGA DE 32 ROLLOS WOMPI PARA DATAFONO NO SE MANIPULA TERMINAL  EQUIPO DE ENCUENTRA APAGADO NO LO HAN A ENCENDER HOY POR LO TANTO NO HAY VOUCHER PARA LA FOTO"/>
    <s v="VISITA_TÉCNICA"/>
    <n v="32"/>
    <s v="PRINCIPAL"/>
    <s v="TERRESTRE"/>
    <s v="BUSTOS MORA DIEGO MANUEL"/>
    <n v="1"/>
    <n v="31419"/>
    <n v="31419"/>
  </r>
  <r>
    <s v="BOGOTA"/>
    <s v="0036-0004"/>
    <x v="4"/>
    <n v="11001"/>
    <n v="3162502"/>
    <n v="55789"/>
    <x v="0"/>
    <s v="CUNDINAMARCA"/>
    <s v="BOGOTA"/>
    <s v="BARRIO BILBAO BOGOTA 1"/>
    <s v="WOMPI"/>
    <s v="FO-25-2011769"/>
    <d v="2025-12-22T08:00:00"/>
    <d v="2025-12-26T10:43:00"/>
    <x v="0"/>
    <s v="ROLLOS"/>
    <s v="EJECUTADO_EXITOSO"/>
    <s v="EJECUTADO EXITOSO"/>
    <s v="21/12/2025 SE ESCALA A COORDINADOR DE ZONA PARA ENTREGA DE ROLLOS EN SITIO | 26/12/2025 SE VISITA COMERCIO CB BANCOLOMBIA WOMPI, SE ENTREGAN ROLLOS DE PAPELERÍA PARA EL DATAFONO SOLICITADOS POR EL CLIENTE, NO UPS, NO SE MANIPULAN EQUIPOS"/>
    <s v="VISITA_TÉCNICA"/>
    <n v="32"/>
    <s v="PRINCIPAL"/>
    <s v="TERRESTRE"/>
    <s v="VEGA MANRIQUE JONATAN MAURICIO"/>
    <n v="1"/>
    <n v="31419"/>
    <n v="31419"/>
  </r>
  <r>
    <s v="NEIVA"/>
    <s v="0036-0006"/>
    <x v="2"/>
    <n v="41001"/>
    <n v="3163591"/>
    <n v="79869"/>
    <x v="0"/>
    <s v="HUILA"/>
    <s v="NEIVA"/>
    <s v="BARRIO LAS GRANJAS NEIVA 6"/>
    <s v="WOMPI"/>
    <s v="FO-25-2015196"/>
    <d v="2025-12-22T09:08:00"/>
    <d v="2025-12-26T10:45:00"/>
    <x v="0"/>
    <s v="ROLLOS"/>
    <s v="EJECUTADO_EXITOSO"/>
    <s v="EJECUTADO EXITOSO"/>
    <s v="22/12/2025 SE ESCALA A COORDINADOR DE ZONA PARA ENTREGA DE ROLLOS EN SITIO | 26/12/2025 SE ENTREGA 8 ROLLOS SIN NOVEDAD"/>
    <s v="VISITA_TÉCNICA"/>
    <n v="8"/>
    <s v="PRINCIPAL"/>
    <s v="TERRESTRE"/>
    <s v="ANDRADE HERNANDEZ JUAN CARLOS"/>
    <n v="1"/>
    <n v="31419"/>
    <n v="31419"/>
  </r>
  <r>
    <s v="BOGOTA"/>
    <s v="0036-0004"/>
    <x v="4"/>
    <n v="11001"/>
    <n v="3162033"/>
    <n v="53070"/>
    <x v="0"/>
    <s v="CUNDINAMARCA"/>
    <s v="BOGOTA"/>
    <s v="BARRIO CIUDAD JARDIN BOGOTA 2"/>
    <s v="WOMPI"/>
    <s v="FO-25-2009556"/>
    <d v="2025-12-22T08:00:00"/>
    <d v="2025-12-26T10:48:00"/>
    <x v="0"/>
    <s v="ROLLOS"/>
    <s v="EJECUTADO_EXITOSO"/>
    <s v="EJECUTADO EXITOSO"/>
    <s v="20/12/2025 SE ESCALA A COORDINADOR DE ZONA PARA ENTREGA DE ROLLOS EN SITIO | 26/12/2025 SE VISITA COMERCIO, SE ENTREGAN 48 ROLLOS WOMPI, NO SE MANIPULAN DISPOSITIVOS"/>
    <s v="VISITA_TÉCNICA"/>
    <n v="48"/>
    <s v="PRINCIPAL"/>
    <s v="TERRESTRE"/>
    <s v="ORTIZ YARA FRANKLYN ISRAEL"/>
    <n v="1"/>
    <n v="31419"/>
    <n v="31419"/>
  </r>
  <r>
    <s v="MEDELLIN"/>
    <s v="0036-0005"/>
    <x v="5"/>
    <n v="5001"/>
    <n v="3131830"/>
    <n v="69284"/>
    <x v="0"/>
    <s v="ANTIOQUIA"/>
    <s v="MEDELLIN"/>
    <s v="BARRIO LA CANDELARIA MEDELLIN 3"/>
    <s v="WOMPI"/>
    <s v="FO-25-1965825"/>
    <d v="2025-12-12T11:02:00"/>
    <d v="2025-12-26T11:18:00"/>
    <x v="0"/>
    <s v="ROLLOS"/>
    <s v="EJECUTADO_EXITOSO"/>
    <s v="EJECUTADO EXITOSO"/>
    <s v="12/12/2025 SE ESCALA A COORDINADOR DE ZONA PARA ENTREGA DE ROLLOS EN SITIO | 26/12/2025 SE REALIZA ENTREGA DE 64 ROLLOS POR EL OPERADOR LOGISTICO VELOCES CON LA GUIA V4001981937"/>
    <s v="ANALISTA-OPERADOR LOGISTICO"/>
    <n v="64"/>
    <s v="PRINCIPAL"/>
    <s v="TERRESTRE"/>
    <s v="BETANCUR AGUIRRE EDGAR AUGUSTO"/>
    <n v="1"/>
    <n v="31419"/>
    <n v="31419"/>
  </r>
  <r>
    <s v="MEDELLIN"/>
    <s v="0036-0005"/>
    <x v="5"/>
    <n v="5001"/>
    <n v="3134676"/>
    <n v="69251"/>
    <x v="0"/>
    <s v="ANTIOQUIA"/>
    <s v="MEDELLIN"/>
    <s v="BARRIO LA LADERA MEDELLIN"/>
    <s v="WOMPI"/>
    <s v="FO-25-1970847"/>
    <d v="2025-12-15T08:00:00"/>
    <d v="2025-12-26T11:19:00"/>
    <x v="0"/>
    <s v="ROLLOS"/>
    <s v="EJECUTADO_EXITOSO"/>
    <s v="EJECUTADO EXITOSO"/>
    <s v="13/12/2025 SE ESCALA A COORDINADOR DE ZONA PARA ENTREGA DE ROLLOS EN SITIO | 26/12/2025 SE REALIZA ENTREGA DE 48 ROLLOS POR EL OPERADOR LOGISTICO VELOCES CON LA GUIA V4001984717"/>
    <s v="ANALISTA-OPERADOR LOGISTICO"/>
    <n v="48"/>
    <s v="PRINCIPAL"/>
    <s v="TERRESTRE"/>
    <s v="BETANCUR AGUIRRE EDGAR AUGUSTO"/>
    <n v="1"/>
    <n v="31419"/>
    <n v="31419"/>
  </r>
  <r>
    <s v="MEDELLIN"/>
    <s v="0036-0005"/>
    <x v="5"/>
    <n v="5360"/>
    <n v="3136582"/>
    <n v="74717"/>
    <x v="0"/>
    <s v="ANTIOQUIA"/>
    <s v="ITAGUI"/>
    <s v="BARRIO LA GLORIA ITAGUI 3"/>
    <s v="WOMPI"/>
    <s v="FO-25-1974098"/>
    <d v="2025-12-15T09:37:00"/>
    <d v="2025-12-26T11:20:00"/>
    <x v="0"/>
    <s v="ROLLOS"/>
    <s v="EJECUTADO_EXITOSO"/>
    <s v="EJECUTADO EXITOSO"/>
    <s v="15/12/2025 SE ESCALA A COORDINADOR DE ZONA PARA ENTREGA DE ROLLOS EN SITIO | 26/12/2025 SE REALIZA ENTREGA DE 32 ROLLOS POR EL OPERADOR LOGISTICO VELOCES CON LA GUIA V4001994296"/>
    <s v="ANALISTA-OPERADOR LOGISTICO"/>
    <n v="32"/>
    <s v="PRINCIPAL"/>
    <s v="TERRESTRE"/>
    <s v="BETANCUR AGUIRRE EDGAR AUGUSTO"/>
    <n v="1"/>
    <n v="31419"/>
    <n v="31419"/>
  </r>
  <r>
    <s v="MEDELLIN"/>
    <s v="0036-0005"/>
    <x v="5"/>
    <n v="5001"/>
    <n v="3145940"/>
    <n v="36851"/>
    <x v="0"/>
    <s v="ANTIOQUIA"/>
    <s v="MEDELLÍN"/>
    <s v="FRANCO VISION"/>
    <s v="WOMPI"/>
    <s v="FO-25-1984317"/>
    <d v="2025-12-16T16:20:00"/>
    <d v="2025-12-26T11:21:00"/>
    <x v="0"/>
    <s v="ROLLOS"/>
    <s v="EJECUTADO_EXITOSO"/>
    <s v="EJECUTADO EXITOSO"/>
    <s v="16/12/2025 SE ESCALA A COORDINADOR DE ZONA PARA ENTREGA DE ROLLOS EN SITIO | 22/12/2025 SE RECOMIENDA A VELOCES LA ENTREGA DE ESTE CASO | 26/12/2025 SE REALIZA ENTREGA DE 32 ROLLOS POR EL OPERADOR LOGISTICO VELOCES CON LA GUIA V4002001584"/>
    <s v="ANALISTA-OPERADOR LOGISTICO"/>
    <n v="32"/>
    <s v="PRINCIPAL"/>
    <s v="TERRESTRE"/>
    <s v="BETANCUR AGUIRRE EDGAR AUGUSTO"/>
    <n v="1"/>
    <n v="31419"/>
    <n v="31419"/>
  </r>
  <r>
    <s v="MEDELLIN"/>
    <s v="0036-0005"/>
    <x v="5"/>
    <n v="5001"/>
    <n v="3155056"/>
    <n v="54666"/>
    <x v="0"/>
    <s v="ANTIOQUIA"/>
    <s v="MEDELLIN"/>
    <s v="BARRIO SECTOR TERMINAL DEL NORTE MEDELLIN"/>
    <s v="WOMPI"/>
    <s v="FO-25-1998188"/>
    <d v="2025-12-18T14:00:00"/>
    <d v="2025-12-26T11:22:00"/>
    <x v="0"/>
    <s v="ROLLOS"/>
    <s v="EJECUTADO_EXITOSO"/>
    <s v="EJECUTADO EXITOSO"/>
    <s v="18/12/2025 SE ESCALA A COORDINADOR DE ZONA PARA ENTREGA DE ROLLOS EN SITIO | 26/12/2025 SE REALIZA ENTREGA DE 24 ROLLOS POR EL OPERADOR LOGISTICO VELOCES CON LA GUIA V4002012876"/>
    <s v="ANALISTA-OPERADOR LOGISTICO"/>
    <n v="24"/>
    <s v="PRINCIPAL"/>
    <s v="TERRESTRE"/>
    <s v="BETANCUR AGUIRRE EDGAR AUGUSTO"/>
    <n v="1"/>
    <n v="31419"/>
    <n v="31419"/>
  </r>
  <r>
    <s v="CUCUTA"/>
    <s v="0036-0007"/>
    <x v="3"/>
    <n v="54001"/>
    <n v="3175545"/>
    <n v="34858"/>
    <x v="0"/>
    <s v="NORTE DE SANTANDER"/>
    <s v="CUCUTA"/>
    <s v="BARRIO SAN LUIS 1 CUCUTA"/>
    <s v="WOMPI"/>
    <s v="FO-25-2027682"/>
    <d v="2025-12-24T11:54:00"/>
    <d v="2025-12-26T11:24:00"/>
    <x v="0"/>
    <s v="ROLLOS"/>
    <s v="EJECUTADO_EXITOSO"/>
    <s v="EJECUTADO EXITOSO"/>
    <s v="24/12/2025 SE ESCALA A COORDINADOR DE ZONA PARA ENTREGA DE ROLLOS EN SITIO | 26/12/2025 SE REALIZA VISITA AL COMERCIO Y SE REALIZÓ ENTREGA DE 48 ROLLOS TODO OK"/>
    <s v="VISITA_TÉCNICA"/>
    <n v="48"/>
    <s v="PRINCIPAL"/>
    <s v="TERRESTRE"/>
    <s v="MORA VEGA JEAMPIER"/>
    <n v="1"/>
    <n v="31419"/>
    <n v="31419"/>
  </r>
  <r>
    <s v="NEIVA"/>
    <s v="0036-0006"/>
    <x v="2"/>
    <n v="41001"/>
    <n v="3170649"/>
    <n v="74529"/>
    <x v="0"/>
    <s v="HUILA"/>
    <s v="NEIVA"/>
    <s v="BARRIO CONDOMINIO RESIDENCIAL AMARANTO CLUB NEIVA"/>
    <s v="WOMPI"/>
    <s v="FO-25-2023186"/>
    <d v="2025-12-23T11:16:00"/>
    <d v="2025-12-26T11:32:00"/>
    <x v="0"/>
    <s v="ROLLOS"/>
    <s v="EJECUTADO_EXITOSO"/>
    <s v="EJECUTADO EXITOSO"/>
    <s v="23/12/2025 SE ESCALA A COORDINADOR DE ZONA PARA ENTREGA DE ROLLOS EN SITIO | 26/12/2025 SE ENTREGA 16 ROLLOS EN PORTERÍA DE CONJUNTO , CLIENTE MANIFIESTA NO ESTAR EN EL CORRESPONSAL"/>
    <s v="VISITA_TÉCNICA"/>
    <n v="16"/>
    <s v="PRINCIPAL"/>
    <s v="TERRESTRE"/>
    <s v="ANDRADE HERNANDEZ JUAN CARLOS"/>
    <n v="1"/>
    <n v="31419"/>
    <n v="31419"/>
  </r>
  <r>
    <s v="CARTAGENA"/>
    <s v="0036-0001"/>
    <x v="1"/>
    <n v="13001"/>
    <n v="3173428"/>
    <n v="41933"/>
    <x v="0"/>
    <s v="BOLIVAR"/>
    <s v="CARTAGENA"/>
    <s v="CAFETERIA CENTRO MEDICO LOS EJECUTIVOS"/>
    <s v="WOMPI"/>
    <s v="FO-25-2025873"/>
    <d v="2025-12-24T08:00:00"/>
    <d v="2025-12-26T11:40:00"/>
    <x v="0"/>
    <s v="ROLLOS"/>
    <s v="EJECUTADO_EXITOSO"/>
    <s v="EJECUTADO EXITOSO"/>
    <s v="24/12/2025 SE ESCALA A COORDINADOR DE ZONA PARA ENTREGA DE ROLLOS EN SITIO | 26/12/2025 SE REALIZA ENTREGA DE 48 ROLLOS WOMPI"/>
    <s v="VISITA_TÉCNICA"/>
    <n v="48"/>
    <s v="PRINCIPAL"/>
    <s v="TERRESTRE"/>
    <s v="AVILA DE HORTA FERNANDO JOSE"/>
    <n v="1"/>
    <n v="31419"/>
    <n v="31419"/>
  </r>
  <r>
    <s v="MEDELLIN"/>
    <s v="0036-0005"/>
    <x v="5"/>
    <n v="5212"/>
    <n v="3168292"/>
    <n v="61261"/>
    <x v="0"/>
    <s v="ANTIOQUIA"/>
    <s v="COPACABANA"/>
    <s v="BARRIO LAS CANOAS COPACABANA"/>
    <s v="WOMPI"/>
    <s v="FO-25-2021961"/>
    <d v="2025-12-23T08:00:00"/>
    <d v="2025-12-26T11:41:00"/>
    <x v="0"/>
    <s v="ROLLOS"/>
    <s v="EJECUTADO_EXITOSO"/>
    <s v="EJECUTADO EXITOSO"/>
    <s v="23/12/2025 SE ESCALA A COORDINADOR DE ZONA PARA ENTREGA DE ROLLOS EN SITIO | 26/12/2025 SE ENTREGAN 24 ROLLOS WOMPI RECIBE LA SEÑORA CIELO MONTOYA TRABAJADORA"/>
    <s v="VISITA_TÉCNICA"/>
    <n v="24"/>
    <s v="PRINCIPAL"/>
    <s v="TERRESTRE"/>
    <s v="BARRIENTOS HERNANDEZ CRISTIAN HORACIO"/>
    <n v="1"/>
    <n v="31419"/>
    <n v="31419"/>
  </r>
  <r>
    <s v="NEIVA"/>
    <s v="0036-0006"/>
    <x v="2"/>
    <n v="41001"/>
    <n v="3171975"/>
    <n v="67588"/>
    <x v="0"/>
    <s v="HUILA"/>
    <s v="NEIVA"/>
    <s v="BARRIO LAS AMERICAS NEIVA"/>
    <s v="WOMPI"/>
    <s v="FO-25-2025134"/>
    <d v="2025-12-23T14:45:00"/>
    <d v="2025-12-26T11:43:00"/>
    <x v="0"/>
    <s v="ROLLOS"/>
    <s v="EJECUTADO_EXITOSO"/>
    <s v="EJECUTADO EXITOSO"/>
    <s v="23/12/2025 SE ESCALA A COORDINADOR DE ZONA PARA ENTREGA DE ROLLOS EN SITIO | 26/12/2025 SE ENTREGA 24 ROLLOS SIN NOVEDAD"/>
    <s v="VISITA_TÉCNICA"/>
    <n v="24"/>
    <s v="PRINCIPAL"/>
    <s v="TERRESTRE"/>
    <s v="ANDRADE HERNANDEZ JUAN CARLOS"/>
    <n v="1"/>
    <n v="31419"/>
    <n v="31419"/>
  </r>
  <r>
    <s v="NEIVA"/>
    <s v="0036-0006"/>
    <x v="2"/>
    <n v="41001"/>
    <n v="3163674"/>
    <n v="77683"/>
    <x v="0"/>
    <s v="HUILA"/>
    <s v="NEIVA"/>
    <s v="BARRIO VILLA MARCELA NEIVA"/>
    <s v="WOMPI"/>
    <s v="FO-25-2015199"/>
    <d v="2025-12-22T09:06:00"/>
    <d v="2025-12-26T11:44:00"/>
    <x v="0"/>
    <s v="ROLLOS"/>
    <s v="EJECUTADO_EXITOSO"/>
    <s v="EJECUTADO EXITOSO"/>
    <s v="22/12/2025 SE ESCALA A COORDINADOR DE ZONA PARA ENTREGA DE ROLLOS EN SITIO | 26/12/2025 SE ENTREGA 16 ROLLOS SIN NOVEDAD"/>
    <s v="VISITA_TÉCNICA"/>
    <n v="16"/>
    <s v="PRINCIPAL"/>
    <s v="TERRESTRE"/>
    <s v="ANDRADE HERNANDEZ JUAN CARLOS"/>
    <n v="1"/>
    <n v="31419"/>
    <n v="31419"/>
  </r>
  <r>
    <s v="NEIVA"/>
    <s v="0036-0006"/>
    <x v="2"/>
    <n v="41001"/>
    <n v="3163528"/>
    <n v="77024"/>
    <x v="0"/>
    <s v="HUILA"/>
    <s v="NEIVA"/>
    <s v="BARRIO ZONA INDUSTRIAL NEIVA 10"/>
    <s v="WOMPI"/>
    <s v="FO-25-2014552"/>
    <d v="2025-12-22T08:50:00"/>
    <d v="2025-12-26T11:50:00"/>
    <x v="0"/>
    <s v="ROLLOS"/>
    <s v="EJECUTADO_EXITOSO"/>
    <s v="EJECUTADO EXITOSO"/>
    <s v="22/12/2025 SE ESCALA A COORDINADOR DE ZONA PARA ENTREGA DE ROLLOS EN SITIO | 26/12/2025 SE ENTREGA 32 ROLLOS SIN NOVEDAD"/>
    <s v="VISITA_TÉCNICA"/>
    <n v="32"/>
    <s v="PRINCIPAL"/>
    <s v="TERRESTRE"/>
    <s v="ANDRADE HERNANDEZ JUAN CARLOS"/>
    <n v="1"/>
    <n v="31419"/>
    <n v="31419"/>
  </r>
  <r>
    <s v="MEDELLIN"/>
    <s v="0036-0005"/>
    <x v="5"/>
    <n v="5088"/>
    <n v="3165585"/>
    <n v="28797"/>
    <x v="0"/>
    <s v="ANTIOQUIA"/>
    <s v="BELLO"/>
    <s v="BARRIO VEREDA HATO VIEJO BELLO"/>
    <s v="WOMPI"/>
    <s v="FO-25-2017703"/>
    <d v="2025-12-22T12:03:00"/>
    <d v="2025-12-26T12:13:00"/>
    <x v="0"/>
    <s v="ROLLOS"/>
    <s v="EJECUTADO_EXITOSO"/>
    <s v="EJECUTADO EXITOSO"/>
    <s v="22/12/2025 SE ESCALA A COORDINADOR DE ZONA PARA ENTREGA DE ROLLOS EN SITIO | 26/12/2025 SE ENTREGAN 40 ROLLOS WOMPI RECIBE JAIBER BEDOYA"/>
    <s v="VISITA_TÉCNICA"/>
    <n v="40"/>
    <s v="PRINCIPAL"/>
    <s v="TERRESTRE"/>
    <s v="BARRIENTOS HERNANDEZ CRISTIAN HORACIO"/>
    <n v="1"/>
    <n v="31419"/>
    <n v="31419"/>
  </r>
  <r>
    <s v="BOGOTA"/>
    <s v="0036-0004"/>
    <x v="4"/>
    <n v="11001"/>
    <n v="3162500"/>
    <n v="62209"/>
    <x v="0"/>
    <s v="CUNDINAMARCA"/>
    <s v="BOGOTA"/>
    <s v="BARRIO RINCON BOGOTA 4"/>
    <s v="WOMPI"/>
    <s v="FO-25-2011772"/>
    <d v="2025-12-22T08:00:00"/>
    <d v="2025-12-26T12:31:00"/>
    <x v="0"/>
    <s v="ROLLOS"/>
    <s v="EJECUTADO_CANCELADO"/>
    <s v="CB CERRADO - DESOCUPADO"/>
    <s v="21/12/2025 SE ESCALA A COORDINADOR DE ZONA PARA ENTREGA DE ROLLOS EN SITIO | 26/12/2025 SE LLEGA A COMERCIO SE ENCUENTRA CERRADO SE LLAMA NÚMERO DE CONTACTO NO RESPONDE"/>
    <s v="VISITA_TÉCNICA"/>
    <m/>
    <s v="PRINCIPAL"/>
    <s v="TERRESTRE"/>
    <s v="INFANTE SIERRA MANUEL FERNANDO"/>
    <n v="1"/>
    <n v="31419"/>
    <n v="31419"/>
  </r>
  <r>
    <s v="BOGOTA"/>
    <s v="0036-0004"/>
    <x v="4"/>
    <n v="11001"/>
    <n v="3168823"/>
    <n v="32125"/>
    <x v="0"/>
    <s v="CUNDINAMARCA"/>
    <s v="BOGOTA"/>
    <s v="BARRIO SUBA RINCON 10 BOGOTÁ"/>
    <s v="WOMPI"/>
    <s v="FO-25-2021954"/>
    <d v="2025-12-23T08:00:00"/>
    <d v="2025-12-26T12:33:00"/>
    <x v="0"/>
    <s v="ROLLOS"/>
    <s v="EJECUTADO_EXITOSO"/>
    <s v="EJECUTADO EXITOSO"/>
    <s v="23/12/2025 SE ESCALA A COORDINADOR DE ZONA PARA ENTREGA DE ROLLOS EN SITIO | 26/12/2025 SE DEJAN 64 ROLLOS SE DEJAN CON VECINA DEL AFRENTE COMERCIO SE ENCUENTRA DE VIAJE"/>
    <s v="VISITA_TÉCNICA"/>
    <n v="64"/>
    <s v="PRINCIPAL"/>
    <s v="TERRESTRE"/>
    <s v="INFANTE SIERRA MANUEL FERNANDO"/>
    <n v="1"/>
    <n v="31419"/>
    <n v="31419"/>
  </r>
  <r>
    <s v="MONTERIA"/>
    <s v="0036-0001"/>
    <x v="1"/>
    <n v="23182"/>
    <n v="3155568"/>
    <n v="58318"/>
    <x v="0"/>
    <s v="CORDOBA"/>
    <s v="CHINU"/>
    <s v="BARRIO CENTRO CHINU 4"/>
    <s v="WOMPI"/>
    <s v="FO-25-1998463"/>
    <d v="2025-12-18T14:51:00"/>
    <d v="2025-12-26T12:41:00"/>
    <x v="0"/>
    <s v="ROLLOS"/>
    <s v="EJECUTADO_EXITOSO"/>
    <s v="EJECUTADO EXITOSO"/>
    <s v="18/12/2025 SE REALIZA ENVIO DE ROLLOS POR  OPERADOR LOGISTICO | 26/12/2025 SE LE INFORMA EL NUMERO DE GUIA AL USUARIO, PENDIENTE CONFIRMACIÓN | 26/12/2025 SE REALIZA ENVIO DE 32 ROLLOS, CON LA GUIA 2265100625 SERVIENTREGA. SE CONFIRMA ENTREGA EXITOSA POR PARTE DE LA TRANSPORTADORA"/>
    <s v="ENVÍO"/>
    <n v="32"/>
    <s v="INTERMEDIA"/>
    <s v="TERRESTRE"/>
    <s v="RICO PERDOMO ALAHY XIMENA"/>
    <n v="1"/>
    <n v="36351"/>
    <n v="36351"/>
  </r>
  <r>
    <s v="MEDELLIN"/>
    <s v="0036-0005"/>
    <x v="5"/>
    <n v="5088"/>
    <n v="3162057"/>
    <n v="31966"/>
    <x v="0"/>
    <s v="ANTIOQUIA"/>
    <s v="BELLO"/>
    <s v="EDS SAN FELIX"/>
    <s v="WOMPI"/>
    <s v="FO-25-2010774"/>
    <d v="2025-12-22T08:00:00"/>
    <d v="2025-12-26T13:14:00"/>
    <x v="0"/>
    <s v="ROLLOS"/>
    <s v="EJECUTADO_EXITOSO"/>
    <s v="EJECUTADO EXITOSO"/>
    <s v="20/12/2025 SE ESCALA A COORDINADOR DE ZONA PARA ENTREGA DE ROLLOS EN SITIO | 26/12/2025 SE REALIZA ENTREGA DE 32 ROLLOS DE MANERA EFECTIVA."/>
    <s v="VISITA_TÉCNICA"/>
    <n v="32"/>
    <s v="PRINCIPAL"/>
    <s v="TERRESTRE"/>
    <s v="MARIN PIEDRAHITA JIMMY ALEXIS"/>
    <n v="1"/>
    <n v="31419"/>
    <n v="31419"/>
  </r>
  <r>
    <s v="BOGOTA"/>
    <s v="0036-0004"/>
    <x v="4"/>
    <n v="11001"/>
    <n v="3165269"/>
    <n v="57326"/>
    <x v="0"/>
    <s v="CUNDINAMARCA"/>
    <s v="BOGOTA"/>
    <s v="BARRIO CENTRO SUBA BOGOTA 2"/>
    <s v="WOMPI"/>
    <s v="FO-25-2015658"/>
    <d v="2025-12-22T11:15:00"/>
    <d v="2025-12-26T13:19:00"/>
    <x v="0"/>
    <s v="ROLLOS"/>
    <s v="EJECUTADO_EXITOSO"/>
    <s v="EJECUTADO EXITOSO"/>
    <s v="22/12/2025 SE ESCALA A COORDINADOR DE ZONA PARA ENTREGA DE ROLLOS EN SITIO | 26/12/2025 SE DEJAN 24 ROLLOS"/>
    <s v="VISITA_TÉCNICA"/>
    <n v="24"/>
    <s v="PRINCIPAL"/>
    <s v="TERRESTRE"/>
    <s v="INFANTE SIERRA MANUEL FERNANDO"/>
    <n v="1"/>
    <n v="31419"/>
    <n v="31419"/>
  </r>
  <r>
    <s v="NEIVA"/>
    <s v="0036-0006"/>
    <x v="2"/>
    <n v="18753"/>
    <n v="3156518"/>
    <n v="53707"/>
    <x v="0"/>
    <s v="CAQUETA"/>
    <s v="SAN VICENTE DEL CAGUAN"/>
    <s v="BARRIO VEREDA LAS DAMAS SAN VICENTE DEL CAGUAN 1"/>
    <s v="WOMPI"/>
    <s v="FO-25-1999969"/>
    <d v="2025-12-18T16:54:00"/>
    <d v="2025-12-26T14:37:00"/>
    <x v="0"/>
    <s v="ROLLOS"/>
    <s v="EJECUTADO_EXITOSO"/>
    <s v="EJECUTADO EXITOSO"/>
    <s v="19/12/2025 SE REALIZA ENVIO DE ROLLOS POR  OPERADOR LOGISTICO | 26/12/2025 SE LE ENVIA EL NUMERO DE GUIA AL USUARIO, PENDIENTE CONFIRMACION | 26/12/2025 SE REALIZA ENVIO DE 40 ROLLOS, CON LA GUIA 2235598081 SERVIENTREGA. SE CONFIRMA ENTREGA EXITOSA POR PARTE DE LA TRANSPORTADORA"/>
    <s v="ENVÍO"/>
    <n v="40"/>
    <s v="LEJANA"/>
    <s v="TERRESTRE / AEREO"/>
    <s v="RICO PERDOMO ALAHY XIMENA"/>
    <n v="1"/>
    <n v="40250"/>
    <n v="40250"/>
  </r>
  <r>
    <s v="BARRANQUILLA"/>
    <s v="0036-0001"/>
    <x v="1"/>
    <n v="8758"/>
    <n v="3174376"/>
    <n v="36858"/>
    <x v="0"/>
    <s v="ATLANTICO"/>
    <s v="SOLEDAD"/>
    <s v="BARRIO SOLEDAD ATLANTICO 2"/>
    <s v="WOMPI"/>
    <s v="FO-25-2026866"/>
    <d v="2025-12-24T09:35:00"/>
    <d v="2025-12-26T14:50:00"/>
    <x v="0"/>
    <s v="ROLLOS"/>
    <s v="EJECUTADO_EXITOSO"/>
    <s v="EJECUTADO EXITOSO"/>
    <s v="24/12/2025 SE ESCALA A COORDINADOR DE ZONA PARA ENTREGA DE ROLLOS EN SITIO | 26/12/2025 SE REALIZA VISITA SE PROCEDE EDE A ENTREGAR 32 ROLLOS WOMPI AL CLIENTE CB OK"/>
    <s v="VISITA_TÉCNICA"/>
    <n v="32"/>
    <s v="PRINCIPAL"/>
    <s v="TERRESTRE"/>
    <s v="PORRAS CASTRO DARLON NASCK"/>
    <n v="1"/>
    <n v="31419"/>
    <n v="31419"/>
  </r>
  <r>
    <s v="BARRANQUILLA"/>
    <s v="0036-0001"/>
    <x v="1"/>
    <n v="8758"/>
    <n v="3176201"/>
    <n v="33104"/>
    <x v="0"/>
    <s v="ATLANTICO"/>
    <s v="SOLEDAD"/>
    <s v="BARRIO SALAMANCA SOLEDAD 1"/>
    <s v="WOMPI"/>
    <s v="FO-25-2028623"/>
    <d v="2025-12-24T16:18:00"/>
    <d v="2025-12-26T14:52:00"/>
    <x v="0"/>
    <s v="ROLLOS"/>
    <s v="EJECUTADO_EXITOSO"/>
    <s v="EJECUTADO EXITOSO"/>
    <s v="25/12/2025 SE ESCALA A COORDINADOR DE ZONA PARA ENTREGA DE ROLLOS EN SITIO | 26/12/2025 SE REALIZA VISITA SE PROCEDE A ENTREGAR 40 ROLLOS WOMPI AL CLIENTE ,CB OK"/>
    <s v="VISITA_TÉCNICA"/>
    <n v="40"/>
    <s v="PRINCIPAL"/>
    <s v="TERRESTRE"/>
    <s v="PORRAS CASTRO DARLON NASCK"/>
    <n v="1"/>
    <n v="31419"/>
    <n v="31419"/>
  </r>
  <r>
    <s v="PEREIRA"/>
    <s v="0036-0002"/>
    <x v="6"/>
    <n v="66001"/>
    <n v="3161374"/>
    <n v="65068"/>
    <x v="0"/>
    <s v="RISARALDA"/>
    <s v="PEREIRA"/>
    <s v="BARRIO PARQUE INDUSTRIAL PEREIRA 5"/>
    <s v="WOMPI"/>
    <s v="FO-25-2008914"/>
    <d v="2025-12-22T08:00:00"/>
    <d v="2025-12-26T15:05:00"/>
    <x v="0"/>
    <s v="ROLLOS"/>
    <s v="EJECUTADO_EXITOSO"/>
    <s v="EJECUTADO EXITOSO"/>
    <s v="20/12/2025 SE ESCALA A COORDINADOR DE ZONA PARA ENTREGA DE ROLLOS EN SITIO | 26/12/2025 SE VISITA COMERCIO SE REALIZA ENTREGA DE 64 ROLLOS DE PAPEL PARA DATÁFONO WOMPI"/>
    <s v="VISITA_TÉCNICA"/>
    <n v="64"/>
    <s v="PRINCIPAL"/>
    <s v="TERRESTRE"/>
    <s v="LOAIZA LOPEZ JHON FREDDY"/>
    <n v="1"/>
    <n v="31419"/>
    <n v="31419"/>
  </r>
  <r>
    <s v="BUCARAMANGA"/>
    <s v="0036-0007"/>
    <x v="3"/>
    <n v="68001"/>
    <n v="3178505"/>
    <n v="79878"/>
    <x v="0"/>
    <s v="SANTANDER"/>
    <s v="BUCARAMANGA"/>
    <s v="BARRIO MUTUALIDAD BUCARAMANGA 1"/>
    <s v="WOMPI"/>
    <s v="FO-25-2037528"/>
    <d v="2025-12-26T10:54:00"/>
    <d v="2025-12-26T15:38:00"/>
    <x v="0"/>
    <s v="ROLLOS"/>
    <s v="EJECUTADO_EXITOSO"/>
    <s v="EJECUTADO EXITOSO"/>
    <s v="26/12/2025 SE ESCALA A COORDINADOR DE ZONA PARA ENTREGA DE ROLLOS EN SITIO | 26/12/2025 SE VISITA COMERCIO SE ENTREGA 16 ROLLOS EN SITIO"/>
    <s v="VISITA_TÉCNICA"/>
    <n v="16"/>
    <s v="PRINCIPAL"/>
    <s v="TERRESTRE"/>
    <s v="HERRERA LUQUE SAUL JAVIER"/>
    <n v="1"/>
    <n v="31419"/>
    <n v="31419"/>
  </r>
  <r>
    <s v="BUCARAMANGA"/>
    <s v="0036-0007"/>
    <x v="3"/>
    <n v="68001"/>
    <n v="3178191"/>
    <n v="33743"/>
    <x v="0"/>
    <s v="SANTANDER"/>
    <s v="BUCARAMANGA"/>
    <s v="BARRIO GRANADA BUCARAMANGA"/>
    <s v="WOMPI"/>
    <s v="FO-25-2037531"/>
    <d v="2025-12-26T10:48:00"/>
    <d v="2025-12-26T15:42:00"/>
    <x v="0"/>
    <s v="ROLLOS"/>
    <s v="EJECUTADO_EXITOSO"/>
    <s v="EJECUTADO EXITOSO"/>
    <s v="26/12/2025 SE ESCALA A COORDINADOR DE ZONA PARA ENTREGA DE ROLLOS EN SITIO | 26/12/2025 SE VISITA COMERCIO SE ENTREGA 48 ROLLOS EN SITIO"/>
    <s v="VISITA_TÉCNICA"/>
    <n v="48"/>
    <s v="PRINCIPAL"/>
    <s v="TERRESTRE"/>
    <s v="HERRERA LUQUE SAUL JAVIER"/>
    <n v="1"/>
    <n v="31419"/>
    <n v="31419"/>
  </r>
  <r>
    <s v="MEDELLIN"/>
    <s v="0036-0005"/>
    <x v="5"/>
    <n v="5400"/>
    <n v="3162127"/>
    <n v="28499"/>
    <x v="0"/>
    <s v="ANTIOQUIA"/>
    <s v="LA UNION"/>
    <s v="BARRIO PARQUE PRINCIPAL 3 LA UNIÓN"/>
    <s v="WOMPI"/>
    <s v="FO-25-2012097"/>
    <d v="2025-12-22T08:00:00"/>
    <d v="2025-12-26T15:55:00"/>
    <x v="0"/>
    <s v="ROLLOS"/>
    <s v="EJECUTADO_EXITOSO"/>
    <s v="EJECUTADO EXITOSO"/>
    <s v="21/12/2025 SE REALIZA ENVIO DE ROLLOS POR  OPERADOR LOGISTICO | 26/12/2025 SE REALIZA ENVIO DE 56 ROLLOS, CON LA GUIA 992246313 LOGICUARTAS. SE CONFIRMA ENTREGA EXITOSA POR PARTE DE LA TRANSPORTADORA"/>
    <s v="ENVÍO"/>
    <n v="56"/>
    <s v="INTERMEDIA"/>
    <s v="TERRESTRE"/>
    <s v="MORENO MEDINA JUAN PABLO"/>
    <n v="1"/>
    <n v="36351"/>
    <n v="36351"/>
  </r>
  <r>
    <s v="MEDELLIN"/>
    <s v="0036-0005"/>
    <x v="5"/>
    <n v="5664"/>
    <n v="3161491"/>
    <n v="50444"/>
    <x v="0"/>
    <s v="ANTIOQUIA"/>
    <s v="SAN PEDRO DE LOS MILAGROS"/>
    <s v="BARRIO LA PLANTA SAN PEDRO DE LOS MILAGROS"/>
    <s v="WOMPI"/>
    <s v="FO-25-2010860"/>
    <d v="2025-12-22T08:00:00"/>
    <d v="2025-12-26T15:56:00"/>
    <x v="0"/>
    <s v="ROLLOS"/>
    <s v="EJECUTADO_EXITOSO"/>
    <s v="EJECUTADO EXITOSO"/>
    <s v="20/12/2025 SE REALIZA ENVIO DE ROLLOS POR  OPERADOR LOGISTICO | 26/12/2025 SE REALIZA ENVIO DE 64 ROLLOS, CON LA GUIA 992246311 LOGICUARTAS. SE CONFIRMA ENTREGA EXITOSA POR PARTE DEL USUARIO"/>
    <s v="ENVÍO"/>
    <n v="64"/>
    <s v="INTERMEDIA"/>
    <s v="TERRESTRE"/>
    <s v="MORENO MEDINA JUAN PABLO"/>
    <n v="1"/>
    <n v="36351"/>
    <n v="36351"/>
  </r>
  <r>
    <s v="NEIVA"/>
    <s v="0036-0006"/>
    <x v="2"/>
    <n v="41615"/>
    <n v="3173188"/>
    <n v="74535"/>
    <x v="0"/>
    <s v="HUILA"/>
    <s v="RIVERA"/>
    <s v="BARRIO CENTRO RIVERA 8"/>
    <s v="WOMPI"/>
    <s v="FO-25-2025569"/>
    <d v="2025-12-24T08:00:00"/>
    <d v="2025-12-26T16:05:00"/>
    <x v="0"/>
    <s v="ROLLOS"/>
    <s v="EJECUTADO_EXITOSO"/>
    <s v="EJECUTADO EXITOSO"/>
    <s v="23/12/2025 SE ESCALA A COORDINADOR DE ZONA PARA ENTREGA DE ROLLOS EN SITIO | 26/12/2025 SE ENTREGA 48 ROLLOS SIN NOVEDAD"/>
    <s v="VISITA_TÉCNICA"/>
    <n v="48"/>
    <s v="PRINCIPAL"/>
    <s v="TERRESTRE"/>
    <s v="ANDRADE HERNANDEZ JUAN CARLOS"/>
    <n v="1"/>
    <n v="31419"/>
    <n v="31419"/>
  </r>
  <r>
    <s v="BOGOTA"/>
    <s v="0036-0004"/>
    <x v="4"/>
    <n v="11001"/>
    <n v="3168196"/>
    <n v="79745"/>
    <x v="0"/>
    <s v="CUNDINAMARCA"/>
    <s v="BOGOTA"/>
    <s v="BARRIO SAN FRANCISCO BOGOTA"/>
    <s v="WOMPI"/>
    <s v="FO-25-2023204"/>
    <d v="2025-12-23T08:00:00"/>
    <d v="2025-12-26T16:07:00"/>
    <x v="0"/>
    <s v="ROLLOS"/>
    <s v="EJECUTADO_EXITOSO"/>
    <s v="EJECUTADO EXITOSO"/>
    <s v="23/12/2025 SE ESCALA A COORDINADOR DE ZONA PARA ENTREGA DE ROLLOS EN SITIO | 26/12/2025 SE LLEGA A COMERCIO, SE ENTREGAN ROLLOS, SIN MANIPULACIÓN DEL EQUIPO SIN NOVEDAD"/>
    <s v="VISITA_TÉCNICA"/>
    <n v="16"/>
    <s v="PRINCIPAL"/>
    <s v="TERRESTRE"/>
    <s v="ARIAS QUILINDO JULIAN"/>
    <n v="1"/>
    <n v="31419"/>
    <n v="31419"/>
  </r>
  <r>
    <s v="VALLEDUPAR"/>
    <s v="0036-0001"/>
    <x v="1"/>
    <n v="20001"/>
    <n v="3151965"/>
    <n v="79804"/>
    <x v="0"/>
    <s v="CESAR"/>
    <s v="VALLEDUPAR"/>
    <s v="BARRIO LA NEVADA VALLEDUPAR 4"/>
    <s v="WOMPI"/>
    <s v="FO-25-1995637"/>
    <d v="2025-12-18T08:17:00"/>
    <d v="2025-12-26T16:08:00"/>
    <x v="0"/>
    <s v="ROLLOS"/>
    <s v="EJECUTADO_EXITOSO"/>
    <s v="EJECUTADO EXITOSO"/>
    <s v="18/12/2025 SE ESCALA A COORDINADOR DE ZONA PARA ENTREGA DE ROLLOS EN SITIO | 26/12/2025 ROLLOS SE ENTREGARAN EL DÍA DE HOY, INCUMPLIMIENTO PARA ALVARO BENITEZ CARVAJAL | 26/12/2025 SE REALIZA ENTREGA DE 24 ROLLOS EN SITIO"/>
    <s v="VISITA_TÉCNICA"/>
    <n v="24"/>
    <s v="PRINCIPAL"/>
    <s v="TERRESTRE"/>
    <s v="MONTES DIAZ JOHN FRED"/>
    <n v="1"/>
    <n v="31419"/>
    <n v="31419"/>
  </r>
  <r>
    <s v="BARRANQUILLA"/>
    <s v="0036-0001"/>
    <x v="1"/>
    <n v="8001"/>
    <n v="3174530"/>
    <n v="57042"/>
    <x v="0"/>
    <s v="ATLANTICO"/>
    <s v="BARRANQUILLA"/>
    <s v="BARRIO ABAJO BARRANQUILLA 2"/>
    <s v="WOMPI"/>
    <s v="FO-25-2026960"/>
    <d v="2025-12-24T09:57:00"/>
    <d v="2025-12-26T17:09:00"/>
    <x v="0"/>
    <s v="ROLLOS"/>
    <s v="EJECUTADO_EXITOSO"/>
    <s v="EJECUTADO EXITOSO"/>
    <s v="24/12/2025 SE ESCALA A COORDINADOR DE ZONA PARA ENTREGA DE ROLLOS EN SITIO | 26/12/2025 SE REALIZA VISITA SE PROCEDE A ENTREGARLE AL CLIENTE 64 ROLLOS WOMPI,CB OPERATIVO"/>
    <s v="VISITA_TÉCNICA"/>
    <n v="64"/>
    <s v="PRINCIPAL"/>
    <s v="TERRESTRE"/>
    <s v="PORRAS CASTRO DARLON NASCK"/>
    <n v="1"/>
    <n v="31419"/>
    <n v="31419"/>
  </r>
  <r>
    <s v="APARTADO"/>
    <s v="0036-0005"/>
    <x v="5"/>
    <n v="27135"/>
    <n v="3131092"/>
    <n v="81445"/>
    <x v="0"/>
    <s v="CHOCO"/>
    <s v="EL CANTON DEL SAN PABLO"/>
    <s v="GRANERO EL MOCHO"/>
    <s v="WOMPI"/>
    <s v="FO-25-1967429 | FO-25-1986794"/>
    <d v="2025-12-12T10:09:00"/>
    <d v="2025-12-27T08:49:00"/>
    <x v="0"/>
    <s v="ROLLOS"/>
    <s v="EJECUTADO_EXITOSO"/>
    <s v="EJECUTADO EXITOSO"/>
    <s v="19/12/2025 ESTABAN CREADOS COMO ENVIO PERO TUVIERON NOVEDAD, SE CREAN PARA ENTREGA CON VISITA | 27/12/2025 SE REALIZA ENVIO CON LA GUIA INTERRAPIDISIMO 700179341992, SE ENCUENTRA EN OFICINA, SE LE INFORMA AL USUARIO PARA QUE RECLAME LO ANTES POSIBLE | 20/12/2025 SE ENVIARON 8 ROLLOS"/>
    <s v="ENVÍO | ENVÍO_OPERADOR_LOGÍSTICO"/>
    <n v="8"/>
    <s v="LEJANA"/>
    <s v="TERRESTRE"/>
    <s v="CASTAÑEDA PALACIO CARLOS FELIPE | ORREGO BEDOYA YASMIN ADRIANA"/>
    <n v="1"/>
    <n v="40250"/>
    <n v="40250"/>
  </r>
  <r>
    <s v="CALI"/>
    <s v="0036-0003"/>
    <x v="0"/>
    <n v="76130"/>
    <n v="3126379"/>
    <n v="76061"/>
    <x v="0"/>
    <s v="VALLE DEL CAUCA"/>
    <s v="CANDELARIA"/>
    <s v="BARRIO CORREGIMIENTO EL LAURO CANDELARIA 1"/>
    <s v="WOMPI"/>
    <s v="FO-25-1962287"/>
    <d v="2025-12-11T10:21:00"/>
    <d v="2025-12-27T09:42:00"/>
    <x v="0"/>
    <s v="ROLLOS"/>
    <s v="EJECUTADO_EXITOSO"/>
    <s v="EJECUTADO EXITOSO"/>
    <s v="11/12/2025 SE CONFIRMAN DATOS, SE REALIZA ENVIO POR OPERADOR LOGISTICO | 24/12/2025 SE INTENTA COMUNICACION CON CB AL NUMERO 3214696950 SIN RESPUESTA, SE LE ESCRIBE AL WSAP PARA CONFIRMAR | 18/12/2025 LA RED AUTORIZA SEGUNDO OFRECIMIENTO, SE CREA NUEVO MO PARA ENVIO Y SE ESCALA A LOGISTICA | 27/12/2025 SE REALIZA ENVIO DE 16 ROLLOS, CON LA GUIA 2248145568 SERVIENTREGA. SE CONFIRMA ENTREGA EXITOSA POR PARTE DE LA TRANSPORTADORA"/>
    <s v="ENVÍO"/>
    <n v="16"/>
    <s v="INTERMEDIA"/>
    <s v="TERRESTRE"/>
    <s v="GARCIA CHAVARRIA TATIANA EDELMIRA"/>
    <n v="1"/>
    <n v="36351"/>
    <n v="36351"/>
  </r>
  <r>
    <s v="BUCARAMANGA"/>
    <s v="0036-0007"/>
    <x v="3"/>
    <n v="68655"/>
    <n v="3149151"/>
    <n v="30397"/>
    <x v="0"/>
    <s v="SANTANDER"/>
    <s v="SABANA DE TORRES"/>
    <s v="BARRIO CARVAJAL I"/>
    <s v="WOMPI"/>
    <s v="FO-25-1988686"/>
    <d v="2025-12-17T11:54:00"/>
    <d v="2025-12-27T09:44:00"/>
    <x v="0"/>
    <s v="ROLLOS"/>
    <s v="EJECUTADO_EXITOSO"/>
    <s v="EJECUTADO EXITOSO"/>
    <s v="17/12/2025 SE REALIZA ENVIO DE ROLLOS POR  OPERADOR LOGISTICO | 24/12/2025 EN COMUNICACIÓN CON LA SEÑORA  MARTHA INES SALCEDO AL NÚMERO 3177003877 INFORMA QUE AÚN NO RECIBE LOS ROLLOS | 27/12/2025 SE REALIZA ENVIO DE 64 ROLLOS, CON LA GUIA 2282137830 SERVIENTREGA. SE CONFIRMA ENTREGA EXITOSA POR PARTE DE LA TRANSPORTADORA"/>
    <s v="ENVÍO"/>
    <n v="64"/>
    <s v="LEJANA"/>
    <s v="TERRESTRE"/>
    <s v="COLPAS MESA ELECTO JORGE"/>
    <n v="1"/>
    <n v="40250"/>
    <n v="40250"/>
  </r>
  <r>
    <s v="BARRANQUILLA"/>
    <s v="0036-0001"/>
    <x v="1"/>
    <n v="8849"/>
    <n v="3152732"/>
    <n v="11052"/>
    <x v="0"/>
    <s v="ATLANTICO"/>
    <s v="USIACURI"/>
    <s v="USIACURI - ATLANTICO"/>
    <s v="WOMPI"/>
    <s v="FO-25-1994750"/>
    <d v="2025-12-18T08:47:00"/>
    <d v="2025-12-27T09:45:00"/>
    <x v="0"/>
    <s v="ROLLOS"/>
    <s v="EJECUTADO_EXITOSO"/>
    <s v="EJECUTADO EXITOSO"/>
    <s v="18/12/2025 SE REALIZA ENVIO DE ROLLOS POR  OPERADOR LOGISTICO | 26/12/2025 EN COMUNICACIÓN CON EL CLIENTE NOS  CONFIRMA QUE AUN NO HA RECIBIDO LOS ROLLOS | 27/12/2025 SE REALIZA ENVIO DE 64 ROLLOS, CON LA GUIA 2278614878 SERVIENTREGA. SE CONFIRMA ENTREGA EXITOSA POR PARTE DE LA TRANSPORTADORA"/>
    <s v="ENVÍO"/>
    <n v="64"/>
    <s v="INTERMEDIA"/>
    <s v="TERRESTRE"/>
    <s v="RICO PERDOMO ALAHY XIMENA"/>
    <n v="1"/>
    <n v="36351"/>
    <n v="36351"/>
  </r>
  <r>
    <s v="MONTERIA"/>
    <s v="0036-0001"/>
    <x v="1"/>
    <n v="23068"/>
    <n v="3152902"/>
    <n v="79735"/>
    <x v="0"/>
    <s v="CORDOBA"/>
    <s v="AYAPEL"/>
    <s v="BARRIO CENTRO AYAPEL 6"/>
    <s v="WOMPI"/>
    <s v="FO-25-1995838"/>
    <d v="2025-12-18T09:03:00"/>
    <d v="2025-12-27T09:46:00"/>
    <x v="0"/>
    <s v="ROLLOS"/>
    <s v="EJECUTADO_EXITOSO"/>
    <s v="EJECUTADO EXITOSO"/>
    <s v="18/12/2025 SE CONFIRMAN DATOS, SE REALIZA ENVIO POR OPERADOR LOGISTICO | 24/12/2025 EN COMUNICACIÓN CON EL USUARIO NOS CONFIRMA QUE AUN  NO HA RECIBIDO LOS ROLLOS | 27/12/2025 SE REALIZA ENVIO DE 8 ROLLOS, CON LA GUIA 2265100624 SERVIENTREGA. SE CONFIRMA ENTREGA EXITOSA POR PARTE DE LA TRANSPORTADORA"/>
    <s v="ENVÍO"/>
    <n v="8"/>
    <s v="LEJANA"/>
    <s v="TERRESTRE"/>
    <s v="ORREGO BEDOYA YASMIN ADRIANA"/>
    <n v="1"/>
    <n v="40250"/>
    <n v="40250"/>
  </r>
  <r>
    <s v="BUCARAMANGA"/>
    <s v="0036-0007"/>
    <x v="3"/>
    <n v="68655"/>
    <n v="3157867"/>
    <n v="14432"/>
    <x v="0"/>
    <s v="SANTANDER"/>
    <s v="SABANA DE TORRES"/>
    <s v="BARRIO CENTRO SABANA DE TORRES"/>
    <s v="WOMPI"/>
    <s v="FO-25-2010248"/>
    <d v="2025-12-19T09:15:00"/>
    <d v="2025-12-27T09:46:00"/>
    <x v="0"/>
    <s v="ROLLOS"/>
    <s v="EJECUTADO_EXITOSO"/>
    <s v="EJECUTADO EXITOSO"/>
    <s v="20/12/2025 SE CONFIRMAN DATOS, SE REALIZA ENVIO POR OPERADOR LOGISTICO | 27/12/2025 SE REALIZA ENVIO DE 24 ROLLOS, CON LA GUIA 2282137885 SERVIENTREGA. SE CONFIRMA ENTREGA EXITOSA POR PARTE DE LA TRANSPORTADORA"/>
    <s v="ENVÍO"/>
    <n v="24"/>
    <s v="LEJANA"/>
    <s v="TERRESTRE"/>
    <s v="COLPAS MESA ELECTO JORGE"/>
    <n v="1"/>
    <n v="40250"/>
    <n v="40250"/>
  </r>
  <r>
    <s v="IBAGUE"/>
    <s v="0036-0006"/>
    <x v="2"/>
    <n v="73168"/>
    <n v="3160022"/>
    <n v="58364"/>
    <x v="0"/>
    <s v="TOLIMA"/>
    <s v="CHAPARRAL"/>
    <s v="BARRIO CENTRO CHAPARRAL 10"/>
    <s v="WOMPI"/>
    <s v="FO-25-2007338"/>
    <d v="2025-12-19T14:09:00"/>
    <d v="2025-12-27T09:47:00"/>
    <x v="0"/>
    <s v="ROLLOS"/>
    <s v="EJECUTADO_EXITOSO"/>
    <s v="EJECUTADO EXITOSO"/>
    <s v="19/12/2025 SE REALIZA ENVIO DE ROLLOS POR  OPERADOR LOGISTICO | 27/12/2025 SE REALIZA ENVIO DE 64 ROLLOS, CON LA GUIA 2235598241 SERVIENTREGA. SE CONFIRMA ENTREGA EXITOSA POR PARTE DE LA TRANSPORTADORA"/>
    <s v="ENVÍO"/>
    <n v="64"/>
    <s v="LEJANA"/>
    <s v="TERRESTRE"/>
    <s v="RICO PERDOMO ALAHY XIMENA"/>
    <n v="1"/>
    <n v="40250"/>
    <n v="40250"/>
  </r>
  <r>
    <s v="CALI"/>
    <s v="0036-0003"/>
    <x v="0"/>
    <n v="19573"/>
    <n v="3161097"/>
    <n v="11008"/>
    <x v="0"/>
    <s v="CAUCA"/>
    <s v="PUERTO TEJADA"/>
    <s v="PUERTO TEJADA II - CAUCA"/>
    <s v="WOMPI"/>
    <s v="FO-25-2009271"/>
    <d v="2025-12-22T08:00:00"/>
    <d v="2025-12-27T09:49:00"/>
    <x v="0"/>
    <s v="ROLLOS"/>
    <s v="EJECUTADO_EXITOSO"/>
    <s v="EJECUTADO EXITOSO"/>
    <s v="20/12/2025 SE CONFIRMAN DATOS, SE REALIZA ENVIO POR OPERADOR LOGISTICO | 27/12/2025 SE REALIZA ENVIO DE 64 ROLLOS, CON LA GUIA 46778000585 COORDINADORA. SE CONFIRMA ENTREGA EXITOSA POR PARTE DE LA TRANSPORTADORA"/>
    <s v="ENVÍO"/>
    <n v="64"/>
    <s v="INTERMEDIA"/>
    <s v="TERRESTRE"/>
    <s v="TORO CARDONA ELIZABETH"/>
    <n v="1"/>
    <n v="36351"/>
    <n v="36351"/>
  </r>
  <r>
    <s v="BOGOTA"/>
    <s v="0036-0004"/>
    <x v="4"/>
    <n v="25175"/>
    <n v="3165990"/>
    <n v="38148"/>
    <x v="0"/>
    <s v="CUNDINAMARCA"/>
    <s v="CHIA"/>
    <s v="BARRIO CENTRO CHIA 12"/>
    <s v="WOMPI"/>
    <s v="FO-25-2017058"/>
    <d v="2025-12-22T12:46:00"/>
    <d v="2025-12-27T09:49:00"/>
    <x v="0"/>
    <s v="ROLLOS"/>
    <s v="EJECUTADO_EXITOSO"/>
    <s v="EJECUTADO EXITOSO"/>
    <s v="27/12/2025 SE REALIZA ENVIO DE 64 ROLLOS, CON LA GUIA 2235598303 SERVIENTREGA. SE CONFIRMA ENTREGA EXITOSA POR PARTE DE LA TRANSPORTADORA"/>
    <s v="ENVÍO"/>
    <n v="64"/>
    <s v="INTERMEDIA"/>
    <s v="TERRESTRE"/>
    <s v="ALVAREZ LOPEZ MARIANA"/>
    <n v="1"/>
    <n v="36351"/>
    <n v="36351"/>
  </r>
  <r>
    <s v="BOGOTA"/>
    <s v="0036-0004"/>
    <x v="4"/>
    <n v="25718"/>
    <n v="3166577"/>
    <n v="77611"/>
    <x v="0"/>
    <s v="CUNDINAMARCA"/>
    <s v="SASAIMA"/>
    <s v="BARRIO CENTRO SASAIMA 3"/>
    <s v="WOMPI"/>
    <s v="FO-25-2022253"/>
    <d v="2025-12-22T14:13:00"/>
    <d v="2025-12-27T09:50:00"/>
    <x v="0"/>
    <s v="ROLLOS"/>
    <s v="EJECUTADO_EXITOSO"/>
    <s v="EJECUTADO EXITOSO"/>
    <s v="27/12/2025 SE REALIZA ENVIO DE 8 ROLLOS, CON LA GUIA 2235598308 SERVIENTREGA. SE CONFIRMA ENTREGA EXITOSA POR PARTE DE LA TRANSPORTADORA"/>
    <s v="ENVÍO"/>
    <n v="8"/>
    <s v="INTERMEDIA"/>
    <s v="TERRESTRE"/>
    <s v="ALVAREZ LOPEZ MARIANA"/>
    <n v="1"/>
    <n v="36351"/>
    <n v="36351"/>
  </r>
  <r>
    <s v="BOGOTA"/>
    <s v="0036-0004"/>
    <x v="4"/>
    <n v="25279"/>
    <n v="3167550"/>
    <n v="81209"/>
    <x v="0"/>
    <s v="CUNDINAMARCA"/>
    <s v="FOMEQUE"/>
    <s v="BARRIO CENTRO FOMEQUE FOMEQUE"/>
    <s v="WOMPI"/>
    <s v="FO-25-2024671"/>
    <d v="2025-12-22T16:09:00"/>
    <d v="2025-12-27T09:51:00"/>
    <x v="0"/>
    <s v="ROLLOS"/>
    <s v="EJECUTADO_EXITOSO"/>
    <s v="EJECUTADO EXITOSO"/>
    <s v="23/12/2025 SE CONFIRMAN DATOS, SE REALIZA ENVIO POR OPERADOR LOGISTICO. USURIO INDICA QUE SOLO LLEGA INTERRAPIDISIMO | 27/12/2025 SE REALIZA ENVIO DE 16 ROLLOS, CON LA GUIA 2235598361 SERVIENTREGA. SE CONFIRMA ENTREGA EXITOSA POR PARTE DE LA TRANSPORTADORA"/>
    <s v="ENVÍO"/>
    <n v="16"/>
    <s v="INTERMEDIA"/>
    <s v="TERRESTRE"/>
    <s v="MISAS MARULANDA ALEXANDER"/>
    <n v="1"/>
    <n v="36351"/>
    <n v="36351"/>
  </r>
  <r>
    <s v="BOGOTA"/>
    <s v="0036-0004"/>
    <x v="4"/>
    <n v="25290"/>
    <n v="3168517"/>
    <n v="70311"/>
    <x v="0"/>
    <s v="CUNDINAMARCA"/>
    <s v="FUSAGASUGA"/>
    <s v="BARRIO BOSQUE FUSAGUSAGA"/>
    <s v="WOMPI"/>
    <s v="FO-25-2024665"/>
    <d v="2025-12-23T08:00:00"/>
    <d v="2025-12-27T09:52:00"/>
    <x v="0"/>
    <s v="ROLLOS"/>
    <s v="EJECUTADO_EXITOSO"/>
    <s v="EJECUTADO EXITOSO"/>
    <s v="23/12/2025 SE CONFIRMAN DATOS, SE REALIZA ENVIO POR OPERADOR LOGISTICO | 27/12/2025 SE REALIZA ENVIO DE 56 ROLLOS, CON LA GUIA 2235598357 SERVIENTREGA. SE CONFIRMA ENTREGA EXITOSA POR PARTE DE LA TRANSPORTADORA"/>
    <s v="ENVÍO"/>
    <n v="56"/>
    <s v="INTERMEDIA"/>
    <s v="TERRESTRE"/>
    <s v="MISAS MARULANDA ALEXANDER"/>
    <n v="1"/>
    <n v="36351"/>
    <n v="36351"/>
  </r>
  <r>
    <s v="TUNJA"/>
    <s v="0036-0007"/>
    <x v="3"/>
    <n v="15238"/>
    <n v="3167562"/>
    <n v="18727"/>
    <x v="0"/>
    <s v="BOYACA"/>
    <s v="DUITAMA"/>
    <s v="BARRIO EL CARMEN II DUITAMA"/>
    <s v="WOMPI"/>
    <s v="FO-25-2024670"/>
    <d v="2025-12-22T16:12:00"/>
    <d v="2025-12-27T09:52:00"/>
    <x v="0"/>
    <s v="ROLLOS"/>
    <s v="EJECUTADO_EXITOSO"/>
    <s v="EJECUTADO EXITOSO"/>
    <s v="23/12/2025 SE CONFIRMAN DATOS, SE REALIZA ENVIO POR OPERADOR LOGISTICO. USURIO INDICA QUE SOLO LLEGA INTERRAPIDISIMO | 27/12/2025 SE REALIZA ENVIO DE 64 ROLLOS, CON LA GUIA 2235598360 SERVIENTREGA. SE CONFIRMA ENTREGA EXITOSA POR PARTE DE LA TRANSPORTADORA"/>
    <s v="ENVÍO"/>
    <n v="64"/>
    <s v="INTERMEDIA"/>
    <s v="TERRESTRE"/>
    <s v="MISAS MARULANDA ALEXANDER"/>
    <n v="1"/>
    <n v="36351"/>
    <n v="36351"/>
  </r>
  <r>
    <s v="TUNJA"/>
    <s v="0036-0007"/>
    <x v="3"/>
    <n v="15238"/>
    <n v="3168273"/>
    <n v="75386"/>
    <x v="0"/>
    <s v="BOYACA"/>
    <s v="DUITAMA"/>
    <s v="BARRIO EL PROGRESO DUITAMA 2"/>
    <s v="WOMPI"/>
    <s v="FO-25-2024666"/>
    <d v="2025-12-23T08:00:00"/>
    <d v="2025-12-27T09:53:00"/>
    <x v="0"/>
    <s v="ROLLOS"/>
    <s v="EJECUTADO_EXITOSO"/>
    <s v="EJECUTADO EXITOSO"/>
    <s v="23/12/2025 SE CONFIRMAN DATOS, SE REALIZA ENVIO POR OPERADOR LOGISTICO | 27/12/2025 SE REALIZA ENVIO DE 32 ROLLOS, CON LA GUIA 2235598358 SERVIENTREGA. SE CONFIRMA ENTREGA EXITOSA POR PARTE DE LA TRANSPORTADORA"/>
    <s v="ENVÍO"/>
    <n v="32"/>
    <s v="INTERMEDIA"/>
    <s v="TERRESTRE"/>
    <s v="MISAS MARULANDA ALEXANDER"/>
    <n v="1"/>
    <n v="36351"/>
    <n v="36351"/>
  </r>
  <r>
    <s v="TUNJA"/>
    <s v="0036-0007"/>
    <x v="3"/>
    <n v="15238"/>
    <n v="3169118"/>
    <n v="16799"/>
    <x v="0"/>
    <s v="BOYACA"/>
    <s v="DUITAMA"/>
    <s v="BARRIO LA FUENTE DUITAMA"/>
    <s v="WOMPI"/>
    <s v="FO-25-2024660"/>
    <d v="2025-12-23T08:31:00"/>
    <d v="2025-12-27T09:54:00"/>
    <x v="0"/>
    <s v="ROLLOS"/>
    <s v="EJECUTADO_EXITOSO"/>
    <s v="EJECUTADO EXITOSO"/>
    <s v="23/12/2025 SE CONFIRMAN DATOS, SE REALIZA ENVIO POR OPERADOR LOGISTICO | 27/12/2025 SE REALIZA ENVIO DE 64 ROLLOS, CON LA GUIA 2235598356 SERVIENTREGA. SE CONFIRMA ENTREGA EXITOSA POR PARTE DE LA TRANSPORTADORA"/>
    <s v="ENVÍO"/>
    <n v="64"/>
    <s v="INTERMEDIA"/>
    <s v="TERRESTRE"/>
    <s v="MISAS MARULANDA ALEXANDER"/>
    <n v="1"/>
    <n v="36351"/>
    <n v="36351"/>
  </r>
  <r>
    <s v="NEIVA"/>
    <s v="0036-0006"/>
    <x v="2"/>
    <n v="41801"/>
    <n v="3169249"/>
    <n v="53667"/>
    <x v="0"/>
    <s v="HUILA"/>
    <s v="TERUEL"/>
    <s v="BARRIO LA CANDELARIA TERUEL 2"/>
    <s v="WOMPI"/>
    <s v="FO-25-2021977"/>
    <d v="2025-12-23T08:54:00"/>
    <d v="2025-12-27T09:55:00"/>
    <x v="0"/>
    <s v="ROLLOS"/>
    <s v="EJECUTADO_EXITOSO"/>
    <s v="EJECUTADO EXITOSO"/>
    <s v="27/12/2025 SE REALIZA ENVIO DE 56 ROLLOS, CON LA GUIA 2235598306 SERVIENTREGA. SE CONFIRMA ENTREGA EXITOSA POR PARTE DE LA TRANSPORTADORA"/>
    <s v="ENVÍO"/>
    <n v="56"/>
    <s v="INTERMEDIA"/>
    <s v="TERRESTRE"/>
    <s v="ALVAREZ LOPEZ MARIANA"/>
    <n v="1"/>
    <n v="36351"/>
    <n v="36351"/>
  </r>
  <r>
    <s v="BOGOTA"/>
    <s v="0036-0004"/>
    <x v="4"/>
    <n v="25843"/>
    <n v="3170449"/>
    <n v="64549"/>
    <x v="0"/>
    <s v="CUNDINAMARCA"/>
    <s v="VILLA DE SAN DIEGO DE UBATE"/>
    <s v="BARRIO ESTADIO UBATE VILLA DE SAN DIEGO DE UBATE"/>
    <s v="WOMPI"/>
    <s v="FO-25-2022663"/>
    <d v="2025-12-23T10:52:00"/>
    <d v="2025-12-27T09:56:00"/>
    <x v="0"/>
    <s v="ROLLOS"/>
    <s v="EJECUTADO_EXITOSO"/>
    <s v="EJECUTADO EXITOSO"/>
    <s v="23/12/2025 SE REALIZA ENVIO DE ROLLOS POR  OPERADOR LOGISTICO | 27/12/2025 SE REALIZA ENVIO DE 32 ROLLOS, CON LA GUIA 2235598348 SERVIENTREGA. SE CONFIRMA ENTREGA EXITOSA POR PARTE DE LA TRANSPORTADORA"/>
    <s v="ENVÍO"/>
    <n v="32"/>
    <s v="INTERMEDIA"/>
    <s v="TERRESTRE"/>
    <s v="ORREGO BEDOYA YASMIN ADRIANA"/>
    <n v="1"/>
    <n v="36351"/>
    <n v="36351"/>
  </r>
  <r>
    <s v="BOGOTA"/>
    <s v="0036-0004"/>
    <x v="4"/>
    <n v="11001"/>
    <n v="3172663"/>
    <n v="50845"/>
    <x v="0"/>
    <s v="CUNDINAMARCA"/>
    <s v="BOGOTA"/>
    <s v="BARRIO VILLANUEVA BOGOTA"/>
    <s v="WOMPI"/>
    <s v="FO-25-2025517"/>
    <d v="2025-12-23T16:11:00"/>
    <d v="2025-12-27T09:57:00"/>
    <x v="0"/>
    <s v="ROLLOS"/>
    <s v="EJECUTADO_EXITOSO"/>
    <s v="EJECUTADO EXITOSO"/>
    <s v="23/12/2025 SE ESCALA A COORDINADOR DE ZONA PARA ENTREGA DE ROLLOS EN SITIO | 27/12/2025 ENTREGA DE ROLLOS EJECUTADO OK"/>
    <s v="VISITA_TÉCNICA"/>
    <n v="24"/>
    <s v="PRINCIPAL"/>
    <s v="TERRESTRE"/>
    <s v="GOMEZ VEGA DAVID SNEYDER"/>
    <n v="1"/>
    <n v="31419"/>
    <n v="31419"/>
  </r>
  <r>
    <s v="BOGOTA"/>
    <s v="0036-0004"/>
    <x v="4"/>
    <n v="25269"/>
    <n v="3170650"/>
    <n v="80014"/>
    <x v="0"/>
    <s v="CUNDINAMARCA"/>
    <s v="FACATATIVA"/>
    <s v="BARRIO CENTRO FACATATIVA 9"/>
    <s v="WOMPI"/>
    <s v="FO-25-2024608"/>
    <d v="2025-12-23T11:17:00"/>
    <d v="2025-12-27T09:57:00"/>
    <x v="0"/>
    <s v="ROLLOS"/>
    <s v="EJECUTADO_EXITOSO"/>
    <s v="EJECUTADO EXITOSO"/>
    <s v="23/12/2025 SE CONFIRMAN DATOS, SE REALIZA ENVIO POR OPERADOR LOGISTICO | 27/12/2025 SE REALIZA ENVIO DE 16 ROLLOS, CON LA GUIA 2235598353 SERVIENTREGA. SE CONFIRMA ENTREGA EXITOSA POR PARTE DE LA TRANSPORTADORA"/>
    <s v="ENVÍO"/>
    <n v="16"/>
    <s v="INTERMEDIA"/>
    <s v="TERRESTRE"/>
    <s v="MISAS MARULANDA ALEXANDER"/>
    <n v="1"/>
    <n v="36351"/>
    <n v="36351"/>
  </r>
  <r>
    <s v="MONTERIA"/>
    <s v="0036-0001"/>
    <x v="1"/>
    <n v="23090"/>
    <n v="3174262"/>
    <n v="73044"/>
    <x v="0"/>
    <s v="CORDOBA"/>
    <s v="CANALETE"/>
    <s v="BARRIO CENTRO CANALETE"/>
    <s v="WOMPI"/>
    <s v="FO-25-2026685"/>
    <d v="2025-12-24T09:06:00"/>
    <d v="2025-12-27T09:58:00"/>
    <x v="0"/>
    <s v="ROLLOS"/>
    <s v="EJECUTADO_EXITOSO"/>
    <s v="EJECUTADO EXITOSO"/>
    <s v="24/12/2025 SE REALIZA ENVIO DE ROLLOS POR  OPERADOR LOGISTICO | 27/12/2025 SE REALIZA ENVIO DE 64 ROLLOS, CON LA GUIA 2265100643 SERVIENTREGA. SE CONFIRMA ENTREGA EXITOSA POR PARTE DE LA TRANSPORTADORA"/>
    <s v="ENVÍO"/>
    <n v="64"/>
    <s v="INTERMEDIA"/>
    <s v="TERRESTRE"/>
    <s v="ORREGO BEDOYA YASMIN ADRIANA"/>
    <n v="1"/>
    <n v="36351"/>
    <n v="36351"/>
  </r>
  <r>
    <s v="NEIVA"/>
    <s v="0036-0006"/>
    <x v="2"/>
    <n v="41132"/>
    <n v="3173178"/>
    <n v="74766"/>
    <x v="0"/>
    <s v="HUILA"/>
    <s v="CAMPOALEGRE"/>
    <s v="BARRIO PANAMA CAMPOALEGRE"/>
    <s v="WOMPI"/>
    <s v="FO-25-2026289"/>
    <d v="2025-12-24T08:00:00"/>
    <d v="2025-12-27T09:58:00"/>
    <x v="0"/>
    <s v="ROLLOS"/>
    <s v="EJECUTADO_EXITOSO"/>
    <s v="EJECUTADO EXITOSO"/>
    <s v="24/12/2025 SE REALIZA ENVIO DE ROLLOS POR  OPERADOR LOGISTICO | 27/12/2025 SE REALIZA ENVIO DE 24 ROLLOS, CON LA GUIA 2235598369 SERVIENTREGA. SE CONFIRMA ENTREGA EXITOSA POR PARTE DE LA TRANSPORTADORA"/>
    <s v="ENVÍO"/>
    <n v="24"/>
    <s v="INTERMEDIA"/>
    <s v="TERRESTRE"/>
    <s v="ORREGO BEDOYA YASMIN ADRIANA"/>
    <n v="1"/>
    <n v="36351"/>
    <n v="36351"/>
  </r>
  <r>
    <s v="CARTAGENA"/>
    <s v="0036-0001"/>
    <x v="1"/>
    <n v="13001"/>
    <n v="3175882"/>
    <n v="50012"/>
    <x v="0"/>
    <s v="BOLIVAR"/>
    <s v="CARTAGENA"/>
    <s v="BARRIO MANGA CARTAGENA DE INDIAS 6"/>
    <s v="WOMPI"/>
    <s v="FO-25-2028629"/>
    <d v="2025-12-24T15:03:00"/>
    <d v="2025-12-27T10:11:00"/>
    <x v="0"/>
    <s v="ROLLOS"/>
    <s v="EJECUTADO_EXITOSO"/>
    <s v="EJECUTADO EXITOSO"/>
    <s v="25/12/2025 SE ESCALA A COORDINADOR DE ZONA PARA ENTREGA DE ROLLOS EN SITIO | 27/12/2025 SE REALIZA ENTREGA DE 8 ROLLOS WOMPI"/>
    <s v="VISITA_TÉCNICA"/>
    <n v="8"/>
    <s v="PRINCIPAL"/>
    <s v="TERRESTRE"/>
    <s v="AVILA DE HORTA FERNANDO JOSE"/>
    <n v="1"/>
    <n v="31419"/>
    <n v="31419"/>
  </r>
  <r>
    <s v="CUCUTA"/>
    <s v="0036-0007"/>
    <x v="3"/>
    <n v="54001"/>
    <n v="3165521"/>
    <n v="59163"/>
    <x v="0"/>
    <s v="NORTE DE SANTANDER"/>
    <s v="CUCUTA"/>
    <s v="BARRIO LA MERCED CUCUTA 13"/>
    <s v="WOMPI"/>
    <s v="FO-25-2017716"/>
    <d v="2025-12-22T11:33:00"/>
    <d v="2025-12-27T10:21:00"/>
    <x v="0"/>
    <s v="ROLLOS"/>
    <s v="EJECUTADO_EXITOSO"/>
    <s v="EJECUTADO EXITOSO"/>
    <s v="22/12/2025 SE ESCALA A COORDINADOR DE ZONA PARA ENTREGA DE ROLLOS EN SITIO | 27/12/2025 SE REALIZA ENTREGA DE 24 ROLLOS WOMPI OK"/>
    <s v="VISITA_TÉCNICA"/>
    <n v="24"/>
    <s v="PRINCIPAL"/>
    <s v="TERRESTRE"/>
    <s v="DURAN ACOSTA FRANK YONNY"/>
    <n v="1"/>
    <n v="31419"/>
    <n v="31419"/>
  </r>
  <r>
    <s v="CUCUTA"/>
    <s v="0036-0007"/>
    <x v="3"/>
    <n v="54001"/>
    <n v="3178116"/>
    <n v="77346"/>
    <x v="0"/>
    <s v="NORTE DE SANTANDER"/>
    <s v="CUCUTA"/>
    <s v="BARRIO LA PLAYA CUCUTA 12"/>
    <s v="WOMPI"/>
    <s v="FO-25-2037157"/>
    <d v="2025-12-26T10:18:00"/>
    <d v="2025-12-27T10:29:00"/>
    <x v="0"/>
    <s v="ROLLOS"/>
    <s v="EJECUTADO_EXITOSO"/>
    <s v="EJECUTADO EXITOSO"/>
    <s v="26/12/2025 SE ESCALA A COORDINADOR DE ZONA PARA ENTREGA DE ROLLOS EN SITIO | 27/12/2025 SE VISITA COMERCIO SE HACE ENTREGA DE 16 ROLLOS WOMPI. CIERRE EXITOSO"/>
    <s v="VISITA_TÉCNICA"/>
    <n v="16"/>
    <s v="PRINCIPAL"/>
    <s v="TERRESTRE"/>
    <s v="CARRILLO MORA FRANKY JAVIER"/>
    <n v="1"/>
    <n v="31419"/>
    <n v="31419"/>
  </r>
  <r>
    <s v="NEIVA"/>
    <s v="0036-0006"/>
    <x v="2"/>
    <n v="41001"/>
    <n v="3179201"/>
    <n v="80170"/>
    <x v="0"/>
    <s v="HUILA"/>
    <s v="NEIVA"/>
    <s v="BARRIO LAS MARGARITAS NEIVA 1"/>
    <s v="WOMPI"/>
    <s v="FO-25-2037724"/>
    <d v="2025-12-26T12:04:00"/>
    <d v="2025-12-27T10:41:00"/>
    <x v="0"/>
    <s v="ROLLOS"/>
    <s v="EJECUTADO_EXITOSO"/>
    <s v="EJECUTADO EXITOSO"/>
    <s v="26/12/2025 SE ESCALA A COORDINADOR DE ZONA PARA ENTREGA DE ROLLOS EN SITIO | 27/12/2025 SE LLEGA AL PUNTO , SE EVIDENCIA CERRADO , SE LLAMA AL NÚMERO DE LA ORDEN , DÓNDE CONTESTA EL SEÑOR JUAN ALVAREZ COMENTANDO Y PUDIENDO EL FAVOR DE DEJAR LOS ROLLOS ENSEGUIDA DE CORRESPONSAL EN LA PANADERÍA , LA SEÑORITA LUISA CHÁVEZ RECIBE LOS ROLLOS ."/>
    <s v="VISITA_TÉCNICA"/>
    <n v="40"/>
    <s v="PRINCIPAL"/>
    <s v="TERRESTRE"/>
    <s v="ANDRADE HERNANDEZ JUAN CARLOS"/>
    <n v="1"/>
    <n v="31419"/>
    <n v="31419"/>
  </r>
  <r>
    <s v="MEDELLIN"/>
    <s v="0036-0005"/>
    <x v="5"/>
    <n v="5353"/>
    <n v="3161567"/>
    <n v="10254"/>
    <x v="0"/>
    <s v="ANTIOQUIA"/>
    <s v="HISPANIA"/>
    <s v="HISPANIA - ANTIOQUIA"/>
    <s v="WOMPI"/>
    <s v="FO-25-2013396"/>
    <d v="2025-12-22T08:00:00"/>
    <d v="2025-12-27T10:42:00"/>
    <x v="0"/>
    <s v="ROLLOS"/>
    <s v="EJECUTADO_EXITOSO"/>
    <s v="EJECUTADO EXITOSO"/>
    <s v="22/12/2025 SE CONFIRMAN DATOS, SE REALIZA ENVIO POR OPERADOR LOGISTICO | 27/12/2025 SE REALIZA ENVIO DE 48 ROLLOS, CON LA GUIA 992246315 LOGICUARTAS. SE CONFIRMA ENTREGA EXITOSA POR PARTE DE LA TRANSPORTADORA"/>
    <s v="ENVÍO"/>
    <n v="48"/>
    <s v="LEJANA"/>
    <s v="TERRESTRE"/>
    <s v="MORENO MEDINA JUAN PABLO"/>
    <n v="1"/>
    <n v="40250"/>
    <n v="40250"/>
  </r>
  <r>
    <s v="BUCARAMANGA"/>
    <s v="0036-0007"/>
    <x v="3"/>
    <n v="68276"/>
    <n v="3180023"/>
    <n v="38880"/>
    <x v="0"/>
    <s v="SANTANDER"/>
    <s v="FLORIDABLANCA"/>
    <s v="BARRIO REPOSO FLORIDABLANCA"/>
    <s v="WOMPI"/>
    <s v="FO-25-2038573"/>
    <d v="2025-12-26T15:17:00"/>
    <d v="2025-12-27T10:55:00"/>
    <x v="0"/>
    <s v="ROLLOS"/>
    <s v="EJECUTADO_EXITOSO"/>
    <s v="EJECUTADO EXITOSO"/>
    <s v="26/02/2025 SE ESCALA A COORDINADOR DE ZONA PARA ENTREGA DE ROLLOS EN SITIO | 27/12/2025 SE VISITA COMERCIO SE ENTREGA ROLLOS EN SITIO"/>
    <s v="VISITA_TÉCNICA"/>
    <n v="16"/>
    <s v="PRINCIPAL"/>
    <s v="TERRESTRE"/>
    <s v="HERRERA LUQUE SAUL JAVIER"/>
    <n v="1"/>
    <n v="31419"/>
    <n v="31419"/>
  </r>
  <r>
    <s v="YOPAL"/>
    <s v="0036-0006"/>
    <x v="2"/>
    <n v="85001"/>
    <n v="3172634"/>
    <n v="70098"/>
    <x v="0"/>
    <s v="CASANARE"/>
    <s v="YOPAL"/>
    <s v="BARRIO LOS OCOBOS YOPAL"/>
    <s v="WOMPI"/>
    <s v="FO-25-2025121"/>
    <d v="2025-12-23T15:48:00"/>
    <d v="2025-12-27T11:03:00"/>
    <x v="0"/>
    <s v="ROLLOS"/>
    <s v="EJECUTADO_EXITOSO"/>
    <s v="EJECUTADO EXITOSO"/>
    <s v="23/12/2025 SE ESCALA A COORDINADOR DE ZONA PARA ENTREGA DE ROLLOS EN SITIO | 27/12/2025 SE VISITA COMERCIO, SE ENTREGAN 48 ROLLOS OK"/>
    <s v="VISITA_TÉCNICA"/>
    <n v="48"/>
    <s v="PRINCIPAL"/>
    <s v="TERRESTRE"/>
    <s v="BERNAL ELAICA EDGAR ALEXIS"/>
    <n v="1"/>
    <n v="31419"/>
    <n v="31419"/>
  </r>
  <r>
    <s v="VALLEDUPAR"/>
    <s v="0036-0001"/>
    <x v="1"/>
    <n v="20001"/>
    <n v="3176093"/>
    <n v="15428"/>
    <x v="0"/>
    <s v="CESAR"/>
    <s v="VALLEDUPAR"/>
    <s v="BARRIO LA COLMENA - PATILLAL"/>
    <s v="WOMPI"/>
    <s v="FO-25-2028615"/>
    <d v="2025-12-26T08:00:00"/>
    <d v="2025-12-27T11:27:00"/>
    <x v="0"/>
    <s v="ROLLOS"/>
    <s v="EJECUTADO_EXITOSO"/>
    <s v="EJECUTADO EXITOSO"/>
    <s v="25/12/2025 SE ESCALA A COORDINADOR DE ZONA PARA ENTREGA DE ROLLOS EN SITIO | 27/12/2025 SE REALIZA ENTREGA DE 32 ROLLOS EN SITIO"/>
    <s v="VISITA_TÉCNICA"/>
    <n v="32"/>
    <s v="PRINCIPAL"/>
    <s v="TERRESTRE"/>
    <s v="MONTES DIAZ JOHN FRED"/>
    <n v="1"/>
    <n v="31419"/>
    <n v="31419"/>
  </r>
  <r>
    <s v="NEIVA"/>
    <s v="0036-0006"/>
    <x v="2"/>
    <n v="41001"/>
    <n v="3178400"/>
    <n v="28898"/>
    <x v="0"/>
    <s v="HUILA"/>
    <s v="NEIVA"/>
    <s v="BARRIO LIMONAR NEIVA"/>
    <s v="WOMPI"/>
    <s v="FO-25-2037529"/>
    <d v="2025-12-26T10:52:00"/>
    <d v="2025-12-27T11:29:00"/>
    <x v="0"/>
    <s v="ROLLOS"/>
    <s v="EJECUTADO_EXITOSO"/>
    <s v="EJECUTADO EXITOSO"/>
    <s v="26/12/2025 SE ESCALA A COORDINADOR DE ZONA PARA ENTREGA DE ROLLOS EN SITIO | 27/12/2025 SE ENTREGA 16 ROLLOS SIN NOVEDAD"/>
    <s v="VISITA_TÉCNICA"/>
    <n v="16"/>
    <s v="PRINCIPAL"/>
    <s v="TERRESTRE"/>
    <s v="ANDRADE HERNANDEZ JUAN CARLOS"/>
    <n v="1"/>
    <n v="31419"/>
    <n v="31419"/>
  </r>
  <r>
    <s v="MONTERIA"/>
    <s v="0036-0001"/>
    <x v="1"/>
    <n v="23162"/>
    <n v="3178989"/>
    <n v="80253"/>
    <x v="0"/>
    <s v="CORDOBA"/>
    <s v="CERETE"/>
    <s v="BARRIO CHUCHURUBI CERETE"/>
    <s v="WOMPI"/>
    <s v="FO-25-2037719"/>
    <d v="2025-12-26T12:14:00"/>
    <d v="2025-12-27T11:32:00"/>
    <x v="0"/>
    <s v="ROLLOS"/>
    <s v="EJECUTADO_EXITOSO"/>
    <s v="EJECUTADO EXITOSO"/>
    <s v="26/12/2025 SE ESCALA A COORDINADOR DE ZONA PARA ENTREGA DE ROLLOS EN SITIO | 27/12/2025 SE REALIZA VISITA PARA ENTREGAR 16 ROLLOS WOMPI, NO SE MANIPULA DATAFONO ENTREGA OK"/>
    <s v="VISITA_TÉCNICA"/>
    <n v="16"/>
    <s v="PRINCIPAL"/>
    <s v="TERRESTRE"/>
    <s v="COGOLLO ROSSO CAMILO ANDRES"/>
    <n v="1"/>
    <n v="31419"/>
    <n v="31419"/>
  </r>
  <r>
    <s v="BOGOTA"/>
    <s v="0036-0004"/>
    <x v="4"/>
    <n v="11001"/>
    <n v="3179360"/>
    <n v="79526"/>
    <x v="0"/>
    <s v="CUNDINAMARCA"/>
    <s v="BOGOTA"/>
    <s v="BARRIO SAN BENITO BOGOTA 5"/>
    <s v="WOMPI"/>
    <s v="FO-25-2037849"/>
    <d v="2025-12-26T13:32:00"/>
    <d v="2025-12-27T11:34:00"/>
    <x v="0"/>
    <s v="ROLLOS"/>
    <s v="EJECUTADO_EXITOSO"/>
    <s v="EJECUTADO EXITOSO"/>
    <s v="26/12/2025 SE ESCALA A COORDINADOR DE ZONA PARA ENTREGA DE ROLLOS EN SITIO | 27/12/2025 SE VISITA COMERCIO, SE ENTREGAN 24 ROLLOS WOMPI, NO SE MANIPULAN DISPOSITIVOS"/>
    <s v="VISITA_TÉCNICA"/>
    <n v="24"/>
    <s v="PRINCIPAL"/>
    <s v="TERRESTRE"/>
    <s v="ORTIZ YARA FRANKLYN ISRAEL"/>
    <n v="1"/>
    <n v="31419"/>
    <n v="31419"/>
  </r>
  <r>
    <s v="MEDELLIN"/>
    <s v="0036-0005"/>
    <x v="5"/>
    <n v="5129"/>
    <n v="3179897"/>
    <n v="64253"/>
    <x v="0"/>
    <s v="ANTIOQUIA"/>
    <s v="CALDAS"/>
    <s v="BARRIO POMBAL CALDAS"/>
    <s v="WOMPI"/>
    <s v="FO-25-2038579"/>
    <d v="2025-12-26T15:11:00"/>
    <d v="2025-12-27T11:45:00"/>
    <x v="0"/>
    <s v="ROLLOS"/>
    <s v="EJECUTADO_EXITOSO"/>
    <s v="EJECUTADO EXITOSO"/>
    <s v="26/02/2025 SE ESCALA A COORDINADOR DE ZONA PARA ENTREGA DE ROLLOS EN SITIO | 27/12/2025 SE REALIZA L ENTREGA DE 16 ROLLOS DE WOMPI A LA ENCARGADA YULIMA ACEVEDO"/>
    <s v="VISITA_TÉCNICA"/>
    <n v="16"/>
    <s v="PRINCIPAL"/>
    <s v="TERRESTRE"/>
    <s v="MONTOYA VELEZ ANDRES FELIPE"/>
    <n v="1"/>
    <n v="31419"/>
    <n v="31419"/>
  </r>
  <r>
    <s v="CUCUTA"/>
    <s v="0036-0007"/>
    <x v="3"/>
    <n v="54405"/>
    <n v="3174271"/>
    <n v="40085"/>
    <x v="0"/>
    <s v="NORTE DE SANTANDER"/>
    <s v="LOS PATIOS"/>
    <s v="BARRIO FUERA DEL MUNICIPIO DE LOS PATIOS LOS PATIOS"/>
    <s v="WOMPI"/>
    <s v="FO-25-2026663"/>
    <d v="2025-12-24T09:09:00"/>
    <d v="2025-12-27T11:51:00"/>
    <x v="0"/>
    <s v="ROLLOS"/>
    <s v="EJECUTADO_EXITOSO"/>
    <s v="EJECUTADO EXITOSO"/>
    <s v="24/12/2025 SE ESCALA A COORDINADOR DE ZONA PARA ENTREGA DE ROLLOS EN SITIO | 27/12/2025 SE VISITA COMERCIO Y SE ENTREGAN 54 ROLLOS OK"/>
    <s v="VISITA_TÉCNICA"/>
    <n v="56"/>
    <s v="PRINCIPAL"/>
    <s v="TERRESTRE"/>
    <s v="TORRES MANTILLA JOSE DANIEL"/>
    <n v="1"/>
    <n v="31419"/>
    <n v="31419"/>
  </r>
  <r>
    <s v="SANTA MARTA"/>
    <s v="0036-0001"/>
    <x v="1"/>
    <n v="47001"/>
    <n v="3178185"/>
    <n v="76165"/>
    <x v="0"/>
    <s v="MAGDALENA"/>
    <s v="SANTA MARTA"/>
    <s v="BARRIO MARIA EUGENIA SANTA MARTA 3"/>
    <s v="WOMPI"/>
    <s v="FO-25-2037532"/>
    <d v="2025-12-26T10:46:00"/>
    <d v="2025-12-27T11:56:00"/>
    <x v="0"/>
    <s v="ROLLOS"/>
    <s v="EJECUTADO_EXITOSO"/>
    <s v="EJECUTADO EXITOSO"/>
    <s v="26/12/2025 SE ESCALA A COORDINADOR DE ZONA PARA ENTREGA DE ROLLOS EN SITIO | 27/12/2025 SE REALIZA ENTREGA DE 16 ROLLOS PARA DATÁFONO A SATISFACCIÓN DEL CLIENTE"/>
    <s v="VISITA_TÉCNICA"/>
    <n v="16"/>
    <s v="PRINCIPAL"/>
    <s v="TERRESTRE"/>
    <s v="THOMAS  CAMPO SIGIFREDO SEGUNDO"/>
    <n v="1"/>
    <n v="31419"/>
    <n v="31419"/>
  </r>
  <r>
    <s v="MANIZALES"/>
    <s v="0036-0002"/>
    <x v="6"/>
    <n v="17616"/>
    <n v="3133670"/>
    <n v="63758"/>
    <x v="0"/>
    <s v="CALDAS"/>
    <s v="RISARALDA"/>
    <s v="BARRIO CENTRO RISARALDA"/>
    <s v="WOMPI"/>
    <s v="FO-25-1970756"/>
    <d v="2025-12-12T16:45:00"/>
    <d v="2025-12-27T11:58:00"/>
    <x v="0"/>
    <s v="ROLLOS"/>
    <s v="EJECUTADO_CANCELADO"/>
    <s v="USUARIO NO RECIBE PEDIDO"/>
    <s v="13/12/2025 SE CONFIRMAN DATOS, SE REALIZA ENVIO POR OPERADOR LOGISTICO | 24/12/2025 SE INTENTA COMUNICACION CON CB AL NUMERO 3138679327 SIN RESPUESTA, SE LE ESCRIBE AL WSAP PARA CONFIRMAR | 27/12/2025 SE REALIZA ENVIO DE 24 ROLLOS, CON LA GUIA 2088989337 SERVIENTREGA. SE REALIZA LA DEVOLUCION A REMITENTE YA QUE NO HUBO QUIEN RECIBIERA, Y EN LA SEGUNDO INTENTO DE ENTREGA INDICAN QUE NO LO CONOCEN"/>
    <s v="ENVÍO"/>
    <n v="24"/>
    <s v="INTERMEDIA"/>
    <s v="TERRESTRE"/>
    <s v="ORREGO BEDOYA YASMIN ADRIANA"/>
    <n v="1"/>
    <n v="36351"/>
    <n v="36351"/>
  </r>
  <r>
    <s v="BARRANQUILLA"/>
    <s v="0036-0001"/>
    <x v="1"/>
    <n v="8638"/>
    <n v="3093374"/>
    <n v="61179"/>
    <x v="0"/>
    <s v="ATLANTICO"/>
    <s v="SABANALARGA"/>
    <s v="BARRIO CRUZ DE MAYO SABANALARGA"/>
    <s v="WOMPI"/>
    <s v="FO-25-1925888"/>
    <d v="2025-12-02T16:47:00"/>
    <d v="2025-12-27T12:03:00"/>
    <x v="0"/>
    <s v="ROLLOS"/>
    <s v="EJECUTADO_CANCELADO"/>
    <s v="USUARIO NO RECIBE PEDIDO"/>
    <s v="04/12/2025 SE REALIZA ENVIO DE ROLLOS POR  OPERADOR LOGISTICO | 24/12/2025 EN COMUNICACION CON EL SEÑOR WALTER INDICA QUE AUN NO LE HAN LLEGADO LOS ROLLOS, ENVIO SE ENCUENTRA EN ZONA DE DISTRIBUCION | 27/12/2025 SE REALIZA ENVIO DE 24 ROLLOS, CON LA GUIA 2277307845 SERVIENTREGA SE REALIZA LA DEVOLUCION A REMITENTE POR DIRECCION ERRADA"/>
    <s v="ENVÍO"/>
    <n v="24"/>
    <s v="INTERMEDIA"/>
    <s v="TERRESTRE"/>
    <s v="CONTRERAS ROSSI LITZY YULIETH"/>
    <n v="1"/>
    <n v="36351"/>
    <n v="36351"/>
  </r>
  <r>
    <s v="BOGOTA"/>
    <s v="0036-0004"/>
    <x v="4"/>
    <n v="11001"/>
    <n v="3177970"/>
    <n v="28218"/>
    <x v="0"/>
    <s v="CUNDINAMARCA"/>
    <s v="BOGOTA"/>
    <s v="BARRIO CIUDAD KENEDY BOGOTA"/>
    <s v="WOMPI"/>
    <s v="FO-25-2037158"/>
    <d v="2025-12-26T09:58:00"/>
    <d v="2025-12-27T12:12:00"/>
    <x v="0"/>
    <s v="ROLLOS"/>
    <s v="EJECUTADO_EXITOSO"/>
    <s v="EJECUTADO EXITOSO"/>
    <s v="26/12/2025 SE ESCALA A COORDINADOR DE ZONA PARA ENTREGA DE ROLLOS EN SITIO | 27/12/2025 ENTREGA DE 40 ROLLOS WOMPI PARA DATAFONO NO SE MANIPULA TERMINAL"/>
    <s v="VISITA_TÉCNICA"/>
    <n v="40"/>
    <s v="PRINCIPAL"/>
    <s v="TERRESTRE"/>
    <s v="BUSTOS MORA DIEGO MANUEL"/>
    <n v="1"/>
    <n v="31419"/>
    <n v="31419"/>
  </r>
  <r>
    <s v="CUCUTA"/>
    <s v="0036-0007"/>
    <x v="3"/>
    <n v="54001"/>
    <n v="3168347"/>
    <n v="79066"/>
    <x v="0"/>
    <s v="NORTE DE SANTANDER"/>
    <s v="CUCUTA"/>
    <s v="BARRIO AEROPUERTO CUCUTA 20"/>
    <s v="WOMPI"/>
    <s v="FO-25-2022517"/>
    <d v="2025-12-23T08:00:00"/>
    <d v="2025-12-27T12:15:00"/>
    <x v="0"/>
    <s v="ROLLOS"/>
    <s v="EJECUTADO_EXITOSO"/>
    <s v="EJECUTADO EXITOSO"/>
    <s v="23/12/2025 SE ESCALA A COORDINADOR DE ZONA PARA ENTREGA DE ROLLOS EN SITIO | 27/12/2025 SE VISITA COMERCIO, SE HACE ENTREGA DE 16 ROLLOS WOMPI. CIERRE EXITOSO"/>
    <s v="VISITA_TÉCNICA"/>
    <n v="16"/>
    <s v="PRINCIPAL"/>
    <s v="TERRESTRE"/>
    <s v="CARRILLO MORA FRANKY JAVIER"/>
    <n v="1"/>
    <n v="31419"/>
    <n v="31419"/>
  </r>
  <r>
    <s v="VALLEDUPAR"/>
    <s v="0036-0001"/>
    <x v="1"/>
    <n v="20001"/>
    <n v="3180110"/>
    <n v="81792"/>
    <x v="0"/>
    <s v="CESAR"/>
    <s v="VALLEDUPAR"/>
    <s v="LA PAI SABOR Y SAZON"/>
    <s v="WOMPI"/>
    <s v="FO-25-2038798"/>
    <d v="2025-12-26T15:25:00"/>
    <d v="2025-12-27T12:18:00"/>
    <x v="0"/>
    <s v="ROLLOS"/>
    <s v="EJECUTADO_EXITOSO"/>
    <s v="EJECUTADO EXITOSO"/>
    <s v="26/12/2025 SE ESCALA A COORDINADOR DE ZONA PARA ENTREGA DE ROLLOS EN SITIO | 27/12/2025 SE REALIZA ENTREGA DE 16 ROLLOS EN DIRECCIÓN DE CB"/>
    <s v="VISITA_TÉCNICA"/>
    <n v="16"/>
    <s v="PRINCIPAL"/>
    <s v="TERRESTRE"/>
    <s v="MAESTRE MENGUAL EDGAR ENRIQUE"/>
    <n v="1"/>
    <n v="31419"/>
    <n v="31419"/>
  </r>
  <r>
    <s v="VILLAVICENCIO"/>
    <s v="0036-0006"/>
    <x v="2"/>
    <n v="50001"/>
    <n v="3179337"/>
    <n v="64567"/>
    <x v="0"/>
    <s v="META"/>
    <s v="VILLAVICENCIO"/>
    <s v="BARRIO RECREO VILLAVICENCIO 4"/>
    <s v="WOMPI"/>
    <s v="FO-25-2037856"/>
    <d v="2025-12-26T13:00:00"/>
    <d v="2025-12-27T12:21:00"/>
    <x v="0"/>
    <s v="ROLLOS"/>
    <s v="EJECUTADO_EXITOSO"/>
    <s v="EJECUTADO EXITOSO"/>
    <s v="26/12/2025 SE ESCALA A COORDINADOR DE ZONA PARA ENTREGA DE ROLLOS EN SITIO | 27/12/2025 SE VISITA CB Y SE REALIZA ENTREGA DE 48 ROLLOS DE PAPEL TERMICO PARA DATÁFONO WOMPI"/>
    <s v="VISITA_TÉCNICA"/>
    <n v="48"/>
    <s v="PRINCIPAL"/>
    <s v="TERRESTRE"/>
    <s v="GARZON RUIZ LUIS MIGUEL"/>
    <n v="1"/>
    <n v="31419"/>
    <n v="31419"/>
  </r>
  <r>
    <s v="BOGOTA"/>
    <s v="0036-0004"/>
    <x v="4"/>
    <n v="25290"/>
    <n v="3173430"/>
    <n v="73646"/>
    <x v="0"/>
    <s v="CUNDINAMARCA"/>
    <s v="FUSAGASUGA"/>
    <s v="BARRIO VILLA LENI FUSAGASUGA"/>
    <s v="WOMPI"/>
    <s v="FO-25-2027559"/>
    <d v="2025-12-24T08:00:00"/>
    <d v="2025-12-27T12:23:00"/>
    <x v="0"/>
    <s v="ROLLOS"/>
    <s v="EJECUTADO_EXITOSO"/>
    <s v="EJECUTADO EXITOSO"/>
    <s v="24/12/2025 SE CONFIRMAN DATOS, SE REALIZA ENVIO POR OPERADOR LOGISTICO | 27/12/2025 SE REALIZA ENVIO DE 24 ROLLOS, CON LA GUIA 2235598376 SERVIENTREGA. SE CONFIRMA ENTREGA EXITOSA POR PARTE DE LA TRANSPORTADORA"/>
    <s v="ENVÍO"/>
    <n v="24"/>
    <s v="INTERMEDIA"/>
    <s v="TERRESTRE"/>
    <s v="ORREGO BEDOYA YASMIN ADRIANA"/>
    <n v="1"/>
    <n v="36351"/>
    <n v="36351"/>
  </r>
  <r>
    <s v="BUCARAMANGA"/>
    <s v="0036-0007"/>
    <x v="3"/>
    <n v="68547"/>
    <n v="3174167"/>
    <n v="75828"/>
    <x v="0"/>
    <s v="SANTANDER"/>
    <s v="PIEDECUESTA"/>
    <s v="BARRIO PIEDEMONTE PIEDECUESTA"/>
    <s v="WOMPI"/>
    <s v="FO-25-2026715"/>
    <d v="2025-12-24T09:24:00"/>
    <d v="2025-12-27T12:24:00"/>
    <x v="0"/>
    <s v="ROLLOS"/>
    <s v="EJECUTADO_EXITOSO"/>
    <s v="EJECUTADO EXITOSO"/>
    <s v="24/12/2025 SE REALIZA ENVIO DE ROLLOS POR  OPERADOR LOGISTICO | 27/12/2025 SE REALIZA ENVIO DE 40 ROLLOS, CON LA GUIA 2282137945 SERVIENTREGA. SE CONFIRMA ENTREGA EXITOSA POR PARTE DE LA TRANSPORTADORA"/>
    <s v="ENVÍO"/>
    <n v="40"/>
    <s v="INTERMEDIA"/>
    <s v="TERRESTRE"/>
    <s v="COLPAS MESA ELECTO JORGE"/>
    <n v="1"/>
    <n v="36351"/>
    <n v="36351"/>
  </r>
  <r>
    <s v="BOGOTA"/>
    <s v="0036-0004"/>
    <x v="4"/>
    <n v="25743"/>
    <n v="3171910"/>
    <n v="69314"/>
    <x v="0"/>
    <s v="CUNDINAMARCA"/>
    <s v="SILVANIA"/>
    <s v="BARRIO KENNEDY SILVANIA"/>
    <s v="WOMPI"/>
    <s v="FO-25-2024116"/>
    <d v="2025-12-23T13:55:00"/>
    <d v="2025-12-27T12:25:00"/>
    <x v="0"/>
    <s v="ROLLOS"/>
    <s v="EJECUTADO_EXITOSO"/>
    <s v="EJECUTADO EXITOSO"/>
    <s v="23/12/2025 SE REALIZA ENVIO DE ROLLOS POR  OPERADOR LOGISTICO | 27/12/2025 SE REALIZA ENVIO DE 40 ROLLOS, CON LA GUIA 2235598352 SERVIENTREGA. SE CONFIRMA ENTREGA EXITOSA POR PARTE DE LA TRANSPORTADORA"/>
    <s v="ENVÍO"/>
    <n v="40"/>
    <s v="INTERMEDIA"/>
    <s v="TERRESTRE"/>
    <s v="ORREGO BEDOYA YASMIN ADRIANA"/>
    <n v="1"/>
    <n v="36351"/>
    <n v="36351"/>
  </r>
  <r>
    <s v="BOGOTA"/>
    <s v="0036-0004"/>
    <x v="4"/>
    <n v="11001"/>
    <n v="3171450"/>
    <n v="76790"/>
    <x v="0"/>
    <s v="CUNDINAMARCA"/>
    <s v="BOGOTA"/>
    <s v="BARRIO VALVANERA BOGOTA"/>
    <s v="WOMPI"/>
    <s v="FO-25-2025574"/>
    <d v="2025-12-23T12:50:00"/>
    <d v="2025-12-27T12:25:00"/>
    <x v="0"/>
    <s v="ROLLOS"/>
    <s v="EJECUTADO_EXITOSO"/>
    <s v="EJECUTADO EXITOSO"/>
    <s v="23/12/2025 SE ESCALA A COORDINADOR DE ZONA PARA ENTREGA DE ROLLOS EN SITIO | 27/12/2025 SE REALIZA ENTREGA DE 24 ROLLOS"/>
    <s v="VISITA_TÉCNICA"/>
    <n v="24"/>
    <s v="PRINCIPAL"/>
    <s v="TERRESTRE"/>
    <s v="MICHELI LOPEZ MIGUEL ANGEL"/>
    <n v="1"/>
    <n v="31419"/>
    <n v="31419"/>
  </r>
  <r>
    <s v="CALI"/>
    <s v="0036-0003"/>
    <x v="0"/>
    <n v="19212"/>
    <n v="3167929"/>
    <n v="67576"/>
    <x v="0"/>
    <s v="CAUCA"/>
    <s v="CORINTO"/>
    <s v="BARRIO VALENCIA CORINTO"/>
    <s v="WOMPI"/>
    <s v="FO-25-2021941"/>
    <d v="2025-12-22T16:29:00"/>
    <d v="2025-12-27T12:25:00"/>
    <x v="0"/>
    <s v="ROLLOS"/>
    <s v="EJECUTADO_EXITOSO"/>
    <s v="EJECUTADO EXITOSO"/>
    <s v="23/12/2025 SE REALIZA ENVIO DE ROLLOS POR  OPERADOR LOGISTICO | 27/12/2025 SE REALIZA ENVIO DE 64 ROLLOS, CON LA GUIA 2248145732 SERVIENTREGA. SE CONFIRMA ENTREGA EXITOSA POR PARTE DE LA TRANSPORTADORA"/>
    <s v="ENVÍO"/>
    <n v="64"/>
    <s v="LEJANA"/>
    <s v="TERRESTRE"/>
    <s v="ORREGO BEDOYA YASMIN ADRIANA"/>
    <n v="1"/>
    <n v="40250"/>
    <n v="40250"/>
  </r>
  <r>
    <s v="CUCUTA"/>
    <s v="0036-0007"/>
    <x v="3"/>
    <n v="54520"/>
    <n v="3159527"/>
    <n v="50258"/>
    <x v="0"/>
    <s v="NORTE DE SANTANDER"/>
    <s v="PAMPLONITA"/>
    <s v="BARRIO PAMPLONITA PAMPLONITA"/>
    <s v="WOMPI"/>
    <s v="FO-25-2007673"/>
    <d v="2025-12-19T12:00:00"/>
    <d v="2025-12-27T12:26:00"/>
    <x v="0"/>
    <s v="ROLLOS"/>
    <s v="EJECUTADO_EXITOSO"/>
    <s v="EJECUTADO EXITOSO"/>
    <s v="19/12/2025 SE CONFIRMAN DATOS, SE REALIZA ENVIO POR OPERADOR LOGISTICO | 27/12/2025 SE REALIZA ENVIO DE 8 ROLLOS, CON LA GUIA 2282137876 SERVIENTREGA. SE CONFIRMA ENTREGA EXITOSA POR PARTE DE LA TRANSPORTADORA"/>
    <s v="ENVÍO"/>
    <n v="8"/>
    <s v="LEJANA"/>
    <s v="TERRESTRE"/>
    <s v="COLPAS MESA ELECTO JORGE"/>
    <n v="1"/>
    <n v="40250"/>
    <n v="40250"/>
  </r>
  <r>
    <s v="VALLEDUPAR"/>
    <s v="0036-0001"/>
    <x v="1"/>
    <n v="20001"/>
    <n v="3179107"/>
    <n v="78443"/>
    <x v="0"/>
    <s v="CESAR"/>
    <s v="VALLEDUPAR"/>
    <s v="BARRIO CICERON MAESTRE VALLEDUPAR 1"/>
    <s v="WOMPI"/>
    <s v="FO-25-2037725"/>
    <d v="2025-12-26T12:03:00"/>
    <d v="2025-12-27T12:28:00"/>
    <x v="0"/>
    <s v="ROLLOS"/>
    <s v="EJECUTADO_EXITOSO"/>
    <s v="EJECUTADO EXITOSO"/>
    <s v="26/12/2025 SE ESCALA A COORDINADOR DE ZONA PARA ENTREGA DE ROLLOS EN SITIO | 27/12/2025 SE REALIZA ENTREGA DE 24 ROLLOS"/>
    <s v="VISITA_TÉCNICA"/>
    <n v="24"/>
    <s v="PRINCIPAL"/>
    <s v="TERRESTRE"/>
    <s v="MAESTRE MENGUAL EDGAR ENRIQUE"/>
    <n v="1"/>
    <n v="31419"/>
    <n v="31419"/>
  </r>
  <r>
    <s v="MEDELLIN"/>
    <s v="0036-0005"/>
    <x v="5"/>
    <n v="5001"/>
    <n v="3162044"/>
    <n v="62136"/>
    <x v="0"/>
    <s v="ANTIOQUIA"/>
    <s v="MEDELLIN"/>
    <s v="BARRIO CONQUISTADORES MEDELLIN 4"/>
    <s v="WOMPI"/>
    <s v="FO-25-2009549"/>
    <d v="2025-12-22T08:00:00"/>
    <d v="2025-12-27T13:22:00"/>
    <x v="0"/>
    <s v="ROLLOS"/>
    <s v="EJECUTADO_EXITOSO"/>
    <s v="EJECUTADO EXITOSO"/>
    <s v="20/12/2025 SE ESCALA A COORDINADOR DE ZONA PARA ENTREGA DE ROLLOS EN SITIO | 26/12/2025 SE LE INFORMA A VELOCES DE LOS VENCIMIENTOS DE LA PROXIMA SEMANA, PARA QUE LO TENGAN EN CUENTA | 27/12/2025 SE REALIZA ENTREGA DE 40 ROLLOS POR EL OPERADOR LOGISTICO VELOCES CON LA GUIA V4002024326"/>
    <s v="ANALISTA-OPERADOR LOGISTICO"/>
    <n v="40"/>
    <s v="PRINCIPAL"/>
    <s v="TERRESTRE"/>
    <s v="BETANCUR AGUIRRE EDGAR AUGUSTO"/>
    <n v="1"/>
    <n v="31419"/>
    <n v="31419"/>
  </r>
  <r>
    <s v="MEDELLIN"/>
    <s v="0036-0005"/>
    <x v="5"/>
    <n v="5001"/>
    <n v="3159806"/>
    <n v="80986"/>
    <x v="0"/>
    <s v="ANTIOQUIA"/>
    <s v="MEDELLIN"/>
    <s v="BARRIO BELEN MEDELLIN 18"/>
    <s v="WOMPI"/>
    <s v="FO-25-2007016"/>
    <d v="2025-12-19T12:55:00"/>
    <d v="2025-12-27T13:24:00"/>
    <x v="0"/>
    <s v="ROLLOS"/>
    <s v="EJECUTADO_EXITOSO"/>
    <s v="EJECUTADO EXITOSO"/>
    <s v="19/12/2025 SE ESCALA A COORDINADOR DE ZONA PARA ENTREGA DE ROLLOS EN SITIO | 26/12/2025 SE LE INFORMA A VELOCES DE LOS VENCIMIENTOS DE LA PROXIMA SEMANA, PARA QUE LO TENGAN EN CUENTA | 27/12/2025 SE REALIZA ENTREGA DE 64 ROLLOS POR EL OPERADOR LOGISTICO VELOCES CON LA GUIA V4002019384"/>
    <s v="ANALISTA-OPERADOR LOGISTICO"/>
    <n v="64"/>
    <s v="PRINCIPAL"/>
    <s v="TERRESTRE"/>
    <s v="BETANCUR AGUIRRE EDGAR AUGUSTO"/>
    <n v="1"/>
    <n v="31419"/>
    <n v="31419"/>
  </r>
  <r>
    <s v="MEDELLIN"/>
    <s v="0036-0005"/>
    <x v="5"/>
    <n v="5266"/>
    <n v="3153042"/>
    <n v="14897"/>
    <x v="0"/>
    <s v="ANTIOQUIA"/>
    <s v="ENVIGADO"/>
    <s v="BARRIO SAN MATEO II ENVIGADO"/>
    <s v="WOMPI"/>
    <s v="FO-25-1996561"/>
    <d v="2025-12-18T09:26:00"/>
    <d v="2025-12-27T13:25:00"/>
    <x v="0"/>
    <s v="ROLLOS"/>
    <s v="EJECUTADO_EXITOSO"/>
    <s v="EJECUTADO EXITOSO"/>
    <s v="18/12/2025 SE ESCALA A COORDINADOR DE ZONA PARA ENTREGA DE ROLLOS EN SITIO | 26/12/2025 SE CONSULTA A VELOCES POR ESTADO DE GUÍA, INFORMA REVISAR Y RECOMENDAR LA ENTREGA | 27/12/2025 SE REALIZA ENTREGA DE 8 ROLLOS POR EL OPERADOR LOGISTICO VELOCES CON LA GUIA V4002012882"/>
    <s v="ANALISTA-OPERADOR LOGISTICO"/>
    <n v="8"/>
    <s v="PRINCIPAL"/>
    <s v="TERRESTRE"/>
    <s v="BETANCUR AGUIRRE EDGAR AUGUSTO"/>
    <n v="1"/>
    <n v="31419"/>
    <n v="31419"/>
  </r>
  <r>
    <s v="MEDELLIN"/>
    <s v="0036-0005"/>
    <x v="5"/>
    <n v="5001"/>
    <n v="3153748"/>
    <n v="78164"/>
    <x v="0"/>
    <s v="ANTIOQUIA"/>
    <s v="MEDELLIN"/>
    <s v="BARRIO JUAN 23 MEDELLIN 1"/>
    <s v="WOMPI"/>
    <s v="FO-25-1995948"/>
    <d v="2025-12-18T10:41:00"/>
    <d v="2025-12-27T13:26:00"/>
    <x v="0"/>
    <s v="ROLLOS"/>
    <s v="EJECUTADO_EXITOSO"/>
    <s v="EJECUTADO EXITOSO"/>
    <s v="18/12/2025 SE ESCALA A COORDINADOR DE ZONA PARA ENTREGA DE ROLLOS EN SITIO | 26/12/2025 SE CONSULTA A VELOCES POR ESTADO DE GUÍA, INFORMA REVISAR Y RECOMENDAR LA ENTREGA | 27/12/2025 SE REALIZA ENTREGA DE 40 ROLLOS POR EL OPERADOR LOGISTICO VELOCES CON LA GUIA V4002012887"/>
    <s v="ANALISTA-OPERADOR LOGISTICO"/>
    <n v="40"/>
    <s v="PRINCIPAL"/>
    <s v="TERRESTRE"/>
    <s v="BETANCUR AGUIRRE EDGAR AUGUSTO"/>
    <n v="1"/>
    <n v="31419"/>
    <n v="31419"/>
  </r>
  <r>
    <s v="MEDELLIN"/>
    <s v="0036-0005"/>
    <x v="5"/>
    <n v="5001"/>
    <n v="3144606"/>
    <n v="79963"/>
    <x v="0"/>
    <s v="ANTIOQUIA"/>
    <s v="MEDELLIN"/>
    <s v="BARRIO BELEN SAN BERNARDO MEDELLIN 5"/>
    <s v="WOMPI"/>
    <s v="FO-25-1983063"/>
    <d v="2025-12-16T13:13:00"/>
    <d v="2025-12-27T13:30:00"/>
    <x v="0"/>
    <s v="ROLLOS"/>
    <s v="EJECUTADO_EXITOSO"/>
    <s v="EJECUTADO EXITOSO"/>
    <s v="16/12/2025 SE ESCALA A COORDINADOR DE ZONA PARA ENTREGA DE ROLLOS EN SITIO | 26/12/2025 SE CONSULTA NUEVAMENTE A VELOCES POR EL ESTADO DE LA GUIA, INFORMAN QUE REVISARAN Y SE RECOMENDARÁ LA ENTREGA | 27/12/2025 SE REALIZA ENTREGA DE 16 ROLLOS POR EL OPERADOR LOGISTICO VELOCES CON LA GUIA V4002001578"/>
    <s v="ANALISTA-OPERADOR LOGISTICO"/>
    <n v="16"/>
    <s v="PRINCIPAL"/>
    <s v="TERRESTRE"/>
    <s v="BETANCUR AGUIRRE EDGAR AUGUSTO"/>
    <n v="1"/>
    <n v="31419"/>
    <n v="31419"/>
  </r>
  <r>
    <s v="MEDELLIN"/>
    <s v="0036-0005"/>
    <x v="5"/>
    <n v="5360"/>
    <n v="3143229"/>
    <n v="19841"/>
    <x v="0"/>
    <s v="ANTIOQUIA"/>
    <s v="ITAGUI"/>
    <s v="BARRIO CENTRO ITAGUI"/>
    <s v="WOMPI"/>
    <s v="FO-25-1982020"/>
    <d v="2025-12-16T10:43:00"/>
    <d v="2025-12-27T13:32:00"/>
    <x v="0"/>
    <s v="ROLLOS"/>
    <s v="EJECUTADO_EXITOSO"/>
    <s v="EJECUTADO EXITOSO"/>
    <s v="16/12/2025 SE ESCALA A COORDINADOR DE ZONA PARA ENTREGA DE ROLLOS EN SITIO | 26/12/2025 SE CONSULTA NUEVAMENTE A VELOCES POR EL ESTADO DE LA GUIA, INFORMAN QUE REVISARAN Y SE RECOMENDARÁ LA ENTREGA | 27/12/2025 SE REALIZA ENTREGA DE 16 ROLLOS POR EL OPERADOR LOGISTICO VELOCES CON LA GUIA V4002001570"/>
    <s v="ANALISTA-OPERADOR LOGISTICO"/>
    <n v="16"/>
    <s v="PRINCIPAL"/>
    <s v="TERRESTRE"/>
    <s v="BETANCUR AGUIRRE EDGAR AUGUSTO"/>
    <n v="1"/>
    <n v="31419"/>
    <n v="31419"/>
  </r>
  <r>
    <s v="MEDELLIN"/>
    <s v="0036-0005"/>
    <x v="5"/>
    <n v="5001"/>
    <n v="3143026"/>
    <n v="81795"/>
    <x v="0"/>
    <s v="ANTIOQUIA"/>
    <s v="MEDELLIN"/>
    <s v="TIENDA FUSSION"/>
    <s v="WOMPI"/>
    <s v="FO-25-1981974"/>
    <d v="2025-12-16T10:13:00"/>
    <d v="2025-12-27T13:34:00"/>
    <x v="0"/>
    <s v="ROLLOS"/>
    <s v="EJECUTADO_EXITOSO"/>
    <s v="EJECUTADO EXITOSO"/>
    <s v="16/12/2025 SE ESCALA A COORDINADOR DE ZONA PARA ENTREGA DE ROLLOS EN SITIO | 26/12/2025 SE CONSULTA NUEVAMENTE A VELOCES POR EL ESTADO DE LA GUIA, INFORMAN QUE REVISARAN Y SE RECOMENDARÁ LA ENTREGA | 27/12/2025 SE REALIZA ENTREGA DE 8 ROLLOS POR EL OPERADOR LOGISTICO VELOCES CON LA GUIA V4002001569"/>
    <s v="ANALISTA-OPERADOR LOGISTICO"/>
    <n v="8"/>
    <s v="PRINCIPAL"/>
    <s v="TERRESTRE"/>
    <s v="BETANCUR AGUIRRE EDGAR AUGUSTO"/>
    <n v="1"/>
    <n v="31419"/>
    <n v="31419"/>
  </r>
  <r>
    <s v="MEDELLIN"/>
    <s v="0036-0005"/>
    <x v="5"/>
    <n v="5266"/>
    <n v="3141111"/>
    <n v="76864"/>
    <x v="0"/>
    <s v="ANTIOQUIA"/>
    <s v="ENVIGADO"/>
    <s v="BARRIO LOS NARANJOS ENVIGADO"/>
    <s v="WOMPI"/>
    <s v="FO-25-1979973"/>
    <d v="2025-12-16T08:00:00"/>
    <d v="2025-12-27T13:35:00"/>
    <x v="0"/>
    <s v="ROLLOS"/>
    <s v="EJECUTADO_EXITOSO"/>
    <s v="EJECUTADO EXITOSO"/>
    <s v="16/12/2025 SE ESCALA A COORDINADOR DE ZONA PARA ENTREGA DE ROLLOS EN SITIO | 26/12/2025 SE CONSULTA NUEVAMENTE A VELOCES POR EL ESTADO DE LA GUIA, INFORMAN QUE REVISARAN Y SE RECOMENDARÁ LA ENTREGA | 27/12/2025 SE REALIZA ENTREGA DE 24 ROLLOS POR EL OPERADOR LOGISTICO VELOCES CON LA GUIA V4001994286"/>
    <s v="ANALISTA-OPERADOR LOGISTICO"/>
    <n v="24"/>
    <s v="PRINCIPAL"/>
    <s v="TERRESTRE"/>
    <s v="BETANCUR AGUIRRE EDGAR AUGUSTO"/>
    <n v="1"/>
    <n v="31419"/>
    <n v="31419"/>
  </r>
  <r>
    <s v="MEDELLIN"/>
    <s v="0036-0005"/>
    <x v="5"/>
    <n v="5001"/>
    <n v="3139581"/>
    <n v="80636"/>
    <x v="0"/>
    <s v="ANTIOQUIA"/>
    <s v="MEDELLIN"/>
    <s v="BARRIO CENTRO EL HUECO MEDELLIN"/>
    <s v="WOMPI"/>
    <s v="FO-25-1977223"/>
    <d v="2025-12-15T15:21:00"/>
    <d v="2025-12-27T13:36:00"/>
    <x v="0"/>
    <s v="ROLLOS"/>
    <s v="EJECUTADO_EXITOSO"/>
    <s v="EJECUTADO EXITOSO"/>
    <s v="15/12/2025 SE ESCALA A COORDINADOR DE ZONA PARA ENTREGA DE ROLLOS EN SITIO | 26/12/2025 SE CONSULTA NUEVAMENTE A VELOCES POR EL ESTADO DE LA GUIA, INFORMAN QUE REVISARAN Y SE RECOMENDARÁ LA ENTREGA | 27/12/2025 SE REALIZA ENTREGA DE 16 ROLLOS POR EL OPERADOR LOGISTICO VELOCES CON LA GUIA V4001994289"/>
    <s v="ANALISTA-OPERADOR LOGISTICO"/>
    <n v="16"/>
    <s v="PRINCIPAL"/>
    <s v="TERRESTRE"/>
    <s v="BETANCUR AGUIRRE EDGAR AUGUSTO"/>
    <n v="1"/>
    <n v="31419"/>
    <n v="31419"/>
  </r>
  <r>
    <s v="VILLAVICENCIO"/>
    <s v="0036-0006"/>
    <x v="2"/>
    <n v="50001"/>
    <n v="3178320"/>
    <n v="77424"/>
    <x v="0"/>
    <s v="META"/>
    <s v="VILLAVICENCIO"/>
    <s v="BARRIO VRD APIAY VILLAVICENCIO"/>
    <s v="WOMPI"/>
    <s v="FO-25-2037156"/>
    <d v="2025-12-26T10:22:00"/>
    <d v="2025-12-27T15:06:00"/>
    <x v="0"/>
    <s v="ROLLOS"/>
    <s v="EJECUTADO_EXITOSO"/>
    <s v="EJECUTADO EXITOSO"/>
    <s v="26/12/2025 SE ESCALA A COORDINADOR DE ZONA PARA ENTREGA DE ROLLOS EN SITIO | 27/12/2025 SE VISITA CB Y SE REALIZA ENTREGA DE 16 ROLLOS DE PAPEL TERMICO PARA DATÁFONO WOMPI"/>
    <s v="VISITA_TÉCNICA"/>
    <n v="16"/>
    <s v="PRINCIPAL"/>
    <s v="TERRESTRE"/>
    <s v="GARZON RUIZ LUIS MIGUEL"/>
    <n v="1"/>
    <n v="31419"/>
    <n v="31419"/>
  </r>
  <r>
    <s v="BOGOTA"/>
    <s v="0036-0004"/>
    <x v="4"/>
    <n v="25126"/>
    <n v="3178329"/>
    <n v="57440"/>
    <x v="0"/>
    <s v="CUNDINAMARCA"/>
    <s v="CAJICA"/>
    <s v="BARRIO ROSIO CAJICA"/>
    <s v="WOMPI"/>
    <s v="FO-25-2030313"/>
    <d v="2025-12-26T10:28:00"/>
    <d v="2025-12-27T15:07:00"/>
    <x v="0"/>
    <s v="ROLLOS"/>
    <s v="EJECUTADO_EXITOSO"/>
    <s v="EJECUTADO EXITOSO"/>
    <s v="26/12/2025 SE REALIZA ENVIO DE ROLLOS POR  OPERADOR LOGISTICO | 27/12/2025 SE REALIZA ENVIO DE 56 ROLLOS, CON LA GUIA 2235598382 SERVIENTREGA. SE CONFIRMA ENTREGA EXITOSA POR PARTE DE LA TRANSPORTADORA"/>
    <s v="ENVÍO"/>
    <n v="56"/>
    <s v="INTERMEDIA"/>
    <s v="TERRESTRE"/>
    <s v="ORREGO BEDOYA YASMIN ADRIANA"/>
    <n v="1"/>
    <n v="36351"/>
    <n v="36351"/>
  </r>
  <r>
    <s v="BOGOTA"/>
    <s v="0036-0004"/>
    <x v="4"/>
    <n v="25740"/>
    <n v="3174443"/>
    <n v="65880"/>
    <x v="0"/>
    <s v="CUNDINAMARCA"/>
    <s v="SIBATE"/>
    <s v="BARRIO SAN JOSE SIBATE"/>
    <s v="WOMPI"/>
    <s v="FO-25-2027557"/>
    <d v="2025-12-24T09:36:00"/>
    <d v="2025-12-27T15:08:00"/>
    <x v="0"/>
    <s v="ROLLOS"/>
    <s v="EJECUTADO_EXITOSO"/>
    <s v="EJECUTADO EXITOSO"/>
    <s v="24/12/2025 SE CONFIRMAN DATOS, SE REALIZA ENVIO POR OPERADOR LOGISTICO | 27/12/2025 SE REALIZA ENVIO DE 56 ROLLOS, CON LA GUIA 2235598374 SERVIENTREGA. SE CONFIRMA ENTREGA EXITOSA POR PARTE DE LA TRANSPORTADORA"/>
    <s v="ENVÍO"/>
    <n v="56"/>
    <s v="INTERMEDIA"/>
    <s v="TERRESTRE"/>
    <s v="ORREGO BEDOYA YASMIN ADRIANA"/>
    <n v="1"/>
    <n v="36351"/>
    <n v="36351"/>
  </r>
  <r>
    <s v="VILLAVICENCIO"/>
    <s v="0036-0006"/>
    <x v="2"/>
    <n v="50001"/>
    <n v="3179109"/>
    <n v="79430"/>
    <x v="0"/>
    <s v="META"/>
    <s v="VILLAVICENCIO"/>
    <s v="BARRIO PORTALES EL LLANO VILLAVICENCIO"/>
    <s v="WOMPI"/>
    <s v="FO-25-2037722"/>
    <d v="2025-12-26T12:08:00"/>
    <d v="2025-12-27T15:09:00"/>
    <x v="0"/>
    <s v="ROLLOS"/>
    <s v="EJECUTADO_EXITOSO"/>
    <s v="EJECUTADO EXITOSO"/>
    <s v="26/12/2025 SE ESCALA A COORDINADOR DE ZONA PARA ENTREGA DE ROLLOS EN SITIO | 27/12/2025 SE VISITA CB Y SE REALIZA ENTREGA DE 24 ROLLOS DE PAPEL TERMICO PARA DATÁFONO WOMPI"/>
    <s v="VISITA_TÉCNICA"/>
    <n v="24"/>
    <s v="PRINCIPAL"/>
    <s v="TERRESTRE"/>
    <s v="GARZON RUIZ LUIS MIGUEL"/>
    <n v="1"/>
    <n v="31419"/>
    <n v="31419"/>
  </r>
  <r>
    <s v="MEDELLIN"/>
    <s v="0036-0005"/>
    <x v="5"/>
    <n v="5440"/>
    <n v="3164918"/>
    <n v="28856"/>
    <x v="0"/>
    <s v="ANTIOQUIA"/>
    <s v="MARINILLA"/>
    <s v="BARRIO CIUDADELA REAL 2 MARINILLA"/>
    <s v="WOMPI"/>
    <s v="FO-25-2017376"/>
    <d v="2025-12-22T10:32:00"/>
    <d v="2025-12-27T15:09:00"/>
    <x v="0"/>
    <s v="ROLLOS"/>
    <s v="EJECUTADO_EXITOSO"/>
    <s v="EJECUTADO EXITOSO"/>
    <s v="22/12/2025 SE CONFIRMAN DATOS, SE REALIZA ENVIO POR OPERADOR LOGISTICO. USURIO INDICA QUE SOLO LLEGA INTERRAPIDISIMO | 27/12/2025 SE REALIZA ENVIO DE 56 ROLLOS, CON LA GUIA 992247277 LOGICUARTAS. SE CONFIRMA ENTREGA EXITOSA POR PARTE DE LA TRANSPORTADORA"/>
    <s v="ENVÍO"/>
    <n v="56"/>
    <s v="INTERMEDIA"/>
    <s v="TERRESTRE"/>
    <s v="MORENO MEDINA JUAN PABLO"/>
    <n v="1"/>
    <n v="36351"/>
    <n v="36351"/>
  </r>
  <r>
    <s v="APARTADO"/>
    <s v="0036-0005"/>
    <x v="5"/>
    <n v="5147"/>
    <n v="3125524"/>
    <n v="62823"/>
    <x v="0"/>
    <s v="ANTIOQUIA"/>
    <s v="CAREPA"/>
    <s v="BARRIO CAREPA CAREPA"/>
    <s v="WOMPI"/>
    <s v="FO-25-1958437"/>
    <d v="2025-12-11T08:59:00"/>
    <d v="2025-12-27T15:34:00"/>
    <x v="0"/>
    <s v="ROLLOS"/>
    <s v="EJECUTADO_EXITOSO"/>
    <s v="EJECUTADO EXITOSO"/>
    <s v="11/12/2025 SE ESCALA A COORDINADOR DE ZONA PARA ENTREGA DE ROLLOS EN SITIO | 27/12/2025 ENVIO ROLLOS CON EL CONDUCTOR, ENTREGA CONFIRMADA CON EL CLIENTE."/>
    <s v="ENVÍO"/>
    <n v="48"/>
    <s v="PRINCIPAL"/>
    <s v="TERRESTRE"/>
    <s v="CASTRO HENAO DANIEL ESTEBAN"/>
    <n v="1"/>
    <n v="31419"/>
    <n v="31419"/>
  </r>
  <r>
    <s v="BOGOTA"/>
    <s v="0036-0004"/>
    <x v="4"/>
    <n v="11001"/>
    <n v="3172034"/>
    <n v="75358"/>
    <x v="0"/>
    <s v="CUNDINAMARCA"/>
    <s v="BOGOTA"/>
    <s v="BARRIO CALANDAMIA KENNEDY BOGOTA"/>
    <s v="WOMPI"/>
    <s v="FO-25-2025138"/>
    <d v="2025-12-23T14:27:00"/>
    <d v="2025-12-28T10:35:00"/>
    <x v="0"/>
    <s v="ROLLOS"/>
    <s v="EJECUTADO_EXITOSO"/>
    <s v="EJECUTADO EXITOSO"/>
    <s v="23/12/2025 SE ESCALA A COORDINADOR DE ZONA PARA ENTREGA DE ROLLOS EN SITIO | 27/12/2025 COMERCIO SE ENCUENTRA CERRADO SE CONTACTA CON EL CLIENTE Y NO AHÍ RESPUESTA CAE A SISTEMA CORREO DE VOZ"/>
    <s v="VISITA_TÉCNICA"/>
    <m/>
    <s v="PRINCIPAL"/>
    <s v="TERRESTRE"/>
    <s v="GONZALEZ FANDIÑO SANTIAGO ERNESTO"/>
    <n v="1"/>
    <n v="31419"/>
    <n v="31419"/>
  </r>
  <r>
    <s v="PASTO"/>
    <s v="0036-0003"/>
    <x v="0"/>
    <n v="52079"/>
    <n v="3110339"/>
    <n v="70839"/>
    <x v="0"/>
    <s v="NARIÑO"/>
    <s v="BARBACOAS"/>
    <s v="CALLE NUEVA BARBACOAS"/>
    <s v="WOMPI"/>
    <s v="FO-25-1940975"/>
    <d v="2025-12-09T08:00:00"/>
    <d v="2025-12-28T11:59:00"/>
    <x v="0"/>
    <s v="ROLLOS"/>
    <s v="EJECUTADO_EXITOSO"/>
    <s v="EJECUTADO EXITOSO"/>
    <s v="06/12/2025 SE CONFIRMAN DATOS, SE REALIZA ENVIO POR OPERADOR LOGISTICO | 16/12/2025 SE INTENTA COMUNICACION CON EL USUARIO PARA VALIDAR SI YA RECIBIO LOS ROLLOS PERO NO SE LOGRA CONTACTO | 22/12/2025 19/12/2025 _x000a_NO SE LOCALIZA DIRECCIÓN DEL DESTINATARIO | 28/12/2025 SE REALIZA ENVIO DE 32 ROLLOS, CON LA GUIA 46778000247 COORDINADORA. SE CONFIRMA ENTREGA EXITOSA POR PARTE DE LA TRANSPORTADORA"/>
    <s v="ENVÍO"/>
    <n v="32"/>
    <s v="LEJANA"/>
    <s v="TERRESTRE"/>
    <s v="ORREGO BEDOYA YASMIN ADRIANA"/>
    <n v="1"/>
    <n v="40250"/>
    <n v="40250"/>
  </r>
  <r>
    <s v="MEDELLIN"/>
    <s v="0036-0005"/>
    <x v="5"/>
    <n v="5079"/>
    <n v="3165705"/>
    <n v="56826"/>
    <x v="0"/>
    <s v="ANTIOQUIA"/>
    <s v="BARBOSA"/>
    <s v="BARRIO BARBOSA BARBOSA 3"/>
    <s v="WOMPI"/>
    <s v="FO-25-2017370"/>
    <d v="2025-12-22T11:30:00"/>
    <d v="2025-12-28T12:20:00"/>
    <x v="0"/>
    <s v="ROLLOS"/>
    <s v="EJECUTADO_EXITOSO"/>
    <s v="EJECUTADO EXITOSO"/>
    <s v="22/12/2025 SE CONFIRMAN DATOS, SE REALIZA ENVIO POR OPERADOR LOGISTICO. USURIO INDICA QUE SOLO LLEGA INTERRAPIDISIMO | 28/12/2025 SE REALIZA ENVIO DE 64 ROLLOS, CON LA GUIA 992247278 LOGICUARTAS. SE CONFIRMA ENTREGA EXITOSA POR PARTE DE LA TRANSPORTADORA"/>
    <s v="ENVÍO"/>
    <n v="64"/>
    <s v="INTERMEDIA"/>
    <s v="TERRESTRE"/>
    <s v="MORENO MEDINA JUAN PABLO"/>
    <n v="1"/>
    <n v="36351"/>
    <n v="36351"/>
  </r>
  <r>
    <s v="BUCARAMANGA"/>
    <s v="0036-0007"/>
    <x v="3"/>
    <n v="68679"/>
    <n v="3157789"/>
    <n v="71844"/>
    <x v="0"/>
    <s v="SANTANDER"/>
    <s v="SAN GIL"/>
    <s v="BARRIO SAN JUAN DE DIOS SAN GIL"/>
    <s v="WOMPI"/>
    <s v="FO-25-2001007"/>
    <d v="2025-12-19T09:20:00"/>
    <d v="2025-12-29T08:34:00"/>
    <x v="0"/>
    <s v="ROLLOS"/>
    <s v="EJECUTADO_EXITOSO"/>
    <s v="EJECUTADO EXITOSO"/>
    <s v="19/12/2025 SE REALIZA ENVIO DE ROLLOS POR  OPERADOR LOGISTICO | 29/12/2025 SE REALIZA ENVIO DE 24 ROLLOS, CON LA GUIA 2282137873 SERVIENTREGA. SE CONFIRMA ENTREGA EXITOSA POR PARTE DEL USUARIO"/>
    <s v="ENVÍO"/>
    <n v="24"/>
    <s v="INTERMEDIA"/>
    <s v="TERRESTRE"/>
    <s v="COLPAS MESA ELECTO JORGE"/>
    <n v="1"/>
    <n v="36351"/>
    <n v="36351"/>
  </r>
  <r>
    <s v="CUCUTA"/>
    <s v="0036-0007"/>
    <x v="3"/>
    <n v="54520"/>
    <n v="3159429"/>
    <n v="64460"/>
    <x v="0"/>
    <s v="NORTE DE SANTANDER"/>
    <s v="PAMPLONITA"/>
    <s v="BARRIO EL DIAMANTE PAMPLONITA"/>
    <s v="WOMPI"/>
    <s v="FO-25-2010617"/>
    <d v="2025-12-19T12:03:00"/>
    <d v="2025-12-29T09:11:00"/>
    <x v="0"/>
    <s v="ROLLOS"/>
    <s v="EJECUTADO_EXITOSO"/>
    <s v="EJECUTADO EXITOSO"/>
    <s v="20/12/2025 SE CONFIRMAN DATOS, SE REALIZA ENVIO POR OPERADOR LOGISTICO | 29/12/2025 SE INTENTA COMUNICACION CON EL USUARIO PARA VALIDAR SI YA RECIBIO LOS ROLLOS PERO NO HAY CONTACTO | 29/12/2025 SE REALIZA ENVIO DE 16 ROLLOS, CON LA GUIA 2282137886 SERVIENTREGA. SE CONFIRMA ENTREGA EXITOSA POR PARTE DEL USUARIO"/>
    <s v="ENVÍO"/>
    <n v="16"/>
    <s v="LEJANA"/>
    <s v="TERRESTRE"/>
    <s v="COLPAS MESA ELECTO JORGE"/>
    <n v="1"/>
    <n v="40250"/>
    <n v="40250"/>
  </r>
  <r>
    <s v="MEDELLIN"/>
    <s v="0036-0005"/>
    <x v="5"/>
    <n v="5360"/>
    <n v="3156820"/>
    <n v="76765"/>
    <x v="0"/>
    <s v="ANTIOQUIA"/>
    <s v="ITAGUI"/>
    <s v="BARRIO ITAGUI CATATRAVA ITAGUI"/>
    <s v="WOMPI"/>
    <s v="FO-25-2000520"/>
    <d v="2025-12-19T08:00:00"/>
    <d v="2025-12-29T09:13:00"/>
    <x v="0"/>
    <s v="ROLLOS"/>
    <s v="EJECUTADO_EXITOSO"/>
    <s v="EJECUTADO EXITOSO"/>
    <s v="19/12/2025 SE ESCALA A COORDINADOR DE ZONA PARA ENTREGA DE ROLLOS EN SITIO | 26/12/2025 SE LE INFORMA A VELOCES DE LOS VENCIMIENTOS DE LA PROXIMA SEMANA, PARA QUE LO TENGAN EN CUENTA | 29/12/2025 SE REALIZA ENTREGA DE 24 ROLLOS POR EL OPERADOR LOGISTICO VELOCES CON LA GUIA V4002019392"/>
    <s v="ANALISTA-OPERADOR LOGISTICO"/>
    <n v="24"/>
    <s v="PRINCIPAL"/>
    <s v="TERRESTRE"/>
    <s v="BETANCUR AGUIRRE EDGAR AUGUSTO"/>
    <n v="1"/>
    <n v="31419"/>
    <n v="31419"/>
  </r>
  <r>
    <s v="MEDELLIN"/>
    <s v="0036-0005"/>
    <x v="5"/>
    <n v="5360"/>
    <n v="3159368"/>
    <n v="57195"/>
    <x v="0"/>
    <s v="ANTIOQUIA"/>
    <s v="ITAGUI"/>
    <s v="BARRIO SANTA MARIA ITAGUI 7"/>
    <s v="WOMPI"/>
    <s v="FO-25-2007465"/>
    <d v="2025-12-19T11:56:00"/>
    <d v="2025-12-29T09:14:00"/>
    <x v="0"/>
    <s v="ROLLOS"/>
    <s v="EJECUTADO_EXITOSO"/>
    <s v="EJECUTADO EXITOSO"/>
    <s v="19/12/2025 SE ESCALA A COORDINADOR DE ZONA PARA ENTREGA DE ROLLOS EN SITIO | 26/12/2025 SE LE INFORMA A VELOCES DE LOS VENCIMIENTOS DE LA PROXIMA SEMANA, PARA QUE LO TENGAN EN CUENTA | 29/12/2025 SE REALIZA ENTREGA DE 64 ROLLOS POR EL OPERADOR LOGISTICO VELOCES CON LA GUIA V4002019378"/>
    <s v="ANALISTA-OPERADOR LOGISTICO"/>
    <n v="64"/>
    <s v="PRINCIPAL"/>
    <s v="TERRESTRE"/>
    <s v="BETANCUR AGUIRRE EDGAR AUGUSTO"/>
    <n v="1"/>
    <n v="31419"/>
    <n v="31419"/>
  </r>
  <r>
    <s v="MEDELLIN"/>
    <s v="0036-0005"/>
    <x v="5"/>
    <n v="5001"/>
    <n v="3159426"/>
    <n v="69522"/>
    <x v="0"/>
    <s v="ANTIOQUIA"/>
    <s v="MEDELLIN"/>
    <s v="BARRIO PARQUE OBRERO LOS ANGELES MEDELLIN"/>
    <s v="WOMPI"/>
    <s v="FO-25-2007979"/>
    <d v="2025-12-19T12:02:00"/>
    <d v="2025-12-29T09:16:00"/>
    <x v="0"/>
    <s v="ROLLOS"/>
    <s v="EJECUTADO_EXITOSO"/>
    <s v="EJECUTADO EXITOSO"/>
    <s v="19/12/2025 SE ESCALA A COORDINADOR DE ZONA PARA ENTREGA DE ROLLOS EN SITIO | 26/12/2025 SE LE INFORMA A VELOCES DE LOS VENCIMIENTOS DE LA PROXIMA SEMANA, PARA QUE LO TENGAN EN CUENTA | 29/12/2025 SE REALIZA ENTREGA DE 32 ROLLOS POR EL OPERADOR LOGISTICO VELOCES CON LA GUIA V4002024318"/>
    <s v="ANALISTA-OPERADOR LOGISTICO"/>
    <n v="32"/>
    <s v="PRINCIPAL"/>
    <s v="TERRESTRE"/>
    <s v="BETANCUR AGUIRRE EDGAR AUGUSTO"/>
    <n v="1"/>
    <n v="31419"/>
    <n v="31419"/>
  </r>
  <r>
    <s v="MEDELLIN"/>
    <s v="0036-0005"/>
    <x v="5"/>
    <n v="5001"/>
    <n v="3160712"/>
    <n v="78580"/>
    <x v="0"/>
    <s v="ANTIOQUIA"/>
    <s v="MEDELLIN"/>
    <s v="BARRIO SAN JOAQUIN MEDELLIN 4"/>
    <s v="WOMPI"/>
    <s v="FO-25-2007972"/>
    <d v="2025-12-19T15:20:00"/>
    <d v="2025-12-29T09:22:00"/>
    <x v="0"/>
    <s v="ROLLOS"/>
    <s v="EJECUTADO_EXITOSO"/>
    <s v="EJECUTADO EXITOSO"/>
    <s v="19/12/2025 SE ESCALA A COORDINADOR DE ZONA PARA ENTREGA DE ROLLOS EN SITIO | 26/12/2025 SE LE INFORMA A VELOCES DE LOS VENCIMIENTOS DE LA PROXIMA SEMANA, PARA QUE LO TENGAN EN CUENTA | 29/12/2025 SE REALIZA ENTREGA DE 24 ROLLOS POR EL OPERADOR LOGISTICO VELOCES CON LA GUIA V4002019374"/>
    <s v="ANALISTA-OPERADOR LOGISTICO"/>
    <n v="24"/>
    <s v="PRINCIPAL"/>
    <s v="TERRESTRE"/>
    <s v="BETANCUR AGUIRRE EDGAR AUGUSTO"/>
    <n v="1"/>
    <n v="31419"/>
    <n v="31419"/>
  </r>
  <r>
    <s v="MEDELLIN"/>
    <s v="0036-0005"/>
    <x v="5"/>
    <n v="5360"/>
    <n v="3156005"/>
    <n v="35408"/>
    <x v="0"/>
    <s v="ANTIOQUIA"/>
    <s v="ITAGUI"/>
    <s v="BARRIO VILLA PAULA ITAGUI"/>
    <s v="WOMPI"/>
    <s v="FO-25-2000712"/>
    <d v="2025-12-18T15:35:00"/>
    <d v="2025-12-29T09:47:00"/>
    <x v="0"/>
    <s v="ROLLOS"/>
    <s v="EJECUTADO_EXITOSO"/>
    <s v="EJECUTADO EXITOSO"/>
    <s v="19/12/2025 SE ESCALA A COORDINADOR DE ZONA PARA ENTREGA DE ROLLOS EN SITIO | 26/12/2025 SE CONSULTA A VELOCES POR ESTADO DE GUÍA, INFORMA REVISAR Y RECOMENDAR LA ENTREGA | 29/12/2025 SE REALIZA ENTREGA DE 40 ROLLOS POR EL OPERADOR LOGISTICO VELOCES CON LA GUIA V4002019389"/>
    <s v="ANALISTA-OPERADOR LOGISTICO"/>
    <n v="40"/>
    <s v="PRINCIPAL"/>
    <s v="TERRESTRE"/>
    <s v="BETANCUR AGUIRRE EDGAR AUGUSTO"/>
    <n v="1"/>
    <n v="31419"/>
    <n v="31419"/>
  </r>
  <r>
    <s v="MEDELLIN"/>
    <s v="0036-0005"/>
    <x v="5"/>
    <n v="5001"/>
    <n v="3168449"/>
    <n v="67352"/>
    <x v="0"/>
    <s v="ANTIOQUIA"/>
    <s v="MEDELLIN"/>
    <s v="BARRIO SAN ISIDRO MEDELLIN"/>
    <s v="WOMPI"/>
    <s v="FO-25-2021956"/>
    <d v="2025-12-23T08:00:00"/>
    <d v="2025-12-29T09:48:00"/>
    <x v="0"/>
    <s v="ROLLOS"/>
    <s v="EJECUTADO_EXITOSO"/>
    <s v="EJECUTADO EXITOSO"/>
    <s v="23/12/2025 SE ESCALA A COORDINADOR DE ZONA PARA ENTREGA DE ROLLOS EN SITIO | 26/12/2025 SE LE INFORMA A VELOCES DE LOS VENCIMIENTOS DE LA PROXIMA SEMANA, PARA QUE LO TENGAN EN CUENTA | 29/12/2025 SE REALIZA ENTREGA DE 64 ROLLOS POR EL OPERADOR LOGISTICO VELOCES CON LA GUIA V4002043420"/>
    <s v="ANALISTA-OPERADOR LOGISTICO"/>
    <n v="64"/>
    <s v="PRINCIPAL"/>
    <s v="TERRESTRE"/>
    <s v="BETANCUR AGUIRRE EDGAR AUGUSTO"/>
    <n v="1"/>
    <n v="31419"/>
    <n v="31419"/>
  </r>
  <r>
    <s v="CALI"/>
    <s v="0036-0003"/>
    <x v="0"/>
    <n v="19001"/>
    <n v="3166744"/>
    <n v="80391"/>
    <x v="0"/>
    <s v="CAUCA"/>
    <s v="POPAYAN"/>
    <s v="BARRIO LAS ORQUIDEAS POPAYAN"/>
    <s v="WOMPI"/>
    <s v="FO-25-2017664"/>
    <d v="2025-12-22T14:47:00"/>
    <d v="2025-12-29T09:56:00"/>
    <x v="0"/>
    <s v="ROLLOS"/>
    <s v="EJECUTADO_EXITOSO"/>
    <s v="EJECUTADO EXITOSO"/>
    <s v="22/12/2025 SE ESCALA A COORDINADOR DE ZONA PARA ENTREGA DE ROLLOS EN SITIO | 29/12/2025 SE INGRESA SE ENTREGA 8 ROLLOS WOMPI"/>
    <s v="VISITA_TÉCNICA"/>
    <n v="8"/>
    <s v="LEJANA"/>
    <s v="TERRESTRE"/>
    <s v="GIMBUEL LASSO LUIS GERMAN"/>
    <n v="1"/>
    <n v="40250"/>
    <n v="40250"/>
  </r>
  <r>
    <s v="MEDELLIN"/>
    <s v="0036-0005"/>
    <x v="5"/>
    <n v="5212"/>
    <n v="3179613"/>
    <n v="23624"/>
    <x v="0"/>
    <s v="ANTIOQUIA"/>
    <s v="COPACABANA"/>
    <s v="BARRIO SAN JUAN I - COPACABANA"/>
    <s v="WOMPI"/>
    <s v="FO-25-2038374"/>
    <d v="2025-12-26T13:59:00"/>
    <d v="2025-12-29T09:57:00"/>
    <x v="0"/>
    <s v="ROLLOS"/>
    <s v="EJECUTADO_EXITOSO"/>
    <s v="EJECUTADO EXITOSO"/>
    <s v="26/12/2025 SE ESCALA A COORDINADOR DE ZONA PARA ENTREGA DE ROLLOS EN SITIO | 29/12/2025 ENTREGA DE 48 ROLLOS OK"/>
    <s v="VISITA_TÉCNICA"/>
    <n v="48"/>
    <s v="PRINCIPAL"/>
    <s v="TERRESTRE"/>
    <s v="PAREJA ECHAVARRIA JHON DAVID"/>
    <n v="1"/>
    <n v="31419"/>
    <n v="31419"/>
  </r>
  <r>
    <s v="MANIZALES"/>
    <s v="0036-0002"/>
    <x v="6"/>
    <n v="17001"/>
    <n v="3180777"/>
    <n v="81914"/>
    <x v="0"/>
    <s v="CALDAS"/>
    <s v="MANIZALES"/>
    <s v="SURTICOSMETICOS DE COLOMBIA"/>
    <s v="WOMPI"/>
    <s v="FO-25-2040768"/>
    <d v="2025-12-29T08:00:00"/>
    <d v="2025-12-29T10:09:00"/>
    <x v="0"/>
    <s v="ROLLOS"/>
    <s v="EJECUTADO_EXITOSO"/>
    <s v="EJECUTADO EXITOSO"/>
    <s v="27/12/2025 SE ESCALA A COORDINADOR DE ZONA PARA ENTREGA DE ROLLOS EN SITIO | 29/12/2025 SE ENTREGAN 24 ROLLOS EN EL COMERCIO NO SE MANIPULAN EQUIPOS"/>
    <s v="VISITA_TÉCNICA"/>
    <n v="24"/>
    <s v="PRINCIPAL"/>
    <s v="TERRESTRE"/>
    <s v="AGUIRRE HENAO RAUL EDUARDO"/>
    <n v="1"/>
    <n v="31419"/>
    <n v="31419"/>
  </r>
  <r>
    <s v="PEREIRA"/>
    <s v="0036-0002"/>
    <x v="6"/>
    <n v="66170"/>
    <n v="3181714"/>
    <n v="78249"/>
    <x v="0"/>
    <s v="RISARALDA"/>
    <s v="DOSQUEBRADAS"/>
    <s v="BARRIO LAURELES - GALAXIA DOSQUEBRADAS"/>
    <s v="WOMPI"/>
    <s v="FO-25-2042456"/>
    <d v="2025-12-29T08:00:00"/>
    <d v="2025-12-29T10:11:00"/>
    <x v="0"/>
    <s v="ROLLOS"/>
    <s v="EJECUTADO_EXITOSO"/>
    <s v="EJECUTADO EXITOSO"/>
    <s v="28/12/2025 SE ESCALA A COORDINADOR DE ZONA PARA ENTREGA DE ROLLOS EN SITIO | 29/12/2025 SE ENTREGAN 24 ROLLOS WOMPI"/>
    <s v="VISITA_TÉCNICA"/>
    <n v="24"/>
    <s v="PRINCIPAL"/>
    <s v="TERRESTRE"/>
    <s v="FRANCO CAÑAVERAL YAMID RAUL"/>
    <n v="1"/>
    <n v="31419"/>
    <n v="31419"/>
  </r>
  <r>
    <s v="TUNJA"/>
    <s v="0036-0007"/>
    <x v="3"/>
    <n v="15238"/>
    <n v="3163684"/>
    <n v="74455"/>
    <x v="0"/>
    <s v="BOYACA"/>
    <s v="DUITAMA"/>
    <s v="BARRIO MARIA AUXILIADORA 2"/>
    <s v="WOMPI"/>
    <s v="FO-25-2017040"/>
    <d v="2025-12-22T09:07:00"/>
    <d v="2025-12-29T10:21:00"/>
    <x v="0"/>
    <s v="ROLLOS"/>
    <s v="EJECUTADO_EXITOSO"/>
    <s v="EJECUTADO EXITOSO"/>
    <s v="22/12/2025 SE CONFIRMAN DATOS, SE REALIZA ENVIO POR OPERADOR LOGISTICO | 29/12/2025 SE REALIZA ENVIO DE 8 ROLLOS, CON LA GUIA 2235598298 SERVIENTREGA. SE CONFIRMA ENTREGA EXITOSA POR PARTE DE LA TRANSPORTADORA"/>
    <s v="ENVÍO"/>
    <n v="8"/>
    <s v="INTERMEDIA"/>
    <s v="TERRESTRE"/>
    <s v="ORREGO BEDOYA YASMIN ADRIANA"/>
    <n v="1"/>
    <n v="36351"/>
    <n v="36351"/>
  </r>
  <r>
    <s v="BOGOTA"/>
    <s v="0036-0004"/>
    <x v="4"/>
    <n v="25473"/>
    <n v="3176097"/>
    <n v="52225"/>
    <x v="0"/>
    <s v="CUNDINAMARCA"/>
    <s v="MOSQUERA"/>
    <s v="BARRIO PORVENIR RIO MOSQUERA"/>
    <s v="WOMPI"/>
    <s v="FO-25-2028613"/>
    <d v="2025-12-26T08:00:00"/>
    <d v="2025-12-29T10:21:00"/>
    <x v="0"/>
    <s v="ROLLOS"/>
    <s v="EJECUTADO_EXITOSO"/>
    <s v="EJECUTADO EXITOSO"/>
    <s v="25/12/2025 SE ESCALA A COORDINADOR DE ZONA PARA ENTREGA DE ROLLOS EN SITIO | 29/12/2025 ENTREGA DE 64 ROLLOS WOMPI PARA DATAFONO NO SÉ MANIPULA TERMINAL"/>
    <s v="VISITA_TÉCNICA"/>
    <n v="64"/>
    <s v="PRINCIPAL"/>
    <s v="TERRESTRE"/>
    <s v="BUSTOS MORA DIEGO MANUEL"/>
    <n v="1"/>
    <n v="31419"/>
    <n v="31419"/>
  </r>
  <r>
    <s v="MONTERIA"/>
    <s v="0036-0001"/>
    <x v="1"/>
    <n v="23807"/>
    <n v="3165496"/>
    <n v="78893"/>
    <x v="0"/>
    <s v="CORDOBA"/>
    <s v="TIERRALTA"/>
    <s v="BARRIO ALFONSO LOPEZ TIERRALTA"/>
    <s v="WOMPI"/>
    <s v="FO-25-2017371"/>
    <d v="2025-12-22T11:28:00"/>
    <d v="2025-12-29T10:23:00"/>
    <x v="0"/>
    <s v="ROLLOS"/>
    <s v="EJECUTADO_EXITOSO"/>
    <s v="EJECUTADO EXITOSO"/>
    <s v="22/12/2025 SE CONFIRMAN DATOS, SE REALIZA ENVIO POR OPERADOR LOGISTICO. USURIO INDICA QUE SOLO LLEGA INTERRAPIDISIMO | 29/12/2025 SE REALIZA ENVIO DE 16 ROLLOS, CON LA GUIA 2265100634 SERVIENTREGA. SE CONFIRMA ENTREGA EXITOSA POR PARTE DE LA TRANSPORTADORA"/>
    <s v="ENVÍO"/>
    <n v="16"/>
    <s v="LEJANA"/>
    <s v="TERRESTRE"/>
    <s v="MISAS MARULANDA ALEXANDER"/>
    <n v="1"/>
    <n v="40250"/>
    <n v="40250"/>
  </r>
  <r>
    <s v="BARRANQUILLA"/>
    <s v="0036-0001"/>
    <x v="1"/>
    <n v="8078"/>
    <n v="3165563"/>
    <n v="80235"/>
    <x v="0"/>
    <s v="ATLANTICO"/>
    <s v="BARANOA"/>
    <s v="BARRIO LOMA FRESCA BARANOA BARANOA"/>
    <s v="WOMPI"/>
    <s v="FO-25-2017369"/>
    <d v="2025-12-22T11:51:00"/>
    <d v="2025-12-29T10:24:00"/>
    <x v="0"/>
    <s v="ROLLOS"/>
    <s v="EJECUTADO_EXITOSO"/>
    <s v="EJECUTADO EXITOSO"/>
    <s v="22/12/2025 SE CONFIRMAN DATOS, SE REALIZA ENVIO POR OPERADOR LOGISTICO. USURIO INDICA QUE SOLO LLEGA INTERRAPIDISIMO | 29/12/2025 SE REALIZA ENVIO DE 64 ROLLOS, CON LA GUIA 2278614905 SERVIENTREGA. SE CONFIRMA ENTREGA EXITOSA POR PARTE DE LA TRANSPORTADORA"/>
    <s v="ENVÍO"/>
    <n v="64"/>
    <s v="INTERMEDIA"/>
    <s v="TERRESTRE"/>
    <s v="MISAS MARULANDA ALEXANDER"/>
    <n v="1"/>
    <n v="36351"/>
    <n v="36351"/>
  </r>
  <r>
    <s v="PASTO"/>
    <s v="0036-0003"/>
    <x v="0"/>
    <n v="52207"/>
    <n v="3167537"/>
    <n v="72163"/>
    <x v="0"/>
    <s v="NARIÑO"/>
    <s v="CONSACA"/>
    <s v="BARRIO VEREDA BOMBONA"/>
    <s v="WOMPI"/>
    <s v="FO-25-2022490"/>
    <d v="2025-12-22T16:06:00"/>
    <d v="2025-12-29T10:28:00"/>
    <x v="0"/>
    <s v="ROLLOS"/>
    <s v="EJECUTADO_EXITOSO"/>
    <s v="EJECUTADO EXITOSO"/>
    <s v="23/12/2025 SE CONFIRMAN DATOS, SE REALIZA ENVIO POR OPERADOR LOGISTICO | 29/12/2025 SE REALIZA ENVIO DE 24 ROLLOS, CON LA GUIA 2248145731 SERVIENTREGA. SE CONFIRMA ENTREGA EXITOSA POR PARTE DE LA TRANSPORTADORA"/>
    <s v="ENVÍO"/>
    <n v="24"/>
    <s v="INTERMEDIA"/>
    <s v="TERRESTRE"/>
    <s v="ORREGO BEDOYA YASMIN ADRIANA"/>
    <n v="1"/>
    <n v="36351"/>
    <n v="36351"/>
  </r>
  <r>
    <s v="NEIVA"/>
    <s v="0036-0006"/>
    <x v="2"/>
    <n v="18247"/>
    <n v="3167945"/>
    <n v="81763"/>
    <x v="0"/>
    <s v="CAQUETA"/>
    <s v="EL DONCELLO"/>
    <s v="MOVIL RED SYV"/>
    <s v="WOMPI"/>
    <s v="FO-25-2021521"/>
    <d v="2025-12-22T16:35:00"/>
    <d v="2025-12-29T10:30:00"/>
    <x v="0"/>
    <s v="ROLLOS"/>
    <s v="EJECUTADO_EXITOSO"/>
    <s v="EJECUTADO EXITOSO"/>
    <s v="29/12/2025 SE REALIZA ENVIO DE 8 ROLLOS, CON LA GUIA 2235598304 SERVIENTREGA. SE CONFIRMA ENTREGA EXITOSA POR PARTE DE LA TRANSPORTADORA"/>
    <s v="ENVÍO"/>
    <n v="8"/>
    <s v="LEJANA"/>
    <s v="TERRESTRE"/>
    <s v="ALVAREZ LOPEZ MARIANA"/>
    <n v="1"/>
    <n v="40250"/>
    <n v="40250"/>
  </r>
  <r>
    <s v="NEIVA"/>
    <s v="0036-0006"/>
    <x v="2"/>
    <n v="18753"/>
    <n v="3169136"/>
    <n v="80404"/>
    <x v="0"/>
    <s v="CAQUETA"/>
    <s v="SAN VICENTE DEL CAGUAN"/>
    <s v="BARRIO PUERTO REDONDO SAN VICENTE DEL CAGUAN 2"/>
    <s v="WOMPI"/>
    <s v="FO-25-2024655"/>
    <d v="2025-12-23T08:35:00"/>
    <d v="2025-12-29T10:32:00"/>
    <x v="0"/>
    <s v="ROLLOS"/>
    <s v="EJECUTADO_EXITOSO"/>
    <s v="EJECUTADO EXITOSO"/>
    <s v="23/12/2025 SE CONFIRMAN DATOS, SE REALIZA ENVIO POR OPERADOR LOGISTICO | 29/12/2025 SE REALIZA ENVIO DE 16 ROLLOS, CON LA GUIA 2235598354 SERVIENTREGA. SE CONFIRMA ENTREGA EXITOSA POR PARTE DE LA TRANSPORTADORA"/>
    <s v="ENVÍO"/>
    <n v="16"/>
    <s v="LEJANA"/>
    <s v="TERRESTRE / AEREO"/>
    <s v="MISAS MARULANDA ALEXANDER"/>
    <n v="1"/>
    <n v="40250"/>
    <n v="40250"/>
  </r>
  <r>
    <s v="BOGOTA"/>
    <s v="0036-0004"/>
    <x v="4"/>
    <n v="25290"/>
    <n v="3172714"/>
    <n v="62692"/>
    <x v="0"/>
    <s v="CUNDINAMARCA"/>
    <s v="FUSAGASUGA"/>
    <s v="BARRIO VILLA NATALIA FUSAGASUGA"/>
    <s v="WOMPI"/>
    <s v="FO-25-2025244"/>
    <d v="2025-12-23T15:45:00"/>
    <d v="2025-12-29T10:33:00"/>
    <x v="0"/>
    <s v="ROLLOS"/>
    <s v="EJECUTADO_EXITOSO"/>
    <s v="EJECUTADO EXITOSO"/>
    <s v="23/12/2025 SE REALIZA ENVIO DE ROLLOS POR  OPERADOR LOGISTICO | 29/12/2025 SE REALIZA ENVIO DE 32 ROLLOS, CON LA GUIA 2235598364 SERVIENTREGA. SE CONFIRMA ENTREGA EXITOSA POR PARTE DE LA TRANSPORTADORA"/>
    <s v="ENVÍO"/>
    <n v="32"/>
    <s v="INTERMEDIA"/>
    <s v="TERRESTRE"/>
    <s v="ORREGO BEDOYA YASMIN ADRIANA"/>
    <n v="1"/>
    <n v="36351"/>
    <n v="36351"/>
  </r>
  <r>
    <s v="TUNJA"/>
    <s v="0036-0007"/>
    <x v="3"/>
    <n v="15516"/>
    <n v="3173524"/>
    <n v="14484"/>
    <x v="0"/>
    <s v="BOYACA"/>
    <s v="PAIPA"/>
    <s v="BARRIO CENTRO PAIPA"/>
    <s v="WOMPI"/>
    <s v="FO-25-2026295"/>
    <d v="2025-12-24T08:00:00"/>
    <d v="2025-12-29T10:34:00"/>
    <x v="0"/>
    <s v="ROLLOS"/>
    <s v="EJECUTADO_EXITOSO"/>
    <s v="EJECUTADO EXITOSO"/>
    <s v="24/12/2025 SE REALIZA ENVIO DE ROLLOS POR  OPERADOR LOGISTICO | 29/12/2025 SE REALIZA ENVIO DE 64 ROLLOS, CON LA GUIA 2235598370 SERVIENTREGA. SE CONFIRMA ENTREGA EXITOSA POR PARTE DE LA TRANSPORTADORA"/>
    <s v="ENVÍO"/>
    <n v="64"/>
    <s v="INTERMEDIA"/>
    <s v="TERRESTRE"/>
    <s v="ORREGO BEDOYA YASMIN ADRIANA"/>
    <n v="1"/>
    <n v="36351"/>
    <n v="36351"/>
  </r>
  <r>
    <s v="BOGOTA"/>
    <s v="0036-0004"/>
    <x v="4"/>
    <n v="25286"/>
    <n v="3177536"/>
    <n v="30351"/>
    <x v="0"/>
    <s v="CUNDINAMARCA"/>
    <s v="FUNZA"/>
    <s v="BARRIO SERREZUELITA FUNZA"/>
    <s v="WOMPI"/>
    <s v="FO-25-2029842"/>
    <d v="2025-12-26T09:12:00"/>
    <d v="2025-12-29T10:36:00"/>
    <x v="0"/>
    <s v="ROLLOS"/>
    <s v="EJECUTADO_EXITOSO"/>
    <s v="EJECUTADO EXITOSO"/>
    <s v="26/12/2025 SE REALIZA ENVIO DE ROLLOS POR  OPERADOR LOGISTICO | 29/12/2025 SE REALIZA ENVIO DE 64 ROLLOS, CON LA GUIA 2235598379 SERVIENTREGA. SE CONFIRMA ENTREGA EXITOSA POR PARTE DE LA TRANSPORTADORA"/>
    <s v="ENVÍO"/>
    <n v="64"/>
    <s v="INTERMEDIA"/>
    <s v="TERRESTRE"/>
    <s v="ORREGO BEDOYA YASMIN ADRIANA"/>
    <n v="1"/>
    <n v="36351"/>
    <n v="36351"/>
  </r>
  <r>
    <s v="IBAGUE"/>
    <s v="0036-0006"/>
    <x v="2"/>
    <n v="73001"/>
    <n v="3170354"/>
    <n v="76010"/>
    <x v="0"/>
    <s v="TOLIMA"/>
    <s v="IBAGUE"/>
    <s v="BARRIO SANTA HELENA IBAGUE 3"/>
    <s v="WOMPI"/>
    <s v="FO-25-2023197"/>
    <d v="2025-12-23T10:48:00"/>
    <d v="2025-12-29T10:48:00"/>
    <x v="0"/>
    <s v="ROLLOS"/>
    <s v="EJECUTADO_EXITOSO"/>
    <s v="EJECUTADO EXITOSO"/>
    <s v="23/12/2025 SE ESCALA A COORDINADOR DE ZONA PARA ENTREGA DE ROLLOS EN SITIO | 29/12/2025 SE REALIZA ENTREGA DE 64 ROLLOS WOMPI POR SOLICITUD DEL CLIENTE."/>
    <s v="VISITA_TÉCNICA"/>
    <n v="64"/>
    <s v="PRINCIPAL"/>
    <s v="TERRESTRE"/>
    <s v="BARRAGAN TAFUR EDWIN ESTEBAN"/>
    <n v="1"/>
    <n v="31419"/>
    <n v="31419"/>
  </r>
  <r>
    <s v="MEDELLIN"/>
    <s v="0036-0005"/>
    <x v="5"/>
    <n v="5376"/>
    <n v="3164423"/>
    <n v="39471"/>
    <x v="0"/>
    <s v="ANTIOQUIA"/>
    <s v="LA CEJA"/>
    <s v="BARRIO SECTOR HOSPITAL LA CEJA"/>
    <s v="WOMPI"/>
    <s v="FO-25-2022496"/>
    <d v="2025-12-22T09:50:00"/>
    <d v="2025-12-29T11:13:00"/>
    <x v="0"/>
    <s v="ROLLOS"/>
    <s v="EJECUTADO_EXITOSO"/>
    <s v="EJECUTADO EXITOSO"/>
    <s v="23/12/2025 SE CONFIRMAN DATOS, SE REALIZA ENVIO POR OPERADOR LOGISTICO | 29/12/2025 SE REALIZA ENVIO DE 32 ROLLOS, CON LA GUIA 992247318 LOGICUARTAS. SE CONFIRMA ENTREGA EXITOSA POR PARTE DE LA TRANSPORTADORA"/>
    <s v="ENVÍO"/>
    <n v="32"/>
    <s v="INTERMEDIA"/>
    <s v="TERRESTRE"/>
    <s v="MORENO MEDINA JUAN PABLO"/>
    <n v="1"/>
    <n v="36351"/>
    <n v="36351"/>
  </r>
  <r>
    <s v="MEDELLIN"/>
    <s v="0036-0005"/>
    <x v="5"/>
    <n v="5148"/>
    <n v="3170358"/>
    <n v="28848"/>
    <x v="0"/>
    <s v="ANTIOQUIA"/>
    <s v="EL CARMEN DE VIBORAL"/>
    <s v="BARRIO OSPINA 2 EL CARMEN DE VIBORAL"/>
    <s v="WOMPI"/>
    <s v="FO-25-2022643"/>
    <d v="2025-12-23T10:49:00"/>
    <d v="2025-12-29T11:14:00"/>
    <x v="0"/>
    <s v="ROLLOS"/>
    <s v="EJECUTADO_EXITOSO"/>
    <s v="EJECUTADO EXITOSO"/>
    <s v="23/12/2025 SE REALIZA ENVIO DE ROLLOS POR  OPERADOR LOGISTICO | 29/12/2025 SE REALIZA ENVIO DE 64 ROLLOS, CON LA GUIA 992247319 LOGICUARTAS. SE CONFIRMA ENTREGA EXITOSA POR PARTE DE LA TRANSPORTADORA"/>
    <s v="ENVÍO"/>
    <n v="64"/>
    <s v="INTERMEDIA"/>
    <s v="TERRESTRE"/>
    <s v="MORENO MEDINA JUAN PABLO"/>
    <n v="1"/>
    <n v="36351"/>
    <n v="36351"/>
  </r>
  <r>
    <s v="MEDELLIN"/>
    <s v="0036-0005"/>
    <x v="5"/>
    <n v="5400"/>
    <n v="3177708"/>
    <n v="69014"/>
    <x v="0"/>
    <s v="ANTIOQUIA"/>
    <s v="LA UNION"/>
    <s v="BARRIO LATIN FLOWERS FARMS"/>
    <s v="WOMPI"/>
    <s v="FO-25-2029891"/>
    <d v="2025-12-26T09:25:00"/>
    <d v="2025-12-29T11:16:00"/>
    <x v="0"/>
    <s v="ROLLOS"/>
    <s v="EJECUTADO_EXITOSO"/>
    <s v="EJECUTADO EXITOSO"/>
    <s v="26/12/2025 SE REALIZA ENVIO DE ROLLOS POR  OPERADOR LOGISTICO | 29/12/2025 SE REALIZA ENVIO DE 32 ROLLOS, CON LA GUIA 992248830 LOGICUARTAS. SE CONFIRMA ENTREGA EXITOSA POR PARTE DE LA TRANSPORTADORA"/>
    <s v="ENVÍO"/>
    <n v="32"/>
    <s v="INTERMEDIA"/>
    <s v="TERRESTRE"/>
    <s v="MORENO MEDINA JUAN PABLO"/>
    <n v="1"/>
    <n v="36351"/>
    <n v="36351"/>
  </r>
  <r>
    <s v="VILLAVICENCIO"/>
    <s v="0036-0006"/>
    <x v="2"/>
    <n v="50001"/>
    <n v="3177666"/>
    <n v="29338"/>
    <x v="0"/>
    <s v="META"/>
    <s v="VILLAVICENCIO"/>
    <s v="BARRIO ALBORADA VILLAVICENCIO"/>
    <s v="WOMPI"/>
    <s v="FO-25-2037159"/>
    <d v="2025-12-26T09:47:00"/>
    <d v="2025-12-29T11:17:00"/>
    <x v="0"/>
    <s v="ROLLOS"/>
    <s v="EJECUTADO_EXITOSO"/>
    <s v="EJECUTADO EXITOSO"/>
    <s v="26/12/2025 SE ESCALA A COORDINADOR DE ZONA PARA ENTREGA DE ROLLOS EN SITIO | 29/12/2025 SE VISITA CB Y SE REALIZA ENTREGA DE 64 ROLLOS DE PAPEL TERMICO PARA DATÁFONO WOMPI"/>
    <s v="VISITA_TÉCNICA"/>
    <n v="64"/>
    <s v="PRINCIPAL"/>
    <s v="TERRESTRE"/>
    <s v="GARZON RUIZ LUIS MIGUEL"/>
    <n v="1"/>
    <n v="31419"/>
    <n v="31419"/>
  </r>
  <r>
    <s v="BOGOTA"/>
    <s v="0036-0004"/>
    <x v="4"/>
    <n v="25754"/>
    <n v="3173429"/>
    <n v="12879"/>
    <x v="0"/>
    <s v="CUNDINAMARCA"/>
    <s v="SOACHA"/>
    <s v="BARRIO COMPARTIR - SOACHA"/>
    <s v="WOMPI"/>
    <s v="FO-25-2025871"/>
    <d v="2025-12-24T08:00:00"/>
    <d v="2025-12-29T11:28:00"/>
    <x v="0"/>
    <s v="ROLLOS"/>
    <s v="EJECUTADO_EXITOSO"/>
    <s v="EJECUTADO EXITOSO"/>
    <s v="24/12/2025 SE ESCALA A COORDINADOR DE ZONA PARA ENTREGA DE ROLLOS EN SITIO | 29/12/2025 SE HACE ENTREGA DE 64 ROLLOS WOMPI"/>
    <s v="VISITA_TÉCNICA"/>
    <n v="64"/>
    <s v="PRINCIPAL"/>
    <s v="TERRESTRE"/>
    <s v="GONZALEZ FANDIÑO SANTIAGO ERNESTO"/>
    <n v="1"/>
    <n v="31419"/>
    <n v="31419"/>
  </r>
  <r>
    <s v="CALI"/>
    <s v="0036-0003"/>
    <x v="0"/>
    <n v="76001"/>
    <n v="3172781"/>
    <n v="73384"/>
    <x v="0"/>
    <s v="VALLE DEL CAUCA"/>
    <s v="CALI"/>
    <s v="BARRIO OLAYA HERRERA CALI CAUCA"/>
    <s v="WOMPI"/>
    <s v="FO-25-2025516"/>
    <d v="2025-12-23T16:13:00"/>
    <d v="2025-12-29T11:33:00"/>
    <x v="0"/>
    <s v="ROLLOS"/>
    <s v="EJECUTADO_EXITOSO"/>
    <s v="EJECUTADO EXITOSO"/>
    <s v="23/12/2025 SE ESCALA A COORDINADOR DE ZONA PARA ENTREGA DE ROLLOS EN SITIO | 29/12/2025 SE ENTREGAN 48 ROLLOS A JAIRO GARCIA"/>
    <s v="VISITA_TÉCNICA"/>
    <n v="48"/>
    <s v="PRINCIPAL"/>
    <s v="TERRESTRE"/>
    <s v="CUERO RUIZ JHONNY"/>
    <n v="1"/>
    <n v="31419"/>
    <n v="31419"/>
  </r>
  <r>
    <s v="IBAGUE"/>
    <s v="0036-0006"/>
    <x v="2"/>
    <n v="73001"/>
    <n v="3169308"/>
    <n v="54101"/>
    <x v="0"/>
    <s v="TOLIMA"/>
    <s v="IBAGUE"/>
    <s v="BARRIO MACARENA PARTE ALTA IBAGUE 1"/>
    <s v="WOMPI"/>
    <s v="FO-25-2021953"/>
    <d v="2025-12-23T08:42:00"/>
    <d v="2025-12-29T11:36:00"/>
    <x v="0"/>
    <s v="ROLLOS"/>
    <s v="EJECUTADO_EXITOSO"/>
    <s v="EJECUTADO EXITOSO"/>
    <s v="23/12/2025 SE ESCALA A COORDINADOR DE ZONA PARA ENTREGA DE ROLLOS EN SITIO | 29/12/2025 SE REALIZA ENTREGA DE 16 ROLLOS WOMPI POR SOLICITUD DEL CLIENTE."/>
    <s v="VISITA_TÉCNICA"/>
    <n v="16"/>
    <s v="PRINCIPAL"/>
    <s v="TERRESTRE"/>
    <s v="BARRAGAN TAFUR EDWIN ESTEBAN"/>
    <n v="1"/>
    <n v="31419"/>
    <n v="31419"/>
  </r>
  <r>
    <s v="BOGOTA"/>
    <s v="0036-0004"/>
    <x v="4"/>
    <n v="11001"/>
    <n v="3162035"/>
    <n v="79525"/>
    <x v="0"/>
    <s v="CUNDINAMARCA"/>
    <s v="BOGOTA"/>
    <s v="BARRIO PALERMO BOGOTA 3"/>
    <s v="WOMPI"/>
    <s v="FO-25-2009554"/>
    <d v="2025-12-22T08:00:00"/>
    <d v="2025-12-29T11:39:00"/>
    <x v="0"/>
    <s v="ROLLOS"/>
    <s v="EJECUTADO_EXITOSO"/>
    <s v="EJECUTADO EXITOSO"/>
    <s v="20/12/2025 SE ESCALA A COORDINADOR DE ZONA PARA ENTREGA DE ROLLOS EN SITIO | 29/12/2025 SE REALIZA ENTREGA DE 16 ROLLOS WOMPI ,NO SE MANIPULAN EQUIPOS"/>
    <s v="VISITA_TÉCNICA"/>
    <n v="16"/>
    <s v="PRINCIPAL"/>
    <s v="TERRESTRE"/>
    <s v="GALINDO ROJAS LUIS FELIPE"/>
    <n v="1"/>
    <n v="31419"/>
    <n v="31419"/>
  </r>
  <r>
    <s v="PEREIRA"/>
    <s v="0036-0002"/>
    <x v="6"/>
    <n v="66170"/>
    <n v="3181540"/>
    <n v="77799"/>
    <x v="0"/>
    <s v="RISARALDA"/>
    <s v="DOSQUEBRADAS"/>
    <s v="BARRIO FRAILES DOSQUEBRADAS 3"/>
    <s v="WOMPI"/>
    <s v="FO-25-2042455"/>
    <d v="2025-12-29T08:00:00"/>
    <d v="2025-12-29T11:44:00"/>
    <x v="0"/>
    <s v="ROLLOS"/>
    <s v="EJECUTADO_EXITOSO"/>
    <s v="EJECUTADO EXITOSO"/>
    <s v="28/12/2025 SE ESCALA A COORDINADOR DE ZONA PARA ENTREGA DE ROLLOS EN SITIO | 29/12/2025 SE ENTREGAN 16 ROLLOS WOMPI"/>
    <s v="VISITA_TÉCNICA"/>
    <n v="16"/>
    <s v="PRINCIPAL"/>
    <s v="TERRESTRE"/>
    <s v="FRANCO CAÑAVERAL YAMID RAUL"/>
    <n v="1"/>
    <n v="31419"/>
    <n v="31419"/>
  </r>
  <r>
    <s v="CALI"/>
    <s v="0036-0003"/>
    <x v="0"/>
    <n v="76001"/>
    <n v="3180796"/>
    <n v="70684"/>
    <x v="0"/>
    <s v="VALLE DEL CAUCA"/>
    <s v="CALI"/>
    <s v="ALCAZARES 3"/>
    <s v="WOMPI"/>
    <s v="FO-25-2041238"/>
    <d v="2025-12-29T08:00:00"/>
    <d v="2025-12-29T11:46:00"/>
    <x v="0"/>
    <s v="ROLLOS"/>
    <s v="EJECUTADO_EXITOSO"/>
    <s v="EJECUTADO EXITOSO"/>
    <s v="27/12/2025 SE ESCALA A COORDINADOR DE ZONA PARA ENTREGA DE ROLLOS EN SITIO | 29/12/2025 SE ENTREGAN 32 ROLLOS A LUZ EMITH OCAMPO"/>
    <s v="VISITA_TÉCNICA"/>
    <n v="32"/>
    <s v="PRINCIPAL"/>
    <s v="TERRESTRE"/>
    <s v="CUERO RUIZ JHONNY"/>
    <n v="1"/>
    <n v="31419"/>
    <n v="31419"/>
  </r>
  <r>
    <s v="CALI"/>
    <s v="0036-0003"/>
    <x v="0"/>
    <n v="76001"/>
    <n v="3181529"/>
    <n v="73544"/>
    <x v="0"/>
    <s v="VALLE DEL CAUCA"/>
    <s v="CALI"/>
    <s v="BARRIO SAN LUIS II CALI"/>
    <s v="WOMPI"/>
    <s v="FO-25-2042463"/>
    <d v="2025-12-29T08:00:00"/>
    <d v="2025-12-29T12:17:00"/>
    <x v="0"/>
    <s v="ROLLOS"/>
    <s v="EJECUTADO_EXITOSO"/>
    <s v="EJECUTADO EXITOSO"/>
    <s v="28/12/2025 SE ESCALA A COORDINADOR DE ZONA PARA ENTREGA DE ROLLOS EN SITIO | 29/12/2025 SE ENTREGAN 64 ROLLOS A ALEJANDRA LOPEZ"/>
    <s v="VISITA_TÉCNICA"/>
    <n v="64"/>
    <s v="PRINCIPAL"/>
    <s v="TERRESTRE"/>
    <s v="CUERO RUIZ JHONNY"/>
    <n v="1"/>
    <n v="31419"/>
    <n v="31419"/>
  </r>
  <r>
    <s v="CARTAGENA"/>
    <s v="0036-0001"/>
    <x v="1"/>
    <n v="13001"/>
    <n v="3180646"/>
    <n v="50317"/>
    <x v="0"/>
    <s v="BOLIVAR"/>
    <s v="CARTAGENA"/>
    <s v="BARRIO ZARAGOCILLA CARTAGENA DE INDIAS 4"/>
    <s v="WOMPI"/>
    <s v="FO-25-2040507"/>
    <d v="2025-12-29T08:00:00"/>
    <d v="2025-12-29T12:19:00"/>
    <x v="0"/>
    <s v="ROLLOS"/>
    <s v="EJECUTADO_EXITOSO"/>
    <s v="EJECUTADO EXITOSO"/>
    <s v="27/12/2025 SE ESCALA A COORDINADOR DE ZONA PARA ENTREGA DE ROLLOS EN SITIO | 29/12/2025 SE REALIZA ENTREGA DE 64 ROLLOS WOMPI"/>
    <s v="VISITA_TÉCNICA"/>
    <n v="64"/>
    <s v="PRINCIPAL"/>
    <s v="TERRESTRE"/>
    <s v="AVILA DE HORTA FERNANDO JOSE"/>
    <n v="1"/>
    <n v="31419"/>
    <n v="31419"/>
  </r>
  <r>
    <s v="MEDELLIN"/>
    <s v="0036-0005"/>
    <x v="5"/>
    <n v="5809"/>
    <n v="3184504"/>
    <n v="66016"/>
    <x v="0"/>
    <s v="ANTIOQUIA"/>
    <s v="TITIRIBI"/>
    <s v="BARRIO TITIRIBI TITIRIBI 1"/>
    <s v="WOMPI"/>
    <s v="FO-25-2046597"/>
    <d v="2025-12-29T10:57:00"/>
    <d v="2025-12-29T12:30:00"/>
    <x v="0"/>
    <s v="ROLLOS"/>
    <s v="GESTIÓN_TELEFONICA"/>
    <s v="CANCELADO POR EL USUARIO"/>
    <s v="29/12/2025 SE PROCEDE A CERRAR EL CASO YA QUE EL USUARIO NOS CONFIRMA QUE RECIBIÓ UNOS ROLLOS HACE POCO Y NO NECESITA MÁS. USUARIO AUTORIZA CERRAR EL CASO | 29/12/2025 SE PROCEDE A CERRAR EL CASO YA QUE EL USUARIO NOS CONFIRMA QUE RECIBIÓ UNOS ROLLOS HACE POCO Y NO NECESITA MÁS. USUARIO AUTORIZA CERRAR EL CASO | 29/12/2025 SE PROCEDE A CERRAR EL CASO YA QUE EL USUARIO NOS CONFIRMA QUE RECIBIÓ UNOS ROLLOS HACE POCO Y NO NECESITA MÁS. USUARIO AUTORIZA CERRAR EL CASO"/>
    <s v="SOPORTE_TELEFÓNICO"/>
    <n v="0"/>
    <s v="INTERMEDIA"/>
    <s v="TERRESTRE"/>
    <s v="ORREGO BEDOYA YASMIN ADRIANA"/>
    <n v="1"/>
    <n v="22000"/>
    <n v="22000"/>
  </r>
  <r>
    <s v="MEDELLIN"/>
    <s v="0036-0005"/>
    <x v="5"/>
    <n v="5360"/>
    <n v="3164437"/>
    <n v="13152"/>
    <x v="0"/>
    <s v="ANTIOQUIA"/>
    <s v="ITAGUI"/>
    <s v="BARRIO SAN FRANCISCO"/>
    <s v="WOMPI"/>
    <s v="FO-25-2014791"/>
    <d v="2025-12-22T09:55:00"/>
    <d v="2025-12-29T12:57:00"/>
    <x v="0"/>
    <s v="ROLLOS"/>
    <s v="EJECUTADO_EXITOSO"/>
    <s v="EJECUTADO EXITOSO"/>
    <s v="22/12/2025 SE ESCALA A COORDINADOR DE ZONA PARA ENTREGA DE ROLLOS EN SITIO | 29/12/2025 SE REALIZA ENTREGA DE 8 ROLLOS POR EL OPERADOR LOGISTICO VELOCES CON LA GUIA V4002035686"/>
    <s v="ANALISTA-OPERADOR LOGISTICO"/>
    <n v="8"/>
    <s v="PRINCIPAL"/>
    <s v="TERRESTRE"/>
    <s v="BETANCUR AGUIRRE EDGAR AUGUSTO"/>
    <n v="1"/>
    <n v="31419"/>
    <n v="31419"/>
  </r>
  <r>
    <s v="MEDELLIN"/>
    <s v="0036-0005"/>
    <x v="5"/>
    <n v="5001"/>
    <n v="3166688"/>
    <n v="43254"/>
    <x v="0"/>
    <s v="ANTIOQUIA"/>
    <s v="MEDELLIN"/>
    <s v="BARRIO PRADO CENTRO MEDELLIN 4"/>
    <s v="WOMPI"/>
    <s v="FO-25-2016732"/>
    <d v="2025-12-22T14:29:00"/>
    <d v="2025-12-29T12:59:00"/>
    <x v="0"/>
    <s v="ROLLOS"/>
    <s v="EJECUTADO_EXITOSO"/>
    <s v="EJECUTADO EXITOSO"/>
    <s v="22/12/2025 SE ESCALA A COORDINADOR DE ZONA PARA ENTREGA DE ROLLOS EN SITIO | 29/12/2025 SE REALIZA ENTREGA DE 16 ROLLOS POR EL OPERADOR LOGISTICO VELOCES CON LA GUIA V4002035672"/>
    <s v="ANALISTA-OPERADOR LOGISTICO"/>
    <n v="16"/>
    <s v="PRINCIPAL"/>
    <s v="TERRESTRE"/>
    <s v="BETANCUR AGUIRRE EDGAR AUGUSTO"/>
    <n v="1"/>
    <n v="31419"/>
    <n v="31419"/>
  </r>
  <r>
    <s v="MEDELLIN"/>
    <s v="0036-0005"/>
    <x v="5"/>
    <n v="5001"/>
    <n v="3162121"/>
    <n v="66546"/>
    <x v="0"/>
    <s v="ANTIOQUIA"/>
    <s v="MEDELLIN"/>
    <s v="BARRIO ARANJUEZ MEDELLIN 16"/>
    <s v="WOMPI"/>
    <s v="FO-25-2011754"/>
    <d v="2025-12-22T08:00:00"/>
    <d v="2025-12-29T13:16:00"/>
    <x v="0"/>
    <s v="ROLLOS"/>
    <s v="EJECUTADO_EXITOSO"/>
    <s v="EJECUTADO EXITOSO"/>
    <s v="21/12/2025 SE ESCALA A COORDINADOR DE ZONA PARA ENTREGA DE ROLLOS EN SITIO | 29/12/2025 SE REALIZA ENTREGA DE 24 ROLLOS POR EL OPERADOR LOGISTICO VELOCES CON LA GUIA V4002027962"/>
    <s v="ANALISTA-OPERADOR LOGISTICO"/>
    <n v="24"/>
    <s v="PRINCIPAL"/>
    <s v="TERRESTRE"/>
    <s v="BETANCUR AGUIRRE EDGAR AUGUSTO"/>
    <n v="1"/>
    <n v="31419"/>
    <n v="31419"/>
  </r>
  <r>
    <s v="MEDELLIN"/>
    <s v="0036-0005"/>
    <x v="5"/>
    <n v="5001"/>
    <n v="3162131"/>
    <n v="53402"/>
    <x v="0"/>
    <s v="ANTIOQUIA"/>
    <s v="MEDELLIN"/>
    <s v="BARRIO BELEN SAN BERNARDO MEDELLIN 4"/>
    <s v="WOMPI"/>
    <s v="FO-25-2011749"/>
    <d v="2025-12-22T08:00:00"/>
    <d v="2025-12-29T13:17:00"/>
    <x v="0"/>
    <s v="ROLLOS"/>
    <s v="EJECUTADO_EXITOSO"/>
    <s v="EJECUTADO EXITOSO"/>
    <s v="21/12/2025 SE ESCALA A COORDINADOR DE ZONA PARA ENTREGA DE ROLLOS EN SITIO | 29/12/2025 SE REALIZA ENTREGA DE 16 ROLLOS POR EL OPERADOR LOGISTICO VELOCES CON LA GUIA V4002027961"/>
    <s v="ANALISTA-OPERADOR LOGISTICO"/>
    <n v="16"/>
    <s v="PRINCIPAL"/>
    <s v="TERRESTRE"/>
    <s v="BETANCUR AGUIRRE EDGAR AUGUSTO"/>
    <n v="1"/>
    <n v="31419"/>
    <n v="31419"/>
  </r>
  <r>
    <s v="CALI"/>
    <s v="0036-0003"/>
    <x v="0"/>
    <n v="76001"/>
    <n v="3177541"/>
    <n v="75683"/>
    <x v="0"/>
    <s v="VALLE DEL CAUCA"/>
    <s v="CALI"/>
    <s v="BARRIO MARIANO RAMOS CALI 6"/>
    <s v="WOMPI"/>
    <s v="FO-25-2029897"/>
    <d v="2025-12-26T09:13:00"/>
    <d v="2025-12-29T14:22:00"/>
    <x v="0"/>
    <s v="ROLLOS"/>
    <s v="EJECUTADO_EXITOSO"/>
    <s v="EJECUTADO EXITOSO"/>
    <s v="26/12/2025 SE ESCALA A COORDINADOR DE ZONA PARA ENTREGA DE ROLLOS EN SITIO | 29/12/2025 SE REALIZA ENTREGA DE 64 ROLLOS WOMPI CON VISITA, NO SE INTERVIENE EQUIPOS"/>
    <s v="VISITA_TÉCNICA"/>
    <n v="64"/>
    <s v="PRINCIPAL"/>
    <s v="TERRESTRE"/>
    <s v="HERRERA MONAR GEOVANNY"/>
    <n v="1"/>
    <n v="31419"/>
    <n v="31419"/>
  </r>
  <r>
    <s v="BOGOTA"/>
    <s v="0036-0004"/>
    <x v="4"/>
    <n v="25754"/>
    <n v="3171373"/>
    <n v="74760"/>
    <x v="0"/>
    <s v="CUNDINAMARCA"/>
    <s v="SOACHA"/>
    <s v="BARRIO LEON X111"/>
    <s v="WOMPI"/>
    <s v="FO-25-2025572"/>
    <d v="2025-12-23T13:12:00"/>
    <d v="2025-12-29T14:24:00"/>
    <x v="0"/>
    <s v="ROLLOS"/>
    <s v="EJECUTADO_CANCELADO"/>
    <s v="CB CERRADO - DESOCUPADO"/>
    <s v="23/12/2025 SE ESCALA A COORDINADOR DE ZONA PARA ENTREGA DE ROLLOS EN SITIO | 29/12/2025 SE LLEGA AL COMERCIO SE ENCUENTRA CERRADO SE COMUNICA CON EL CLIENTE Y NO AHI RESPUESTA CAE A CORREO DE VOZ"/>
    <s v="VISITA_TÉCNICA"/>
    <m/>
    <s v="PRINCIPAL"/>
    <s v="TERRESTRE"/>
    <s v="GONZALEZ FANDIÑO SANTIAGO ERNESTO"/>
    <n v="1"/>
    <n v="31419"/>
    <n v="31419"/>
  </r>
  <r>
    <s v="PEREIRA"/>
    <s v="0036-0002"/>
    <x v="6"/>
    <n v="63001"/>
    <n v="3173141"/>
    <n v="49560"/>
    <x v="0"/>
    <s v="QUINDIO"/>
    <s v="ARMENIA"/>
    <s v="BARRIO URBANIZACION DEL BARRIO CASABLANCA ARMENIA"/>
    <s v="WOMPI"/>
    <s v="FO-25-2025583"/>
    <d v="2025-12-23T16:59:00"/>
    <d v="2025-12-29T14:26:00"/>
    <x v="0"/>
    <s v="ROLLOS"/>
    <s v="EJECUTADO_EXITOSO"/>
    <s v="EJECUTADO EXITOSO"/>
    <s v="23/12/2025 SE ESCALA A COORDINADOR DE ZONA PARA ENTREGA DE ROLLOS EN SITIO | 29/12/2025 VISITAMOS COMERCIO REALIZAMOS ENTREGA DE 40 ROLLOS."/>
    <s v="VISITA_TÉCNICA"/>
    <n v="40"/>
    <s v="INTERMEDIA"/>
    <s v="TERRESTRE"/>
    <s v="ARROYAVE CANO MANUEL GUILLERMO"/>
    <n v="1"/>
    <n v="36351"/>
    <n v="36351"/>
  </r>
  <r>
    <s v="CALI"/>
    <s v="0036-0003"/>
    <x v="0"/>
    <n v="76001"/>
    <n v="3179262"/>
    <n v="75324"/>
    <x v="0"/>
    <s v="VALLE DEL CAUCA"/>
    <s v="CALI"/>
    <s v="BARRIO CIUDAD CORDOBA CALI 7"/>
    <s v="WOMPI"/>
    <s v="FO-25-2037854"/>
    <d v="2025-12-26T13:01:00"/>
    <d v="2025-12-29T14:56:00"/>
    <x v="0"/>
    <s v="ROLLOS"/>
    <s v="EJECUTADO_EXITOSO"/>
    <s v="EJECUTADO EXITOSO"/>
    <s v="26/12/2025 SE ESCALA A COORDINADOR DE ZONA PARA ENTREGA DE ROLLOS EN SITIO | 29/12/2025 SE REALIZA ENTREGA DE 56 ROLLOS WOMPI CON VISITA, NO SE INTERVIENE EQUIPOS"/>
    <s v="VISITA_TÉCNICA"/>
    <n v="56"/>
    <s v="PRINCIPAL"/>
    <s v="TERRESTRE"/>
    <s v="HERRERA MONAR GEOVANNY"/>
    <n v="1"/>
    <n v="31419"/>
    <n v="31419"/>
  </r>
  <r>
    <s v="MEDELLIN"/>
    <s v="0036-0005"/>
    <x v="5"/>
    <n v="5001"/>
    <n v="3126794"/>
    <n v="43642"/>
    <x v="0"/>
    <s v="ANTIOQUIA"/>
    <s v="MEDELLIN"/>
    <s v="BARRIO ENCISO MEDELLIN 8"/>
    <s v="WOMPI"/>
    <s v="FO-25-1959993"/>
    <d v="2025-12-11T11:15:00"/>
    <d v="2025-12-29T15:06:00"/>
    <x v="0"/>
    <s v="ROLLOS"/>
    <s v="EJECUTADO_EXITOSO"/>
    <s v="EJECUTADO EXITOSO"/>
    <s v="11/12/2025 SE ESCALA A COORDINADOR DE ZONA PARA ENTREGA DE ROLLOS EN SITIO | 26/12/2025 SE CONSULTA NUEVAMENTE A VELOCES POR EL ESTADO DE LA GUIA, INFORMAN QUE REVISARAN Y SE RECOMENDARÁ LA ENTREGA | 29/12/2025 SE REALIZA ENTREGA DE 56 ROLLOS POR EL OPERADOR LOGISTICO VELOCES CON LA GUIA V4001972097"/>
    <s v="ANALISTA-OPERADOR LOGISTICO"/>
    <n v="56"/>
    <s v="PRINCIPAL"/>
    <s v="TERRESTRE"/>
    <s v="BETANCUR AGUIRRE EDGAR AUGUSTO"/>
    <n v="1"/>
    <n v="31419"/>
    <n v="31419"/>
  </r>
  <r>
    <s v="MEDELLIN"/>
    <s v="0036-0005"/>
    <x v="5"/>
    <n v="5001"/>
    <n v="3131442"/>
    <n v="30285"/>
    <x v="0"/>
    <s v="ANTIOQUIA"/>
    <s v="MEDELLIN"/>
    <s v="BARRIO CENTRO MEDELLIN 2"/>
    <s v="WOMPI"/>
    <s v="FO-25-1965857"/>
    <d v="2025-12-12T10:42:00"/>
    <d v="2025-12-29T15:07:00"/>
    <x v="0"/>
    <s v="ROLLOS"/>
    <s v="EJECUTADO_EXITOSO"/>
    <s v="EJECUTADO EXITOSO"/>
    <s v="12/12/2025 SE ESCALA A COORDINADOR DE ZONA PARA ENTREGA DE ROLLOS EN SITIO | 26/12/2025 SE CONSULTA NUEVAMENTE A VELOCES POR EL ESTADO DE LA GUIA, INFORMAN QUE REVISARAN Y SE RECOMENDARÁ LA ENTREGA | 29/12/2025 SE REALIZA ENTREGA DE 64 ROLLOS POR EL OPERADOR LOGISTICO VELOCES CON LA GUIA V4001981934"/>
    <s v="ANALISTA-OPERADOR LOGISTICO"/>
    <n v="64"/>
    <s v="PRINCIPAL"/>
    <s v="TERRESTRE"/>
    <s v="BETANCUR AGUIRRE EDGAR AUGUSTO"/>
    <n v="1"/>
    <n v="31419"/>
    <n v="31419"/>
  </r>
  <r>
    <s v="MEDELLIN"/>
    <s v="0036-0005"/>
    <x v="5"/>
    <n v="5001"/>
    <n v="3155236"/>
    <n v="30464"/>
    <x v="0"/>
    <s v="ANTIOQUIA"/>
    <s v="MEDELLIN"/>
    <s v="BARRIO ENCISO LAS GRANJAS - MEDELLIN"/>
    <s v="WOMPI"/>
    <s v="FO-25-1998187"/>
    <d v="2025-12-18T14:04:00"/>
    <d v="2025-12-29T15:09:00"/>
    <x v="0"/>
    <s v="ROLLOS"/>
    <s v="EJECUTADO_EXITOSO"/>
    <s v="EJECUTADO EXITOSO"/>
    <s v="18/12/2025 SE ESCALA A COORDINADOR DE ZONA PARA ENTREGA DE ROLLOS EN SITIO | 26/12/2025 SE CONSULTA A VELOCES POR ESTADO DE GUÍA, INFORMA REVISAR Y RECOMENDAR LA ENTREGA | 29/12/2025 SE REALIZA ENTREGA DE 56 ROLLOS POR EL OPERADOR LOGISTICO VELOCES CON LA GUIA V4002012877"/>
    <s v="ANALISTA-OPERADOR LOGISTICO"/>
    <n v="56"/>
    <s v="PRINCIPAL"/>
    <s v="TERRESTRE"/>
    <s v="BETANCUR AGUIRRE EDGAR AUGUSTO"/>
    <n v="1"/>
    <n v="31419"/>
    <n v="31419"/>
  </r>
  <r>
    <s v="MEDELLIN"/>
    <s v="0036-0005"/>
    <x v="5"/>
    <n v="5001"/>
    <n v="3159216"/>
    <n v="79587"/>
    <x v="0"/>
    <s v="ANTIOQUIA"/>
    <s v="MEDELLIN"/>
    <s v="BARRIO BUENOS AIRES MEDELLIN 25"/>
    <s v="WOMPI"/>
    <s v="FO-25-2002955"/>
    <d v="2025-12-19T11:06:00"/>
    <d v="2025-12-29T15:10:00"/>
    <x v="0"/>
    <s v="ROLLOS"/>
    <s v="EJECUTADO_EXITOSO"/>
    <s v="EJECUTADO EXITOSO"/>
    <s v="19/12/2025 SE ESCALA A COORDINADOR DE ZONA PARA ENTREGA DE ROLLOS EN SITIO | 26/12/2025 SE LE INFORMA A VELOCES DE LOS VENCIMIENTOS DE LA PROXIMA SEMANA, PARA QUE LO TENGAN EN CUENTA | 29/12/2025 SE REALIZA ENTREGA DE 24 ROLLOS POR EL OPERADOR LOGISTICO VELOCES CON LA GUIA V4002019373"/>
    <s v="ANALISTA-OPERADOR LOGISTICO"/>
    <n v="24"/>
    <s v="PRINCIPAL"/>
    <s v="TERRESTRE"/>
    <s v="BETANCUR AGUIRRE EDGAR AUGUSTO"/>
    <n v="1"/>
    <n v="31419"/>
    <n v="31419"/>
  </r>
  <r>
    <s v="MEDELLIN"/>
    <s v="0036-0005"/>
    <x v="5"/>
    <n v="5001"/>
    <n v="3168351"/>
    <n v="18547"/>
    <x v="0"/>
    <s v="ANTIOQUIA"/>
    <s v="MEDELLIN"/>
    <s v="BARRIO ACEVEDO III MEDELLÍN"/>
    <s v="WOMPI"/>
    <s v="FO-25-2022508"/>
    <d v="2025-12-23T08:00:00"/>
    <d v="2025-12-29T15:11:00"/>
    <x v="0"/>
    <s v="ROLLOS"/>
    <s v="EJECUTADO_EXITOSO"/>
    <s v="EJECUTADO EXITOSO"/>
    <s v="23/12/2025 SE ESCALA A COORDINADOR DE ZONA PARA ENTREGA DE ROLLOS EN SITIO | 26/12/2025 SE LE INFORMA A VELOCES DE LOS VENCIMIENTOS DE LA PROXIMA SEMANA, PARA QUE LO TENGAN EN CUENTA | 29/12/2025 SE REALIZA ENTREGA DE 56 ROLLOS POR EL OPERADOR LOGISTICO VELOCES CON LA GUIA V4002043421"/>
    <s v="ANALISTA-OPERADOR LOGISTICO"/>
    <n v="56"/>
    <s v="PRINCIPAL"/>
    <s v="TERRESTRE"/>
    <s v="BETANCUR AGUIRRE EDGAR AUGUSTO"/>
    <n v="1"/>
    <n v="31419"/>
    <n v="31419"/>
  </r>
  <r>
    <s v="MEDELLIN"/>
    <s v="0036-0005"/>
    <x v="5"/>
    <n v="5001"/>
    <n v="3171199"/>
    <n v="77268"/>
    <x v="0"/>
    <s v="ANTIOQUIA"/>
    <s v="MEDELLIN"/>
    <s v="BARRIO ACEVEDO MEDELLIN"/>
    <s v="WOMPI"/>
    <s v="FO-25-2023403"/>
    <d v="2025-12-23T12:19:00"/>
    <d v="2025-12-29T15:12:00"/>
    <x v="0"/>
    <s v="ROLLOS"/>
    <s v="EJECUTADO_EXITOSO"/>
    <s v="EJECUTADO EXITOSO"/>
    <s v="23/12/2025 SE ESCALA A COORDINADOR DE ZONA PARA ENTREGA DE ROLLOS EN SITIO | 26/12/2025 SE LE INFORMA A VELOCES DE LOS VENCIMIENTOS DE LA PROXIMA SEMANA, PARA QUE LO TENGAN EN CUENTA | 29/12/2025 SE REALIZA ENTREGA DE 64 ROLLOS POR EL OPERADOR LOGISTICO VELOCES CON LA GUIA V4002043425"/>
    <s v="ANALISTA-OPERADOR LOGISTICO"/>
    <n v="64"/>
    <s v="PRINCIPAL"/>
    <s v="TERRESTRE"/>
    <s v="BETANCUR AGUIRRE EDGAR AUGUSTO"/>
    <n v="1"/>
    <n v="31419"/>
    <n v="31419"/>
  </r>
  <r>
    <s v="MEDELLIN"/>
    <s v="0036-0005"/>
    <x v="5"/>
    <n v="5001"/>
    <n v="3176206"/>
    <n v="79668"/>
    <x v="0"/>
    <s v="ANTIOQUIA"/>
    <s v="MEDELLIN"/>
    <s v="BARRIO CAMPO VALDEZ MEDELLIN MEDELLIN"/>
    <s v="WOMPI"/>
    <s v="FO-25-2028614"/>
    <d v="2025-12-26T08:00:00"/>
    <d v="2025-12-29T15:13:00"/>
    <x v="0"/>
    <s v="ROLLOS"/>
    <s v="EJECUTADO_EXITOSO"/>
    <s v="EJECUTADO EXITOSO"/>
    <s v="25/12/2025 SE ESCALA A COORDINADOR DE ZONA PARA ENTREGA DE ROLLOS EN SITIO | 29/12/2025 SE REALIZA ENTREGA DE 40 ROLLOS POR EL OPERADOR LOGISTICO VELOCES CON LA GUIA V4002043431"/>
    <s v="ANALISTA-OPERADOR LOGISTICO"/>
    <n v="40"/>
    <s v="PRINCIPAL"/>
    <s v="TERRESTRE"/>
    <s v="BETANCUR AGUIRRE EDGAR AUGUSTO"/>
    <n v="1"/>
    <n v="31419"/>
    <n v="31419"/>
  </r>
  <r>
    <s v="MONTERIA"/>
    <s v="0036-0001"/>
    <x v="1"/>
    <n v="23670"/>
    <n v="3161370"/>
    <n v="76858"/>
    <x v="0"/>
    <s v="CORDOBA"/>
    <s v="SAN ANDRES SOTAVENTO"/>
    <s v="BARRIO LA POPA SAN ANDRES DE SOTAVENTO"/>
    <s v="WOMPI"/>
    <s v="FO-25-2009270"/>
    <d v="2025-12-22T08:00:00"/>
    <d v="2025-12-29T15:26:00"/>
    <x v="0"/>
    <s v="ROLLOS"/>
    <s v="EJECUTADO_EXITOSO"/>
    <s v="EJECUTADO EXITOSO"/>
    <s v="20/12/2025 SE CONFIRMAN DATOS, SE REALIZA ENVIO POR OPERADOR LOGISTICO | 29/12/2025 SE REALIZA ENVIO DE 24 ROLLOS, CON LA GUIA 2265100630 SERVIENTREGA. SE CONFIRMA ENTREGA EXITOSA POR PARTE DE LA TRANSPORTADORA"/>
    <s v="ENVÍO"/>
    <n v="24"/>
    <s v="INTERMEDIA"/>
    <s v="TERRESTRE"/>
    <s v="TORO CARDONA ELIZABETH"/>
    <n v="1"/>
    <n v="36351"/>
    <n v="36351"/>
  </r>
  <r>
    <s v="BUCARAMANGA"/>
    <s v="0036-0007"/>
    <x v="3"/>
    <n v="68001"/>
    <n v="3182838"/>
    <n v="62408"/>
    <x v="0"/>
    <s v="SANTANDER"/>
    <s v="BUCARAMANGA"/>
    <s v="BARRIO CABECERA BUCARAMANGA 18"/>
    <s v="WOMPI"/>
    <s v="FO-25-2045103"/>
    <d v="2025-12-29T08:51:00"/>
    <d v="2025-12-29T15:45:00"/>
    <x v="0"/>
    <s v="ROLLOS"/>
    <s v="EJECUTADO_EXITOSO"/>
    <s v="EJECUTADO EXITOSO"/>
    <s v="29/12/2025 SE ESCALA A COORDINADOR DE ZONA PARA ENTREGA DE ROLLOS EN SITIO | 29/12/2025 SE REALIZA ENTREGA DE 16 ROLLOS WOMPI, CON VISITA."/>
    <s v="VISITA_TÉCNICA"/>
    <n v="16"/>
    <s v="PRINCIPAL"/>
    <s v="TERRESTRE"/>
    <s v="MARTINEZ FLOREZ DONIS ALBERTO"/>
    <n v="1"/>
    <n v="31419"/>
    <n v="31419"/>
  </r>
  <r>
    <s v="PEREIRA"/>
    <s v="0036-0002"/>
    <x v="6"/>
    <n v="66001"/>
    <n v="3179899"/>
    <n v="72066"/>
    <x v="0"/>
    <s v="RISARALDA"/>
    <s v="PEREIRA"/>
    <s v="PEREIRA LAS MERCEDES CUBA"/>
    <s v="WOMPI"/>
    <s v="FO-25-2038578"/>
    <d v="2025-12-26T15:12:00"/>
    <d v="2025-12-29T16:05:00"/>
    <x v="0"/>
    <s v="ROLLOS"/>
    <s v="EJECUTADO_EXITOSO"/>
    <s v="EJECUTADO EXITOSO"/>
    <s v="26/02/2025 SE ESCALA A COORDINADOR DE ZONA PARA ENTREGA DE ROLLOS EN SITIO | 29/12/2025 SE VISITA COMERCIO SE REALIZA ENTREGA DE 56 ROLLOS DE PAPEL PARA DATÁFONO WOMPI"/>
    <s v="VISITA_TÉCNICA"/>
    <n v="56"/>
    <s v="PRINCIPAL"/>
    <s v="TERRESTRE"/>
    <s v="LOAIZA LOPEZ JHON FREDDY"/>
    <n v="1"/>
    <n v="31419"/>
    <n v="31419"/>
  </r>
  <r>
    <s v="CUCUTA"/>
    <s v="0036-0007"/>
    <x v="3"/>
    <n v="54001"/>
    <n v="3176204"/>
    <n v="65491"/>
    <x v="0"/>
    <s v="NORTE DE SANTANDER"/>
    <s v="CUCUTA"/>
    <s v="BARRIO LOS OLIVOS CUCUTA"/>
    <s v="WOMPI"/>
    <s v="FO-25-2028621"/>
    <d v="2025-12-24T16:46:00"/>
    <d v="2025-12-29T16:17:00"/>
    <x v="0"/>
    <s v="ROLLOS"/>
    <s v="EJECUTADO_EXITOSO"/>
    <s v="EJECUTADO EXITOSO"/>
    <s v="25/12/2025 SE ESCALA A COORDINADOR DE ZONA PARA ENTREGA DE ROLLOS EN SITIO | 29/12/2025 SE ENTREGAN 48 ROLLOS OK"/>
    <s v="VISITA_TÉCNICA"/>
    <n v="48"/>
    <s v="PRINCIPAL"/>
    <s v="TERRESTRE"/>
    <s v="NARANJO AFANADOR RUBEN JESUS"/>
    <n v="1"/>
    <n v="31419"/>
    <n v="31419"/>
  </r>
  <r>
    <s v="IBAGUE"/>
    <s v="0036-0006"/>
    <x v="2"/>
    <n v="73001"/>
    <n v="3177163"/>
    <n v="71037"/>
    <x v="0"/>
    <s v="TOLIMA"/>
    <s v="IBAGUE"/>
    <s v="BARRIO URBANIZACION TOPACIO IBAGUE 1"/>
    <s v="WOMPI"/>
    <s v="FO-25-2029907"/>
    <d v="2025-12-26T08:53:00"/>
    <d v="2025-12-29T16:43:00"/>
    <x v="0"/>
    <s v="ROLLOS"/>
    <s v="EJECUTADO_EXITOSO"/>
    <s v="EJECUTADO EXITOSO"/>
    <s v="26/12/2025 SE ESCALA A COORDINADOR DE ZONA PARA ENTREGA DE ROLLOS EN SITIO | 29/12/2025 SE REALIZA ENTREGA DE 24 ROLLOS WOMPI POR SOLICITUD DEL CLIENTE."/>
    <s v="VISITA_TÉCNICA"/>
    <n v="24"/>
    <s v="PRINCIPAL"/>
    <s v="TERRESTRE"/>
    <s v="BARRAGAN TAFUR EDWIN ESTEBAN"/>
    <n v="1"/>
    <n v="31419"/>
    <n v="31419"/>
  </r>
  <r>
    <s v="PASTO"/>
    <s v="0036-0003"/>
    <x v="0"/>
    <n v="52001"/>
    <n v="3176141"/>
    <n v="79647"/>
    <x v="0"/>
    <s v="NARIÑO"/>
    <s v="PASTO"/>
    <s v="BARRIO PANDIACO PASTO 3"/>
    <s v="WOMPI"/>
    <s v="FO-25-2028700"/>
    <d v="2025-12-26T08:00:00"/>
    <d v="2025-12-29T16:48:00"/>
    <x v="0"/>
    <s v="ROLLOS"/>
    <s v="EJECUTADO_EXITOSO"/>
    <s v="EJECUTADO EXITOSO"/>
    <s v="25/12/2025 SE ESCALA A COORDINADOR DE ZONA PARA ENTREGA DE ROLLOS EN SITIO | 29/12/2025 SE VISITA EL CB PARA ENTREGAR 16 ROLLOS. ENTREGA OK"/>
    <s v="VISITA_TÉCNICA"/>
    <n v="16"/>
    <s v="PRINCIPAL"/>
    <s v="TERRESTRE"/>
    <s v="GUERRERO RAMIREZ OSCAR DARIO"/>
    <n v="1"/>
    <n v="31419"/>
    <n v="31419"/>
  </r>
  <r>
    <s v="CUCUTA"/>
    <s v="0036-0007"/>
    <x v="3"/>
    <n v="54001"/>
    <n v="3175557"/>
    <n v="75328"/>
    <x v="0"/>
    <s v="NORTE DE SANTANDER"/>
    <s v="CUCUTA"/>
    <s v="BARRIO CHAPINERO CUCUTA 11"/>
    <s v="WOMPI"/>
    <s v="FO-25-2027775"/>
    <d v="2025-12-24T12:11:00"/>
    <d v="2025-12-29T17:07:00"/>
    <x v="0"/>
    <s v="ROLLOS"/>
    <s v="EJECUTADO_EXITOSO"/>
    <s v="EJECUTADO EXITOSO"/>
    <s v="24/12/2025 SE ESCALA A COORDINADOR DE ZONA PARA ENTREGA DE ROLLOS EN SITIO | 29/12/2025 SE VISITA COMERCIO, SE REALIZA ENTREGA DE 24 ROLLOS OK"/>
    <s v="VISITA_TÉCNICA"/>
    <n v="24"/>
    <s v="PRINCIPAL"/>
    <s v="TERRESTRE"/>
    <s v="NARANJO AFANADOR RUBEN JESUS"/>
    <n v="1"/>
    <n v="31419"/>
    <n v="31419"/>
  </r>
  <r>
    <s v="PEREIRA"/>
    <s v="0036-0002"/>
    <x v="6"/>
    <n v="66088"/>
    <n v="3165406"/>
    <n v="26923"/>
    <x v="0"/>
    <s v="RISARALDA"/>
    <s v="BELEN DE UMBRIA"/>
    <s v="BAJANDO POR CALIPSO BELEN DE UMBRIA - RISARALDA"/>
    <s v="WOMPI"/>
    <s v="FO-25-2017373"/>
    <d v="2025-12-22T11:08:00"/>
    <d v="2025-12-30T08:51:00"/>
    <x v="0"/>
    <s v="ROLLOS"/>
    <s v="EJECUTADO_EXITOSO"/>
    <s v="EJECUTADO EXITOSO"/>
    <s v="30/12/2025 SE REALIZA ENVIO DE 64 ROLLOS, CON LA GUIA 2088989376 SERVIENTREGA. SE CONFIRMA ENTREGA EXITOSA POR PARTE DE LA TRANSPORTADORA"/>
    <s v="ENVÍO"/>
    <n v="64"/>
    <s v="INTERMEDIA"/>
    <s v="TERRESTRE"/>
    <s v="MISAS MARULANDA ALEXANDER"/>
    <n v="1"/>
    <n v="36351"/>
    <n v="36351"/>
  </r>
  <r>
    <s v="IBAGUE"/>
    <s v="0036-0006"/>
    <x v="2"/>
    <n v="73001"/>
    <n v="3163985"/>
    <n v="75851"/>
    <x v="0"/>
    <s v="TOLIMA"/>
    <s v="IBAGUE"/>
    <s v="BARRIO INTERLAKEN IBAGUE 6"/>
    <s v="WOMPI"/>
    <s v="FO-25-2014805"/>
    <d v="2025-12-22T09:40:00"/>
    <d v="2025-12-30T09:03:00"/>
    <x v="0"/>
    <s v="ROLLOS"/>
    <s v="EJECUTADO_EXITOSO"/>
    <s v="EJECUTADO EXITOSO"/>
    <s v="22/12/2025 SE ESCALA A COORDINADOR DE ZONA PARA ENTREGA DE ROLLOS EN SITIO | 30/12/2025 SE REALIZA ENTREGA DE 24 ROLLOS WOMPI POR SOLICITUD DEL CLIENTE."/>
    <s v="VISITA_TÉCNICA"/>
    <n v="24"/>
    <s v="PRINCIPAL"/>
    <s v="TERRESTRE"/>
    <s v="BARRAGAN TAFUR EDWIN ESTEBAN"/>
    <n v="1"/>
    <n v="31419"/>
    <n v="31419"/>
  </r>
  <r>
    <s v="CALI"/>
    <s v="0036-0003"/>
    <x v="0"/>
    <n v="19760"/>
    <n v="3182964"/>
    <n v="59238"/>
    <x v="0"/>
    <s v="CAUCA"/>
    <s v="SOTARA"/>
    <s v="BARRIO CENTRO SOTARA 2"/>
    <s v="WOMPI"/>
    <s v="FO-25-2050842"/>
    <d v="2025-12-29T09:02:00"/>
    <d v="2025-12-30T09:10:00"/>
    <x v="0"/>
    <s v="ROLLOS"/>
    <s v="GESTIÓN_TELEFONICA"/>
    <s v="CANCELADO POR LA RED-SOPORTE TELEFONICO"/>
    <s v="30/12/2025 SE INTENTO COMUNICACION CON EL USUARIO, NO SE LOGRA CONTACTO. SE PROCEDE A CANCELAR LA SOLICITUD PORQUE SE LLAMAN DIAS Y HORARIOS DIFERENTES Y NO SE OBTIENE RESPUESTA | 30/12/2025 SE INTENTO COMUNICACION CON EL USUARIO, NO SE LOGRA CONTACTO. SE PROCEDE A CANCELAR LA SOLICITUD PORQUE SE LLAMAN DIAS Y HORARIOS DIFERENTES Y NO SE OBTIENE RESPUESTA | 30/12/2025 SE INTENTO COMUNICACION CON EL USUARIO, NO SE LOGRA CONTACTO. SE PROCEDE A CANCELAR LA SOLICITUD PORQUE SE LLAMAN DIAS Y HORARIOS DIFERENTES Y NO SE OBTIENE RESPUESTA"/>
    <s v="SOPORTE_TELEFÓNICO"/>
    <n v="0"/>
    <s v="LEJANA"/>
    <s v="TERRESTRE"/>
    <s v="BETANCURT HENAO MICHEL"/>
    <n v="1"/>
    <n v="22000"/>
    <n v="22000"/>
  </r>
  <r>
    <s v="IBAGUE"/>
    <s v="0036-0006"/>
    <x v="2"/>
    <n v="73001"/>
    <n v="3167646"/>
    <n v="17466"/>
    <x v="0"/>
    <s v="TOLIMA"/>
    <s v="IBAGUE"/>
    <s v="BARRIO JAZMIN TOLIMA"/>
    <s v="WOMPI"/>
    <s v="FO-25-2021966"/>
    <d v="2025-12-22T16:17:00"/>
    <d v="2025-12-30T09:36:00"/>
    <x v="0"/>
    <s v="ROLLOS"/>
    <s v="EJECUTADO_EXITOSO"/>
    <s v="EJECUTADO EXITOSO"/>
    <s v="23/12/2025 SE ESCALA A COORDINADOR DE ZONA PARA ENTREGA DE ROLLOS EN SITIO | 30/12/2025 SE REALIZA ENTREGA DE 24 ROLLOS WOMPI POR SOLICITUD DEL CLIENTE EN DIRECCIÓN DIFERENTE DEBIDO A QUE CERRO SU ESTABLECIMIENTO COMERCIAL PARA COMPENSAR."/>
    <s v="VISITA_TÉCNICA"/>
    <n v="24"/>
    <s v="PRINCIPAL"/>
    <s v="TERRESTRE"/>
    <s v="BARRAGAN TAFUR EDWIN ESTEBAN"/>
    <n v="1"/>
    <n v="31419"/>
    <n v="31419"/>
  </r>
  <r>
    <s v="MONTERIA"/>
    <s v="0036-0001"/>
    <x v="1"/>
    <n v="23675"/>
    <n v="3164843"/>
    <n v="79652"/>
    <x v="0"/>
    <s v="CORDOBA"/>
    <s v="SAN BERNARDO DEL VIENTO"/>
    <s v="BARRIO GUAYABAL SAN BERNARDO DEL VIENTO"/>
    <s v="WOMPI"/>
    <s v="FO-25-2015587"/>
    <d v="2025-12-22T10:23:00"/>
    <d v="2025-12-30T09:38:00"/>
    <x v="0"/>
    <s v="ROLLOS"/>
    <s v="EJECUTADO_EXITOSO"/>
    <s v="EJECUTADO EXITOSO"/>
    <s v="30/12/2025 SE INTENTA COMUNICACION CON EL USUARIO PARA VALIDAR SI YA RECIBIO LOS ROLLOS PERO NO HAY CONTACTO | 30/12/2025 SE REALIZA ENVIO DE 40 ROLLOS, CON LA GUIA 2265100632 SERVIENTREGA. SE CONFIRMA ENTREGA EXITOSA POR PARTE DEL USUARIO"/>
    <s v="ENVÍO"/>
    <n v="40"/>
    <s v="INTERMEDIA"/>
    <s v="TERRESTRE"/>
    <s v="ALVAREZ LOPEZ MARIANA"/>
    <n v="1"/>
    <n v="36351"/>
    <n v="36351"/>
  </r>
  <r>
    <s v="CARTAGENA"/>
    <s v="0036-0001"/>
    <x v="1"/>
    <n v="13001"/>
    <n v="3180891"/>
    <n v="80661"/>
    <x v="0"/>
    <s v="BOLIVAR"/>
    <s v="CARTAGENA"/>
    <s v="BARRIO TORICES CARTAGENA DE INDIAS 7"/>
    <s v="WOMPI"/>
    <s v="FO-25-2041230"/>
    <d v="2025-12-29T08:00:00"/>
    <d v="2025-12-30T09:58:00"/>
    <x v="0"/>
    <s v="ROLLOS"/>
    <s v="EJECUTADO_EXITOSO"/>
    <s v="EJECUTADO EXITOSO"/>
    <s v="27/12/2025 SE ESCALA A COORDINADOR DE ZONA PARA ENTREGA DE ROLLOS EN SITIO | 30/12/2025 SE REALIZA ENTREGA DE 16 ROLLOS WOMPI"/>
    <s v="VISITA_TÉCNICA"/>
    <n v="16"/>
    <s v="PRINCIPAL"/>
    <s v="TERRESTRE"/>
    <s v="AVILA DE HORTA FERNANDO JOSE"/>
    <n v="1"/>
    <n v="31419"/>
    <n v="31419"/>
  </r>
  <r>
    <s v="IBAGUE"/>
    <s v="0036-0006"/>
    <x v="2"/>
    <n v="73001"/>
    <n v="3170221"/>
    <n v="46185"/>
    <x v="0"/>
    <s v="TOLIMA"/>
    <s v="IBAGUE"/>
    <s v="BARRIO LA POLA IBAGUE 1"/>
    <s v="WOMPI"/>
    <s v="FO-25-2022874"/>
    <d v="2025-12-23T10:10:00"/>
    <d v="2025-12-30T10:00:00"/>
    <x v="0"/>
    <s v="ROLLOS"/>
    <s v="EJECUTADO_EXITOSO"/>
    <s v="EJECUTADO EXITOSO"/>
    <s v="23/12/2025 SE ESCALA A COORDINADOR DE ZONA PARA ENTREGA DE ROLLOS EN SITIO | 30/12/2025 SE REALIZA ENTREGA DE 64 ROLLOS WOMPI POR SOLICITUD DEL CLIENTE."/>
    <s v="VISITA_TÉCNICA"/>
    <n v="64"/>
    <s v="PRINCIPAL"/>
    <s v="TERRESTRE"/>
    <s v="BARRAGAN TAFUR EDWIN ESTEBAN"/>
    <n v="1"/>
    <n v="31419"/>
    <n v="31419"/>
  </r>
  <r>
    <s v="CALI"/>
    <s v="0036-0003"/>
    <x v="0"/>
    <n v="76001"/>
    <n v="3178141"/>
    <n v="81547"/>
    <x v="0"/>
    <s v="VALLE DEL CAUCA"/>
    <s v="CALI"/>
    <s v="TIENDA EMANUEL LA 10"/>
    <s v="WOMPI"/>
    <s v="FO-25-2037152"/>
    <d v="2025-12-26T10:27:00"/>
    <d v="2025-12-30T10:01:00"/>
    <x v="0"/>
    <s v="ROLLOS"/>
    <s v="EJECUTADO_EXITOSO"/>
    <s v="EJECUTADO EXITOSO"/>
    <s v="26/12/2025 SE ESCALA A COORDINADOR DE ZONA PARA ENTREGA DE ROLLOS EN SITIO | 30/12/2025 SE REALIZA ENTREGA DE DE 24 ROLLOS TÉRMICOS WOMPI EN EL CB SIN NOVEDAD."/>
    <s v="VISITA_TÉCNICA"/>
    <n v="24"/>
    <s v="PRINCIPAL"/>
    <s v="TERRESTRE"/>
    <s v="TORRES GARCIA JENDRY JOSE"/>
    <n v="1"/>
    <n v="31419"/>
    <n v="31419"/>
  </r>
  <r>
    <s v="MEDELLIN"/>
    <s v="0036-0005"/>
    <x v="5"/>
    <n v="5001"/>
    <n v="3156312"/>
    <n v="77267"/>
    <x v="0"/>
    <s v="ANTIOQUIA"/>
    <s v="MEDELLIN"/>
    <s v="BARRIO CAMPO VALDES MEDELLIN 13"/>
    <s v="WOMPI"/>
    <s v="FO-25-2000707"/>
    <d v="2025-12-18T16:08:00"/>
    <d v="2025-12-30T10:16:00"/>
    <x v="0"/>
    <s v="ROLLOS"/>
    <s v="EJECUTADO_EXITOSO"/>
    <s v="EJECUTADO EXITOSO"/>
    <s v="19/12/2025 SE ESCALA A COORDINADOR DE ZONA PARA ENTREGA DE ROLLOS EN SITIO | 26/12/2025 SE CONSULTA A VELOCES POR ESTADO DE GUÍA, INFORMA REVISAR Y RECOMENDAR LA ENTREGA | 30/12/2025 SE REALIZA ENTREGA DE 40 ROLLOS POR EL OPERADOR LOGISTICO VELOCES CON LA GUIA V4002019390"/>
    <s v="ANALISTA-OPERADOR LOGISTICO"/>
    <n v="40"/>
    <s v="PRINCIPAL"/>
    <s v="TERRESTRE"/>
    <s v="BETANCUR AGUIRRE EDGAR AUGUSTO"/>
    <n v="1"/>
    <n v="31419"/>
    <n v="31419"/>
  </r>
  <r>
    <s v="MEDELLIN"/>
    <s v="0036-0005"/>
    <x v="5"/>
    <n v="5001"/>
    <n v="3157513"/>
    <n v="73916"/>
    <x v="0"/>
    <s v="ANTIOQUIA"/>
    <s v="MEDELLIN"/>
    <s v="BARRIO ROBLEDO AURES 3 MEDELLIN 3"/>
    <s v="WOMPI"/>
    <s v="FO-25-2000508"/>
    <d v="2025-12-19T08:21:00"/>
    <d v="2025-12-30T10:17:00"/>
    <x v="0"/>
    <s v="ROLLOS"/>
    <s v="EJECUTADO_EXITOSO"/>
    <s v="EJECUTADO EXITOSO"/>
    <s v="19/12/2025 SE ESCALA A COORDINADOR DE ZONA PARA ENTREGA DE ROLLOS EN SITIO | 26/12/2025 SE LE INFORMA A VELOCES DE LOS VENCIMIENTOS DE LA PROXIMA SEMANA, PARA QUE LO TENGAN EN CUENTA | 30/12/2025 SE REALIZA ENTREGA DE 64 ROLLOS POR EL OPERADOR LOGISTICO VELOCES CON LA GUIA V4002019393"/>
    <s v="ANALISTA-OPERADOR LOGISTICO"/>
    <n v="64"/>
    <s v="PRINCIPAL"/>
    <s v="TERRESTRE"/>
    <s v="BETANCUR AGUIRRE EDGAR AUGUSTO"/>
    <n v="1"/>
    <n v="31419"/>
    <n v="31419"/>
  </r>
  <r>
    <s v="MEDELLIN"/>
    <s v="0036-0005"/>
    <x v="5"/>
    <n v="5088"/>
    <n v="3160221"/>
    <n v="13531"/>
    <x v="0"/>
    <s v="ANTIOQUIA"/>
    <s v="BELLO"/>
    <s v="BARRIO LA GABRIELA III - BELLO"/>
    <s v="WOMPI"/>
    <s v="FO-25-2007696"/>
    <d v="2025-12-19T14:37:00"/>
    <d v="2025-12-30T10:18:00"/>
    <x v="0"/>
    <s v="ROLLOS"/>
    <s v="EJECUTADO_EXITOSO"/>
    <s v="EJECUTADO EXITOSO"/>
    <s v="19/12/2025 SE ESCALA A COORDINADOR DE ZONA PARA ENTREGA DE ROLLOS EN SITIO | 26/12/2025 SE LE INFORMA A VELOCES DE LOS VENCIMIENTOS DE LA PROXIMA SEMANA, PARA QUE LO TENGAN EN CUENTA | 30/12/2025 SE REALIZA ENTREGA DE 64 ROLLOS POR EL OPERADOR LOGISTICO VELOCES CON LA GUIA V4002019376"/>
    <s v="ANALISTA-OPERADOR LOGISTICO"/>
    <n v="64"/>
    <s v="PRINCIPAL"/>
    <s v="TERRESTRE"/>
    <s v="BETANCUR AGUIRRE EDGAR AUGUSTO"/>
    <n v="1"/>
    <n v="31419"/>
    <n v="31419"/>
  </r>
  <r>
    <s v="MEDELLIN"/>
    <s v="0036-0005"/>
    <x v="5"/>
    <n v="5001"/>
    <n v="3161442"/>
    <n v="73784"/>
    <x v="0"/>
    <s v="ANTIOQUIA"/>
    <s v="MEDELLIN"/>
    <s v="BARRIO CASTILLA MEDELLIN 11"/>
    <s v="WOMPI"/>
    <s v="FO-25-2008921"/>
    <d v="2025-12-22T08:00:00"/>
    <d v="2025-12-30T10:19:00"/>
    <x v="0"/>
    <s v="ROLLOS"/>
    <s v="EJECUTADO_EXITOSO"/>
    <s v="EJECUTADO EXITOSO"/>
    <s v="20/12/2025 SE ESCALA A COORDINADOR DE ZONA PARA ENTREGA DE ROLLOS EN SITIO | 26/12/2025 SE LE INFORMA A VELOCES DE LOS VENCIMIENTOS DE LA PROXIMA SEMANA, PARA QUE LO TENGAN EN CUENTA | 30/12/2025 SE REALIZA ENTREGA DE 40 ROLLOS POR EL OPERADOR LOGISTICO VELOCES CON LA GUIA V4002024319"/>
    <s v="ANALISTA-OPERADOR LOGISTICO"/>
    <n v="40"/>
    <s v="PRINCIPAL"/>
    <s v="TERRESTRE"/>
    <s v="BETANCUR AGUIRRE EDGAR AUGUSTO"/>
    <n v="1"/>
    <n v="31419"/>
    <n v="31419"/>
  </r>
  <r>
    <s v="MEDELLIN"/>
    <s v="0036-0005"/>
    <x v="5"/>
    <n v="5001"/>
    <n v="3161394"/>
    <n v="79441"/>
    <x v="0"/>
    <s v="ANTIOQUIA"/>
    <s v="MEDELLIN"/>
    <s v="BARRIO ANTONIO NARIÑO MEDELLIN"/>
    <s v="WOMPI"/>
    <s v="FO-25-2010314"/>
    <d v="2025-12-22T08:00:00"/>
    <d v="2025-12-30T10:19:00"/>
    <x v="0"/>
    <s v="ROLLOS"/>
    <s v="EJECUTADO_EXITOSO"/>
    <s v="EJECUTADO EXITOSO"/>
    <s v="20/12/2025 SE ESCALA A COORDINADOR DE ZONA PARA ENTREGA DE ROLLOS EN SITIO | 30/12/2025 SE REALIZA ENTREGA DE 24 ROLLOS POR EL OPERADOR LOGISTICO VELOCES CON LA GUIA V4002027955"/>
    <s v="ANALISTA-OPERADOR LOGISTICO"/>
    <n v="24"/>
    <s v="PRINCIPAL"/>
    <s v="TERRESTRE"/>
    <s v="BETANCUR AGUIRRE EDGAR AUGUSTO"/>
    <n v="1"/>
    <n v="31419"/>
    <n v="31419"/>
  </r>
  <r>
    <s v="CARTAGENA"/>
    <s v="0036-0001"/>
    <x v="1"/>
    <n v="13001"/>
    <n v="3182583"/>
    <n v="74568"/>
    <x v="0"/>
    <s v="BOLIVAR"/>
    <s v="CARTAGENA"/>
    <s v="BARRIO EL LIBANO CARTAGENA DE INDIAS 1"/>
    <s v="WOMPI"/>
    <s v="FO-25-2045130"/>
    <d v="2025-12-29T08:38:00"/>
    <d v="2025-12-30T10:20:00"/>
    <x v="0"/>
    <s v="ROLLOS"/>
    <s v="EJECUTADO_EXITOSO"/>
    <s v="EJECUTADO EXITOSO"/>
    <s v="29/12/2025 SE ESCALA A COORDINADOR DE ZONA PARA ENTREGA DE ROLLOS EN SITIO | 30/12/2025 SE REALIZA ENTREGA DE 24 ROLLOS WOMPI"/>
    <s v="VISITA_TÉCNICA"/>
    <n v="24"/>
    <s v="PRINCIPAL"/>
    <s v="TERRESTRE"/>
    <s v="AVILA DE HORTA FERNANDO JOSE"/>
    <n v="1"/>
    <n v="31419"/>
    <n v="31419"/>
  </r>
  <r>
    <s v="MEDELLIN"/>
    <s v="0036-0005"/>
    <x v="5"/>
    <n v="5001"/>
    <n v="3171169"/>
    <n v="17455"/>
    <x v="0"/>
    <s v="ANTIOQUIA"/>
    <s v="MEDELLIN"/>
    <s v="BARRIO ROBLEDO AURES III MEDELLIN"/>
    <s v="WOMPI"/>
    <s v="FO-25-2023404"/>
    <d v="2025-12-23T12:04:00"/>
    <d v="2025-12-30T10:20:00"/>
    <x v="0"/>
    <s v="ROLLOS"/>
    <s v="EJECUTADO_EXITOSO"/>
    <s v="EJECUTADO EXITOSO"/>
    <s v="23/12/2025 SE ESCALA A COORDINADOR DE ZONA PARA ENTREGA DE ROLLOS EN SITIO | 26/12/2025 SE LE INFORMA A VELOCES DE LOS VENCIMIENTOS DE LA PROXIMA SEMANA, PARA QUE LO TENGAN EN CUENTA | 30/12/2025 SE REALIZA ENTREGA DE 64 ROLLOS POR EL OPERADOR LOGISTICO VELOCES CON LA GUIA V4002043426"/>
    <s v="ANALISTA-OPERADOR LOGISTICO"/>
    <n v="64"/>
    <s v="PRINCIPAL"/>
    <s v="TERRESTRE"/>
    <s v="BETANCUR AGUIRRE EDGAR AUGUSTO"/>
    <n v="1"/>
    <n v="31419"/>
    <n v="31419"/>
  </r>
  <r>
    <s v="BARRANQUILLA"/>
    <s v="0036-0001"/>
    <x v="1"/>
    <n v="8758"/>
    <n v="3187252"/>
    <n v="76482"/>
    <x v="0"/>
    <s v="ATLANTICO"/>
    <s v="SOLEDAD"/>
    <s v="BARRIO CANDELARIA SOLEDAD"/>
    <s v="WOMPI"/>
    <s v="FO-25-2050510"/>
    <d v="2025-12-30T08:00:00"/>
    <d v="2025-12-30T10:57:00"/>
    <x v="0"/>
    <s v="ROLLOS"/>
    <s v="EJECUTADO_EXITOSO"/>
    <s v="EJECUTADO EXITOSO"/>
    <s v="30/12/2025 SE ESCALA A COORDINADOR DE ZONA PARA ENTREGA DE ROLLOS EN SITIO | 30/12/2025 SE ENTREGAN 24 ROLLOS DE LA RED WOMPI EXITOSOS"/>
    <s v="VISITA_TÉCNICA"/>
    <n v="24"/>
    <s v="PRINCIPAL"/>
    <s v="TERRESTRE"/>
    <s v="PEÑALOZA GUTIERREZ RAFAEL GUSTAVO"/>
    <n v="1"/>
    <n v="31419"/>
    <n v="31419"/>
  </r>
  <r>
    <s v="CALI"/>
    <s v="0036-0003"/>
    <x v="0"/>
    <n v="19698"/>
    <n v="3165916"/>
    <n v="61431"/>
    <x v="0"/>
    <s v="CAUCA"/>
    <s v="SANTANDER DE QUILICHAO"/>
    <s v="BARRIO NARIÑO SANTANDER DE QUILICHAO"/>
    <s v="WOMPI"/>
    <s v="FO-25-2017666"/>
    <d v="2025-12-22T11:56:00"/>
    <d v="2025-12-30T11:19:00"/>
    <x v="0"/>
    <s v="ROLLOS"/>
    <s v="EJECUTADO_EXITOSO"/>
    <s v="EJECUTADO EXITOSO"/>
    <s v="22/12/2025 SE CONFIRMAN DATOS, SE REALIZA ENVIO POR OPERADOR LOGISTICO | 30/12/2025 SE REALIZA ENVIO DE 48 ROLLOS, CON LA GUIA 2248145727 SERVIENTREGA. SE CONFIRMA ENTREGA EXITOSA POR PARTE DE LA TRANSPORTADORA"/>
    <s v="ENVÍO"/>
    <n v="48"/>
    <s v="INTERMEDIA"/>
    <s v="TERRESTRE"/>
    <s v="ORREGO BEDOYA YASMIN ADRIANA"/>
    <n v="1"/>
    <n v="36351"/>
    <n v="36351"/>
  </r>
  <r>
    <s v="BOGOTA"/>
    <s v="0036-0004"/>
    <x v="4"/>
    <n v="11001"/>
    <n v="3179632"/>
    <n v="34387"/>
    <x v="0"/>
    <s v="CUNDINAMARCA"/>
    <s v="BOGOTA"/>
    <s v="BARIRO CEDRITOS BOGOTA"/>
    <s v="WOMPI"/>
    <s v="FO-25-2038372"/>
    <d v="2025-12-26T14:12:00"/>
    <d v="2025-12-30T11:33:00"/>
    <x v="0"/>
    <s v="ROLLOS"/>
    <s v="EJECUTADO_EXITOSO"/>
    <s v="EJECUTADO EXITOSO"/>
    <s v="26/12/2025 SE ESCALA A COORDINADOR DE ZONA PARA ENTREGA DE ROLLOS EN SITIO | 30/12/2025 SE LLEGA A COMERCIO, SE ENTREGAN ROLLOS, SIN MANIPULACIÓN DEL EQUIPO SIN NOVEDAD"/>
    <s v="VISITA_TÉCNICA"/>
    <n v="24"/>
    <s v="PRINCIPAL"/>
    <s v="TERRESTRE"/>
    <s v="ARIAS QUILINDO JULIAN"/>
    <n v="1"/>
    <n v="31419"/>
    <n v="31419"/>
  </r>
  <r>
    <s v="BARRANQUILLA"/>
    <s v="0036-0001"/>
    <x v="1"/>
    <n v="8758"/>
    <n v="3188831"/>
    <n v="53112"/>
    <x v="0"/>
    <s v="ATLANTICO"/>
    <s v="SOLEDAD"/>
    <s v="BARRIO CONJUNTO PARQUE DE BOLIVAR SOLEDAD"/>
    <s v="WOMPI"/>
    <s v="FO-25-2051519"/>
    <d v="2025-12-30T09:45:00"/>
    <d v="2025-12-30T12:10:00"/>
    <x v="0"/>
    <s v="ROLLOS"/>
    <s v="EJECUTADO_EXITOSO"/>
    <s v="EJECUTADO EXITOSO"/>
    <s v="30/12/2025 SE ESCALA A COORDINADOR DE ZONA PARA ENTREGA DE ROLLOS EN SITIO | 30/12/2025 SE ENTREGAN 64 ROLLOS DE LA RED WOMPI EXITOSOS"/>
    <s v="VISITA_TÉCNICA"/>
    <n v="64"/>
    <s v="PRINCIPAL"/>
    <s v="TERRESTRE"/>
    <s v="PEÑALOZA GUTIERREZ RAFAEL GUSTAVO"/>
    <n v="1"/>
    <n v="31419"/>
    <n v="31419"/>
  </r>
  <r>
    <s v="PASTO"/>
    <s v="0036-0003"/>
    <x v="0"/>
    <n v="52573"/>
    <n v="3167563"/>
    <n v="62115"/>
    <x v="0"/>
    <s v="NARIÑO"/>
    <s v="PUERRES"/>
    <s v="BARRIO SAN FERNANDO PUERRES"/>
    <s v="WOMPI"/>
    <s v="FO-25-2024668"/>
    <d v="2025-12-22T16:13:00"/>
    <d v="2025-12-30T12:18:00"/>
    <x v="0"/>
    <s v="ROLLOS"/>
    <s v="EJECUTADO_EXITOSO"/>
    <s v="EJECUTADO EXITOSO"/>
    <s v="23/12/2025 SE CONFIRMAN DATOS, SE REALIZA ENVIO POR OPERADOR LOGISTICO. USURIO INDICA QUE SOLO LLEGA INTERRAPIDISIMO | 30/12/2025 SE REALIZA ENVIO DE 24 ROLLOS, CON LA GUIA 2248145737 SERVIENTREGA. SE CONFIRMA ENTREGA EXITOSA POR PARTE DE LA TRANSPORTADORA"/>
    <s v="ENVÍO"/>
    <n v="24"/>
    <s v="INTERMEDIA"/>
    <s v="TERRESTRE"/>
    <s v="MISAS MARULANDA ALEXANDER"/>
    <n v="1"/>
    <n v="36351"/>
    <n v="36351"/>
  </r>
  <r>
    <s v="BUCARAMANGA"/>
    <s v="0036-0007"/>
    <x v="3"/>
    <n v="68522"/>
    <n v="3167726"/>
    <n v="36891"/>
    <x v="0"/>
    <s v="SANTANDER"/>
    <s v="PALMAR"/>
    <s v="BARRIO PALMAR SANTANDER"/>
    <s v="WOMPI"/>
    <s v="FO-25-2021940"/>
    <d v="2025-12-22T16:27:00"/>
    <d v="2025-12-30T12:19:00"/>
    <x v="0"/>
    <s v="ROLLOS"/>
    <s v="EJECUTADO_EXITOSO"/>
    <s v="EJECUTADO EXITOSO"/>
    <s v="23/12/2025 SE REALIZA ENVIO DE ROLLOS POR  OPERADOR LOGISTICO | 30/12/2025 SE REALIZA ENVIO DE 32 ROLLOS, CON LA GUIA 2282137936 SERVIENTREGA. SE CONFIRMA ENTREGA EXITOSA POR PARTE DE LA TRANSPORTADORA"/>
    <s v="ENVÍO"/>
    <n v="32"/>
    <s v="LEJANA"/>
    <s v="TERRESTRE"/>
    <s v="COLPAS MESA ELECTO JORGE"/>
    <n v="1"/>
    <n v="40250"/>
    <n v="40250"/>
  </r>
  <r>
    <s v="MEDELLIN"/>
    <s v="0036-0005"/>
    <x v="5"/>
    <n v="5674"/>
    <n v="3167584"/>
    <n v="79320"/>
    <x v="0"/>
    <s v="ANTIOQUIA"/>
    <s v="SAN VICENTE"/>
    <s v="BARRIO SAN VICENTE FERRER SAN VICENTE FERRER"/>
    <s v="WOMPI"/>
    <s v="FO-25-2023219"/>
    <d v="2025-12-22T16:19:00"/>
    <d v="2025-12-30T12:22:00"/>
    <x v="0"/>
    <s v="ROLLOS"/>
    <s v="EJECUTADO_EXITOSO"/>
    <s v="EJECUTADO EXITOSO"/>
    <s v="23/12/2025 SE CONFIRMAN DATOS, SE REALIZA ENVIO POR OPERADOR LOGISTICO | 30/12/2025 SE ENVÍAN 16 ROLLOS WOMPI. SE CONFIRMA HOY MARTES 30 CON SEÑORA KELYS QUE YA RECIBIÓ LOS ROLLOS."/>
    <s v="ENVÍO"/>
    <n v="16"/>
    <s v="INTERMEDIA"/>
    <s v="TERRESTRE"/>
    <s v="BADEL ACUÑA LUIS ALBERTO"/>
    <n v="1"/>
    <n v="36351"/>
    <n v="36351"/>
  </r>
  <r>
    <s v="MONTERIA"/>
    <s v="0036-0001"/>
    <x v="1"/>
    <n v="23001"/>
    <n v="3187113"/>
    <n v="68358"/>
    <x v="0"/>
    <s v="CORDOBA"/>
    <s v="MONTERIA"/>
    <s v="BARRIO URBANIZACION LA VICTORIA MONTERIA"/>
    <s v="WOMPI"/>
    <s v="FO-25-2050520"/>
    <d v="2025-12-30T08:00:00"/>
    <d v="2025-12-30T12:25:00"/>
    <x v="0"/>
    <s v="ROLLOS"/>
    <s v="EJECUTADO_EXITOSO"/>
    <s v="EJECUTADO EXITOSO"/>
    <s v="30/12/2025 SE ESCALA A COORDINADOR DE ZONA PARA ENTREGA DE ROLLOS EN SITIO | 30/12/2025 SE ENTREGAN 24 ROLLOS WOMPI CON VISITA OK"/>
    <s v="VISITA_TÉCNICA"/>
    <n v="24"/>
    <s v="PRINCIPAL"/>
    <s v="TERRESTRE"/>
    <s v="COGOLLO VERTEL EDER LUIS"/>
    <n v="1"/>
    <n v="31419"/>
    <n v="31419"/>
  </r>
  <r>
    <s v="PASTO"/>
    <s v="0036-0003"/>
    <x v="0"/>
    <n v="52001"/>
    <n v="3181530"/>
    <n v="39916"/>
    <x v="0"/>
    <s v="NARIÑO"/>
    <s v="PASTO"/>
    <s v="BARRIO LAS MERCEDES PASTO 1"/>
    <s v="WOMPI"/>
    <s v="FO-25-2042462"/>
    <d v="2025-12-29T08:00:00"/>
    <d v="2025-12-30T12:45:00"/>
    <x v="0"/>
    <s v="ROLLOS"/>
    <s v="EJECUTADO_EXITOSO"/>
    <s v="EJECUTADO EXITOSO"/>
    <s v="28/12/2025 SE ESCALA A COORDINADOR DE ZONA PARA ENTREGA DE ROLLOS EN SITIO | 30/12/2025 SE REALIZÓ LA ENTREGA DE PAPELERÍA SOLICITADA NO SE MANIPULA CB CLIENTE INFORMA QUE SE ENCUENTRA OPERATIVO"/>
    <s v="VISITA_TÉCNICA"/>
    <n v="56"/>
    <s v="PRINCIPAL"/>
    <s v="TERRESTRE"/>
    <s v="REMICIO AMADO JOHN HEBER"/>
    <n v="1"/>
    <n v="31419"/>
    <n v="31419"/>
  </r>
  <r>
    <s v="PASTO"/>
    <s v="0036-0003"/>
    <x v="0"/>
    <n v="52001"/>
    <n v="3180651"/>
    <n v="51426"/>
    <x v="0"/>
    <s v="NARIÑO"/>
    <s v="PASTO"/>
    <s v="BARRIO EL RECUERDO PASTO 1"/>
    <s v="WOMPI"/>
    <s v="FO-25-2040504"/>
    <d v="2025-12-29T08:00:00"/>
    <d v="2025-12-30T12:46:00"/>
    <x v="0"/>
    <s v="ROLLOS"/>
    <s v="EJECUTADO_EXITOSO"/>
    <s v="EJECUTADO EXITOSO"/>
    <s v="27/12/2025 SE ESCALA A COORDINADOR DE ZONA PARA ENTREGA DE ROLLOS EN SITIO | 30/12/2025 SE REALIZÓ LA ENTREGA DE PAPELERÍA SOLICITADA NO SE MANIPULA CB CLIENTE INFORMA QUE SE ENCUENTRA OPERATIVO"/>
    <s v="VISITA_TÉCNICA"/>
    <n v="48"/>
    <s v="PRINCIPAL"/>
    <s v="TERRESTRE"/>
    <s v="REMICIO AMADO JOHN HEBER"/>
    <n v="1"/>
    <n v="31419"/>
    <n v="31419"/>
  </r>
  <r>
    <s v="BUCARAMANGA"/>
    <s v="0036-0007"/>
    <x v="3"/>
    <n v="68001"/>
    <n v="3182776"/>
    <n v="49792"/>
    <x v="0"/>
    <s v="SANTANDER"/>
    <s v="BUCARAMANGA"/>
    <s v="BARRIO RINCON DE LA PAZ BUCARAMANGA"/>
    <s v="WOMPI"/>
    <s v="FO-25-2045460"/>
    <d v="2025-12-29T08:57:00"/>
    <d v="2025-12-30T12:47:00"/>
    <x v="0"/>
    <s v="ROLLOS"/>
    <s v="EJECUTADO_EXITOSO"/>
    <s v="EJECUTADO EXITOSO"/>
    <s v="29/12/2025 SE ESCALA A COORDINADOR DE ZONA PARA ENTREGA DE ROLLOS EN SITIO | 30/12/2025 SE REALIZA ENTREGA DE 48 ROLLOS WOMPI CON VISITA."/>
    <s v="VISITA_TÉCNICA"/>
    <n v="48"/>
    <s v="PRINCIPAL"/>
    <s v="TERRESTRE"/>
    <s v="MARTINEZ FLOREZ DONIS ALBERTO"/>
    <n v="1"/>
    <n v="31419"/>
    <n v="31419"/>
  </r>
  <r>
    <s v="BOGOTA"/>
    <s v="0036-0004"/>
    <x v="4"/>
    <n v="25754"/>
    <n v="3180824"/>
    <n v="48371"/>
    <x v="0"/>
    <s v="CUNDINAMARCA"/>
    <s v="SOACHA"/>
    <s v="BARRIO SOACHA CIUDAD VERDE SOACHA 1"/>
    <s v="WOMPI"/>
    <s v="FO-25-2040236"/>
    <d v="2025-12-29T08:00:00"/>
    <d v="2025-12-30T12:49:00"/>
    <x v="0"/>
    <s v="ROLLOS"/>
    <s v="EJECUTADO_EXITOSO"/>
    <s v="EJECUTADO EXITOSO"/>
    <s v="27/12/2025 SE ESCALA A COORDINADOR DE ZONA PARA ENTREGA DE ROLLOS EN SITIO | 30/12/2025 ENTREGA DE 48 ROLLOS WOMPI PARA DATAFONO NO SE MANIPULA TERMINAL"/>
    <s v="VISITA_TÉCNICA"/>
    <n v="48"/>
    <s v="PRINCIPAL"/>
    <s v="TERRESTRE"/>
    <s v="BUSTOS MORA DIEGO MANUEL"/>
    <n v="1"/>
    <n v="31419"/>
    <n v="31419"/>
  </r>
  <r>
    <s v="BOGOTA"/>
    <s v="0036-0004"/>
    <x v="4"/>
    <n v="25754"/>
    <n v="3182558"/>
    <n v="58326"/>
    <x v="0"/>
    <s v="CUNDINAMARCA"/>
    <s v="SOACHA"/>
    <s v="BARRIO SAN MATEO SOACHA 14"/>
    <s v="WOMPI"/>
    <s v="FO-25-2045143"/>
    <d v="2025-12-29T08:32:00"/>
    <d v="2025-12-30T12:50:00"/>
    <x v="0"/>
    <s v="ROLLOS"/>
    <s v="EJECUTADO_EXITOSO"/>
    <s v="EJECUTADO EXITOSO"/>
    <s v="29/12/2025 SE ESCALA A COORDINADOR DE ZONA PARA ENTREGA DE ROLLOS EN SITIO | 30/12/2025 ENTREGA DE 40 ROLLOS WOMPI PARA DATAFONO NO SE MANIPULA TERMINAL"/>
    <s v="VISITA_TÉCNICA"/>
    <n v="40"/>
    <s v="PRINCIPAL"/>
    <s v="TERRESTRE"/>
    <s v="BUSTOS MORA DIEGO MANUEL"/>
    <n v="1"/>
    <n v="31419"/>
    <n v="31419"/>
  </r>
  <r>
    <s v="BOGOTA"/>
    <s v="0036-0004"/>
    <x v="4"/>
    <n v="25754"/>
    <n v="3180713"/>
    <n v="66903"/>
    <x v="0"/>
    <s v="CUNDINAMARCA"/>
    <s v="SOACHA"/>
    <s v="BARRIO EL SOL SOACHA"/>
    <s v="WOMPI"/>
    <s v="FO-25-2040492"/>
    <d v="2025-12-29T08:00:00"/>
    <d v="2025-12-30T12:51:00"/>
    <x v="0"/>
    <s v="ROLLOS"/>
    <s v="EJECUTADO_EXITOSO"/>
    <s v="EJECUTADO EXITOSO"/>
    <s v="27/12/2025 SE ESCALA A COORDINADOR DE ZONA PARA ENTREGA DE ROLLOS EN SITIO | 30/12/2025 ENTREGA DE 40 ROLLOS WOMPI PARA DATAFONO NO SE MANIPULA TERMINAL"/>
    <s v="VISITA_TÉCNICA"/>
    <n v="40"/>
    <s v="PRINCIPAL"/>
    <s v="TERRESTRE"/>
    <s v="BUSTOS MORA DIEGO MANUEL"/>
    <n v="1"/>
    <n v="31419"/>
    <n v="31419"/>
  </r>
  <r>
    <s v="CALI"/>
    <s v="0036-0003"/>
    <x v="0"/>
    <n v="76001"/>
    <n v="3179405"/>
    <n v="79048"/>
    <x v="0"/>
    <s v="VALLE DEL CAUCA"/>
    <s v="CALI"/>
    <s v="BARRIO LAS PALMAS CALI"/>
    <s v="WOMPI"/>
    <s v="FO-25-2037850"/>
    <d v="2025-12-26T13:30:00"/>
    <d v="2025-12-30T12:52:00"/>
    <x v="0"/>
    <s v="ROLLOS"/>
    <s v="EJECUTADO_EXITOSO"/>
    <s v="EJECUTADO EXITOSO"/>
    <s v="26/12/2025 SE ESCALA A COORDINADOR DE ZONA PARA ENTREGA DE ROLLOS EN SITIO | 30/12/2025 SE REALIZA ENTREGA DE 16 ROLLOD TÉRMICOS WOMPI"/>
    <s v="VISITA_TÉCNICA"/>
    <n v="16"/>
    <s v="PRINCIPAL"/>
    <s v="TERRESTRE"/>
    <s v="MONTERO MUESES GIAN CARLO"/>
    <n v="1"/>
    <n v="31419"/>
    <n v="31419"/>
  </r>
  <r>
    <s v="MONTERIA"/>
    <s v="0036-0001"/>
    <x v="1"/>
    <n v="23001"/>
    <n v="3183943"/>
    <n v="77171"/>
    <x v="0"/>
    <s v="CORDOBA"/>
    <s v="MONTERIA"/>
    <s v="BARRIO BESITO VOLAO MONTERIA"/>
    <s v="WOMPI"/>
    <s v="FO-25-2045967"/>
    <d v="2025-12-29T10:16:00"/>
    <d v="2025-12-30T12:54:00"/>
    <x v="0"/>
    <s v="ROLLOS"/>
    <s v="EJECUTADO_EXITOSO"/>
    <s v="EJECUTADO EXITOSO"/>
    <s v="29/12/2025 SE ESCALA A COORDINADOR DE ZONA PARA ENTREGA DE ROLLOS EN SITIO | 30/12/2025 SE ENTREGAN 16 ROLLOS CON VISITA OK"/>
    <s v="VISITA_TÉCNICA"/>
    <n v="16"/>
    <s v="PRINCIPAL"/>
    <s v="TERRESTRE"/>
    <s v="COGOLLO VERTEL EDER LUIS"/>
    <n v="1"/>
    <n v="31419"/>
    <n v="31419"/>
  </r>
  <r>
    <s v="BOGOTA"/>
    <s v="0036-0004"/>
    <x v="4"/>
    <n v="11001"/>
    <n v="3180537"/>
    <n v="66117"/>
    <x v="0"/>
    <s v="CUNDINAMARCA"/>
    <s v="BOGOTA"/>
    <s v="BARRIO PRADO VERANIEGO BOGOTA 8"/>
    <s v="WOMPI"/>
    <s v="FO-25-2041249"/>
    <d v="2025-12-29T08:00:00"/>
    <d v="2025-12-30T12:55:00"/>
    <x v="0"/>
    <s v="ROLLOS"/>
    <s v="EJECUTADO_EXITOSO"/>
    <s v="EJECUTADO EXITOSO"/>
    <s v="27/12/2025 SE ESCALA A COORDINADOR DE ZONA PARA ENTREGA DE ROLLOS EN SITIO | 30/12/2025 SE LLEGA A COMERCIO, SE ENTREGAN ROLLOS, SIN MANIPULACIÓN DEL EQUIPO SIN NOVEDAD"/>
    <s v="VISITA_TÉCNICA"/>
    <n v="64"/>
    <s v="PRINCIPAL"/>
    <s v="TERRESTRE"/>
    <s v="ARIAS QUILINDO JULIAN"/>
    <n v="1"/>
    <n v="31419"/>
    <n v="31419"/>
  </r>
  <r>
    <s v="BOGOTA"/>
    <s v="0036-0004"/>
    <x v="4"/>
    <n v="25754"/>
    <n v="3181751"/>
    <n v="49328"/>
    <x v="0"/>
    <s v="CUNDINAMARCA"/>
    <s v="SOACHA"/>
    <s v="BARRIO SOACHA CENTRO SOACHA 5"/>
    <s v="WOMPI"/>
    <s v="FO-25-2044394"/>
    <d v="2025-12-29T08:00:00"/>
    <d v="2025-12-30T12:57:00"/>
    <x v="0"/>
    <s v="ROLLOS"/>
    <s v="EJECUTADO_EXITOSO"/>
    <s v="EJECUTADO EXITOSO"/>
    <s v="29/12/2025 SE ESCALA A COORDINADOR DE ZONA PARA ENTREGA DE ROLLOS EN SITIO | 30/12/2025 ENTREGA DE 16 ROLLOS WOMPI PARA DATAFONO NO SE MANIPULA TERMINAL"/>
    <s v="VISITA_TÉCNICA"/>
    <n v="16"/>
    <s v="PRINCIPAL"/>
    <s v="TERRESTRE"/>
    <s v="BUSTOS MORA DIEGO MANUEL"/>
    <n v="1"/>
    <n v="31419"/>
    <n v="31419"/>
  </r>
  <r>
    <s v="PEREIRA"/>
    <s v="0036-0002"/>
    <x v="6"/>
    <n v="66001"/>
    <n v="3186119"/>
    <n v="71028"/>
    <x v="0"/>
    <s v="RISARALDA"/>
    <s v="PEREIRA"/>
    <s v="BARRIO CENTRO PEREIRA 46"/>
    <s v="WOMPI"/>
    <s v="FO-25-2048110"/>
    <d v="2025-12-29T15:11:00"/>
    <d v="2025-12-30T13:00:00"/>
    <x v="0"/>
    <s v="ROLLOS"/>
    <s v="EJECUTADO_EXITOSO"/>
    <s v="EJECUTADO EXITOSO"/>
    <s v="29/12/2025 SE ESCALA A COORDINADOR DE ZONA PARA ENTREGA DE ROLLOS EN SITIO | 30/12/2025 SE ENTREGAN 48 ROLLOS EN LA SEDE"/>
    <s v="VISITA_TÉCNICA"/>
    <n v="48"/>
    <s v="PRINCIPAL"/>
    <s v="TERRESTRE"/>
    <s v="CAÑAS MENDEZ GUSTAVO ADOLFO"/>
    <n v="1"/>
    <n v="31419"/>
    <n v="31419"/>
  </r>
  <r>
    <s v="BOGOTA"/>
    <s v="0036-0004"/>
    <x v="4"/>
    <n v="11001"/>
    <n v="3183226"/>
    <n v="37521"/>
    <x v="0"/>
    <s v="CUNDINAMARCA"/>
    <s v="BOGOTA"/>
    <s v="BARRIO SIERRA MORENA BOGOTA 1"/>
    <s v="WOMPI"/>
    <s v="FO-25-2045453"/>
    <d v="2025-12-29T09:14:00"/>
    <d v="2025-12-30T13:01:00"/>
    <x v="0"/>
    <s v="ROLLOS"/>
    <s v="EJECUTADO_EXITOSO"/>
    <s v="EJECUTADO EXITOSO"/>
    <s v="29/12/2025 SE ESCALA A COORDINADOR DE ZONA PARA ENTREGA DE ROLLOS EN SITIO | 30/12/2025 SE VISITA COMERCIO, SE ENTREGAN 16 ROLLOS WOMPI"/>
    <s v="VISITA_TÉCNICA"/>
    <n v="16"/>
    <s v="PRINCIPAL"/>
    <s v="TERRESTRE"/>
    <s v="ORTIZ YARA FRANKLYN ISRAEL"/>
    <n v="1"/>
    <n v="31419"/>
    <n v="31419"/>
  </r>
  <r>
    <s v="BARRANQUILLA"/>
    <s v="0036-0001"/>
    <x v="1"/>
    <n v="8758"/>
    <n v="3185148"/>
    <n v="75454"/>
    <x v="0"/>
    <s v="ATLANTICO"/>
    <s v="SOLEDAD"/>
    <s v="BARRIO GAVIOTAS SOLEDAD"/>
    <s v="WOMPI"/>
    <s v="FO-25-2046789"/>
    <d v="2025-12-29T12:14:00"/>
    <d v="2025-12-30T13:03:00"/>
    <x v="0"/>
    <s v="ROLLOS"/>
    <s v="EJECUTADO_EXITOSO"/>
    <s v="EJECUTADO EXITOSO"/>
    <s v="29/12/2025 SE ESCALA A COORDINADOR DE ZONA PARA ENTREGA DE ROLLOS EN SITIO | 30/12/2025 SE ENTREGAN 32 ROLLOS DE LA RED WOMPI EXITOSOS"/>
    <s v="VISITA_TÉCNICA"/>
    <n v="32"/>
    <s v="PRINCIPAL"/>
    <s v="TERRESTRE"/>
    <s v="PEÑALOZA GUTIERREZ RAFAEL GUSTAVO"/>
    <n v="1"/>
    <n v="31419"/>
    <n v="31419"/>
  </r>
  <r>
    <s v="PASTO"/>
    <s v="0036-0003"/>
    <x v="0"/>
    <n v="52001"/>
    <n v="3185519"/>
    <n v="16110"/>
    <x v="0"/>
    <s v="NARIÑO"/>
    <s v="PASTO"/>
    <s v="BARRIO SAN VICENTE PASTO"/>
    <s v="WOMPI"/>
    <s v="FO-25-2047194"/>
    <d v="2025-12-29T13:27:00"/>
    <d v="2025-12-30T13:04:00"/>
    <x v="0"/>
    <s v="ROLLOS"/>
    <s v="EJECUTADO_EXITOSO"/>
    <s v="EJECUTADO EXITOSO"/>
    <s v="29/12/2025 SE ESCALA A COORDINADOR DE ZONA PARA ENTREGA DE ROLLOS EN SITIO | 30/12/2025 SE REALIZÓ LA ENTREGA DE PAPELERÍA SOLICITADA NO SE MANIPULA CB CLIENTE INFORMA QUE SE ENCUENTRA OPERATIVO"/>
    <s v="VISITA_TÉCNICA"/>
    <n v="56"/>
    <s v="PRINCIPAL"/>
    <s v="TERRESTRE"/>
    <s v="REMICIO AMADO JOHN HEBER"/>
    <n v="1"/>
    <n v="31419"/>
    <n v="31419"/>
  </r>
  <r>
    <s v="CARTAGENA"/>
    <s v="0036-0001"/>
    <x v="1"/>
    <n v="13001"/>
    <n v="3182829"/>
    <n v="49080"/>
    <x v="0"/>
    <s v="BOLIVAR"/>
    <s v="CARTAGENA"/>
    <s v="BARRIO CENTRO CARTAGENA DE INDIAS 3"/>
    <s v="WOMPI"/>
    <s v="FO-25-2045107"/>
    <d v="2025-12-29T08:50:00"/>
    <d v="2025-12-30T13:06:00"/>
    <x v="0"/>
    <s v="ROLLOS"/>
    <s v="EJECUTADO_EXITOSO"/>
    <s v="EJECUTADO EXITOSO"/>
    <s v="29/12/2025 SE ESCALA A COORDINADOR DE ZONA PARA ENTREGA DE ROLLOS EN SITIO | 30/12/2025 SE REALIZA ENTREGA DE 24 ROLLOS WOMPI"/>
    <s v="VISITA_TÉCNICA"/>
    <n v="24"/>
    <s v="PRINCIPAL"/>
    <s v="TERRESTRE"/>
    <s v="AVILA DE HORTA FERNANDO JOSE"/>
    <n v="1"/>
    <n v="31419"/>
    <n v="31419"/>
  </r>
  <r>
    <s v="BUCARAMANGA"/>
    <s v="0036-0007"/>
    <x v="3"/>
    <n v="68001"/>
    <n v="3186393"/>
    <n v="26983"/>
    <x v="0"/>
    <s v="SANTANDER"/>
    <s v="BUCARAMANGA"/>
    <s v="BARRIO ALARCON 2 BUCARAMANGA"/>
    <s v="WOMPI"/>
    <s v="FO-25-2050528"/>
    <d v="2025-12-29T16:10:00"/>
    <d v="2025-12-30T13:08:00"/>
    <x v="0"/>
    <s v="ROLLOS"/>
    <s v="EJECUTADO_EXITOSO"/>
    <s v="EJECUTADO EXITOSO"/>
    <s v="30/12/2025 SE ESCALA A COORDINADOR DE ZONA PARA ENTREGA DE ROLLOS EN SITIO | 30/12/2025 SE REALIZA ENTREGA DE 64 ROLLOS WOMPI CON VISITA."/>
    <s v="VISITA_TÉCNICA"/>
    <n v="64"/>
    <s v="PRINCIPAL"/>
    <s v="TERRESTRE"/>
    <s v="MARTINEZ FLOREZ DONIS ALBERTO"/>
    <n v="1"/>
    <n v="31419"/>
    <n v="31419"/>
  </r>
  <r>
    <s v="CALI"/>
    <s v="0036-0003"/>
    <x v="0"/>
    <n v="76001"/>
    <n v="3185551"/>
    <n v="81997"/>
    <x v="0"/>
    <s v="VALLE DEL CAUCA"/>
    <s v="CALI"/>
    <s v="TIENDA LA DE LA ESQUINA"/>
    <s v="WOMPI"/>
    <s v="FO-25-2048112"/>
    <d v="2025-12-29T14:08:00"/>
    <d v="2025-12-30T13:09:00"/>
    <x v="0"/>
    <s v="ROLLOS"/>
    <s v="EJECUTADO_EXITOSO"/>
    <s v="EJECUTADO EXITOSO"/>
    <s v="29/12/2025 SE ESCALA A COORDINADOR DE ZONA PARA ENTREGA DE ROLLOS EN SITIO | 30/12/2025 SE REALIZA ENTREGA DE 8 ROLLOS PARA TÉRMICOS WOMPI"/>
    <s v="VISITA_TÉCNICA"/>
    <n v="8"/>
    <s v="PRINCIPAL"/>
    <s v="TERRESTRE"/>
    <s v="MONTERO MUESES GIAN CARLO"/>
    <n v="1"/>
    <n v="31419"/>
    <n v="31419"/>
  </r>
  <r>
    <s v="CALI"/>
    <s v="0036-0003"/>
    <x v="0"/>
    <n v="76001"/>
    <n v="3180828"/>
    <n v="76059"/>
    <x v="0"/>
    <s v="VALLE DEL CAUCA"/>
    <s v="CALI"/>
    <s v="BARRIO PUEBLO PANCE CALI"/>
    <s v="WOMPI"/>
    <s v="FO-25-2040233"/>
    <d v="2025-12-29T08:00:00"/>
    <d v="2025-12-30T13:12:00"/>
    <x v="0"/>
    <s v="ROLLOS"/>
    <s v="EJECUTADO_EXITOSO"/>
    <s v="EJECUTADO EXITOSO"/>
    <s v="27/12/2025 SE ESCALA A COORDINADOR DE ZONA PARA ENTREGA DE ROLLOS EN SITIO | 30/12/2025 SE REALIZA ENTREGA DE 16 ROLLOS TÉRMICOS WOMPI"/>
    <s v="VISITA_TÉCNICA"/>
    <n v="16"/>
    <s v="PRINCIPAL"/>
    <s v="TERRESTRE"/>
    <s v="MONTERO MUESES GIAN CARLO"/>
    <n v="1"/>
    <n v="31419"/>
    <n v="31419"/>
  </r>
  <r>
    <s v="CALI"/>
    <s v="0036-0003"/>
    <x v="0"/>
    <n v="19001"/>
    <n v="3172100"/>
    <n v="80292"/>
    <x v="0"/>
    <s v="CAUCA"/>
    <s v="POPAYAN"/>
    <s v="BARRIO LA ARBOLEDA POPAYAN"/>
    <s v="WOMPI"/>
    <s v="FO-25-2024539"/>
    <d v="2025-12-23T14:42:00"/>
    <d v="2025-12-30T13:20:00"/>
    <x v="0"/>
    <s v="ROLLOS"/>
    <s v="EJECUTADO_EXITOSO"/>
    <s v="EJECUTADO EXITOSO"/>
    <s v="23/12/2025 SE ESCALA A COORDINADOR DE ZONA PARA ENTREGA DE ROLLOS EN SITIO | 30/12/2025 SE ENTREGAN 16 ROLLOS WOMPI"/>
    <s v="VISITA_TÉCNICA"/>
    <n v="16"/>
    <s v="LEJANA"/>
    <s v="TERRESTRE"/>
    <s v="GIMBUEL LASSO LUIS GERMAN"/>
    <n v="1"/>
    <n v="40250"/>
    <n v="40250"/>
  </r>
  <r>
    <s v="PEREIRA"/>
    <s v="0036-0002"/>
    <x v="6"/>
    <n v="63001"/>
    <n v="3178621"/>
    <n v="39924"/>
    <x v="0"/>
    <s v="QUINDIO"/>
    <s v="ARMENIA"/>
    <s v="BARRIO LA CABAÑA ARMENIA"/>
    <s v="WOMPI"/>
    <s v="FO-25-2037447"/>
    <d v="2025-12-26T11:19:00"/>
    <d v="2025-12-30T13:36:00"/>
    <x v="0"/>
    <s v="ROLLOS"/>
    <s v="EJECUTADO_EXITOSO"/>
    <s v="EJECUTADO EXITOSO"/>
    <s v="26/12/2025 SE ESCALA A COORDINADOR DE ZONA PARA ENTREGA DE ROLLOS EN SITIO | 30/12/2025 VISITAMOS COMERCIO REALIZAMOS ENTREGA DE 56 ROLLOS."/>
    <s v="VISITA_TÉCNICA"/>
    <n v="56"/>
    <s v="INTERMEDIA"/>
    <s v="TERRESTRE"/>
    <s v="ARROYAVE CANO MANUEL GUILLERMO"/>
    <n v="1"/>
    <n v="36351"/>
    <n v="36351"/>
  </r>
  <r>
    <s v="BUCARAMANGA"/>
    <s v="0036-0007"/>
    <x v="3"/>
    <n v="68679"/>
    <n v="3167951"/>
    <n v="39679"/>
    <x v="0"/>
    <s v="SANTANDER"/>
    <s v="SAN GIL"/>
    <s v="BARRIO PUNTA DEL ESTE SAN GIL"/>
    <s v="WOMPI"/>
    <s v="FO-25-2024610"/>
    <d v="2025-12-22T16:39:00"/>
    <d v="2025-12-30T13:38:00"/>
    <x v="0"/>
    <s v="ROLLOS"/>
    <s v="EJECUTADO_EXITOSO"/>
    <s v="EJECUTADO EXITOSO"/>
    <s v="23/12/2025 SE CONFIRMAN DATOS, SE REALIZA ENVIO POR OPERADOR LOGISTICO | 30/12/2025 SE INTENTA COMUNICACION CON EL USUARIO PARA VALIDAR SI YA RECIBIO LOS ROLLOS PERO NO HAY CONTACTO | 30/12/2025 SE REALIZA ENVIO DE 40 ROLLOS, CON LA GUIA 2282137937 SERVIENTREGA. SE CONFIRMA ENTREGA EXITOSA POR PARTE DEL USUARIO"/>
    <s v="ENVÍO"/>
    <n v="40"/>
    <s v="INTERMEDIA"/>
    <s v="TERRESTRE"/>
    <s v="COLPAS MESA ELECTO JORGE"/>
    <n v="1"/>
    <n v="36351"/>
    <n v="36351"/>
  </r>
  <r>
    <s v="BARRANQUILLA"/>
    <s v="0036-0001"/>
    <x v="1"/>
    <n v="8001"/>
    <n v="3180733"/>
    <n v="18786"/>
    <x v="0"/>
    <s v="ATLANTICO"/>
    <s v="BARRANQUILLA"/>
    <s v="BARRIO CEVILLAR V BARRANQUILLA"/>
    <s v="WOMPI"/>
    <s v="FO-25-2040248"/>
    <d v="2025-12-29T08:00:00"/>
    <d v="2025-12-30T13:45:00"/>
    <x v="0"/>
    <s v="ROLLOS"/>
    <s v="EJECUTADO_EXITOSO"/>
    <s v="EJECUTADO EXITOSO"/>
    <s v="27/12/2025 SE ESCALA A COORDINADOR DE ZONA PARA ENTREGA DE ROLLOS EN SITIO | 29/12/2025 SE HACE ENTREGA DE 64 ROLLOS WOMPI DE MANERA EXITOSA"/>
    <s v="VISITA_TÉCNICA"/>
    <n v="64"/>
    <s v="PRINCIPAL"/>
    <s v="TERRESTRE"/>
    <s v="ORTEGA TORRES JUAN SEBASTIAN"/>
    <n v="1"/>
    <n v="31419"/>
    <n v="31419"/>
  </r>
  <r>
    <s v="CUCUTA"/>
    <s v="0036-0007"/>
    <x v="3"/>
    <n v="54001"/>
    <n v="3184124"/>
    <n v="78871"/>
    <x v="0"/>
    <s v="NORTE DE SANTANDER"/>
    <s v="CUCUTA"/>
    <s v="BARRIO PANAMERICANO CUCUTA 2"/>
    <s v="WOMPI"/>
    <s v="FO-25-2046180"/>
    <d v="2025-12-29T10:27:00"/>
    <d v="2025-12-30T13:48:00"/>
    <x v="0"/>
    <s v="ROLLOS"/>
    <s v="EJECUTADO_EXITOSO"/>
    <s v="EJECUTADO EXITOSO"/>
    <s v="29/12/2025 SE ESCALA A COORDINADOR DE ZONA PARA ENTREGA DE ROLLOS EN SITIO | 29/12/2025 SE REALIZA ENTREGA DE 16 ROLLOS WOMPI OK"/>
    <s v="VISITA_TÉCNICA"/>
    <n v="16"/>
    <s v="PRINCIPAL"/>
    <s v="TERRESTRE"/>
    <s v="DURAN ACOSTA FRANK YONNY"/>
    <n v="1"/>
    <n v="31419"/>
    <n v="31419"/>
  </r>
  <r>
    <s v="CALI"/>
    <s v="0036-0003"/>
    <x v="0"/>
    <n v="76001"/>
    <n v="3180702"/>
    <n v="75935"/>
    <x v="0"/>
    <s v="VALLE DEL CAUCA"/>
    <s v="CALI"/>
    <s v="BARRIO EL CALVARIO CALI"/>
    <s v="WOMPI"/>
    <s v="FO-25-2040495"/>
    <d v="2025-12-29T08:00:00"/>
    <d v="2025-12-30T14:05:00"/>
    <x v="0"/>
    <s v="ROLLOS"/>
    <s v="EJECUTADO_CANCELADO"/>
    <s v="CB CERRADO - DESOCUPADO"/>
    <s v="27/12/2025 SE ESCALA A COORDINADOR DE ZONA PARA ENTREGA DE ROLLOS EN SITIO | 30/12/2025 SE LLEGA A SITIO Y SE ENCUENTRA EL CB CERRSDO, SE REALIZA LLAMADA A EL NÚMERO 3173873285 Y SE ESCRIBE VIA WHATSAPP Y TAMPOCO HAY RESPUESTA POR PARTE DEL CB._x000a_SE REALIZA CIERRE DEL FO SIN ENTREGAR LOS ROLLOS."/>
    <s v="VISITA_TÉCNICA"/>
    <m/>
    <s v="PRINCIPAL"/>
    <s v="TERRESTRE"/>
    <s v="TORRES GARCIA JENDRY JOSE"/>
    <n v="1"/>
    <n v="31419"/>
    <n v="31419"/>
  </r>
  <r>
    <s v="VALLEDUPAR"/>
    <s v="0036-0001"/>
    <x v="1"/>
    <n v="20621"/>
    <n v="3162089"/>
    <n v="78155"/>
    <x v="0"/>
    <s v="CESAR"/>
    <s v="LA PAZ"/>
    <s v="BARRIO EL CERRITO LA PAZ"/>
    <s v="WOMPI"/>
    <s v="FO-25-2012104"/>
    <d v="2025-12-22T08:00:00"/>
    <d v="2025-12-30T14:14:00"/>
    <x v="0"/>
    <s v="ROLLOS"/>
    <s v="EJECUTADO_EXITOSO"/>
    <s v="EJECUTADO EXITOSO"/>
    <s v="21/12/2025 SE REALIZA ENVIO DE ROLLOS POR  OPERADOR LOGISTICO | 29/12/2025 SE INTENTA COMUNICACION CON EL USUARIO PARA VALIDAR SI YA RECIBIO LOS ROLLOS PERO NO HAY CONTACTO | 30/12/2025 SE REALIZA ENVIO DE 24 ROLLOS, CON LA GUIA 2278614904 SERVIENTREGA. SE CONFIRMA ENTREGA EXITOSA POR PARTE DE LA TRANSPORTADORA"/>
    <s v="ENVÍO"/>
    <n v="24"/>
    <s v="INTERMEDIA"/>
    <s v="TERRESTRE"/>
    <s v="TORO CARDONA ELIZABETH"/>
    <n v="1"/>
    <n v="36351"/>
    <n v="36351"/>
  </r>
  <r>
    <s v="TUNJA"/>
    <s v="0036-0007"/>
    <x v="3"/>
    <n v="15491"/>
    <n v="3168260"/>
    <n v="54440"/>
    <x v="0"/>
    <s v="BOYACA"/>
    <s v="NOBSA"/>
    <s v="BARRIO CENTRO NOBSA 3"/>
    <s v="WOMPI"/>
    <s v="FO-25-2021979"/>
    <d v="2025-12-23T08:00:00"/>
    <d v="2025-12-30T14:15:00"/>
    <x v="0"/>
    <s v="ROLLOS"/>
    <s v="EJECUTADO_EXITOSO"/>
    <s v="EJECUTADO EXITOSO"/>
    <s v="30/12/2025 SE REALIZA ENVIO DE 56 ROLLOS, CON LA GUIA 2235598307 SERVIENTREGA. SE CONFIRMA ENTREGA EXITOSA POR PARTE DE LA TRANSPORTADORA"/>
    <s v="ENVÍO"/>
    <n v="56"/>
    <s v="INTERMEDIA"/>
    <s v="TERRESTRE"/>
    <s v="ALVAREZ LOPEZ MARIANA"/>
    <n v="1"/>
    <n v="36351"/>
    <n v="36351"/>
  </r>
  <r>
    <s v="TUNJA"/>
    <s v="0036-0007"/>
    <x v="3"/>
    <n v="15667"/>
    <n v="3168317"/>
    <n v="54237"/>
    <x v="0"/>
    <s v="BOYACA"/>
    <s v="SAN LUIS DE GACENO"/>
    <s v="BARRIO CENTRO SAN LUIS DE GACENO 1"/>
    <s v="WOMPI"/>
    <s v="FO-25-2021947"/>
    <d v="2025-12-23T08:00:00"/>
    <d v="2025-12-30T14:16:00"/>
    <x v="0"/>
    <s v="ROLLOS"/>
    <s v="EJECUTADO_EXITOSO"/>
    <s v="EJECUTADO EXITOSO"/>
    <s v="23/12/2025 SE REALIZA ENVIO DE ROLLOS POR  OPERADOR LOGISTICO | 30/12/2025 SE REALIZA ENVIO DE 56 ROLLOS, CON LA GUIA 2235598305 SERVIENTREGA. SE CONFIRMA ENTREGA EXITOSA POR PARTE DE LA TRANSPORTADORA"/>
    <s v="ENVÍO"/>
    <n v="56"/>
    <s v="LEJANA"/>
    <s v="TERRESTRE"/>
    <s v="ORREGO BEDOYA YASMIN ADRIANA"/>
    <n v="1"/>
    <n v="40250"/>
    <n v="40250"/>
  </r>
  <r>
    <s v="TUNJA"/>
    <s v="0036-0007"/>
    <x v="3"/>
    <n v="15176"/>
    <n v="3169130"/>
    <n v="10598"/>
    <x v="0"/>
    <s v="BOYACA"/>
    <s v="CHIQUINQUIRA"/>
    <s v="BARRIO CENTRO - CHIQUINQUIRA"/>
    <s v="WOMPI"/>
    <s v="FO-25-2024658"/>
    <d v="2025-12-23T08:34:00"/>
    <d v="2025-12-30T14:17:00"/>
    <x v="0"/>
    <s v="ROLLOS"/>
    <s v="EJECUTADO_EXITOSO"/>
    <s v="EJECUTADO EXITOSO"/>
    <s v="23/12/2025 SE CONFIRMAN DATOS, SE REALIZA ENVIO POR OPERADOR LOGISTICO | 30/12/2025 SE REALIZA ENVIO DE 48 ROLLOS, CON LA GUIA 2235598355 SERVIENTREGA. SE CONFIRMA ENTREGA EXITOSA POR PARTE DE LA TRANSPORTADORA"/>
    <s v="ENVÍO"/>
    <n v="48"/>
    <s v="LEJANA"/>
    <s v="TERRESTRE"/>
    <s v="MISAS MARULANDA ALEXANDER"/>
    <n v="1"/>
    <n v="40250"/>
    <n v="40250"/>
  </r>
  <r>
    <s v="CUCUTA"/>
    <s v="0036-0007"/>
    <x v="3"/>
    <n v="54099"/>
    <n v="3169184"/>
    <n v="78866"/>
    <x v="0"/>
    <s v="NORTE DE SANTANDER"/>
    <s v="BOCHALEMA"/>
    <s v="BARRIO SAN BARTOLOME BOCHALEMA"/>
    <s v="WOMPI"/>
    <s v="FO-25-2024652"/>
    <d v="2025-12-23T09:09:00"/>
    <d v="2025-12-30T14:18:00"/>
    <x v="0"/>
    <s v="ROLLOS"/>
    <s v="EJECUTADO_EXITOSO"/>
    <s v="EJECUTADO EXITOSO"/>
    <s v="23/12/2025 SE CONFIRMAN DATOS, SE REALIZA ENVIO POR OPERADOR LOGISTICO | 30/12/2025 SE REALIZA ENVIO DE 24 ROLLOS, CON LA GUIA 2282137944 SERVIENTREGA. SE CONFIRMA ENTREGA EXITOSA POR PARTE DE LA TRANSPORTADORA"/>
    <s v="ENVÍO"/>
    <n v="24"/>
    <s v="INTERMEDIA"/>
    <s v="TERRESTRE"/>
    <s v="COLPAS MESA ELECTO JORGE"/>
    <n v="1"/>
    <n v="36351"/>
    <n v="36351"/>
  </r>
  <r>
    <s v="TUNJA"/>
    <s v="0036-0007"/>
    <x v="3"/>
    <n v="15176"/>
    <n v="3170523"/>
    <n v="77395"/>
    <x v="0"/>
    <s v="BOYACA"/>
    <s v="CHIQUINQUIRA"/>
    <s v="BARRIO VILLA REPUBLICANA CHIQUINQUIRA"/>
    <s v="WOMPI"/>
    <s v="FO-25-2025014"/>
    <d v="2025-12-23T10:56:00"/>
    <d v="2025-12-30T14:19:00"/>
    <x v="0"/>
    <s v="ROLLOS"/>
    <s v="EJECUTADO_EXITOSO"/>
    <s v="EJECUTADO EXITOSO"/>
    <s v="23/12/2025 SE CONFIRMAN DATOS, SE REALIZA ENVIO POR OPERADOR LOGISTICO | 23/12/2025 SE PROCEDE A CERRAR ESTE CASO YA QUE  ESTA SIENDO ATENDIDO CON EL RADICADO 3146667. | 30/12/2025 SE REALIZA ENVIO DE 8 ROLLOS, CON LA GUIA 2235598363 SERVIENTREGA. SE CONFIRMA ENTREGA EXITOSA POR PARTE DE LA TRANSPORTADORA"/>
    <s v="ENVÍO"/>
    <n v="8"/>
    <s v="LEJANA"/>
    <s v="TERRESTRE"/>
    <s v="ORREGO BEDOYA YASMIN ADRIANA"/>
    <n v="1"/>
    <n v="40250"/>
    <n v="40250"/>
  </r>
  <r>
    <s v="VALLEDUPAR"/>
    <s v="0036-0001"/>
    <x v="1"/>
    <n v="20013"/>
    <n v="3172081"/>
    <n v="78864"/>
    <x v="0"/>
    <s v="CESAR"/>
    <s v="AGUSTIN CODAZZI"/>
    <s v="BARRIO CENTRO AGUSTIN CODAZZI 9"/>
    <s v="WOMPI"/>
    <s v="FO-25-2025024"/>
    <d v="2025-12-23T14:51:00"/>
    <d v="2025-12-30T14:20:00"/>
    <x v="0"/>
    <s v="ROLLOS"/>
    <s v="EJECUTADO_EXITOSO"/>
    <s v="EJECUTADO EXITOSO"/>
    <s v="30/12/2025 SE REALIZA ENVIO DE 8 ROLLOS, CON LA GUIA 2278614928 SERVIENTREGA. SE CONFIRMA ENTREGA EXITOSA POR PARTE DE LA TRANSPORTADORA"/>
    <s v="ENVÍO"/>
    <n v="8"/>
    <s v="INTERMEDIA"/>
    <s v="TERRESTRE"/>
    <s v="ALVAREZ LOPEZ MARIANA"/>
    <n v="1"/>
    <n v="36351"/>
    <n v="36351"/>
  </r>
  <r>
    <s v="IBAGUE"/>
    <s v="0036-0006"/>
    <x v="2"/>
    <n v="73352"/>
    <n v="3178047"/>
    <n v="71228"/>
    <x v="0"/>
    <s v="TOLIMA"/>
    <s v="ICONONZO"/>
    <s v="BARRIO CENTRO ICONONZO 5"/>
    <s v="WOMPI"/>
    <s v="FO-25-2030281"/>
    <d v="2025-12-26T10:16:00"/>
    <d v="2025-12-30T14:21:00"/>
    <x v="0"/>
    <s v="ROLLOS"/>
    <s v="EJECUTADO_EXITOSO"/>
    <s v="EJECUTADO EXITOSO"/>
    <s v="26/12/2025 SE REALIZA ENVIO DE ROLLOS POR  OPERADOR LOGISTICO | 30/12/2025 SE REALIZA ENVIO DE 48 ROLLOS, CON LA GUIA 2235598381 SERVIENTREGA. SE CONFIRMA ENTREGA EXITOSA POR PARTE DE LA TRANSPORTADORA"/>
    <s v="ENVÍO"/>
    <n v="48"/>
    <s v="LEJANA"/>
    <s v="TERRESTRE"/>
    <s v="ORREGO BEDOYA YASMIN ADRIANA"/>
    <n v="1"/>
    <n v="40250"/>
    <n v="40250"/>
  </r>
  <r>
    <s v="BOGOTA"/>
    <s v="0036-0004"/>
    <x v="4"/>
    <n v="25758"/>
    <n v="3180026"/>
    <n v="49329"/>
    <x v="0"/>
    <s v="CUNDINAMARCA"/>
    <s v="SOPO"/>
    <s v="BARRIO SOPO SOPO 1"/>
    <s v="WOMPI"/>
    <s v="FO-25-2038571"/>
    <d v="2025-12-26T15:18:00"/>
    <d v="2025-12-30T14:23:00"/>
    <x v="0"/>
    <s v="ROLLOS"/>
    <s v="EJECUTADO_EXITOSO"/>
    <s v="EJECUTADO EXITOSO"/>
    <s v="26/12/2025 SE REALIZA ENVIO DE ROLLOS POR  OPERADOR LOGISTICO | 30/12/2025 SE REALIZA ENVIO DE 64 ROLLOS, CON LA GUIA 2235598390 SERVIENTREGA. SE CONFIRMA ENTREGA EXITOSA POR PARTE DE LA TRANSPORTADORA"/>
    <s v="ENVÍO"/>
    <n v="64"/>
    <s v="INTERMEDIA"/>
    <s v="TERRESTRE"/>
    <s v="ORREGO BEDOYA YASMIN ADRIANA"/>
    <n v="1"/>
    <n v="36351"/>
    <n v="36351"/>
  </r>
  <r>
    <s v="BOGOTA"/>
    <s v="0036-0004"/>
    <x v="4"/>
    <n v="25290"/>
    <n v="3181627"/>
    <n v="76800"/>
    <x v="0"/>
    <s v="CUNDINAMARCA"/>
    <s v="FUSAGASUGA"/>
    <s v="BARRIO ANTONIO NARIÑO FUSAGASUGA 2"/>
    <s v="WOMPI"/>
    <s v="FO-25-2042507"/>
    <d v="2025-12-29T08:00:00"/>
    <d v="2025-12-30T14:25:00"/>
    <x v="0"/>
    <s v="ROLLOS"/>
    <s v="EJECUTADO_EXITOSO"/>
    <s v="EJECUTADO EXITOSO"/>
    <s v="28/12/2025 SE REALIZA ENVIO DE ROLLOS POR  OPERADOR LOGISTICO | 30/12/2025 SE REALIZA ENVIO DE 64 ROLLOS, CON LA GUIA 2235598397 SERVIENTREGA. SE CONFIRMA ENTREGA EXITOSA POR PARTE DE LA TRANSPORTADORA"/>
    <s v="ENVÍO"/>
    <n v="64"/>
    <s v="INTERMEDIA"/>
    <s v="TERRESTRE"/>
    <s v="DIAZ ACOSTA MARIA ISABEL"/>
    <n v="1"/>
    <n v="36351"/>
    <n v="36351"/>
  </r>
  <r>
    <s v="BOGOTA"/>
    <s v="0036-0004"/>
    <x v="4"/>
    <n v="25290"/>
    <n v="3180385"/>
    <n v="34197"/>
    <x v="0"/>
    <s v="CUNDINAMARCA"/>
    <s v="FUSAGASUGA"/>
    <s v="BARRIO LA PAMPA FUSAGASUGA"/>
    <s v="WOMPI"/>
    <s v="FO-25-2040952"/>
    <d v="2025-12-29T08:00:00"/>
    <d v="2025-12-30T14:26:00"/>
    <x v="0"/>
    <s v="ROLLOS"/>
    <s v="EJECUTADO_EXITOSO"/>
    <s v="EJECUTADO EXITOSO"/>
    <s v="27/12/2025 SE CONFIRMAN DATOS, SE REALIZA ENVIO POR OPERADOR LOGISTICO | 30/12/2025 SE REALIZA ENVIO DE 56 ROLLOS, CON LA GUIA 2235598388 SERVIENTREGA. SE CONFIRMA ENTREGA EXITOSA POR PARTE DE LA TRANSPORTADORA"/>
    <s v="ENVÍO"/>
    <n v="56"/>
    <s v="INTERMEDIA"/>
    <s v="TERRESTRE"/>
    <s v="MISAS MARULANDA ALEXANDER"/>
    <n v="1"/>
    <n v="36351"/>
    <n v="36351"/>
  </r>
  <r>
    <s v="BOGOTA"/>
    <s v="0036-0004"/>
    <x v="4"/>
    <n v="25867"/>
    <n v="3180667"/>
    <n v="52303"/>
    <x v="0"/>
    <s v="CUNDINAMARCA"/>
    <s v="VIANI"/>
    <s v="BARRIO SAN FERNANDO VIANI 1"/>
    <s v="WOMPI"/>
    <s v="FO-25-2040048"/>
    <d v="2025-12-29T08:00:00"/>
    <d v="2025-12-30T14:27:00"/>
    <x v="0"/>
    <s v="ROLLOS"/>
    <s v="EJECUTADO_EXITOSO"/>
    <s v="EJECUTADO EXITOSO"/>
    <s v="27/12/2025 SE REALIZA ENVIO DE ROLLOS POR  OPERADOR LOGISTICO | 30/12/2025 SE REALIZA ENVIO DE 24 ROLLOS, CON LA GUIA 2235598393 SERVIENTREGA. SE CONFIRMA ENTREGA EXITOSA POR PARTE DE LA TRANSPORTADORA"/>
    <s v="ENVÍO"/>
    <n v="24"/>
    <s v="LEJANA"/>
    <s v="TERRESTRE"/>
    <s v="ORREGO BEDOYA YASMIN ADRIANA"/>
    <n v="1"/>
    <n v="40250"/>
    <n v="40250"/>
  </r>
  <r>
    <s v="PEREIRA"/>
    <s v="0036-0002"/>
    <x v="6"/>
    <n v="63001"/>
    <n v="3173507"/>
    <n v="52800"/>
    <x v="0"/>
    <s v="QUINDIO"/>
    <s v="ARMENIA"/>
    <s v="BARRIO VILLA LILIANA ARMENIA 1"/>
    <s v="WOMPI"/>
    <s v="FO-25-2025926"/>
    <d v="2025-12-24T08:00:00"/>
    <d v="2025-12-30T15:01:00"/>
    <x v="0"/>
    <s v="ROLLOS"/>
    <s v="EJECUTADO_EXITOSO"/>
    <s v="EJECUTADO EXITOSO"/>
    <s v="24/12/2025 SE ESCALA A COORDINADOR DE ZONA PARA ENTREGA DE ROLLOS EN SITIO | 30/12/2025 VISITAMOS COMERCIO REALIZAMOS ENTREGA DE 32 ROLLOS."/>
    <s v="VISITA_TÉCNICA"/>
    <n v="32"/>
    <s v="INTERMEDIA"/>
    <s v="TERRESTRE"/>
    <s v="ARROYAVE CANO MANUEL GUILLERMO"/>
    <n v="1"/>
    <n v="36351"/>
    <n v="36351"/>
  </r>
  <r>
    <s v="PEREIRA"/>
    <s v="0036-0002"/>
    <x v="6"/>
    <n v="63001"/>
    <n v="3180740"/>
    <n v="67057"/>
    <x v="0"/>
    <s v="QUINDIO"/>
    <s v="ARMENIA"/>
    <s v="BARRIO LIMONAR ARMENIA"/>
    <s v="WOMPI"/>
    <s v="FO-25-2040052"/>
    <d v="2025-12-29T08:00:00"/>
    <d v="2025-12-30T15:04:00"/>
    <x v="0"/>
    <s v="ROLLOS"/>
    <s v="EJECUTADO_CANCELADO"/>
    <s v="CB CON EFECTY"/>
    <s v="27/12/2025 SE ESCALA A COORDINADOR DE ZONA PARA ENTREGA DE ROLLOS EN SITIO | 30/12/2025 VISITAMOS COMERCIO PERO NO ES POSIBLE ENTREGAR LOS ROLLOS YA QUE EL COMERCIO CUENTA CON EFECTY, SE REALIZA ESCALAMIENTO CON WOMPI SE LE INFORMA AL CLIENTE EL MOTIVO POR EL CUAL NO SE ENTREGAN LOS ROLLOS."/>
    <s v="VISITA_TÉCNICA"/>
    <n v="40"/>
    <s v="INTERMEDIA"/>
    <s v="TERRESTRE"/>
    <s v="ARROYAVE CANO MANUEL GUILLERMO"/>
    <n v="1"/>
    <n v="36351"/>
    <n v="36351"/>
  </r>
  <r>
    <s v="PEREIRA"/>
    <s v="0036-0002"/>
    <x v="6"/>
    <n v="76736"/>
    <n v="3165950"/>
    <n v="49683"/>
    <x v="0"/>
    <s v="VALLE DEL CAUCA"/>
    <s v="SEVILLA"/>
    <s v="BARRIO CENTRO SEVILLA 6"/>
    <s v="WOMPI"/>
    <s v="FO-25-2017163"/>
    <d v="2025-12-22T12:13:00"/>
    <d v="2025-12-30T15:08:00"/>
    <x v="0"/>
    <s v="ROLLOS"/>
    <s v="EJECUTADO_EXITOSO"/>
    <s v="EJECUTADO EXITOSO"/>
    <s v="22/12/2025 SE REALIZA ENVIO DE ROLLOS POR  OPERADOR LOGISTICO | 30/12/2025 EN COMUNICACION CON EL USUARIO INDICA QUE AUN NO HA RECIBIDO LOS ROLLOS | 30/12/2025 SE REALIZA ENVIO DE 64 ROLLOS, CON LA GUIA 2088989375 SERVIENTREGA. SE CONFIRMA ENTREGA EXITOSA POR PARTE DEL USUARIO"/>
    <s v="ENVÍO"/>
    <n v="64"/>
    <s v="INTERMEDIA"/>
    <s v="TERRESTRE"/>
    <s v="ORREGO BEDOYA YASMIN ADRIANA"/>
    <n v="1"/>
    <n v="36351"/>
    <n v="36351"/>
  </r>
  <r>
    <s v="MEDELLIN"/>
    <s v="0036-0005"/>
    <x v="5"/>
    <n v="5088"/>
    <n v="3163637"/>
    <n v="74188"/>
    <x v="0"/>
    <s v="ANTIOQUIA"/>
    <s v="BELLO"/>
    <s v="BARRIO BELLO BELLO 19"/>
    <s v="WOMPI"/>
    <s v="FO-25-2015200"/>
    <d v="2025-12-22T08:54:00"/>
    <d v="2025-12-30T15:12:00"/>
    <x v="0"/>
    <s v="ROLLOS"/>
    <s v="EJECUTADO_EXITOSO"/>
    <s v="EJECUTADO EXITOSO"/>
    <s v="22/12/2025 SE ESCALA A COORDINADOR DE ZONA PARA ENTREGA DE ROLLOS EN SITIO | 30/12/2025 SE REALIZA ENTREGA DE 40 ROLLOS POR EL OPERADOR LOGISTICO VELOCES CON LA GUIA V4002035683"/>
    <s v="ANALISTA-OPERADOR LOGISTICO"/>
    <n v="40"/>
    <s v="PRINCIPAL"/>
    <s v="TERRESTRE"/>
    <s v="BETANCUR AGUIRRE EDGAR AUGUSTO"/>
    <n v="1"/>
    <n v="31419"/>
    <n v="31419"/>
  </r>
  <r>
    <s v="MEDELLIN"/>
    <s v="0036-0005"/>
    <x v="5"/>
    <n v="5088"/>
    <n v="3169790"/>
    <n v="68333"/>
    <x v="0"/>
    <s v="ANTIOQUIA"/>
    <s v="BELLO"/>
    <s v="BARRIO BELLO BELLO 10"/>
    <s v="WOMPI"/>
    <s v="FO-25-2022879"/>
    <d v="2025-12-23T09:53:00"/>
    <d v="2025-12-30T15:13:00"/>
    <x v="0"/>
    <s v="ROLLOS"/>
    <s v="EJECUTADO_EXITOSO"/>
    <s v="EJECUTADO EXITOSO"/>
    <s v="23/12/2025 SE ESCALA A COORDINADOR DE ZONA PARA ENTREGA DE ROLLOS EN SITIO | 26/12/2025 SE LE INFORMA A VELOCES DE LOS VENCIMIENTOS DE LA PROXIMA SEMANA, PARA QUE LO TENGAN EN CUENTA | 30/12/2025 SE REALIZA ENTREGA DE 40 ROLLOS POR EL OPERADOR LOGISTICO VELOCES CON LA GUIA V4002043424"/>
    <s v="ANALISTA-OPERADOR LOGISTICO"/>
    <n v="40"/>
    <s v="PRINCIPAL"/>
    <s v="TERRESTRE"/>
    <s v="BETANCUR AGUIRRE EDGAR AUGUSTO"/>
    <n v="1"/>
    <n v="31419"/>
    <n v="31419"/>
  </r>
  <r>
    <s v="MEDELLIN"/>
    <s v="0036-0005"/>
    <x v="5"/>
    <n v="5001"/>
    <n v="3170271"/>
    <n v="27988"/>
    <x v="0"/>
    <s v="ANTIOQUIA"/>
    <s v="MEDELLIN"/>
    <s v="BARRIO CENTRO 3 MEDELLIN"/>
    <s v="WOMPI"/>
    <s v="FO-25-2022870"/>
    <d v="2025-12-23T10:33:00"/>
    <d v="2025-12-30T15:14:00"/>
    <x v="0"/>
    <s v="ROLLOS"/>
    <s v="EJECUTADO_EXITOSO"/>
    <s v="EJECUTADO EXITOSO"/>
    <s v="23/12/2025 SE ESCALA A COORDINADOR DE ZONA PARA ENTREGA DE ROLLOS EN SITIO | 26/12/2025 SE LE INFORMA A VELOCES DE LOS VENCIMIENTOS DE LA PROXIMA SEMANA, PARA QUE LO TENGAN EN CUENTA | 30/12/2025 SE REALIZA ENTREGA DE 24 ROLLOS POR EL OPERADOR LOGISTICO VELOCES CON LA GUIA V4002043423"/>
    <s v="ANALISTA-OPERADOR LOGISTICO"/>
    <n v="24"/>
    <s v="PRINCIPAL"/>
    <s v="TERRESTRE"/>
    <s v="BETANCUR AGUIRRE EDGAR AUGUSTO"/>
    <n v="1"/>
    <n v="31419"/>
    <n v="31419"/>
  </r>
  <r>
    <s v="PEREIRA"/>
    <s v="0036-0002"/>
    <x v="6"/>
    <n v="63001"/>
    <n v="3180690"/>
    <n v="67674"/>
    <x v="0"/>
    <s v="QUINDIO"/>
    <s v="ARMENIA"/>
    <s v="BARRIO LAS COLINAS ARMENIA"/>
    <s v="WOMPI"/>
    <s v="FO-25-2040717"/>
    <d v="2025-12-29T08:00:00"/>
    <d v="2025-12-30T15:14:00"/>
    <x v="0"/>
    <s v="ROLLOS"/>
    <s v="EJECUTADO_EXITOSO"/>
    <s v="EJECUTADO EXITOSO"/>
    <s v="27/12/2025 SE CONFIRMAN DATOS, SE REALIZA ENVIO POR OPERADOR LOGISTICO | 30/12/2025 VISITAMOS COMERCIO REALIZAMOS ENTREGA DE 40 ROLLOS"/>
    <s v="VISITA_TÉCNICA"/>
    <n v="40"/>
    <s v="INTERMEDIA"/>
    <s v="TERRESTRE"/>
    <s v="ARROYAVE CANO MANUEL GUILLERMO"/>
    <n v="1"/>
    <n v="36351"/>
    <n v="36351"/>
  </r>
  <r>
    <s v="MEDELLIN"/>
    <s v="0036-0005"/>
    <x v="5"/>
    <n v="5360"/>
    <n v="3181676"/>
    <n v="14762"/>
    <x v="0"/>
    <s v="ANTIOQUIA"/>
    <s v="ITAGUI"/>
    <s v="BARRIO SIMON BOLIVAR ITAGUI"/>
    <s v="WOMPI"/>
    <s v="FO-25-2044397"/>
    <d v="2025-12-29T08:00:00"/>
    <d v="2025-12-30T15:15:00"/>
    <x v="0"/>
    <s v="ROLLOS"/>
    <s v="EJECUTADO_EXITOSO"/>
    <s v="EJECUTADO EXITOSO"/>
    <s v="29/12/2025 SE ESCALA A COORDINADOR DE ZONA PARA ENTREGA DE ROLLOS EN SITIO | 30/12/2025 SE REALIZA ENTREGA DE 56 ROLLOS POR EL OPERADOR LOGISTICO VELOCES CON LA GUIA V4002055630"/>
    <s v="ANALISTA-OPERADOR LOGISTICO"/>
    <n v="56"/>
    <s v="PRINCIPAL"/>
    <s v="TERRESTRE"/>
    <s v="BETANCUR AGUIRRE EDGAR AUGUSTO"/>
    <n v="1"/>
    <n v="31419"/>
    <n v="31419"/>
  </r>
  <r>
    <s v="MEDELLIN"/>
    <s v="0036-0005"/>
    <x v="5"/>
    <n v="5360"/>
    <n v="3181563"/>
    <n v="65736"/>
    <x v="0"/>
    <s v="ANTIOQUIA"/>
    <s v="ITAGUI"/>
    <s v="BARRIO SAN GABRIEL ITAGUI 4"/>
    <s v="WOMPI"/>
    <s v="FO-25-2043199"/>
    <d v="2025-12-29T08:00:00"/>
    <d v="2025-12-30T15:16:00"/>
    <x v="0"/>
    <s v="ROLLOS"/>
    <s v="EJECUTADO_EXITOSO"/>
    <s v="EJECUTADO EXITOSO"/>
    <s v="28/12/2025 SE ESCALA A COORDINADOR DE ZONA PARA ENTREGA DE ROLLOS EN SITIO | 30/12/2025 SE REALIZA ENTREGA DE 56 ROLLOS POR EL OPERADOR LOGISTICO VELOCES CON LA GUIA V4002055632"/>
    <s v="ANALISTA-OPERADOR LOGISTICO"/>
    <n v="56"/>
    <s v="PRINCIPAL"/>
    <s v="TERRESTRE"/>
    <s v="BETANCUR AGUIRRE EDGAR AUGUSTO"/>
    <n v="1"/>
    <n v="31419"/>
    <n v="31419"/>
  </r>
  <r>
    <s v="MEDELLIN"/>
    <s v="0036-0005"/>
    <x v="5"/>
    <n v="5001"/>
    <n v="3181734"/>
    <n v="72543"/>
    <x v="0"/>
    <s v="ANTIOQUIA"/>
    <s v="MEDELLIN"/>
    <s v="BARRIO ARANJUEZ MEDELLIN 19"/>
    <s v="WOMPI"/>
    <s v="FO-25-2042709"/>
    <d v="2025-12-29T08:00:00"/>
    <d v="2025-12-30T15:17:00"/>
    <x v="0"/>
    <s v="ROLLOS"/>
    <s v="EJECUTADO_EXITOSO"/>
    <s v="EJECUTADO EXITOSO"/>
    <s v="28/12/2025 SE ESCALA A COORDINADOR DE ZONA PARA ENTREGA DE ROLLOS EN SITIO | 30/12/2025 SE REALIZA ENTREGA DE 32 ROLLOS POR EL OPERADOR LOGISTICO VELOCES CON LA GUIA V4002055633"/>
    <s v="ANALISTA-OPERADOR LOGISTICO"/>
    <n v="32"/>
    <s v="PRINCIPAL"/>
    <s v="TERRESTRE"/>
    <s v="BETANCUR AGUIRRE EDGAR AUGUSTO"/>
    <n v="1"/>
    <n v="31419"/>
    <n v="31419"/>
  </r>
  <r>
    <s v="MONTERIA"/>
    <s v="0036-0001"/>
    <x v="1"/>
    <n v="23001"/>
    <n v="3181626"/>
    <n v="70627"/>
    <x v="0"/>
    <s v="CORDOBA"/>
    <s v="MONTERIA"/>
    <s v="BARRIO EL DORADO MONTERIA 10"/>
    <s v="WOMPI"/>
    <s v="FO-25-2042457"/>
    <d v="2025-12-29T08:00:00"/>
    <d v="2025-12-30T15:17:00"/>
    <x v="0"/>
    <s v="ROLLOS"/>
    <s v="EJECUTADO_EXITOSO"/>
    <s v="EJECUTADO EXITOSO"/>
    <s v="28/12/2025 SE ESCALA A COORDINADOR DE ZONA PARA ENTREGA DE ROLLOS EN SITIO | 30/12/2025 SE REALIZÓ ENTREGA DE 56 ROLLOS PARA CB BANCOLOMBIA, NO SÉ MANIPULÓ EQUIPOS."/>
    <s v="VISITA_TÉCNICA"/>
    <n v="56"/>
    <s v="PRINCIPAL"/>
    <s v="TERRESTRE"/>
    <s v="CALDERA SALCEDO CARLOS JULIO"/>
    <n v="1"/>
    <n v="31419"/>
    <n v="31419"/>
  </r>
  <r>
    <s v="MEDELLIN"/>
    <s v="0036-0005"/>
    <x v="5"/>
    <n v="5001"/>
    <n v="3180356"/>
    <n v="79435"/>
    <x v="0"/>
    <s v="ANTIOQUIA"/>
    <s v="MEDELLIN"/>
    <s v="BARRIO ARANJUEZ MEDELLIN 23"/>
    <s v="WOMPI"/>
    <s v="FO-25-2040515"/>
    <d v="2025-12-29T08:00:00"/>
    <d v="2025-12-30T15:18:00"/>
    <x v="0"/>
    <s v="ROLLOS"/>
    <s v="EJECUTADO_EXITOSO"/>
    <s v="EJECUTADO EXITOSO"/>
    <s v="27/12/2025 SE ESCALA A COORDINADOR DE ZONA PARA ENTREGA DE ROLLOS EN SITIO | 30/12/2025 SE REALIZA ENTREGA DE 24 ROLLOS POR EL OPERADOR LOGISTICO VELOCES CON LA GUIA V4002055642"/>
    <s v="ANALISTA-OPERADOR LOGISTICO"/>
    <n v="24"/>
    <s v="PRINCIPAL"/>
    <s v="TERRESTRE"/>
    <s v="BETANCUR AGUIRRE EDGAR AUGUSTO"/>
    <n v="1"/>
    <n v="31419"/>
    <n v="31419"/>
  </r>
  <r>
    <s v="MONTERIA"/>
    <s v="0036-0001"/>
    <x v="1"/>
    <n v="23162"/>
    <n v="3184407"/>
    <n v="24764"/>
    <x v="0"/>
    <s v="CORDOBA"/>
    <s v="CERETE"/>
    <s v="BARRIO CENTRO III - CERETÉ"/>
    <s v="WOMPI"/>
    <s v="FO-25-2046169"/>
    <d v="2025-12-29T10:55:00"/>
    <d v="2025-12-30T15:26:00"/>
    <x v="0"/>
    <s v="ROLLOS"/>
    <s v="EJECUTADO_EXITOSO"/>
    <s v="EJECUTADO EXITOSO"/>
    <s v="29/12/2025 SE ESCALA A COORDINADOR DE ZONA PARA ENTREGA DE ROLLOS EN SITIO | 30/12/2025 SE REALIZA ENTREGA DE 64 ROLLOS DE LA RED WOMPI, NO SE MANIPULA EQUIPOS"/>
    <s v="VISITA_TÉCNICA"/>
    <n v="64"/>
    <s v="PRINCIPAL"/>
    <s v="TERRESTRE"/>
    <s v="ARRAZOLA HERNANDEZ NICOLAS AUGUSTO"/>
    <n v="1"/>
    <n v="31419"/>
    <n v="31419"/>
  </r>
  <r>
    <s v="MONTERIA"/>
    <s v="0036-0001"/>
    <x v="1"/>
    <n v="23162"/>
    <n v="3182486"/>
    <n v="76718"/>
    <x v="0"/>
    <s v="CORDOBA"/>
    <s v="CERETE"/>
    <s v="BARRIO LA ESPERANZA CERETE"/>
    <s v="WOMPI"/>
    <s v="FO-25-2045135"/>
    <d v="2025-12-29T08:33:00"/>
    <d v="2025-12-30T15:29:00"/>
    <x v="0"/>
    <s v="ROLLOS"/>
    <s v="EJECUTADO_EXITOSO"/>
    <s v="EJECUTADO EXITOSO"/>
    <s v="29/12/2025 SE ESCALA A COORDINADOR DE ZONA PARA ENTREGA DE ROLLOS EN SITIO | 30/12/2025 SE REALIZA ENTREGA LA ENTREGA DE 32 ROLLOS DE LA RED WOMPI NO MANIPULA EQUIPOS"/>
    <s v="VISITA_TÉCNICA"/>
    <n v="32"/>
    <s v="PRINCIPAL"/>
    <s v="TERRESTRE"/>
    <s v="ARRAZOLA HERNANDEZ NICOLAS AUGUSTO"/>
    <n v="1"/>
    <n v="31419"/>
    <n v="31419"/>
  </r>
  <r>
    <s v="BOGOTA"/>
    <s v="0036-0004"/>
    <x v="4"/>
    <n v="11001"/>
    <n v="3185333"/>
    <n v="63843"/>
    <x v="0"/>
    <s v="CUNDINAMARCA"/>
    <s v="BOGOTA"/>
    <s v="BARRIO PATIO BONITO BOGOTA 19"/>
    <s v="WOMPI"/>
    <s v="FO-25-2047192"/>
    <d v="2025-12-29T13:33:00"/>
    <d v="2025-12-30T15:30:00"/>
    <x v="0"/>
    <s v="ROLLOS"/>
    <s v="EJECUTADO_EXITOSO"/>
    <s v="EJECUTADO EXITOSO"/>
    <s v="29/12/2025 SE ESCALA A COORDINADOR DE ZONA PARA ENTREGA DE ROLLOS EN SITIO | 30/12/2025 SE ENTREGA 64 ROLLOS DE WOMPI PARA EL CORRESPONSAL BANCARIO"/>
    <s v="VISITA_TÉCNICA"/>
    <n v="64"/>
    <s v="PRINCIPAL"/>
    <s v="TERRESTRE"/>
    <s v="LEAL POVEDA YOHAN SEBASTIAN"/>
    <n v="1"/>
    <n v="31419"/>
    <n v="31419"/>
  </r>
  <r>
    <s v="CUCUTA"/>
    <s v="0036-0007"/>
    <x v="3"/>
    <n v="54874"/>
    <n v="3181347"/>
    <n v="80197"/>
    <x v="0"/>
    <s v="NORTE DE SANTANDER"/>
    <s v="VILLA DEL ROSARIO"/>
    <s v="BARRIO LA PRADERA VILLA DEL ROSARIO"/>
    <s v="WOMPI"/>
    <s v="FO-25-2040769"/>
    <d v="2025-12-29T08:00:00"/>
    <d v="2025-12-30T15:30:00"/>
    <x v="0"/>
    <s v="ROLLOS"/>
    <s v="EJECUTADO_EXITOSO"/>
    <s v="EJECUTADO EXITOSO"/>
    <s v="27/12/2025 SE ESCALA A COORDINADOR DE ZONA PARA ENTREGA DE ROLLOS EN SITIO | 30/12/2025 SE REALIZA VISITA AL COMERCIO Y SE REALIZA ENTREGA DE 16 ROLLOS TODO OK"/>
    <s v="VISITA_TÉCNICA"/>
    <n v="16"/>
    <s v="PRINCIPAL"/>
    <s v="TERRESTRE"/>
    <s v="MORA VEGA JEAMPIER"/>
    <n v="1"/>
    <n v="31419"/>
    <n v="31419"/>
  </r>
  <r>
    <s v="BOGOTA"/>
    <s v="0036-0004"/>
    <x v="4"/>
    <n v="25754"/>
    <n v="3181711"/>
    <n v="71902"/>
    <x v="0"/>
    <s v="CUNDINAMARCA"/>
    <s v="SOACHA"/>
    <s v="SOACHA LEON XIII SECTOR 2"/>
    <s v="WOMPI"/>
    <s v="FO-25-2042458"/>
    <d v="2025-12-29T08:00:00"/>
    <d v="2025-12-30T15:37:00"/>
    <x v="0"/>
    <s v="ROLLOS"/>
    <s v="EJECUTADO_CANCELADO"/>
    <s v="CB CERRADO - DESOCUPADO"/>
    <s v="28/12/2025 SE ESCALA A COORDINADOR DE ZONA PARA ENTREGA DE ROLLOS EN SITIO | 30/12/2025 SE REALIZA DESPLAZAMIENTO A DIRECCIÓN PARA ENTREGA DE ROLLOS ENCONTRANDO CERRADO SE INTENTA CONTACTO AL NÚMERO 3002829071 NO CONTESTAN SE DEJA REGISTRO FOTOGRÁFICO"/>
    <s v="VISITA_TÉCNICA"/>
    <m/>
    <s v="PRINCIPAL"/>
    <s v="TERRESTRE"/>
    <s v="BUSTOS MORA DIEGO MANUEL"/>
    <n v="1"/>
    <n v="31419"/>
    <n v="31419"/>
  </r>
  <r>
    <s v="MONTERIA"/>
    <s v="0036-0001"/>
    <x v="1"/>
    <n v="23162"/>
    <n v="3180563"/>
    <n v="67034"/>
    <x v="0"/>
    <s v="CORDOBA"/>
    <s v="CERETE"/>
    <s v="BARRIO MATEO GOMEZ CERETE"/>
    <s v="WOMPI"/>
    <s v="FO-25-2040511"/>
    <d v="2025-12-29T08:00:00"/>
    <d v="2025-12-30T15:57:00"/>
    <x v="0"/>
    <s v="ROLLOS"/>
    <s v="EJECUTADO_EXITOSO"/>
    <s v="EJECUTADO EXITOSO"/>
    <s v="27/12/2025 SE ESCALA A COORDINADOR DE ZONA PARA ENTREGA DE ROLLOS EN SITIO | 30/12/2025 SE REALIZA LA ENTREGA DE 32 ROLLOS DE LA RED WOMPI, NO SE MANIPULAN EQUIPOS"/>
    <s v="VISITA_TÉCNICA"/>
    <n v="32"/>
    <s v="PRINCIPAL"/>
    <s v="TERRESTRE"/>
    <s v="ARRAZOLA HERNANDEZ NICOLAS AUGUSTO"/>
    <n v="1"/>
    <n v="31419"/>
    <n v="31419"/>
  </r>
  <r>
    <s v="BOGOTA"/>
    <s v="0036-0004"/>
    <x v="4"/>
    <n v="25878"/>
    <n v="3086110"/>
    <n v="76167"/>
    <x v="0"/>
    <s v="CUNDINAMARCA"/>
    <s v="VIOTA"/>
    <s v="BARRIO SANTA LILIANA VIOTA"/>
    <s v="WOMPI"/>
    <s v="FO-25-1920453 | FO-25-2047139"/>
    <d v="2025-12-01T15:30:00"/>
    <d v="2025-12-30T15:58:00"/>
    <x v="0"/>
    <s v="ROLLOS"/>
    <s v="EJECUTADO_EXITOSO"/>
    <s v="EJECUTADO EXITOSO"/>
    <s v="02/12/2025 SE CONFIRMAN DATOS, SE REALIZA ENVIO POR OPERADOR LOGISTICO | 24/12/2025 SE PREGUNTA A BODEGA YA QUE NO TIENE NINGUN ESTADO LA GUIA ** BODEGA INDICA QUE ENTREGARON LOS ROLLOS A PERSONAL DE SERVIENTREGA SIN NOVEDAD 30/12/2025 SE REALIZA ENTREGA DE 16 ROLLOS WOMPI, DEBIDO A QUE LA TITULAR DEBÍA SALIR NO ALCANZA FIRMAR EL FORMULARIO"/>
    <s v="ENVÍO_OPERADOR_LOGÍSTICO"/>
    <n v="16"/>
    <s v="LEJANA"/>
    <s v="TERRESTRE"/>
    <s v="ORREGO BEDOYA YASMIN ADRIANA | ROZO ROZO WILLIAM ASDRUBAL"/>
    <n v="1"/>
    <n v="40250"/>
    <n v="40250"/>
  </r>
  <r>
    <s v="BOGOTA"/>
    <s v="0036-0004"/>
    <x v="4"/>
    <n v="11001"/>
    <n v="3173086"/>
    <n v="55792"/>
    <x v="0"/>
    <s v="CUNDINAMARCA"/>
    <s v="BOGOTA"/>
    <s v="BARRIO BILBAO BOGOTA 2"/>
    <s v="WOMPI"/>
    <s v="FO-25-2025879"/>
    <d v="2025-12-24T08:00:00"/>
    <d v="2025-12-30T16:03:00"/>
    <x v="0"/>
    <s v="ROLLOS"/>
    <s v="EJECUTADO_EXITOSO"/>
    <s v="EJECUTADO EXITOSO"/>
    <s v="24/12/2025 SE ESCALA A COORDINADOR DE ZONA PARA ENTREGA DE ROLLOS EN SITIO | 30/12/2025 SE VISITA COMERCIO CB BANCOLOMBIA WOMPI, SE ENTREGAN ROLLOS DE PAPELERÍA PARA EL DATAFONO SOLICITADOS POR EL CLIENTE, NO UPS, NO SE MANIPULAN EQUIPOS."/>
    <s v="VISITA_TÉCNICA"/>
    <n v="40"/>
    <s v="PRINCIPAL"/>
    <s v="TERRESTRE"/>
    <s v="VEGA MANRIQUE JONATAN MAURICIO"/>
    <n v="1"/>
    <n v="31419"/>
    <n v="31419"/>
  </r>
  <r>
    <s v="BOGOTA"/>
    <s v="0036-0004"/>
    <x v="4"/>
    <n v="25740"/>
    <n v="3178331"/>
    <n v="67532"/>
    <x v="0"/>
    <s v="CUNDINAMARCA"/>
    <s v="SIBATE"/>
    <s v="BARRIO SAN JUAN SIBATE 1"/>
    <s v="WOMPI"/>
    <s v="FO-25-2038224"/>
    <d v="2025-12-26T10:31:00"/>
    <d v="2025-12-30T16:12:00"/>
    <x v="0"/>
    <s v="ROLLOS"/>
    <s v="EJECUTADO_EXITOSO"/>
    <s v="EJECUTADO EXITOSO"/>
    <s v="26/12/2025 SE CONFIRMAN DATOS, SE REALIZA ENVIO POR OPERADOR LOGISTICO | 30/12/2025 SE REALIZA ENVIO DE 64 ROLLOS, CON LA GUIA 2235598389 SERVIENTREGA. SE CONFIRMA ENTREGA EXITOSA POR PARTE DEL USUARIO"/>
    <s v="ENVÍO"/>
    <n v="64"/>
    <s v="INTERMEDIA"/>
    <s v="TERRESTRE"/>
    <s v="ORREGO BEDOYA YASMIN ADRIANA"/>
    <n v="1"/>
    <n v="36351"/>
    <n v="36351"/>
  </r>
  <r>
    <s v="MONTERIA"/>
    <s v="0036-0001"/>
    <x v="1"/>
    <n v="23001"/>
    <n v="3180384"/>
    <n v="74466"/>
    <x v="0"/>
    <s v="CORDOBA"/>
    <s v="MONTERIA"/>
    <s v="BARRIO LA PALMA MONTERIA 3"/>
    <s v="WOMPI"/>
    <s v="FO-25-2040502"/>
    <d v="2025-12-29T08:00:00"/>
    <d v="2025-12-30T16:46:00"/>
    <x v="0"/>
    <s v="ROLLOS"/>
    <s v="EJECUTADO_EXITOSO"/>
    <s v="EJECUTADO EXITOSO"/>
    <s v="27/12/2025 SE ESCALA A COORDINADOR DE ZONA PARA ENTREGA DE ROLLOS EN SITIO | 30/12/2025 SE ENTREGAN 40 ROLLOS WOMPI CON VISITA OK"/>
    <s v="VISITA_TÉCNICA"/>
    <n v="40"/>
    <s v="PRINCIPAL"/>
    <s v="TERRESTRE"/>
    <s v="COGOLLO VERTEL EDER LUIS"/>
    <n v="1"/>
    <n v="31419"/>
    <n v="31419"/>
  </r>
  <r>
    <s v="BARRANQUILLA"/>
    <s v="0036-0001"/>
    <x v="1"/>
    <n v="8001"/>
    <n v="3187920"/>
    <n v="60049"/>
    <x v="0"/>
    <s v="ATLANTICO"/>
    <s v="BARRANQUILLA"/>
    <s v="BARRIO CIUDAD JARDIN BARRANQUILLA 10"/>
    <s v="WOMPI"/>
    <s v="FO-25-2050500"/>
    <d v="2025-12-30T08:13:00"/>
    <d v="2025-12-30T17:09:00"/>
    <x v="0"/>
    <s v="ROLLOS"/>
    <s v="EJECUTADO_EXITOSO"/>
    <s v="EJECUTADO EXITOSO"/>
    <s v="30/12/2025 SE ESCALA A COORDINADOR DE ZONA PARA ENTREGA DE ROLLOS EN SITIO | 30/12/2025 SE ENTREGAN 16 ROLLOS, LOS RECIBE LA SEÑORA CAROLINA ORTIZ, QUIEN ES LA ENCARGADA DE RECIBIRLOS  Y ESTA EN OTRA DIRECCIÓN,  DONDE SE ENTREGARON OTROS ROLLOS AL MISMO DÍA , Y ES EL CB DE LA MISMA EMPRESA"/>
    <s v="VISITA_TÉCNICA"/>
    <n v="16"/>
    <s v="PRINCIPAL"/>
    <s v="TERRESTRE"/>
    <s v="DE AVILA SIADES ALBERTO ENRIQUE"/>
    <n v="1"/>
    <n v="31419"/>
    <n v="31419"/>
  </r>
  <r>
    <s v="BARRANQUILLA"/>
    <s v="0036-0001"/>
    <x v="1"/>
    <n v="8001"/>
    <n v="3187918"/>
    <n v="76929"/>
    <x v="0"/>
    <s v="ATLANTICO"/>
    <s v="BARRANQUILLA"/>
    <s v="BARRIO ALAMEDA DEL RIO BARRANQUILLA 5"/>
    <s v="WOMPI"/>
    <s v="FO-25-2050502"/>
    <d v="2025-12-30T08:11:00"/>
    <d v="2025-12-30T17:10:00"/>
    <x v="0"/>
    <s v="ROLLOS"/>
    <s v="EJECUTADO_EXITOSO"/>
    <s v="EJECUTADO EXITOSO"/>
    <s v="30/12/2025 SE ESCALA A COORDINADOR DE ZONA PARA ENTREGA DE ROLLOS EN SITIO | 30/12/2025 SE ENTREGAN 16 ROLLOS"/>
    <s v="VISITA_TÉCNICA"/>
    <n v="16"/>
    <s v="PRINCIPAL"/>
    <s v="TERRESTRE"/>
    <s v="DE AVILA SIADES ALBERTO ENRIQUE"/>
    <n v="1"/>
    <n v="31419"/>
    <n v="31419"/>
  </r>
  <r>
    <s v="SINCELEJO"/>
    <s v="0036-0001"/>
    <x v="1"/>
    <n v="70001"/>
    <n v="3179249"/>
    <n v="16421"/>
    <x v="0"/>
    <s v="SUCRE"/>
    <s v="SINCELEJO"/>
    <s v="BARRIO AVENIDA LUIS CARLOS GALAN SINCELEJO"/>
    <s v="WOMPI"/>
    <s v="FO-25-2037865"/>
    <d v="2025-12-26T12:32:00"/>
    <d v="2025-12-31T07:20:00"/>
    <x v="0"/>
    <s v="ROLLOS"/>
    <s v="EJECUTADO_EXITOSO"/>
    <s v="EJECUTADO EXITOSO"/>
    <s v="26/12/2025 SE ESCALA A COORDINADOR DE ZONA PARA ENTREGA DE ROLLOS EN SITIO | 30/12/2025 SE VISITA COMERCIO Y SE HACE ENTREGA DE 16 ROLLOS A LA SEÑORA NEREIDA HERNÁNDEZ."/>
    <s v="VISITA_TÉCNICA"/>
    <n v="16"/>
    <s v="PRINCIPAL"/>
    <s v="TERRESTRE"/>
    <s v="CACERES HERNANDEZ ANDRES"/>
    <n v="1"/>
    <n v="31419"/>
    <n v="31419"/>
  </r>
  <r>
    <s v="BOGOTA"/>
    <s v="0036-0004"/>
    <x v="4"/>
    <n v="11001"/>
    <n v="3180869"/>
    <n v="60224"/>
    <x v="0"/>
    <s v="CUNDINAMARCA"/>
    <s v="BOGOTA"/>
    <s v="BARRIO ALAMOS NORTE TIERRA GRATA BOGOTA"/>
    <s v="WOMPI"/>
    <s v="FO-25-2041240"/>
    <d v="2025-12-29T08:00:00"/>
    <d v="2025-12-31T07:28:00"/>
    <x v="0"/>
    <s v="ROLLOS"/>
    <s v="EJECUTADO_EXITOSO"/>
    <s v="EJECUTADO EXITOSO"/>
    <s v="27/12/2025 SE ESCALA A COORDINADOR DE ZONA PARA ENTREGA DE ROLLOS EN SITIO | 30/12/2025 SE DEJAN 64 ROLLOS"/>
    <s v="VISITA_TÉCNICA"/>
    <n v="64"/>
    <s v="PRINCIPAL"/>
    <s v="TERRESTRE"/>
    <s v="INFANTE SIERRA MANUEL FERNANDO"/>
    <n v="1"/>
    <n v="31419"/>
    <n v="31419"/>
  </r>
  <r>
    <s v="BOGOTA"/>
    <s v="0036-0004"/>
    <x v="4"/>
    <n v="11001"/>
    <n v="3181526"/>
    <n v="47775"/>
    <x v="0"/>
    <s v="CUNDINAMARCA"/>
    <s v="BOGOTA"/>
    <s v="BARRIO MURILLO TORO BOGOTA"/>
    <s v="WOMPI"/>
    <s v="FO-25-2042464"/>
    <d v="2025-12-29T08:00:00"/>
    <d v="2025-12-31T07:34:00"/>
    <x v="0"/>
    <s v="ROLLOS"/>
    <s v="EJECUTADO_CANCELADO"/>
    <s v="CB CERRADO - DESOCUPADO"/>
    <s v="28/12/2025 SE ESCALA A COORDINADOR DE ZONA PARA ENTREGA DE ROLLOS EN SITIO | 31/12/2025 SI LLEGA AL COMERCIO PARA ENTREGAR ROLLOS SE VALÍA CERRADO SE MARCA AL NÚMERO DE CONTACTO 3213781323 EN MÚLTIPLES OCASIONES Y NADIE RESPONDE"/>
    <s v="VISITA_TÉCNICA"/>
    <m/>
    <s v="PRINCIPAL"/>
    <s v="TERRESTRE"/>
    <s v="GOMEZ VEGA DAVID SNEYDER"/>
    <n v="1"/>
    <n v="31419"/>
    <n v="31419"/>
  </r>
  <r>
    <s v="MEDELLIN"/>
    <s v="0036-0005"/>
    <x v="5"/>
    <n v="5088"/>
    <n v="3156510"/>
    <n v="19245"/>
    <x v="0"/>
    <s v="ANTIOQUIA"/>
    <s v="BELLO"/>
    <s v="BARRIO PARIS LOS SAUCES BELLO"/>
    <s v="WOMPI"/>
    <s v="FO-25-2000964"/>
    <d v="2025-12-18T16:45:00"/>
    <d v="2025-12-31T08:35:00"/>
    <x v="0"/>
    <s v="ROLLOS"/>
    <s v="EJECUTADO_EXITOSO"/>
    <s v="EJECUTADO EXITOSO"/>
    <s v="19/12/2025 SE ESCALA A COORDINADOR DE ZONA PARA ENTREGA DE ROLLOS EN SITIO | 26/12/2025 SE CONSULTA A VELOCES POR ESTADO DE GUÍA, INFORMA REVISAR Y RECOMENDAR LA ENTREGA | 31/12/2025 SE REALIZA ENTREGA DE 16 ROLLOS POR EL OPERADOR LOGISTICO VELOCES CON LA GUIA V4002019387"/>
    <s v="ANALISTA-OPERADOR LOGISTICO"/>
    <n v="16"/>
    <s v="PRINCIPAL"/>
    <s v="TERRESTRE"/>
    <s v="BETANCUR AGUIRRE EDGAR AUGUSTO"/>
    <n v="1"/>
    <n v="31419"/>
    <n v="31419"/>
  </r>
  <r>
    <s v="MEDELLIN"/>
    <s v="0036-0005"/>
    <x v="5"/>
    <n v="5001"/>
    <n v="3171906"/>
    <n v="38746"/>
    <x v="0"/>
    <s v="ANTIOQUIA"/>
    <s v="MEDELLIN"/>
    <s v="BARRIO CENTRO MEDELLIN 35"/>
    <s v="WOMPI"/>
    <s v="FO-25-2025527"/>
    <d v="2025-12-23T13:50:00"/>
    <d v="2025-12-31T08:37:00"/>
    <x v="0"/>
    <s v="ROLLOS"/>
    <s v="EJECUTADO_EXITOSO"/>
    <s v="EJECUTADO EXITOSO"/>
    <s v="23/12/2025 SE ESCALA A COORDINADOR DE ZONA PARA ENTREGA DE ROLLOS EN SITIO | 26/12/2025 SE LE INFORMA A VELOCES DE LOS VENCIMIENTOS DE LA PROXIMA SEMANA, PARA QUE LO TENGAN EN CUENTA | 31/12/2025 SE REALIZA ENTREGA DE 56 ROLLOS POR EL OPERADOR LOGISTICO VELOCES CON LA GUIA V4002043427"/>
    <s v="ANALISTA-OPERADOR LOGISTICO"/>
    <n v="56"/>
    <s v="PRINCIPAL"/>
    <s v="TERRESTRE"/>
    <s v="BETANCUR AGUIRRE EDGAR AUGUSTO"/>
    <n v="1"/>
    <n v="31419"/>
    <n v="31419"/>
  </r>
  <r>
    <s v="MEDELLIN"/>
    <s v="0036-0005"/>
    <x v="5"/>
    <n v="5001"/>
    <n v="3179635"/>
    <n v="79161"/>
    <x v="0"/>
    <s v="ANTIOQUIA"/>
    <s v="MEDELLIN"/>
    <s v="BARR FLORENCIA MEDELLIN"/>
    <s v="WOMPI"/>
    <s v="FO-25-2038368"/>
    <d v="2025-12-26T14:13:00"/>
    <d v="2025-12-31T08:38:00"/>
    <x v="0"/>
    <s v="ROLLOS"/>
    <s v="EJECUTADO_EXITOSO"/>
    <s v="EJECUTADO EXITOSO"/>
    <s v="26/12/2025 SE ESCALA A COORDINADOR DE ZONA PARA ENTREGA DE ROLLOS EN SITIO | 31/12/2025 SE REALIZA ENTREGA DE 24 ROLLOS POR EL OPERADOR LOGISTICO VELOCES CON LA GUIA V4002053437"/>
    <s v="ANALISTA-OPERADOR LOGISTICO"/>
    <n v="24"/>
    <s v="PRINCIPAL"/>
    <s v="TERRESTRE"/>
    <s v="BETANCUR AGUIRRE EDGAR AUGUSTO"/>
    <n v="1"/>
    <n v="31419"/>
    <n v="31419"/>
  </r>
  <r>
    <s v="MEDELLIN"/>
    <s v="0036-0005"/>
    <x v="5"/>
    <n v="5001"/>
    <n v="3180687"/>
    <n v="74177"/>
    <x v="0"/>
    <s v="ANTIOQUIA"/>
    <s v="MEDELLIN"/>
    <s v="BARRIO CASTILLA MEDELLIN 13"/>
    <s v="WOMPI"/>
    <s v="FO-25-2040486"/>
    <d v="2025-12-29T08:00:00"/>
    <d v="2025-12-31T08:39:00"/>
    <x v="0"/>
    <s v="ROLLOS"/>
    <s v="EJECUTADO_EXITOSO"/>
    <s v="EJECUTADO EXITOSO"/>
    <s v="27/12/2025 SE ESCALA A COORDINADOR DE ZONA PARA ENTREGA DE ROLLOS EN SITIO | 31/12/2025 SE REALIZA ENTREGA DE 40 ROLLOS POR EL OPERADOR LOGISTICO VELOCES CON LA GUIA V4002055643"/>
    <s v="ANALISTA-OPERADOR LOGISTICO"/>
    <n v="40"/>
    <s v="PRINCIPAL"/>
    <s v="TERRESTRE"/>
    <s v="BETANCUR AGUIRRE EDGAR AUGUSTO"/>
    <n v="1"/>
    <n v="31419"/>
    <n v="31419"/>
  </r>
  <r>
    <s v="IBAGUE"/>
    <s v="0036-0006"/>
    <x v="2"/>
    <n v="73217"/>
    <n v="3159231"/>
    <n v="67831"/>
    <x v="0"/>
    <s v="TOLIMA"/>
    <s v="COYAIMA"/>
    <s v="BARRIO LA VEGA COYAIMA"/>
    <s v="WOMPI"/>
    <s v="FO-25-2007545"/>
    <d v="2025-12-19T11:10:00"/>
    <d v="2025-12-31T09:06:00"/>
    <x v="0"/>
    <s v="ROLLOS"/>
    <s v="EJECUTADO_EXITOSO"/>
    <s v="EJECUTADO EXITOSO"/>
    <s v="19/12/2025 SE CONFIRMAN DATOS, SE REALIZA ENVIO POR OPERADOR LOGISTICO | 29/12/2025 SE INTENTA COMUNICACION CON EL USUARIO PARA VALIDAR SI YA RECIBIO LOS ROLLOS PERO NO HAY CONTACTO | 30/12/2025 SE INTENTA COMUNICACION CON EL USUARIO PARA VALIDAR SI YA RECIBIO LOS ROLLOS PERO NO HAY CONTACTO_x000a__x000a_EN COMUNICACION CON EL USUARIO INDICA QUE AUN NO HA RECIBIDO LOS ROLLOS | 31/12/2025 SE REALIZA ENVIO DE 56 ROLLOS, CON LA GUIA 2235598242 SERVIENTREGA. SE CONFIRMA ENTREGA EXITOSA POR PARTE DEL USUARIO"/>
    <s v="ENVÍO"/>
    <n v="56"/>
    <s v="LEJANA"/>
    <s v="TERRESTRE"/>
    <s v="ORREGO BEDOYA YASMIN ADRIANA"/>
    <n v="1"/>
    <n v="40250"/>
    <n v="40250"/>
  </r>
  <r>
    <s v="PEREIRA"/>
    <s v="0036-0002"/>
    <x v="6"/>
    <n v="76020"/>
    <n v="3165302"/>
    <n v="80863"/>
    <x v="0"/>
    <s v="VALLE DEL CAUCA"/>
    <s v="ALCALA"/>
    <s v="BARRIO LA PLAZUELA ALCALA"/>
    <s v="WOMPI"/>
    <s v="FO-25-2017374"/>
    <d v="2025-12-22T10:59:00"/>
    <d v="2025-12-31T09:08:00"/>
    <x v="0"/>
    <s v="ROLLOS"/>
    <s v="EJECUTADO_EXITOSO"/>
    <s v="EJECUTADO EXITOSO"/>
    <s v="22/12/2025 SE CONFIRMAN DATOS, SE REALIZA ENVIO POR OPERADOR LOGISTICO. USURIO INDICA QUE SOLO LLEGA INTERRAPIDISIMO | 30/12/2025 EN COMUNICACION CON EL USUARIO INDICA QUE AUN NO HA RECIBIDO LOS ROLLOS | 31/12/2025 SE REALIZA ENVIO DE 16 ROLLOS, CON LA GUIA 2088989377 SERVIENTREGA. SE CONFIRMA ENTREGA EXITOSA POR PARTE DEL USUARIO"/>
    <s v="ENVÍO"/>
    <n v="16"/>
    <s v="INTERMEDIA"/>
    <s v="TERRESTRE"/>
    <s v="MISAS MARULANDA ALEXANDER"/>
    <n v="1"/>
    <n v="36351"/>
    <n v="36351"/>
  </r>
  <r>
    <s v="PEREIRA"/>
    <s v="0036-0002"/>
    <x v="6"/>
    <n v="66001"/>
    <n v="3190185"/>
    <n v="34215"/>
    <x v="0"/>
    <s v="RISARALDA"/>
    <s v="PEREIRA"/>
    <s v="BARRIO EL ACUARIO CUBA PEREIRA"/>
    <s v="WOMPI"/>
    <s v="FO-25-2053082"/>
    <d v="2025-12-30T13:09:00"/>
    <d v="2025-12-31T09:14:00"/>
    <x v="0"/>
    <s v="ROLLOS"/>
    <s v="EJECUTADO_EXITOSO"/>
    <s v="EJECUTADO EXITOSO"/>
    <s v="30/12/2025 SE ESCALA A COORDINADOR DE ZONA PARA ENTREGA DE ROLLOS EN SITIO | 31/12/2025 VISITAMOS COMERCIO REALIZAMOS ENTREGA DE 24 ROLLOS."/>
    <s v="VISITA_TÉCNICA"/>
    <n v="24"/>
    <s v="PRINCIPAL"/>
    <s v="TERRESTRE"/>
    <s v="ARROYAVE CANO MANUEL GUILLERMO"/>
    <n v="1"/>
    <n v="31419"/>
    <n v="31419"/>
  </r>
  <r>
    <s v="PEREIRA"/>
    <s v="0036-0002"/>
    <x v="6"/>
    <n v="66682"/>
    <n v="3187253"/>
    <n v="76918"/>
    <x v="0"/>
    <s v="RISARALDA"/>
    <s v="SANTA ROSA DE CABAL"/>
    <s v="BARRIO LA HERMOSA SANTA ROSA DE CABAL 6"/>
    <s v="WOMPI"/>
    <s v="FO-25-2050509"/>
    <d v="2025-12-30T08:00:00"/>
    <d v="2025-12-31T09:22:00"/>
    <x v="0"/>
    <s v="ROLLOS"/>
    <s v="EJECUTADO_EXITOSO"/>
    <s v="EJECUTADO EXITOSO"/>
    <s v="30/12/2025 SE ESCALA A COORDINADOR DE ZONA PARA ENTREGA DE ROLLOS EN SITIO | 31/12/2025 SE VISITA COMERCIO SE REALIZA ENTREGA DE 56 ROLLOS DE PAPEL PARA DATÁFONO WOMPI"/>
    <s v="VISITA_TÉCNICA"/>
    <n v="56"/>
    <s v="PRINCIPAL"/>
    <s v="TERRESTRE"/>
    <s v="LOAIZA LOPEZ JHON FREDDY"/>
    <n v="1"/>
    <n v="31419"/>
    <n v="31419"/>
  </r>
  <r>
    <s v="BUCARAMANGA"/>
    <s v="0036-0007"/>
    <x v="3"/>
    <n v="68001"/>
    <n v="3190539"/>
    <n v="74163"/>
    <x v="0"/>
    <s v="SANTANDER"/>
    <s v="BUCARAMANGA"/>
    <s v="BARRIO COLORADOS BUCARAMANGA"/>
    <s v="WOMPI"/>
    <s v="FO-25-2053378"/>
    <d v="2025-12-30T14:23:00"/>
    <d v="2025-12-31T09:27:00"/>
    <x v="0"/>
    <s v="ROLLOS"/>
    <s v="EJECUTADO_EXITOSO"/>
    <s v="EJECUTADO EXITOSO"/>
    <s v="30/12/2025 SE ESCALA A COORDINADOR DE ZONA PARA ENTREGA DE ROLLOS EN SITIO | 31/12/2025 SE REALIZA VISITA AL COMERCIO CB SE HACE ENTREGA DE 32 ROLLOS A LA SRTA MARIA GAVIRIA"/>
    <s v="VISITA_TÉCNICA"/>
    <n v="32"/>
    <s v="PRINCIPAL"/>
    <s v="TERRESTRE"/>
    <s v="GONZALEZ ESTUPIÑAN YEISON WALTER ANTONIO"/>
    <n v="1"/>
    <n v="31419"/>
    <n v="31419"/>
  </r>
  <r>
    <s v="NEIVA"/>
    <s v="0036-0006"/>
    <x v="2"/>
    <n v="41020"/>
    <n v="3142575"/>
    <n v="65228"/>
    <x v="0"/>
    <s v="HUILA"/>
    <s v="ALGECIRAS"/>
    <s v="BARRIO INSPECCION LA ARCADIA ALGECIRAS"/>
    <s v="WOMPI"/>
    <s v="FO-25-1983851"/>
    <d v="2025-12-16T09:48:00"/>
    <d v="2025-12-31T09:32:00"/>
    <x v="0"/>
    <s v="ROLLOS"/>
    <s v="EJECUTADO_EXITOSO"/>
    <s v="EJECUTADO EXITOSO"/>
    <s v="24/12/2025 SE INTENTA COMUNICACION CON CB AL NUMERO 3134698025 SIN RESPUESTA, SE LE ESCRIBE AL WSAP PARA CONFIRMAR | 22/12/2025 EN COMUNICACIÓN CON EL USUARIO NOS CONFIRMA QUE AUN NO HA RECIBIDO LOS ROLLOS | 31/12/2025 SE REALIZA ENVIO DE 16 ROLLOS, CON LA GUIA 2235598052 SERVIENTREGA. SE CONFIRMA ENTREGA EXITOSA POR PARTE DE LA TRANSPORTADORA"/>
    <s v="ENVÍO"/>
    <n v="16"/>
    <s v="INTERMEDIA"/>
    <s v="TERRESTRE"/>
    <s v="ORREGO BEDOYA YASMIN ADRIANA"/>
    <n v="1"/>
    <n v="36351"/>
    <n v="36351"/>
  </r>
  <r>
    <s v="PASTO"/>
    <s v="0036-0003"/>
    <x v="0"/>
    <n v="52786"/>
    <n v="3143001"/>
    <n v="63154"/>
    <x v="0"/>
    <s v="NARIÑO"/>
    <s v="TAMINANGO"/>
    <s v="BARRIO KENNEDY TAMINANGO 1"/>
    <s v="WOMPI"/>
    <s v="FO-25-1983727"/>
    <d v="2025-12-16T10:06:00"/>
    <d v="2025-12-31T09:33:00"/>
    <x v="0"/>
    <s v="ROLLOS"/>
    <s v="EJECUTADO_EXITOSO"/>
    <s v="EJECUTADO EXITOSO"/>
    <s v="16/12/2025 SE CONFIRMAN DATOS, SE REALIZA ENVIO POR OPERADOR LOGISTICO | 24/12/2025 EN COMUNICACIÓN CON LA SEÑORA EDILSA ORTEGA  AL NÚMERO 3145710444 INFORMA QUE AÚN NO LE HAN LLEGADO LOS ROLLOS | 22/12/2025 EN COMUNICACIÓN CON EL USUARIO NOS CONFIRMA QUE AUN NO HA RECIBIDO LOS ROLLOS | 31/12/2025 SE REALIZA ENVIO DE 40 ROLLOS, CON LA GUIA 2248145596 SERVIENTREGA. SE CONFIRMA ENTREGA EXITOSA POR PARTE DE LA TRANSPORTADORA"/>
    <s v="ENVÍO"/>
    <n v="40"/>
    <s v="INTERMEDIA"/>
    <s v="TERRESTRE"/>
    <s v="RICO PERDOMO ALAHY XIMENA"/>
    <n v="1"/>
    <n v="36351"/>
    <n v="36351"/>
  </r>
  <r>
    <s v="SINCELEJO"/>
    <s v="0036-0001"/>
    <x v="1"/>
    <n v="70110"/>
    <n v="3145577"/>
    <n v="38722"/>
    <x v="0"/>
    <s v="SUCRE"/>
    <s v="BUENAVISTA"/>
    <s v="BARRIO LA ESPERANZA BUENAVISTA"/>
    <s v="WOMPI"/>
    <s v="FO-25-1988095"/>
    <d v="2025-12-16T15:55:00"/>
    <d v="2025-12-31T09:34:00"/>
    <x v="0"/>
    <s v="ROLLOS"/>
    <s v="EJECUTADO_EXITOSO"/>
    <s v="EJECUTADO EXITOSO"/>
    <s v="17/12/2025 SE CONFIRMAN DATOS, SE REALIZA ENVIO POR OPERADOR LOGISTICO | 24/12/2025 SE INTENTA COMUNICACIÓN AL NÚMERO 3107171781 PARA VALIDAR SI YA LE LLEGARON LOS ROLLOS PERO NO HAY RESPUESTA. | 23/12/2025 EN COMUNICACIÓN CON EL USUARIO NOS CONFIRMA QUE AUN NO LE HAN LLEGADO LOS ROLLOS | 31/12/2025 SE REALIZA ENVIO DE 40 ROLLOS, CON LA GUIA 2265100628 SERVIENTREGA. SE CONFIRMA ENTREGA EXITOSA POR PARTE DE LA TRANSPORTADORA"/>
    <s v="ENVÍO"/>
    <n v="40"/>
    <s v="INTERMEDIA"/>
    <s v="TERRESTRE"/>
    <s v="ORREGO BEDOYA YASMIN ADRIANA"/>
    <n v="1"/>
    <n v="36351"/>
    <n v="36351"/>
  </r>
  <r>
    <s v="PEREIRA"/>
    <s v="0036-0002"/>
    <x v="6"/>
    <n v="63594"/>
    <n v="3162151"/>
    <n v="30674"/>
    <x v="0"/>
    <s v="QUINDIO"/>
    <s v="QUIMBAYA"/>
    <s v="BARRIO CENTRO 5 QUIMBAYA"/>
    <s v="WOMPI"/>
    <s v="FO-25-2013321"/>
    <d v="2025-12-22T08:00:00"/>
    <d v="2025-12-31T09:34:00"/>
    <x v="0"/>
    <s v="ROLLOS"/>
    <s v="EJECUTADO_EXITOSO"/>
    <s v="EJECUTADO EXITOSO"/>
    <s v="22/12/2025 SE REALIZA ENVIO DE ROLLOS POR  OPERADOR LOGISTICO | 31/12/2025 SE REALIZA ENVIO DE 32 ROLLOS, CON LA GUIA 2088989374 SERVIENTREGA. SE CONFIRMA ENTREGA EXITOSA POR PARTE DE LA TRANSPORTADORA"/>
    <s v="ENVÍO"/>
    <n v="32"/>
    <s v="INTERMEDIA"/>
    <s v="TERRESTRE"/>
    <s v="ORREGO BEDOYA YASMIN ADRIANA"/>
    <n v="1"/>
    <n v="36351"/>
    <n v="36351"/>
  </r>
  <r>
    <s v="MONTERIA"/>
    <s v="0036-0001"/>
    <x v="1"/>
    <n v="23555"/>
    <n v="3180067"/>
    <n v="77471"/>
    <x v="0"/>
    <s v="CORDOBA"/>
    <s v="PLANETA RICA"/>
    <s v="BARRIO LA CASTELLANA PLANETA RICA"/>
    <s v="WOMPI"/>
    <s v="FO-25-2038845"/>
    <d v="2025-12-26T16:03:00"/>
    <d v="2025-12-31T09:34:00"/>
    <x v="0"/>
    <s v="ROLLOS"/>
    <s v="EJECUTADO_EXITOSO"/>
    <s v="EJECUTADO EXITOSO"/>
    <s v="26/12/2025 SE REALIZA ENVIO DE ROLLOS POR  OPERADOR LOGISTICO | 31/12/2025 SE REALIZA ENVIO DE 40 ROLLOS, CON LA GUIA 46778000675 COORDINADORA. SE CONFIRMA ENTREGA EXITOSA POR PARTE DE LA TRANSPORTADORA"/>
    <s v="ENVÍO"/>
    <n v="40"/>
    <s v="INTERMEDIA"/>
    <s v="TERRESTRE"/>
    <s v="ORREGO BEDOYA YASMIN ADRIANA"/>
    <n v="1"/>
    <n v="36351"/>
    <n v="36351"/>
  </r>
  <r>
    <s v="BOGOTA"/>
    <s v="0036-0004"/>
    <x v="4"/>
    <n v="25386"/>
    <n v="3162229"/>
    <n v="27949"/>
    <x v="0"/>
    <s v="CUNDINAMARCA"/>
    <s v="LA MESA"/>
    <s v="BARRIO IPM SAN JOAQUIN LA MESA"/>
    <s v="WOMPI"/>
    <s v="FO-25-2012096"/>
    <d v="2025-12-22T08:00:00"/>
    <d v="2025-12-31T09:35:00"/>
    <x v="0"/>
    <s v="ROLLOS"/>
    <s v="EJECUTADO_EXITOSO"/>
    <s v="EJECUTADO EXITOSO"/>
    <s v="21/12/2025 SE REALIZA ENVIO DE ROLLOS POR  OPERADOR LOGISTICO | 29/12/2025 SE INTENTA COMUNICACION CON EL USUARIO PARA VALIDAR SI YA RECIBIO LOS ROLLOS PERO NO HAY CONTACTO | 29/12/2025 EN COMUNICACION CON EL USUARIO INDICA QUE AUN NO HA RECIBIDO LOS ROLLOS | 31/12/2025 SE REALIZA ENVIO DE 48 ROLLOS, CON LA GUIA 2235598249 SERVIENTREGA. SE CONFIRMA ENTREGA EXITOSA POR PARTE DE LA TRANSPORTADORA"/>
    <s v="ENVÍO"/>
    <n v="48"/>
    <s v="INTERMEDIA"/>
    <s v="TERRESTRE"/>
    <s v="TORO CARDONA ELIZABETH"/>
    <n v="1"/>
    <n v="36351"/>
    <n v="36351"/>
  </r>
  <r>
    <s v="BOGOTA"/>
    <s v="0036-0004"/>
    <x v="4"/>
    <n v="25386"/>
    <n v="3162230"/>
    <n v="72692"/>
    <x v="0"/>
    <s v="CUNDINAMARCA"/>
    <s v="LA MESA"/>
    <s v="QUIPILE LA MESA"/>
    <s v="WOMPI"/>
    <s v="FO-25-2012095"/>
    <d v="2025-12-22T08:00:00"/>
    <d v="2025-12-31T09:36:00"/>
    <x v="0"/>
    <s v="ROLLOS"/>
    <s v="EJECUTADO_EXITOSO"/>
    <s v="EJECUTADO EXITOSO"/>
    <s v="21/12/2025 SE REALIZA ENVIO DE ROLLOS POR  OPERADOR LOGISTICO | 31/12/2025 SE REALIZA ENVIO DE 56 ROLLOS, CON LA GUIA 2235598248 SERVIENTREGA. SE CONFIRMA ENTREGA EXITOSA POR PARTE DE LA TRANSPORTADORA"/>
    <s v="ENVÍO"/>
    <n v="56"/>
    <s v="INTERMEDIA"/>
    <s v="TERRESTRE"/>
    <s v="TORO CARDONA ELIZABETH"/>
    <n v="1"/>
    <n v="36351"/>
    <n v="36351"/>
  </r>
  <r>
    <s v="PEREIRA"/>
    <s v="0036-0002"/>
    <x v="6"/>
    <n v="63272"/>
    <n v="3163299"/>
    <n v="24094"/>
    <x v="0"/>
    <s v="QUINDIO"/>
    <s v="FILANDIA"/>
    <s v="BARRIO CENTRO V - FILANDIA"/>
    <s v="WOMPI"/>
    <s v="FO-25-2014695"/>
    <d v="2025-12-22T08:44:00"/>
    <d v="2025-12-31T09:37:00"/>
    <x v="0"/>
    <s v="ROLLOS"/>
    <s v="EJECUTADO_EXITOSO"/>
    <s v="EJECUTADO EXITOSO"/>
    <s v="31/12/2025 SE REALIZA ENVIO DE 56 ROLLOS, CON LA GUIA 2088989378 SERVIENTREGA. SE CONFIRMA ENTREGA EXITOSA POR PARTE DE LA TRANSPORTADORA"/>
    <s v="ENVÍO"/>
    <n v="56"/>
    <s v="INTERMEDIA"/>
    <s v="TERRESTRE"/>
    <s v="ALVAREZ LOPEZ MARIANA"/>
    <n v="1"/>
    <n v="36351"/>
    <n v="36351"/>
  </r>
  <r>
    <s v="TUNJA"/>
    <s v="0036-0007"/>
    <x v="3"/>
    <n v="15176"/>
    <n v="3176131"/>
    <n v="48648"/>
    <x v="0"/>
    <s v="BOYACA"/>
    <s v="CHIQUINQUIRA"/>
    <s v="BARRIO LA REINA CHIQUINQUIRA"/>
    <s v="WOMPI"/>
    <s v="FO-25-2028640"/>
    <d v="2025-12-24T16:47:00"/>
    <d v="2025-12-31T09:44:00"/>
    <x v="0"/>
    <s v="ROLLOS"/>
    <s v="EJECUTADO_EXITOSO"/>
    <s v="EJECUTADO EXITOSO"/>
    <s v="25/12/2025 SE REALIZA ENVIO DE ROLLOS POR  OPERADOR LOGISTICO | 31/12/2025 SE REALIZA ENVIO DE 24 ROLLOS, CON LA GUIA 2235598378 SERVIENTREGA. SE CONFIRMA ENTREGA EXITOSA POR PARTE DE LA TRANSPORTADORA"/>
    <s v="ENVÍO"/>
    <n v="24"/>
    <s v="LEJANA"/>
    <s v="TERRESTRE"/>
    <s v="TORO CARDONA ELIZABETH"/>
    <n v="1"/>
    <n v="40250"/>
    <n v="40250"/>
  </r>
  <r>
    <s v="BUCARAMANGA"/>
    <s v="0036-0007"/>
    <x v="3"/>
    <n v="68679"/>
    <n v="3177593"/>
    <n v="61282"/>
    <x v="0"/>
    <s v="SANTANDER"/>
    <s v="SAN GIL"/>
    <s v="BARRIO VILLAS DE ALKALA SAN GIL"/>
    <s v="WOMPI"/>
    <s v="FO-25-2037518"/>
    <d v="2025-12-26T09:37:00"/>
    <d v="2025-12-31T09:45:00"/>
    <x v="0"/>
    <s v="ROLLOS"/>
    <s v="EJECUTADO_EXITOSO"/>
    <s v="EJECUTADO EXITOSO"/>
    <s v="31/12/2025 SE REALIZA ENVIO DE 48 ROLLOS, CON LA GUIA 2282137950 SERVIENTREGA. SE CONFIRMA ENTREGA EXITOSA POR PARTE DE LA TRANSPORTADORA"/>
    <s v="ENVÍO"/>
    <n v="48"/>
    <s v="INTERMEDIA"/>
    <s v="TERRESTRE"/>
    <s v="COLPAS MESA ELECTO JORGE"/>
    <n v="1"/>
    <n v="36351"/>
    <n v="36351"/>
  </r>
  <r>
    <s v="BOGOTA"/>
    <s v="0036-0004"/>
    <x v="4"/>
    <n v="25843"/>
    <n v="3180382"/>
    <n v="82401"/>
    <x v="0"/>
    <s v="CUNDINAMARCA"/>
    <s v="VILLA DE SAN DIEGO DE UBATE"/>
    <s v="CARNES FINAS STEVEN"/>
    <s v="WOMPI"/>
    <s v="FO-25-2044862"/>
    <d v="2025-12-29T08:00:00"/>
    <d v="2025-12-31T09:46:00"/>
    <x v="0"/>
    <s v="ROLLOS"/>
    <s v="EJECUTADO_EXITOSO"/>
    <s v="EJECUTADO EXITOSO"/>
    <s v="29/12/2025 SE CONFIRMAN DATOS, SE REALIZA ENVIO POR OPERADOR LOGISTICO | 31/12/2025 SE REALIZA ENVIO DE 8 ROLLOS, CON LA GUIA 2235598405 SERVIENTREGA. SE CONFIRMA ENTREGA EXITOSA POR PARTE DE LA TRANSPORTADORA"/>
    <s v="ENVÍO"/>
    <n v="8"/>
    <s v="INTERMEDIA"/>
    <s v="TERRESTRE"/>
    <s v="MISAS MARULANDA ALEXANDER"/>
    <n v="1"/>
    <n v="36351"/>
    <n v="36351"/>
  </r>
  <r>
    <s v="CALI"/>
    <s v="0036-0003"/>
    <x v="0"/>
    <n v="76001"/>
    <n v="3180354"/>
    <n v="49116"/>
    <x v="0"/>
    <s v="VALLE DEL CAUCA"/>
    <s v="CALI"/>
    <s v="BARRIO EL PEÑON CALI"/>
    <s v="WOMPI"/>
    <s v="FO-25-2040521"/>
    <d v="2025-12-29T08:00:00"/>
    <d v="2025-12-31T09:47:00"/>
    <x v="0"/>
    <s v="ROLLOS"/>
    <s v="EJECUTADO_CANCELADO"/>
    <s v="CB CERRADO - DESOCUPADO"/>
    <s v="27/12/2025 SE ESCALA A COORDINADOR DE ZONA PARA ENTREGA DE ROLLOS EN SITIO | 31/12/2025 SE LLEGA AL COMERCIO SE ENCUENTRA CERRADO SE COMUNICA EL NÚMERO 3206548240 E INFORMAN QUE ESTOY EQUIVOCADO QUE NO ES EL NÚMERO DE ESE CORRESPONSAL"/>
    <s v="VISITA_TÉCNICA"/>
    <n v="40"/>
    <s v="PRINCIPAL"/>
    <s v="TERRESTRE"/>
    <s v="PALACIOS GOMEZ BRAHIAN ANDRES"/>
    <n v="1"/>
    <n v="31419"/>
    <n v="31419"/>
  </r>
  <r>
    <s v="BOGOTA"/>
    <s v="0036-0004"/>
    <x v="4"/>
    <n v="25175"/>
    <n v="3181709"/>
    <n v="50245"/>
    <x v="0"/>
    <s v="CUNDINAMARCA"/>
    <s v="CHIA"/>
    <s v="BARRIO SANTA LUCIA CHIA"/>
    <s v="WOMPI"/>
    <s v="FO-25-2042511"/>
    <d v="2025-12-29T08:00:00"/>
    <d v="2025-12-31T09:48:00"/>
    <x v="0"/>
    <s v="ROLLOS"/>
    <s v="EJECUTADO_EXITOSO"/>
    <s v="EJECUTADO EXITOSO"/>
    <s v="28/12/2025 SE REALIZA ENVIO DE ROLLOS POR  OPERADOR LOGISTICO | 31/12/2025 SE REALIZA ENVIO DE 56 ROLLOS, CON LA GUIA 2235598398 SERVIENTREGA. SE CONFIRMA ENTREGA EXITOSA POR PARTE DE LA TRANSPORTADORA"/>
    <s v="ENVÍO"/>
    <n v="56"/>
    <s v="INTERMEDIA"/>
    <s v="TERRESTRE"/>
    <s v="DIAZ ACOSTA MARIA ISABEL"/>
    <n v="1"/>
    <n v="36351"/>
    <n v="36351"/>
  </r>
  <r>
    <s v="BOGOTA"/>
    <s v="0036-0004"/>
    <x v="4"/>
    <n v="25875"/>
    <n v="3181719"/>
    <n v="53456"/>
    <x v="0"/>
    <s v="CUNDINAMARCA"/>
    <s v="VILLETA"/>
    <s v="BARRIO MURILLO TORO VILLETA"/>
    <s v="WOMPI"/>
    <s v="FO-25-2042503"/>
    <d v="2025-12-29T08:00:00"/>
    <d v="2025-12-31T09:49:00"/>
    <x v="0"/>
    <s v="ROLLOS"/>
    <s v="EJECUTADO_EXITOSO"/>
    <s v="EJECUTADO EXITOSO"/>
    <s v="28/12/2025 SE REALIZA ENVIO DE ROLLOS POR  OPERADOR LOGISTICO | 31/12/2025 SE REALIZA ENVIO DE 56 ROLLOS, CON LA GUIA 2235598385 SERVIENTREGA. SE CONFIRMA ENTREGA EXITOSA POR PARTE DE LA TRANSPORTADORA"/>
    <s v="ENVÍO"/>
    <n v="56"/>
    <s v="INTERMEDIA"/>
    <s v="TERRESTRE"/>
    <s v="DIAZ ACOSTA MARIA ISABEL"/>
    <n v="1"/>
    <n v="36351"/>
    <n v="36351"/>
  </r>
  <r>
    <s v="CALI"/>
    <s v="0036-0003"/>
    <x v="0"/>
    <n v="76001"/>
    <n v="3173142"/>
    <n v="42239"/>
    <x v="0"/>
    <s v="VALLE DEL CAUCA"/>
    <s v="CALI"/>
    <s v="BARRIO LOS CHORROS CALI 1"/>
    <s v="WOMPI"/>
    <s v="FO-25-2025570"/>
    <d v="2025-12-24T08:00:00"/>
    <d v="2025-12-31T09:50:00"/>
    <x v="0"/>
    <s v="ROLLOS"/>
    <s v="EJECUTADO_EXITOSO"/>
    <s v="EJECUTADO EXITOSO"/>
    <s v="23/12/2025 SE ESCALA A COORDINADOR DE ZONA PARA ENTREGA DE ROLLOS EN SITIO | 31/12/2025 SE ENTREGAN 64 ROLLOS AL CORRESPONSAL BANCARIO WOMPI"/>
    <s v="VISITA_TÉCNICA"/>
    <n v="64"/>
    <s v="PRINCIPAL"/>
    <s v="TERRESTRE"/>
    <s v="PALACIOS GOMEZ BRAHIAN ANDRES"/>
    <n v="1"/>
    <n v="31419"/>
    <n v="31419"/>
  </r>
  <r>
    <s v="BOGOTA"/>
    <s v="0036-0004"/>
    <x v="4"/>
    <n v="25286"/>
    <n v="3180727"/>
    <n v="81076"/>
    <x v="0"/>
    <s v="CUNDINAMARCA"/>
    <s v="FUNZA"/>
    <s v="BARRIO PADRE FUNZA FUNZA"/>
    <s v="WOMPI"/>
    <s v="FO-25-2040715"/>
    <d v="2025-12-29T08:00:00"/>
    <d v="2025-12-31T09:50:00"/>
    <x v="0"/>
    <s v="ROLLOS"/>
    <s v="EJECUTADO_EXITOSO"/>
    <s v="EJECUTADO EXITOSO"/>
    <s v="27/12/2025 SE CONFIRMAN DATOS, SE REALIZA ENVIO POR OPERADOR LOGISTICO | 31/12/2025 SE REALIZA ENVIO DE 24 ROLLOS, CON LA GUIA 2235598394 SERVIENTREGA. SE CONFIRMA ENTREGA EXITOSA POR PARTE DE LA TRANSPORTADORA"/>
    <s v="ENVÍO"/>
    <n v="24"/>
    <s v="INTERMEDIA"/>
    <s v="TERRESTRE"/>
    <s v="MISAS MARULANDA ALEXANDER"/>
    <n v="1"/>
    <n v="36351"/>
    <n v="36351"/>
  </r>
  <r>
    <s v="BOGOTA"/>
    <s v="0036-0004"/>
    <x v="4"/>
    <n v="25899"/>
    <n v="3180559"/>
    <n v="80092"/>
    <x v="0"/>
    <s v="CUNDINAMARCA"/>
    <s v="ZIPAQUIRA"/>
    <s v="BARRIO ZIPAQUIRÁ ZIPAQUIRÁ"/>
    <s v="WOMPI"/>
    <s v="FO-25-2039982"/>
    <d v="2025-12-29T08:00:00"/>
    <d v="2025-12-31T09:52:00"/>
    <x v="0"/>
    <s v="ROLLOS"/>
    <s v="EJECUTADO_EXITOSO"/>
    <s v="EJECUTADO EXITOSO"/>
    <s v="27/12/2025 SE REALIZA ENVIO DE ROLLOS POR  OPERADOR LOGISTICO | 31/12/2025 SE REALIZA ENVIO DE 40 ROLLOS, CON LA GUIA 2235598392 SERVIENTREGA. SE CONFIRMA ENTREGA EXITOSA POR PARTE DE LA TRANSPORTADORA"/>
    <s v="ENVÍO"/>
    <n v="40"/>
    <s v="INTERMEDIA"/>
    <s v="TERRESTRE"/>
    <s v="ORREGO BEDOYA YASMIN ADRIANA"/>
    <n v="1"/>
    <n v="36351"/>
    <n v="36351"/>
  </r>
  <r>
    <s v="CUCUTA"/>
    <s v="0036-0007"/>
    <x v="3"/>
    <n v="54518"/>
    <n v="3182717"/>
    <n v="73318"/>
    <x v="0"/>
    <s v="NORTE DE SANTANDER"/>
    <s v="PAMPLONA"/>
    <s v="BARRIO CENTRO PAMPLONA 20"/>
    <s v="WOMPI"/>
    <s v="FO-25-2044641"/>
    <d v="2025-12-29T08:20:00"/>
    <d v="2025-12-31T09:53:00"/>
    <x v="0"/>
    <s v="ROLLOS"/>
    <s v="EJECUTADO_EXITOSO"/>
    <s v="EJECUTADO EXITOSO"/>
    <s v="29/12/2025 SE REALIZA ENVIO DE ROLLOS POR  OPERADOR LOGISTICO | 31/12/2025 SE REALIZA ENVIO DE 56 ROLLOS, CON LA GUIA 2282137960 SERVIENTREGA. SE CONFIRMA ENTREGA EXITOSA POR PARTE DE LA TRANSPORTADORA"/>
    <s v="ENVÍO"/>
    <n v="56"/>
    <s v="LEJANA"/>
    <s v="TERRESTRE"/>
    <s v="COLPAS MESA ELECTO JORGE"/>
    <n v="1"/>
    <n v="40250"/>
    <n v="40250"/>
  </r>
  <r>
    <s v="BOGOTA"/>
    <s v="0036-0004"/>
    <x v="4"/>
    <n v="25899"/>
    <n v="3183596"/>
    <n v="81620"/>
    <x v="0"/>
    <s v="CUNDINAMARCA"/>
    <s v="ZIPAQUIRA"/>
    <s v="DISTRIVILLA BEBIDAS Y MUCHO MAS"/>
    <s v="WOMPI"/>
    <s v="FO-25-2045900"/>
    <d v="2025-12-29T10:01:00"/>
    <d v="2025-12-31T09:54:00"/>
    <x v="0"/>
    <s v="ROLLOS"/>
    <s v="EJECUTADO_EXITOSO"/>
    <s v="EJECUTADO EXITOSO"/>
    <s v="29/12/2025 SE CONFIRMAN DATOS, SE REALIZA ENVIO POR OPERADOR LOGISTICO | 31/12/2025 SE REALIZA ENVIO DE 8 ROLLOS, CON LA GUIA 2235598413 SERVIENTREGA. SE CONFIRMA ENTREGA EXITOSA POR PARTE DEL USUARIO"/>
    <s v="ENVÍO"/>
    <n v="8"/>
    <s v="INTERMEDIA"/>
    <s v="TERRESTRE"/>
    <s v="BETANCURT HENAO MICHEL"/>
    <n v="1"/>
    <n v="36351"/>
    <n v="36351"/>
  </r>
  <r>
    <s v="IBAGUE"/>
    <s v="0036-0006"/>
    <x v="2"/>
    <n v="73268"/>
    <n v="3184064"/>
    <n v="42848"/>
    <x v="0"/>
    <s v="TOLIMA"/>
    <s v="ESPINAL"/>
    <s v="BARRIO ISAIAS OLIVAR ESPINAL"/>
    <s v="WOMPI"/>
    <s v="FO-25-2045982"/>
    <d v="2025-12-29T10:37:00"/>
    <d v="2025-12-31T09:55:00"/>
    <x v="0"/>
    <s v="ROLLOS"/>
    <s v="EJECUTADO_EXITOSO"/>
    <s v="EJECUTADO EXITOSO"/>
    <s v="31/12/2025 SE REALIZA ENVIO DE 64 ROLLOS, CON LA GUIA 2235598414 SERVIENTREGA. SE CONFIRMA ENTREGA EXITOSA POR PARTE DE LA TRANSPORTADORA"/>
    <s v="ENVÍO"/>
    <n v="64"/>
    <s v="INTERMEDIA"/>
    <s v="TERRESTRE"/>
    <s v="BETANCURT HENAO MICHEL"/>
    <n v="1"/>
    <n v="36351"/>
    <n v="36351"/>
  </r>
  <r>
    <s v="MANIZALES"/>
    <s v="0036-0002"/>
    <x v="6"/>
    <n v="17001"/>
    <n v="3185293"/>
    <n v="80949"/>
    <x v="0"/>
    <s v="CALDAS"/>
    <s v="MANIZALES"/>
    <s v="BARRIO NEVADO MANIZALES 2"/>
    <s v="WOMPI"/>
    <s v="FO-25-2046890"/>
    <d v="2025-12-29T12:47:00"/>
    <d v="2025-12-31T09:58:00"/>
    <x v="0"/>
    <s v="ROLLOS"/>
    <s v="EJECUTADO_EXITOSO"/>
    <s v="EJECUTADO EXITOSO"/>
    <s v="29/12/2025 SE ESCALA A COORDINADOR DE ZONA PARA ENTREGA DE ROLLOS EN SITIO | 31/12/2025 SE REALIZA ENTREGA DE 16 ROLLOS EN EL COMERCIO NO SE MANIPULAN EQUIPOS"/>
    <s v="VISITA_TÉCNICA"/>
    <n v="16"/>
    <s v="PRINCIPAL"/>
    <s v="TERRESTRE"/>
    <s v="AGUIRRE HENAO RAUL EDUARDO"/>
    <n v="1"/>
    <n v="31419"/>
    <n v="31419"/>
  </r>
  <r>
    <s v="VILLAVICENCIO"/>
    <s v="0036-0006"/>
    <x v="2"/>
    <n v="50001"/>
    <n v="3183737"/>
    <n v="33485"/>
    <x v="0"/>
    <s v="META"/>
    <s v="VILLAVICENCIO"/>
    <s v="BARRIO VILLA ALEJANDRA VILLAVICENCIO"/>
    <s v="WOMPI"/>
    <s v="FO-25-2046192"/>
    <d v="2025-12-29T09:56:00"/>
    <d v="2025-12-31T10:13:00"/>
    <x v="0"/>
    <s v="ROLLOS"/>
    <s v="EJECUTADO_EXITOSO"/>
    <s v="EJECUTADO EXITOSO"/>
    <s v="29/12/2025 SE ESCALA A COORDINADOR DE ZONA PARA ENTREGA DE ROLLOS EN SITIO | 31/12/2025 SE REALIZA VISTA AL CB POR SOLICITUD DE ROLLOS, SE ENTREGAN SIN NOVEDAD TODO OK"/>
    <s v="VISITA_TÉCNICA"/>
    <n v="64"/>
    <s v="PRINCIPAL"/>
    <s v="TERRESTRE"/>
    <s v="MOLINA CASTRO JAVIER ALBERTO"/>
    <n v="1"/>
    <n v="31419"/>
    <n v="31419"/>
  </r>
  <r>
    <s v="VALLEDUPAR"/>
    <s v="0036-0001"/>
    <x v="1"/>
    <n v="20001"/>
    <n v="3181749"/>
    <n v="81451"/>
    <x v="0"/>
    <s v="CESAR"/>
    <s v="VALLEDUPAR"/>
    <s v="DROGUERIA HELMY SANTORINI"/>
    <s v="WOMPI"/>
    <s v="FO-25-2044398"/>
    <d v="2025-12-29T08:00:00"/>
    <d v="2025-12-31T10:16:00"/>
    <x v="0"/>
    <s v="ROLLOS"/>
    <s v="EJECUTADO_EXITOSO"/>
    <s v="EJECUTADO EXITOSO"/>
    <s v="29/12/2025 SE ESCALA A COORDINADOR DE ZONA PARA ENTREGA DE ROLLOS EN SITIO | 31/12/2025 SE REALIZA ENTREGA DE 16 ROLLOS EN DIRECCIÓN"/>
    <s v="VISITA_TÉCNICA"/>
    <n v="16"/>
    <s v="PRINCIPAL"/>
    <s v="TERRESTRE"/>
    <s v="MAESTRE MENGUAL EDGAR ENRIQUE"/>
    <n v="1"/>
    <n v="31419"/>
    <n v="31419"/>
  </r>
  <r>
    <s v="MEDELLIN"/>
    <s v="0036-0005"/>
    <x v="5"/>
    <n v="5001"/>
    <n v="3183328"/>
    <n v="68506"/>
    <x v="0"/>
    <s v="ANTIOQUIA"/>
    <s v="MEDELLIN"/>
    <s v="SANTA CRUZ 3"/>
    <s v="WOMPI"/>
    <s v="FO-25-2045448"/>
    <d v="2025-12-29T09:18:00"/>
    <d v="2025-12-31T10:24:00"/>
    <x v="0"/>
    <s v="ROLLOS"/>
    <s v="EJECUTADO_EXITOSO"/>
    <s v="EJECUTADO EXITOSO"/>
    <s v="29/12/2025 SE ESCALA A COORDINADOR DE ZONA PARA ENTREGA DE ROLLOS EN SITIO | 31/12/2025 SE REALIZA ENTREGA DE 64 ROLLOS POR EL OPERADOR LOGISTICO VELOCES CON LA GUIA V4002061192"/>
    <s v="ANALISTA-OPERADOR LOGISTICO"/>
    <n v="64"/>
    <s v="PRINCIPAL"/>
    <s v="TERRESTRE"/>
    <s v="BETANCUR AGUIRRE EDGAR AUGUSTO"/>
    <n v="1"/>
    <n v="31419"/>
    <n v="31419"/>
  </r>
  <r>
    <s v="MEDELLIN"/>
    <s v="0036-0005"/>
    <x v="5"/>
    <n v="5088"/>
    <n v="3166840"/>
    <n v="79154"/>
    <x v="0"/>
    <s v="ANTIOQUIA"/>
    <s v="BELLO"/>
    <s v="BARRIO PARIS BELLO BELLO"/>
    <s v="WOMPI"/>
    <s v="FO-25-2017222"/>
    <d v="2025-12-22T14:50:00"/>
    <d v="2025-12-31T10:34:00"/>
    <x v="0"/>
    <s v="ROLLOS"/>
    <s v="EJECUTADO_EXITOSO"/>
    <s v="EJECUTADO EXITOSO"/>
    <s v="22/12/2025 SE ESCALA A COORDINADOR DE ZONA PARA ENTREGA DE ROLLOS EN SITIO | 30/12/2025 30-12 SE ESCALA GUIA A VELOCES PARA CONSULTAR ESTADO | 31/12/2025 SE REALIZA ENTREGA DE 32 ROLLOS POR EL OPERADOR LOGISTICO VELOCES CON LA GUIA V4002035676"/>
    <s v="ANALISTA-OPERADOR LOGISTICO"/>
    <n v="32"/>
    <s v="PRINCIPAL"/>
    <s v="TERRESTRE"/>
    <s v="BETANCUR AGUIRRE EDGAR AUGUSTO"/>
    <n v="1"/>
    <n v="31419"/>
    <n v="31419"/>
  </r>
  <r>
    <s v="CARTAGENA"/>
    <s v="0036-0001"/>
    <x v="1"/>
    <n v="13001"/>
    <n v="3187281"/>
    <n v="80127"/>
    <x v="0"/>
    <s v="BOLIVAR"/>
    <s v="CARTAGENA"/>
    <s v="BARRIO BICENTENARIO CARTAGENA DE INDIAS 3"/>
    <s v="WOMPI"/>
    <s v="FO-25-2050504"/>
    <d v="2025-12-30T08:00:00"/>
    <d v="2025-12-31T10:48:00"/>
    <x v="0"/>
    <s v="ROLLOS"/>
    <s v="EJECUTADO_EXITOSO"/>
    <s v="EJECUTADO EXITOSO"/>
    <s v="30/12/2025 SE ESCALA A COORDINADOR DE ZONA PARA ENTREGA DE ROLLOS EN SITIO | 31/12/2025 SE REALIZA ENTREGA DE 24 ROLLOS WOMPI"/>
    <s v="VISITA_TÉCNICA"/>
    <n v="24"/>
    <s v="PRINCIPAL"/>
    <s v="TERRESTRE"/>
    <s v="AVILA DE HORTA FERNANDO JOSE"/>
    <n v="1"/>
    <n v="31419"/>
    <n v="31419"/>
  </r>
  <r>
    <s v="VILLAVICENCIO"/>
    <s v="0036-0006"/>
    <x v="2"/>
    <n v="50001"/>
    <n v="3190094"/>
    <n v="52409"/>
    <x v="0"/>
    <s v="META"/>
    <s v="VILLAVICENCIO"/>
    <s v="BARRIO EMPORIO VILLAVICENCIO 1"/>
    <s v="WOMPI"/>
    <s v="FO-25-2053087"/>
    <d v="2025-12-30T13:08:00"/>
    <d v="2025-12-31T10:55:00"/>
    <x v="0"/>
    <s v="ROLLOS"/>
    <s v="EJECUTADO_EXITOSO"/>
    <s v="EJECUTADO EXITOSO"/>
    <s v="30/12/2025 SE ESCALA A COORDINADOR DE ZONA PARA ENTREGA DE ROLLOS EN SITIO | 31/12/2025 SE REALIZA VISTA AL CB POR SOLICITUD DE ROLLOS, SE LLEGA AL LUGAR SE ENTREGAN LOS ROLLOS SIN NOVEDAD"/>
    <s v="VISITA_TÉCNICA"/>
    <n v="64"/>
    <s v="PRINCIPAL"/>
    <s v="TERRESTRE"/>
    <s v="MOLINA CASTRO JAVIER ALBERTO"/>
    <n v="1"/>
    <n v="31419"/>
    <n v="31419"/>
  </r>
  <r>
    <s v="CUCUTA"/>
    <s v="0036-0007"/>
    <x v="3"/>
    <n v="54001"/>
    <n v="3190148"/>
    <n v="65616"/>
    <x v="0"/>
    <s v="NORTE DE SANTANDER"/>
    <s v="CUCUTA"/>
    <s v="BARRIO SAN LUIS CUCUTA 21"/>
    <s v="WOMPI"/>
    <s v="FO-25-2052793"/>
    <d v="2025-12-30T12:38:00"/>
    <d v="2025-12-31T10:57:00"/>
    <x v="0"/>
    <s v="ROLLOS"/>
    <s v="EJECUTADO_EXITOSO"/>
    <s v="EJECUTADO EXITOSO"/>
    <s v="30/12/2025 SE ESCALA A COORDINADOR DE ZONA PARA ENTREGA DE ROLLOS EN SITIO | 31/12/2025 SE REALIZA VISITA AL COMERCIO Y SE HIZO ENTREGA DE 24 ROLLOS TODO OK"/>
    <s v="VISITA_TÉCNICA"/>
    <n v="24"/>
    <s v="PRINCIPAL"/>
    <s v="TERRESTRE"/>
    <s v="MORA VEGA JEAMPIER"/>
    <n v="1"/>
    <n v="31419"/>
    <n v="31419"/>
  </r>
  <r>
    <s v="CARTAGENA"/>
    <s v="0036-0001"/>
    <x v="1"/>
    <n v="13001"/>
    <n v="3189699"/>
    <n v="63130"/>
    <x v="0"/>
    <s v="BOLIVAR"/>
    <s v="CARTAGENA"/>
    <s v="BARRIO SAN FERNANDO CARTAGENA DE INDIAS 5"/>
    <s v="WOMPI"/>
    <s v="FO-25-2052480"/>
    <d v="2025-12-30T11:42:00"/>
    <d v="2025-12-31T10:59:00"/>
    <x v="0"/>
    <s v="ROLLOS"/>
    <s v="EJECUTADO_EXITOSO"/>
    <s v="EJECUTADO EXITOSO"/>
    <s v="31/12/2025 SE REALIZA ENTREGA DE 16 ROLLOS WOMPI"/>
    <s v="VISITA_TÉCNICA"/>
    <n v="16"/>
    <s v="PRINCIPAL"/>
    <s v="TERRESTRE"/>
    <s v="AVILA DE HORTA FERNANDO JOSE"/>
    <n v="1"/>
    <n v="31419"/>
    <n v="31419"/>
  </r>
  <r>
    <s v="MONTERIA"/>
    <s v="0036-0001"/>
    <x v="1"/>
    <n v="23001"/>
    <n v="3187068"/>
    <n v="69036"/>
    <x v="0"/>
    <s v="CORDOBA"/>
    <s v="MONTERIA"/>
    <s v="LOS LAURELES MONTERIA 4"/>
    <s v="WOMPI"/>
    <s v="FO-25-2050522"/>
    <d v="2025-12-30T08:00:00"/>
    <d v="2025-12-31T10:59:00"/>
    <x v="0"/>
    <s v="ROLLOS"/>
    <s v="EJECUTADO_EXITOSO"/>
    <s v="EJECUTADO EXITOSO"/>
    <s v="30/12/2025 SE ESCALA A COORDINADOR DE ZONA PARA ENTREGA DE ROLLOS EN SITIO | 31/12/2025 SE REALIZA VISITA TÉCNICA PARA ENTREGA DE 24 ROLLOS PARA DATÁFONO WOMPI. NO SE INTERVIENE TERMINAL Y LA ENTREGA SE REALIZA SIN NOVEDAD."/>
    <s v="VISITA_TÉCNICA"/>
    <n v="24"/>
    <s v="PRINCIPAL"/>
    <s v="TERRESTRE"/>
    <s v="CASSIANI PEREZ RAUL RAMIRO"/>
    <n v="1"/>
    <n v="31419"/>
    <n v="31419"/>
  </r>
  <r>
    <s v="CUCUTA"/>
    <s v="0036-0007"/>
    <x v="3"/>
    <n v="54001"/>
    <n v="3184038"/>
    <n v="79063"/>
    <x v="0"/>
    <s v="NORTE DE SANTANDER"/>
    <s v="CUCUTA"/>
    <s v="BARRIO VRD BUENA ESPERANZA CUCUTA"/>
    <s v="WOMPI"/>
    <s v="FO-25-2046179"/>
    <d v="2025-12-29T10:29:00"/>
    <d v="2025-12-31T11:00:00"/>
    <x v="0"/>
    <s v="ROLLOS"/>
    <s v="EJECUTADO_EXITOSO"/>
    <s v="EJECUTADO EXITOSO"/>
    <s v="29/12/2025 SE ESCALA A COORDINADOR DE ZONA PARA ENTREGA DE ROLLOS EN SITIO | 31/12/2025 SE VISITA DIRECCIÓN INDICADA POR EL CLIENTE Y SE ENTREGAN 16 ROLLOS OK"/>
    <s v="VISITA_TÉCNICA"/>
    <n v="16"/>
    <s v="PRINCIPAL"/>
    <s v="TERRESTRE"/>
    <s v="TORRES MANTILLA JOSE DANIEL"/>
    <n v="1"/>
    <n v="31419"/>
    <n v="31419"/>
  </r>
  <r>
    <s v="VILLAVICENCIO"/>
    <s v="0036-0006"/>
    <x v="2"/>
    <n v="50001"/>
    <n v="3188056"/>
    <n v="65725"/>
    <x v="0"/>
    <s v="META"/>
    <s v="VILLAVICENCIO"/>
    <s v="BARRIO LA RELIQUIA VILLAVICENCIO 1"/>
    <s v="WOMPI"/>
    <s v="FO-25-2050995"/>
    <d v="2025-12-30T08:32:00"/>
    <d v="2025-12-31T11:01:00"/>
    <x v="0"/>
    <s v="ROLLOS"/>
    <s v="EJECUTADO_EXITOSO"/>
    <s v="EJECUTADO EXITOSO"/>
    <s v="30/12/2025 SE ESCALA A COORDINADOR DE ZONA PARA ENTREGA DE ROLLOS EN SITIO | 31/12/2025 SE REALIZA VISTA AL CB POR SOLICITUD DE ROLLOS, SE ENTREGAN LOS ROLLOS SIN NOVEDAD TODO OK"/>
    <s v="VISITA_TÉCNICA"/>
    <n v="48"/>
    <s v="PRINCIPAL"/>
    <s v="TERRESTRE"/>
    <s v="MOLINA CASTRO JAVIER ALBERTO"/>
    <n v="1"/>
    <n v="31419"/>
    <n v="31419"/>
  </r>
  <r>
    <s v="MONTERIA"/>
    <s v="0036-0001"/>
    <x v="1"/>
    <n v="23001"/>
    <n v="3187333"/>
    <n v="74154"/>
    <x v="0"/>
    <s v="CORDOBA"/>
    <s v="MONTERIA"/>
    <s v="BARRIO EL AMPARO MONTERIA"/>
    <s v="WOMPI"/>
    <s v="FO-25-2050767"/>
    <d v="2025-12-30T08:00:00"/>
    <d v="2025-12-31T11:03:00"/>
    <x v="0"/>
    <s v="ROLLOS"/>
    <s v="EJECUTADO_EXITOSO"/>
    <s v="EJECUTADO EXITOSO"/>
    <s v="30/12/2025 SE ESCALA A COORDINADOR DE ZONA PARA ENTREGA DE ROLLOS EN SITIO | 31/12/2025 SE REALIZA VISITA TÉCNICA PARA ENTREGA DE 56 ROLLOS PARA DATÁFONO WOMPI, NO SE INTERVIENE TERMINAL Y LA ENTREGA SE REALIZA SIN NOVEDAD."/>
    <s v="VISITA_TÉCNICA"/>
    <n v="56"/>
    <s v="PRINCIPAL"/>
    <s v="TERRESTRE"/>
    <s v="CASSIANI PEREZ RAUL RAMIRO"/>
    <n v="1"/>
    <n v="31419"/>
    <n v="31419"/>
  </r>
  <r>
    <s v="CALI"/>
    <s v="0036-0003"/>
    <x v="0"/>
    <n v="19001"/>
    <n v="3178365"/>
    <n v="70304"/>
    <x v="0"/>
    <s v="CAUCA"/>
    <s v="POPAYAN"/>
    <s v="BARRIO CENTRO POPAYAN 26"/>
    <s v="WOMPI"/>
    <s v="FO-25-2038223"/>
    <d v="2025-12-26T10:50:00"/>
    <d v="2025-12-31T11:05:00"/>
    <x v="0"/>
    <s v="ROLLOS"/>
    <s v="EJECUTADO_CANCELADO"/>
    <s v="CB CERRADO - DESOCUPADO"/>
    <s v="26/12/2025 SE ESCALA A COORDINADOR DE ZONA PARA ENTREGA DE ROLLOS EN SITIO | 31/12/2025 SE LLEGA AL COMERCIO SE ENCUENTRA CERRADO SE LLAMA AL CELULAR AL CLIENTE NO RESPONDE"/>
    <s v="VISITA_TÉCNICA"/>
    <n v="56"/>
    <s v="LEJANA"/>
    <s v="TERRESTRE"/>
    <s v="GIMBUEL LASSO LUIS GERMAN"/>
    <n v="1"/>
    <n v="40250"/>
    <n v="40250"/>
  </r>
  <r>
    <s v="CUCUTA"/>
    <s v="0036-0007"/>
    <x v="3"/>
    <n v="54001"/>
    <n v="3187361"/>
    <n v="74274"/>
    <x v="0"/>
    <s v="NORTE DE SANTANDER"/>
    <s v="CUCUTA"/>
    <s v="BARRIO LA LIBERTAD CUCUTA 20"/>
    <s v="WOMPI"/>
    <s v="FO-25-2050761"/>
    <d v="2025-12-30T08:00:00"/>
    <d v="2025-12-31T11:06:00"/>
    <x v="0"/>
    <s v="ROLLOS"/>
    <s v="EJECUTADO_EXITOSO"/>
    <s v="EJECUTADO EXITOSO"/>
    <s v="30/12/2025 SE ESCALA A COORDINADOR DE ZONA PARA ENTREGA DE ROLLOS EN SITIO | 31/12/2025 SE REALIZÓ VISITA AL COMERCIO Y SE REALIZA ENTREGA DE 16 ROLLOS TODO OK"/>
    <s v="VISITA_TÉCNICA"/>
    <n v="16"/>
    <s v="PRINCIPAL"/>
    <s v="TERRESTRE"/>
    <s v="MORA VEGA JEAMPIER"/>
    <n v="1"/>
    <n v="31419"/>
    <n v="31419"/>
  </r>
  <r>
    <s v="CUCUTA"/>
    <s v="0036-0007"/>
    <x v="3"/>
    <n v="54001"/>
    <n v="3181653"/>
    <n v="80598"/>
    <x v="0"/>
    <s v="NORTE DE SANTANDER"/>
    <s v="CUCUTA"/>
    <s v="BARRIO AGUAS CALIENTES CUCUTA 7"/>
    <s v="WOMPI"/>
    <s v="FO-25-2042779"/>
    <d v="2025-12-29T08:00:00"/>
    <d v="2025-12-31T11:08:00"/>
    <x v="0"/>
    <s v="ROLLOS"/>
    <s v="EJECUTADO_EXITOSO"/>
    <s v="EJECUTADO EXITOSO"/>
    <s v="28/12/2025 SE ESCALA A COORDINADOR DE ZONA PARA ENTREGA DE ROLLOS EN SITIO | 31/12/2025 SE REALIZA VISITA AL COMERCIO Y SE HIZO ENTREGA DE 16 ROLLOS TODO OK"/>
    <s v="VISITA_TÉCNICA"/>
    <n v="16"/>
    <s v="PRINCIPAL"/>
    <s v="TERRESTRE"/>
    <s v="MORA VEGA JEAMPIER"/>
    <n v="1"/>
    <n v="31419"/>
    <n v="31419"/>
  </r>
  <r>
    <s v="PASTO"/>
    <s v="0036-0003"/>
    <x v="0"/>
    <n v="52001"/>
    <n v="3188985"/>
    <n v="79822"/>
    <x v="0"/>
    <s v="NARIÑO"/>
    <s v="PASTO"/>
    <s v="BARR LA MINGA PASTO"/>
    <s v="WOMPI"/>
    <s v="FO-25-2051948"/>
    <d v="2025-12-30T10:14:00"/>
    <d v="2025-12-31T11:20:00"/>
    <x v="0"/>
    <s v="ROLLOS"/>
    <s v="EJECUTADO_EXITOSO"/>
    <s v="EJECUTADO EXITOSO"/>
    <s v="30/12/2025 SE ESCALA A COORDINADOR DE ZONA PARA ENTREGA DE ROLLOS EN SITIO | 31/12/2025 SE REALIZÓ LA ENTREGA DE PAPELERÍA SOLICITADA NO SE MANIPULA CB CLIENTE INFORMA QUE SE ENCUENTRA OPERATIVO"/>
    <s v="VISITA_TÉCNICA"/>
    <n v="16"/>
    <s v="PRINCIPAL"/>
    <s v="TERRESTRE"/>
    <s v="REMICIO AMADO JOHN HEBER"/>
    <n v="1"/>
    <n v="31419"/>
    <n v="31419"/>
  </r>
  <r>
    <s v="CALI"/>
    <s v="0036-0003"/>
    <x v="0"/>
    <n v="76001"/>
    <n v="3187332"/>
    <n v="34501"/>
    <x v="0"/>
    <s v="VALLE DEL CAUCA"/>
    <s v="CALI"/>
    <s v="BARRIO FLORALIA CALI"/>
    <s v="WOMPI"/>
    <s v="FO-25-2050514"/>
    <d v="2025-12-30T08:00:00"/>
    <d v="2025-12-31T11:21:00"/>
    <x v="0"/>
    <s v="ROLLOS"/>
    <s v="EJECUTADO_EXITOSO"/>
    <s v="EJECUTADO EXITOSO"/>
    <s v="30/12/2025 SE ESCALA A COORDINADOR DE ZONA PARA ENTREGA DE ROLLOS EN SITIO | 31/12/2025 SE ENTREGAN 64 ROLLOS A JENNY SUAREZ"/>
    <s v="VISITA_TÉCNICA"/>
    <n v="64"/>
    <s v="PRINCIPAL"/>
    <s v="TERRESTRE"/>
    <s v="CUERO RUIZ JHONNY"/>
    <n v="1"/>
    <n v="31419"/>
    <n v="31419"/>
  </r>
  <r>
    <s v="IBAGUE"/>
    <s v="0036-0006"/>
    <x v="2"/>
    <n v="73001"/>
    <n v="3185143"/>
    <n v="78954"/>
    <x v="0"/>
    <s v="TOLIMA"/>
    <s v="IBAGUE"/>
    <s v="BARRIO AMBALA IBAGUE 13"/>
    <s v="WOMPI"/>
    <s v="FO-25-2046794"/>
    <d v="2025-12-29T12:10:00"/>
    <d v="2025-12-31T11:33:00"/>
    <x v="0"/>
    <s v="ROLLOS"/>
    <s v="EJECUTADO_EXITOSO"/>
    <s v="EJECUTADO EXITOSO"/>
    <s v="29/12/2025 SE ESCALA A COORDINADOR DE ZONA PARA ENTREGA DE ROLLOS EN SITIO | 31/12/2025 SE ENTREGA 16 ROLLOS CON VISITA"/>
    <s v="VISITA_TÉCNICA"/>
    <n v="16"/>
    <s v="PRINCIPAL"/>
    <s v="TERRESTRE"/>
    <s v="VARGAS HERRERA JHON JAIRO"/>
    <n v="1"/>
    <n v="31419"/>
    <n v="31419"/>
  </r>
  <r>
    <s v="VILLAVICENCIO"/>
    <s v="0036-0006"/>
    <x v="2"/>
    <n v="50573"/>
    <n v="3174265"/>
    <n v="71485"/>
    <x v="0"/>
    <s v="META"/>
    <s v="PUERTO LOPEZ"/>
    <s v="BARRIO JARDIN META"/>
    <s v="WOMPI"/>
    <s v="FO-25-2027558"/>
    <d v="2025-12-24T09:07:00"/>
    <d v="2025-12-31T11:34:00"/>
    <x v="0"/>
    <s v="ROLLOS"/>
    <s v="EJECUTADO_EXITOSO"/>
    <s v="EJECUTADO EXITOSO"/>
    <s v="24/12/2025 SE CONFIRMAN DATOS, SE REALIZA ENVIO POR OPERADOR LOGISTICO | 31/12/2025 SE INTENTA COMUNICACION CON EL USUARIO PARA VALIDAR SI YA RECIBIO LOS ROLLOS PERO NO HAY CONTACTO | 31/12/2025 SE REALIZA ENVIO DE 24 ROLLOS, CON LA GUIA 2235598375 SERVIENTREGA. SE CONFIRMA ENTREGA EXITOSA POR PARTE DEL USUARIO"/>
    <s v="ENVÍO"/>
    <n v="24"/>
    <s v="INTERMEDIA"/>
    <s v="TERRESTRE"/>
    <s v="ORREGO BEDOYA YASMIN ADRIANA"/>
    <n v="1"/>
    <n v="36351"/>
    <n v="36351"/>
  </r>
  <r>
    <s v="TUNJA"/>
    <s v="0036-0007"/>
    <x v="3"/>
    <n v="15001"/>
    <n v="3181716"/>
    <n v="59681"/>
    <x v="0"/>
    <s v="BOYACA"/>
    <s v="TUNJA"/>
    <s v="BARRIO ALTAMIRA TUNJA"/>
    <s v="WOMPI"/>
    <s v="FO-25-2042454"/>
    <d v="2025-12-29T08:00:00"/>
    <d v="2025-12-31T11:35:00"/>
    <x v="0"/>
    <s v="ROLLOS"/>
    <s v="EJECUTADO_EXITOSO"/>
    <s v="EJECUTADO EXITOSO"/>
    <s v="28/12/2025 SE ESCALA A COORDINADOR DE ZONA PARA ENTREGA DE ROLLOS EN SITIO | 31/12/2025 SE REALIZA ENTREGA DE 16 ROLLOS CON VISITA."/>
    <s v="VISITA_TÉCNICA"/>
    <n v="16"/>
    <s v="PRINCIPAL"/>
    <s v="TERRESTRE"/>
    <s v="SOLER HOYOS CRISTIAN LEONARDO"/>
    <n v="1"/>
    <n v="31419"/>
    <n v="31419"/>
  </r>
  <r>
    <s v="CALI"/>
    <s v="0036-0003"/>
    <x v="0"/>
    <n v="19001"/>
    <n v="3180567"/>
    <n v="79649"/>
    <x v="0"/>
    <s v="CAUCA"/>
    <s v="POPAYAN"/>
    <s v="BARRIO LA ESMERALDA POPAYAN 7"/>
    <s v="WOMPI"/>
    <s v="FO-25-2040047"/>
    <d v="2025-12-29T08:00:00"/>
    <d v="2025-12-31T11:36:00"/>
    <x v="0"/>
    <s v="ROLLOS"/>
    <s v="EJECUTADO_EXITOSO"/>
    <s v="EJECUTADO EXITOSO"/>
    <s v="27/12/2025 SE ESCALA A COORDINADOR DE ZONA PARA ENTREGA DE ROLLOS EN SITIO | 31/12/2025 SE ENTREGA 16 ROLLOS WOMPI"/>
    <s v="VISITA_TÉCNICA"/>
    <n v="16"/>
    <s v="LEJANA"/>
    <s v="TERRESTRE"/>
    <s v="GIMBUEL LASSO LUIS GERMAN"/>
    <n v="1"/>
    <n v="40250"/>
    <n v="40250"/>
  </r>
  <r>
    <s v="BOGOTA"/>
    <s v="0036-0004"/>
    <x v="4"/>
    <n v="11001"/>
    <n v="3190254"/>
    <n v="46608"/>
    <x v="0"/>
    <s v="CUNDINAMARCA"/>
    <s v="BOGOTA"/>
    <s v="BARRIO SAN VICENTE FERRER BOGOTA"/>
    <s v="WOMPI"/>
    <s v="FO-25-2053068"/>
    <d v="2025-12-30T13:47:00"/>
    <d v="2025-12-31T11:44:00"/>
    <x v="0"/>
    <s v="ROLLOS"/>
    <s v="EJECUTADO_EXITOSO"/>
    <s v="EJECUTADO EXITOSO"/>
    <s v="30/12/2025 SE ESCALA A COORDINADOR DE ZONA PARA ENTREGA DE ROLLOS EN SITIO | 31/12/2025 SE LLEGA A COMERCIO, SE ENTREGAN ROLLOS, SIN MANIPULACIÓN DEL EQUIPO SIN NOVEDAD"/>
    <s v="VISITA_TÉCNICA"/>
    <n v="32"/>
    <s v="PRINCIPAL"/>
    <s v="TERRESTRE"/>
    <s v="ARIAS QUILINDO JULIAN"/>
    <n v="1"/>
    <n v="31419"/>
    <n v="31419"/>
  </r>
  <r>
    <s v="IBAGUE"/>
    <s v="0036-0006"/>
    <x v="2"/>
    <n v="73001"/>
    <n v="3180821"/>
    <n v="67622"/>
    <x v="0"/>
    <s v="TOLIMA"/>
    <s v="IBAGUE"/>
    <s v="COMUNICACIONES BEARS"/>
    <s v="WOMPI"/>
    <s v="FO-25-2040241"/>
    <d v="2025-12-29T08:00:00"/>
    <d v="2025-12-31T11:47:00"/>
    <x v="0"/>
    <s v="ROLLOS"/>
    <s v="EJECUTADO_EXITOSO"/>
    <s v="EJECUTADO EXITOSO"/>
    <s v="27/12/2025 SE ESCALA A COORDINADOR DE ZONA PARA ENTREGA DE ROLLOS EN SITIO | 31/12/2025 SE ENTREGA 24 ROLLOS CON VISITA"/>
    <s v="VISITA_TÉCNICA"/>
    <n v="24"/>
    <s v="PRINCIPAL"/>
    <s v="TERRESTRE"/>
    <s v="VARGAS HERRERA JHON JAIRO"/>
    <n v="1"/>
    <n v="31419"/>
    <n v="31419"/>
  </r>
  <r>
    <s v="MONTERIA"/>
    <s v="0036-0001"/>
    <x v="1"/>
    <n v="5250"/>
    <n v="3136672"/>
    <n v="43008"/>
    <x v="0"/>
    <s v="ANTIOQUIA"/>
    <s v="EL BAGRE"/>
    <s v="BARRIO CORREGIMIENTO PUERTO LOPEZ EL BAGRE"/>
    <s v="WOMPI"/>
    <s v="FO-25-1974100"/>
    <d v="2025-12-15T09:34:00"/>
    <d v="2025-12-31T12:00:00"/>
    <x v="0"/>
    <s v="ROLLOS"/>
    <s v="EJECUTADO_EXITOSO"/>
    <s v="EJECUTADO EXITOSO"/>
    <s v="15/12/2025 SE REALIZA ENVIO DE ROLLOS POR  OPERADOR LOGISTICO | 22/12/2025 SE LE COMPARTE EL NUMERO DE GUIA AL USUARIO, PENDIENTE DE RESPUESTA | 31/12/2025 SE REALIZA ENVIO DE 32 ROLLOS, CON LA GUIA 46778000482 COORDINADORA. SE CONFIRMA ENTREGA EXITOSA POR PARTE DE LA TRANSPORTADORA"/>
    <s v="ENVÍO"/>
    <n v="32"/>
    <s v="LEJANA"/>
    <s v="TERRESTRE"/>
    <s v="CONTRERAS ROSSI LITZY YULIETH"/>
    <n v="1"/>
    <n v="40250"/>
    <n v="40250"/>
  </r>
  <r>
    <s v="MONTERIA"/>
    <s v="0036-0001"/>
    <x v="1"/>
    <n v="23500"/>
    <n v="3166948"/>
    <n v="48367"/>
    <x v="0"/>
    <s v="CORDOBA"/>
    <s v="MOÑITOS"/>
    <s v="BARRIO CENTRO MOÑITOS 2"/>
    <s v="WOMPI"/>
    <s v="FO-25-2024673"/>
    <d v="2025-12-22T14:56:00"/>
    <d v="2025-12-31T12:09:00"/>
    <x v="0"/>
    <s v="ROLLOS"/>
    <s v="EJECUTADO_EXITOSO"/>
    <s v="EJECUTADO EXITOSO"/>
    <s v="23/12/2025 SE CONFIRMAN DATOS, SE REALIZA ENVIO POR OPERADOR LOGISTICO. USURIO INDICA QUE SOLO LLEGA INTERRAPIDISIMO | 31/12/2025 SE REALIZA ENVIO DE 16 ROLLOS, CON LA GUIA 46778000662 COORDINADORA. SE CONFIRMA ENTREGA EXITOSA POR PARTE DE LA TRANSPORTADORA"/>
    <s v="ENVÍO"/>
    <n v="16"/>
    <s v="LEJANA"/>
    <s v="TERRESTRE"/>
    <s v="MISAS MARULANDA ALEXANDER"/>
    <n v="1"/>
    <n v="40250"/>
    <n v="40250"/>
  </r>
  <r>
    <s v="SINCELEJO"/>
    <s v="0036-0001"/>
    <x v="1"/>
    <n v="70001"/>
    <n v="3189051"/>
    <n v="47224"/>
    <x v="0"/>
    <s v="SUCRE"/>
    <s v="SINCELEJO"/>
    <s v="BARRIO LA FE SINCELEJO"/>
    <s v="WOMPI"/>
    <s v="FO-25-2051946"/>
    <d v="2025-12-30T10:33:00"/>
    <d v="2025-12-31T12:36:00"/>
    <x v="0"/>
    <s v="ROLLOS"/>
    <s v="EJECUTADO_EXITOSO"/>
    <s v="EJECUTADO EXITOSO"/>
    <s v="30/12/2025 SE ESCALA A COORDINADOR DE ZONA PARA ENTREGA DE ROLLOS EN SITIO | 31/12/2025 SE VISITA COMERCIO Y SE HACE ENTREGA DE 48 ROLLOS A LA SEÑORA LEDYS SIERRA."/>
    <s v="VISITA_TÉCNICA"/>
    <n v="48"/>
    <s v="PRINCIPAL"/>
    <s v="TERRESTRE"/>
    <s v="SANTOS GUZMAN CHRISTIAN FELIPE"/>
    <n v="1"/>
    <n v="31419"/>
    <n v="31419"/>
  </r>
  <r>
    <s v="SINCELEJO"/>
    <s v="0036-0001"/>
    <x v="1"/>
    <n v="70001"/>
    <n v="3188478"/>
    <n v="66724"/>
    <x v="0"/>
    <s v="SUCRE"/>
    <s v="SINCELEJO"/>
    <s v="BARRIO KENEDY SINCELEJO 1"/>
    <s v="WOMPI"/>
    <s v="FO-25-2051526"/>
    <d v="2025-12-30T09:28:00"/>
    <d v="2025-12-31T13:07:00"/>
    <x v="0"/>
    <s v="ROLLOS"/>
    <s v="EJECUTADO_EXITOSO"/>
    <s v="EJECUTADO EXITOSO"/>
    <s v="30/12/2025 SE ESCALA A COORDINADOR DE ZONA PARA ENTREGA DE ROLLOS EN SITIO | 31/12/2025 SE VISITA COMERCIO Y SE HACE ENTREGA DE 64 ROLLOS WOMPI."/>
    <s v="VISITA_TÉCNICA"/>
    <n v="64"/>
    <s v="PRINCIPAL"/>
    <s v="TERRESTRE"/>
    <s v="SANTOS GUZMAN CHRISTIAN FELIPE"/>
    <n v="1"/>
    <n v="31419"/>
    <n v="31419"/>
  </r>
  <r>
    <s v="TUNJA"/>
    <s v="0036-0007"/>
    <x v="3"/>
    <n v="15001"/>
    <n v="3181326"/>
    <n v="79800"/>
    <x v="0"/>
    <s v="BOYACA"/>
    <s v="TUNJA"/>
    <s v="BARRIO CENTRO TUNJA 32"/>
    <s v="WOMPI"/>
    <s v="FO-25-2040783"/>
    <d v="2025-12-29T08:00:00"/>
    <d v="2025-12-31T13:16:00"/>
    <x v="0"/>
    <s v="ROLLOS"/>
    <s v="EJECUTADO_EXITOSO"/>
    <s v="EJECUTADO EXITOSO"/>
    <s v="27/12/2025 SE ESCALA A COORDINADOR DE ZONA PARA ENTREGA DE ROLLOS EN SITIO | 31/12/2025 SE VISITA DIRECCION , EL COMERCIO NO ESTA EN FUNCIÓN SE DEJA PAPELERA EN EL LOCAL PRINCIPAL DE LA DIRECCIÓN YA QUE EL CORRESPONSAL ESTA UBICADO DENTRO MISMO LOCAL EN UNA SEGUNDA PLANTA DEL LOCAL. RECIBE PAPELERÍA MARIA LEON ..."/>
    <s v="VISITA_TÉCNICA"/>
    <n v="24"/>
    <s v="PRINCIPAL"/>
    <s v="TERRESTRE"/>
    <s v="ALVARADO MORENO CRISTHIAN"/>
    <n v="1"/>
    <n v="31419"/>
    <n v="31419"/>
  </r>
  <r>
    <m/>
    <m/>
    <x v="7"/>
    <m/>
    <m/>
    <m/>
    <x v="1"/>
    <m/>
    <m/>
    <m/>
    <m/>
    <m/>
    <m/>
    <m/>
    <x v="1"/>
    <m/>
    <m/>
    <m/>
    <m/>
    <m/>
    <m/>
    <m/>
    <m/>
    <m/>
    <m/>
    <m/>
    <n v="70980515"/>
  </r>
  <r>
    <m/>
    <m/>
    <x v="7"/>
    <m/>
    <m/>
    <m/>
    <x v="1"/>
    <m/>
    <m/>
    <m/>
    <m/>
    <m/>
    <m/>
    <m/>
    <x v="1"/>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PASTO"/>
    <s v="0036-0003"/>
    <x v="0"/>
    <n v="52001"/>
    <s v="LC-CS-25-004062"/>
    <n v="79218"/>
    <x v="0"/>
    <s v="NARIÑO"/>
    <s v="PASTO"/>
    <s v="DROGUERIA ETICA EN SALUD"/>
    <s v="WOMPI"/>
    <s v="FO-25-1739823"/>
    <d v="2025-10-27T12:09:00"/>
    <d v="2025-11-02T10:51:00"/>
    <x v="0"/>
    <s v="CIERRE"/>
    <s v="EJECUTADO_EXITOSO"/>
    <s v="CIERRE EXITOSO"/>
    <s v="27/10/2025 SE ESCALA PARA VISITA. CONFIRMAR DATOS PARA LA RECOLECCION DE EQUIPOS | 01/11/2025 SE REALIZA CIERRE DE CORRESPONSAL BANCARIO SE RETIRA DATAFONO FUENTE PUBLICIDAD FUE DESTRUIDA EN SITIO CIERRE EXITOSO"/>
    <s v="VISITA_TÉCNICA"/>
    <n v="0"/>
    <s v="PRINCIPAL"/>
    <s v="TERRESTRE"/>
    <s v="BRAVO MADROÑERO OSCAR ESTEBAN"/>
    <n v="1"/>
    <n v="101766"/>
    <n v="101766"/>
  </r>
  <r>
    <s v="MEDELLIN"/>
    <s v="0036-0005"/>
    <x v="1"/>
    <n v="5129"/>
    <s v="LC-CS-25-004120"/>
    <n v="70982"/>
    <x v="0"/>
    <s v="ANTIOQUIA"/>
    <s v="CALDAS"/>
    <s v="BARBERIA Y TIENDA DEL PELUQUERO MM"/>
    <s v="WOMPI"/>
    <s v="FO-25-1756946"/>
    <d v="2025-10-30T10:14:00"/>
    <d v="2025-11-04T07:34:00"/>
    <x v="0"/>
    <s v="CIERRE"/>
    <s v="EJECUTADO_EXITOSO"/>
    <s v="CIERRE EXITOSO"/>
    <s v="30/10/2025 SE ESCALA PARA VISITA. CONFIRMAR DATOS PARA LA RECOLECCION DE EQUIPOS | 01/11/2025 SE REALIZA CIERRE DE CB, USUARIO RESPONSABLE NO ESTÁ PRESENTE, POR ENDE NO HAY TIRILLA DE EQUIPO YA QUE DATÁFONO CUENTA CON CLAVE Y PERSONAL QUE ENTREGA NO TIENEN CONOCIMIENTO"/>
    <s v="VISITA_TÉCNICA"/>
    <n v="0"/>
    <s v="PRINCIPAL"/>
    <s v="TERRESTRE"/>
    <s v="HERNANDEZ CHAVARRIA JUAN CAMILO"/>
    <n v="1"/>
    <n v="101766"/>
    <n v="101766"/>
  </r>
  <r>
    <s v="VILLAVICENCIO"/>
    <s v="0036-0006"/>
    <x v="2"/>
    <n v="50001"/>
    <s v="LC-CS-25-004136"/>
    <n v="50118"/>
    <x v="0"/>
    <s v="META"/>
    <s v="VILLAVICENCIO"/>
    <s v="BARRIO PRIMAVERA VILLAVICENCIO"/>
    <s v="WOMPI"/>
    <s v="FO-25-1765809"/>
    <d v="2025-10-31T12:09:00"/>
    <d v="2025-11-04T07:38:00"/>
    <x v="0"/>
    <s v="CIERRE"/>
    <s v="EJECUTADO_EXITOSO"/>
    <s v="CIERRE EXITOSO"/>
    <s v="31/10/2025 SE ESCALA PARA VISITA. CONFIRMAR DATOS PARA LA RECOLECCION DE EQUIPOS | 01/11/2025 SE REALIZA CIERRE OK SIN NOVEDADES SE REALIZA RETIRO DATÁFONO SIN NOVEDAD"/>
    <s v="VISITA_TÉCNICA"/>
    <n v="0"/>
    <s v="PRINCIPAL"/>
    <s v="TERRESTRE"/>
    <s v="CASTRILLON URREA LONDIER LEANDRO"/>
    <n v="1"/>
    <n v="101766"/>
    <n v="101766"/>
  </r>
  <r>
    <s v="BUCARAMANGA"/>
    <s v="0036-0007"/>
    <x v="3"/>
    <n v="68001"/>
    <s v="LC-CS-25-004119"/>
    <n v="59868"/>
    <x v="0"/>
    <s v="SANTANDER"/>
    <s v="BUCARAMANGA"/>
    <s v="BARRIO CABECERA BUCARAMANGA 17"/>
    <s v="WOMPI"/>
    <s v="FO-25-1774139 | FO-25-1756951"/>
    <d v="2025-10-30T10:14:00"/>
    <d v="2025-11-05T10:13:00"/>
    <x v="0"/>
    <s v="CIERRE"/>
    <s v="EJECUTADO_EXITOSO"/>
    <s v="CIERRE EXITOSO"/>
    <s v="30/10/2025 SE ESCALA PARA VISITA. CONFIRMAR DATOS PARA LA RECOLECCION DE EQUIPOS | 31/10/2025 SE HACE PRESENCIA EN COMERCIO SE HABLA CON EL SEÑOR ESAUL SUÁREZ QUIEN INFORMA QUE DESCONOCE LAS CAUSAS POR LA CUAL LE ESTAN HACIENDO EL CIERRE DEL CORRESPONSAL NO ENTREGA EQUIPOS HASTA QUE SE LE NOTIFIQUE | 05/11/2025 SE HACE PRESENCIA EN COMERCIO CLIENTE INFORMA QUE NO HACE ENTREGA DE LOS EQUIPOS DEBIDO A QUE NO LE HAN INFORMADO POR QUE LE VAN HA CERRAR EL CORRESPONSAL SE ESCALA CON EL COORDINADOR DE ZONA Y SE PROCEDE A CERRAR ORDEN_x000a_05/11/2025 SE RETIRA DATÁFONO CON SU RESPECTIVA FUENTE , SIN CAJA , CIERRE EXITOSO"/>
    <s v="VISITA_TÉCNICA"/>
    <n v="0"/>
    <s v="PRINCIPAL"/>
    <s v="TERRESTRE"/>
    <s v="GELVEZ MOGOLLON JOSE ELISEO"/>
    <n v="2"/>
    <n v="101766"/>
    <n v="203532"/>
  </r>
  <r>
    <s v="BOGOTA"/>
    <s v="0036-0004"/>
    <x v="4"/>
    <n v="11001"/>
    <s v="LC-CS-25-004137"/>
    <n v="57886"/>
    <x v="0"/>
    <s v="CUNDINAMARCA"/>
    <s v="BOGOTA"/>
    <s v="BARRIO LOS LACHES BOGOTA 1"/>
    <s v="WOMPI"/>
    <s v="FO-25-1765812"/>
    <d v="2025-10-31T12:09:00"/>
    <d v="2025-11-05T13:13:00"/>
    <x v="0"/>
    <s v="CIERRE"/>
    <s v="EJECUTADO_EXITOSO"/>
    <s v="CIERRE EXITOSO"/>
    <s v="31/10/2025 SE ESCALA PARA VISITA. CONFIRMAR DATOS PARA LA RECOLECCION DE EQUIPOS | 05/11/2025 SE RETIRA DATÁFONO,"/>
    <s v="VISITA_TÉCNICA"/>
    <n v="0"/>
    <s v="PRINCIPAL"/>
    <s v="TERRESTRE"/>
    <s v="MICHELI LOPEZ MIGUEL ANGEL"/>
    <n v="1"/>
    <n v="101766"/>
    <n v="101766"/>
  </r>
  <r>
    <s v="SINCELEJO"/>
    <s v="0036-0001"/>
    <x v="5"/>
    <n v="70001"/>
    <s v="LC-CS-25-004013"/>
    <n v="36107"/>
    <x v="0"/>
    <s v="SUCRE"/>
    <s v="SINCELEJO"/>
    <s v="BARRIO CENTRO SINCELEJO 2"/>
    <s v="WOMPI"/>
    <s v="FO-25-1733964 | FO-25-1724417"/>
    <d v="2025-10-23T12:58:00"/>
    <d v="2025-11-05T14:53:00"/>
    <x v="0"/>
    <s v="CIERRE"/>
    <s v="EJECUTADO_EXITOSO"/>
    <s v="CIERRE EXITOSO"/>
    <s v="23/10/2025 SE ESCALA PARA VISITA. CONFIRMAR DATOS PARA LA RECOLECCION DE EQUIPOS | 25/10/2025 SE VISITA SITIO SE VERIFICA INFORMACIÓN, COMERCIO CERRADO, SE INTENTA COMUNICACION SIN ÉXITO._x000a_05/11/2025 SE VISITA LA DIRECCIÓN RELACIONADA POR WOMPI CALLE 32 #34-129, BARRIO SINCELEJITO, PARA RECOLECCIÓN DE EQUIPO WOMPI, COMERCIO SIN PUBLICIDAD. SE RETIRA EQUIPO FUNCIONAL EN SU CAJA Y FUENTE PODER."/>
    <s v="VISITA_TÉCNICA"/>
    <n v="0"/>
    <s v="PRINCIPAL"/>
    <s v="TERRESTRE"/>
    <s v="SANTOS GUZMAN CHRISTIAN FELIPE"/>
    <n v="2"/>
    <n v="101766"/>
    <n v="203532"/>
  </r>
  <r>
    <s v="CUCUTA"/>
    <s v="0036-0007"/>
    <x v="3"/>
    <n v="54498"/>
    <s v="LC-CS-25-004139"/>
    <n v="75479"/>
    <x v="0"/>
    <s v="NORTE DE SANTANDER"/>
    <s v="OCAÑA"/>
    <s v="BARRIO ACOLSURE OCAÑA"/>
    <s v="WOMPI"/>
    <s v="FO-25-1765804"/>
    <d v="2025-10-31T12:09:00"/>
    <d v="2025-11-05T15:48:00"/>
    <x v="0"/>
    <s v="CIERRE"/>
    <s v="EJECUTADO_EXITOSO"/>
    <s v="CIERRE EXITOSO"/>
    <s v="31/10/2025 SE ESCALA PARA VISITA. CONFIRMAR DATOS PARA LA RECOLECCION DE EQUIPOS | 05/11/2025 SE REALIZA VISITA AL COMERCIO SE RETIRA DATAFONO WOMPI CON SUS RESPECTIVOS ACCESORIOS"/>
    <s v="VISITA_TÉCNICA"/>
    <n v="0"/>
    <s v="LEJANA"/>
    <s v="TERRESTRE"/>
    <s v="MARIÑO PABON JORGE ENRIQUE"/>
    <n v="1"/>
    <n v="707110"/>
    <n v="707110"/>
  </r>
  <r>
    <s v="CUCUTA"/>
    <s v="0036-0007"/>
    <x v="3"/>
    <n v="54001"/>
    <s v="LC-CS-25-004122"/>
    <n v="81393"/>
    <x v="0"/>
    <s v="NORTE DE SANTANDER"/>
    <s v="CUCUTA"/>
    <s v="droguería apteka"/>
    <s v="WOMPI"/>
    <s v="FO-25-1756944"/>
    <d v="2025-10-30T10:14:00"/>
    <d v="2025-11-05T18:35:00"/>
    <x v="0"/>
    <s v="CIERRE"/>
    <s v="EJECUTADO_EXITOSO"/>
    <s v="CIERRE EXITOSO"/>
    <s v="30/10/2025 SE ESCALA PARA VISITA. CONFIRMAR DATOS PARA LA RECOLECCION DE EQUIPOS | 05/11/2025 SE REALIZÓ VISITA AL COMERCIO Y SE RETIRA EQUIPO WOMPII Y SUS RESPECTIVOS ASESORÍAS, PUBLICIDAD BANCOLOMBIA FUE DESTRUIDA POR EL CLIENTE POR SU MAL ESTADO"/>
    <s v="VISITA_TÉCNICA"/>
    <n v="0"/>
    <s v="PRINCIPAL"/>
    <s v="TERRESTRE"/>
    <s v="MORA VEGA JEAMPIER"/>
    <n v="1"/>
    <n v="101766"/>
    <n v="101766"/>
  </r>
  <r>
    <s v="IBAGUE"/>
    <s v="0036-0006"/>
    <x v="2"/>
    <n v="73001"/>
    <s v="LC-CS-25-004083"/>
    <n v="78299"/>
    <x v="0"/>
    <s v="TOLIMA"/>
    <s v="IBAGUE"/>
    <s v="BARRIO PROTECHO IBAGUE"/>
    <s v="WOMPI"/>
    <s v="FO-25-1751097 | FO-25-1747296"/>
    <d v="2025-10-28T15:12:00"/>
    <d v="2025-11-07T11:48:00"/>
    <x v="0"/>
    <s v="CIERRE"/>
    <s v="EJECUTADO_EXITOSO"/>
    <s v="CIERRE EXITOSO"/>
    <s v="28/10/2025 SE ESCALA PARA VISITA. CONFIRMAR DATOS PARA LA RECOLECCION DE EQUIPOS | 29/10/2025 SE VISITA DIRECCIÓN INDICADA DE CB LA PERSONA QUE ATIENDE ES LA ENCARGADA, QUIEN SE COMUNICA CON PROPIETARIO LE INFORMA QUE NO AUTORIZA EL RETIRO, YA QUE QUIERE ESTAR PRESENTE PARA SABER EL PORQUÉ_x000a_07/11/2025 SE REALIZA CIERRE POR SOLICITUD DEL CLIENTE, SE RETIRA DATÁFONO WOMPI, PUBLICIDAD."/>
    <s v="VISITA_TÉCNICA"/>
    <n v="0"/>
    <s v="PRINCIPAL"/>
    <s v="TERRESTRE"/>
    <s v="BARRAGAN TAFUR EDWIN ESTEBAN"/>
    <n v="2"/>
    <n v="101766"/>
    <n v="203532"/>
  </r>
  <r>
    <s v="NEIVA"/>
    <s v="0036-0006"/>
    <x v="2"/>
    <n v="41001"/>
    <s v="LC-CS-25-004015"/>
    <n v="78009"/>
    <x v="0"/>
    <s v="HUILA"/>
    <s v="NEIVA"/>
    <s v="BARRIO ALTICO NEIVA 4"/>
    <s v="WOMPI"/>
    <s v="FO-25-1724413 | FO-25-1740755 | FO-25-1728803"/>
    <d v="2025-10-23T12:58:00"/>
    <d v="2025-11-08T15:37:00"/>
    <x v="0"/>
    <s v="CIERRE"/>
    <s v="NO_EXITOSO"/>
    <s v="CB NO ENTREGA EQUIPO"/>
    <s v="31/10/2025 SE REALIZA VISITA NUEVAMENTE AL PUNTO, PERSONA EN ENCARGADA INDICA QUE EL TITULAR TODAVÍA NO SE ENCUENTRA EN LA CIUDAD PIDE Y SE REPROGRAME VISITA NUEVAMENTE._x000a_06/11/2025 COMUNICACIÓN VÍA TELEFÓNICA CON LA SEÑOR ANDRÉS  CLAROS AL NÚMERO 3214125939 TITULAR INDICA QUE TODAVÍA NO SE ENCUENTRA EN LA CIUDAD CONTINUA DE VIAJE  PIDE PASAR NUEVAMENTE EL DÍA DE MAÑANA VIERNES 07 DE NOVIEMBRE DESPUÉS DE LAS 2PM | 07/11/2025 SE REALIZA VISITA AL PUNTO, PERSONA ENCARGADA DE EL PUNTO INDICA QUE EL TITULAR NO ESTÁ Y QUE NO DEJÓ EL EQUIPO PARA REALIZAR ENTREGA VISITA FALLIDA ._x000a_23/10/2025 SE ESCALA PARA VISITA. CONFIRMAR DATOS PARA LA RECOLECCION DE EQUIPOS | 08/11/2025 SE REALIZA VISITA AL PUNTO, PERSONA ENCARGADA INDICA QUE LA TITULAR NO SE ENCUENTRA, SE COMUNICA DIRECTAMENTE CON LA TITULAR Y ELLA NOS INDICA QUE NOS PUEDE RECIBIR A PARTIR DEL LUNES YA QUE NO SE ENCUENTRA EN LA CIUDAD"/>
    <s v="VISITA_TÉCNICA"/>
    <n v="0"/>
    <s v="PRINCIPAL"/>
    <s v="TERRESTRE"/>
    <s v="DEVIA REINOSO JUAN CARLOS"/>
    <n v="3"/>
    <n v="101766"/>
    <n v="305298"/>
  </r>
  <r>
    <s v="BOGOTA"/>
    <s v="0036-0004"/>
    <x v="4"/>
    <n v="25386"/>
    <s v="LC-CS-25-004138"/>
    <n v="74049"/>
    <x v="0"/>
    <s v="CUNDINAMARCA"/>
    <s v="LA MESA"/>
    <s v="BARRIO CENTRO LA MESA 6"/>
    <s v="WOMPI"/>
    <s v="FO-25-1765807"/>
    <d v="2025-10-31T12:09:00"/>
    <d v="2025-11-08T15:40:00"/>
    <x v="0"/>
    <s v="CIERRE"/>
    <s v="EJECUTADO_EXITOSO"/>
    <s v="CIERRE EXITOSO"/>
    <s v="31/10/2025 SE ESCALA PARA VISITA. CONFIRMAR DATOS PARA LA RECOLECCION DE EQUIPOS | 07/11/2025 SE REALIZA RETIRO DE EQUIPO WOMPI CON SU RESPECTIVO CARGADOR Y CAJA."/>
    <s v="VISITA_TÉCNICA"/>
    <n v="0"/>
    <s v="INTERMEDIA"/>
    <s v="TERRESTRE"/>
    <s v="LOZADA ROJAS CHRISTIAN ANDRES"/>
    <n v="1"/>
    <n v="318400"/>
    <n v="318400"/>
  </r>
  <r>
    <s v="BARRANQUILLA"/>
    <s v="0036-0001"/>
    <x v="5"/>
    <n v="8001"/>
    <s v="LC-CS-25-004157"/>
    <n v="77436"/>
    <x v="0"/>
    <s v="ATLANTICO"/>
    <s v="BARRANQUILLA"/>
    <s v="BARRIO CENTRO BARRANQUILLA 51"/>
    <s v="WOMPI"/>
    <s v="FO-25-1796962"/>
    <d v="2025-11-07T14:49:00"/>
    <d v="2025-11-09T17:14:00"/>
    <x v="0"/>
    <s v="CIERRE"/>
    <s v="EJECUTADO_EXITOSO"/>
    <s v="CIERRE EXITOSO"/>
    <s v="08/11/2025 SE REALIZA VISITA SE PROCEDE A RECIBIR PUBLICIDAD DEL CIERRE: A ISO EXTERIOR ,FLANGED ,DISPLAY LEGAL (SE DESTRUYE EN SITIO) SE RECIBEN EQUIPOS ,DATAFONO ,CARGADOR (CON CONECTORES UNIVERSALES) BATERÍA, TAPA TRASERA DEL DATAFONO, PROTECTOR DEL TECLADO,1 ROLLO, SE ENTREGA CAJA DEL EQUIPO, CIERRE EXITOSO, RECUPERACIÓN DE EQUIPOS OK_x000a_NOTA: NO SE SACA TIRILLA DE PRUEBA YA QUE EL EQUIPO ESTÁ BLOQUEADO NO PERMITE REALIZAR TRX DE PRUEBA PARA VERIFICAR DATOS."/>
    <s v="VISITA_TÉCNICA"/>
    <n v="0"/>
    <s v="PRINCIPAL"/>
    <s v="TERRESTRE"/>
    <s v="PORRAS CASTRO DARLON NASCK"/>
    <n v="1"/>
    <n v="101766"/>
    <n v="101766"/>
  </r>
  <r>
    <s v="BUCARAMANGA"/>
    <s v="0036-0007"/>
    <x v="3"/>
    <n v="68276"/>
    <s v="LC-CS-25-004151"/>
    <n v="41886"/>
    <x v="0"/>
    <s v="SANTANDER"/>
    <s v="FLORIDABLANCA"/>
    <s v="BARRIO EL REPOSO FLORIDBLANCA"/>
    <s v="WOMPI"/>
    <s v="FO-25-1796973"/>
    <d v="2025-11-07T14:49:00"/>
    <d v="2025-11-10T10:24:00"/>
    <x v="0"/>
    <s v="CIERRE"/>
    <s v="EJECUTADO_EXITOSO"/>
    <s v="CIERRE EXITOSO"/>
    <s v="10/11/2025 OMAR MEJÍA"/>
    <s v="VISITA_TÉCNICA"/>
    <n v="0"/>
    <s v="PRINCIPAL"/>
    <s v="TERRESTRE"/>
    <s v="MARTINEZ FLOREZ DONIS ALBERTO"/>
    <n v="1"/>
    <n v="101766"/>
    <n v="101766"/>
  </r>
  <r>
    <s v="BUCARAMANGA"/>
    <s v="0036-0007"/>
    <x v="3"/>
    <n v="68276"/>
    <s v="LC-CS-25-004154"/>
    <n v="70254"/>
    <x v="0"/>
    <s v="SANTANDER"/>
    <s v="FLORIDABLANCA"/>
    <s v="BARRIO CORPOVISUR 2 FLORIDABLANCA 1"/>
    <s v="WOMPI"/>
    <s v="FO-25-1796975"/>
    <d v="2025-11-07T14:49:00"/>
    <d v="2025-11-10T13:40:00"/>
    <x v="0"/>
    <s v="CIERRE"/>
    <s v="EJECUTADO_EXITOSO"/>
    <s v="CIERRE EXITOSO"/>
    <s v="10/11/2025 SE RETIRA DATÁFONO WOMPI, CON ACCESORIOS, Y CAJA CIERRE EXITOSO"/>
    <s v="VISITA_TÉCNICA"/>
    <n v="0"/>
    <s v="PRINCIPAL"/>
    <s v="TERRESTRE"/>
    <s v="MARTINEZ FLOREZ DONIS ALBERTO"/>
    <n v="1"/>
    <n v="101766"/>
    <n v="101766"/>
  </r>
  <r>
    <s v="MANIZALES"/>
    <s v="0036-0002"/>
    <x v="6"/>
    <n v="17001"/>
    <s v="LC-CS-25-004156"/>
    <n v="77359"/>
    <x v="0"/>
    <s v="CALDAS"/>
    <s v="MANIZALES"/>
    <s v="MISCELANEA MULTISERVICIOS.CO"/>
    <s v="WOMPI"/>
    <s v="FO-25-1796967"/>
    <d v="2025-11-07T14:49:00"/>
    <d v="2025-11-10T13:41:00"/>
    <x v="0"/>
    <s v="CIERRE"/>
    <s v="EJECUTADO_EXITOSO"/>
    <s v="CIERRE EXITOSO"/>
    <s v="10/11/2025 VISITAMOS COMERCIO RETIRAMOS DATAFONO WOMPI, OCHO ROLLOS DESMONTAMOS AVISO EXTERIOR, FLANGGER Y DISPLAY LEGAL (HORARIO) LA DESTRUIMOS EN EL PUNTO."/>
    <s v="VISITA_TÉCNICA"/>
    <n v="0"/>
    <s v="PRINCIPAL"/>
    <s v="TERRESTRE"/>
    <s v="ARROYAVE CANO MANUEL GUILLERMO"/>
    <n v="1"/>
    <n v="101766"/>
    <n v="101766"/>
  </r>
  <r>
    <s v="BOGOTA"/>
    <s v="0036-0004"/>
    <x v="4"/>
    <n v="11001"/>
    <s v="LC-CS-25-004150"/>
    <n v="32880"/>
    <x v="0"/>
    <s v="CUNDINAMARCA"/>
    <s v="BOGOTA"/>
    <s v="BARRIO SAN BLAS BOGOTA"/>
    <s v="WOMPI"/>
    <s v="FO-25-1796965"/>
    <d v="2025-11-07T14:49:00"/>
    <d v="2025-11-10T13:41:00"/>
    <x v="0"/>
    <s v="CIERRE"/>
    <s v="EJECUTADO_EXITOSO"/>
    <s v="CIERRE EXITOSO"/>
    <s v="10/11/2025 SE RETIRA CORRESPONSAL WONPI"/>
    <s v="VISITA_TÉCNICA"/>
    <n v="0"/>
    <s v="PRINCIPAL"/>
    <s v="TERRESTRE"/>
    <s v="LEAL POVEDA YOHAN SEBASTIAN"/>
    <n v="1"/>
    <n v="101766"/>
    <n v="101766"/>
  </r>
  <r>
    <s v="BUCARAMANGA"/>
    <s v="0036-0007"/>
    <x v="3"/>
    <n v="68276"/>
    <s v="LC-CS-25-004153"/>
    <n v="50630"/>
    <x v="0"/>
    <s v="SANTANDER"/>
    <s v="FLORIDABLANCA"/>
    <s v="BARRIO EL DORADO FLORIDABLANCA 1"/>
    <s v="WOMPI"/>
    <s v="FO-25-1796958"/>
    <d v="2025-11-07T14:49:00"/>
    <d v="2025-11-10T14:58:00"/>
    <x v="0"/>
    <s v="CIERRE"/>
    <s v="EJECUTADO_EXITOSO"/>
    <s v="CIERRE EXITOSO"/>
    <s v="08/11/2025 SE REALIZA LANDA TELEFÓNICA AL NÚMERO INDICADO EN ORDEN 3183734118 LEYDI MABEL SOCHA PARA EL RETIRO DE EL EQUIPO , PERO NOS INDICO QUE EL DÍA DE HOY SÁBADO  NO SE ENCUENTRA PARA LA ENTREGA PERO NOS INDICA QUE SI ES POSIBLE EL LUNES YA PODEMOS PASAR A RECOGER | 10/11/2025 SE REALIZA RETIRO DE DATÁFONO WOMPI, CAJA Y ACCESORIOS, POR CAMBIO DE RAZÓN SOCIAL, NO SE PUEDE SACAR TIRILLA YA QUE LA PERSONA ENCARGADA NO LE PERMITE EL INGRESO AL MÓDULO."/>
    <s v="VISITA_TÉCNICA"/>
    <n v="0"/>
    <s v="PRINCIPAL"/>
    <s v="TERRESTRE"/>
    <s v="MARTINEZ FLOREZ DONIS ALBERTO"/>
    <n v="1"/>
    <n v="101766"/>
    <n v="101766"/>
  </r>
  <r>
    <s v="VILLAVICENCIO"/>
    <s v="0036-0006"/>
    <x v="2"/>
    <n v="50001"/>
    <s v="LC-CS-25-004233"/>
    <n v="65607"/>
    <x v="0"/>
    <s v="META"/>
    <s v="VILLAVICENCIO"/>
    <s v="BARRIO NUEVA COLOMBIA 1 VILLAVICENCIO"/>
    <s v="WOMPI"/>
    <s v="FO-25-1805571"/>
    <d v="2025-11-10T11:12:00"/>
    <d v="2025-11-11T10:23:00"/>
    <x v="0"/>
    <s v="CIERRE"/>
    <s v="EJECUTADO_EXITOSO"/>
    <s v="CIERRE EXITOSO"/>
    <s v="11/11/2025 SE ESCALA PARA VISITA. CONFIRMAR DATOS PARA LA RECOLECCION DE EQUIPOS | 11/11/2025 SE REALIZA RETIRO DE EQUIPOS POR CIERRE DEL CORRESPONSAL SE ENTREGARÁN A BODEGA VILLAVICENCIO"/>
    <s v="VISITA_TÉCNICA"/>
    <n v="0"/>
    <s v="PRINCIPAL"/>
    <s v="TERRESTRE"/>
    <s v="ROZO JIMENEZ EDGAR ARMANDO"/>
    <n v="1"/>
    <n v="101766"/>
    <n v="101766"/>
  </r>
  <r>
    <s v="BOGOTA"/>
    <s v="0036-0004"/>
    <x v="4"/>
    <n v="25486"/>
    <s v="LC-CS-25-004149"/>
    <n v="30238"/>
    <x v="0"/>
    <s v="CUNDINAMARCA"/>
    <s v="NEMOCON"/>
    <s v="BARRIO SAN RAFAEL - NEMOCÓN"/>
    <s v="WOMPI"/>
    <s v="FO-25-1796953"/>
    <d v="2025-11-07T14:49:00"/>
    <d v="2025-11-11T13:08:00"/>
    <x v="0"/>
    <s v="CIERRE"/>
    <s v="EJECUTADO_EXITOSO"/>
    <s v="CIERRE EXITOSO"/>
    <s v="11/11/2025 SE REALIZA RETIRO DE DATAFONO WOMPI POR CIERRE DEL CB DATAFONO INALÁMBRICO SIN PUBLICIDAD EN FACHADA YA HABIA SIDO BAJADA POR CLIENTE Y SE DAÑÓ POR LO VIEJA INDICA ERA LA AMARILLA"/>
    <s v="VISITA_TÉCNICA"/>
    <n v="0"/>
    <s v="INTERMEDIA"/>
    <s v="TERRESTRE"/>
    <s v="BUSTOS MORA DIEGO MANUEL"/>
    <n v="1"/>
    <n v="318400"/>
    <n v="318400"/>
  </r>
  <r>
    <s v="IBAGUE"/>
    <s v="0036-0006"/>
    <x v="2"/>
    <n v="73001"/>
    <s v="LC-CS-25-004155"/>
    <n v="74797"/>
    <x v="0"/>
    <s v="TOLIMA"/>
    <s v="IBAGUE"/>
    <s v="BARRIO RICAURTE PARTE BAJA IBAGUE 3"/>
    <s v="WOMPI"/>
    <s v="FO-25-1796952"/>
    <d v="2025-11-07T14:49:00"/>
    <d v="2025-11-11T15:43:00"/>
    <x v="0"/>
    <s v="CIERRE"/>
    <s v="EJECUTADO_EXITOSO"/>
    <s v="CIERRE EXITOSO"/>
    <s v="11/11/2025 SE REALIZA CIERRE POR SOLICITUD DEL CLIENTE, SE RETIRA DATÁFONO SIN SU CAJA E IGUALMENTE NO SE RETIRA ROLLOS, SE RETIRA PUBLICIDAD EXISTENTE. NO ES POSIBLE SACAR TIRILLA DE PRUEBA DEBIDO A QUE EL CLIENTE FALLECIÓ Y TENÍA LA INFORMACIÓN."/>
    <s v="VISITA_TÉCNICA"/>
    <n v="0"/>
    <s v="PRINCIPAL"/>
    <s v="TERRESTRE"/>
    <s v="BARRAGAN TAFUR EDWIN ESTEBAN"/>
    <n v="1"/>
    <n v="101766"/>
    <n v="101766"/>
  </r>
  <r>
    <s v="BARRANQUILLA"/>
    <s v="0036-0001"/>
    <x v="5"/>
    <n v="8001"/>
    <s v="LC-CS-25-004235"/>
    <n v="80341"/>
    <x v="0"/>
    <s v="ATLANTICO"/>
    <s v="BARRANQUILLA"/>
    <s v="BARRIO CIUDAD MODESTO BARRANQUILLA 1"/>
    <s v="WOMPI"/>
    <s v="FO-25-1805564"/>
    <d v="2025-11-10T11:12:00"/>
    <d v="2025-11-11T15:44:00"/>
    <x v="0"/>
    <s v="CIERRE"/>
    <s v="EJECUTADO_EXITOSO"/>
    <s v="CIERRE EXITOSO"/>
    <s v="11/11/2025 SE ESCALA PARA VISITA. CONFIRMAR DATOS PARA LA RECOLECCION DE EQUIPOS | 11/11/2025 SE REALIZA VISITA SE PROCEDE A RECIBIR ,PUBLICIDAD ,AVISO EXTERIOR ,FLANGED ,DISPLAY LEGAL( SE DESTRUYE EN SITIO, EQUIPOS SE RETIRA DATAFONO WOMPI, INGENICO DX 4000 CON SU BATERÍA ,1 ROLLO, PROTECTOR DE CLAVE, CONECTORES UNIVERSALES, CIERRE EXITOSO RECUPERACIÓN DE EQUIPOS OK"/>
    <s v="VISITA_TÉCNICA"/>
    <n v="0"/>
    <s v="PRINCIPAL"/>
    <s v="TERRESTRE"/>
    <s v="PORRAS CASTRO DARLON NASCK"/>
    <n v="1"/>
    <n v="101766"/>
    <n v="101766"/>
  </r>
  <r>
    <s v="CALI"/>
    <s v="0036-0003"/>
    <x v="0"/>
    <n v="76001"/>
    <s v="LC-CS-25-004269"/>
    <n v="22201"/>
    <x v="0"/>
    <s v="VALLE DEL CAUCA"/>
    <s v="CALI"/>
    <s v="BARRIO TEQUENDAMA X - CALI"/>
    <s v="WOMPI"/>
    <s v="FO-25-1818663"/>
    <d v="2025-11-12T14:09:00"/>
    <d v="2025-11-13T12:04:00"/>
    <x v="0"/>
    <s v="CIERRE"/>
    <s v="EJECUTADO_EXITOSO"/>
    <s v="CIERRE EXITOSO"/>
    <s v="12/11/2025 SE ESCALA PARA VISITA. CONFIRMAR DATOS PARA LA RECOLECCION DE EQUIPOS | 13/11/2025 SE VISITA EL COMERCIO, SE REALIZA CIERRE WOMPI POR SOLICITUD DEL BANCO, SE RETIRA EQUIPOS EN BUEN ESTADO. SE DESTRUYE EN SITIO EL AVISO EXTERIOR, FLANGER, DISPLAY HORARIO"/>
    <s v="VISITA_TÉCNICA"/>
    <n v="0"/>
    <s v="PRINCIPAL"/>
    <s v="TERRESTRE"/>
    <s v="HERRERA MONAR GEOVANNY"/>
    <n v="1"/>
    <n v="101766"/>
    <n v="101766"/>
  </r>
  <r>
    <s v="MEDELLIN"/>
    <s v="0036-0005"/>
    <x v="1"/>
    <n v="5615"/>
    <s v="LC-CS-25-004270"/>
    <n v="24641"/>
    <x v="0"/>
    <s v="ANTIOQUIA"/>
    <s v="RIONEGRO"/>
    <s v="BARRIO LA POLA - RIONEGRO"/>
    <s v="WOMPI"/>
    <s v="FO-25-1818666"/>
    <d v="2025-11-12T14:09:00"/>
    <d v="2025-11-13T13:42:00"/>
    <x v="0"/>
    <s v="CIERRE"/>
    <s v="EJECUTADO_EXITOSO"/>
    <s v="CIERRE EXITOSO"/>
    <s v="12/11/2025 SE ESCALA PARA VISITA. CONFIRMAR DATOS PARA LA RECOLECCION DE EQUIPOS | 13/11/2025 SE RETIRA EQUIPO WOMPI CORRECTAMENTE."/>
    <s v="VISITA_TÉCNICA"/>
    <n v="0"/>
    <s v="INTERMEDIA"/>
    <s v="TERRESTRE"/>
    <s v="RODRIGUEZ PEREA JUAN CAMILO"/>
    <n v="1"/>
    <n v="318400"/>
    <n v="318400"/>
  </r>
  <r>
    <s v="CALI"/>
    <s v="0036-0003"/>
    <x v="0"/>
    <n v="19001"/>
    <s v="LC-CS-25-004152"/>
    <n v="41916"/>
    <x v="0"/>
    <s v="CAUCA"/>
    <s v="POPAYAN"/>
    <s v="BARRIO CIUDAD JARDIN POPAYAN 1"/>
    <s v="WOMPI"/>
    <s v="FO-25-1796970"/>
    <d v="2025-11-07T14:49:00"/>
    <d v="2025-11-13T14:59:00"/>
    <x v="0"/>
    <s v="CIERRE"/>
    <s v="EJECUTADO_EXITOSO"/>
    <s v="CIERRE EXITOSO"/>
    <s v="13/11/2025 SE INGRESA SE RECOGE EQUIPO ESTADO OK NO SE TOMAN TIRILLA DE PRUEBA YA QUE EL CLIENTE NO RECUERDA SU CONTRASEÑA PARA INGRESARNAR AL DATAFONO"/>
    <s v="VISITA_TÉCNICA"/>
    <n v="0"/>
    <s v="LEJANA"/>
    <s v="TERRESTRE"/>
    <s v="GIMBUEL LASSO LUIS GERMAN"/>
    <n v="1"/>
    <n v="707110"/>
    <n v="707110"/>
  </r>
  <r>
    <s v="CALI"/>
    <s v="0036-0003"/>
    <x v="0"/>
    <n v="76001"/>
    <s v="LC-CS-25-004272"/>
    <n v="74290"/>
    <x v="0"/>
    <s v="VALLE DEL CAUCA"/>
    <s v="CALI"/>
    <s v="BARRIO OLAYA HERRERA CALI 1"/>
    <s v="WOMPI"/>
    <s v="FO-25-1818661"/>
    <d v="2025-11-12T14:09:00"/>
    <d v="2025-11-13T15:05:00"/>
    <x v="0"/>
    <s v="CIERRE"/>
    <s v="EJECUTADO_EXITOSO"/>
    <s v="CIERRE EXITOSO"/>
    <s v="12/11/2025 SE ESCALA PARA VISITA. CONFIRMAR DATOS PARA LA RECOLECCION DE EQUIPOS | 13/11/2025 SE REALIZA CIERRE DE CB BANCOLOMBIA PURO, SE RETIRA EQUIPO, ACCESORIOS Y PUBLICIDAD, EL EQUIPO ES TRASLADADO A BODEGA DE LÍNEA COMUNICACIONES SEDE CALI, LA PUBLICIDAD RETIRADA ES DESTRUIDA EN SITIO."/>
    <s v="VISITA_TÉCNICA"/>
    <n v="0"/>
    <s v="PRINCIPAL"/>
    <s v="TERRESTRE"/>
    <s v="MONTERO MUESES GIAN CARLO"/>
    <n v="1"/>
    <n v="101766"/>
    <n v="101766"/>
  </r>
  <r>
    <s v="NEIVA"/>
    <s v="0036-0006"/>
    <x v="2"/>
    <n v="41001"/>
    <s v="LC-CS-25-004236"/>
    <n v="78009"/>
    <x v="0"/>
    <s v="HUILA"/>
    <s v="NEIVA"/>
    <s v="BARRIO ALTICO NEIVA 4"/>
    <s v="WOMPI"/>
    <s v="FO-25-1805569"/>
    <d v="2025-11-10T11:12:00"/>
    <d v="2025-11-14T11:45:00"/>
    <x v="0"/>
    <s v="RECUPERACION DE EQUIPOS"/>
    <s v="EJECUTADO_EXITOSO"/>
    <s v="CIERRE EXITOSO"/>
    <s v="11/11/2025 SE ESCALA PARA VISITA. CONFIRMAR DATOS PARA LA RECOLECCION DE EQUIPOS | 14/11/2025 SE LLEGA A SITIO, SE RETIRA DATAFONO WOMPI"/>
    <s v="VISITA_TÉCNICA"/>
    <n v="0"/>
    <s v="PRINCIPAL"/>
    <s v="TERRESTRE"/>
    <s v="DIAZ VARGAS JONATHAN MIGUEL"/>
    <n v="1"/>
    <n v="101766"/>
    <n v="101766"/>
  </r>
  <r>
    <s v="SINCELEJO"/>
    <s v="0036-0001"/>
    <x v="5"/>
    <n v="70001"/>
    <s v="TA-25-1296862"/>
    <n v="36398"/>
    <x v="0"/>
    <s v="SUCRE"/>
    <s v="SINCELEJO"/>
    <s v="BARRIO SEVILLA SINCELEJO"/>
    <s v="WOMPI"/>
    <s v="FO-25-1828669"/>
    <d v="2025-11-14T12:05:00"/>
    <d v="2025-11-14T13:13:00"/>
    <x v="0"/>
    <s v="RETIRO VOLUNTARIO"/>
    <s v="EJECUTADO_EXITOSO"/>
    <s v="CIERRE EXITOSO"/>
    <s v="14/11/2025 SE VISITA COMERCIO, SE HACE EL CIERRE DEL CB, SE RETIRA EQUIPO WOMPI, SE RETIRA DATAFONO, NO SE RETIRA PUBLICIDAD, ENCARGADA INDICA QUE NO TENÍA ROLLOS, SE RETIRAN LOS EQUIPOS EN LA DIRECCIÓN CRA 15D # 5-85."/>
    <s v="VISITA_TÉCNICA"/>
    <n v="0"/>
    <s v="PRINCIPAL"/>
    <s v="TERRESTRE"/>
    <s v="CACERES HERNANDEZ ANDRES"/>
    <n v="1"/>
    <n v="101766"/>
    <n v="101766"/>
  </r>
  <r>
    <s v="MEDELLIN"/>
    <s v="0036-0005"/>
    <x v="1"/>
    <n v="5001"/>
    <s v="LC-CS-25-004232"/>
    <n v="34787"/>
    <x v="0"/>
    <s v="ANTIOQUIA"/>
    <s v="MEDELLIN"/>
    <s v="BARRIO BOSTON MEDELLIN"/>
    <s v="WOMPI"/>
    <s v="FO-25-1824899 | FO-25-1805556"/>
    <d v="2025-11-10T11:12:00"/>
    <d v="2025-11-15T11:55:00"/>
    <x v="0"/>
    <s v="CIERRE"/>
    <s v="EJECUTADO_EXITOSO"/>
    <s v="CIERRE EXITOSO"/>
    <s v="11/11/2025 SE ESCALA PARA VISITA. CONFIRMAR DATOS PARA LA RECOLECCION DE EQUIPOS | 13/11/2025 VISITA FALLIDA COMERCIO CERRADO, SE INTENTA CONTACTAR CLIENTE EN DISTINTOS NÚMEROS Y NO FUE POSIBLE. SE ESPERA EN SITIO, NO ABREN_x000a_15/11/2025 SE RETIRA EQUIPO WOMPI CORRECTAMENTE."/>
    <s v="VISITA_TÉCNICA"/>
    <n v="0"/>
    <s v="PRINCIPAL"/>
    <s v="TERRESTRE"/>
    <s v="RODRIGUEZ PEREA JUAN CAMILO"/>
    <n v="2"/>
    <n v="101766"/>
    <n v="203532"/>
  </r>
  <r>
    <s v="BOGOTA"/>
    <s v="0036-0004"/>
    <x v="4"/>
    <n v="11001"/>
    <s v="LC-CS-25-004234"/>
    <n v="68675"/>
    <x v="0"/>
    <s v="CUNDINAMARCA"/>
    <s v="BOGOTA"/>
    <s v="BARRIO VILLA MARIA SUBA BOGOTA"/>
    <s v="WOMPI"/>
    <s v="FO-25-1805561"/>
    <d v="2025-11-10T11:12:00"/>
    <d v="2025-11-15T12:11:00"/>
    <x v="0"/>
    <s v="CIERRE"/>
    <s v="EJECUTADO_EXITOSO"/>
    <s v="CIERRE EXITOSO"/>
    <s v="11/11/2025 SE ESCALA PARA VISITA. CONFIRMAR DATOS PARA LA RECOLECCION DE EQUIPOS | 15/11/2025 SE LLEGA A LA DIRECCIÓN INDICADA Y SE REALIZA RETIRO DE DATAFONDX4000 SN 254MMD4W8221 LA SRA DIANA GUZMÁN INDICA QUE EL COMERCIO CAMBIO DE RAZÓN SOCIAL Y EL ANTERIOR REPRESENTANTE SOLAMENTE LE DEJO EL EQUIPO CON CARGADOR , SIN CAJA , SIN PROTECTOR SIN ACCESORIOS. SE RECIBE EL EQUIPO COMPLETAMENTE DESCARGADO NO SE RETIRA PUBLICIDAD CB REALIZÓ DISPOSICIÓN FINAL"/>
    <s v="VISITA_TÉCNICA"/>
    <n v="0"/>
    <s v="PRINCIPAL"/>
    <s v="TERRESTRE"/>
    <s v="GARCIA PASTRANA KEVIN FERNANDO"/>
    <n v="1"/>
    <n v="101766"/>
    <n v="101766"/>
  </r>
  <r>
    <s v="SINCELEJO"/>
    <s v="0036-0001"/>
    <x v="5"/>
    <n v="70001"/>
    <s v="LC-CS-25-004271"/>
    <n v="57557"/>
    <x v="0"/>
    <s v="SUCRE"/>
    <s v="SINCELEJO"/>
    <s v="BARRIO LAS DELICIAS SINCELEJO 1"/>
    <s v="WOMPI"/>
    <s v="FO-25-1818668"/>
    <d v="2025-11-12T14:09:00"/>
    <d v="2025-11-15T12:56:00"/>
    <x v="0"/>
    <s v="CIERRE"/>
    <s v="EJECUTADO_EXITOSO"/>
    <s v="CIERRE EXITOSO"/>
    <s v="12/11/2025 SE ESCALA PARA VISITA. CONFIRMAR DATOS PARA LA RECOLECCION DE EQUIPOS | 15/11/2025 SE VISITA COMERCIO, SE HACE EL CIERRE DEL CB, SE RETIRA EL EQUIPO WOMPI, SE RETIRA DATAFONO, SE RETIRA PUBLICIDAD Y SE DESTRUYE EN SITIO, ENCARGADA INDICA QUE NO TENÍA ROLLOS."/>
    <s v="VISITA_TÉCNICA"/>
    <n v="0"/>
    <s v="PRINCIPAL"/>
    <s v="TERRESTRE"/>
    <s v="CACERES HERNANDEZ ANDRES"/>
    <n v="1"/>
    <n v="101766"/>
    <n v="101766"/>
  </r>
  <r>
    <s v="CALI"/>
    <s v="0036-0003"/>
    <x v="0"/>
    <n v="19001"/>
    <s v="LC-CS-25-004278"/>
    <n v="53692"/>
    <x v="0"/>
    <s v="CAUCA"/>
    <s v="POPAYAN"/>
    <s v="BARRIO SAN EDUARDO POPAYAN 2"/>
    <s v="WOMPI"/>
    <s v="FO-25-1822775"/>
    <d v="2025-11-13T11:07:00"/>
    <d v="2025-11-15T13:00:00"/>
    <x v="0"/>
    <s v="CIERRE"/>
    <s v="EJECUTADO_EXITOSO"/>
    <s v="CIERRE EXITOSO"/>
    <s v="15/11/2025 SE INGRESA SE RECOGE DATAFONO OK AVISO EXTERIOR SE RECOGE Y DESTRUYE EN SITIO"/>
    <s v="VISITA_TÉCNICA"/>
    <n v="0"/>
    <s v="LEJANA"/>
    <s v="TERRESTRE"/>
    <s v="GIMBUEL LASSO LUIS GERMAN"/>
    <n v="1"/>
    <n v="707110"/>
    <n v="707110"/>
  </r>
  <r>
    <s v="CUCUTA"/>
    <s v="0036-0007"/>
    <x v="3"/>
    <n v="54405"/>
    <s v="LC-CS-25-004279"/>
    <n v="78627"/>
    <x v="0"/>
    <s v="NORTE DE SANTANDER"/>
    <s v="LOS PATIOS"/>
    <s v="BARRIO COLARADOS LOS PATIOS"/>
    <s v="WOMPI"/>
    <s v="FO-25-1822776"/>
    <d v="2025-11-13T11:07:00"/>
    <d v="2025-11-15T14:32:00"/>
    <x v="0"/>
    <s v="CIERRE"/>
    <s v="EJECUTADO_EXITOSO"/>
    <s v="CIERRE EXITOSO"/>
    <s v="15/11/2025 SE REALIZA VISITA, SE RETIRA DATAFONO WOMPI"/>
    <s v="VISITA_TÉCNICA"/>
    <n v="0"/>
    <s v="PRINCIPAL"/>
    <s v="TERRESTRE"/>
    <s v="PACHECO BUITRAGO JAVIER ALONSO"/>
    <n v="1"/>
    <n v="101766"/>
    <n v="101766"/>
  </r>
  <r>
    <s v="PEREIRA"/>
    <s v="0036-0002"/>
    <x v="6"/>
    <n v="66170"/>
    <s v="TA-25-1312645"/>
    <n v="80663"/>
    <x v="0"/>
    <s v="RISARALDA"/>
    <s v="DOSQUEBRADAS"/>
    <s v="BARRIO SANTIAGO LONDOÑO DOSQUEBRADAS  1"/>
    <s v="WOMPI"/>
    <s v="FO-25-1845424"/>
    <d v="2025-11-19T10:21:00"/>
    <d v="2025-11-19T11:00:00"/>
    <x v="0"/>
    <s v="RETIRO VOLUNTARIO"/>
    <s v="EJECUTADO_EXITOSO"/>
    <s v="CIERRE EXITOSO"/>
    <s v="19/11/2025 VISITAMOS COMERCIO RETIRAMOS DATÁFONO WOMPI NO RETIRAMOS NADA DE PUBLICIDAD YA QUE LA DESTRUYERON EN EL CIERRE DE REDEBAN."/>
    <s v="VISITA_TÉCNICA"/>
    <n v="0"/>
    <s v="PRINCIPAL"/>
    <s v="TERRESTRE"/>
    <s v="ARROYAVE CANO MANUEL GUILLERMO"/>
    <n v="1"/>
    <n v="101766"/>
    <n v="101766"/>
  </r>
  <r>
    <s v="BOGOTA"/>
    <s v="0036-0004"/>
    <x v="4"/>
    <n v="25290"/>
    <s v="LC-CS-25-004316"/>
    <n v="71112"/>
    <x v="0"/>
    <s v="CUNDINAMARCA"/>
    <s v="FUSAGASUGA"/>
    <s v="FUSAGASUGÁ LUXEMBURGO"/>
    <s v="WOMPI"/>
    <s v="FO-25-1840803"/>
    <d v="2025-11-18T12:59:00"/>
    <d v="2025-11-19T11:04:00"/>
    <x v="0"/>
    <s v="CIERRE"/>
    <s v="EJECUTADO_EXITOSO"/>
    <s v="CIERRE EXITOSO"/>
    <s v="19/11/2025 SE VISITA COMERCIO, SE RETIRA DATÁFONO WOMPI"/>
    <s v="VISITA_TÉCNICA"/>
    <n v="0"/>
    <s v="INTERMEDIA"/>
    <s v="TERRESTRE"/>
    <s v="ORTIZ YARA FRANKLYN ISRAEL"/>
    <n v="1"/>
    <n v="318400"/>
    <n v="318400"/>
  </r>
  <r>
    <s v="BOGOTA"/>
    <s v="0036-0004"/>
    <x v="4"/>
    <n v="11001"/>
    <s v="LC-CS-25-004315"/>
    <n v="68901"/>
    <x v="0"/>
    <s v="CUNDINAMARCA"/>
    <s v="BOGOTA"/>
    <s v="BARRIO SANTA ISABEL BOGOTA 6"/>
    <s v="WOMPI"/>
    <s v="FO-25-1840812"/>
    <d v="2025-11-18T12:59:00"/>
    <d v="2025-11-19T11:07:00"/>
    <x v="0"/>
    <s v="CIERRE"/>
    <s v="EJECUTADO_EXITOSO"/>
    <s v="CIERRE EXITOSO"/>
    <s v="19/11/2025 CLIENTE REALIZA ENTREGA DEL EQUIPO YA QUE ESTÁ BLOQUEADA INDICA NO SABER EL MOTIVO PERO DE IGUAL MANERA REALIZA ENTREGA DE EL EQUIPO CON LOS ACCESORIOS _x000a_DATAFONO 6165 ADAPTADOR PROTECTOR DE DATAFONO  Y CAJA DEL EQUIPO"/>
    <s v="VISITA_TÉCNICA"/>
    <n v="0"/>
    <s v="PRINCIPAL"/>
    <s v="TERRESTRE"/>
    <s v="GOMEZ VEGA DAVID SNEYDER"/>
    <n v="1"/>
    <n v="101766"/>
    <n v="101766"/>
  </r>
  <r>
    <s v="TUNJA"/>
    <s v="0036-0007"/>
    <x v="3"/>
    <n v="15759"/>
    <s v="LC-CS-25-004313"/>
    <n v="61816"/>
    <x v="0"/>
    <s v="BOYACA"/>
    <s v="SOGAMOSO"/>
    <s v="BARRIO VALDES TAVERA SOGAMOSO"/>
    <s v="WOMPI"/>
    <s v="FO-25-1840800"/>
    <d v="2025-11-18T12:59:00"/>
    <d v="2025-11-19T11:38:00"/>
    <x v="0"/>
    <s v="CIERRE"/>
    <s v="EJECUTADO_EXITOSO"/>
    <s v="CIERRE EXITOSO"/>
    <s v="19/11/2025 SE REALIZA RETIRO DE EQUIPO Y PUBLICIDAD."/>
    <s v="VISITA_TÉCNICA"/>
    <n v="0"/>
    <s v="INTERMEDIA"/>
    <s v="TERRESTRE"/>
    <s v="SOLER HOYOS CRISTIAN LEONARDO"/>
    <n v="1"/>
    <n v="318400"/>
    <n v="318400"/>
  </r>
  <r>
    <s v="IBAGUE"/>
    <s v="0036-0006"/>
    <x v="2"/>
    <n v="73001"/>
    <s v="LC-CS-25-004314"/>
    <n v="62460"/>
    <x v="0"/>
    <s v="TOLIMA"/>
    <s v="IBAGUE"/>
    <s v="BARRIO SAN LUIS GONZAGA IBAGUE"/>
    <s v="WOMPI"/>
    <s v="FO-25-1840810"/>
    <d v="2025-11-18T12:59:00"/>
    <d v="2025-11-19T11:44:00"/>
    <x v="0"/>
    <s v="CIERRE"/>
    <s v="EJECUTADO_EXITOSO"/>
    <s v="CIERRE EXITOSO"/>
    <s v="19/11/2025 SE REALIZA CIERRE POR SOLICITUD DEL CLIENTE, SE RETIRA DATÁFONO Y CAJA CON ACCESORIOS. SE RETIRA AVISO EXTERIOR Y DISPLAY LEGAL. NO ES POSIBLE SACAR TIRILLA CLIENTE ENTREGA DATAFONO BLOQUEADO."/>
    <s v="VISITA_TÉCNICA"/>
    <n v="0"/>
    <s v="PRINCIPAL"/>
    <s v="TERRESTRE"/>
    <s v="BARRAGAN TAFUR EDWIN ESTEBAN"/>
    <n v="1"/>
    <n v="101766"/>
    <n v="101766"/>
  </r>
  <r>
    <s v="PEREIRA"/>
    <s v="0036-0002"/>
    <x v="6"/>
    <n v="66001"/>
    <s v="LC-CS-25-004317"/>
    <n v="75088"/>
    <x v="0"/>
    <s v="RISARALDA"/>
    <s v="PEREIRA"/>
    <s v="BARRIO VRD MORELIA PEREIRA"/>
    <s v="WOMPI"/>
    <s v="FO-25-1840793"/>
    <d v="2025-11-18T12:59:00"/>
    <d v="2025-11-19T14:22:00"/>
    <x v="0"/>
    <s v="CIERRE"/>
    <s v="EJECUTADO_EXITOSO"/>
    <s v="CIERRE EXITOSO"/>
    <s v="19/11/2025 SE VISITA COMERCIO SE REALIZA CIERRE CB WOMPI SE RETIRA DATÁFONO Y 20 ROLLOS DE PAPEL PARA DATÁFONO WOMPI SE DESTRUYE PUBLICIDAD EN SITIO"/>
    <s v="VISITA_TÉCNICA"/>
    <n v="0"/>
    <s v="PRINCIPAL"/>
    <s v="TERRESTRE"/>
    <s v="LOAIZA LOPEZ JHON FREDDY"/>
    <n v="1"/>
    <n v="101766"/>
    <n v="101766"/>
  </r>
  <r>
    <s v="PASTO"/>
    <s v="0036-0003"/>
    <x v="0"/>
    <n v="52001"/>
    <s v="LC-CS-25-004347"/>
    <n v="29265"/>
    <x v="0"/>
    <s v="NARIÑO"/>
    <s v="PASTO"/>
    <s v="BARRIO CENTRO 60 PASTO"/>
    <s v="WOMPI"/>
    <s v="FO-25-1852147"/>
    <d v="2025-11-20T11:50:00"/>
    <d v="2025-11-21T12:30:00"/>
    <x v="0"/>
    <s v="CIERRE"/>
    <s v="EJECUTADO_EXITOSO"/>
    <s v="CIERRE EXITOSO"/>
    <s v="20/11/2025 SE ESCALA PARA VISITA. CONFIRMAR DATOS PARA LA RECOLECCION DE EQUIPOS | 21/11/2025 SE VISITA EL COMERCIO PARA REALIZAR CIERRE DEL CB, SE RETIRA DATÁFONO CON CARGADOR, SE RETIRA Y DESTRUYE AVISO, CIERRE OK SIN NOVEDAD"/>
    <s v="VISITA_TÉCNICA"/>
    <n v="0"/>
    <s v="PRINCIPAL"/>
    <s v="TERRESTRE"/>
    <s v="GUERRERO RAMIREZ OSCAR DARIO"/>
    <n v="1"/>
    <n v="101766"/>
    <n v="101766"/>
  </r>
  <r>
    <s v="BOGOTA"/>
    <s v="0036-0004"/>
    <x v="4"/>
    <n v="11001"/>
    <s v="LC-CS-25-004350"/>
    <n v="47170"/>
    <x v="0"/>
    <s v="CUNDINAMARCA"/>
    <s v="BOGOTA"/>
    <s v="BARRIO EDUARDO SANTOS BOGOTA 4"/>
    <s v="WOMPI"/>
    <s v="FO-25-1861185 | FO-25-1852150"/>
    <d v="2025-11-20T11:50:00"/>
    <d v="2025-11-22T14:31:00"/>
    <x v="0"/>
    <s v="CIERRE"/>
    <s v="NO_EXITOSO"/>
    <s v="CB NO ENTREGA EQUIPO"/>
    <s v="20/11/2025 SE ESCALA PARA VISITA. CONFIRMAR DATOS PARA LA RECOLECCION DE EQUIPOS | 22/11/2025 CB INDICA QUE NO SE ENCUENTRA EL ENCARGADO PARA REALIZAR LA ENTREGA DEL EQUIPO, IGUALMENTE ESTÁN ESPERANDO RESPUESTA DEL ASESOR CON RESPECTO AL CIERRE DEL PUNTO_x000a_22/11/2025 SE REALIZA LLAMADA AL NÚMERO 3202128908 DONDE INDICAN QUE NO VAN A ENTREGAR DATÁFONOS YA QUE EL ENCARGADO NO HA AUTORIZADO LA ENTREGA"/>
    <s v="SOPORTE_TELEFÓNICO"/>
    <n v="0"/>
    <s v="PRINCIPAL"/>
    <s v="TERRESTRE"/>
    <s v="MICHELI LOPEZ MIGUEL ANGEL"/>
    <n v="2"/>
    <n v="22000"/>
    <n v="44000"/>
  </r>
  <r>
    <s v="BOGOTA"/>
    <s v="0036-0004"/>
    <x v="4"/>
    <n v="25473"/>
    <s v="LC-CS-25-004351"/>
    <n v="58324"/>
    <x v="0"/>
    <s v="CUNDINAMARCA"/>
    <s v="MOSQUERA"/>
    <s v="BARRIO VILLA MARIA I MOSQUERA"/>
    <s v="WOMPI"/>
    <s v="FO-25-1868873 | FO-25-1852140"/>
    <d v="2025-11-20T11:50:00"/>
    <d v="2025-11-25T19:45:00"/>
    <x v="0"/>
    <s v="CIERRE"/>
    <s v="ILOCALIZADO"/>
    <s v="CB CERRADO - DESOCUPADO"/>
    <s v="20/11/2025 SE ESCALA PARA VISITA. CONFIRMAR DATOS PARA LA RECOLECCION DE EQUIPOS | 24/11/2025 SE LLEGA A LA DIRECCIÓN INDICADA Y SE ENCUENTRA COMERCIO CERRADO, COMUNICACIÓN NO EXITOSA, SE ESPERA 20 MINUTOS PERO COMERCIO CONTINUA CERRADO._x000a_25/11/2025 SE LLEGA A COMERCIO EL CUAL SE ENCUENTRA CERRADO COMUNICACIÓN NO POSIBLE YA QUE NO SE CUENTA CON NINGUNA NÚMERO DE CONTACTO EN ORDEN DE TRABAJO SE PREGUNTA EN COMERCIO VECINO EL CUAL INFORMA QUE DUEÑA EL COMERCIO SE ENCUENTRA INCAPACITADA Y EL COMERCIO LLEVA MÁS DE UNA SEMANA CERRADO SE ESCALA Y SE CIERRA"/>
    <s v="VISITA_TÉCNICA"/>
    <n v="0"/>
    <s v="PRINCIPAL"/>
    <s v="TERRESTRE"/>
    <s v="ORTIZ MARTINEZ STIVEN"/>
    <n v="2"/>
    <n v="101766"/>
    <n v="203532"/>
  </r>
  <r>
    <s v="CALI"/>
    <s v="0036-0003"/>
    <x v="0"/>
    <n v="19001"/>
    <s v="LC-CS-25-004354"/>
    <n v="76470"/>
    <x v="0"/>
    <s v="CAUCA"/>
    <s v="POPAYAN"/>
    <s v="BARRIO EL LAGO POPAYAN"/>
    <s v="WOMPI"/>
    <s v="FO-25-1852141"/>
    <d v="2025-11-20T11:50:00"/>
    <d v="2025-11-26T12:48:00"/>
    <x v="0"/>
    <s v="CIERRE"/>
    <s v="EJECUTADO_EXITOSO"/>
    <s v="CIERRE EXITOSO"/>
    <s v="20/11/2025 SE ESCALA PARA VISITA. CONFIRMAR DATOS PARA LA RECOLECCION DE EQUIPOS | 25/11/2025 SE INGRESA SE DESINTALA EQUIPO WOMPI RECOGIDO OK AVISO EXTERIOR OK FLANGED OK"/>
    <s v="VISITA_TÉCNICA"/>
    <n v="0"/>
    <s v="LEJANA"/>
    <s v="TERRESTRE"/>
    <s v="GIMBUEL LASSO LUIS GERMAN"/>
    <n v="1"/>
    <n v="707110"/>
    <n v="707110"/>
  </r>
  <r>
    <s v="MEDELLIN"/>
    <s v="0036-0005"/>
    <x v="1"/>
    <n v="5001"/>
    <s v="LC-CS-25-004349"/>
    <n v="43422"/>
    <x v="0"/>
    <s v="ANTIOQUIA"/>
    <s v="MEDELLIN"/>
    <s v="BARRIO TOSCANA MEDELLIN 1"/>
    <s v="WOMPI"/>
    <s v="FO-25-1852144"/>
    <d v="2025-11-20T11:50:00"/>
    <d v="2025-11-26T15:48:00"/>
    <x v="0"/>
    <s v="CIERRE"/>
    <s v="NO_EXITOSO"/>
    <s v="CB NO ENTREGA EQUIPO"/>
    <s v="20/11/2025 SE ESCALA PARA VISITA. CONFIRMAR DATOS PARA LA RECOLECCION DE EQUIPOS | 26/11/2025 SE LLEGA AL LUGAR DE LA UBICACIÓN, LA ADMINISTRADORA INFORMA QUE ELLA YA NO TIENE LOCAL EN EL SITIO YA EXISTE OTRO COMERCIO"/>
    <s v="VISITA_TÉCNICA"/>
    <n v="0"/>
    <s v="PRINCIPAL"/>
    <s v="TERRESTRE"/>
    <s v="COPETE CORDOBA DIEGO ALEJANDRO"/>
    <n v="1"/>
    <n v="101766"/>
    <n v="101766"/>
  </r>
  <r>
    <s v="PEREIRA"/>
    <s v="0036-0002"/>
    <x v="6"/>
    <n v="66001"/>
    <s v="LC-CS-25-007258"/>
    <n v="70843"/>
    <x v="0"/>
    <s v="RISARALDA"/>
    <s v="PEREIRA"/>
    <s v="PEREIRA CONDINA BATARA PLAZA"/>
    <s v="WOMPI"/>
    <s v="FO-25-1884001"/>
    <d v="2025-11-26T12:53:00"/>
    <d v="2025-11-26T17:42:00"/>
    <x v="0"/>
    <s v="CIERRE"/>
    <s v="EJECUTADO_EXITOSO"/>
    <s v="CIERRE EXITOSO"/>
    <s v="26/11/2025 SE ESCALA PARA VISITA. CONFIRMAR DATOS PARA LA RECOLECCION DE EQUIPOS | 26/11/2025 VISITAMOS COMERCIO RETIRAMOS DATÁFONO WOMPI CON LA CAJA Y TODOS LOS ACCESORIOS SOLO FALTO EL CARTÓN DONDE SE UBICA EL DATAFONO DENTRO DE LA CAJA, NO RETIRAMOS PUBLICIDAD YA QUE ES UN CIERRE POR CAMBIO DE RAZÓN SOCIAL Y YA ESTA OPERATIVO EL OTRO CORRESPONSAL."/>
    <s v="VISITA_TÉCNICA"/>
    <n v="0"/>
    <s v="PRINCIPAL"/>
    <s v="TERRESTRE"/>
    <s v="ARROYAVE CANO MANUEL GUILLERMO"/>
    <n v="1"/>
    <n v="101766"/>
    <n v="101766"/>
  </r>
  <r>
    <s v="MEDELLIN"/>
    <s v="0036-0005"/>
    <x v="1"/>
    <n v="5001"/>
    <s v="LC-CS-25-004355"/>
    <n v="79440"/>
    <x v="0"/>
    <s v="ANTIOQUIA"/>
    <s v="MEDELLIN"/>
    <s v="BARRIO SAN DIEGO MEDELLIN 7"/>
    <s v="WOMPI"/>
    <s v="FO-25-1852136"/>
    <d v="2025-11-20T11:50:00"/>
    <d v="2025-11-26T17:55:00"/>
    <x v="0"/>
    <s v="CIERRE"/>
    <s v="EJECUTADO_EXITOSO"/>
    <s v="CIERRE EXITOSO"/>
    <s v="20/11/2025 SE ESCALA PARA VISITA. CONFIRMAR DATOS PARA LA RECOLECCION DE EQUIPOS | 26/11/2025 SE RETIRA UN EQUIPO WOMPI."/>
    <s v="VISITA_TÉCNICA"/>
    <n v="0"/>
    <s v="PRINCIPAL"/>
    <s v="TERRESTRE"/>
    <s v="RODRIGUEZ PEREA JUAN CAMILO"/>
    <n v="1"/>
    <n v="101766"/>
    <n v="101766"/>
  </r>
  <r>
    <s v="MEDELLIN"/>
    <s v="0036-0005"/>
    <x v="1"/>
    <n v="5001"/>
    <s v="LC-CS-25-004348"/>
    <n v="37460"/>
    <x v="0"/>
    <s v="ANTIOQUIA"/>
    <s v="MEDELLIN"/>
    <s v="BARRIO ENCISO MEDELLIN 5"/>
    <s v="WOMPI"/>
    <s v="FO-25-1852151"/>
    <d v="2025-11-20T11:50:00"/>
    <d v="2025-11-26T17:56:00"/>
    <x v="0"/>
    <s v="CIERRE"/>
    <s v="EJECUTADO_EXITOSO"/>
    <s v="CIERRE EXITOSO"/>
    <s v="20/11/2025 SE ESCALA PARA VISITA. CONFIRMAR DATOS PARA LA RECOLECCION DE EQUIPOS | 26/11/2025 SE RETIRA UN EQUIPO WOMPI CORRECTAMENTE."/>
    <s v="VISITA_TÉCNICA"/>
    <n v="0"/>
    <s v="PRINCIPAL"/>
    <s v="TERRESTRE"/>
    <s v="RODRIGUEZ PEREA JUAN CAMILO"/>
    <n v="1"/>
    <n v="101766"/>
    <n v="101766"/>
  </r>
  <r>
    <s v="CUCUTA"/>
    <s v="0036-0007"/>
    <x v="3"/>
    <n v="54001"/>
    <s v="LC-CS-25-004387"/>
    <n v="77305"/>
    <x v="0"/>
    <s v="NORTE DE SANTANDER"/>
    <s v="CUCUTA"/>
    <s v="BARRIO TOLEDO PLATA CUCUTA 2"/>
    <s v="WOMPI"/>
    <s v="FO-25-1870714"/>
    <d v="2025-11-24T11:51:00"/>
    <d v="2025-11-26T18:23:00"/>
    <x v="0"/>
    <s v="CIERRE"/>
    <s v="EJECUTADO_EXITOSO"/>
    <s v="CIERRE EXITOSO"/>
    <s v="24/11/2025 SE ESCALA PARA VISITA. CONFIRMAR DATOS PARA LA RECOLECCION DE EQUIPOS | 26/11/2025 SE VISITA COMERCIO, SE REALIZA RETIRO DE DATAFONO WOMPI, ACCESORIOS, PUBLICIDAD DESTRUIDA POR EL CLIENTE."/>
    <s v="VISITA_TÉCNICA"/>
    <n v="0"/>
    <s v="PRINCIPAL"/>
    <s v="TERRESTRE"/>
    <s v="NARANJO AFANADOR RUBEN JESUS"/>
    <n v="1"/>
    <n v="101766"/>
    <n v="101766"/>
  </r>
  <r>
    <s v="PEREIRA"/>
    <s v="0036-0002"/>
    <x v="6"/>
    <n v="66170"/>
    <s v="LC-CS-25-007248"/>
    <n v="59382"/>
    <x v="0"/>
    <s v="RISARALDA"/>
    <s v="DOSQUEBRADAS"/>
    <s v="BARRIO SANTA TERESITA DOSQUEBRADAS 1"/>
    <s v="WOMPI"/>
    <s v="FO-25-1878332"/>
    <d v="2025-11-25T11:28:00"/>
    <d v="2025-11-26T18:47:00"/>
    <x v="0"/>
    <s v="CIERRE"/>
    <s v="EJECUTADO_EXITOSO"/>
    <s v="CIERRE EXITOSO"/>
    <s v="25/11/2025 SE ESCALA PARA VISITA. CONFIRMAR DATOS PARA LA RECOLECCION DE EQUIPOS | 26/11/2025 SE VISITA COMERCIO SE REALIZA CIERRE CB SE RETIRA DATÁFONO CON CARGADOR Y 4 ROLLOS PARA DATÁFONO WOMPI"/>
    <s v="VISITA_TÉCNICA"/>
    <n v="0"/>
    <s v="PRINCIPAL"/>
    <s v="TERRESTRE"/>
    <s v="LOAIZA LOPEZ JHON FREDDY"/>
    <n v="1"/>
    <n v="101766"/>
    <n v="101766"/>
  </r>
  <r>
    <s v="CALI"/>
    <s v="0036-0003"/>
    <x v="0"/>
    <n v="19001"/>
    <s v="LC-CS-25-004352"/>
    <n v="61423"/>
    <x v="0"/>
    <s v="CAUCA"/>
    <s v="POPAYAN"/>
    <s v="BARRIO BELLO HORIZONTE POPAYAN 9"/>
    <s v="WOMPI"/>
    <s v="FO-25-1852155"/>
    <d v="2025-11-20T11:50:00"/>
    <d v="2025-11-26T22:54:00"/>
    <x v="0"/>
    <s v="CIERRE"/>
    <s v="EJECUTADO_EXITOSO"/>
    <s v="CIERRE EXITOSO"/>
    <s v="20/11/2025 SE ESCALA PARA VISITA. CONFIRMAR DATOS PARA LA RECOLECCION DE EQUIPOS | 26/11/2025 SE INGRESA SE RECOGE AVISO EXTERIOR Y DATAFONO ESTADO OK"/>
    <s v="VISITA_TÉCNICA"/>
    <n v="0"/>
    <s v="LEJANA"/>
    <s v="TERRESTRE"/>
    <s v="GIMBUEL LASSO LUIS GERMAN"/>
    <n v="1"/>
    <n v="707110"/>
    <n v="707110"/>
  </r>
  <r>
    <s v="VILLAVICENCIO"/>
    <s v="0036-0006"/>
    <x v="2"/>
    <n v="85440"/>
    <s v="LC-CS-25-004353"/>
    <n v="70952"/>
    <x v="0"/>
    <s v="CASANARE"/>
    <s v="VILLANUEVA"/>
    <s v="BARRIO CENTRO VILLANUEVA 8"/>
    <s v="WOMPI"/>
    <s v="FO-25-1896314 | FO-25-1852134"/>
    <d v="2025-11-20T11:50:00"/>
    <d v="2025-11-27T10:54:00"/>
    <x v="0"/>
    <s v="CIERRE"/>
    <s v="EJECUTADO_EXITOSO"/>
    <s v="CIERRE EXITOSO"/>
    <s v="20/11/2025 SE ESCALA PARA VISITA. CONFIRMAR DATOS PARA LA RECOLECCION DE EQUIPOS | 27/11/2025 SE REALIZA CONTACTO TELEFÓNICO CON EL CLIENTE Y NOS ES POSIBLE SE REALIZA VISITA Y COMERCIO SE ENUENTRA CERRADO_x000a_27/11/2025 SE REALIZA RETIRO DE EQUIPOS A SOLICITUD DE CLIENTE."/>
    <s v="VISITA_TÉCNICA"/>
    <n v="0"/>
    <s v="LEJANA"/>
    <s v="TERRESTRE"/>
    <s v="PEDREROS CONTRERAS MICHAEL STEVENS"/>
    <n v="2"/>
    <n v="707110"/>
    <n v="1414220"/>
  </r>
  <r>
    <s v="MANIZALES"/>
    <s v="0036-0002"/>
    <x v="6"/>
    <n v="17616"/>
    <s v="LC-CS-25-004375"/>
    <n v="57220"/>
    <x v="0"/>
    <s v="CALDAS"/>
    <s v="RISARALDA"/>
    <s v="BARRIO LA PLAZUELA RISARALDA 1"/>
    <s v="WOMPI"/>
    <s v="FO-25-1858454"/>
    <d v="2025-11-21T11:27:00"/>
    <d v="2025-11-28T10:44:00"/>
    <x v="0"/>
    <s v="CIERRE"/>
    <s v="EJECUTADO_EXITOSO"/>
    <s v="CIERRE EXITOSO"/>
    <s v="27/11/2025 SE RETIRA DATÁFONO WOMP CON CARGADORI Y AVISO EXTERIOR, EL FLANGER Y EL DISPLAY LEGAL INDICA EL CLIENTE QUE SE LE PERDIERON, EL AVISO SE DESTRUYE EN SITIO."/>
    <s v="VISITA_TÉCNICA"/>
    <n v="0"/>
    <s v="INTERMEDIA"/>
    <s v="TERRESTRE"/>
    <s v="FRANCO CAÑAVERAL YAMID RAUL"/>
    <n v="1"/>
    <n v="318400"/>
    <n v="318400"/>
  </r>
  <r>
    <s v="PEREIRA"/>
    <s v="0036-0002"/>
    <x v="6"/>
    <n v="63001"/>
    <s v="LC-CS-25-004374"/>
    <n v="41696"/>
    <x v="0"/>
    <s v="QUINDIO"/>
    <s v="ARMENIA"/>
    <s v="BARRIO PARQUES DE BOLIVAR ARMENIA"/>
    <s v="WOMPI"/>
    <s v="FO-25-1858456 | FO-25-1895298"/>
    <d v="2025-11-21T11:27:00"/>
    <d v="2025-11-28T10:49:00"/>
    <x v="0"/>
    <s v="CIERRE"/>
    <s v="NO_EXITOSO"/>
    <s v="CB NO ENTREGA EQUIPO"/>
    <s v="28/11/2025 CLIENTE INFORMA QUE NO TENÍA CONOCIMIENTO DEL CIERRE YA QUE EL NO LO HA SOLICITADO, EL INDICA QUE PROCEDERÁ A COMUNICARSE CON EL ASESOR COMERCIAL PARA ACLARAR DUDAS CORRESPONDIENTES AL RESPECTO."/>
    <s v="VISITA_TÉCNICA"/>
    <n v="0"/>
    <s v="INTERMEDIA"/>
    <s v="TERRESTRE"/>
    <s v="CAÑAS MENDEZ GUSTAVO ADOLFO"/>
    <n v="2"/>
    <n v="318400"/>
    <n v="636800"/>
  </r>
  <r>
    <s v="CALI"/>
    <s v="0036-0003"/>
    <x v="0"/>
    <n v="19698"/>
    <s v="LC-CS-25-007249"/>
    <n v="75523"/>
    <x v="0"/>
    <s v="CAUCA"/>
    <s v="SANTANDER DE QUILICHAO"/>
    <s v="BARRIO LIBERTADORES SANTANDER DE QUILICHAO"/>
    <s v="WOMPI"/>
    <s v="FO-25-1878334"/>
    <d v="2025-11-25T11:28:00"/>
    <d v="2025-11-28T19:41:00"/>
    <x v="0"/>
    <s v="CIERRE"/>
    <s v="EJECUTADO_EXITOSO"/>
    <s v="CIERRE EXITOSO"/>
    <s v="25/11/2025 SE ESCALA PARA VISITA. CONFIRMAR DATOS PARA LA RECOLECCION DE EQUIPOS | 27/11/2025 SE RETIRA DATAFONO WOMPI NO SE RETIRA PUBLICIDAD YA NO LA TIENE EL EQUIPO OK"/>
    <s v="VISITA_TÉCNICA"/>
    <n v="0"/>
    <s v="INTERMEDIA"/>
    <s v="TERRESTRE"/>
    <s v="PALACIOS GOMEZ BRAHIAN ANDRES"/>
    <n v="1"/>
    <n v="318400"/>
    <n v="318400"/>
  </r>
  <r>
    <s v="PEREIRA"/>
    <s v="0036-0002"/>
    <x v="6"/>
    <n v="63001"/>
    <s v="LC-CS-25-010028"/>
    <n v="41696"/>
    <x v="0"/>
    <s v="QUINDIO"/>
    <s v="ARMENIA"/>
    <s v="BARRIO PARQUES DE BOLIVAR ARMENIA"/>
    <s v="WOMPI"/>
    <s v="FO-25-1898261 | FO-25-1906430"/>
    <d v="2025-11-27T12:49:00"/>
    <d v="2025-11-28T19:54:00"/>
    <x v="0"/>
    <s v="RECUPERACION DE EQUIPOS"/>
    <s v="ILOCALIZADO"/>
    <s v="CB CERRADO - DESOCUPADO"/>
    <s v="27/11/2025 SE ESCALA PARA VISITA. CONFIRMAR DATOS PARA LA RECOLECCION DE EQUIPOS | 28/11/2025 SE LLEGA A COMERCIO SE ENCUENTRA CERRADO, SE LLAMA A CONTACTO HE INDICA QUE EN EL MOMENTO NO TIENE ABIERTO QUE PODRÍAN ATENDER DESPUÉS DE LAS 5 PM."/>
    <s v="VISITA_TÉCNICA"/>
    <n v="0"/>
    <s v="INTERMEDIA"/>
    <s v="TERRESTRE"/>
    <s v="SANCHEZ SOLORZANO JUAN SEBASTIAN"/>
    <n v="2"/>
    <n v="318400"/>
    <n v="636800"/>
  </r>
  <r>
    <s v="MEDELLIN"/>
    <s v="0036-0005"/>
    <x v="1"/>
    <n v="5001"/>
    <s v="LC-CS-25-004385"/>
    <n v="45134"/>
    <x v="0"/>
    <s v="ANTIOQUIA"/>
    <s v="MEDELLIN"/>
    <s v="BARRIO MANRIQUE MEDELLIN 15"/>
    <s v="WOMPI"/>
    <s v="FO-25-1870716"/>
    <d v="2025-11-24T11:51:00"/>
    <d v="2025-11-29T08:52:00"/>
    <x v="0"/>
    <s v="CIERRE"/>
    <s v="EJECUTADO_EXITOSO"/>
    <s v="CIERRE EXITOSO"/>
    <s v="24/11/2025 SE ESCALA PARA VISITA. CONFIRMAR DATOS PARA LA RECOLECCION DE EQUIPOS | 28/11/2025 SE REALIZA CIERRE DE CB WOMPI SE RECOGE 1 DATAFONO CON CAJA Y SUS ACC USUARIO HACE DISPOSICIÓN FINAL DE LA PUBLICIDAD OK"/>
    <s v="VISITA_TÉCNICA"/>
    <n v="0"/>
    <s v="PRINCIPAL"/>
    <s v="TERRESTRE"/>
    <s v="MONTOYA VELEZ ANDRES FELIPE"/>
    <n v="1"/>
    <n v="101766"/>
    <n v="101766"/>
  </r>
  <r>
    <s v="BOGOTA"/>
    <s v="0036-0004"/>
    <x v="4"/>
    <n v="11001"/>
    <s v="LC-CS-25-010026"/>
    <n v="47170"/>
    <x v="0"/>
    <s v="CUNDINAMARCA"/>
    <s v="BOGOTA"/>
    <s v="BARRIO EDUARDO SANTOS BOGOTA 4"/>
    <s v="WOMPI"/>
    <s v="FO-25-1898260"/>
    <d v="2025-11-27T12:49:00"/>
    <d v="2025-11-29T10:46:00"/>
    <x v="0"/>
    <s v="RECUPERACION DE EQUIPOS"/>
    <s v="EJECUTADO_EXITOSO"/>
    <s v="CIERRE EXITOSO"/>
    <s v="27/11/2025 SE ESCALA PARA VISITA. CONFIRMAR DATOS PARA LA RECOLECCION DE EQUIPOS | 28/11/2025 SE RETIRA DATÁFONO, SE DESMONTA Y DESTRUYE PUBLICIDAD EN SITIO"/>
    <s v="VISITA_TÉCNICA"/>
    <n v="0"/>
    <s v="PRINCIPAL"/>
    <s v="TERRESTRE"/>
    <s v="MICHELI LOPEZ MIGUEL ANGEL"/>
    <n v="1"/>
    <n v="101766"/>
    <n v="101766"/>
  </r>
  <r>
    <s v="VALLEDUPAR"/>
    <s v="0036-0001"/>
    <x v="5"/>
    <n v="20001"/>
    <s v="LC-CS-25-010125"/>
    <n v="77329"/>
    <x v="0"/>
    <s v="CESAR"/>
    <s v="VALLEDUPAR"/>
    <s v="BARRIO CICERON MAESTRE VALLEDUPAR"/>
    <s v="WOMPI"/>
    <s v="FO-25-1902978"/>
    <d v="2025-11-28T11:42:00"/>
    <d v="2025-11-29T10:47:00"/>
    <x v="0"/>
    <s v="CIERRE"/>
    <s v="EJECUTADO_EXITOSO"/>
    <s v="CIERRE EXITOSO"/>
    <s v="28/11/2025 SE ESCALA PARA VISITA. CONFIRMAR DATOS PARA LA RECOLECCION DE EQUIPOS | 29/11/2025 SE REALIZA CIERRE DE CB WOMPI, SE RECOGE DATAFONO CON SUS ACCESORIOS EN CAJA, SE RETIRA Y SE DESTRUYE PUBLICIDAD, NO SE RECOGEN ROLLOS YA QUE EL CLIENTE MANIFIESTA QUE NO CUENTA CON ELLOS."/>
    <s v="VISITA_TÉCNICA"/>
    <n v="0"/>
    <s v="PRINCIPAL"/>
    <s v="TERRESTRE"/>
    <s v="MONTES DIAZ JOHN FRED"/>
    <n v="1"/>
    <n v="101766"/>
    <n v="101766"/>
  </r>
  <r>
    <s v="BUCARAMANGA"/>
    <s v="0036-0007"/>
    <x v="3"/>
    <n v="68307"/>
    <s v="LC-CS-25-010124"/>
    <n v="77169"/>
    <x v="0"/>
    <s v="SANTANDER"/>
    <s v="GIRON"/>
    <s v="BARRIO BELLAVISTA GIRON 1"/>
    <s v="WOMPI"/>
    <s v="FO-25-1902946"/>
    <d v="2025-11-28T11:42:00"/>
    <d v="2025-11-29T10:48:00"/>
    <x v="0"/>
    <s v="CIERRE"/>
    <s v="EJECUTADO_EXITOSO"/>
    <s v="CIERRE EXITOSO"/>
    <s v="28/11/2025 SE ESCALA PARA VISITA. CONFIRMAR DATOS PARA LA RECOLECCION DE EQUIPOS | 29/11/2025 SE REALIZA VISITA A COMERCIO Y SE RETIRA DATAFONO, FUENTE Y CAJA, NO SE RETIRA PUBLICIDAD CLIENTE INDICA QUE YA LA DESTRUYÓ."/>
    <s v="VISITA_TÉCNICA"/>
    <n v="1"/>
    <s v="PRINCIPAL"/>
    <s v="TERRESTRE"/>
    <s v="SANTOS GONZALEZ JOHAN FABIAN"/>
    <n v="1"/>
    <n v="101766"/>
    <n v="101766"/>
  </r>
  <r>
    <m/>
    <m/>
    <x v="7"/>
    <m/>
    <m/>
    <m/>
    <x v="1"/>
    <m/>
    <m/>
    <m/>
    <m/>
    <m/>
    <m/>
    <m/>
    <x v="1"/>
    <m/>
    <m/>
    <m/>
    <m/>
    <m/>
    <m/>
    <m/>
    <m/>
    <m/>
    <m/>
    <m/>
    <n v="13482704"/>
  </r>
  <r>
    <m/>
    <m/>
    <x v="7"/>
    <m/>
    <m/>
    <m/>
    <x v="1"/>
    <m/>
    <m/>
    <m/>
    <m/>
    <m/>
    <m/>
    <m/>
    <x v="1"/>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MEDELLIN"/>
    <s v="0036-0005"/>
    <x v="0"/>
    <n v="5360"/>
    <n v="3071045"/>
    <n v="35410"/>
    <x v="0"/>
    <s v="ANTIOQUIA"/>
    <s v="ITAGUI"/>
    <s v="BARRIO PARQUE ITAGUI 6"/>
    <s v="WOMPI"/>
    <s v="FO-25-1896835"/>
    <d v="2025-11-27T10:41:00"/>
    <d v="2025-12-01T10:07:00"/>
    <x v="0"/>
    <s v="AVISO EXTERIOR"/>
    <s v="EJECUTADO_EXITOSO"/>
    <s v="EJECUTADO EXITOSO"/>
    <s v="27/11/2025 POR FAVOR, COMUNICARSE CON USUARIO PARA CONFIRMAR UBICACION, SOLICITUD Y PROGRAMAR VISITA TECNICA | 01/12/2025 SE REALIZA INSTALACIÓN DE PUBLICIDAD YA QUE LA EXISTENTE SE LA ROBARON."/>
    <s v="VISITA_TÉCNICA"/>
    <n v="0"/>
    <s v="PRINCIPAL"/>
    <s v="TERRESTRE"/>
    <s v="ZAPATA LOPEZ EDWARD ASDRUBAL"/>
    <n v="1"/>
    <n v="95829"/>
    <n v="95829"/>
  </r>
  <r>
    <s v="CARTAGENA"/>
    <s v="0036-0001"/>
    <x v="1"/>
    <n v="13001"/>
    <n v="3067014"/>
    <n v="77648"/>
    <x v="0"/>
    <s v="BOLIVAR"/>
    <s v="CARTAGENA"/>
    <s v="BARRIO GETSEMANI CARTAGENA DE INDIAS 4"/>
    <s v="WOMPI"/>
    <s v="FO-25-1884117"/>
    <d v="2025-11-26T13:48:00"/>
    <d v="2025-12-01T12:11:00"/>
    <x v="0"/>
    <s v="AVISO EXTERIOR"/>
    <s v="EJECUTADO_EXITOSO"/>
    <s v="EJECUTADO EXITOSO"/>
    <s v="26/11/2025 POR FAVOR, COMUNICARSE CON USUARIO PARA CONFIRMAR UBICACION, SOLICITUD Y PROGRAMAR VISITA TECNICA | 01/12/2025 SE INSTALA"/>
    <s v="VISITA_TÉCNICA"/>
    <n v="0"/>
    <s v="PRINCIPAL"/>
    <s v="TERRESTRE"/>
    <s v="MARTINEZ SALGUEDO ANDRES AUGUSTO"/>
    <n v="1"/>
    <n v="95829"/>
    <n v="95829"/>
  </r>
  <r>
    <s v="BOGOTA"/>
    <s v="0036-0004"/>
    <x v="2"/>
    <n v="11001"/>
    <n v="3076207"/>
    <n v="75298"/>
    <x v="0"/>
    <s v="CUNDINAMARCA"/>
    <s v="BOGOTA"/>
    <s v="BARRIO EL PINO BOGOTA"/>
    <s v="WOMPI"/>
    <s v="FO-25-1902329"/>
    <d v="2025-11-28T11:20:00"/>
    <d v="2025-12-01T12:13:00"/>
    <x v="0"/>
    <s v="AVISO EXTERIOR"/>
    <s v="EJECUTADO_EXITOSO"/>
    <s v="EJECUTADO EXITOSO"/>
    <s v="28/11/2025 POR FAVOR, COMUNICARSE CON USUARIO PARA CONFIRMAR UBICACION, SOLICITUD Y PROGRAMAR VISITA TECNICA | 01/12/2025 NO SE REALIZA LA INSTALACIÓN DE AVISO YA QUE CB CUENTA CON AVISO EXTERIOR,"/>
    <s v="VISITA_TÉCNICA"/>
    <n v="0"/>
    <s v="PRINCIPAL"/>
    <s v="TERRESTRE"/>
    <s v="MICHELI LOPEZ MIGUEL ANGEL"/>
    <n v="1"/>
    <n v="95829"/>
    <n v="95829"/>
  </r>
  <r>
    <s v="MEDELLIN"/>
    <s v="0036-0005"/>
    <x v="0"/>
    <n v="5088"/>
    <n v="3063338"/>
    <n v="39640"/>
    <x v="0"/>
    <s v="ANTIOQUIA"/>
    <s v="BELLO"/>
    <s v="DROGUERÍA MILDESCUENTOS"/>
    <s v="WOMPI"/>
    <s v="FO-25-1881132"/>
    <d v="2025-11-26T08:00:00"/>
    <d v="2025-12-01T15:03:00"/>
    <x v="0"/>
    <s v="AVISO EXTERIOR"/>
    <s v="EJECUTADO_CANCELADO"/>
    <s v="PETICIÓN RED"/>
    <s v="26/11/2025 POR FAVOR, COMUNICARSE CON USUARIO PARA CONFIRMAR UBICACION, SOLICITUD Y PROGRAMAR VISITA TECNICA | 01/12/2025 SE LLEGA AL CB Y SE IDENTIFICA QUE ESTÁ CERRADO ADICIONAL SE OBSERVA QUE TIENE AVISO EXTERIOR Y ESTÁ EN BUEN ESTADO"/>
    <s v="VISITA_TÉCNICA"/>
    <n v="0"/>
    <s v="PRINCIPAL"/>
    <s v="TERRESTRE"/>
    <s v="BARRIENTOS HERNANDEZ CRISTIAN HORACIO"/>
    <n v="1"/>
    <n v="95829"/>
    <n v="95829"/>
  </r>
  <r>
    <s v="IBAGUE"/>
    <s v="0036-0006"/>
    <x v="3"/>
    <n v="73411"/>
    <n v="3065377"/>
    <n v="27644"/>
    <x v="0"/>
    <s v="TOLIMA"/>
    <s v="LIBANO"/>
    <s v="CENTRO LIBANO - TOLIMA"/>
    <s v="WOMPI"/>
    <s v="FO-25-1882590"/>
    <d v="2025-11-26T10:22:00"/>
    <d v="2025-12-04T16:41:00"/>
    <x v="0"/>
    <s v="AVISO EXTERIOR"/>
    <s v="EJECUTADO_EXITOSO"/>
    <s v="EJECUTADO EXITOSO"/>
    <s v="26/11/2025 POR FAVOR, COMUNICARSE CON USUARIO PARA CONFIRMAR UBICACION, SOLICITUD Y PROGRAMAR VISITA TECNICA | 03/12/2025 ACTIVIDAD PENDIENTE POR CAPACIDAD OPERATIVA, FECHA DE ATENCION JUEVES 4/12 | 04/12/2025 INSTALACIÓN DE AVISO EXTERIOR, ANTERIOR SE CAYÓ  PARTIÓ"/>
    <s v="VISITA_TÉCNICA"/>
    <n v="0"/>
    <s v="LEJANA"/>
    <s v="TERRESTRE"/>
    <s v="GUTIERREZ  CAMILO ANDRES"/>
    <n v="1"/>
    <n v="551974"/>
    <n v="551974"/>
  </r>
  <r>
    <s v="CALI"/>
    <s v="0036-0003"/>
    <x v="4"/>
    <n v="19001"/>
    <n v="3082021"/>
    <n v="39227"/>
    <x v="0"/>
    <s v="CAUCA"/>
    <s v="POPAYAN"/>
    <s v="BARRIO LOMAS DE GRANADA POPAYAN"/>
    <s v="WOMPI"/>
    <s v="FO-25-1911772"/>
    <d v="2025-12-01T09:51:00"/>
    <d v="2025-12-09T08:37:00"/>
    <x v="0"/>
    <s v="AVISO EXTERIOR"/>
    <s v="EJECUTADO_CANCELADO"/>
    <s v="PETICIÓN BANCOLOMBIA"/>
    <s v="01/12/2025 POR FAVOR, COMUNICARSE CON USUARIO PARA CONFIRMAR UBICACION, SOLICITUD Y PROGRAMAR VISITA TECNICA | 09/12/2025 SE LLEGA AL PUNTO Y EL COMERCIO SE ENCUENTRA CERRADO,  SE VALIDA EN SITIO PERO EL CB YA CUENTA CON UN AVISO INSTALADO Y EN BUEN ESTADO, SE CANCELA ACTIVIDAD"/>
    <s v="VISITA_TÉCNICA"/>
    <n v="0"/>
    <s v="LEJANA"/>
    <s v="TERRESTRE"/>
    <s v="GIMBUEL LASSO LUIS GERMAN"/>
    <n v="1"/>
    <n v="551974"/>
    <n v="551974"/>
  </r>
  <r>
    <s v="BUCARAMANGA"/>
    <s v="0036-0007"/>
    <x v="5"/>
    <n v="68001"/>
    <n v="3116186"/>
    <n v="81996"/>
    <x v="0"/>
    <s v="SANTANDER"/>
    <s v="BUCARAMANGA"/>
    <s v="SILLAS AMAYA"/>
    <s v="WOMPI"/>
    <s v="FO-25-1950906"/>
    <d v="2025-12-09T12:55:00"/>
    <d v="2025-12-10T10:38:00"/>
    <x v="0"/>
    <s v="AVISO EXTERIOR"/>
    <s v="EJECUTADO_EXITOSO"/>
    <s v="EJECUTADO EXITOSO"/>
    <s v="09/12/2005 POR FAVOR, COMUNICARSE CON USUARIO PARA CONFIRMAR UBICACION, SOLICITUD Y PROGRAMAR VISITA TECNICA | 10/12/2025 SE REALIZA INSTALACIÓN DE AUDIENCIA EXTERIOR 1.50 NO SE MANIPULÓ A TERMINAL"/>
    <s v="VISITA_TÉCNICA"/>
    <n v="0"/>
    <s v="PRINCIPAL"/>
    <s v="TERRESTRE"/>
    <s v="REYES RAMIREZ DIEGO ALEXANDER"/>
    <n v="1"/>
    <n v="95829"/>
    <n v="95829"/>
  </r>
  <r>
    <s v="IBAGUE"/>
    <s v="0036-0006"/>
    <x v="3"/>
    <n v="73268"/>
    <n v="3108596"/>
    <n v="42848"/>
    <x v="0"/>
    <s v="TOLIMA"/>
    <s v="ESPINAL"/>
    <s v="BARRIO ISAIAS OLIVAR ESPINAL"/>
    <s v="WOMPI"/>
    <s v="FO-25-1937468"/>
    <d v="2025-12-05T13:53:00"/>
    <d v="2025-12-10T11:15:00"/>
    <x v="0"/>
    <s v="AVISO EXTERIOR"/>
    <s v="EJECUTADO_EXITOSO"/>
    <s v="EJECUTADO EXITOSO"/>
    <s v="05/12/2025 POR FAVOR, COMUNICARSE CON USUARIO PARA CONFIRMAR UBICACION, SOLICITUD Y PROGRAMAR VISITA TECNICA | 10/12/2025 SE REALIZA VISITA AL PUNTO SE IMPLEMENTA CON ÉXITO  LA INSTALACIÓN DEL AVISO EXTERIOR"/>
    <s v="VISITA_TÉCNICA"/>
    <n v="0"/>
    <s v="INTERMEDIA"/>
    <s v="TERRESTRE"/>
    <s v="DEVIA REINOSO JUAN CARLOS"/>
    <n v="1"/>
    <n v="287147"/>
    <n v="287147"/>
  </r>
  <r>
    <s v="NEIVA"/>
    <s v="0036-0006"/>
    <x v="3"/>
    <n v="41001"/>
    <n v="3117657"/>
    <n v="81774"/>
    <x v="0"/>
    <s v="HUILA"/>
    <s v="NEIVA"/>
    <s v="miscelanea y variedades bancanaima"/>
    <s v="WOMPI"/>
    <s v="FO-25-1950901"/>
    <d v="2025-12-09T15:42:00"/>
    <d v="2025-12-10T11:17:00"/>
    <x v="0"/>
    <s v="AVISO EXTERIOR"/>
    <s v="EJECUTADO_EXITOSO"/>
    <s v="EJECUTADO EXITOSO"/>
    <s v="09/12/2005 POR FAVOR, COMUNICARSE CON USUARIO PARA CONFIRMAR UBICACION, SOLICITUD Y PROGRAMAR VISITA TECNICA | 10/12/2025 SE INSTALA AVISO EXTERIOR"/>
    <s v="VISITA_TÉCNICA"/>
    <n v="0"/>
    <s v="PRINCIPAL"/>
    <s v="TERRESTRE"/>
    <s v="DIAZ VARGAS JONATHAN MIGUEL"/>
    <n v="1"/>
    <n v="95829"/>
    <n v="95829"/>
  </r>
  <r>
    <s v="BOGOTA"/>
    <s v="0036-0004"/>
    <x v="2"/>
    <n v="11001"/>
    <n v="3123511"/>
    <n v="20853"/>
    <x v="0"/>
    <s v="CUNDINAMARCA"/>
    <s v="BOGOTA"/>
    <s v="BARRIO EL LAGO II - BOGOTÁ"/>
    <s v="WOMPI"/>
    <s v="FO-25-1956057"/>
    <d v="2025-12-10T15:40:00"/>
    <d v="2025-12-11T12:04:00"/>
    <x v="0"/>
    <s v="AVISO EXTERIOR"/>
    <s v="EJECUTADO_EXITOSO"/>
    <s v="EJECUTADO EXITOSO"/>
    <s v="10/12/2025 SE ESCALA ACTIVIDAD PARA GESTION WOMPI | 11/12/2025 SE REALIZA LA INSTALACIÓN DE AVISO EXTERNO AL CB."/>
    <s v="VISITA_TÉCNICA"/>
    <n v="0"/>
    <s v="PRINCIPAL"/>
    <s v="TERRESTRE"/>
    <s v="ALARCON AREVALO JOHAN STIVEN"/>
    <n v="1"/>
    <n v="95829"/>
    <n v="95829"/>
  </r>
  <r>
    <s v="BOGOTA"/>
    <s v="0036-0004"/>
    <x v="2"/>
    <n v="11001"/>
    <n v="3122745"/>
    <n v="79982"/>
    <x v="0"/>
    <s v="CUNDINAMARCA"/>
    <s v="BOGOTA"/>
    <s v="BARRIO LA MERCED NORTE BOGOTA"/>
    <s v="WOMPI"/>
    <s v="FO-25-1955547"/>
    <d v="2025-12-10T14:37:00"/>
    <d v="2025-12-11T12:23:00"/>
    <x v="0"/>
    <s v="AVISO EXTERIOR"/>
    <s v="EJECUTADO_EXITOSO"/>
    <s v="EJECUTADO EXITOSO"/>
    <s v="10/12/2025 SE ESCALA ACTIVIDAD PARA GESTION WOMPI | 11/12/2025 SE REALIZA INSTALACIÓN DE AVISO POR ROBO DE LA ANTERIOR PUBLICIDAD, SE DEJA LA PUBLICIDAD SEGÚN REQUERIMIENTO DEL TITULAR"/>
    <s v="VISITA_TÉCNICA"/>
    <n v="0"/>
    <s v="PRINCIPAL"/>
    <s v="TERRESTRE"/>
    <s v="ALARCON AREVALO JOHAN STIVEN"/>
    <n v="1"/>
    <n v="95829"/>
    <n v="95829"/>
  </r>
  <r>
    <s v="BARRANQUILLA"/>
    <s v="0036-0001"/>
    <x v="1"/>
    <n v="8078"/>
    <n v="3109012"/>
    <n v="41856"/>
    <x v="0"/>
    <s v="ATLANTICO"/>
    <s v="BARANOA"/>
    <s v="BARRIO BARANOA CENTRO BARANOA"/>
    <s v="WOMPI"/>
    <s v="FO-25-1937464"/>
    <d v="2025-12-05T14:11:00"/>
    <d v="2025-12-11T13:27:00"/>
    <x v="0"/>
    <s v="AVISO EXTERIOR"/>
    <s v="EJECUTADO_EXITOSO"/>
    <s v="EJECUTADO EXITOSO"/>
    <s v="05/12/2025 POR FAVOR, COMUNICARSE CON USUARIO PARA CONFIRMAR UBICACION, SOLICITUD Y PROGRAMAR VISITA TECNICA | 11/12/2025 SE REALIZA VISITA PARA REALIZAR LA INSTALACIÓN DE AVISO EXTERIOR"/>
    <s v="VISITA_TÉCNICA"/>
    <n v="0"/>
    <s v="INTERMEDIA"/>
    <s v="TERRESTRE"/>
    <s v="PEÑALOZA GUTIERREZ RAFAEL GUSTAVO"/>
    <n v="1"/>
    <n v="287147"/>
    <n v="287147"/>
  </r>
  <r>
    <s v="BOGOTA"/>
    <s v="0036-0004"/>
    <x v="2"/>
    <n v="11001"/>
    <n v="3109359"/>
    <n v="31830"/>
    <x v="0"/>
    <s v="CUNDINAMARCA"/>
    <s v="BOGOTA"/>
    <s v="BARRIO SANTA HELENITA 3 BOGOTA"/>
    <s v="WOMPI"/>
    <s v="FO-25-1939515"/>
    <d v="2025-12-05T15:37:00"/>
    <d v="2025-12-11T13:29:00"/>
    <x v="0"/>
    <s v="AVISO EXTERIOR"/>
    <s v="EJECUTADO_EXITOSO"/>
    <s v="EJECUTADO EXITOSO"/>
    <s v="06/12/2025 POR FAVOR, COMUNICARSE CON USUARIO PARA CONFIRMAR UBICACION, SOLICITUD Y PROGRAMAR VISITA TECNICA | 11/12/2025 SE REINSTALA PUBLICIDAD EXTERIOR POR PERDIDA, SE INSTALA A SOLICITUD DE CORRESPONSAL"/>
    <s v="VISITA_TÉCNICA"/>
    <n v="0"/>
    <s v="PRINCIPAL"/>
    <s v="TERRESTRE"/>
    <s v="LEON GUERRERO CRISTIAN JOHAN"/>
    <n v="1"/>
    <n v="95829"/>
    <n v="95829"/>
  </r>
  <r>
    <s v="BOGOTA"/>
    <s v="0036-0004"/>
    <x v="2"/>
    <n v="25781"/>
    <n v="3103273"/>
    <n v="74258"/>
    <x v="0"/>
    <s v="CUNDINAMARCA"/>
    <s v="SUTATAUSA"/>
    <s v="BARRIO SUTATAUSA VRD PENAS DE BOQUERON"/>
    <s v="WOMPI"/>
    <s v="FO-25-1931919"/>
    <d v="2025-12-04T13:14:00"/>
    <d v="2025-12-11T23:18:00"/>
    <x v="0"/>
    <s v="AVISO EXTERIOR"/>
    <s v="EJECUTADO_EXITOSO"/>
    <s v="EJECUTADO EXITOSO"/>
    <s v="04/12/2025 POR FAVOR, COMUNICARSE CON USUARIO PARA CONFIRMAR UBICACION, SOLICITUD Y PROGRAMAR VISITA TECNICA | 11/12/2025 SE REALIZA ENTREGA E INSTALACIÓN DE AVISO EXTERIOR SIN NOVEDAD"/>
    <s v="VISITA_TÉCNICA"/>
    <n v="0"/>
    <s v="INTERMEDIA"/>
    <s v="TERRESTRE"/>
    <s v="ORTIZ MARTINEZ STIVEN"/>
    <n v="1"/>
    <n v="287147"/>
    <n v="287147"/>
  </r>
  <r>
    <s v="BOGOTA"/>
    <s v="0036-0004"/>
    <x v="2"/>
    <n v="11001"/>
    <n v="3116318"/>
    <n v="69070"/>
    <x v="0"/>
    <s v="CUNDINAMARCA"/>
    <s v="BOGOTA"/>
    <s v="BARRIO CLARET BOGOTA 6"/>
    <s v="WOMPI"/>
    <s v="FO-25-1950907"/>
    <d v="2025-12-09T12:46:00"/>
    <d v="2025-12-11T23:20:00"/>
    <x v="0"/>
    <s v="AVISO EXTERIOR"/>
    <s v="EJECUTADO_EXITOSO"/>
    <s v="EJECUTADO EXITOSO"/>
    <s v="09/12/2005 POR FAVOR, COMUNICARSE CON USUARIO PARA CONFIRMAR UBICACION, SOLICITUD Y PROGRAMAR VISITA TECNICA | 11/12/2025 SE LLEGA A LA DIRECCIÓN INDICADA Y SE REALIZA INSTALACIÓN DE AVISO EXTERIOR, YA QUE EL ANTERIOR FUE ROBADO. NO SE MANIPULAN EQUIPOS"/>
    <s v="VISITA_TÉCNICA"/>
    <n v="0"/>
    <s v="PRINCIPAL"/>
    <s v="TERRESTRE"/>
    <s v="GARCIA PASTRANA KEVIN FERNANDO"/>
    <n v="1"/>
    <n v="95829"/>
    <n v="95829"/>
  </r>
  <r>
    <s v="MANIZALES"/>
    <s v="0036-0002"/>
    <x v="6"/>
    <n v="17001"/>
    <n v="3120377"/>
    <n v="15643"/>
    <x v="0"/>
    <s v="CALDAS"/>
    <s v="MANIZALES"/>
    <s v="PUNTO LATINO"/>
    <s v="WOMPI"/>
    <s v="FO-25-1953214"/>
    <d v="2025-12-10T09:53:00"/>
    <d v="2025-12-12T12:19:00"/>
    <x v="0"/>
    <s v="AVISO EXTERIOR"/>
    <s v="EJECUTADO_EXITOSO"/>
    <s v="EJECUTADO EXITOSO"/>
    <s v="10/12/2025 SE ESCALA ACTIVIDAD PARA GESTION WOMPI | 12/12/2025 SE LLEGA AL COMERCIO SE EVIDENCIA QUE CUENTA CON PUBLICIDAD EN BUEN ESTADO, SE LE INFORMA QUE SOLO DEBE DE TENER 1 AVISO POR CORRESPONSAL"/>
    <s v="VISITA_TÉCNICA"/>
    <n v="0"/>
    <s v="PRINCIPAL"/>
    <s v="TERRESTRE"/>
    <s v="AGUIRRE HENAO RAUL EDUARDO"/>
    <n v="1"/>
    <n v="95829"/>
    <n v="95829"/>
  </r>
  <r>
    <s v="MEDELLIN"/>
    <s v="0036-0005"/>
    <x v="0"/>
    <n v="5088"/>
    <n v="3117674"/>
    <n v="64512"/>
    <x v="0"/>
    <s v="ANTIOQUIA"/>
    <s v="BELLO"/>
    <s v="BARRIO PARIS BELLO 6"/>
    <s v="WOMPI"/>
    <s v="FO-25-1950899"/>
    <d v="2025-12-09T15:47:00"/>
    <d v="2025-12-12T15:30:00"/>
    <x v="0"/>
    <s v="AVISO EXTERIOR"/>
    <s v="EJECUTADO_EXITOSO"/>
    <s v="EJECUTADO EXITOSO"/>
    <s v="09/12/2005 POR FAVOR, COMUNICARSE CON USUARIO PARA CONFIRMAR UBICACION, SOLICITUD Y PROGRAMAR VISITA TECNICA | 12/12/2025 SE REALIZA VISITA TÉCNICA PARA LA INSTALACIÓN DEL AVISO EXTERIOR EL USUARIO INFORMA QUE EL AVISO ANTERIOR FUE ARROJADO POR EL VIENTO SE VALIDA LA SITUACIÓN Y EFECTIVAMENTE SE CONFIRMA EL RETIRO DEL AVISO ANTERIOR SE PROCEDE A LA INSTALACIÓN DEL NUEVO AVISO EXTERIOR SEGÚN LAS INDICACIONES DEL CLIENTE LA INSTALACIÓN SE EJECUTA DE MANERA CORRECTA Y EXITOSA OK"/>
    <s v="VISITA_TÉCNICA"/>
    <n v="0"/>
    <s v="PRINCIPAL"/>
    <s v="TERRESTRE"/>
    <s v="MARTINEZ TOVAR OSCAR DAVID"/>
    <n v="1"/>
    <n v="95829"/>
    <n v="95829"/>
  </r>
  <r>
    <s v="MEDELLIN"/>
    <s v="0036-0005"/>
    <x v="0"/>
    <n v="5001"/>
    <n v="3119040"/>
    <n v="13212"/>
    <x v="0"/>
    <s v="ANTIOQUIA"/>
    <s v="MEDELLIN"/>
    <s v="BARRIO LOMA DE LOS BERNAL - MEDELLIN"/>
    <s v="WOMPI"/>
    <s v="FO-25-1950898"/>
    <d v="2025-12-10T08:00:00"/>
    <d v="2025-12-13T13:01:00"/>
    <x v="0"/>
    <s v="AVISO EXTERIOR"/>
    <s v="EJECUTADO_EXITOSO"/>
    <s v="EJECUTADO EXITOSO"/>
    <s v="09/12/2005 POR FAVOR, COMUNICARSE CON USUARIO PARA CONFIRMAR UBICACION, SOLICITUD Y PROGRAMAR VISITA TECNICA | 13/12/2025 SE INSTALA AVISO EXTERIOR OK"/>
    <s v="VISITA_TÉCNICA"/>
    <n v="0"/>
    <s v="PRINCIPAL"/>
    <s v="TERRESTRE"/>
    <s v="QUINTERO SANCHEZ JUAN SEBASTIAN"/>
    <n v="1"/>
    <n v="95829"/>
    <n v="95829"/>
  </r>
  <r>
    <s v="MEDELLIN"/>
    <s v="0036-0005"/>
    <x v="0"/>
    <n v="5360"/>
    <n v="3121586"/>
    <n v="79628"/>
    <x v="0"/>
    <s v="ANTIOQUIA"/>
    <s v="ITAGUI"/>
    <s v="BARRIO ITAGUI ITAGUI 33"/>
    <s v="WOMPI"/>
    <s v="FO-25-1954062"/>
    <d v="2025-12-10T11:52:00"/>
    <d v="2025-12-15T10:40:00"/>
    <x v="0"/>
    <s v="AVISO EXTERIOR"/>
    <s v="EJECUTADO_EXITOSO"/>
    <s v="EJECUTADO EXITOSO"/>
    <s v="10/12/2025 SE ESCALA ACTIVIDAD PARA GESTION WOMPI | 15/12/2025 SE REALIZA INSTALACIÓN DE AVISO YA QUE SE HABIA CAIDO"/>
    <s v="VISITA_TÉCNICA"/>
    <n v="0"/>
    <s v="PRINCIPAL"/>
    <s v="TERRESTRE"/>
    <s v="HERNANDEZ CHAVARRIA JUAN CAMILO"/>
    <n v="1"/>
    <n v="95829"/>
    <n v="95829"/>
  </r>
  <r>
    <s v="MEDELLIN"/>
    <s v="0036-0005"/>
    <x v="0"/>
    <n v="5001"/>
    <n v="3121583"/>
    <n v="30464"/>
    <x v="0"/>
    <s v="ANTIOQUIA"/>
    <s v="MEDELLIN"/>
    <s v="BARRIO ENCISO LAS GRANJAS - MEDELLIN"/>
    <s v="WOMPI"/>
    <s v="FO-25-1954065"/>
    <d v="2025-12-10T11:51:00"/>
    <d v="2025-12-15T11:36:00"/>
    <x v="0"/>
    <s v="AVISO EXTERIOR"/>
    <s v="EJECUTADO_EXITOSO"/>
    <s v="EJECUTADO EXITOSO"/>
    <s v="10/12/2025 SE ESCALA ACTIVIDAD PARA GESTION WOMPI | 15/12/2025 INSTALACIÓN DE AVISO EXTERIOR OK"/>
    <s v="VISITA_TÉCNICA"/>
    <n v="0"/>
    <s v="PRINCIPAL"/>
    <s v="TERRESTRE"/>
    <s v="PAREJA ECHAVARRIA JHON DAVID"/>
    <n v="1"/>
    <n v="95829"/>
    <n v="95829"/>
  </r>
  <r>
    <s v="MANIZALES"/>
    <s v="0036-0002"/>
    <x v="6"/>
    <n v="17001"/>
    <n v="3120595"/>
    <n v="76461"/>
    <x v="0"/>
    <s v="CALDAS"/>
    <s v="MANIZALES"/>
    <s v="BARRIO GUAMAL MANIZALES 3"/>
    <s v="WOMPI"/>
    <s v="FO-25-1953212"/>
    <d v="2025-12-10T10:07:00"/>
    <d v="2025-12-16T10:00:00"/>
    <x v="0"/>
    <s v="AVISO EXTERIOR"/>
    <s v="GESTIÓN_TELEFONICA"/>
    <s v="CANCELADO POR EL USUARIO"/>
    <s v="10/12/2025 SE ESCALA ACTIVIDAD PARA GESTION WOMPI | 16/12/2025 SE REALIZA LLAMADA CON USUARIO PERO INDICA NO PODER ATENDER ESTA SEMANA YA QUE TIENE UNOS COMPROMISOS, SE LE INDICA QUE CUANDO PUEDA NUEVAMENTE ESTAR EN EL NEGOCIO SOLICITAR EL AVISO, INDICA QUE NO TIENE INCONVENIENTE"/>
    <s v="SOPORTE_TELEFÓNICO"/>
    <n v="0"/>
    <s v="PRINCIPAL"/>
    <s v="TERRESTRE"/>
    <s v="AGUIRRE HENAO RAUL EDUARDO"/>
    <n v="1"/>
    <n v="22000"/>
    <n v="22000"/>
  </r>
  <r>
    <s v="IBAGUE"/>
    <s v="0036-0006"/>
    <x v="3"/>
    <n v="73001"/>
    <n v="3123561"/>
    <n v="65642"/>
    <x v="0"/>
    <s v="TOLIMA"/>
    <s v="IBAGUE"/>
    <s v="BARRIO LA GAVIOTA IBAGUE 5"/>
    <s v="WOMPI"/>
    <s v="FO-25-1956056"/>
    <d v="2025-12-10T15:52:00"/>
    <d v="2025-12-17T11:23:00"/>
    <x v="0"/>
    <s v="AVISO EXTERIOR"/>
    <s v="EJECUTADO_EXITOSO"/>
    <s v="EJECUTADO EXITOSO"/>
    <s v="10/12/2025 SE ESCALA ACTIVIDAD PARA GESTION WOMPI | 17/12/2025 SE REALIZA INSTALACIÓN DE AVISO EXTERIOR SIN MARCO POR SOLICITUD DEL CLIENTE, INDICA ROBO CONSTANTE DE AVISÓ ."/>
    <s v="VISITA_TÉCNICA"/>
    <n v="0"/>
    <s v="PRINCIPAL"/>
    <s v="TERRESTRE"/>
    <s v="BARRAGAN TAFUR EDWIN ESTEBAN"/>
    <n v="1"/>
    <n v="95829"/>
    <n v="95829"/>
  </r>
  <r>
    <s v="SINCELEJO"/>
    <s v="0036-0001"/>
    <x v="1"/>
    <n v="70001"/>
    <n v="3131538"/>
    <n v="47054"/>
    <x v="0"/>
    <s v="SUCRE"/>
    <s v="SINCELEJO"/>
    <s v="BARRIO CENTRO SINCELEJO 14"/>
    <s v="WOMPI"/>
    <s v="FO-25-1965622"/>
    <d v="2025-12-12T10:31:00"/>
    <d v="2025-12-17T17:01:00"/>
    <x v="0"/>
    <s v="AVISO EXTERIOR"/>
    <s v="EJECUTADO_EXITOSO"/>
    <s v="EJECUTADO EXITOSO"/>
    <s v="12/12/2025 SE ESCALA ACTIVIDAD PARA GESTION WOMPI | 17/12/2025 SE VISITA SITIO SE VERIFICA INFORMACIÓN SE REALIZA INSTALACIÓN DE AVISO EXTERIOR ÚNICAMENTE, NO SE MANIPULA EQUIPOS."/>
    <s v="VISITA_TÉCNICA"/>
    <n v="0"/>
    <s v="PRINCIPAL"/>
    <s v="TERRESTRE"/>
    <s v="SANTOS GUZMAN CHRISTIAN FELIPE"/>
    <n v="1"/>
    <n v="95829"/>
    <n v="95829"/>
  </r>
  <r>
    <s v="IBAGUE"/>
    <s v="0036-0006"/>
    <x v="3"/>
    <n v="73001"/>
    <n v="3126058"/>
    <n v="59527"/>
    <x v="0"/>
    <s v="TOLIMA"/>
    <s v="IBAGUE"/>
    <s v="BARRIO URBANIZACION PALERMO IBAGUE"/>
    <s v="WOMPI"/>
    <s v="FO-25-1958756"/>
    <d v="2025-12-11T09:40:00"/>
    <d v="2025-12-18T09:08:00"/>
    <x v="0"/>
    <s v="AVISO EXTERIOR"/>
    <s v="EJECUTADO_EXITOSO"/>
    <s v="EJECUTADO EXITOSO"/>
    <s v="11/12/2025 SE ESCALA ACTIVIDAD PARA GESTION WOMPI | 18/12/2025 SE REALIZA INSTALACIÓN DE AVISO EXTERIOR POR DAÑO."/>
    <s v="VISITA_TÉCNICA"/>
    <n v="0"/>
    <s v="PRINCIPAL"/>
    <s v="TERRESTRE"/>
    <s v="BARRAGAN TAFUR EDWIN ESTEBAN"/>
    <n v="1"/>
    <n v="95829"/>
    <n v="95829"/>
  </r>
  <r>
    <s v="NEIVA"/>
    <s v="0036-0006"/>
    <x v="3"/>
    <n v="41001"/>
    <n v="3127691"/>
    <n v="53374"/>
    <x v="0"/>
    <s v="HUILA"/>
    <s v="NEIVA"/>
    <s v="BARRIO EDUARDO SANTOS NEIVA"/>
    <s v="WOMPI"/>
    <s v="FO-25-1960561"/>
    <d v="2025-12-11T14:00:00"/>
    <d v="2025-12-18T10:01:00"/>
    <x v="0"/>
    <s v="AVISO EXTERIOR"/>
    <s v="EJECUTADO_EXITOSO"/>
    <s v="EJECUTADO EXITOSO"/>
    <s v="11/12/2025 SE ESCALA ACTIVIDAD PARA GESTION WOMPI | 18/12/2025 SE INSTALA AVISO EXTERIOR"/>
    <s v="VISITA_TÉCNICA"/>
    <n v="0"/>
    <s v="PRINCIPAL"/>
    <s v="TERRESTRE"/>
    <s v="DIAZ VARGAS JONATHAN MIGUEL"/>
    <n v="1"/>
    <n v="95829"/>
    <n v="95829"/>
  </r>
  <r>
    <s v="MEDELLIN"/>
    <s v="0036-0005"/>
    <x v="0"/>
    <n v="5615"/>
    <n v="3127598"/>
    <n v="28364"/>
    <x v="0"/>
    <s v="ANTIOQUIA"/>
    <s v="RIONEGRO"/>
    <s v="BARRIO EL PORVENIR 3 RIONEGRO"/>
    <s v="WOMPI"/>
    <s v="FO-25-1960563"/>
    <d v="2025-12-11T13:45:00"/>
    <d v="2025-12-18T13:22:00"/>
    <x v="0"/>
    <s v="AVISO EXTERIOR"/>
    <s v="EJECUTADO_EXITOSO"/>
    <s v="EJECUTADO EXITOSO"/>
    <s v="11/12/2025 SE ESCALA ACTIVIDAD PARA GESTION WOMPI | 18/12/2025 SE INSTALA AVISO EXTERIOR"/>
    <s v="VISITA_TÉCNICA"/>
    <n v="0"/>
    <s v="INTERMEDIA"/>
    <s v="TERRESTRE"/>
    <s v="BADEL ACUÑA LUIS ALBERTO"/>
    <n v="1"/>
    <n v="287147"/>
    <n v="287147"/>
  </r>
  <r>
    <s v="VILLAVICENCIO"/>
    <s v="0036-0006"/>
    <x v="3"/>
    <n v="50001"/>
    <n v="3149637"/>
    <n v="33485"/>
    <x v="0"/>
    <s v="META"/>
    <s v="VILLAVICENCIO"/>
    <s v="BARRIO VILLA ALEJANDRA VILLAVICENCIO"/>
    <s v="WOMPI"/>
    <s v="FO-25-1991208"/>
    <d v="2025-12-17T13:10:00"/>
    <d v="2025-12-18T13:52:00"/>
    <x v="0"/>
    <s v="AVISO EXTERIOR"/>
    <s v="EJECUTADO_EXITOSO"/>
    <s v="EJECUTADO EXITOSO"/>
    <s v="17/12/2025 SE ESCALA ACTIVIDAD PARA GESTION WOMPI | 18/12/2025 SE INSTALA AVISO EXTERIOR POR PÉRDIDA O ROBO OK SIN NOVEDAD"/>
    <s v="VISITA_TÉCNICA"/>
    <n v="0"/>
    <s v="PRINCIPAL"/>
    <s v="TERRESTRE"/>
    <s v="CASTRILLON URREA LONDIER LEANDRO"/>
    <n v="1"/>
    <n v="95829"/>
    <n v="95829"/>
  </r>
  <r>
    <s v="VALLEDUPAR"/>
    <s v="0036-0001"/>
    <x v="1"/>
    <n v="20001"/>
    <n v="3132130"/>
    <n v="15904"/>
    <x v="0"/>
    <s v="CESAR"/>
    <s v="VALLEDUPAR"/>
    <s v="BARRIO KENNEDY VALLEDUPAR"/>
    <s v="WOMPI"/>
    <s v="FO-25-1966082"/>
    <d v="2025-12-12T11:46:00"/>
    <d v="2025-12-19T11:08:00"/>
    <x v="0"/>
    <s v="AVISO EXTERIOR"/>
    <s v="EJECUTADO_EXITOSO"/>
    <s v="EJECUTADO EXITOSO"/>
    <s v="12/12/2025 SE ESCALA ACTIVIDAD PARA GESTION WOMPI | 19/12/2025 BUENOS DÍAS SE VISITA CB Y SE LE HACE INSTALACIÓN DE AVISO EXTERIOR"/>
    <s v="VISITA_TÉCNICA"/>
    <n v="0"/>
    <s v="PRINCIPAL"/>
    <s v="TERRESTRE"/>
    <s v="BENITEZ CARVAJAL ALVARO JAVIER"/>
    <n v="1"/>
    <n v="95829"/>
    <n v="95829"/>
  </r>
  <r>
    <s v="VILLAVICENCIO"/>
    <s v="0036-0006"/>
    <x v="3"/>
    <n v="25530"/>
    <n v="3149141"/>
    <n v="50369"/>
    <x v="0"/>
    <s v="CUNDINAMARCA"/>
    <s v="PARATEBUENO"/>
    <s v="BARRIO CENTRO PARATEBUENO"/>
    <s v="WOMPI"/>
    <s v="FO-25-1988414"/>
    <d v="2025-12-17T11:50:00"/>
    <d v="2025-12-19T12:33:00"/>
    <x v="0"/>
    <s v="AVISO EXTERIOR"/>
    <s v="EJECUTADO_EXITOSO"/>
    <s v="EJECUTADO EXITOSO"/>
    <s v="17/12/2025 SE ESCALA ACTIVIDAD PARA GESTION WOMPI | 19/12/2025 SE REALIZA VISITA AL CB POR SOLICITUD DE AVISO EXTERIOR SE REALIZA LA INSTALACIÓN DEL AVISO EN EL PUNTO SIN NOVEDAD"/>
    <s v="VISITA_TÉCNICA"/>
    <n v="0"/>
    <s v="LEJANA"/>
    <s v="TERRESTRE"/>
    <s v="MOLINA CASTRO JAVIER ALBERTO"/>
    <n v="1"/>
    <n v="551974"/>
    <n v="551974"/>
  </r>
  <r>
    <s v="CALI"/>
    <s v="0036-0003"/>
    <x v="4"/>
    <n v="76001"/>
    <n v="3101743"/>
    <n v="16746"/>
    <x v="0"/>
    <s v="VALLE DEL CAUCA"/>
    <s v="CALI"/>
    <s v="MATERIALES EMO II CALI"/>
    <s v="WOMPI"/>
    <s v="FO-25-1930198"/>
    <d v="2025-12-04T10:02:00"/>
    <d v="2025-12-20T09:29:00"/>
    <x v="0"/>
    <s v="AVISO EXTERIOR"/>
    <s v="EJECUTADO_EXITOSO"/>
    <s v="EJECUTADO EXITOSO"/>
    <s v="04/12/2025 POR FAVOR, COMUNICARSE CON USUARIO PARA CONFIRMAR UBICACION, SOLICITUD Y PROGRAMAR VISITA TECNICA | 12/12/2025 EN ESTE MOMENTO NO SE CUENTA CON AVISOS EXTERIORES EN LA BODEGA CALI PARA INSTALACION. | 20/12/2025 SE REALIZA INSTALACIÓN DE AVISO EXTERIOR SIN NOVEDAD, LA PERSONA EBCARGADA DEL CB NO SE ENCUENTRA PARA TIRILLA DE PRUEBA. MÓDULO CERRADO.."/>
    <s v="VISITA_TÉCNICA"/>
    <n v="0"/>
    <s v="PRINCIPAL"/>
    <s v="TERRESTRE"/>
    <s v="TORRES GARCIA JENDRY JOSE"/>
    <n v="1"/>
    <n v="95829"/>
    <n v="95829"/>
  </r>
  <r>
    <s v="MEDELLIN"/>
    <s v="0036-0005"/>
    <x v="0"/>
    <n v="5088"/>
    <n v="3151058"/>
    <n v="39640"/>
    <x v="0"/>
    <s v="ANTIOQUIA"/>
    <s v="BELLO"/>
    <s v="BARRIO BARRIO NUEVO BELLO"/>
    <s v="WOMPI"/>
    <s v="FO-25-1994263"/>
    <d v="2025-12-17T16:17:00"/>
    <d v="2025-12-20T15:33:00"/>
    <x v="0"/>
    <s v="AVISO EXTERIOR"/>
    <s v="EJECUTADO_EXITOSO"/>
    <s v="EJECUTADO EXITOSO"/>
    <s v="18/12/2025 SE ESCALA ACTIVIDAD PARA GESTION WOMPI"/>
    <s v="VISITA_TÉCNICA"/>
    <n v="0"/>
    <s v="PRINCIPAL"/>
    <s v="TERRESTRE"/>
    <s v="MARTINEZ TOVAR OSCAR DAVID"/>
    <n v="1"/>
    <n v="95829"/>
    <n v="95829"/>
  </r>
  <r>
    <s v="IBAGUE"/>
    <s v="0036-0006"/>
    <x v="3"/>
    <n v="73217"/>
    <n v="3159245"/>
    <n v="67831"/>
    <x v="0"/>
    <s v="TOLIMA"/>
    <s v="COYAIMA"/>
    <s v="BARRIO LA VEGA COYAIMA"/>
    <s v="WOMPI"/>
    <s v="FO-25-2001681"/>
    <d v="2025-12-19T11:14:00"/>
    <d v="2025-12-22T13:43:00"/>
    <x v="0"/>
    <s v="AVISO EXTERIOR"/>
    <s v="EJECUTADO_EXITOSO"/>
    <s v="EJECUTADO EXITOSO"/>
    <s v="19/12/2025 SE ESCALA ACTIVIDAD PARA GESTION WOMPI | 22/12/2025 SE INSTALA AVISO EXTERIOR PORQUE EL ANTERIOR SE CAYÓ"/>
    <s v="VISITA_TÉCNICA"/>
    <n v="0"/>
    <s v="LEJANA"/>
    <s v="TERRESTRE"/>
    <s v="VARGAS HERRERA JHON JAIRO"/>
    <n v="1"/>
    <n v="551974"/>
    <n v="551974"/>
  </r>
  <r>
    <s v="MEDELLIN"/>
    <s v="0036-0005"/>
    <x v="0"/>
    <n v="5001"/>
    <s v="TA-25-1439546"/>
    <n v="22222"/>
    <x v="0"/>
    <s v="ANTIOQUIA"/>
    <s v="MEDELLIN"/>
    <s v="PRUEBA WOMPI"/>
    <s v="WOMPI"/>
    <s v="FO-25-2014344"/>
    <d v="2025-12-22T09:46:00"/>
    <d v="2025-12-22T15:08:00"/>
    <x v="0"/>
    <s v="AVISO EXTERIOR"/>
    <s v="EJECUTADO_EXITOSO"/>
    <s v="EJECUTADO EXITOSO"/>
    <s v="22/12/2025 SE REALIZA ENTREGA EXITOSA DEL KIT DE VENTA PRESENTA EN FIC 48 (CRA 48 # 18A-14). LA SEÑORITA MANUELA GÓMEZ RECIBE CONFORME EN HORAS DE LA MAÑANA, SEGÚN LO COORDINADO PREVIAMENTE. ACTIVIDAD SE HIZO EN OFICINAS DE WOMPI, NO PERTENECE A UN PUNTO CB CON CODIGO. NO HAY TIRILLA QUE SE PUEDA TOMAR."/>
    <s v="VISITA_TÉCNICA"/>
    <n v="0"/>
    <s v="PRINCIPAL"/>
    <s v="TERRESTRE"/>
    <s v="MARTINEZ TOVAR OSCAR DAVID"/>
    <n v="1"/>
    <n v="95829"/>
    <n v="95829"/>
  </r>
  <r>
    <s v="SANTA MARTA"/>
    <s v="0036-0001"/>
    <x v="1"/>
    <n v="47001"/>
    <n v="3161549"/>
    <n v="80624"/>
    <x v="0"/>
    <s v="MAGDALENA"/>
    <s v="SANTA MARTA"/>
    <s v="BARRIO TIMAYUI 1 SANTA MARTA"/>
    <s v="WOMPI"/>
    <s v="FO-25-2008859"/>
    <d v="2025-12-22T08:00:00"/>
    <d v="2025-12-22T15:39:00"/>
    <x v="0"/>
    <s v="AVISO EXTERIOR"/>
    <s v="EJECUTADO_EXITOSO"/>
    <s v="EJECUTADO EXITOSO"/>
    <s v="20/12/2025 SE ESCALA ACTIVIDAD PARA GESTION WOMPI | 22/12/2025 SE REALIZA INSTALACIÓN DE AVISO EXTERIOR SE FIJA EL MARCO A LA BASE CON TORNILLOS Y Y EL ACRÍLICO AL MARCO CON TORNILLOS PARA EVITAR QUE SE ABRA NUEVAMENTE, SE REALIZA LA INSTALACIÓN A SATISFACCIÓN DEL CLIENTE"/>
    <s v="VISITA_TÉCNICA"/>
    <n v="0"/>
    <s v="PRINCIPAL"/>
    <s v="TERRESTRE"/>
    <s v="THOMAS  CAMPO SIGIFREDO SEGUNDO"/>
    <n v="1"/>
    <n v="95829"/>
    <n v="95829"/>
  </r>
  <r>
    <s v="CARTAGENA"/>
    <s v="0036-0001"/>
    <x v="1"/>
    <n v="13001"/>
    <n v="3165054"/>
    <n v="14854"/>
    <x v="0"/>
    <s v="BOLIVAR"/>
    <s v="CARTAGENA"/>
    <s v="BARRIO SAN PEDRO II CARTAGENA"/>
    <s v="WOMPI"/>
    <s v="FO-25-2015176"/>
    <d v="2025-12-22T10:50:00"/>
    <d v="2025-12-23T14:53:00"/>
    <x v="0"/>
    <s v="AVISO EXTERIOR"/>
    <s v="EJECUTADO_EXITOSO"/>
    <s v="EJECUTADO EXITOSO"/>
    <s v="22/12/2025 SE ESCALA ACTIVIDAD PARA GESTION WOMPI | 23/12/2025 SE INSTALA AVISO EXTERIOR POR DAÑO DEL ANTERIOR EL OTRO SE PARTIO Y LO VOTARON SE INSTALA UNO NUEVO TODO OK"/>
    <s v="VISITA_TÉCNICA"/>
    <n v="0"/>
    <s v="PRINCIPAL"/>
    <s v="TERRESTRE"/>
    <s v="MARTINEZ SALGUEDO ANDRES AUGUSTO"/>
    <n v="1"/>
    <n v="95829"/>
    <n v="95829"/>
  </r>
  <r>
    <s v="MEDELLIN"/>
    <s v="0036-0005"/>
    <x v="0"/>
    <n v="5001"/>
    <n v="3162150"/>
    <n v="78403"/>
    <x v="0"/>
    <s v="ANTIOQUIA"/>
    <s v="MEDELLIN"/>
    <s v="BARRIO SAN JUAN MEDELLIN 1"/>
    <s v="WOMPI"/>
    <s v="FO-25-2013278"/>
    <d v="2025-12-22T08:00:00"/>
    <d v="2025-12-24T08:39:00"/>
    <x v="0"/>
    <s v="AVISO EXTERIOR"/>
    <s v="GESTIÓN_TELEFONICA"/>
    <s v="CANCELADO POR EL USUARIO"/>
    <s v="22/12/2025 SE ESCALA PARA VISITA. LLAMAR ANTES DE VISITAR, CONFIRMAR FALLA Y DATOS | 24/12/2025 SE LLAMA A CLIENTE PARA CONFIRMAR VISITA Y LA SEÑORA MARTHA INDICA QUE NO NECESITA AVISO EXTERIOR, NECESITA ES FLANGER, POR INDICACIONES ESE ITEM YA NO SE ENTREGA"/>
    <s v="SOPORTE_TELEFÓNICO"/>
    <n v="0"/>
    <s v="PRINCIPAL"/>
    <s v="TERRESTRE"/>
    <s v="BADEL ACUÑA LUIS ALBERTO"/>
    <n v="1"/>
    <n v="22000"/>
    <n v="22000"/>
  </r>
  <r>
    <s v="CALI"/>
    <s v="0036-0003"/>
    <x v="4"/>
    <n v="19001"/>
    <n v="3170527"/>
    <n v="78388"/>
    <x v="0"/>
    <s v="CAUCA"/>
    <s v="POPAYAN"/>
    <s v="BARRIO SANTA INES POPAYAN 4"/>
    <s v="WOMPI"/>
    <s v="FO-25-2022716"/>
    <d v="2025-12-23T10:58:00"/>
    <d v="2025-12-24T12:30:00"/>
    <x v="0"/>
    <s v="AVISO EXTERIOR"/>
    <s v="EJECUTADO_EXITOSO"/>
    <s v="EJECUTADO EXITOSO"/>
    <s v="23/12/2025 SE ESCALA ACTIVIDAD PARA GESTION WOMPI | 24/12/2025 SE INGRESA SE INSTALA  AVISO ESTERIOR OK"/>
    <s v="VISITA_TÉCNICA"/>
    <n v="0"/>
    <s v="LEJANA"/>
    <s v="TERRESTRE"/>
    <s v="GIMBUEL LASSO LUIS GERMAN"/>
    <n v="1"/>
    <n v="551974"/>
    <n v="551974"/>
  </r>
  <r>
    <s v="TUNJA"/>
    <s v="0036-0007"/>
    <x v="5"/>
    <n v="15516"/>
    <n v="3173096"/>
    <n v="14484"/>
    <x v="0"/>
    <s v="BOYACA"/>
    <s v="PAIPA"/>
    <s v="BARRIO CENTRO PAIPA"/>
    <s v="WOMPI"/>
    <s v="FO-25-2026092"/>
    <d v="2025-12-24T08:00:00"/>
    <d v="2025-12-26T15:43:00"/>
    <x v="0"/>
    <s v="AVISO EXTERIOR"/>
    <s v="EJECUTADO_EXITOSO"/>
    <s v="EJECUTADO EXITOSO"/>
    <s v="26/12/2025 SE REALIZA VISITA AL COMERCIO, SE REALIZA INSTALACION DE AVISO EXTERIOR."/>
    <s v="VISITA_TÉCNICA"/>
    <n v="0"/>
    <s v="INTERMEDIA"/>
    <s v="TERRESTRE"/>
    <s v="SOLER HOYOS CRISTIAN LEONARDO"/>
    <n v="1"/>
    <n v="287147"/>
    <n v="287147"/>
  </r>
  <r>
    <s v="PASTO"/>
    <s v="0036-0003"/>
    <x v="4"/>
    <n v="52838"/>
    <n v="3175794"/>
    <n v="24835"/>
    <x v="0"/>
    <s v="NARIÑO"/>
    <s v="TUQUERRES"/>
    <s v="BARRIO SANTA ANA - TÚQUERRES"/>
    <s v="WOMPI"/>
    <s v="FO-25-2028231"/>
    <d v="2025-12-24T13:44:00"/>
    <d v="2025-12-29T12:16:00"/>
    <x v="0"/>
    <s v="AVISO EXTERIOR"/>
    <s v="EJECUTADO_EXITOSO"/>
    <s v="EJECUTADO EXITOSO"/>
    <s v="24/12/2025 SE ESCALA ACTIVIDAD PARA GESTION WOMPI | 29/12/2025 SE VISITA CB. SE REALIZA INSTALACIÓN DE AVISO EXTERIOR. CLIENTE INFORMA QUE EL DATAFONO FUNCIONA CORRECTAMENTE. NO SÉ MANIPULA DATAFONO"/>
    <s v="VISITA_TÉCNICA"/>
    <n v="0"/>
    <s v="INTERMEDIA"/>
    <s v="TERRESTRE"/>
    <s v="CASTILLO HERRERA ALEX RICARDO"/>
    <n v="1"/>
    <n v="287147"/>
    <n v="287147"/>
  </r>
  <r>
    <m/>
    <m/>
    <x v="7"/>
    <m/>
    <m/>
    <m/>
    <x v="1"/>
    <m/>
    <m/>
    <m/>
    <m/>
    <m/>
    <m/>
    <m/>
    <x v="1"/>
    <m/>
    <m/>
    <m/>
    <m/>
    <m/>
    <m/>
    <m/>
    <m/>
    <m/>
    <m/>
    <m/>
    <n v="7018306"/>
  </r>
  <r>
    <m/>
    <m/>
    <x v="7"/>
    <m/>
    <m/>
    <m/>
    <x v="1"/>
    <m/>
    <m/>
    <m/>
    <m/>
    <m/>
    <m/>
    <m/>
    <x v="1"/>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VILLAVICENCIO"/>
    <s v="0036-0006"/>
    <x v="0"/>
    <n v="50226"/>
    <n v="14419746"/>
    <n v="65249"/>
    <x v="0"/>
    <s v="META"/>
    <s v="CUMARAL"/>
    <s v="BARRIO MORICHES CUMARAL 1"/>
    <s v="WOMPI"/>
    <s v="FO-25-1897996"/>
    <d v="2025-11-27T09:27:00"/>
    <d v="2025-12-01T11:09:00"/>
    <x v="0"/>
    <s v="TRASLADO EXTERNO"/>
    <s v="EJECUTADO_EXITOSO"/>
    <s v="EJECUTADO EXITOSO"/>
    <s v="27/11/2025 POR FAVOR, COMUNICARSE CON USUARIO PARA CONFIRMAR UBICACION, SOLICITUD Y PROGRAMAR VISITA TECNICA | 01/12/2025 SE REALIZA TRASLADO DE CB EN LA NUEVA DIRECCIÓN. SE EJECUTA TELL CALL Y SE DESCARGA VERSIÓN 26.2.11 EXITOSAMENTE Y  SE REALIZAN PRUEBAS EXITOSAS PRUEBAS OK ._x000a__x000a_CLIENTE INFORMA QUE NO TIENE LA PUBLICIDAD. SE LE PARTIÓ"/>
    <s v="VISITA_TÉCNICA"/>
    <n v="0"/>
    <s v="INTERMEDIA"/>
    <s v="TERRESTRE"/>
    <s v="GARZON RUIZ LUIS MIGUEL"/>
    <n v="1"/>
    <n v="182458"/>
    <n v="182458"/>
  </r>
  <r>
    <s v="BOGOTA"/>
    <s v="0036-0004"/>
    <x v="1"/>
    <n v="11001"/>
    <n v="14404263"/>
    <n v="76881"/>
    <x v="0"/>
    <s v="CUNDINAMARCA"/>
    <s v="BOGOTA"/>
    <s v="BARRIO MOLINOS DEL SUR BOGOTA"/>
    <s v="WOMPI"/>
    <s v="FO-25-1881586"/>
    <d v="2025-11-25T12:09:00"/>
    <d v="2025-12-02T08:45:00"/>
    <x v="0"/>
    <s v="TRASLADO EXTERNO"/>
    <s v="EJECUTADO_EXITOSO"/>
    <s v="EJECUTADO EXITOSO"/>
    <s v="26/11/2025 POR FAVOR, COMUNICARSE CON USUARIO PARA CONFIRMAR UBICACION, SOLICITUD Y PROGRAMAR VISITA TECNICA | 02/12/2025 DE REALIZA TRASLADO, SE REALIZA ACTUALIZACIÓN DE DIRECCIÓN,"/>
    <s v="VISITA_TÉCNICA"/>
    <n v="0"/>
    <s v="PRINCIPAL"/>
    <s v="TERRESTRE"/>
    <s v="MICHELI LOPEZ MIGUEL ANGEL"/>
    <n v="1"/>
    <n v="59451"/>
    <n v="59451"/>
  </r>
  <r>
    <s v="NEIVA"/>
    <s v="0036-0006"/>
    <x v="0"/>
    <n v="41001"/>
    <n v="14408838"/>
    <n v="74117"/>
    <x v="0"/>
    <s v="HUILA"/>
    <s v="NEIVA"/>
    <s v="BARRIO CENTRO NEIVA 35"/>
    <s v="WOMPI"/>
    <s v="FO-25-1881588"/>
    <d v="2025-11-25T12:09:00"/>
    <d v="2025-12-02T10:28:00"/>
    <x v="0"/>
    <s v="TRASLADO EXTERNO"/>
    <s v="EJECUTADO_EXITOSO"/>
    <s v="EJECUTADO EXITOSO"/>
    <s v="26/11/2025 POR FAVOR, COMUNICARSE CON USUARIO PARA CONFIRMAR UBICACION, SOLICITUD Y PROGRAMAR VISITA TECNICA | 02/12/2025 SE REALIZA TRASLADO EXITOSO"/>
    <s v="VISITA_TÉCNICA"/>
    <n v="0"/>
    <s v="PRINCIPAL"/>
    <s v="TERRESTRE"/>
    <s v="DIAZ VARGAS JONATHAN MIGUEL"/>
    <n v="1"/>
    <n v="59451"/>
    <n v="59451"/>
  </r>
  <r>
    <s v="VILLAVICENCIO"/>
    <s v="0036-0006"/>
    <x v="0"/>
    <n v="50313"/>
    <n v="14461194"/>
    <n v="64454"/>
    <x v="0"/>
    <s v="META"/>
    <s v="GRANADA"/>
    <s v="BARRIO EL JARDIN GRANADA"/>
    <s v="WOMPI"/>
    <s v="FO-25-1925227"/>
    <d v="2025-12-02T16:20:00"/>
    <d v="2025-12-04T11:15:00"/>
    <x v="0"/>
    <s v="TRASLADO EXTERNO"/>
    <s v="EJECUTADO_EXITOSO"/>
    <s v="EJECUTADO EXITOSO"/>
    <s v="03/12/2025 POR FAVOR, COMUNICARSE CON USUARIO PARA CONFIRMAR UBICACION, SOLICITUD Y PROGRAMAR VISITA TECNICA | 04/12/2025 SE REALIZA TRASLADO OK, DIRECCIÓN OK CÁMARA DE COMERCIO OK PRUEBAS OK SIN NOVEDAD"/>
    <s v="VISITA_TÉCNICA"/>
    <n v="0"/>
    <s v="INTERMEDIA"/>
    <s v="TERRESTRE"/>
    <s v="CASTRILLON URREA LONDIER LEANDRO"/>
    <n v="1"/>
    <n v="182458"/>
    <n v="182458"/>
  </r>
  <r>
    <s v="BOGOTA"/>
    <s v="0036-0004"/>
    <x v="1"/>
    <n v="11001"/>
    <n v="14449362"/>
    <n v="45694"/>
    <x v="0"/>
    <s v="CUNDINAMARCA"/>
    <s v="BOGOTA"/>
    <s v="BARRIO SALITRE BOGOTA 3"/>
    <s v="WOMPI"/>
    <s v="FO-25-1925215"/>
    <d v="2025-12-02T16:20:00"/>
    <d v="2025-12-05T13:02:00"/>
    <x v="0"/>
    <s v="TRASLADO EXTERNO"/>
    <s v="EJECUTADO_CANCELADO"/>
    <s v="PETICIÓN USUARIO"/>
    <s v="03/12/2025 POR FAVOR, COMUNICARSE CON USUARIO PARA CONFIRMAR UBICACION, SOLICITUD Y PROGRAMAR VISITA TECNICA"/>
    <s v="VISITA_TÉCNICA"/>
    <n v="0"/>
    <s v="PRINCIPAL"/>
    <s v="TERRESTRE"/>
    <s v="INFANTE SIERRA MANUEL FERNANDO"/>
    <n v="1"/>
    <n v="59451"/>
    <n v="59451"/>
  </r>
  <r>
    <s v="PASTO"/>
    <s v="0036-0003"/>
    <x v="2"/>
    <n v="52838"/>
    <n v="14467036"/>
    <n v="37985"/>
    <x v="0"/>
    <s v="NARIÑO"/>
    <s v="TUQUERRES"/>
    <s v="BARRIO ARRAYAN TUQUERRES"/>
    <s v="WOMPI"/>
    <s v="FO-25-1925222"/>
    <d v="2025-12-02T16:20:00"/>
    <d v="2025-12-06T09:10:00"/>
    <x v="0"/>
    <s v="TRASLADO EXTERNO"/>
    <s v="EJECUTADO_EXITOSO"/>
    <s v="EJECUTADO EXITOSO"/>
    <s v="03/12/2025 POR FAVOR, COMUNICARSE CON USUARIO PARA CONFIRMAR UBICACION, SOLICITUD Y PROGRAMAR VISITA TECNICA | 05/12/2025 SE VISITA EL CB PARA LEGALIZAR TRASLADO DEL CB , SE REALIZA ACTUALIZACIÓN DEL DATÁFONO A VERS 26.2.11 SE REALIZA TRANSACCIONES DE PRUEBA OK CAMBIO DE DIRECCIÓN OK, CB OPERATIVO"/>
    <s v="VISITA_TÉCNICA"/>
    <n v="0"/>
    <s v="INTERMEDIA"/>
    <s v="TERRESTRE"/>
    <s v="GUERRERO RAMIREZ OSCAR DARIO"/>
    <n v="1"/>
    <n v="182458"/>
    <n v="182458"/>
  </r>
  <r>
    <s v="TUNJA"/>
    <s v="0036-0007"/>
    <x v="3"/>
    <n v="15176"/>
    <n v="14468678"/>
    <n v="79366"/>
    <x v="0"/>
    <s v="BOYACA"/>
    <s v="CHIQUINQUIRA"/>
    <s v="BARRIO BOYACA ALTO CHIQUINQUIRA 1"/>
    <s v="WOMPI"/>
    <s v="FO-25-1925230"/>
    <d v="2025-12-02T16:20:00"/>
    <d v="2025-12-06T15:17:00"/>
    <x v="0"/>
    <s v="TRASLADO EXTERNO"/>
    <s v="EJECUTADO_EXITOSO"/>
    <s v="EJECUTADO EXITOSO"/>
    <s v="03/12/2025 POR FAVOR, COMUNICARSE CON USUARIO PARA CONFIRMAR UBICACION, SOLICITUD Y PROGRAMAR VISITA TECNICA | 05/12/2025 ENCONTRANDOME EN ZONA SE VISITA DIRECCIÓN EN FRIO YA QUE LA ORDEN DE TRABAJO NO TIENE NUNERO DE CONTACTO , AL LLEGAR A SITIO SE EVIDENCIA COMERCIO CERRADO SE SOLICITARA CON EL COORDINADOR ENCARGADO DE LA ZONA UN NÚMERO DE CONTACTO PARA PODER VALIDAR VISITA | 06/12/2025 SE REALIZA TRASLADO EXTERNO EXITOSO , DIRECCIÓN ACTUALIZADA CORRESPONDIENTE POR LA RED. DESPUES DE ESCALAR ,"/>
    <s v="VISITA_TÉCNICA"/>
    <n v="0"/>
    <s v="LEJANA"/>
    <s v="TERRESTRE"/>
    <s v="ALVARADO MORENO CRISTHIAN"/>
    <n v="1"/>
    <n v="462012"/>
    <n v="462012"/>
  </r>
  <r>
    <s v="VILLAVICENCIO"/>
    <s v="0036-0006"/>
    <x v="0"/>
    <n v="50226"/>
    <n v="14489553"/>
    <n v="76192"/>
    <x v="0"/>
    <s v="META"/>
    <s v="CUMARAL"/>
    <s v="BARRIO CENTRO CUMARAL 9"/>
    <s v="WOMPI"/>
    <s v="FO-25-1936646"/>
    <d v="2025-12-05T12:27:00"/>
    <d v="2025-12-09T21:55:00"/>
    <x v="0"/>
    <s v="TRASLADO EXTERNO"/>
    <s v="EJECUTADO_EXITOSO"/>
    <s v="EJECUTADO EXITOSO"/>
    <s v="05/12/2025 POR FAVOR, COMUNICARSE CON USUARIO PARA CONFIRMAR UBICACION, SOLICITUD Y PROGRAMAR VISITA TECNICA | 09/12/2025 SE REALIZA TRASLADO OK SIN NOVEDAD"/>
    <s v="VISITA_TÉCNICA"/>
    <n v="0"/>
    <s v="INTERMEDIA"/>
    <s v="TERRESTRE"/>
    <s v="CASTRILLON URREA LONDIER LEANDRO"/>
    <n v="1"/>
    <n v="182458"/>
    <n v="182458"/>
  </r>
  <r>
    <s v="BOGOTA"/>
    <s v="0036-0004"/>
    <x v="1"/>
    <n v="25175"/>
    <n v="14477605"/>
    <n v="69312"/>
    <x v="0"/>
    <s v="CUNDINAMARCA"/>
    <s v="CHIA"/>
    <s v="BARRIO VEREDA LA BALSA CHIA 1"/>
    <s v="WOMPI"/>
    <s v="FO-25-1925232"/>
    <d v="2025-12-02T16:20:00"/>
    <d v="2025-12-10T08:13:00"/>
    <x v="0"/>
    <s v="TRASLADO EXTERNO"/>
    <s v="EJECUTADO_EXITOSO"/>
    <s v="EJECUTADO EXITOSO"/>
    <s v="03/12/2025 POR FAVOR, COMUNICARSE CON USUARIO PARA CONFIRMAR UBICACION, SOLICITUD Y PROGRAMAR VISITA TECNICA | 10/12/2025 SE HACE ACTUALIZACIÓN DE LA DIRECCIÓN CARRERA 10 1A 54 CHÍA SE HACEN PRUEBA DE VERIFICACIÓN Y PRUEBAS OK"/>
    <s v="VISITA_TÉCNICA"/>
    <n v="0"/>
    <s v="INTERMEDIA"/>
    <s v="TERRESTRE"/>
    <s v="LEAL POVEDA YOHAN SEBASTIAN"/>
    <n v="1"/>
    <n v="182458"/>
    <n v="182458"/>
  </r>
  <r>
    <s v="MONTERIA"/>
    <s v="0036-0001"/>
    <x v="4"/>
    <n v="23001"/>
    <n v="14473275"/>
    <n v="75394"/>
    <x v="0"/>
    <s v="CORDOBA"/>
    <s v="MONTERIA"/>
    <s v="BARRIO CENTRO MONTERIA 57"/>
    <s v="WOMPI"/>
    <s v="FO-25-1925219"/>
    <d v="2025-12-02T16:20:00"/>
    <d v="2025-12-10T15:51:00"/>
    <x v="0"/>
    <s v="TRASLADO EXTERNO"/>
    <s v="EJECUTADO_EXITOSO"/>
    <s v="EJECUTADO EXITOSO"/>
    <s v="03/12/2025 POR FAVOR, COMUNICARSE CON USUARIO PARA CONFIRMAR UBICACION, SOLICITUD Y PROGRAMAR VISITA TECNICA | 10/12/2025 SE REALIZA TRASLADO DE CB, SE INGRESAN CREDENCIALES OK, SE VÁLIDA CAMBIO DE DIRECCIÓN OK, SE ACTUALIZA EQUIPO A VERSIÓN 26.2.11, SE REALIZAN PRUEBAS EXITOSAS."/>
    <s v="VISITA_TÉCNICA"/>
    <n v="0"/>
    <s v="PRINCIPAL"/>
    <s v="TERRESTRE"/>
    <s v="MARQUEZ HOYOS JEYSON DANIEL"/>
    <n v="1"/>
    <n v="59451"/>
    <n v="59451"/>
  </r>
  <r>
    <s v="VILLAVICENCIO"/>
    <s v="0036-0006"/>
    <x v="0"/>
    <n v="85440"/>
    <n v="14498532"/>
    <n v="70791"/>
    <x v="0"/>
    <s v="CASANARE"/>
    <s v="VILLANUEVA"/>
    <s v="BARRIO FUNDADORES VILLANUEVA 3"/>
    <s v="WOMPI"/>
    <s v="FO-25-1967812"/>
    <d v="2025-12-12T11:02:00"/>
    <d v="2025-12-16T11:21:00"/>
    <x v="0"/>
    <s v="TRASLADO EXTERNO"/>
    <s v="EJECUTADO_EXITOSO"/>
    <s v="EJECUTADO EXITOSO"/>
    <s v="12/12/2025 SE REALIZA COMUNICACION CON LA SEÑORA DORIS MATEUS GONZALEZ CON NUMERO DE TELEFONO 3137046710.SE REALIZA CONFIRMACION DE DIRECCION DE CORRESPONSAL ANTIGUA CRA 10# 7-26  ACTUALIZADA  CL 09 10 32 ANTIGUA CRA 10# 7-26.LOS EQUIPOS SE ENCUENTRAN EN LA DIRECCION ACTUALIZADA | 16/12/2025 SE REALIZA TRASLADO CÁMARA Y COMERCIO OK  SE REALIZA DESCARGA VERSIÓN 26.2.14 BORRACHO CACHÉ OK PRUEBAS FALLIDAS CB BLOQUEADO POR ENTIDAD  SE REALIZA COMUNICACIÓN CON LA LÍNEA 018000953343 PARA SOLICITAR PRUEBAS SE ESPERA EN SITIO MÁS DE 20 MINUTOS PRUEBAS FALLIDAS SE LE INFORMA AL TITULAR DEBE ESPERAR QUE BANCO APRUEBE TRASLADO Y ACTIVE CB"/>
    <s v="VISITA_TÉCNICA"/>
    <n v="0"/>
    <s v="LEJANA"/>
    <s v="TERRESTRE"/>
    <s v="CASTRILLON URREA LONDIER LEANDRO"/>
    <n v="1"/>
    <n v="462012"/>
    <n v="462012"/>
  </r>
  <r>
    <s v="BOGOTA"/>
    <s v="0036-0004"/>
    <x v="1"/>
    <n v="11001"/>
    <n v="14525145"/>
    <n v="66111"/>
    <x v="0"/>
    <s v="CUNDINAMARCA"/>
    <s v="BOGOTA"/>
    <s v="BARRIO SUBA RINCON BOGOTA 14"/>
    <s v="WOMPI"/>
    <s v="FO-25-1967811"/>
    <d v="2025-12-12T11:02:00"/>
    <d v="2025-12-18T09:52:00"/>
    <x v="0"/>
    <s v="TRASLADO EXTERNO"/>
    <s v="EJECUTADO_EXITOSO"/>
    <s v="EJECUTADO EXITOSO"/>
    <s v="12/12/2025 SE REALIZA COMUNICACION CON LA SEÑOR FREDY MARQUEZ CAMACHOCON NUMERO DE TELEFONO 3134444258 REALIZA CONFIRMACION DE DIRECCION DE CORRESPONSAL ANTIGUA CRA 10# 7-26  ACTUALIZADA CL 128 B # 89 02 BRR RINCON DE SUBA  ANTIGUA CALLE 128 B # 89-88LOS EQUIPOS SE ENCUENTRAN EN LA DIRECCION ACTUALIZADA"/>
    <s v="VISITA_TÉCNICA"/>
    <n v="0"/>
    <s v="PRINCIPAL"/>
    <s v="TERRESTRE"/>
    <s v="VEGA MANRIQUE JONATAN MAURICIO"/>
    <n v="1"/>
    <n v="59451"/>
    <n v="59451"/>
  </r>
  <r>
    <s v="BOGOTA"/>
    <s v="0036-0004"/>
    <x v="1"/>
    <n v="11001"/>
    <n v="14529205"/>
    <n v="79540"/>
    <x v="0"/>
    <s v="CUNDINAMARCA"/>
    <s v="BOGOTA"/>
    <s v="BARRIO RUBI - ROMA BOGOTA"/>
    <s v="WOMPI"/>
    <s v="FO-25-1996641"/>
    <d v="2025-12-17T16:03:00"/>
    <d v="2025-12-19T13:58:00"/>
    <x v="0"/>
    <s v="TRASLADO EXTERNO"/>
    <s v="EJECUTADO_EXITOSO"/>
    <s v="EJECUTADO EXITOSO"/>
    <s v="19/12/2025 SE LLEGA A LA DIRECCIÓN INDICADA Y SE REALIZA TRASLADO EXTERNO , SE REALIZA PRUEBAS ÉXITOSAS."/>
    <s v="VISITA_TÉCNICA"/>
    <n v="0"/>
    <s v="PRINCIPAL"/>
    <s v="TERRESTRE"/>
    <s v="GARCIA PASTRANA KEVIN FERNANDO"/>
    <n v="1"/>
    <n v="59451"/>
    <n v="59451"/>
  </r>
  <r>
    <s v="BOGOTA"/>
    <s v="0036-0004"/>
    <x v="1"/>
    <n v="11001"/>
    <n v="14560143"/>
    <n v="63479"/>
    <x v="0"/>
    <s v="CUNDINAMARCA"/>
    <s v="BOGOTA"/>
    <s v="BARRIO SANTA ISABEL BOGOTA 5"/>
    <s v="WOMPI"/>
    <s v="FO-25-1996631"/>
    <d v="2025-12-17T16:03:00"/>
    <d v="2025-12-19T14:07:00"/>
    <x v="0"/>
    <s v="TRASLADO EXTERNO"/>
    <s v="EJECUTADO_EXITOSO"/>
    <s v="EJECUTADO EXITOSO"/>
    <s v="18/12/2025 SE REALIZAN VARIOS INTENTOS DE COMUNICACION AL NUMERO 3204316309 . LA COMUNICACION NO FUE EXITOSA.POR FAVOR LLAMAR ANTES DE REALIZAR LA GESTION | 19/12/2025 SE REALIZA TRASLADO DE CB A LA NUEVA DIRECCIÓN CL 2 #29 12  CB  REALIZA PRUEBA DE TRANSACCIÓN OK DONDE SALE LA NUEVA DIRECCIÓN , NO SALEN PRUEBAS EXITOSA POR BLOQUEAO"/>
    <s v="VISITA_TÉCNICA"/>
    <n v="0"/>
    <s v="PRINCIPAL"/>
    <s v="TERRESTRE"/>
    <s v="MICHELI LOPEZ MIGUEL ANGEL"/>
    <n v="1"/>
    <n v="59451"/>
    <n v="59451"/>
  </r>
  <r>
    <s v="PEREIRA"/>
    <s v="0036-0002"/>
    <x v="5"/>
    <n v="66001"/>
    <n v="14559191"/>
    <n v="61872"/>
    <x v="0"/>
    <s v="RISARALDA"/>
    <s v="PEREIRA"/>
    <s v="BARRIO TURIN PEREIRA 2"/>
    <s v="WOMPI"/>
    <s v="FO-25-1996628"/>
    <d v="2025-12-17T16:03:00"/>
    <d v="2025-12-19T16:59:00"/>
    <x v="0"/>
    <s v="TRASLADO EXTERNO"/>
    <s v="EJECUTADO_EXITOSO"/>
    <s v="EJECUTADO EXITOSO"/>
    <s v="18/12/2025 &quot;SE REALIZA COMUNICACION CON LAS SEÑORA ANY  NUMERO DE TELEFONO 3148744694 - 3213119240 CONFIRMACION  DE DIRECCION  DEL CORRESPONSAL ACTUALIZADA MZ 1 CA 3 P 1 BR SAN ANTONIO 1 RISARALDA | 19/12/2025 SE VISITA COMERCIO SE REALIZA TRASLADO CB WOMPI SE DEJA EVIDENCIA CB TIENE BLOQUEO POR ENTIDAD BANCARIA"/>
    <s v="VISITA_TÉCNICA"/>
    <n v="0"/>
    <s v="PRINCIPAL"/>
    <s v="TERRESTRE"/>
    <s v="LOAIZA LOPEZ JHON FREDDY"/>
    <n v="1"/>
    <n v="59451"/>
    <n v="59451"/>
  </r>
  <r>
    <s v="NEIVA"/>
    <s v="0036-0006"/>
    <x v="0"/>
    <n v="41001"/>
    <n v="14562366"/>
    <n v="77466"/>
    <x v="0"/>
    <s v="HUILA"/>
    <s v="NEIVA"/>
    <s v="BARRIO EL LIMONAR NEIVA 1"/>
    <s v="WOMPI"/>
    <s v="FO-25-1996633"/>
    <d v="2025-12-17T16:03:00"/>
    <d v="2025-12-23T08:24:00"/>
    <x v="0"/>
    <s v="TRASLADO EXTERNO"/>
    <s v="EJECUTADO_EXITOSO"/>
    <s v="EJECUTADO EXITOSO"/>
    <s v="18/12/2025 SE REALIZA COMUNICACION CON LAS SEÑORA XIOMARA NUMERO DE TELEFONO 3115088703 CONFIRMACION  DE DIRECCION  DEL CORRESPONSAL ACTUALIZADA CR 37 18 19 SUR BRR LIMONAR NEIVA HUILA | 23/12/2025 SE LLEGA AL PUNTO, SE REALIZA ACTUALIZACIÓN DATAFONO DE VERSIÓN 26.2.5 A LA VERSIÓN 26.2.14, SE REALIZA PRUEBAS DÓNDE SE EVIDENCIA EN EL BAUCHER EL CAMBIO DE DIRECCIÓN DE LA NUEVA UBICACIÓN PERO SALE RG, SE LLAMA A LA LINEA CB 018000953344 DÓNDE SE PIDE EL FAVOR DE HABILITAR EL CORRESPONSAL DE FORMA TEMPORAL PARA REALIZAR PRUEBAS EFECTIVAS , PASADO LOS 20 MINUTOS SE REALIZA PRUEBAS DÓNDE SALE RECHAZO GENERAL."/>
    <s v="VISITA_TÉCNICA"/>
    <n v="0"/>
    <s v="PRINCIPAL"/>
    <s v="TERRESTRE"/>
    <s v="ANDRADE HERNANDEZ JUAN CARLOS"/>
    <n v="1"/>
    <n v="59451"/>
    <n v="59451"/>
  </r>
  <r>
    <s v="MEDELLIN"/>
    <s v="0036-0005"/>
    <x v="6"/>
    <n v="5001"/>
    <n v="14522720"/>
    <n v="17638"/>
    <x v="0"/>
    <s v="ANTIOQUIA"/>
    <s v="MEDELLIN"/>
    <s v="BARRIO CALAZANS V MEDELLIN"/>
    <s v="WOMPI"/>
    <s v="FO-25-1996637"/>
    <d v="2025-12-17T16:03:00"/>
    <d v="2025-12-23T12:09:00"/>
    <x v="0"/>
    <s v="TRASLADO EXTERNO"/>
    <s v="EJECUTADO_EXITOSO"/>
    <s v="EJECUTADO EXITOSO"/>
    <s v="23/12/2025 SE REALIZA TRASLADO EXTERNO"/>
    <s v="VISITA_TÉCNICA"/>
    <n v="0"/>
    <s v="PRINCIPAL"/>
    <s v="TERRESTRE"/>
    <s v="BADEL ACUÑA LUIS ALBERTO"/>
    <n v="1"/>
    <n v="59451"/>
    <n v="59451"/>
  </r>
  <r>
    <s v="BOGOTA"/>
    <s v="0036-0004"/>
    <x v="1"/>
    <n v="11001"/>
    <n v="14569264"/>
    <n v="45694"/>
    <x v="0"/>
    <s v="CUNDINAMARCA"/>
    <s v="BOGOTA"/>
    <s v="BARRIO SALITRE BOGOTA 3"/>
    <s v="WOMPI"/>
    <s v="FO-25-2022217"/>
    <d v="2025-12-23T09:16:00"/>
    <d v="2025-12-25T10:21:00"/>
    <x v="0"/>
    <s v="TRASLADO EXTERNO"/>
    <s v="EJECUTADO_EXITOSO"/>
    <s v="EJECUTADO EXITOSO"/>
    <s v="23/12/2025 &quot;SE REALIZA VARIOS INTENTOS DE COMUNICACION CON LA SEÑORA YANET VARGAS RODRIGUEZ AL NUMERO DE TELEFONO 3153363705 | 24/12/2025 SE VISITA COMERCIO CB BANCOLOMBIA WOMPI, SE VÁLIDA QUE EL EQUIPO YA ESTÁ EN LA DIRECCIÓN ACTUAL (CARRERA 92 #147D-30 LOCAL 2), SE REALIZAN PRUEBAS OK Y YA ESTA ACTUALIZADO."/>
    <s v="VISITA_TÉCNICA"/>
    <n v="0"/>
    <s v="PRINCIPAL"/>
    <s v="TERRESTRE"/>
    <s v="VEGA MANRIQUE JONATAN MAURICIO"/>
    <n v="1"/>
    <n v="59451"/>
    <n v="59451"/>
  </r>
  <r>
    <s v="BOGOTA"/>
    <s v="0036-0004"/>
    <x v="1"/>
    <n v="11001"/>
    <n v="14574833"/>
    <n v="53429"/>
    <x v="0"/>
    <s v="CUNDINAMARCA"/>
    <s v="BOGOTA"/>
    <s v="BARRIO CIUDAD ROMA BOGOTA"/>
    <s v="WOMPI"/>
    <s v="FO-25-2037836 | FO-25-2022218"/>
    <d v="2025-12-23T09:16:00"/>
    <d v="2025-12-28T11:04:00"/>
    <x v="0"/>
    <s v="TRASLADO EXTERNO"/>
    <s v="EJECUTADO_EXITOSO"/>
    <s v="EJECUTADO EXITOSO"/>
    <s v="23/12/2025 SE ESTABLECE COMUNICACION CON LA SEÑORA MAIDOLETH SANTOS NUMERO DE TELEFONO 3108115844.SE REALIZA VALIDACION DE DIRECCION ACTUALIZADA CLL 56A SUR 79D 03 CUNDINAMARCA BOGOTÁ DONDE QUEDARA EL TRASLADO_x000a_28/12/2025 SE REALIZA VALIDACIÓN DE TRASLADO WOMPI CONFIRMANDO DIRECCIÓN EN DATAFONO CLIENTE AÚN SE ENCUENTRA EN TRASTEO DE ELEMENTOS ESTANTERÍAS Y LETREROS, SERVICIO OPERATIVO PRUEBAS OK DE ANEXA VOUCHER Y SE DEJA ACTUALIZACIÓN 26.2.17"/>
    <s v="VISITA_TÉCNICA"/>
    <n v="0"/>
    <s v="PRINCIPAL"/>
    <s v="TERRESTRE"/>
    <s v="BUSTOS MORA DIEGO MANUEL"/>
    <n v="2"/>
    <n v="59451"/>
    <n v="118902"/>
  </r>
  <r>
    <m/>
    <m/>
    <x v="7"/>
    <m/>
    <m/>
    <m/>
    <x v="1"/>
    <m/>
    <m/>
    <m/>
    <m/>
    <m/>
    <m/>
    <m/>
    <x v="1"/>
    <m/>
    <m/>
    <m/>
    <m/>
    <m/>
    <m/>
    <m/>
    <m/>
    <m/>
    <m/>
    <m/>
    <n v="2609177"/>
  </r>
  <r>
    <m/>
    <m/>
    <x v="7"/>
    <m/>
    <m/>
    <m/>
    <x v="1"/>
    <m/>
    <m/>
    <m/>
    <m/>
    <m/>
    <m/>
    <m/>
    <x v="1"/>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CARTAGENA"/>
    <s v="0036-0001"/>
    <x v="0"/>
    <n v="13001"/>
    <s v="TA-25-1281064"/>
    <n v="81998"/>
    <x v="0"/>
    <s v="CB CRECIMIENTO - NUEVO"/>
    <s v="BOLIVAR"/>
    <s v="CARTAGENA"/>
    <s v="BARRIO LUIS CARLOS GALAN CARTAGENA DE INDIAS 1"/>
    <s v="WOMPI"/>
    <s v="FO-25-1820864"/>
    <d v="2025-10-29T00:00:00"/>
    <d v="2025-12-15T00:00:00"/>
    <s v="EJECUTADO/CANCELADO"/>
    <s v="30-10 SE REALIZA CONTACTO POR MEDIO DE WHATSAPP CON EL SEÑOR JUAN AL CONFIRMAR EL CORREO INDICA QUE ES ERRADO, EL CORREO CORRECTO ES: perezpupojuandiego53@gmail.com | 06-11 SE REALIZA LLAMADA AL CLIENTE, SE HABLA CON EL SR JUAN DIEGO PEREZ PUPO, INDICA QUE NO TIENE LAS CREDENCIALES DE ACCESO. CORREO CORRECTO (COMUNICACION POR WPP)| 06-11 SE REALIZA LLAMADA AL CLIENTE, SE HABLA CON EL SR JUAN DIEGO PEREZ PUPO, INDICA QUE NO TIENE LAS CREDENCIALES DE ACCESO. CORREO CORRECTO (COMUNICACION POR WPP) | 10-11 SE REALIZA LLAMADA AL CLIENTE, SE HABLA CON EL SR JUAN DIEGO PEREZ PUPO SE VALIDA DIRECCIÓN OK, CANAL OK, DISPONIBILIDAD TOTAL, USUARIO Y CONTRASEÑA WOMPI OK, LLAMAR EL DÍA LA INSTALACIÓN PARA CONFIRMAR VISITA, AVISO EXTERIOR ALTURA - 2 METROS (COMUNICACION POR WPP) | 12-11 SE REALIZA VISITA AL PUNTO SE VERIFICA CORREO Y ESTÁ ERRADO EL QUE SALE EN EL DATAFONO NO LLEGA CORREO DE LAS CREDENCIALES CORREO BUENO PEREZPUPOJUANDIEGO53@GMAIL.COM Y EL QUE SALE EN EL DATAFONO ES PEREZPUPUJUANDIEGO53@GMAIL.COM | 05-12 SE REALIZA LLAMADA AL CLIENTE, SE HABLA CON EL SR JUAN DIEGO PEREZ PUPO INDICA QUE NO TIENE LAS CREDENCIALES DE ACCESO (CORREO CORRECTO) | 12-12 SE REALIZA LLAMADA AL CLIENTE, SE HABLA CON EL SR JUAN DIEGO PEREZ PUPO SE VALIDA DIRECCIÓN OK, CANAL OK, DISPONIBILIDAD TOTAL, USUARIO Y CONTRASEÑA WOMPI OK, LLAMAR EL DÍA LA INSTALACIÓN PARA CONFIRMAR VISITA, AVISO EXTERIOR ALTURA - 2 METROS (COMUNICACION POR WPP). USUARIO ACTIVO CON EL CORREO: PEREZPUPUJUANDIEGO53@GMAIL.COM 15-12 SE RECIBE CORREO POR PARTE DE WOMPI ME APOYAN POR FAVOR CANCELANDO ESTA ACTIVIDAD 81998, YA QUE SE TRATA DE UN MULTIPUNTO."/>
    <s v="VISITA_TÉCNICA"/>
    <s v="254UMD4X5946"/>
    <s v="PRINCIPAL"/>
    <s v="TERRESTRE"/>
    <s v="MARTINEZ SALGUEDO ANDRES AUGUSTO"/>
    <n v="1"/>
    <n v="367716"/>
    <n v="1"/>
    <n v="367716"/>
  </r>
  <r>
    <s v="MEDELLIN"/>
    <s v="0036-0005"/>
    <x v="1"/>
    <n v="27001"/>
    <s v="TA-25-1285459"/>
    <n v="82105"/>
    <x v="0"/>
    <s v="CB CRECIMIENTO - NUEVO"/>
    <s v="CHOCO"/>
    <s v="QUIBDO"/>
    <s v="BARRIO YESQUITA QUIBDO 1"/>
    <s v="WOMPI"/>
    <s v="FO-25-2009834"/>
    <d v="2025-11-05T00:00:00"/>
    <d v="2025-12-20T00:00:00"/>
    <s v="EJECUTADO"/>
    <s v="06-11 SE REALIZA LLAMADA AL CLIENTE, SE HABLA CON EL SR EDUARD ALEXIS VALDERRAMA CEBALLOS INDICA QUE NO TIENE LAS CREDENCIALES DE ACCESO (CORREO CORRECTO) | 11-11 SE REALIZA LLAMADA AL CLIENTE, SE HABLA CON EL SR EDUARD ALEXIS VALDERRAMA CEBALLOS SE VALIDA DIRECCIÓN OK, CANAL OK, DISPONIBILIDAD TOTAL, USUARIO Y CONTRASEÑA WOMPI OK, LLAMAR EL DÍA LA INSTALACIÓN PARA CONFIRMAR VISITA, AVISO EXTERIOR ALTURA - 2 METROS | 19-11 SE REALIZO VISITA PARA ACTIVACIÓN, USUARIO YA TIENE ACTIVADO PUNTO EN PLATAFORMA. AL INGRESAR A EQUIPO SOLO MUESTRA OPCIÓN DE PAGOS MÁS NO EL MÓDULO DE CB. SE ESCALÓ CASO A WOMPI INFORMARON SOLUCIÓN, PERO EQUIPO CONTINÚA IGUAL. LUEGO DE UNA HORA DE ESPERA NO HUBO SOLUCIÓN. SE REPROGRAMA INSTALACIÓN Y QUEDAMOS A LA ESPERA DE HABILITACIÓN POR PARTE DE WOMPI. CASO ESCALADO Y APROBADO POR DIRECCION, A LA RED | 28-11 SE REALIZO VISITA PARA ACTIVACION, USUARIO YA TIENE ACTIVADO PUNTO EN PLATAFORMA. AL INGRESAR AL EQUIPO NO PASA DEL LA SECCIÓN DE INICIO. SE ESCALÓ CASO A WOMPI INFORMARON SOLUCIÓN, PERO EQUIPO CONTINÚA IGUAL. LUEGO DE UNA HORA DE ESPERA NO HUBO SOLUCIÓN. SE REPROGRAMA INSTALACIÓN Y QUEDAMOS A LA ESPERA DE HABILITACIÓN POR PARTE DE WOMPI | 05-12 SE REALIZA LLAMADA AL CLIENTE, SE HABLA CON EL SR EDUARD ALEXIS VALDERRAMA CEBALLOS SE VALIDA DIRECCIÓN OK, CANAL OK, DISPONIBILIDAD TOTAL, USUARIO Y CONTRASEÑA WOMPI OK, LLAMAR EL DÍA LA INSTALACIÓN PARA CONFIRMAR VISITA, AVISO EXTERIOR ALTURA: 2 METROS 10-12 POR DEMORAS CON EL ENVIO DEL EQUIPO DE MEDELLIN HACIA LA ZONA, NO SE PUEDE ATENDER LA ACTIVIDAD. SE PROGRAMARA PARA EL 12-12  | 12-12 SE REALIZA VISITA POR TERCERA VEZ, SE EVIDENCIA QUE EL EQUIPO NO LOGRA LOGUEARSE, LA FALLA ES PERSISTENTE, EL CASO HA SIDO ESCALADO EN REPETIDAS OCASIONES Y NO SE HA TENIDO SOPORTE ADECUADO PARA DARLE SOLUCIÓN AL ERROR Y NO SE LOGRA REALIZAR INSTALACIÓN | 20-12 SE REALIZA INSTALACIÓN DE CORRESPONSAL, SE INSTALA EQUIPO CON PRUEBAS EXITOSAS, SE CAPACITA Y SE EVALÚA AL CLIENTE, SE INSTALA PUBLICIDAD COMPLETA, CB QUEDA OPERATIVO. USUARIO SOMOS BANCOLOMBIA ACTIVO"/>
    <s v="VISITA_TÉCNICA"/>
    <s v="254KMD4W6387"/>
    <s v="LEJANA"/>
    <s v="AEREO"/>
    <s v="ROBLEDO DIAZ ANDRES FELIPE"/>
    <n v="4"/>
    <n v="598334"/>
    <n v="1"/>
    <n v="2393336"/>
  </r>
  <r>
    <s v="BOGOTA"/>
    <s v="0036-0004"/>
    <x v="2"/>
    <n v="25035"/>
    <s v="TA-25-1440266"/>
    <n v="81365"/>
    <x v="0"/>
    <s v="CB CRECIMIENTO - OTRAS LISTAS"/>
    <s v="CUNDINAMARCA"/>
    <s v="ANAPOIMA"/>
    <s v="BARRIO ANAPOIMA ANAPOIMA 3"/>
    <s v="WOMPI"/>
    <s v="FO-25-2015303"/>
    <d v="2025-11-18T00:00:00"/>
    <d v="2025-12-26T00:00:00"/>
    <s v="EJECUTADO"/>
    <s v="19-11 SE REALIZA LLAMADA AL CLIENTE, SE HABLA CON EL SR WILMER ANDRES AREVALO CUPA INDICA QUE NO HA RECIBIDO LAS CREDENCIALES. EL CORREO ES CORRECTO (COMUNICACION POR WPP) | 05-12 SE REALIZA LLAMADA AL CLIENTE, SE HABLA CON EL SR WILMER ANDRES AREVALO CUPA INDICA QUE NO TIENE LAS CREDENCIALES DE ACCESO (CORREO CORRECTO). SOLICITA SI SE PUEDE CAMBIAR CORREO POR: JHTH1812@GMAIL.COM | 22-12 SE REALIZA LLAMADA AL CLIENTE, SE HABLA CON EL SR WILMER ANDRES AREVALO CUPA SE VALIDA DIRECCIÓN OK, CANAL OK, DISPONIBILIDAD TOTAL, USUARIO Y CONTRASEÑA WOMPI OK, LLAMAR EL DÍA LA INSTALACIÓN PARA CONFIRMAR VISITA, AVISO EXTERIOR ALTURA: 2 METROS (COMUNICACION POR WPP) | 26-12 SE REALIZA INSTALACIÓN DE CORRESPONSAL, SE INSTALA EQUIPO CON PRUEBAS EXITOSAS, SE CAPACITA Y SE EVALÚA AL CLIENTE, SE INSTALA PUBLICIDAD COMPLETA, CB QUEDA OPERATIVO. USUARIO SOMOS BANCOLOMBIA ACTIVO"/>
    <s v="VISITA_TÉCNICA"/>
    <s v="254UMD4X6592"/>
    <s v="INTERMEDIA"/>
    <s v="TERRESTRE"/>
    <s v="LOZADA ROJAS CHRISTIAN ANDRES"/>
    <n v="1"/>
    <n v="488953"/>
    <n v="1"/>
    <n v="488953"/>
  </r>
  <r>
    <s v="BARRANQUILLA"/>
    <s v="0036-0001"/>
    <x v="0"/>
    <n v="8634"/>
    <s v="TA-25-1337956"/>
    <n v="82394"/>
    <x v="0"/>
    <s v="CB CRECIMIENTO - NUEVO"/>
    <s v="ATLANTICO"/>
    <s v="SABANAGRANDE"/>
    <s v="BARRIO SAN JUAN BOSCO SABANAGRANDE"/>
    <s v="WOMPI"/>
    <s v="FO-25-1902089"/>
    <d v="2025-11-26T00:00:00"/>
    <d v="2025-12-01T00:00:00"/>
    <s v="EJECUTADO"/>
    <s v="27-11 SE REALIZA LLAMADA AL CLIENTE, SE HABLA CON LA SRA MARIA PAOLA DOMINGUEZ POL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UMD4X8493"/>
    <s v="INTERMEDIA"/>
    <s v="TERRESTRE"/>
    <s v="PEÑALOZA GUTIERREZ RAFAEL GUSTAVO"/>
    <n v="1"/>
    <n v="488953"/>
    <n v="1"/>
    <n v="488953"/>
  </r>
  <r>
    <s v="TUNJA"/>
    <s v="0036-0007"/>
    <x v="3"/>
    <n v="15407"/>
    <s v="TA-25-1337957"/>
    <n v="82400"/>
    <x v="0"/>
    <s v="CB CRECIMIENTO - NUEVO"/>
    <s v="BOYACA"/>
    <s v="VILLA DE LEYVA"/>
    <s v="BARRIO LOS ANGELES VILLA DE LEYVA"/>
    <s v="WOMPI"/>
    <s v="FO-25-1902092"/>
    <d v="2025-11-26T00:00:00"/>
    <d v="2025-12-01T00:00:00"/>
    <s v="EJECUTADO"/>
    <s v="27-11 SE REALIZA LLAMADA AL CLIENTE, SE HABLA CON EL SR ANDRES FELIPE GONZALEZ GONZALE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
    <s v="VISITA_TÉCNICA"/>
    <s v="254KMD4W6137"/>
    <s v="INTERMEDIA"/>
    <s v="TERRESTRE"/>
    <s v="ALVARADO MORENO CRISTHIAN"/>
    <n v="1"/>
    <n v="488953"/>
    <n v="1"/>
    <n v="488953"/>
  </r>
  <r>
    <s v="FLORENCIA"/>
    <s v="0036-0006"/>
    <x v="4"/>
    <n v="18001"/>
    <s v="TA-25-1337958"/>
    <n v="82381"/>
    <x v="0"/>
    <s v="CB CRECIMIENTO - NUEVO"/>
    <s v="CAQUETA"/>
    <s v="FLORENCIA"/>
    <s v="BARRIO ATALAYA FLORENCIA"/>
    <s v="WOMPI"/>
    <s v="FO-25-1902094"/>
    <d v="2025-11-26T00:00:00"/>
    <d v="2025-12-02T00:00:00"/>
    <s v="EJECUTADO"/>
    <s v="27-11 SE REALIZA LLAMADA AL CLIENTE, SE HABLA CON EL SR YOIS MAIRENA SUAREZ RAMIREZ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s v="VISITA_TÉCNICA"/>
    <s v="254MMD4X0704"/>
    <s v="LEJANA"/>
    <s v="TERRESTRE"/>
    <s v="BERMUDEZ SANCHEZ JOSE NEYBER"/>
    <n v="1"/>
    <n v="598334"/>
    <n v="1"/>
    <n v="598334"/>
  </r>
  <r>
    <s v="NEIVA"/>
    <s v="0036-0006"/>
    <x v="4"/>
    <n v="18753"/>
    <s v="TA-25-1337959"/>
    <n v="82397"/>
    <x v="0"/>
    <s v="CB CRECIMIENTO - NUEVO"/>
    <s v="CAQUETA"/>
    <s v="SAN VICENTE DEL CAGUAN"/>
    <s v="BARRIO EL CENTRO SAN VICENTE DEL CAGUAN 3"/>
    <s v="WOMPI"/>
    <s v="FO-25-1902097"/>
    <d v="2025-11-26T00:00:00"/>
    <d v="2025-12-04T00:00:00"/>
    <s v="EJECUTADO"/>
    <s v="27-11 SE REALIZA LLAMADA AL CLIENTE, SE HABLA CON LA SRA MARIA DEL PILAR DE LOS ANGELES MAYORGA CALLEJAS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MMD4X0735"/>
    <s v="LEJANA"/>
    <s v="TERRESTRE / AEREO"/>
    <s v="BERMUDEZ SANCHEZ JOSE NEYBER"/>
    <n v="1"/>
    <n v="598334"/>
    <n v="1"/>
    <n v="598334"/>
  </r>
  <r>
    <s v="NEIVA"/>
    <s v="0036-0006"/>
    <x v="4"/>
    <n v="41298"/>
    <s v="TA-25-1337960"/>
    <n v="82383"/>
    <x v="0"/>
    <s v="CB CRECIMIENTO - NUEVO"/>
    <s v="HUILA"/>
    <s v="GARZON"/>
    <s v="BARRIO VEGA PLATANARES GARZON"/>
    <s v="WOMPI"/>
    <s v="FO-25-1902099"/>
    <d v="2025-11-26T00:00:00"/>
    <d v="2025-12-02T00:00:00"/>
    <s v="EJECUTADO"/>
    <s v="27-11 SE REALIZA LLAMADA AL CLIENTE, SE HABLA CON EL SR JHON FREDY CERQUERA ALMARIO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
    <s v="VISITA_TÉCNICA"/>
    <s v="254UMD4X8593"/>
    <s v="LEJANA"/>
    <s v="TERRESTRE"/>
    <s v="ANDRADE HERNANDEZ JUAN CARLOS"/>
    <n v="1"/>
    <n v="598334"/>
    <n v="1"/>
    <n v="598334"/>
  </r>
  <r>
    <s v="CUCUTA"/>
    <s v="0036-0007"/>
    <x v="3"/>
    <n v="54172"/>
    <s v="TA-25-1337961"/>
    <n v="82376"/>
    <x v="0"/>
    <s v="CB CRECIMIENTO - NUEVO"/>
    <s v="NORTE DE SANTANDER"/>
    <s v="CHINACOTA"/>
    <s v="BARRIO EL CENTRO CHINACOTA"/>
    <s v="WOMPI"/>
    <s v="FO-25-1902103"/>
    <d v="2025-11-26T00:00:00"/>
    <d v="2025-12-02T00:00:00"/>
    <s v="EJECUTADO"/>
    <s v="27-11 SE REALIZA LLAMADA AL CLIENTE, SE HABLA CON LA SRA DORYS CECILIA MORANTES CAÑAS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s v="VISITA_TÉCNICA"/>
    <s v="254MMD4X0781"/>
    <s v="INTERMEDIA"/>
    <s v="TERRESTRE"/>
    <s v="PACHECO BUITRAGO JAVIER ALONSO"/>
    <n v="1"/>
    <n v="488953"/>
    <n v="1"/>
    <n v="488953"/>
  </r>
  <r>
    <s v="NEIVA"/>
    <s v="0036-0006"/>
    <x v="4"/>
    <n v="41001"/>
    <s v="TA-25-1400902"/>
    <n v="82392"/>
    <x v="0"/>
    <s v="CB CRECIMIENTO - NUEVO"/>
    <s v="HUILA"/>
    <s v="NEIVA"/>
    <s v="BARRIO LUIS IGNACIO ANDRADE NEIVA 1"/>
    <s v="WOMPI"/>
    <s v="FO-25-1961237"/>
    <d v="2025-11-26T00:00:00"/>
    <d v="2025-12-16T00:00:00"/>
    <s v="EJECUTADO"/>
    <s v="27-11 ESTE PUNTO ESTARA PENDIENTE YA QUE DEBE ACTUALIZAR EL CORREO (PENDIENTE WOMPI) | 11-12 SE REALIZA LLAMADA AL CLIENTE, SE HABLA CON LA SRA MARIA FERNANDA SANCHEZ PERDOMO SE VALIDA DIRECCIÓN OK, CANAL OK, DISPONIBILIDAD TOTAL, USUARIO Y CONTRASEÑA WOMPI OK, LLAMAR EL DÍA LA INSTALACIÓN PARA CONFIRMAR VISITA, AVISO EXTERIOR ALTURA: 2 METROS (COMUNICACION POR WPP) | 16-12 SE REALIZA INSTALACIÓN DE CORRESPONSAL, SE INSTALA EQUIPO CON PRUEBAS EXITOSAS, SE CAPACITA Y SE EVALÚA AL CLIENTE, SE INSTALA PUBLICIDAD COMPLETA, CB QUEDA OPERATIVO. USUARIO SOMOS BANCOLOMBIA ACTIVO"/>
    <s v="VISITA_TÉCNICA"/>
    <s v="254UMD4X8604"/>
    <s v="PRINCIPAL"/>
    <s v="TERRESTRE"/>
    <s v="DIAZ VARGAS JONATHAN MIGUEL"/>
    <n v="1"/>
    <n v="367716"/>
    <n v="1"/>
    <n v="367716"/>
  </r>
  <r>
    <s v="CUCUTA"/>
    <s v="0036-0007"/>
    <x v="3"/>
    <n v="54001"/>
    <s v="TA-25-1337963"/>
    <n v="82380"/>
    <x v="0"/>
    <s v="CB CRECIMIENTO - NUEVO"/>
    <s v="NORTE DE SANTANDER"/>
    <s v="CUCUTA"/>
    <s v="BARRIO MAGDALENA CUCUTA 2"/>
    <s v="WOMPI"/>
    <s v="FO-25-1902108"/>
    <d v="2025-11-26T00:00:00"/>
    <d v="2025-12-01T00:00:00"/>
    <s v="EJECUTADO"/>
    <s v="27-11 SE REALIZA LLAMADA AL CLIENTE, SE HABLA CON EL SR VICTOR MANUEL FONSECA PINEDA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MMD4X0713"/>
    <s v="PRINCIPAL"/>
    <s v="TERRESTRE"/>
    <s v="PACHECO BUITRAGO JAVIER ALONSO"/>
    <n v="1"/>
    <n v="367716"/>
    <n v="1"/>
    <n v="367716"/>
  </r>
  <r>
    <s v="MEDELLIN"/>
    <s v="0036-0005"/>
    <x v="1"/>
    <n v="5001"/>
    <s v="TA-25-1337964"/>
    <n v="82403"/>
    <x v="0"/>
    <s v="CB CRECIMIENTO - NUEVO"/>
    <s v="ANTIOQUIA"/>
    <s v="MEDELLIN"/>
    <s v="BARRIO ARANJUEZ MEDELLIN 25"/>
    <s v="WOMPI"/>
    <s v="FO-25-1902110"/>
    <d v="2025-11-26T00:00:00"/>
    <d v="2025-12-01T00:00:00"/>
    <s v="EJECUTADO"/>
    <s v="27-11 SE REALIZA LLAMADA AL CLIENTE, SE HABLA CON EL SR OVEIMAR DE JESUS SALAZAR GOME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MMD4W7753"/>
    <s v="PRINCIPAL"/>
    <s v="TERRESTRE"/>
    <s v="BARRIENTOS HERNANDEZ CRISTIAN HORACIO"/>
    <n v="1"/>
    <n v="367716"/>
    <n v="1"/>
    <n v="367716"/>
  </r>
  <r>
    <s v="MEDELLIN"/>
    <s v="0036-0005"/>
    <x v="1"/>
    <n v="5138"/>
    <s v="TA-25-1337965"/>
    <n v="82387"/>
    <x v="0"/>
    <s v="CB CRECIMIENTO - NUEVO"/>
    <s v="ANTIOQUIA"/>
    <s v="CAÑASGORDAS"/>
    <s v="BARRIO LA PLAZUELA CAÑASGORDAS"/>
    <s v="WOMPI"/>
    <s v="FO-25-1902112"/>
    <d v="2025-11-26T00:00:00"/>
    <d v="2025-12-01T00:00:00"/>
    <s v="EJECUTADO"/>
    <s v="27-11 SE REALIZA LLAMADA AL CLIENTE, SE HABLA CON LA SRA ADRIANA MARIA QUINTERO QUINTER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
    <s v="VISITA_TÉCNICA"/>
    <s v="254KMD4W5779"/>
    <s v="LEJANA"/>
    <s v="TERRESTRE"/>
    <s v="BADEL ACUÑA LUIS ALBERTO"/>
    <n v="1"/>
    <n v="598334"/>
    <n v="1"/>
    <n v="598334"/>
  </r>
  <r>
    <s v="PEREIRA"/>
    <s v="0036-0002"/>
    <x v="5"/>
    <n v="66001"/>
    <s v="TA-25-1337967"/>
    <n v="82393"/>
    <x v="0"/>
    <s v="CB CRECIMIENTO - NUEVO"/>
    <s v="RISARALDA"/>
    <s v="PEREIRA"/>
    <s v="BARRIO CENTRO PEREIRA 58"/>
    <s v="WOMPI"/>
    <s v="FO-25-1902118"/>
    <d v="2025-11-26T00:00:00"/>
    <d v="2025-12-01T00:00:00"/>
    <s v="EJECUTADO"/>
    <s v="28-11 SE REALIZA LLAMADA AL CLIENTE, SE HABLA CON LA SRA GLADIS EDILIA GAÑAN BUEN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UMD4X8656"/>
    <s v="PRINCIPAL"/>
    <s v="TERRESTRE"/>
    <s v="FRANCO CAÑAVERAL YAMID RAUL"/>
    <n v="1"/>
    <n v="367716"/>
    <n v="1"/>
    <n v="367716"/>
  </r>
  <r>
    <s v="CALI"/>
    <s v="0036-0003"/>
    <x v="6"/>
    <n v="76318"/>
    <s v="TA-25-1337968"/>
    <n v="82384"/>
    <x v="0"/>
    <s v="CB CRECIMIENTO - NUEVO"/>
    <s v="VALLE DEL CAUCA"/>
    <s v="GUACARI"/>
    <s v="BARRIO LA Y GUACARI"/>
    <s v="WOMPI"/>
    <s v="FO-25-1902121"/>
    <d v="2025-11-26T00:00:00"/>
    <d v="2025-12-01T00:00:00"/>
    <s v="EJECUTADO"/>
    <s v="28-11 SE REALIZA LLAMADA AL CLIENTE, SE HABLA CON LA SRA LEIDA MIREYA HENAO CAÑAS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MMD4W9206"/>
    <s v="INTERMEDIA"/>
    <s v="TERRESTRE"/>
    <s v="TORRES GARCIA JENDRY JOSE"/>
    <n v="1"/>
    <n v="488953"/>
    <n v="1"/>
    <n v="488953"/>
  </r>
  <r>
    <s v="BOGOTA"/>
    <s v="0036-0004"/>
    <x v="2"/>
    <n v="11001"/>
    <s v="TA-25-1337969"/>
    <n v="82370"/>
    <x v="0"/>
    <s v="CB CRECIMIENTO - NUEVO"/>
    <s v="CUNDINAMARCA"/>
    <s v="BOGOTA"/>
    <s v="BARRIO LA FAENA BOGOTA 3"/>
    <s v="WOMPI"/>
    <s v="FO-25-1913808"/>
    <d v="2025-11-26T00:00:00"/>
    <d v="2025-12-02T00:00:00"/>
    <s v="EJECUTADO"/>
    <s v="27-11 SE REALIZA LLAMADA AL CLIENTE, SE HABLA CON LA SRA INGRI KATERINE REYES MARTIN SE VALIDA DIRECCIÓN OK, CANAL OK, DISPONIBILIDAD TOTAL, USUARIO Y CONTRASEÑA WOMPI OK, LLAMAR EL DÍA LA INSTALACIÓN PARA CONFIRMAR VISITA, AVISO EXTERIOR ALTURA: 2 METROS (COMUNICACION POR WPP) | 01-12 SE CONTACTA CB PARA VALIDAR APERTURA EL DIA DE HOY, COMERCIO INFORMA NO PUDE RECIBIR Y SOLICITA REPROGRAMAR PARA EL MIERCOLES 3 DE DICIEMBRE | 02-12 SE REALIZA INSTALACIÓN DE CORRESPONSAL, SE INSTALA EQUIPO CON PRUEBAS EXITOSAS, SE CAPACITA Y SE EVALÚA AL CLIENTE, SE INSTALA PUBLICIDAD COMPLETA, CB QUEDA OPERATIVO. USUARIO SOMOS BANCOLOMBIA ACTIVO"/>
    <s v="VISITA_TÉCNICA"/>
    <s v="254MMD4W9835"/>
    <s v="PRINCIPAL"/>
    <s v="TERRESTRE"/>
    <s v="GARCIA PASTRANA KEVIN FERNANDO"/>
    <n v="1"/>
    <n v="367716"/>
    <n v="1"/>
    <n v="367716"/>
  </r>
  <r>
    <s v="CALI"/>
    <s v="0036-0003"/>
    <x v="6"/>
    <n v="76275"/>
    <s v="TA-25-1337970"/>
    <n v="82382"/>
    <x v="0"/>
    <s v="CB CRECIMIENTO - NUEVO"/>
    <s v="VALLE DEL CAUCA"/>
    <s v="FLORIDA"/>
    <s v="BARRIO PUERTO NUEVO CENTRO FLORIDA"/>
    <s v="WOMPI"/>
    <s v="FO-25-1902128"/>
    <d v="2025-11-26T00:00:00"/>
    <d v="2025-12-02T00:00:00"/>
    <s v="EJECUTADO"/>
    <s v="28-11 SE REALIZA LLAMADA AL CLIENTE, SE HABLA CON LA SRA PAOLA ANDREA TELLEZ POTES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s v="VISITA_TÉCNICA"/>
    <s v="254MMD4W9456"/>
    <s v="INTERMEDIA"/>
    <s v="TERRESTRE"/>
    <s v="TORRES GARCIA JENDRY JOSE"/>
    <n v="1"/>
    <n v="488953"/>
    <n v="1"/>
    <n v="488953"/>
  </r>
  <r>
    <s v="BARRANQUILLA"/>
    <s v="0036-0001"/>
    <x v="0"/>
    <n v="8758"/>
    <s v="TA-25-1337971"/>
    <n v="82398"/>
    <x v="0"/>
    <s v="CB CRECIMIENTO - NUEVO"/>
    <s v="ATLANTICO"/>
    <s v="SOLEDAD"/>
    <s v="BARRIO SALAMANCA SOLEDAD 3"/>
    <s v="WOMPI"/>
    <s v="FO-25-1902131"/>
    <d v="2025-11-26T00:00:00"/>
    <d v="2025-12-01T00:00:00"/>
    <s v="EJECUTADO"/>
    <s v="27-11 SE REALIZA LLAMADA AL CLIENTE, SE HABLA CON LA SRA YINA MARCELA ZAPATA RUI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UMD4X8065"/>
    <s v="PRINCIPAL"/>
    <s v="TERRESTRE"/>
    <s v="PORRAS CASTRO DARLON NASCK"/>
    <n v="1"/>
    <n v="367716"/>
    <n v="1"/>
    <n v="367716"/>
  </r>
  <r>
    <s v="TUNJA"/>
    <s v="0036-0007"/>
    <x v="3"/>
    <n v="15001"/>
    <s v="TA-25-1400901"/>
    <n v="82399"/>
    <x v="0"/>
    <s v="CB CRECIMIENTO - NUEVO"/>
    <s v="BOYACA"/>
    <s v="TUNJA"/>
    <s v="BARRIO LAS NIEVES TUNJA 3"/>
    <s v="WOMPI"/>
    <s v="FO-25-1961234"/>
    <d v="2025-11-26T00:00:00"/>
    <d v="2025-12-15T00:00:00"/>
    <s v="EJECUTADO"/>
    <s v="27-11 ESTE PUNTO ESTARA PENDIENTE YA QUE DEBE ACTUALIZAR EL CORREO (PENDIENTE WOMPI) | 11-12 SE REALIZA LLAMADA AL CLIENTE, SE HABLA CON LA SRA ANDREA NADIEZYA OLIVEROS ARDILA SE VALIDA DIRECCIÓN OK, CANAL OK, DISPONIBILIDAD TOTAL, USUARIO Y CONTRASEÑA WOMPI OK, LLAMAR EL DÍA LA INSTALACIÓN PARA CONFIRMAR VISITA, AVISO EXTERIOR ALTURA: 2 METROS | 15/12/2025 SE REALIZA INSTALACIÓN DE CORRESPONSAL, SE INSTALAN EQUIPOS CON PRUEBAS EXITOSAS, SE CAPACITA Y SE EVALÚA AL CLIENTE, SE INSTALA PUBLICIDAD COMPLETA, CB QUEDA OPERATIVO. USUARIO SOMOS BANCOLOMBIA ACTIVO"/>
    <s v="VISITA_TÉCNICA"/>
    <s v="254KMD4W6168"/>
    <s v="PRINCIPAL"/>
    <s v="TERRESTRE"/>
    <s v="RODRIGUEZ MURCIA YERSON IVAN"/>
    <n v="1"/>
    <n v="367716"/>
    <n v="1"/>
    <n v="367716"/>
  </r>
  <r>
    <s v="CALI"/>
    <s v="0036-0003"/>
    <x v="6"/>
    <n v="76109"/>
    <s v="TA-25-1337972"/>
    <n v="82371"/>
    <x v="0"/>
    <s v="CB CRECIMIENTO - NUEVO"/>
    <s v="VALLE DEL CAUCA"/>
    <s v="BUENAVENTURA"/>
    <s v="BARRIO NAYITA SECTOR F8 BUENAVENTURA"/>
    <s v="WOMPI"/>
    <s v="FO-25-1902133"/>
    <d v="2025-11-26T00:00:00"/>
    <d v="2025-12-02T00:00:00"/>
    <s v="EJECUTADO"/>
    <s v="28-11 SE REALIZA LLAMADA AL CLIENTE, SE HABLA CON EL SR FRANCISCO JAVIER PALACIOS BOLIVAR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
    <s v="VISITA_TÉCNICA"/>
    <s v="254MMD4W9462"/>
    <s v="LEJANA"/>
    <s v="TERRESTRE"/>
    <s v="MONTERO MUESES GIAN CARLO"/>
    <n v="1"/>
    <n v="598334"/>
    <n v="1"/>
    <n v="598334"/>
  </r>
  <r>
    <s v="CALI"/>
    <s v="0036-0003"/>
    <x v="6"/>
    <n v="76111"/>
    <s v="TA-25-1337973"/>
    <n v="82385"/>
    <x v="0"/>
    <s v="CB CRECIMIENTO - NUEVO"/>
    <s v="VALLE DEL CAUCA"/>
    <s v="GUADALAJARA DE BUGA"/>
    <s v="BARRIO SANTA BARBARA GUADALAJARA DE BUGA 6"/>
    <s v="WOMPI"/>
    <s v="FO-25-1902134"/>
    <d v="2025-11-26T00:00:00"/>
    <d v="2025-12-01T00:00:00"/>
    <s v="EJECUTADO"/>
    <s v="28-11 SE REALIZA LLAMADA AL CLIENTE, SE HABLA CON EL SR WILMAR ANDRES VARGAS BEDOYA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MMD4W8590"/>
    <s v="INTERMEDIA"/>
    <s v="TERRESTRE"/>
    <s v="HERRERA MONAR GEOVANNY"/>
    <n v="1"/>
    <n v="488953"/>
    <n v="1"/>
    <n v="488953"/>
  </r>
  <r>
    <s v="MONTERIA"/>
    <s v="0036-0001"/>
    <x v="0"/>
    <n v="23001"/>
    <s v="TA-25-1337974"/>
    <n v="82389"/>
    <x v="0"/>
    <s v="CB CRECIMIENTO - NUEVO"/>
    <s v="CORDOBA"/>
    <s v="MONTERIA"/>
    <s v="BARRIO URBANIZACION VILLA REAL MONTERIA "/>
    <s v="WOMPI"/>
    <s v="FO-25-1902137"/>
    <d v="2025-11-26T00:00:00"/>
    <d v="2025-12-01T00:00:00"/>
    <s v="EJECUTADO"/>
    <s v="27-11 SE REALIZA LLAMADA AL CLIENTE, SE HABLA CON LA SRA MARLENE CELIS SANDOVAL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
    <s v="VISITA_TÉCNICA"/>
    <s v="254MMD4X1688"/>
    <s v="PRINCIPAL"/>
    <s v="TERRESTRE"/>
    <s v="COGOLLO ROSSO CAMILO ANDRES"/>
    <n v="1"/>
    <n v="367716"/>
    <n v="1"/>
    <n v="367716"/>
  </r>
  <r>
    <s v="CUCUTA"/>
    <s v="0036-0007"/>
    <x v="3"/>
    <n v="54405"/>
    <s v="TA-25-1337975"/>
    <n v="82388"/>
    <x v="0"/>
    <s v="CB CRECIMIENTO - NUEVO"/>
    <s v="NORTE DE SANTANDER"/>
    <s v="LOS PATIOS"/>
    <s v="BARRIO PIZARREAL LOS PATIOS 7"/>
    <s v="WOMPI"/>
    <s v="FO-25-1902138"/>
    <d v="2025-11-26T00:00:00"/>
    <d v="2025-12-01T00:00:00"/>
    <s v="EJECUTADO"/>
    <s v="27-11 SE REALIZA LLAMADA AL CLIENTE, SE HABLA CON EL SR JOSE JULIAN PINO QUINTERO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
    <s v="VISITA_TÉCNICA"/>
    <s v="254MMD4X0738"/>
    <s v="PRINCIPAL"/>
    <s v="TERRESTRE"/>
    <s v="TORRES MANTILLA JOSE DANIEL"/>
    <n v="1"/>
    <n v="367716"/>
    <n v="1"/>
    <n v="367716"/>
  </r>
  <r>
    <s v="CALI"/>
    <s v="0036-0003"/>
    <x v="6"/>
    <n v="76001"/>
    <s v="TA-25-1337976"/>
    <n v="82374"/>
    <x v="0"/>
    <s v="CB CRECIMIENTO - NUEVO"/>
    <s v="VALLE DEL CAUCA"/>
    <s v="CALI"/>
    <s v="BARRIO LIMONAR CALI 6"/>
    <s v="WOMPI"/>
    <s v="FO-25-1902140"/>
    <d v="2025-11-26T00:00:00"/>
    <d v="2025-12-16T00:00:00"/>
    <s v="EJECUTADO"/>
    <s v="28-11 SE REALIZA LLAMADA AL CLIENTE, SE HABLA CON LA SRA HERICA VIVIANA PEREZ RODRIGUEZ SE VALIDA DIRECCIÓN OK, CANAL OK, DISPONIBILIDAD TOTAL, USUARIO Y CONTRASEÑA WOMPI OK, LLAMAR EL DÍA LA INSTALACIÓN PARA CONFIRMAR VISITA, AVISO EXTERIOR ALTURA: 2 METROS | 02-12 NO SE ATIENDE ACTIVIDAD, POR FALTA DE AVISOS. SE ESTA A LA ESPERA DE QUE LLEGUEN PARA ATENDER EL PUNTO | 16-12 SE REALIZA INSTALACIÓN DE CORRESPONSAL, SE INSTALA EQUIPO CON PRUEBAS EXITOSAS, SE CAPACITA Y SE EVALÚA AL CLIENTE, SE INSTALA PUBLICIDAD COMPLETA, CB QUEDA OPERATIVO. USUARIO SOMOS BANCOLOMBIA ACTIVO"/>
    <s v="VISITA_TÉCNICA"/>
    <s v="254MMD4W9454"/>
    <s v="PRINCIPAL"/>
    <s v="TERRESTRE"/>
    <s v="MONTERO MUESES GIAN CARLO"/>
    <n v="1"/>
    <n v="367716"/>
    <n v="1"/>
    <n v="367716"/>
  </r>
  <r>
    <s v="CALI"/>
    <s v="0036-0003"/>
    <x v="6"/>
    <n v="76001"/>
    <s v="TA-25-1337977"/>
    <n v="82373"/>
    <x v="0"/>
    <s v="CB CRECIMIENTO - NUEVO"/>
    <s v="VALLE DEL CAUCA"/>
    <s v="CALI"/>
    <s v="BARRIO EL VALLADO CALI 4"/>
    <s v="WOMPI"/>
    <s v="FO-25-1902145"/>
    <d v="2025-11-26T00:00:00"/>
    <d v="2025-12-01T00:00:00"/>
    <s v="EJECUTADO"/>
    <s v="28-11 SE REALIZA LLAMADA AL CLIENTE, SE HABLA CON EL SR JOSE GIOVANNY ANDRADE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
    <s v="VISITA_TÉCNICA"/>
    <s v="254MMD4W9461"/>
    <s v="PRINCIPAL"/>
    <s v="TERRESTRE"/>
    <s v="PAREDES CASTILLO DIEGO"/>
    <n v="1"/>
    <n v="367716"/>
    <n v="1"/>
    <n v="367716"/>
  </r>
  <r>
    <s v="NEIVA"/>
    <s v="0036-0006"/>
    <x v="4"/>
    <n v="41001"/>
    <s v="TA-25-1337978"/>
    <n v="82390"/>
    <x v="0"/>
    <s v="CB CRECIMIENTO - NUEVO"/>
    <s v="HUILA"/>
    <s v="NEIVA"/>
    <s v="BARRIO LAS PALMAS NEIVA 7"/>
    <s v="WOMPI"/>
    <s v="FO-25-1902147"/>
    <d v="2025-11-26T00:00:00"/>
    <d v="2025-12-01T00:00:00"/>
    <s v="EJECUTADO"/>
    <s v="27-11 SE REALIZA LLAMADA AL CLIENTE, SE HABLA CON EL SR LUIS EDUARDO JIMENEZ MORILLO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
    <s v="VISITA_TÉCNICA"/>
    <s v="254UMD4X8557"/>
    <s v="PRINCIPAL"/>
    <s v="TERRESTRE"/>
    <s v="DEVIA REINOSO JUAN CARLOS"/>
    <n v="1"/>
    <n v="367716"/>
    <n v="1"/>
    <n v="367716"/>
  </r>
  <r>
    <s v="BOGOTA"/>
    <s v="0036-0004"/>
    <x v="2"/>
    <n v="25779"/>
    <s v="TA-25-1337979"/>
    <n v="82395"/>
    <x v="0"/>
    <s v="CB CRECIMIENTO - NUEVO"/>
    <s v="CUNDINAMARCA"/>
    <s v="SUSA"/>
    <s v="BARRIO CENTRO SUSA 3 "/>
    <s v="WOMPI"/>
    <s v="FO-25-1902153"/>
    <d v="2025-11-26T00:00:00"/>
    <d v="2025-12-02T00:00:00"/>
    <s v="EJECUTADO"/>
    <s v="27-11 SE REALIZA LLAMADA AL CLIENTE, SE HABLA CON LA SRA YENNY PAOLA PRADA FORERO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s v="VISITA_TÉCNICA"/>
    <s v="254MMD4W9840"/>
    <s v="LEJANA"/>
    <s v="TERRESTRE"/>
    <s v="ORTIZ MARTINEZ STIVEN"/>
    <n v="1"/>
    <n v="598334"/>
    <n v="1"/>
    <n v="598334"/>
  </r>
  <r>
    <s v="BARRANQUILLA"/>
    <s v="0036-0001"/>
    <x v="0"/>
    <n v="8078"/>
    <s v="TA-25-1337980"/>
    <n v="82367"/>
    <x v="0"/>
    <s v="CB CRECIMIENTO - NUEVO"/>
    <s v="ATLANTICO"/>
    <s v="BARANOA"/>
    <s v="BARRIO SANTA ELENA BARANOA 2"/>
    <s v="WOMPI"/>
    <s v="FO-25-1902155"/>
    <d v="2025-11-26T00:00:00"/>
    <d v="2025-12-02T00:00:00"/>
    <s v="EJECUTADO"/>
    <s v="27-11 SE REALIZA LLAMADA AL CLIENTE, SE HABLA CON EL SR HAROLD ENRIQUE DE LA RANS GUTIERREZ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
    <s v="VISITA_TÉCNICA"/>
    <s v="254UMD4X8506"/>
    <s v="INTERMEDIA"/>
    <s v="TERRESTRE"/>
    <s v="PORRAS CASTRO DARLON NASCK"/>
    <n v="1"/>
    <n v="488953"/>
    <n v="1"/>
    <n v="488953"/>
  </r>
  <r>
    <s v="NEIVA"/>
    <s v="0036-0006"/>
    <x v="4"/>
    <n v="41001"/>
    <s v="TA-25-1337981"/>
    <n v="82391"/>
    <x v="0"/>
    <s v="CB CRECIMIENTO - NUEVO"/>
    <s v="HUILA"/>
    <s v="NEIVA"/>
    <s v="BARRIO ALTICO NEIVA 5"/>
    <s v="WOMPI"/>
    <s v="FO-25-1902159"/>
    <d v="2025-11-26T00:00:00"/>
    <d v="2025-12-02T00:00:00"/>
    <s v="EJECUTADO"/>
    <s v="27-11 SE REALIZA LLAMADA AL CLIENTE, SE HABLA CON LA SRA MONICA PERDOMO PEREZ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
    <s v="VISITA_TÉCNICA"/>
    <s v="254UMD4X8247"/>
    <s v="PRINCIPAL"/>
    <s v="TERRESTRE"/>
    <s v="DIAZ VARGAS JONATHAN MIGUEL"/>
    <n v="1"/>
    <n v="367716"/>
    <n v="1"/>
    <n v="367716"/>
  </r>
  <r>
    <s v="APARTADO"/>
    <s v="0036-0005"/>
    <x v="1"/>
    <n v="5172"/>
    <s v="TA-25-1337982"/>
    <n v="82378"/>
    <x v="0"/>
    <s v="CB CRECIMIENTO - NUEVO"/>
    <s v="ANTIOQUIA"/>
    <s v="CHIGORODO"/>
    <s v="BARRIO LOS OLIVOS CHIGORODO ANTIOQUIA CHIGORODO"/>
    <s v="WOMPI"/>
    <s v="FO-25-1902161"/>
    <d v="2025-11-26T00:00:00"/>
    <d v="2025-12-02T00:00:00"/>
    <s v="EJECUTADO"/>
    <s v="27-11 SE REALIZA LLAMADA AL CLIENTE, SE HABLA CON EL SR IVAN DARIO NOVOA RODRIGUEZ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s v="VISITA_TÉCNICA"/>
    <s v="254UMD4X8092"/>
    <s v="INTERMEDIA"/>
    <s v="TERRESTRE"/>
    <s v="SALDARRIAGA MIRANDA SANTIAGO"/>
    <n v="1"/>
    <n v="488953"/>
    <n v="1"/>
    <n v="488953"/>
  </r>
  <r>
    <s v="BOGOTA"/>
    <s v="0036-0004"/>
    <x v="2"/>
    <n v="25843"/>
    <s v="TA-25-1337983"/>
    <n v="82401"/>
    <x v="0"/>
    <s v="CB CRECIMIENTO - NUEVO"/>
    <s v="CUNDINAMARCA"/>
    <s v="VILLA DE SAN DIEGO DE UBATE"/>
    <s v="BARRIO CENTRO VILLA DE SAN DIEGO DE UBATE 8"/>
    <s v="WOMPI"/>
    <s v="FO-25-1902163"/>
    <d v="2025-11-26T00:00:00"/>
    <d v="2025-12-02T00:00:00"/>
    <s v="EJECUTADO"/>
    <s v="27-11 SE REALIZA LLAMADA AL CLIENTE, SE HABLA CON EL SR YOGAL STEVEN ROJAS MARTINEZ SE VALIDA DIRECCIÓN OK, CANAL OK, DISPONIBILIDAD TOTAL, USUARIO Y CONTRASEÑA WOMPI OK, LLAMAR EL DÍA LA INSTALACIÓN PARA CONFIRMAR VISITA, AVISO EXTERIOR ALTURA: 2 METROS (COMUNICACION POR WPP) | 02-12 SE REALIZA INSTALACIÓN DE CORRESPONSAL, SE INSTALA EQUIPO CON PRUEBAS EXITOSAS, SE CAPACITA Y SE EVALÚA AL CLIENTE, SE INSTALA PUBLICIDAD COMPLETA, CB QUEDA OPERATIVO. USUARIO SOMOS BANCOLOMBIA ACTIVO"/>
    <s v="VISITA_TÉCNICA"/>
    <s v="254MMD4W9582"/>
    <s v="INTERMEDIA"/>
    <s v="TERRESTRE"/>
    <s v="GOMEZ VEGA DAVID SNEYDER"/>
    <n v="1"/>
    <n v="488953"/>
    <n v="1"/>
    <n v="488953"/>
  </r>
  <r>
    <s v="NEIVA"/>
    <s v="0036-0006"/>
    <x v="4"/>
    <n v="18753"/>
    <s v="TA-25-1337984"/>
    <n v="82396"/>
    <x v="0"/>
    <s v="CB CRECIMIENTO - NUEVO"/>
    <s v="CAQUETA"/>
    <s v="SAN VICENTE DEL CAGUAN"/>
    <s v="BARRIO CENTRO SAN VICENTE DEL CAGUAN 7"/>
    <s v="WOMPI"/>
    <s v="FO-25-1902167"/>
    <d v="2025-11-26T00:00:00"/>
    <d v="2025-12-04T00:00:00"/>
    <s v="EJECUTADO"/>
    <s v="28-11 SE REALIZA LLAMADA AL CLIENTE, SE HABLA CON EL SR JHON EDUAR RAMIREZ FIGUEREDO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MMD4X0711"/>
    <s v="LEJANA"/>
    <s v="TERRESTRE / AEREO"/>
    <s v="BERMUDEZ SANCHEZ JOSE NEYBER"/>
    <n v="1"/>
    <n v="598334"/>
    <n v="1"/>
    <n v="598334"/>
  </r>
  <r>
    <s v="NEIVA"/>
    <s v="0036-0006"/>
    <x v="4"/>
    <n v="41132"/>
    <s v="TA-25-1337985"/>
    <n v="82375"/>
    <x v="0"/>
    <s v="CB CRECIMIENTO - NUEVO"/>
    <s v="HUILA"/>
    <s v="CAMPOALEGRE"/>
    <s v="BARRIO VILLAS DEL PALMAR CAMPOALEGRE"/>
    <s v="WOMPI"/>
    <s v="FO-25-1902168"/>
    <d v="2025-11-26T00:00:00"/>
    <d v="2025-12-01T00:00:00"/>
    <s v="EJECUTADO"/>
    <s v="28-11 SE REALIZA LLAMADA AL CLIENTE, SE HABLA CON EL SR JAIVER PERDOMO GONZALEZ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UMD4X8324"/>
    <s v="INTERMEDIA"/>
    <s v="TERRESTRE"/>
    <s v="ANDRADE HERNANDEZ JUAN CARLOS"/>
    <n v="1"/>
    <n v="488953"/>
    <n v="1"/>
    <n v="488953"/>
  </r>
  <r>
    <s v="CALI"/>
    <s v="0036-0003"/>
    <x v="6"/>
    <n v="76001"/>
    <s v="TA-25-1337986"/>
    <n v="82372"/>
    <x v="0"/>
    <s v="CAMBIO DE RAZON SOCIAL"/>
    <s v="VALLE DEL CAUCA"/>
    <s v="CALI"/>
    <s v="BARRIO EL CANEY CALI 5"/>
    <s v="WOMPI"/>
    <s v="FO-25-1902170"/>
    <d v="2025-11-26T00:00:00"/>
    <d v="2025-12-01T00:00:00"/>
    <s v="EJECUTADO"/>
    <s v="28-11 SE REALIZA LLAMADA AL CLIENTE, SE HABLA CON EL SR MILLER PAUL TRUJILLO BEDOYA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MMD4W9458"/>
    <s v="PRINCIPAL"/>
    <s v="TERRESTRE"/>
    <s v="PAREDES CASTILLO DIEGO"/>
    <n v="1"/>
    <n v="367716"/>
    <n v="1"/>
    <n v="367716"/>
  </r>
  <r>
    <s v="BOGOTA"/>
    <s v="0036-0004"/>
    <x v="2"/>
    <n v="11001"/>
    <s v="TA-25-1337987"/>
    <n v="82369"/>
    <x v="0"/>
    <s v="CB CRECIMIENTO - NUEVO"/>
    <s v="CUNDINAMARCA"/>
    <s v="BOGOTA"/>
    <s v="BARRIO LA RESURRECCION  BOGOTA"/>
    <s v="WOMPI"/>
    <s v="FO-25-1902175"/>
    <d v="2025-11-26T00:00:00"/>
    <d v="2025-12-01T00:00:00"/>
    <s v="EJECUTADO"/>
    <s v="27-11 SE REALIZA LLAMADA AL CLIENTE, SE HABLA CON LA SRA CAROLINA MORENO SALINAS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
    <s v="VISITA_TÉCNICA"/>
    <s v="254MMD4W9841"/>
    <s v="PRINCIPAL"/>
    <s v="TERRESTRE"/>
    <s v="ORTIZ YARA FRANKLYN ISRAEL"/>
    <n v="1"/>
    <n v="367716"/>
    <n v="1"/>
    <n v="367716"/>
  </r>
  <r>
    <s v="MEDELLIN"/>
    <s v="0036-0005"/>
    <x v="1"/>
    <n v="5631"/>
    <s v="TA-25-1337988"/>
    <n v="82404"/>
    <x v="0"/>
    <s v="CB CRECIMIENTO - NUEVO"/>
    <s v="ANTIOQUIA"/>
    <s v="SABANETA"/>
    <s v="BARRIO LA DOCTORA SABANETA 3"/>
    <s v="WOMPI"/>
    <s v="FO-25-1902177"/>
    <d v="2025-11-26T00:00:00"/>
    <d v="2025-12-01T00:00:00"/>
    <s v="EJECUTADO"/>
    <s v="27-11 SE REALIZA LLAMADA AL CLIENTE, SE HABLA CON EL SR KENDRY FAYAD MUÑOZ GALLEGO SE VALIDA DIRECCIÓN OK, CANAL OK, DISPONIBILIDAD TOTAL, USUARIO Y CONTRASEÑA WOMPI OK, LLAMAR EL DÍA LA INSTALACIÓN PARA CONFIRMAR VISITA, AVISO EXTERIOR ALTURA: 2 METROS (COMUNICACION POR WPP) | 01-12 SE REALIZA INSTALACIÓN DE CORRESPONSAL, SE INSTALA EQUIPO CON PRUEBAS EXITOSAS, SE CAPACITA Y SE EVALÚA AL CLIENTE, SE INSTALA PUBLICIDAD COMPLETA, CB QUEDA OPERATIVO. USUARIO SOMOS BANCOLOMBIA ACTIVO"/>
    <s v="VISITA_TÉCNICA"/>
    <s v="254UMD4X8441"/>
    <s v="PRINCIPAL"/>
    <s v="TERRESTRE"/>
    <s v="ZAPATA LOPEZ EDWARD ASDRUBAL"/>
    <n v="1"/>
    <n v="367716"/>
    <n v="1"/>
    <n v="367716"/>
  </r>
  <r>
    <s v="NEIVA"/>
    <s v="0036-0006"/>
    <x v="4"/>
    <n v="41001"/>
    <s v="TA-25-1337989"/>
    <n v="82216"/>
    <x v="0"/>
    <s v="CB CRECIMIENTO - OTRAS LISTAS"/>
    <s v="HUILA"/>
    <s v="NEIVA"/>
    <s v="BARRIO SAN JORGE 1 NEIVA"/>
    <s v="WOMPI"/>
    <s v="FO-25-1902178"/>
    <d v="2025-11-26T00:00:00"/>
    <d v="2025-12-01T00:00:00"/>
    <s v="EJECUTADO"/>
    <s v="28-11 SE REALIZA LLAMADA AL CLIENTE, SE HABLA CON LA SRA PAOLA ANDREA ACOSTA CORTES SE VALIDA DIRECCIÓN OK, CANAL OK, DISPONIBILIDAD TOTAL, USUARIO Y CONTRASEÑA WOMPI OK, LLAMAR EL DÍA LA INSTALACIÓN PARA CONFIRMAR VISITA, AVISO EXTERIOR ALTURA: 2 METROS | 01-12 SE REALIZA INSTALACIÓN DE CORRESPONSAL, SE INSTALA EQUIPO CON PRUEBAS EXITOSAS, SE CAPACITA Y SE EVALÚA AL CLIENTE, SE INSTALA PUBLICIDAD COMPLETA, CB QUEDA OPERATIVO. USUARIO SOMOS BANCOLOMBIA ACTIVO"/>
    <s v="VISITA_TÉCNICA"/>
    <s v="254UMD4X8572"/>
    <s v="PRINCIPAL"/>
    <s v="TERRESTRE"/>
    <s v="DEVIA REINOSO JUAN CARLOS"/>
    <n v="1"/>
    <n v="367716"/>
    <n v="1"/>
    <n v="367716"/>
  </r>
  <r>
    <s v="PEREIRA"/>
    <s v="0036-0002"/>
    <x v="5"/>
    <n v="76100"/>
    <s v="TA-25-1337990"/>
    <n v="82185"/>
    <x v="0"/>
    <s v="CB CRECIMIENTO - OTRAS LISTAS"/>
    <s v="VALLE DEL CAUCA"/>
    <s v="BOLIVAR"/>
    <s v="BARRIO LA PRIMAVERA BOLIVAR"/>
    <s v="WOMPI"/>
    <s v="FO-25-1902181"/>
    <d v="2025-11-26T00:00:00"/>
    <d v="2025-12-02T00:00:00"/>
    <s v="EJECUTADO"/>
    <s v="28-11 SE REALIZA LLAMADA AL CLIENTE, SE HABLA CON LA SRA FANNY AGUIAR CAMPO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
    <s v="VISITA_TÉCNICA"/>
    <s v="254UMD4X8681"/>
    <s v="INTERMEDIA"/>
    <s v="TERRESTRE"/>
    <s v="FRANCO CAÑAVERAL YAMID RAUL"/>
    <n v="1"/>
    <n v="488953"/>
    <n v="1"/>
    <n v="488953"/>
  </r>
  <r>
    <s v="MONTERIA"/>
    <s v="0036-0001"/>
    <x v="0"/>
    <n v="23001"/>
    <s v="TA-25-1337991"/>
    <n v="82215"/>
    <x v="0"/>
    <s v="CB CRECIMIENTO - OTRAS LISTAS"/>
    <s v="CORDOBA"/>
    <s v="MONTERIA"/>
    <s v="BARRIO BUENAVISTA MONTERIA 9"/>
    <s v="WOMPI"/>
    <s v="FO-25-1902183"/>
    <d v="2025-11-26T00:00:00"/>
    <d v="2025-12-02T00:00:00"/>
    <s v="EJECUTADO"/>
    <s v="27-11 SE REALIZA LLAMADA AL CLIENTE, SE HABLA CON EL SR ISNARDO GARCIA CALDERON SE VALIDA DIRECCIÓN OK, CANAL OK, DISPONIBILIDAD TOTAL, USUARIO Y CONTRASEÑA WOMPI OK, LLAMAR EL DÍA LA INSTALACIÓN PARA CONFIRMAR VISITA, AVISO EXTERIOR ALTURA: 2 METROS | 02-12 SE REALIZA INSTALACIÓN DE CORRESPONSAL, SE INSTALA EQUIPO CON PRUEBAS EXITOSAS, SE CAPACITA Y SE EVALÚA AL CLIENTE, SE INSTALA PUBLICIDAD COMPLETA, CB QUEDA OPERATIVO. USUARIO SOMOS BANCOLOMBIA ACTIVO"/>
    <s v="VISITA_TÉCNICA"/>
    <s v="254MMD4X1686"/>
    <s v="PRINCIPAL"/>
    <s v="TERRESTRE"/>
    <s v="COGOLLO ROSSO CAMILO ANDRES"/>
    <n v="1"/>
    <n v="367716"/>
    <n v="1"/>
    <n v="367716"/>
  </r>
  <r>
    <s v="MEDELLIN"/>
    <s v="0036-0005"/>
    <x v="1"/>
    <n v="27361"/>
    <s v="TA-25-1337992"/>
    <n v="82111"/>
    <x v="0"/>
    <s v="CB CRECIMIENTO - OTRAS LISTAS"/>
    <s v="CHOCO"/>
    <s v="ISTMINA"/>
    <s v="BARRIO CUBIS ISTMINA 17"/>
    <s v="WOMPI"/>
    <s v="FO-25-1902184"/>
    <d v="2025-11-26T00:00:00"/>
    <d v="2025-12-04T00:00:00"/>
    <s v="EJECUTADO"/>
    <s v="27-11 SE REALIZA LLAMADA AL CLIENTE, SE HABLA CON LA SRA MARIA CRISTINA MOSQUERA BORJA SE VALIDA DIRECCIÓN OK, CANAL OK, DISPONIBILIDAD TOTAL, USUARIO Y CONTRASEÑA WOMPI OK, LLAMAR EL DÍA LA INSTALACIÓN PARA CONFIRMAR VISITA, AVISO EXTERIOR ALTURA: 2 METROS | 04-12 SE REALIZA INSTALACIÓN DE CORRESPONSAL, SE INSTALA EQUIPO CON PRUEBAS EXITOSAS, SE CAPACITA Y SE EVALÚA AL CLIENTE, SE INSTALA PUBLICIDAD COMPLETA, CB QUEDA OPERATIVO. USUARIO SOMOS BANCOLOMBIA ACTIVO"/>
    <s v="VISITA_TÉCNICA"/>
    <s v="254MMD4W7746"/>
    <s v="LEJANA"/>
    <s v="AEREO"/>
    <s v="ROBLEDO DIAZ ANDRES FELIPE"/>
    <n v="1"/>
    <n v="598334"/>
    <n v="1"/>
    <n v="598334"/>
  </r>
  <r>
    <s v="MONTERIA"/>
    <s v="0036-0001"/>
    <x v="0"/>
    <n v="23855"/>
    <s v="TA-25-1346290"/>
    <n v="82427"/>
    <x v="0"/>
    <s v="CB CRECIMIENTO - NUEVO"/>
    <s v="CORDOBA"/>
    <s v="VALENCIA"/>
    <s v="BARRIO CENTRO VALENCIA 7"/>
    <s v="WOMPI"/>
    <s v="FO-25-1919460"/>
    <d v="2025-12-01T00:00:00"/>
    <d v="2025-12-03T00:00:00"/>
    <s v="EJECUTADO"/>
    <s v="02-12 SE REALIZA LLAMADA AL CLIENTE, SE HABLA CON EL SR JOSE ALBERTO ABRIL SIERRA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X1677"/>
    <s v="LEJANA"/>
    <s v="TERRESTRE"/>
    <s v="CASSIANI PEREZ RAUL RAMIRO"/>
    <n v="1"/>
    <n v="598334"/>
    <n v="1"/>
    <n v="598334"/>
  </r>
  <r>
    <s v="CUCUTA"/>
    <s v="0036-0007"/>
    <x v="3"/>
    <n v="54001"/>
    <s v="TA-25-1346293"/>
    <n v="82417"/>
    <x v="0"/>
    <s v="CB CRECIMIENTO - NUEVO"/>
    <s v="NORTE DE SANTANDER"/>
    <s v="CUCUTA"/>
    <s v="BARRIO LA MERCED CUCUTA 14"/>
    <s v="WOMPI"/>
    <s v="FO-25-1919462"/>
    <d v="2025-12-01T00:00:00"/>
    <d v="2025-12-03T00:00:00"/>
    <s v="EJECUTADO"/>
    <s v="02-12 SE REALIZA LLAMADA AL CLIENTE, SE HABLA CON LA SRA DEYSI KATHERINE REYES VERA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X0800"/>
    <s v="PRINCIPAL"/>
    <s v="TERRESTRE"/>
    <s v="TORRES MANTILLA JOSE DANIEL"/>
    <n v="1"/>
    <n v="367716"/>
    <n v="1"/>
    <n v="367716"/>
  </r>
  <r>
    <s v="PEREIRA"/>
    <s v="0036-0002"/>
    <x v="5"/>
    <n v="76895"/>
    <s v="TA-25-1346294"/>
    <n v="82429"/>
    <x v="0"/>
    <s v="CB CRECIMIENTO - NUEVO"/>
    <s v="VALLE DEL CAUCA"/>
    <s v="ZARZAL"/>
    <s v="BARRIO LA BALVANERA ZARZAL"/>
    <s v="WOMPI"/>
    <s v="FO-25-1919463"/>
    <d v="2025-12-01T00:00:00"/>
    <d v="2025-12-05T00:00:00"/>
    <s v="EJECUTADO"/>
    <s v="02-12 SE REALIZA LLAMADA AL CLIENTE, SE HABLA CON EL SR ADRIAN ALEXIS LOPEZ MESA SE VALIDA DIRECCIÓN OK, CANAL OK, DISPONIBILIDAD TOTAL, USUARIO Y CONTRASEÑA WOMPI OK, LLAMAR EL DÍA LA INSTALACIÓN PARA CONFIRMAR VISITA, AVISO EXTERIOR ALTURA: 2 METROS (COMUNICACION POR WPP) | 05-12 SE REALIZA INSTALACIÓN DE CORRESPONSAL, SE INSTALA EQUIPO CON PRUEBAS EXITOSAS, SE CAPACITA Y SE EVALÚA AL CLIENTE, SE INSTALA PUBLICIDAD COMPLETA, CB QUEDA OPERATIVO. USUARIO SOMOS BANCOLOMBIA ACTIVO"/>
    <s v="VISITA_TÉCNICA"/>
    <s v="254UMD4X8691"/>
    <s v="LEJANA"/>
    <s v="TERRESTRE"/>
    <s v="FRANCO CAÑAVERAL YAMID RAUL"/>
    <n v="1"/>
    <n v="598334"/>
    <n v="1"/>
    <n v="598334"/>
  </r>
  <r>
    <s v="BOGOTA"/>
    <s v="0036-0004"/>
    <x v="2"/>
    <n v="25040"/>
    <s v="TA-25-1346296"/>
    <n v="82419"/>
    <x v="0"/>
    <s v="CB CRECIMIENTO - NUEVO"/>
    <s v="CUNDINAMARCA"/>
    <s v="ANOLAIMA"/>
    <s v="BARRIO CENTRO ANOLAIMA 3"/>
    <s v="WOMPI"/>
    <s v="FO-25-1919466"/>
    <d v="2025-12-01T00:00:00"/>
    <d v="2025-12-03T00:00:00"/>
    <s v="EJECUTADO"/>
    <s v="02-12 SE REALIZA LLAMADA AL CLIENTE, SE HABLA CON LA SRA LAURA GABRIELA ROA VIVAS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W6720"/>
    <s v="INTERMEDIA"/>
    <s v="TERRESTRE"/>
    <s v="ARIAS QUILINDO JULIAN"/>
    <n v="1"/>
    <n v="488953"/>
    <n v="1"/>
    <n v="488953"/>
  </r>
  <r>
    <s v="MEDELLIN"/>
    <s v="0036-0005"/>
    <x v="1"/>
    <n v="5001"/>
    <s v="TA-25-1346298"/>
    <n v="82428"/>
    <x v="0"/>
    <s v="CB CRECIMIENTO - NUEVO"/>
    <s v="ANTIOQUIA"/>
    <s v="MEDELLIN"/>
    <s v="BARRIO ENCISO LA PAZ MEDELLIN"/>
    <s v="WOMPI"/>
    <s v="FO-25-1919468"/>
    <d v="2025-12-01T00:00:00"/>
    <d v="2025-12-03T00:00:00"/>
    <s v="EJECUTADO"/>
    <s v="02-12 SE REALIZA LLAMADA AL CLIENTE, SE HABLA CON EL SR GILBERTO ANTONIO MARTINEZ ZULUAGA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KMD4W6336"/>
    <s v="PRINCIPAL"/>
    <s v="TERRESTRE"/>
    <s v="MARTINEZ TOVAR OSCAR DAVID"/>
    <n v="1"/>
    <n v="367716"/>
    <n v="1"/>
    <n v="367716"/>
  </r>
  <r>
    <s v="BOGOTA"/>
    <s v="0036-0004"/>
    <x v="2"/>
    <n v="25473"/>
    <s v="TA-25-1346300"/>
    <n v="82421"/>
    <x v="0"/>
    <s v="CB CRECIMIENTO - NUEVO"/>
    <s v="CUNDINAMARCA"/>
    <s v="MOSQUERA"/>
    <s v="BARRIO REMANZO MOSQUERA 1"/>
    <s v="WOMPI"/>
    <s v="FO-25-1919470"/>
    <d v="2025-12-01T00:00:00"/>
    <d v="2025-12-03T00:00:00"/>
    <s v="EJECUTADO"/>
    <s v="02-12 SE REALIZA LLAMADA AL CLIENTE, SE HABLA CON LA SRA MARIA ISABEL SANTA RODRIGUEZ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W6639"/>
    <s v="PRINCIPAL"/>
    <s v="TERRESTRE"/>
    <s v="VEGA MANRIQUE JONATAN MAURICIO"/>
    <n v="1"/>
    <n v="367716"/>
    <n v="1"/>
    <n v="367716"/>
  </r>
  <r>
    <s v="BOGOTA"/>
    <s v="0036-0004"/>
    <x v="2"/>
    <n v="25126"/>
    <s v="TA-25-1346301"/>
    <n v="82413"/>
    <x v="0"/>
    <s v="CB CRECIMIENTO - NUEVO"/>
    <s v="CUNDINAMARCA"/>
    <s v="CAJICA"/>
    <s v="BARRIO CHUNTAME LA ILUSION CAJICA"/>
    <s v="WOMPI"/>
    <s v="FO-25-1919472"/>
    <d v="2025-12-01T00:00:00"/>
    <d v="2025-12-04T00:00:00"/>
    <s v="EJECUTADO"/>
    <s v="02-12 SE REALIZA LLAMADA AL CLIENTE, SE HABLA CON LA SRA JULIETH ALEXANDRA PERALTA MONROY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MMD4W6717"/>
    <s v="INTERMEDIA"/>
    <s v="TERRESTRE"/>
    <s v="HERNANDEZ NARANJO OSCAR EDUARDO"/>
    <n v="1"/>
    <n v="488953"/>
    <n v="1"/>
    <n v="488953"/>
  </r>
  <r>
    <s v="APARTADO"/>
    <s v="0036-0005"/>
    <x v="1"/>
    <n v="5490"/>
    <s v="TA-25-1346302"/>
    <n v="82415"/>
    <x v="0"/>
    <s v="CB CRECIMIENTO - NUEVO"/>
    <s v="ANTIOQUIA"/>
    <s v="NECOCLI"/>
    <s v="BARRIO GGT PUEBLO NUEVO NECOCLI ANTIOQUIA NECOCLI"/>
    <s v="WOMPI"/>
    <s v="FO-25-1919475"/>
    <d v="2025-12-01T00:00:00"/>
    <d v="2025-12-04T00:00:00"/>
    <s v="EJECUTADO"/>
    <s v="02-12 SE REALIZA LLAMADA AL CLIENTE, SE HABLA CON EL SR CRISTIAN CAMILO PACHECO MENDOZA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UMD4X8108"/>
    <s v="INTERMEDIA"/>
    <s v="TERRESTRE"/>
    <s v="SALDARRIAGA MIRANDA SANTIAGO"/>
    <n v="1"/>
    <n v="488953"/>
    <n v="1"/>
    <n v="488953"/>
  </r>
  <r>
    <s v="BOGOTA"/>
    <s v="0036-0004"/>
    <x v="2"/>
    <n v="11001"/>
    <s v="TA-25-1346303"/>
    <n v="82411"/>
    <x v="0"/>
    <s v="CB CRECIMIENTO - NUEVO"/>
    <s v="CUNDINAMARCA"/>
    <s v="BOGOTA"/>
    <s v="BARRIO GUACAMAYAS 2 SECTOR BOGOTA"/>
    <s v="WOMPI"/>
    <s v="FO-25-1932709"/>
    <d v="2025-12-01T00:00:00"/>
    <d v="2025-12-09T00:00:00"/>
    <s v="EJECUTADO"/>
    <s v="02-12 SE REALIZA LLAMADA AL CLIENTE, SE HABLA CON LA SRA SANDRA MILENA SANCHEZ GARZON SE VALIDA DIRECCIÓN OK, CANAL OK, DISPONIBILIDAD TOTAL, USUARIO Y CONTRASEÑA WOMPI OK, LLAMAR EL DÍA LA INSTALACIÓN PARA CONFIRMAR VISITA, AVISO EXTERIOR ALTURA: 2 METROS (COMUNICACION POR WPP) | 04-12 SE VISITA COMERCIO ESTÁ CERRADO. SE LLAMA A LA PERSONA SANDRA MILENA SANCHEZ GARZO, INDICA QUE NO ESTA EN EL COMERCIO QUE TENÍA UN COMPROMISO PERSONAL INDICA QUE EL DÍA DE MAÑANA SE PUEDE HACER LA APERTURA DEL CORRESPONSAL, SE VUELVE A ENVIAR LA PUBLICIDAD A LA BODEGA DE LÍNEA COMUNICACIONES | 09-12 SE REALIZA INSTALACIÓN DE CORRESPONSAL, SE INSTALA EQUIPO CON PRUEBAS EXITOSAS, SE CAPACITA Y SE EVALÚA AL CLIENTE, SE INSTALA PUBLICIDAD COMPLETA, CB QUEDA OPERATIVO. USUARIO SOMOS BANCOLOMBIA ACTIVO"/>
    <s v="VISITA_TÉCNICA"/>
    <s v="254MMD4W6719"/>
    <s v="PRINCIPAL"/>
    <s v="TERRESTRE"/>
    <s v="ORTIZ YARA FRANKLYN ISRAEL"/>
    <n v="1"/>
    <n v="367716"/>
    <n v="1"/>
    <n v="367716"/>
  </r>
  <r>
    <s v="CUCUTA"/>
    <s v="0036-0007"/>
    <x v="3"/>
    <n v="54001"/>
    <s v="TA-25-1346304"/>
    <n v="82416"/>
    <x v="0"/>
    <s v="CB CRECIMIENTO - NUEVO"/>
    <s v="NORTE DE SANTANDER"/>
    <s v="CUCUTA"/>
    <s v="BARRIO NUEVO HORIZONTE CUCUTA 7"/>
    <s v="WOMPI"/>
    <s v="FO-25-1919478"/>
    <d v="2025-12-01T00:00:00"/>
    <d v="2025-12-03T00:00:00"/>
    <s v="EJECUTADO"/>
    <s v="02-12 SE REALIZA LLAMADA AL CLIENTE, SE HABLA CON EL SR FABIAN HERNESTO TORRADO CUELLAR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X0807"/>
    <s v="PRINCIPAL"/>
    <s v="TERRESTRE"/>
    <s v="DURAN ACOSTA FRANK YONNY"/>
    <n v="1"/>
    <n v="367716"/>
    <n v="1"/>
    <n v="367716"/>
  </r>
  <r>
    <s v="MONTERIA"/>
    <s v="0036-0001"/>
    <x v="0"/>
    <n v="23807"/>
    <s v="TA-25-1346305"/>
    <n v="82426"/>
    <x v="0"/>
    <s v="CB CRECIMIENTO - NUEVO"/>
    <s v="CORDOBA"/>
    <s v="TIERRALTA"/>
    <s v="BARRIO GGTO CALLEJAS TIERRALTA"/>
    <s v="WOMPI"/>
    <s v="FO-25-1919480"/>
    <d v="2025-12-01T00:00:00"/>
    <d v="2025-12-04T00:00:00"/>
    <s v="EJECUTADO"/>
    <s v="02-12 SE REALIZA LLAMADA AL CLIENTE, SE HABLA CON LA SRA DIHANDRI DAYANA ARROYO BARRERA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MMD4X1690"/>
    <s v="LEJANA"/>
    <s v="TERRESTRE"/>
    <s v="CASSIANI PEREZ RAUL RAMIRO"/>
    <n v="1"/>
    <n v="598334"/>
    <n v="1"/>
    <n v="598334"/>
  </r>
  <r>
    <s v="BUCARAMANGA"/>
    <s v="0036-0007"/>
    <x v="3"/>
    <n v="68755"/>
    <s v="TA-25-1346306"/>
    <n v="82425"/>
    <x v="0"/>
    <s v="CB CRECIMIENTO - NUEVO"/>
    <s v="SANTANDER"/>
    <s v="SOCORRO"/>
    <s v="BARRIO MANUELA BELTRAN SOCORRO"/>
    <s v="WOMPI"/>
    <s v="FO-25-1919484"/>
    <d v="2025-12-01T00:00:00"/>
    <d v="2025-12-03T00:00:00"/>
    <s v="EJECUTADO"/>
    <s v="02-12 SE REALIZA LLAMADA AL CLIENTE, SE HABLA CON LA SRA ESTHER MORALES VASQUEZ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ÉN TIENE EL MISMO NOMBRE DE LISTA DE CHEQUEO"/>
    <s v="VISITA_TÉCNICA"/>
    <s v="254UMD4X8467"/>
    <s v="LEJANA"/>
    <s v="TERRESTRE"/>
    <s v="SANTOS GONZALEZ JOHAN FABIAN"/>
    <n v="1"/>
    <n v="598334"/>
    <n v="1"/>
    <n v="598334"/>
  </r>
  <r>
    <s v="CALI"/>
    <s v="0036-0003"/>
    <x v="6"/>
    <n v="76001"/>
    <s v="TA-25-1346308"/>
    <n v="82414"/>
    <x v="0"/>
    <s v="CB CRECIMIENTO - NUEVO"/>
    <s v="VALLE DEL CAUCA"/>
    <s v="CALI"/>
    <s v="BARRIO RAFAEL URIBE CALI"/>
    <s v="WOMPI"/>
    <s v="FO-25-1919485"/>
    <d v="2025-12-01T00:00:00"/>
    <d v="2025-12-03T00:00:00"/>
    <s v="EJECUTADO"/>
    <s v="02-12 SE REALIZA LLAMADA AL CLIENTE, SE HABLA CON LA SRA OMAIRA STELLA MOLINA ZOSCUE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W9457"/>
    <s v="PRINCIPAL"/>
    <s v="TERRESTRE"/>
    <s v="TORRES GARCIA JENDRY JOSE"/>
    <n v="1"/>
    <n v="367716"/>
    <n v="1"/>
    <n v="367716"/>
  </r>
  <r>
    <s v="BOGOTA"/>
    <s v="0036-0004"/>
    <x v="2"/>
    <n v="25513"/>
    <s v="TA-25-1346309"/>
    <n v="82422"/>
    <x v="0"/>
    <s v="CB CRECIMIENTO - NUEVO"/>
    <s v="CUNDINAMARCA"/>
    <s v="PACHO"/>
    <s v="BARRIO LA CRINOLINA PACHO 2"/>
    <s v="WOMPI"/>
    <s v="FO-25-1919488"/>
    <d v="2025-12-01T00:00:00"/>
    <d v="2025-12-03T00:00:00"/>
    <s v="EJECUTADO"/>
    <s v="02-12 SE REALIZA LLAMADA AL CLIENTE, SE HABLA CON EL SR SAMUEL JULIAN GAVILAN BAQUERO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W6875"/>
    <s v="LEJANA"/>
    <s v="TERRESTRE"/>
    <s v="ORTIZ YARA FRANKLYN ISRAEL"/>
    <n v="1"/>
    <n v="598334"/>
    <n v="1"/>
    <n v="598334"/>
  </r>
  <r>
    <s v="PEREIRA"/>
    <s v="0036-0002"/>
    <x v="5"/>
    <n v="66045"/>
    <s v="TA-25-1346310"/>
    <n v="82408"/>
    <x v="0"/>
    <s v="CB CRECIMIENTO - NUEVO"/>
    <s v="RISARALDA"/>
    <s v="APIA"/>
    <s v="BARRIO CENTRO AL LADO DE LA ALCALDIA APIA"/>
    <s v="WOMPI"/>
    <s v="FO-25-1919490"/>
    <d v="2025-12-01T00:00:00"/>
    <d v="2025-12-04T00:00:00"/>
    <s v="EJECUTADO"/>
    <s v="02-12 SE REALIZA LLAMADA AL CLIENTE, SE HABLA CON EL SR CARLOS ANDRES URREGO MONTOYA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UMD4X8700"/>
    <s v="INTERMEDIA"/>
    <s v="TERRESTRE"/>
    <s v="ARROYAVE CANO MANUEL GUILLERMO"/>
    <n v="1"/>
    <n v="488953"/>
    <n v="1"/>
    <n v="488953"/>
  </r>
  <r>
    <s v="PEREIRA"/>
    <s v="0036-0002"/>
    <x v="5"/>
    <n v="66001"/>
    <s v="TA-25-1346313"/>
    <n v="82423"/>
    <x v="0"/>
    <s v="CB CRECIMIENTO - NUEVO"/>
    <s v="RISARALDA"/>
    <s v="PEREIRA"/>
    <s v="BARRIO CENTENARIO PEREIRA 1"/>
    <s v="WOMPI"/>
    <s v="FO-25-1919494"/>
    <d v="2025-12-01T00:00:00"/>
    <d v="2025-12-03T00:00:00"/>
    <s v="EJECUTADO"/>
    <s v="02-12 SE REALIZA LLAMADA AL CLIENTE, SE HABLA CON EL SR LUIS EDUARDO CORREA GOMEZ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UMD4X8698"/>
    <s v="PRINCIPAL"/>
    <s v="TERRESTRE"/>
    <s v="ARROYAVE CANO MANUEL GUILLERMO"/>
    <n v="1"/>
    <n v="367716"/>
    <n v="1"/>
    <n v="367716"/>
  </r>
  <r>
    <s v="MONTERIA"/>
    <s v="0036-0001"/>
    <x v="0"/>
    <n v="5250"/>
    <s v="TA-25-1346314"/>
    <n v="82418"/>
    <x v="0"/>
    <s v="CB CRECIMIENTO - NUEVO"/>
    <s v="ANTIOQUIA"/>
    <s v="EL BAGRE"/>
    <s v="BARRIO GGT PUERTO LOPEZ EL BAGRE"/>
    <s v="WOMPI"/>
    <s v="FO-25-1919496"/>
    <d v="2025-12-01T00:00:00"/>
    <d v="2025-12-04T00:00:00"/>
    <s v="EJECUTADO"/>
    <s v="02-12 SE REALIZA LLAMADA AL CLIENTE, SE HABLA CON EL SR JOSE FRANCISCO CHAVEZ BENITEZ SE VALIDA DIRECCIÓN OK, CANAL OK, DISPONIBILIDAD TOTAL, USUARIO Y CONTRASEÑA WOMPI OK, LLAMAR EL DÍA LA INSTALACIÓN PARA CONFIRMAR VISITA, AVISO EXTERIOR ALTURA: 2 METROS (COMUNICACION POR WPP) | 04-12 SE REALIZA INSTALACIÓN DE CORRESPONSAL, SE INSTALA EQUIPO CON PRUEBAS EXITOSAS, SE CAPACITA Y SE EVALÚA AL CLIENTE, SE INSTALA PUBLICIDAD COMPLETA, CB QUEDA OPERATIVO. USUARIO SOMOS BANCOLOMBIA ACTIVO"/>
    <s v="VISITA_TÉCNICA"/>
    <s v="254MMD4X1701"/>
    <s v="LEJANA"/>
    <s v="TERRESTRE"/>
    <s v="GONZALEZ FERRER JESUS ALEXANDER"/>
    <n v="1"/>
    <n v="598334"/>
    <n v="1"/>
    <n v="598334"/>
  </r>
  <r>
    <s v="TUNJA"/>
    <s v="0036-0007"/>
    <x v="3"/>
    <n v="68077"/>
    <s v="TA-25-1346315"/>
    <n v="82409"/>
    <x v="0"/>
    <s v="CB CRECIMIENTO - NUEVO"/>
    <s v="SANTANDER"/>
    <s v="BARBOSA"/>
    <s v="BARRIO BARBOSA BARBOSA"/>
    <s v="WOMPI"/>
    <s v="FO-25-1919499"/>
    <d v="2025-12-01T00:00:00"/>
    <d v="2025-12-03T00:00:00"/>
    <s v="EJECUTADO"/>
    <s v="02-12 SE REALIZA LLAMADA AL CLIENTE, SE HABLA CON EL SR FERNANDO ROJAS ROJAS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KMD4W6140"/>
    <s v="INTERMEDIA"/>
    <s v="TERRESTRE"/>
    <s v="ALVARADO MORENO CRISTHIAN"/>
    <n v="1"/>
    <n v="488953"/>
    <n v="1"/>
    <n v="488953"/>
  </r>
  <r>
    <s v="CALI"/>
    <s v="0036-0003"/>
    <x v="6"/>
    <n v="76364"/>
    <s v="TA-25-1346317"/>
    <n v="82420"/>
    <x v="0"/>
    <s v="CB CRECIMIENTO - NUEVO"/>
    <s v="VALLE DEL CAUCA"/>
    <s v="JAMUNDI"/>
    <s v="BARRIO CIUDADELA BONANZA JAMUNDI"/>
    <s v="WOMPI"/>
    <s v="FO-25-1919501"/>
    <d v="2025-12-01T00:00:00"/>
    <d v="2025-12-03T00:00:00"/>
    <s v="EJECUTADO"/>
    <s v="02-12 SE REALIZA LLAMADA AL CLIENTE, SE HABLA CON EL SR HECTOR RUBEN MERA SALAZAR SE VALIDA DIRECCIÓN OK, CANAL OK, DISPONIBILIDAD TOTAL, USUARIO Y CONTRASEÑA WOMPI OK, LLAMAR EL DÍA LA INSTALACIÓN PARA CONFIRMAR VISITA, AVISO EXTERIOR ALTURA: 2 METROS (COMUNICACION POR WPP) | 03-12 SE REALIZA INSTALACIÓN DE CORRESPONSAL, SE INSTALA EQUIPO CON PRUEBAS EXITOSAS, SE CAPACITA Y SE EVALÚA AL CLIENTE, SE INSTALA PUBLICIDAD COMPLETA, CB QUEDA OPERATIVO. USUARIO SOMOS BANCOLOMBIA ACTIVO"/>
    <s v="VISITA_TÉCNICA"/>
    <s v="254MMD4W9466"/>
    <s v="INTERMEDIA"/>
    <s v="TERRESTRE"/>
    <s v="BOLAÑOS TABORDA JORGE ENRIQUE"/>
    <n v="1"/>
    <n v="488953"/>
    <n v="1"/>
    <n v="488953"/>
  </r>
  <r>
    <s v="CUCUTA"/>
    <s v="0036-0007"/>
    <x v="3"/>
    <n v="54518"/>
    <s v="TA-25-1393043"/>
    <n v="82453"/>
    <x v="0"/>
    <s v="CB CRECIMIENTO - NUEVO"/>
    <s v="NORTE DE SANTANDER"/>
    <s v="PAMPLONA"/>
    <s v="BARRIO SAN AGUSTIN PAMPLONA 5"/>
    <s v="WOMPI"/>
    <s v="FO-25-1958156"/>
    <d v="2025-12-09T00:00:00"/>
    <d v="2025-12-18T00:00:00"/>
    <s v="EJECUTADO"/>
    <s v="10-12 SE REALIZA LLAMADA AL CLIENTE, SE HABLA CON LA SRA DORIS YANETH SANCHEZ MONTAÑEZ SE VALIDA DIRECCIÓN OK, CANAL OK, DISPONIBILIDAD TOTAL, USUARIO Y CONTRASEÑA WOMPI OK, LLAMAR EL DÍA LA INSTALACIÓN PARA CONFIRMAR VISITA, AVISO EXTERIOR ALTURA - 2 METROS (COMUNICACIÓN POR WPP) | 18-12 SE REALIZA INSTALACIÓN DE CORRESPONSAL, SE INSTALA EQUIPO CON PRUEBAS EXITOSAS, SE CAPACITA Y SE EVALÚA AL CLIENTE, SE INSTALA PUBLICIDAD COMPLETA, CB QUEDA OPERATIVO. USUARIO SOMOS BANCOLOMBIA ACTIVO"/>
    <s v="VISITA_TÉCNICA"/>
    <s v="254MMD4W8171"/>
    <s v="LEJANA"/>
    <s v="TERRESTRE"/>
    <s v="GONZALEZ ESTUPIÑAN YEISON WALTER ANTONIO"/>
    <n v="1"/>
    <n v="598334"/>
    <n v="1"/>
    <n v="598334"/>
  </r>
  <r>
    <s v="PASTO"/>
    <s v="0036-0003"/>
    <x v="6"/>
    <n v="52678"/>
    <s v="TA-25-1393044"/>
    <n v="82457"/>
    <x v="0"/>
    <s v="CB CRECIMIENTO - NUEVO"/>
    <s v="NARIÑO"/>
    <s v="SAMANIEGO"/>
    <s v="BARRIO NUEVO SAMANIEGO II SAMANIEGO"/>
    <s v="WOMPI"/>
    <s v="FO-25-1958158"/>
    <d v="2025-12-09T00:00:00"/>
    <d v="2025-12-18T00:00:00"/>
    <s v="EJECUTADO"/>
    <s v="10-12 SE REALIZA LLAMADA AL CLIENTE, SE HABLA CON LA SRA LAURA DANIELA ORDOÑEZ MELO SE VALIDA DIRECCIÓN OK, CANAL OK, DISPONIBILIDAD TOTAL, USUARIO Y CONTRASEÑA WOMPI OK, LLAMAR EL DÍA LA INSTALACIÓN PARA CONFIRMAR VISITA, AVISO EXTERIOR ALTURA - 2 METROS (COMUNICACIÓN POR WPP) | 18-12 SE REALIZA INSTALACIÓN DE CORRESPONSAL, SE INSTALA EQUIPO CON PRUEBAS EXITOSAS, SE CAPACITA Y SE EVALÚA AL CLIENTE, SE INSTALA PUBLICIDAD COMPLETA, CB QUEDA OPERATIVO. USUARIO SOMOS BANCOLOMBIA ACTIVO"/>
    <s v="VISITA_TÉCNICA"/>
    <s v="254MMD4X0841"/>
    <s v="LEJANA"/>
    <s v="TERRESTRE"/>
    <s v="GUERRERO RAMIREZ OSCAR DARIO"/>
    <n v="1"/>
    <n v="598334"/>
    <n v="1"/>
    <n v="598334"/>
  </r>
  <r>
    <s v="TUNJA"/>
    <s v="0036-0007"/>
    <x v="3"/>
    <n v="15299"/>
    <s v="TA-25-1393047"/>
    <n v="82443"/>
    <x v="0"/>
    <s v="CB CRECIMIENTO - NUEVO"/>
    <s v="BOYACA"/>
    <s v="GARAGOA"/>
    <s v="BARRIO CENTRO GARAGOA 16"/>
    <s v="WOMPI"/>
    <s v="FO-25-1958161"/>
    <d v="2025-12-09T00:00:00"/>
    <d v="2025-12-18T00:00:00"/>
    <s v="EJECUTADO"/>
    <s v="10-12 SE REALIZA LLAMADA AL CLIENTE, SE HABLA CON EL SR CARLOS ANDRES GUTIERREZ CHAPARRO SE VALIDA DIRECCIÓN OK, CANAL OK, DISPONIBILIDAD TOTAL, USUARIO Y CONTRASEÑA WOMPI OK, LLAMAR EL DÍA LA INSTALACIÓN PARA CONFIRMAR VISITA, AVISO EXTERIOR ALTURA - 2 METROS (COMUNICACIÓN POR WPP) | 18-12 SE REALIZA INSTALACIÓN DE CORRESPONSAL, SE INSTALA EQUIPO CON PRUEBAS EXITOSAS, SE CAPACITA Y SE EVALÚA AL CLIENTE, SE INSTALA PUBLICIDAD COMPLETA, CB QUEDA OPERATIVO. USUARIO SOMOS BANCOLOMBIA ACTIVO"/>
    <s v="VISITA_TÉCNICA"/>
    <s v="254UMD4X8565"/>
    <s v="LEJANA"/>
    <s v="TERRESTRE"/>
    <s v="ALVARADO MORENO CRISTHIAN"/>
    <n v="1"/>
    <n v="598334"/>
    <n v="1"/>
    <n v="598334"/>
  </r>
  <r>
    <s v="CALI"/>
    <s v="0036-0003"/>
    <x v="6"/>
    <n v="19001"/>
    <s v="TA-25-1393049"/>
    <n v="82455"/>
    <x v="0"/>
    <s v="CB CRECIMIENTO - NUEVO"/>
    <s v="CAUCA"/>
    <s v="POPAYAN"/>
    <s v="BARRIO BELMONTE POPAYAN"/>
    <s v="WOMPI"/>
    <s v="FO-25-1958165"/>
    <d v="2025-12-09T00:00:00"/>
    <d v="2025-12-19T00:00:00"/>
    <s v="EJECUTADO"/>
    <s v="10-12 SE REALIZA LLAMADA AL CLIENTE, SE HABLA CON LA SRA LIDA AMPARO ORDOÑEZ MENESES SE VALIDA DIRECCIÓN OK, CANAL OK, DISPONIBILIDAD TOTAL, USUARIO Y CONTRASEÑA WOMPI OK, LLAMAR EL DÍA LA INSTALACIÓN PARA CONFIRMAR VISITA, AVISO EXTERIOR ALTURA - 2 METROS (COMUNICACIÓN POR WPP) | 19-12 SE REALIZA INSTALACIÓN DE CORRESPONSAL, SE INSTALA EQUIPO CON PRUEBAS EXITOSAS, SE CAPACITA Y SE EVALÚA AL CLIENTE, SE INSTALA PUBLICIDAD COMPLETA, CB QUEDA OPERATIVO. USUARIO SOMOS BANCOLOMBIA ACTIVO"/>
    <s v="VISITA_TÉCNICA"/>
    <s v="254MMD4W8961"/>
    <s v="LEJANA"/>
    <s v="TERRESTRE"/>
    <s v="GIMBUEL LASSO LUIS GERMAN"/>
    <n v="1"/>
    <n v="598334"/>
    <n v="1"/>
    <n v="598334"/>
  </r>
  <r>
    <s v="BOGOTA"/>
    <s v="0036-0004"/>
    <x v="2"/>
    <n v="25288"/>
    <s v="TA-25-1393050"/>
    <n v="82448"/>
    <x v="0"/>
    <s v="CB CRECIMIENTO - NUEVO"/>
    <s v="CUNDINAMARCA"/>
    <s v="FUQUENE"/>
    <s v="BARRIO CAPELLANIA FUQUENE 3"/>
    <s v="WOMPI"/>
    <s v="FO-25-1958169"/>
    <d v="2025-12-09T00:00:00"/>
    <d v="2025-12-12T00:00:00"/>
    <s v="EJECUTADO"/>
    <s v="10-12 SE REALIZA LLAMADA AL CLIENTE, SE HABLA CON LA SRA PAOLA ANDREA BRICEÑO MARTINEZ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
    <s v="VISITA_TÉCNICA"/>
    <s v="254KMD4W5116"/>
    <s v="LEJANA"/>
    <s v="TERRESTRE"/>
    <s v="ORTIZ YARA FRANKLYN ISRAEL"/>
    <n v="1"/>
    <n v="598334"/>
    <n v="1"/>
    <n v="598334"/>
  </r>
  <r>
    <s v="BOGOTA"/>
    <s v="0036-0004"/>
    <x v="2"/>
    <n v="11001"/>
    <s v="TA-25-1393051"/>
    <n v="82434"/>
    <x v="0"/>
    <s v="CB CRECIMIENTO - NUEVO"/>
    <s v="CUNDINAMARCA"/>
    <s v="BOGOTA"/>
    <s v="BARRIO TIHUAQUE JUAN JOSE RONDON BOGOTA"/>
    <s v="WOMPI"/>
    <s v="FO-25-1966252"/>
    <d v="2025-12-09T00:00:00"/>
    <d v="2025-12-15T00:00:00"/>
    <s v="EJECUTADO"/>
    <s v="10-12 SE REALIZA LLAMADA AL CLIENTE, SE HABLA CON LA SRA INGRID LORENA CAMARGO OLIVOS SE VALIDA DIRECCIÓN OK, CANAL OK, DISPONIBILIDAD TOTAL, USUARIO Y CONTRASEÑA WOMPI OK, LLAMAR EL DÍA LA INSTALACIÓN PARA CONFIRMAR VISITA, AVISO EXTERIOR ALTURA - 2.5 METROS | 12-12 SE REALIZA PRUEBA DE CONSULTA DE SALDO CORRECTA, DEMÁS TRANSACCIONES GENERAN ERROR. SE ESCALA A SOPORTE WOMPI, SE REALIZAN PRUEBAS, PERO FALLA CONTINUA. POR DISPONIBILIDAD DE SOPORTE WOMPI, COORDINADOR WILLIAM ROZO, INDICA CERRAR PARA VOLVER EL DÍA MARTES A REALIZAR VALIDACIONES. PUBLICIDAD QUEDA EN COMERCIO | 15/12/2025 SE REALIZA INSTALACIÓN DE CORRESPONSAL, SE INSTALAN EQUIPOS CON PRUEBAS EXITOSAS, SE CAPACITA Y SE EVALÚA AL CLIENTE, SE INSTALA PUBLICIDAD COMPLETA, CB QUEDA OPERATIVO. USUARIO SOMOS BANCOLOMBIA ACTIVO"/>
    <s v="VISITA_TÉCNICA"/>
    <s v="254KMD4W5515"/>
    <s v="PRINCIPAL"/>
    <s v="TERRESTRE"/>
    <s v="LEON GUERRERO CRISTIAN JOHAN"/>
    <n v="2"/>
    <n v="367716"/>
    <n v="1"/>
    <n v="735432"/>
  </r>
  <r>
    <s v="MEDELLIN"/>
    <s v="0036-0005"/>
    <x v="1"/>
    <n v="27001"/>
    <s v="TA-25-1393052"/>
    <n v="82440"/>
    <x v="0"/>
    <s v="CB CRECIMIENTO - NUEVO"/>
    <s v="CHOCO"/>
    <s v="QUIBDO"/>
    <s v="BARRIO KENNEDY QUIBDO CHOCO QUIBDO"/>
    <s v="WOMPI"/>
    <s v="FO-25-1958173"/>
    <d v="2025-12-09T00:00:00"/>
    <d v="2025-12-17T00:00:00"/>
    <s v="EJECUTADO"/>
    <s v="10-12 SE REALIZA LLAMADA AL CLIENTE, SE HABLA CON EL SR WILMAN QUNTERO CUESTA SE VALIDA DIRECCIÓN OK, CANAL OK, DISPONIBILIDAD TOTAL, USUARIO Y CONTRASEÑA WOMPI OK, LLAMAR EL DÍA LA INSTALACIÓN PARA CONFIRMAR VISITA, AVISO EXTERIOR ALTURA - 2 METROS 17-12 SE REALIZA INSTALACIÓN DE CORRESPONSAL, SE INSTALAN EQUIPOS CON PRUEBAS EXITOSAS, SE CAPACITA Y SE EVALÚA AL CLIENTE, SE INSTALA PUBLICIDAD COMPLETA, CB QUEDA OPERATIVO. USUARIO SOMOS BANCOLOMBIA ACTIVO"/>
    <s v="VISITA_TÉCNICA"/>
    <s v="254KMD4W5662"/>
    <s v="LEJANA"/>
    <s v="AEREO"/>
    <s v="ROBLEDO DIAZ ANDRES FELIPE"/>
    <n v="1"/>
    <n v="598334"/>
    <n v="1"/>
    <n v="598334"/>
  </r>
  <r>
    <s v="MANIZALES"/>
    <s v="0036-0002"/>
    <x v="5"/>
    <n v="17001"/>
    <s v="TA-25-1393061"/>
    <n v="82449"/>
    <x v="0"/>
    <s v="CB CRECIMIENTO - NUEVO"/>
    <s v="CALDAS"/>
    <s v="MANIZALES"/>
    <s v="BARRIO ARBOLEDA MANIZALES 2"/>
    <s v="WOMPI"/>
    <s v="FO-25-1958230"/>
    <d v="2025-12-09T00:00:00"/>
    <d v="2025-12-15T00:00:00"/>
    <s v="EJECUTADO"/>
    <s v="10-12 SE REALIZA LLAMADA AL CLIENTE, SE HABLA CON LA SRA DIANA PATRICIA MEDELLIN LOAIZA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E HACEN PRUEBAS DE CONSULTA DE SALDO SOLAMENTE YA QUE USUARIO NO CUENTA CON HERRAMIENTAS PARA REALIZAR RETIRO RECAUDO NI CONSIGNACIÓN SERVICIO OK"/>
    <s v="VISITA_TÉCNICA"/>
    <s v="254MMD4X1027"/>
    <s v="PRINCIPAL"/>
    <s v="TERRESTRE"/>
    <s v="AGUIRRE HENAO RAUL EDUARDO"/>
    <n v="1"/>
    <n v="367716"/>
    <n v="1"/>
    <n v="367716"/>
  </r>
  <r>
    <s v="MANIZALES"/>
    <s v="0036-0002"/>
    <x v="5"/>
    <n v="17001"/>
    <s v="TA-25-1393062"/>
    <n v="82450"/>
    <x v="0"/>
    <s v="CB CRECIMIENTO - NUEVO"/>
    <s v="CALDAS"/>
    <s v="MANIZALES"/>
    <s v="BARRIO LUISITANIA PARTE BAJA MANIZALES"/>
    <s v="WOMPI"/>
    <s v="FO-25-1958232"/>
    <d v="2025-12-09T00:00:00"/>
    <d v="2025-12-15T00:00:00"/>
    <s v="EJECUTADO"/>
    <s v="10-12 SE REALIZA LLAMADA AL CLIENTE, SE HABLA CON EL SR JUAN FERNANDO OSPINA GONZALEZ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 v="VISITA_TÉCNICA"/>
    <s v="254UMD4X8786"/>
    <s v="PRINCIPAL"/>
    <s v="TERRESTRE"/>
    <s v="AGUIRRE HENAO RAUL EDUARDO"/>
    <n v="1"/>
    <n v="367716"/>
    <n v="1"/>
    <n v="367716"/>
  </r>
  <r>
    <s v="CALI"/>
    <s v="0036-0003"/>
    <x v="6"/>
    <n v="76111"/>
    <s v="TA-25-1393063"/>
    <n v="82445"/>
    <x v="0"/>
    <s v="CB CRECIMIENTO - NUEVO"/>
    <s v="VALLE DEL CAUCA"/>
    <s v="GUADALAJARA DE BUGA"/>
    <s v="BARRIO PORTALES DEL RIO GUADALAJARA DE BUGA"/>
    <s v="WOMPI"/>
    <s v="FO-25-1958236"/>
    <d v="2025-12-09T00:00:00"/>
    <d v="2025-12-12T00:00:00"/>
    <s v="EJECUTADO"/>
    <s v="10-12 SE REALIZA LLAMADA AL CLIENTE, SE HABLA CON LA SRA LUZ ESTELA GIRALDO MORALES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
    <s v="VISITA_TÉCNICA"/>
    <s v="248VKD4S9105"/>
    <s v="INTERMEDIA"/>
    <s v="TERRESTRE"/>
    <s v="PAREDES CASTILLO DIEGO"/>
    <n v="1"/>
    <n v="488953"/>
    <n v="1"/>
    <n v="488953"/>
  </r>
  <r>
    <s v="CALI"/>
    <s v="0036-0003"/>
    <x v="6"/>
    <n v="76111"/>
    <s v="TA-25-1393064"/>
    <n v="82446"/>
    <x v="0"/>
    <s v="CB CRECIMIENTO - NUEVO"/>
    <s v="VALLE DEL CAUCA"/>
    <s v="GUADALAJARA DE BUGA"/>
    <s v="BARRIO BALBOA GUADALAJARA DE BUGA"/>
    <s v="WOMPI"/>
    <s v="FO-25-1958237"/>
    <d v="2025-12-09T00:00:00"/>
    <d v="2025-12-12T00:00:00"/>
    <s v="EJECUTADO"/>
    <s v="10-12 SE REALIZA LLAMADA AL CLIENTE, SE HABLA CON LA SRA DIANA CAROLINA QUINTERO RAMIREZ SE VALIDA DIRECCIÓN OK, CANAL OK, DISPONIBILIDAD TOTAL, USUARIO Y CONTRASEÑA WOMPI OK, LLAMAR EL DÍA LA INSTALACIÓN PARA CONFIRMAR VISITA, AVISO EXTERIOR ALTURA - 2 METROS (COMUNICACIÓN POR WPP) | 12-12 SE REALIZA INSTALACIÓN DE CORRESPONSAL, SE INSTALAN EQUIPOS CON PRUEBAS EXITOSAS, SE CAPACITA Y SE EVALÚA AL CLIENTE, SE INSTALA PUBLICIDAD COMPLETA, CB QUEDA OPERATIVO. USUARIO SOMOS BANCOLOMBIA ACTIVO"/>
    <s v="VISITA_TÉCNICA"/>
    <s v="248VKD4S9173"/>
    <s v="INTERMEDIA"/>
    <s v="TERRESTRE"/>
    <s v="PAREDES CASTILLO DIEGO"/>
    <n v="1"/>
    <n v="488953"/>
    <n v="1"/>
    <n v="488953"/>
  </r>
  <r>
    <s v="CALI"/>
    <s v="0036-0003"/>
    <x v="6"/>
    <n v="76001"/>
    <s v="TA-25-1393065"/>
    <n v="82436"/>
    <x v="0"/>
    <s v="CB CRECIMIENTO - NUEVO"/>
    <s v="VALLE DEL CAUCA"/>
    <s v="CALI"/>
    <s v="BARRIO PETECUY 1 CALI"/>
    <s v="WOMPI"/>
    <s v="FO-25-1958241"/>
    <d v="2025-12-09T00:00:00"/>
    <d v="2025-12-12T00:00:00"/>
    <s v="EJECUTADO"/>
    <s v="10-12 SE REALIZA LLAMADA AL CLIENTE, SE HABLA CON LA SRA LEIDY VIVIANA DUQUE GONZALEZ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
    <s v="VISITA_TÉCNICA"/>
    <s v="248VKD4S9182"/>
    <s v="PRINCIPAL"/>
    <s v="TERRESTRE"/>
    <s v="CUERO RUIZ JHONNY"/>
    <n v="1"/>
    <n v="367716"/>
    <n v="1"/>
    <n v="367716"/>
  </r>
  <r>
    <s v="CALI"/>
    <s v="0036-0003"/>
    <x v="6"/>
    <n v="76001"/>
    <s v="TA-25-1393066"/>
    <n v="82437"/>
    <x v="0"/>
    <s v="CB CRECIMIENTO - NUEVO"/>
    <s v="VALLE DEL CAUCA"/>
    <s v="CALI"/>
    <s v="BARRIO CRR FELIDIA CALI"/>
    <s v="WOMPI"/>
    <s v="FO-25-1958243"/>
    <d v="2025-12-09T00:00:00"/>
    <d v="2025-12-12T00:00:00"/>
    <s v="EJECUTADO"/>
    <s v="10-12 SE REALIZA LLAMADA AL CLIENTE, SE HABLA CON EL SR GUSTAVO ADOLFO DIAZ GARCIA SE VALIDA DIRECCIÓN OK, CANAL OK, DISPONIBILIDAD TOTAL, USUARIO Y CONTRASEÑA WOMPI OK, LLAMAR EL DÍA LA INSTALACIÓN PARA CONFIRMAR VISITA, AVISO EXTERIOR ALTURA - 2 METROS | 12-12 SE REALIZA INSTALACIÓN DE CORRESPONSAL, SE INSTALA EQUIPO CON PRUEBAS EXITOSAS, SE CAPACITA Y SE EVALÚA AL CLIENTE, SE INSTALA PUBLICIDAD COMPLETA, CB QUEDA OPERATIVO. USUARIO SOMOS BANCOLOMBIA ACTIVO"/>
    <s v="VISITA_TÉCNICA"/>
    <s v="248VKD4S9210"/>
    <s v="PRINCIPAL"/>
    <s v="TERRESTRE"/>
    <s v="BOLAÑOS TABORDA JORGE ENRIQUE"/>
    <n v="1"/>
    <n v="367716"/>
    <n v="1"/>
    <n v="367716"/>
  </r>
  <r>
    <s v="CUCUTA"/>
    <s v="0036-0007"/>
    <x v="3"/>
    <n v="54172"/>
    <s v="TA-25-1393069"/>
    <n v="82439"/>
    <x v="0"/>
    <s v="CB CRECIMIENTO - NUEVO"/>
    <s v="NORTE DE SANTANDER"/>
    <s v="CHINACOTA"/>
    <s v="BARRIO CENTRO CHINACOTA 7"/>
    <s v="WOMPI"/>
    <s v="FO-25-1958244"/>
    <d v="2025-12-09T00:00:00"/>
    <d v="2025-12-18T00:00:00"/>
    <s v="EJECUTADO"/>
    <s v="10-12 SE REALIZA LLAMADA AL CLIENTE, SE HABLA CON LA SRA MARCELA VIVIANA ROJAS MARTINEZ SE VALIDA DIRECCIÓN OK, CANAL OK, DISPONIBILIDAD TOTAL, USUARIO Y CONTRASEÑA WOMPI OK, LLAMAR EL DÍA LA INSTALACIÓN PARA CONFIRMAR VISITA, AVISO EXTERIOR ALTURA - 2 METROS (COMUNICACIÓN POR WPP) | 12-12 EN COMUNICACIÓN COM LA SRA MARCELA VIVIANA ROJAS AL NUMERO DE CONTACTO 3125901182 CONFIRMA DISPONIBILIDAD PARA REALIZAR IMPLEMENTACIÓN PARA EL DIA LUNES 15 DE DICIEMBRE A PARTIR DE LAS 2PM, ADICIONALMENTE CONFIRMA ACTIVACION DE CREDENCIALES | 15-12 EN COMUNICACIÓN CON EL COMERCIO SE LE INFORMA A LA SRA VIVIANA ROJAS MARTINEZ 3125901182 QUE POR ORDEN PÚBLICO EN LAS VÍAS DE NORTE DE SANTANDER SE PROGRAMA VISITA PARA DESPUÉS DEL 18-12-25 A LA ESPERA DE NORMALIDAD PARA PODER VIAJAR A REALIZAR LA INSTALACIÓN | 18-12 SE REALIZA INSTALACIÓN DE CORRESPONSAL, SE INSTALA EQUIPO CON PRUEBAS EXITOSAS, SE CAPACITA Y SE EVALÚA AL CLIENTE, SE INSTALA PUBLICIDAD COMPLETA, CB QUEDA OPERATIVO. USUARIO SOMOS BANCOLOMBIA ACTIVO"/>
    <s v="VISITA_TÉCNICA"/>
    <s v="254MMD4W7174"/>
    <s v="INTERMEDIA"/>
    <s v="TERRESTRE"/>
    <s v="DURAN ACOSTA FRANK YONNY"/>
    <n v="1"/>
    <n v="488953"/>
    <n v="1"/>
    <n v="488953"/>
  </r>
  <r>
    <s v="MEDELLIN"/>
    <s v="0036-0005"/>
    <x v="1"/>
    <n v="27491"/>
    <s v="TA-25-1393070"/>
    <n v="82442"/>
    <x v="0"/>
    <s v="CB CRECIMIENTO - NUEVO"/>
    <s v="CHOCO"/>
    <s v="NOVITA"/>
    <s v="BARRIO CL PRINCIPAL NOVITA CHOCHO NOVITA"/>
    <s v="WOMPI"/>
    <s v="FO-25-1958247"/>
    <d v="2025-12-09T00:00:00"/>
    <d v="2025-12-19T00:00:00"/>
    <s v="EJECUTADO"/>
    <s v="10-12 SE REALIZA LLAMADA AL CLIENTE, SE HABLA CON EL SR DAIRO OCTAVIO DURANGO LOPERA SE VALIDA DIRECCIÓN OK, CANAL OK, DISPONIBILIDAD TOTAL, USUARIO Y CONTRASEÑA WOMPI OK, LLAMAR EL DÍA LA INSTALACIÓN PARA CONFIRMAR VISITA, AVISO EXTERIOR ALTURA - 2 METROS (COMUNICACIÓN POR WPP) | 19-12 SE REALIZA INSTALACIÓN DE CORRESPONSAL, SE INSTALA EQUIPO CON PRUEBAS EXITOSAS, SE CAPACITA Y SE EVALÚA AL CLIENTE, SE INSTALA PUBLICIDAD COMPLETA, CB QUEDA OPERATIVO. USUARIO SOMOS BANCOLOMBIA ACTIVO"/>
    <s v="VISITA_TÉCNICA"/>
    <s v="248VKD4S8867"/>
    <s v="LEJANA"/>
    <s v="AEREO"/>
    <s v="ROBLEDO DIAZ ANDRES FELIPE"/>
    <n v="1"/>
    <n v="598334"/>
    <n v="1"/>
    <n v="598334"/>
  </r>
  <r>
    <s v="BOGOTA"/>
    <s v="0036-0004"/>
    <x v="2"/>
    <n v="11001"/>
    <s v="TA-25-1393071"/>
    <n v="82433"/>
    <x v="0"/>
    <s v="CB CRECIMIENTO - NUEVO"/>
    <s v="CUNDINAMARCA"/>
    <s v="BOGOTA"/>
    <s v="BARRIO MARCO FIDEL SUAREZ BOGOTA 10"/>
    <s v="WOMPI"/>
    <s v="FO-25-1958250"/>
    <d v="2025-12-09T00:00:00"/>
    <d v="2025-12-15T00:00:00"/>
    <s v="EJECUTADO"/>
    <s v="10-12 SE REALIZA LLAMADA AL CLIENTE, SE HABLA CON LA SRA YURY PAOLA SANCHEZ CALDERON SE VALIDA DIRECCIÓN OK, CANAL OK, DISPONIBILIDAD TOTAL, USUARIO Y CONTRASEÑA WOMPI OK, LLAMAR EL DÍA LA INSTALACIÓN PARA CONFIRMAR VISITA, AVISO EXTERIOR ALTURA - 2 METROS | 15/12/2025 SE REALIZA INSTALACIÓN DE CORRESPONSAL, SE INSTALAN EQUIPOS CON PRUEBAS EXITOSAS, SE CAPACITA Y SE EVALÚA AL CLIENTE, SE INSTALA PUBLICIDAD COMPLETA, CB QUEDA OPERATIVO. USUARIO SOMOS BANCOLOMBIA ACTIVO"/>
    <s v="VISITA_TÉCNICA"/>
    <s v="254KMD4W5117"/>
    <s v="PRINCIPAL"/>
    <s v="TERRESTRE"/>
    <s v="BUSTOS MORA DIEGO MANUEL"/>
    <n v="1"/>
    <n v="367716"/>
    <n v="1"/>
    <n v="367716"/>
  </r>
  <r>
    <s v="MEDELLIN"/>
    <s v="0036-0005"/>
    <x v="1"/>
    <n v="27361"/>
    <s v="TA-25-1393074"/>
    <n v="82451"/>
    <x v="0"/>
    <s v="CB CRECIMIENTO - NUEVO"/>
    <s v="CHOCO"/>
    <s v="ISTMINA"/>
    <s v="BARRIO SANTA GENOVEVA SECTOR LAS MINAS ISTMINA"/>
    <s v="WOMPI"/>
    <s v="FO-25-1958253"/>
    <d v="2025-12-09T00:00:00"/>
    <d v="2025-12-19T00:00:00"/>
    <s v="EJECUTADO"/>
    <s v="10-12 SE REALIZA LLAMADA AL CLIENTE, SE HABLA CON LA SRA ELCY GUILLERMINA LERMA GUTIERREZ SE VALIDA DIRECCIÓN OK, CANAL OK, DISPONIBILIDAD TOTAL, USUARIO Y CONTRASEÑA WOMPI OK, LLAMAR EL DÍA LA INSTALACIÓN PARA CONFIRMAR VISITA, AVISO EXTERIOR ALTURA - 2 METROS | 19-12 SE REALIZA INSTALACIÓN DE CORRESPONSAL, SE INSTALA EQUIPO CON PRUEBAS EXITOSAS, SE CAPACITA Y SE EVALÚA AL CLIENTE, SE INSTALA PUBLICIDAD COMPLETA, CB QUEDA OPERATIVO. USUARIO SOMOS BANCOLOMBIA ACTIVO"/>
    <s v="VISITA_TÉCNICA"/>
    <s v="254KMD4W5641"/>
    <s v="LEJANA"/>
    <s v="AEREO"/>
    <s v="ROBLEDO DIAZ ANDRES FELIPE"/>
    <n v="1"/>
    <n v="598334"/>
    <n v="1"/>
    <n v="598334"/>
  </r>
  <r>
    <s v="PEREIRA"/>
    <s v="0036-0002"/>
    <x v="5"/>
    <n v="76020"/>
    <s v="TA-25-1393075"/>
    <n v="82431"/>
    <x v="0"/>
    <s v="CB CRECIMIENTO - NUEVO"/>
    <s v="VALLE DEL CAUCA"/>
    <s v="ALCALA"/>
    <s v="BARRIO CENTRO ALCALA 4"/>
    <s v="WOMPI"/>
    <s v="FO-25-1958255"/>
    <d v="2025-12-09T00:00:00"/>
    <d v="2025-12-12T00:00:00"/>
    <s v="EJECUTADO"/>
    <s v="10-12 SE REALIZA LLAMADA AL CLIENTE, SE HABLA CON LA SRA ROSALBA CARDONA LEAL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
    <s v="VISITA_TÉCNICA"/>
    <s v="254UMD4X8713"/>
    <s v="INTERMEDIA"/>
    <s v="TERRESTRE"/>
    <s v="ARROYAVE CANO MANUEL GUILLERMO"/>
    <n v="1"/>
    <n v="488953"/>
    <n v="1"/>
    <n v="488953"/>
  </r>
  <r>
    <s v="MONTERIA"/>
    <s v="0036-0001"/>
    <x v="0"/>
    <n v="23807"/>
    <s v="TA-25-1393077"/>
    <n v="82459"/>
    <x v="0"/>
    <s v="CB CRECIMIENTO - NUEVO"/>
    <s v="CORDOBA"/>
    <s v="TIERRALTA"/>
    <s v="BARRIO GALAN TIERRALTA 1"/>
    <s v="WOMPI"/>
    <s v="FO-25-1958259"/>
    <d v="2025-12-09T00:00:00"/>
    <d v="2025-12-15T00:00:00"/>
    <s v="EJECUTADO"/>
    <s v="11-12 SE REALIZA LLAMADA AL CLIENTE, SE HABLA CON LA SRA NIDIA CONSUELO GOEZ FLOREZ SE VALIDA DIRECCIÓN OK, CANAL OK, DISPONIBILIDAD TOTAL, USUARIO Y CONTRASEÑA WOMPI OK, LLAMAR EL DÍA LA INSTALACIÓN PARA CONFIRMAR VISITA, AVISO EXTERIOR ALTURA - 2 METROS (COMUNICACIÓN POR WPP) | 12-12 SE REALIZÓ LLAMADA DE VALIDACIÓN Y LA SEÑORA NIDIA GÓMEZ (3116751586), INFORMA QUE TIENE PROBLEMAS CON EL CANAL DE COMUNICACIÓN DESDE HACE DÍAS Y ESTÁ ESPERANDO REVISIÓN, ADICIONAL QUE LA SEÑAL MÓVIL ES MALA PARA PODER CONFIGURAR EL DATAFONO DE WOMPI. SE DEBE VALIDAR NUEVAMENTE POR LA TARDE O EL DÍA DE MAÑANA LA OPERATIVIDAD DEL CANAL DE COMUNICACIÓN. | 15-12 SE REALIZA INSTALACIÓN DE CORRESPONSAL, SE INSTALAN EQUIPOS CON PRUEBAS EXITOSAS, SE CAPACITA Y SE EVALÚA AL CLIENTE, SE INSTALA PUBLICIDAD COMPLETA, CB QUEDA OPERATIVO. USUARIO SOMOS BANCOLOMBIA ACTIVO. NO SÉ REALIZÓ PRUEBAS DE RECAUDO Y TRANSFERENCIAS PORQUE EL CLIENTE NO TIENE MÁS CUENTAS Y NO HAY FACTURAS PENDIENTES POR PAGAR."/>
    <s v="VISITA_TÉCNICA"/>
    <s v="254MMD4X1683"/>
    <s v="LEJANA"/>
    <s v="TERRESTRE"/>
    <s v="CALDERA SALCEDO CARLOS JULIO"/>
    <n v="1"/>
    <n v="598334"/>
    <n v="1"/>
    <n v="598334"/>
  </r>
  <r>
    <s v="CALI"/>
    <s v="0036-0003"/>
    <x v="6"/>
    <n v="76111"/>
    <s v="TA-25-1393078"/>
    <n v="82444"/>
    <x v="0"/>
    <s v="CB CRECIMIENTO - NUEVO"/>
    <s v="VALLE DEL CAUCA"/>
    <s v="GUADALAJARA DE BUGA"/>
    <s v="BARRIO CENTRO GUADALAJARA DE BUGA 20"/>
    <s v="WOMPI"/>
    <s v="FO-25-1958262"/>
    <d v="2025-12-09T00:00:00"/>
    <d v="2025-12-15T00:00:00"/>
    <s v="EJECUTADO"/>
    <s v="11-12 SE REALIZA LLAMADA AL CLIENTE, SE HABLA CON LA SRA YURY VANESSA BULLA TORRES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 v="VISITA_TÉCNICA"/>
    <s v="248VKD4S9216"/>
    <s v="INTERMEDIA"/>
    <s v="TERRESTRE"/>
    <s v="MONTERO MUESES GIAN CARLO"/>
    <n v="1"/>
    <n v="488953"/>
    <n v="1"/>
    <n v="488953"/>
  </r>
  <r>
    <s v="CALI"/>
    <s v="0036-0003"/>
    <x v="6"/>
    <n v="76130"/>
    <s v="TA-25-1393086"/>
    <n v="82438"/>
    <x v="0"/>
    <s v="CB CRECIMIENTO - NUEVO"/>
    <s v="VALLE DEL CAUCA"/>
    <s v="CANDELARIA"/>
    <s v="BARRIO LA VICTORIA CANDELARIA"/>
    <s v="WOMPI"/>
    <s v="FO-25-1958266"/>
    <d v="2025-12-09T00:00:00"/>
    <d v="2025-12-15T00:00:00"/>
    <s v="EJECUTADO"/>
    <s v="10-12 SE REALIZA LLAMADA AL CLIENTE, SE HABLA CON EL SR ANDRES MAURICIO VALENCIA GONZALEZ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 v="VISITA_TÉCNICA"/>
    <s v="248VKD4S9217"/>
    <s v="INTERMEDIA"/>
    <s v="TERRESTRE"/>
    <s v="BOLAÑOS TABORDA JORGE ENRIQUE"/>
    <n v="1"/>
    <n v="488953"/>
    <n v="1"/>
    <n v="488953"/>
  </r>
  <r>
    <s v="BOGOTA"/>
    <s v="0036-0004"/>
    <x v="2"/>
    <n v="25181"/>
    <s v="TA-25-1393087"/>
    <n v="82447"/>
    <x v="0"/>
    <s v="CB CRECIMIENTO - NUEVO"/>
    <s v="CUNDINAMARCA"/>
    <s v="CHOACHI"/>
    <s v="BARRIO CENTRO CHOACHI 9"/>
    <s v="WOMPI"/>
    <s v="FO-25-1958268"/>
    <d v="2025-12-09T00:00:00"/>
    <d v="2025-12-12T00:00:00"/>
    <s v="EJECUTADO"/>
    <s v="10-12 SE REALIZA LLAMADA AL CLIENTE, SE HABLA CON LA SRA MYRIAM ANDREA CRUZ PARDO SE VALIDA DIRECCIÓN OK, CANAL OK, DISPONIBILIDAD TOTAL, USUARIO Y CONTRASEÑA WOMPI OK, LLAMAR EL DÍA LA INSTALACIÓN PARA CONFIRMAR VISITA, AVISO EXTERIOR ALTURA - 2 METROS (COMUNICACIÓN POR WPP) | 12-12 SE REALIZA INSTALACIÓN DE CORRESPONSAL, SE INSTALAN EQUIPOS CON PRUEBAS EXITOSAS, SE CAPACITA Y SE EVALÚA AL CLIENTE, SE INSTALA PUBLICIDAD COMPLETA, CB QUEDA OPERATIVO. USUARIO SOMOS BANCOLOMBIA ACTIVO"/>
    <s v="VISITA_TÉCNICA"/>
    <s v="254KMD4W5525"/>
    <s v="INTERMEDIA"/>
    <s v="TERRESTRE"/>
    <s v="GONZALEZ FANDIÑO SANTIAGO ERNESTO"/>
    <n v="1"/>
    <n v="488953"/>
    <n v="1"/>
    <n v="488953"/>
  </r>
  <r>
    <s v="CUCUTA"/>
    <s v="0036-0007"/>
    <x v="3"/>
    <n v="54001"/>
    <s v="TA-25-1393088"/>
    <n v="82441"/>
    <x v="0"/>
    <s v="CB CRECIMIENTO - NUEVO"/>
    <s v="NORTE DE SANTANDER"/>
    <s v="CUCUTA"/>
    <s v="BARRIO SAN MIGUEL CUCUTA 13"/>
    <s v="WOMPI"/>
    <s v="FO-25-1958272"/>
    <d v="2025-12-09T00:00:00"/>
    <d v="2025-12-12T00:00:00"/>
    <s v="EJECUTADO"/>
    <s v="10-12 SE REALIZA LLAMADA AL CLIENTE, SE HABLA CON EL SR JOSE IVAN ALBARRACIN GALVIS SE VALIDA DIRECCIÓN OK, CANAL OK, DISPONIBILIDAD TOTAL, USUARIO Y CONTRASEÑA WOMPI OK, LLAMAR EL DÍA LA INSTALACIÓN PARA CONFIRMAR VISITA, AVISO EXTERIOR ALTURA - 2 METROS (COMUNICACIÓN POR WPP) 12-12 SE REALIZA INSTALACIÓN DE CORRESPONSAL, SE INSTALAN EQUIPOS CON PRUEBAS EXITOSAS, SE CAPACITA Y SE EVALÚA AL CLIENTE, SE INSTALA PUBLICIDAD COMPLETA, CB QUEDA OPERATIVO. USUARIO SOMOS BANCOLOMBIA ACTIVO"/>
    <s v="VISITA_TÉCNICA"/>
    <s v="254MMD4W7170"/>
    <s v="PRINCIPAL"/>
    <s v="TERRESTRE"/>
    <s v="DURAN ACOSTA FRANK YONNY"/>
    <n v="1"/>
    <n v="367716"/>
    <n v="1"/>
    <n v="367716"/>
  </r>
  <r>
    <s v="BOGOTA"/>
    <s v="0036-0004"/>
    <x v="2"/>
    <n v="11001"/>
    <s v="TA-25-1393089"/>
    <n v="82435"/>
    <x v="0"/>
    <s v="CB CRECIMIENTO - NUEVO"/>
    <s v="CUNDINAMARCA"/>
    <s v="BOGOTA"/>
    <s v="BARRIO NUEVA VILLA MAYOR BOGOTA"/>
    <s v="WOMPI"/>
    <s v="FO-25-1958273"/>
    <d v="2025-12-09T00:00:00"/>
    <d v="2025-12-15T00:00:00"/>
    <s v="EJECUTADO"/>
    <s v="10-12 SE REALIZA LLAMADA AL CLIENTE, SE HABLA CON LA SRA SONIA SIERRA LOPEZ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 v="VISITA_TÉCNICA"/>
    <s v="254KMD4W5542"/>
    <s v="PRINCIPAL"/>
    <s v="TERRESTRE"/>
    <s v="SOTO LONDOÑO FREDY ALEXANDER"/>
    <n v="1"/>
    <n v="367716"/>
    <n v="1"/>
    <n v="367716"/>
  </r>
  <r>
    <s v="MONTERIA"/>
    <s v="0036-0001"/>
    <x v="0"/>
    <n v="23675"/>
    <s v="TA-25-1393090"/>
    <n v="82458"/>
    <x v="0"/>
    <s v="CB CRECIMIENTO - NUEVO"/>
    <s v="CORDOBA"/>
    <s v="SAN BERNARDO DEL VIENTO"/>
    <s v="BARRIO GUAYABAL SAN BERNARDO DEL VIENTO 1"/>
    <s v="WOMPI"/>
    <s v="FO-25-1958275"/>
    <d v="2025-12-09T00:00:00"/>
    <d v="2025-12-12T00:00:00"/>
    <s v="EJECUTADO"/>
    <s v="10-12 SE REALIZA LLAMADA AL CLIENTE, SE HABLA CON LA SRA CARMEN LUCIA ESCOBAR NEGRETTE SE VALIDA DIRECCIÓN OK, CANAL OK, DISPONIBILIDAD TOTAL, USUARIO Y CONTRASEÑA WOMPI OK, LLAMAR EL DÍA LA INSTALACIÓN PARA CONFIRMAR VISITA, AVISO EXTERIOR ALTURA - 2 METROS (COMUNICACIÓN POR WPP) | 12-12 SE REALIZA INSTALACIÓN DE CORRESPONSAL, SE INSTALA EQUIPO CON PRUEBAS EXITOSAS, SE CAPACITA Y SE EVALÚA AL CLIENTE, SE INSTALA PUBLICIDAD COMPLETA, CB QUEDA OPERATIVO. USUARIO SOMOS BANCOLOMBIA ACTIVO"/>
    <s v="VISITA_TÉCNICA"/>
    <s v="254MMD4X1697"/>
    <s v="INTERMEDIA"/>
    <s v="TERRESTRE"/>
    <s v="COGOLLO ROSSO CAMILO ANDRES"/>
    <n v="1"/>
    <n v="488953"/>
    <n v="1"/>
    <n v="488953"/>
  </r>
  <r>
    <s v="CUCUTA"/>
    <s v="0036-0007"/>
    <x v="3"/>
    <n v="54518"/>
    <s v="TA-25-1393091"/>
    <n v="82454"/>
    <x v="0"/>
    <s v="CB CRECIMIENTO - NUEVO"/>
    <s v="NORTE DE SANTANDER"/>
    <s v="PAMPLONA"/>
    <s v="BARRIO CENTRO PAMPLONA 25"/>
    <s v="WOMPI"/>
    <s v="FO-25-1958282"/>
    <d v="2025-12-09T00:00:00"/>
    <d v="2025-12-18T00:00:00"/>
    <s v="EJECUTADO"/>
    <s v="10-12 SE REALIZA LLAMADA AL CLIENTE, SE HABLA CON LA SRA CARMEN ROSA MARTINEZ ESPINOSA SE VALIDA DIRECCIÓN OK, CANAL OK, DISPONIBILIDAD TOTAL, USUARIO Y CONTRASEÑA WOMPI OK, LLAMAR EL DÍA LA INSTALACIÓN PARA CONFIRMAR VISITA, AVISO EXTERIOR ALTURA - 2 METROS | 18-12 SE REALIZA INSTALACIÓN DE CORRESPONSAL, SE INSTALA EQUIPO CON PRUEBAS EXITOSAS, SE CAPACITA Y SE EVALÚA AL CLIENTE, SE INSTALA PUBLICIDAD COMPLETA, CB QUEDA OPERATIVO. USUARIO SOMOS BANCOLOMBIA ACTIVO"/>
    <s v="VISITA_TÉCNICA"/>
    <s v="248VKD4S9032"/>
    <s v="LEJANA"/>
    <s v="TERRESTRE"/>
    <s v="GONZALEZ ESTUPIÑAN YEISON WALTER ANTONIO"/>
    <n v="1"/>
    <n v="598334"/>
    <n v="1"/>
    <n v="598334"/>
  </r>
  <r>
    <s v="BOGOTA"/>
    <s v="0036-0004"/>
    <x v="2"/>
    <n v="11001"/>
    <s v="TA-25-1393093"/>
    <n v="82432"/>
    <x v="0"/>
    <s v="CB CRECIMIENTO - NUEVO"/>
    <s v="CUNDINAMARCA"/>
    <s v="BOGOTA"/>
    <s v="BARRIO BOSA EL RECUERDO BOGOTA "/>
    <s v="WOMPI"/>
    <s v="FO-25-1958285"/>
    <d v="2025-12-09T00:00:00"/>
    <d v="2025-12-12T00:00:00"/>
    <s v="EJECUTADO"/>
    <s v="10-12 SE REALIZA LLAMADA AL CLIENTE, SE HABLA CON LA SRA MARICELA BARBOSA CEPEDA SE VALIDA DIRECCIÓN OK, CANAL OK, DISPONIBILIDAD TOTAL, USUARIO Y CONTRASEÑA WOMPI OK, LLAMAR EL DÍA LA INSTALACIÓN PARA CONFIRMAR VISITA, AVISO EXTERIOR ALTURA - 2 METROS | 12-12 SE REALIZA INSTALACIÓN DE CORRESPONSAL, SE INSTALA EQUIPO CON PRUEBAS EXITOSAS, SE CAPACITA Y SE EVALÚA AL CLIENTE, SE INSTALA PUBLICIDAD COMPLETA, CB QUEDA OPERATIVO. USUARIO SOMOS BANCOLOMBIA ACTIVO"/>
    <s v="VISITA_TÉCNICA"/>
    <s v="254KMD4W5548"/>
    <s v="PRINCIPAL"/>
    <s v="TERRESTRE"/>
    <s v="ORTIZ MARTINEZ STIVEN"/>
    <n v="1"/>
    <n v="367716"/>
    <n v="1"/>
    <n v="367716"/>
  </r>
  <r>
    <s v="MANIZALES"/>
    <s v="0036-0002"/>
    <x v="5"/>
    <n v="17013"/>
    <s v="TA-25-1393094"/>
    <n v="82430"/>
    <x v="0"/>
    <s v="CB CRECIMIENTO - NUEVO"/>
    <s v="CALDAS"/>
    <s v="AGUADAS"/>
    <s v="BARRIO VEREDA ENCIMADAS AGUADAS"/>
    <s v="WOMPI"/>
    <s v="FO-25-1958287"/>
    <d v="2025-12-09T00:00:00"/>
    <d v="2025-12-17T00:00:00"/>
    <s v="EJECUTADO"/>
    <s v="10-12 SE REALIZA LLAMADA AL CLIENTE, SE HABLA CON LA SRA LUZ ADRIANA GALLEGO GALLEGO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
    <s v="VISITA_TÉCNICA"/>
    <s v="254UMD4X8654"/>
    <s v="LEJANA"/>
    <s v="TERRESTRE"/>
    <s v="AGUIRRE HENAO RAUL EDUARDO"/>
    <n v="1"/>
    <n v="598334"/>
    <n v="1"/>
    <n v="598334"/>
  </r>
  <r>
    <s v="CALI"/>
    <s v="0036-0003"/>
    <x v="6"/>
    <n v="76563"/>
    <s v="TA-25-1393095"/>
    <n v="82456"/>
    <x v="0"/>
    <s v="CB CRECIMIENTO - NUEVO"/>
    <s v="VALLE DEL CAUCA"/>
    <s v="PRADERA"/>
    <s v="BARRIO LOS COMUNEROS PRADERA PRADERA"/>
    <s v="WOMPI"/>
    <s v="FO-25-1958291"/>
    <d v="2025-12-09T00:00:00"/>
    <d v="2025-12-15T00:00:00"/>
    <s v="EJECUTADO"/>
    <s v="11-12 SE REALIZA LLAMADA AL CLIENTE, SE HABLA CON EL SR JAIRO PASTRANA BAGUI SE VALIDA DIRECCIÓN OK, CANAL OK, DISPONIBILIDAD TOTAL, USUARIO Y CONTRASEÑA WOMPI OK, LLAMAR EL DÍA LA INSTALACIÓN PARA CONFIRMAR VISITA, AVISO EXTERIOR ALTURA - 2 METROS (COMUNICACIÓN POR WPP) | 15/12/2025 SE REALIZA INSTALACIÓN DE CORRESPONSAL, SE INSTALAN EQUIPOS CON PRUEBAS EXITOSAS, SE CAPACITA Y SE EVALÚA AL CLIENTE, SE INSTALA PUBLICIDAD COMPLETA, CB QUEDA OPERATIVO. USUARIO SOMOS BANCOLOMBIA ACTIVO"/>
    <s v="VISITA_TÉCNICA"/>
    <s v="248VKD4S9220"/>
    <s v="INTERMEDIA"/>
    <s v="TERRESTRE"/>
    <s v="HERRERA MONAR GEOVANNY"/>
    <n v="1"/>
    <n v="488953"/>
    <n v="1"/>
    <n v="488953"/>
  </r>
  <r>
    <s v="BARRANQUILLA"/>
    <s v="0036-0001"/>
    <x v="0"/>
    <n v="8770"/>
    <s v="TA-25-1423628"/>
    <n v="82491"/>
    <x v="0"/>
    <s v="CB CRECIMIENTO - NUEVO"/>
    <s v="ATLANTICO"/>
    <s v="SUAN"/>
    <s v="BARRIO CENTRO SUAN 3"/>
    <s v="WOMPI"/>
    <s v="FO-25-1980818"/>
    <d v="2025-12-15T00:00:00"/>
    <d v="2025-12-17T00:00:00"/>
    <s v="EJECUTADO"/>
    <s v="16-12 SE REALIZA LLAMADA AL CLIENTE, SE HABLA CON LA SRA KATERINE DEL CARMEN RUIZ BARRIOS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
    <s v="VISITA_TÉCNICA"/>
    <s v="254UMD4X8069"/>
    <s v="INTERMEDIA"/>
    <s v="TERRESTRE"/>
    <s v="DE AVILA SIADES ALBERTO ENRIQUE"/>
    <n v="1"/>
    <n v="488953"/>
    <n v="1"/>
    <n v="488953"/>
  </r>
  <r>
    <s v="TUNJA"/>
    <s v="0036-0007"/>
    <x v="3"/>
    <n v="15176"/>
    <s v="TA-25-1423631"/>
    <n v="82488"/>
    <x v="0"/>
    <s v="CB CRECIMIENTO - NUEVO"/>
    <s v="BOYACA"/>
    <s v="CHIQUINQUIRA"/>
    <s v="BARRIO BOYACA CHIQUINQUIRA 1"/>
    <s v="WOMPI"/>
    <s v="FO-25-1980823"/>
    <d v="2025-12-15T00:00:00"/>
    <d v="2025-12-19T00:00:00"/>
    <s v="EJECUTADO"/>
    <s v="16-12 SE REALIZA LLAMADA AL CLIENTE, SE HABLA CON LA SRA LINA MARITZA CASTRO GONZALEZ SE VALIDA DIRECCIÓN OK, CANAL OK, DISPONIBILIDAD TOTAL, USUARIO Y CONTRASEÑA WOMPI OK, LLAMAR EL DÍA LA INSTALACIÓN PARA CONFIRMAR VISITA, AVISO EXTERIOR ALTURA - 2 METROS (COMUNICACIÓN POR WPP) | 18-12 EN COMUNICACIÓN CON EL CLIENTE, SE LE INDICA QUE POR TEMAS DE TRANSPORTE Y DESPLAZAMIENTOS NO ES POSIBLE LLEGAR A EJECUTAR LA ACTIVIDAD EL DÍA DE HOY, CLIENTE CONFIRMA TENER LA DISPONIBILIDAD PARA ATENDER LA VISITA EL DÍA DE MAÑANA | 19-12 SE REALIZA INSTALACIÓN DE CORRESPONSAL, SE INSTALA EQUIPO CON PRUEBAS EXITOSAS, SE CAPACITA Y SE EVALÚA AL CLIENTE, SE INSTALA PUBLICIDAD COMPLETA, CB QUEDA OPERATIVO. USUARIO SOMOS BANCOLOMBIA ACTIVO"/>
    <s v="VISITA_TÉCNICA"/>
    <s v="254KMD4W6342"/>
    <s v="LEJANA"/>
    <s v="TERRESTRE"/>
    <s v="RODRIGUEZ MURCIA YERSON IVAN"/>
    <n v="1"/>
    <n v="598334"/>
    <n v="1"/>
    <n v="598334"/>
  </r>
  <r>
    <s v="CALI"/>
    <s v="0036-0003"/>
    <x v="6"/>
    <n v="76001"/>
    <s v="TA-25-1423640"/>
    <n v="82487"/>
    <x v="0"/>
    <s v="CB CRECIMIENTO - NUEVO"/>
    <s v="VALLE DEL CAUCA"/>
    <s v="CALI"/>
    <s v="BARRIO CALIMA CALI 6"/>
    <s v="WOMPI"/>
    <s v="FO-25-1980835"/>
    <d v="2025-12-15T00:00:00"/>
    <d v="2025-12-17T00:00:00"/>
    <s v="EJECUTADO"/>
    <s v="16-12 SE REALIZA LLAMADA AL CLIENTE, SE HABLA CON LA SRA JENYFFER OSPINA BAUTISTA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
    <s v="VISITA_TÉCNICA"/>
    <s v="248VKD4S9225"/>
    <s v="PRINCIPAL"/>
    <s v="TERRESTRE"/>
    <s v="PALACIOS GOMEZ BRAHIAN ANDRES"/>
    <n v="1"/>
    <n v="367716"/>
    <n v="1"/>
    <n v="367716"/>
  </r>
  <r>
    <s v="BOGOTA"/>
    <s v="0036-0004"/>
    <x v="2"/>
    <n v="11001"/>
    <s v="TA-25-1423648"/>
    <n v="82486"/>
    <x v="0"/>
    <s v="CB CRECIMIENTO - NUEVO"/>
    <s v="CUNDINAMARCA"/>
    <s v="BOGOTA"/>
    <s v="BARRIO POLICARPA BOGOTA 7"/>
    <s v="WOMPI"/>
    <s v="FO-25-1980840"/>
    <d v="2025-12-15T00:00:00"/>
    <d v="2025-12-17T00:00:00"/>
    <s v="EJECUTADO"/>
    <s v="16-12 SE REALIZA LLAMADA AL CLIENTE, SE HABLA CON EL SR MARIO FERNANDO PEREZ PEREZ SE VALIDA DIRECCIÓN OK, CANAL OK, DISPONIBILIDAD TOTAL, USUARIO Y CONTRASEÑA WOMPI OK, LLAMAR EL DÍA LA INSTALACIÓN PARA CONFIRMAR VISITA, AVISO EXTERIOR ALTURA - 2 METROS (COMUNICACIÓN POR WPP) | 17-12 SE REALIZA INSTALACIÓN DE CORRESPONSAL, SE INSTALA EQUIPO CON PRUEBAS EXITOSAS, SE CAPACITA Y SE EVALÚA AL CLIENTE, SE INSTALA PUBLICIDAD COMPLETA, CB QUEDA OPERATIVO. USUARIO SOMOS BANCOLOMBIA ACTIVO"/>
    <s v="VISITA_TÉCNICA"/>
    <s v="254KMD4W5550"/>
    <s v="PRINCIPAL"/>
    <s v="TERRESTRE"/>
    <s v="LOZADA ROJAS CHRISTIAN ANDRES"/>
    <n v="1"/>
    <n v="367716"/>
    <n v="1"/>
    <n v="367716"/>
  </r>
  <r>
    <s v="CALI"/>
    <s v="0036-0003"/>
    <x v="6"/>
    <n v="76111"/>
    <s v="TA-25-1423657"/>
    <n v="82489"/>
    <x v="0"/>
    <s v="CB CRECIMIENTO - NUEVO"/>
    <s v="VALLE DEL CAUCA"/>
    <s v="GUADALAJARA DE BUGA"/>
    <s v="BARRIO BALBOA GUADALAJARA DE BUGA 1"/>
    <s v="WOMPI"/>
    <s v="FO-25-1980846"/>
    <d v="2025-12-15T00:00:00"/>
    <d v="2025-12-17T00:00:00"/>
    <s v="EJECUTADO"/>
    <s v="16-12 SE REALIZA LLAMADA AL CLIENTE, SE HABLA CON EL SR DIEGO ALEXANDER SOTO CIFUENTES SE VALIDA DIRECCIÓN OK, CANAL OK, DISPONIBILIDAD TOTAL, USUARIO Y CONTRASEÑA WOMPI OK, LLAMAR EL DÍA LA INSTALACIÓN PARA CONFIRMAR VISITA, AVISO EXTERIOR ALTURA - 2 METROS | 17-12 SE REALIZA INSTALACIÓN DE CORRESPONSAL, SE INSTALA EQUIPO CON PRUEBAS EXITOSAS, SE CAPACITA Y SE EVALÚA AL CLIENTE, SE INSTALA PUBLICIDAD COMPLETA, CB QUEDA OPERATIVO. USUARIO SOMOS BANCOLOMBIA ACTIVO"/>
    <s v="VISITA_TÉCNICA"/>
    <s v="254KMD4W5667"/>
    <s v="INTERMEDIA"/>
    <s v="TERRESTRE"/>
    <s v="TORRES GARCIA JENDRY JOSE"/>
    <n v="1"/>
    <n v="488953"/>
    <n v="1"/>
    <n v="488953"/>
  </r>
  <r>
    <s v="MONTERIA"/>
    <s v="0036-0001"/>
    <x v="0"/>
    <n v="5154"/>
    <s v="TA-25-1434016"/>
    <n v="82493"/>
    <x v="0"/>
    <s v="CB CRECIMIENTO - NUEVO"/>
    <s v="ANTIOQUIA"/>
    <s v="CAUCASIA"/>
    <s v="BARRIO EL CAMELLO CAUCASIA 2"/>
    <s v="WOMPI"/>
    <s v="FO-25-1996825"/>
    <d v="2025-12-17T00:00:00"/>
    <d v="2025-12-22T00:00:00"/>
    <s v="EJECUTADO"/>
    <s v="18-12 SE REALIZA LLAMADA AL CLIENTE, SE HABLA CON LA SRA LILIBETH HILCE RAMIREZ SE VALIDA DIRECCIÓN OK, CANAL OK, DISPONIBILIDAD TOTAL, USUARIO Y CONTRASEÑA WOMPI OK, LLAMAR EL DÍA LA INSTALACIÓN PARA CONFIRMAR VISITA, AVISO EXTERIOR ALTURA - 2 METROS (COMUNICACION POR WPP) | 22-12 SE REALIZA INSTALACIÓN DE CORRESPONSAL, SE INSTALA EQUIPO CON PRUEBAS EXITOSAS, SE CAPACITA Y SE EVALÚA AL CLIENTE, SE INSTALA PUBLICIDAD COMPLETA, CB QUEDA OPERATIVO. USUARIO SOMOS BANCOLOMBIA ACTIVO"/>
    <s v="VISITA_TÉCNICA"/>
    <s v="254MMD4X1615"/>
    <s v="INTERMEDIA"/>
    <s v="TERRESTRE"/>
    <s v="CALDERA SALCEDO CARLOS JULIO"/>
    <n v="1"/>
    <n v="488953"/>
    <n v="1"/>
    <n v="488953"/>
  </r>
  <r>
    <s v="CUCUTA"/>
    <s v="0036-0007"/>
    <x v="3"/>
    <n v="54001"/>
    <s v="TA-25-1434018"/>
    <n v="82494"/>
    <x v="0"/>
    <s v="CB CRECIMIENTO - NUEVO"/>
    <s v="NORTE DE SANTANDER"/>
    <s v="CUCUTA"/>
    <s v="BARRIO TORCOROMA 3 CUCUTA"/>
    <s v="WOMPI"/>
    <s v="FO-25-1996826"/>
    <d v="2025-12-17T00:00:00"/>
    <d v="2025-12-20T00:00:00"/>
    <s v="EJECUTADO"/>
    <s v="18-12 SE REALIZA LLAMADA AL CLIENTE, SE HABLA CON EL SR CARLOS ANTONIO BRICEÑO JACOME SE VALIDA DIRECCIÓN OK, CANAL OK, DISPONIBILIDAD TOTAL, USUARIO Y CONTRASEÑA WOMPI OK, LLAMAR EL DÍA LA INSTALACIÓN PARA CONFIRMAR VISITA, AVISO EXTERIOR ALTURA - 2 METROS (COMUNICACION POR WPP) | 20-12 SE REALIZA INSTALACIÓN DE CORRESPONSAL, SE INSTALA EQUIPO CON PRUEBAS EXITOSAS, SE CAPACITA Y SE EVALÚA AL CLIENTE, SE INSTALA PUBLICIDAD COMPLETA, CB QUEDA OPERATIVO. USUARIO SOMOS BANCOLOMBIA ACTIVO"/>
    <s v="VISITA_TÉCNICA"/>
    <s v="254MMD4X0691"/>
    <s v="PRINCIPAL"/>
    <s v="TERRESTRE"/>
    <s v="MORA VEGA JEAMPIER"/>
    <n v="1"/>
    <n v="367716"/>
    <n v="1"/>
    <n v="367716"/>
  </r>
  <r>
    <s v="MONTERIA"/>
    <s v="0036-0001"/>
    <x v="0"/>
    <n v="23001"/>
    <s v="TA-25-1434019"/>
    <n v="82495"/>
    <x v="0"/>
    <s v="CB CRECIMIENTO - NUEVO"/>
    <s v="CORDOBA"/>
    <s v="MONTERIA"/>
    <s v="BARRIO CENTRO MONTERIA  60"/>
    <s v="WOMPI"/>
    <s v="FO-25-1996831"/>
    <d v="2025-12-17T00:00:00"/>
    <d v="2025-12-19T00:00:00"/>
    <s v="EJECUTADO"/>
    <s v="18-12 SE REALIZA LLAMADA AL CLIENTE, SE HABLA CON LA SRA ERIKA ELENA PEREZ MENDOZA SE VALIDA DIRECCIÓN OK, CANAL OK, DISPONIBILIDAD TOTAL, USUARIO Y CONTRASEÑA WOMPI OK, LLAMAR EL DÍA LA INSTALACIÓN PARA CONFIRMAR VISITA, AVISO EXTERIOR ALTURA - 2 METROS (COMUNICACION POR WPP) | 19-12 SE REALIZA INSTALACIÓN DE CORRESPONSAL, SE INSTALA EQUIPO CON PRUEBAS EXITOSAS, SE CAPACITA Y SE EVALÚA AL CLIENTE, SE INSTALA PUBLICIDAD COMPLETA, CB QUEDA OPERATIVO. USUARIO SOMOS BANCOLOMBIA ACTIVO"/>
    <s v="VISITA_TÉCNICA"/>
    <s v="254MMD4X1692"/>
    <s v="PRINCIPAL"/>
    <s v="TERRESTRE"/>
    <s v="CALDERA SALCEDO CARLOS JULIO"/>
    <n v="1"/>
    <n v="367716"/>
    <n v="1"/>
    <n v="367716"/>
  </r>
  <r>
    <m/>
    <m/>
    <x v="7"/>
    <m/>
    <m/>
    <m/>
    <x v="1"/>
    <m/>
    <m/>
    <m/>
    <m/>
    <m/>
    <m/>
    <m/>
    <m/>
    <m/>
    <m/>
    <m/>
    <m/>
    <m/>
    <m/>
    <m/>
    <m/>
    <m/>
    <m/>
    <n v="47327250"/>
  </r>
  <r>
    <m/>
    <m/>
    <x v="7"/>
    <m/>
    <m/>
    <m/>
    <x v="1"/>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n v="7916927"/>
  </r>
  <r>
    <x v="1"/>
    <n v="6676681"/>
  </r>
  <r>
    <x v="2"/>
    <n v="4134391"/>
  </r>
  <r>
    <x v="3"/>
    <n v="7466060"/>
  </r>
  <r>
    <x v="4"/>
    <n v="4353153"/>
  </r>
  <r>
    <x v="5"/>
    <n v="7521494"/>
  </r>
  <r>
    <x v="6"/>
    <n v="9258544"/>
  </r>
  <r>
    <x v="7"/>
    <m/>
  </r>
  <r>
    <x v="7"/>
    <m/>
  </r>
  <r>
    <x v="7"/>
    <m/>
  </r>
  <r>
    <x v="7"/>
    <m/>
  </r>
  <r>
    <x v="7"/>
    <m/>
  </r>
  <r>
    <x v="7"/>
    <m/>
  </r>
  <r>
    <x v="7"/>
    <m/>
  </r>
  <r>
    <x v="0"/>
    <n v="7818603"/>
  </r>
  <r>
    <x v="1"/>
    <n v="5730816"/>
  </r>
  <r>
    <x v="2"/>
    <n v="2670080"/>
  </r>
  <r>
    <x v="3"/>
    <n v="8733341"/>
  </r>
  <r>
    <x v="4"/>
    <n v="5538867"/>
  </r>
  <r>
    <x v="5"/>
    <n v="5983725"/>
  </r>
  <r>
    <x v="6"/>
    <n v="7468122"/>
  </r>
  <r>
    <x v="7"/>
    <m/>
  </r>
  <r>
    <x v="7"/>
    <m/>
  </r>
  <r>
    <x v="7"/>
    <m/>
  </r>
  <r>
    <x v="7"/>
    <m/>
  </r>
  <r>
    <x v="7"/>
    <m/>
  </r>
  <r>
    <x v="7"/>
    <m/>
  </r>
  <r>
    <x v="7"/>
    <m/>
  </r>
  <r>
    <x v="7"/>
    <m/>
  </r>
  <r>
    <x v="0"/>
    <n v="14028729"/>
  </r>
  <r>
    <x v="1"/>
    <n v="10204056"/>
  </r>
  <r>
    <x v="2"/>
    <n v="4866922"/>
  </r>
  <r>
    <x v="3"/>
    <n v="10231068"/>
  </r>
  <r>
    <x v="4"/>
    <n v="10753838"/>
  </r>
  <r>
    <x v="5"/>
    <n v="11141653"/>
  </r>
  <r>
    <x v="6"/>
    <n v="9754249"/>
  </r>
  <r>
    <x v="7"/>
    <m/>
  </r>
  <r>
    <x v="7"/>
    <m/>
  </r>
  <r>
    <x v="7"/>
    <m/>
  </r>
  <r>
    <x v="7"/>
    <m/>
  </r>
  <r>
    <x v="7"/>
    <m/>
  </r>
  <r>
    <x v="7"/>
    <m/>
  </r>
  <r>
    <x v="7"/>
    <m/>
  </r>
  <r>
    <x v="7"/>
    <m/>
  </r>
  <r>
    <x v="0"/>
    <n v="1711562"/>
  </r>
  <r>
    <x v="1"/>
    <n v="712362"/>
  </r>
  <r>
    <x v="3"/>
    <n v="1030762"/>
  </r>
  <r>
    <x v="4"/>
    <n v="2431880"/>
  </r>
  <r>
    <x v="5"/>
    <n v="1941404"/>
  </r>
  <r>
    <x v="6"/>
    <n v="3553904"/>
  </r>
  <r>
    <x v="2"/>
    <n v="2100830"/>
  </r>
  <r>
    <x v="7"/>
    <m/>
  </r>
  <r>
    <x v="7"/>
    <m/>
  </r>
  <r>
    <x v="7"/>
    <m/>
  </r>
  <r>
    <x v="7"/>
    <m/>
  </r>
  <r>
    <x v="7"/>
    <m/>
  </r>
  <r>
    <x v="7"/>
    <m/>
  </r>
  <r>
    <x v="7"/>
    <m/>
  </r>
  <r>
    <x v="0"/>
    <n v="766292"/>
  </r>
  <r>
    <x v="1"/>
    <n v="766292"/>
  </r>
  <r>
    <x v="3"/>
    <n v="1075779"/>
  </r>
  <r>
    <x v="4"/>
    <n v="2422214"/>
  </r>
  <r>
    <x v="5"/>
    <n v="382976"/>
  </r>
  <r>
    <x v="2"/>
    <n v="117829"/>
  </r>
  <r>
    <x v="6"/>
    <n v="1486924"/>
  </r>
  <r>
    <x v="7"/>
    <m/>
  </r>
  <r>
    <x v="7"/>
    <m/>
  </r>
  <r>
    <x v="7"/>
    <m/>
  </r>
  <r>
    <x v="7"/>
    <m/>
  </r>
  <r>
    <x v="7"/>
    <m/>
  </r>
  <r>
    <x v="7"/>
    <m/>
  </r>
  <r>
    <x v="7"/>
    <m/>
  </r>
  <r>
    <x v="7"/>
    <m/>
  </r>
  <r>
    <x v="0"/>
    <n v="658066"/>
  </r>
  <r>
    <x v="3"/>
    <n v="59451"/>
  </r>
  <r>
    <x v="4"/>
    <n v="1128288"/>
  </r>
  <r>
    <x v="5"/>
    <n v="462012"/>
  </r>
  <r>
    <x v="6"/>
    <n v="182458"/>
  </r>
  <r>
    <x v="1"/>
    <n v="59451"/>
  </r>
  <r>
    <x v="2"/>
    <n v="594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C0F12-4C66-4EA3-823E-06259C90C26D}" name="TablaDinámica7" cacheId="16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76:B84" firstHeaderRow="1" firstDataRow="1" firstDataCol="1" rowPageCount="2" colPageCount="1"/>
  <pivotFields count="27">
    <pivotField compact="0" outline="0" showAll="0"/>
    <pivotField compact="0" outline="0" showAll="0"/>
    <pivotField axis="axisRow" compact="0" outline="0" showAll="0">
      <items count="9">
        <item x="1"/>
        <item x="6"/>
        <item x="0"/>
        <item x="3"/>
        <item x="7"/>
        <item x="2"/>
        <item x="4"/>
        <item x="5"/>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5"/>
    </i>
    <i>
      <x v="6"/>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C2D83-9C4D-4848-A750-5330F41AA1DE}" name="TablaDinámica3" cacheId="15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2:B40" firstHeaderRow="1" firstDataRow="1" firstDataCol="1" rowPageCount="2" colPageCount="1"/>
  <pivotFields count="27">
    <pivotField compact="0" outline="0" showAll="0"/>
    <pivotField compact="0" outline="0" showAll="0"/>
    <pivotField axis="axisRow" compact="0" outline="0" showAll="0">
      <items count="9">
        <item x="4"/>
        <item x="1"/>
        <item x="6"/>
        <item x="5"/>
        <item x="2"/>
        <item x="3"/>
        <item x="0"/>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2">
    <pageField fld="6" item="0" hier="-1"/>
    <pageField fld="14" item="0"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EEBDC-0773-4EE8-8995-9E1702DBAE09}" name="TablaDinámica5" cacheId="16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1:B69" firstHeaderRow="1" firstDataRow="1" firstDataCol="1" rowPageCount="2" colPageCount="1"/>
  <pivotFields count="27">
    <pivotField compact="0" outline="0" showAll="0"/>
    <pivotField compact="0" outline="0" showAll="0"/>
    <pivotField axis="axisRow" compact="0" outline="0" showAll="0">
      <items count="9">
        <item x="2"/>
        <item x="1"/>
        <item x="0"/>
        <item x="3"/>
        <item x="5"/>
        <item x="7"/>
        <item x="6"/>
        <item x="4"/>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6"/>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58511-A307-4409-A564-9022B186ED1A}" name="TablaDinámica4" cacheId="15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7:B55" firstHeaderRow="1" firstDataRow="1" firstDataCol="1" rowPageCount="2" colPageCount="1"/>
  <pivotFields count="27">
    <pivotField compact="0" outline="0" showAll="0"/>
    <pivotField compact="0" outline="0" showAll="0"/>
    <pivotField axis="axisRow" compact="0" outline="0" showAll="0">
      <items count="9">
        <item x="4"/>
        <item x="5"/>
        <item x="1"/>
        <item x="2"/>
        <item x="3"/>
        <item x="0"/>
        <item x="7"/>
        <item x="6"/>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C620CA-1FD3-4906-9213-87843A8C0595}" name="TablaDinámica1" cacheId="17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1" firstHeaderRow="1" firstDataRow="1" firstDataCol="1" rowPageCount="1" colPageCount="1"/>
  <pivotFields count="26">
    <pivotField compact="0" outline="0" showAll="0"/>
    <pivotField compact="0" outline="0" showAll="0"/>
    <pivotField axis="axisRow" compact="0" outline="0" showAll="0">
      <items count="9">
        <item x="2"/>
        <item x="0"/>
        <item x="5"/>
        <item x="1"/>
        <item x="4"/>
        <item x="3"/>
        <item x="6"/>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1">
    <pageField fld="6" item="0" hier="-1"/>
  </pageFields>
  <dataFields count="1">
    <dataField name="Suma de VALOR TOTAL" fld="25" baseField="0" baseItem="0"/>
  </dataFields>
  <formats count="1">
    <format dxfId="5">
      <pivotArea outline="0" fieldPosition="0">
        <references count="1">
          <reference field="2" count="7" selected="0">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8A8FFA-D76D-432E-85F2-45896C95D7BF}" name="TablaDinámica6" cacheId="18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4:I12" firstHeaderRow="1" firstDataRow="1" firstDataCol="1"/>
  <pivotFields count="2">
    <pivotField axis="axisRow" compact="0" outline="0" showAll="0">
      <items count="9">
        <item x="0"/>
        <item x="1"/>
        <item x="2"/>
        <item x="3"/>
        <item x="4"/>
        <item x="5"/>
        <item x="6"/>
        <item h="1" x="7"/>
        <item t="default"/>
      </items>
    </pivotField>
    <pivotField dataField="1" compact="0" outline="0" showAll="0"/>
  </pivotFields>
  <rowFields count="1">
    <field x="0"/>
  </rowFields>
  <rowItems count="8">
    <i>
      <x/>
    </i>
    <i>
      <x v="1"/>
    </i>
    <i>
      <x v="2"/>
    </i>
    <i>
      <x v="3"/>
    </i>
    <i>
      <x v="4"/>
    </i>
    <i>
      <x v="5"/>
    </i>
    <i>
      <x v="6"/>
    </i>
    <i t="grand">
      <x/>
    </i>
  </rowItems>
  <colItems count="1">
    <i/>
  </colItems>
  <dataFields count="1">
    <dataField name="Suma de VALO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C1BAC9-2BA3-429E-B992-2B2F7066A121}" name="TablaDinámica2" cacheId="14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7:B25" firstHeaderRow="1" firstDataRow="1" firstDataCol="1" rowPageCount="1" colPageCount="1"/>
  <pivotFields count="27">
    <pivotField compact="0" outline="0" showAll="0"/>
    <pivotField compact="0" outline="0" showAll="0"/>
    <pivotField axis="axisRow" compact="0" outline="0" showAll="0">
      <items count="9">
        <item x="3"/>
        <item x="6"/>
        <item x="5"/>
        <item x="1"/>
        <item x="0"/>
        <item x="2"/>
        <item x="4"/>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1">
    <pageField fld="6" item="0"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A191-CD6A-4DBA-A6D4-56BAF7B1D29A}">
  <dimension ref="A1:H14"/>
  <sheetViews>
    <sheetView workbookViewId="0">
      <selection activeCell="C12" sqref="C12"/>
    </sheetView>
  </sheetViews>
  <sheetFormatPr baseColWidth="10" defaultColWidth="8.88671875" defaultRowHeight="14.4" x14ac:dyDescent="0.3"/>
  <cols>
    <col min="1" max="1" width="28" customWidth="1"/>
    <col min="2" max="2" width="8.88671875" style="24"/>
    <col min="3" max="3" width="20.6640625" customWidth="1"/>
    <col min="4" max="4" width="15.33203125" bestFit="1" customWidth="1"/>
    <col min="5" max="5" width="29.44140625" customWidth="1"/>
    <col min="6" max="8" width="16.6640625" style="24" customWidth="1"/>
  </cols>
  <sheetData>
    <row r="1" spans="1:8" x14ac:dyDescent="0.3">
      <c r="A1" s="127" t="s">
        <v>0</v>
      </c>
      <c r="B1" s="128"/>
      <c r="C1" s="128"/>
      <c r="E1" s="127" t="s">
        <v>1</v>
      </c>
      <c r="F1" s="128"/>
      <c r="G1" s="128"/>
      <c r="H1" s="128"/>
    </row>
    <row r="2" spans="1:8" x14ac:dyDescent="0.3">
      <c r="A2" s="127" t="s">
        <v>2487</v>
      </c>
      <c r="B2" s="128"/>
      <c r="C2" s="128"/>
      <c r="E2" s="127" t="str">
        <f>A2</f>
        <v>1 AL 30 DE DICIEMBRE 2025</v>
      </c>
      <c r="F2" s="128"/>
      <c r="G2" s="128"/>
      <c r="H2" s="128"/>
    </row>
    <row r="3" spans="1:8" x14ac:dyDescent="0.3">
      <c r="A3" s="17" t="s">
        <v>2</v>
      </c>
      <c r="B3" s="45" t="s">
        <v>2</v>
      </c>
      <c r="C3" s="18" t="s">
        <v>2</v>
      </c>
      <c r="E3" s="17" t="s">
        <v>2</v>
      </c>
      <c r="F3" s="56"/>
      <c r="G3" s="56" t="s">
        <v>2</v>
      </c>
      <c r="H3" s="55" t="s">
        <v>2</v>
      </c>
    </row>
    <row r="4" spans="1:8" x14ac:dyDescent="0.3">
      <c r="A4" s="19" t="s">
        <v>3</v>
      </c>
      <c r="B4" s="46" t="s">
        <v>4</v>
      </c>
      <c r="C4" s="20" t="s">
        <v>5</v>
      </c>
      <c r="E4" s="19" t="s">
        <v>3</v>
      </c>
      <c r="F4" s="57" t="s">
        <v>4</v>
      </c>
      <c r="G4" s="57" t="s">
        <v>6</v>
      </c>
      <c r="H4" s="57" t="s">
        <v>5</v>
      </c>
    </row>
    <row r="5" spans="1:8" x14ac:dyDescent="0.3">
      <c r="A5" s="21" t="s">
        <v>7</v>
      </c>
      <c r="B5" s="47">
        <f>COUNTA(APERTURAS!A:A)-1</f>
        <v>96</v>
      </c>
      <c r="C5" s="22">
        <f>APERTURAS!Z98</f>
        <v>47327250</v>
      </c>
      <c r="E5" s="54"/>
      <c r="F5" s="54"/>
      <c r="G5" s="54"/>
      <c r="H5" s="54"/>
    </row>
    <row r="6" spans="1:8" x14ac:dyDescent="0.3">
      <c r="A6" s="21" t="s">
        <v>8</v>
      </c>
      <c r="B6" s="47">
        <f>COUNTA(INCIDENTES!A:A)-1</f>
        <v>690</v>
      </c>
      <c r="C6" s="22">
        <f>INCIDENTES!AA692</f>
        <v>43943554</v>
      </c>
      <c r="D6" s="62"/>
      <c r="E6" s="17"/>
      <c r="F6" s="49"/>
      <c r="G6" s="58"/>
      <c r="H6" s="58"/>
    </row>
    <row r="7" spans="1:8" x14ac:dyDescent="0.3">
      <c r="A7" s="21" t="s">
        <v>9</v>
      </c>
      <c r="B7" s="47">
        <f>COUNTA('OC PAPALERÍA'!A:A)-1</f>
        <v>2106</v>
      </c>
      <c r="C7" s="22">
        <f>'OC PAPALERÍA'!AA2108</f>
        <v>70980515</v>
      </c>
      <c r="D7" s="62"/>
      <c r="E7" s="17"/>
      <c r="F7" s="49"/>
      <c r="G7" s="58"/>
      <c r="H7" s="58"/>
    </row>
    <row r="8" spans="1:8" x14ac:dyDescent="0.3">
      <c r="A8" s="21" t="s">
        <v>10</v>
      </c>
      <c r="B8" s="47">
        <f>COUNTA('OC CIERRES'!A:A)-1</f>
        <v>58</v>
      </c>
      <c r="C8" s="22">
        <f>'OC CIERRES'!AA60</f>
        <v>13482704</v>
      </c>
      <c r="D8" s="62"/>
      <c r="E8" s="17"/>
      <c r="F8" s="49"/>
      <c r="G8" s="58"/>
      <c r="H8" s="58"/>
    </row>
    <row r="9" spans="1:8" x14ac:dyDescent="0.3">
      <c r="A9" s="42" t="s">
        <v>11</v>
      </c>
      <c r="B9" s="48">
        <f>COUNTA('OC PUBLICIDAD'!A:A)-1</f>
        <v>39</v>
      </c>
      <c r="C9" s="43">
        <f>'OC PUBLICIDAD'!AA41</f>
        <v>7018306</v>
      </c>
      <c r="D9" s="62"/>
      <c r="E9" s="17"/>
      <c r="F9" s="49"/>
      <c r="G9" s="58"/>
      <c r="H9" s="58"/>
    </row>
    <row r="10" spans="1:8" x14ac:dyDescent="0.3">
      <c r="A10" s="17" t="s">
        <v>12</v>
      </c>
      <c r="B10" s="49">
        <f>COUNTA('OC TRASLADOS'!A:A)-1</f>
        <v>19</v>
      </c>
      <c r="C10" s="44">
        <f>'OC TRASLADOS'!AA21</f>
        <v>2609177</v>
      </c>
      <c r="D10" s="62"/>
      <c r="E10" s="57"/>
      <c r="F10" s="57"/>
      <c r="G10" s="59"/>
      <c r="H10" s="59">
        <f>SUM(H5:H9)</f>
        <v>0</v>
      </c>
    </row>
    <row r="11" spans="1:8" x14ac:dyDescent="0.3">
      <c r="A11" s="17" t="s">
        <v>13</v>
      </c>
      <c r="B11" s="49"/>
      <c r="C11" s="60">
        <f>H10</f>
        <v>0</v>
      </c>
      <c r="D11" s="62"/>
    </row>
    <row r="12" spans="1:8" x14ac:dyDescent="0.3">
      <c r="A12" s="129" t="s">
        <v>14</v>
      </c>
      <c r="B12" s="130"/>
      <c r="C12" s="23">
        <f>SUM(C5:C11)</f>
        <v>185361506</v>
      </c>
    </row>
    <row r="13" spans="1:8" x14ac:dyDescent="0.3">
      <c r="A13" s="123" t="s">
        <v>15</v>
      </c>
      <c r="B13" s="124"/>
      <c r="C13" s="22">
        <f>C12*0.19</f>
        <v>35218686.140000001</v>
      </c>
    </row>
    <row r="14" spans="1:8" x14ac:dyDescent="0.3">
      <c r="A14" s="125" t="s">
        <v>5</v>
      </c>
      <c r="B14" s="126"/>
      <c r="C14" s="23">
        <f>SUM(C12:C13)</f>
        <v>220580192.13999999</v>
      </c>
    </row>
  </sheetData>
  <mergeCells count="7">
    <mergeCell ref="A13:B13"/>
    <mergeCell ref="A14:B14"/>
    <mergeCell ref="E1:H1"/>
    <mergeCell ref="E2:H2"/>
    <mergeCell ref="A1:C1"/>
    <mergeCell ref="A2:C2"/>
    <mergeCell ref="A12: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0419-4DFE-4218-B641-84DBC32D8779}">
  <dimension ref="A1:I84"/>
  <sheetViews>
    <sheetView tabSelected="1" workbookViewId="0">
      <selection activeCell="I11" sqref="I11"/>
    </sheetView>
  </sheetViews>
  <sheetFormatPr baseColWidth="10" defaultColWidth="8.88671875" defaultRowHeight="14.4" x14ac:dyDescent="0.3"/>
  <cols>
    <col min="1" max="1" width="32.21875" bestFit="1" customWidth="1"/>
    <col min="2" max="2" width="20.5546875" bestFit="1" customWidth="1"/>
    <col min="3" max="3" width="36.88671875" bestFit="1" customWidth="1"/>
    <col min="4" max="4" width="16.44140625" customWidth="1"/>
    <col min="5" max="7" width="10.44140625" bestFit="1" customWidth="1"/>
    <col min="8" max="8" width="20.109375" bestFit="1" customWidth="1"/>
    <col min="9" max="9" width="14.5546875" bestFit="1" customWidth="1"/>
  </cols>
  <sheetData>
    <row r="1" spans="1:9" x14ac:dyDescent="0.3">
      <c r="A1" s="26" t="s">
        <v>16</v>
      </c>
      <c r="B1" t="s">
        <v>17</v>
      </c>
    </row>
    <row r="3" spans="1:9" x14ac:dyDescent="0.3">
      <c r="A3" s="26" t="s">
        <v>18</v>
      </c>
      <c r="B3" t="s">
        <v>19</v>
      </c>
      <c r="C3" t="s">
        <v>20</v>
      </c>
      <c r="D3" t="s">
        <v>21</v>
      </c>
    </row>
    <row r="4" spans="1:9" x14ac:dyDescent="0.3">
      <c r="A4" t="s">
        <v>22</v>
      </c>
      <c r="B4" s="27">
        <v>7916927</v>
      </c>
      <c r="C4" t="str">
        <f>A4</f>
        <v>Wompi Centro</v>
      </c>
      <c r="D4" s="27">
        <f>B4</f>
        <v>7916927</v>
      </c>
      <c r="H4" s="26" t="s">
        <v>20</v>
      </c>
      <c r="I4" t="s">
        <v>23</v>
      </c>
    </row>
    <row r="5" spans="1:9" x14ac:dyDescent="0.3">
      <c r="A5" t="s">
        <v>24</v>
      </c>
      <c r="B5" s="27">
        <v>6676681</v>
      </c>
      <c r="C5" t="str">
        <f t="shared" ref="C5:C67" si="0">A5</f>
        <v>Wompi Costa</v>
      </c>
      <c r="D5" s="27">
        <f t="shared" ref="D5:D67" si="1">B5</f>
        <v>6676681</v>
      </c>
      <c r="H5" t="s">
        <v>22</v>
      </c>
      <c r="I5" s="131">
        <v>32900179</v>
      </c>
    </row>
    <row r="6" spans="1:9" x14ac:dyDescent="0.3">
      <c r="A6" t="s">
        <v>25</v>
      </c>
      <c r="B6" s="27">
        <v>4134391</v>
      </c>
      <c r="C6" t="str">
        <f t="shared" si="0"/>
        <v>Wompi Eje Cafetero</v>
      </c>
      <c r="D6" s="27">
        <f t="shared" si="1"/>
        <v>4134391</v>
      </c>
      <c r="H6" t="s">
        <v>24</v>
      </c>
      <c r="I6" s="131">
        <v>24149658</v>
      </c>
    </row>
    <row r="7" spans="1:9" x14ac:dyDescent="0.3">
      <c r="A7" t="s">
        <v>26</v>
      </c>
      <c r="B7" s="27">
        <v>7466060</v>
      </c>
      <c r="C7" t="str">
        <f t="shared" si="0"/>
        <v>Wompi Noroccidente</v>
      </c>
      <c r="D7" s="27">
        <f t="shared" si="1"/>
        <v>7466060</v>
      </c>
      <c r="H7" t="s">
        <v>25</v>
      </c>
      <c r="I7" s="131">
        <v>13949503</v>
      </c>
    </row>
    <row r="8" spans="1:9" x14ac:dyDescent="0.3">
      <c r="A8" t="s">
        <v>27</v>
      </c>
      <c r="B8" s="27">
        <v>4353153</v>
      </c>
      <c r="C8" t="str">
        <f t="shared" si="0"/>
        <v>Wompi Oriente</v>
      </c>
      <c r="D8" s="27">
        <f t="shared" si="1"/>
        <v>4353153</v>
      </c>
      <c r="H8" t="s">
        <v>26</v>
      </c>
      <c r="I8" s="131">
        <v>28596461</v>
      </c>
    </row>
    <row r="9" spans="1:9" x14ac:dyDescent="0.3">
      <c r="A9" t="s">
        <v>28</v>
      </c>
      <c r="B9" s="27">
        <v>7521494</v>
      </c>
      <c r="C9" t="str">
        <f t="shared" si="0"/>
        <v>Wompi Santander</v>
      </c>
      <c r="D9" s="27">
        <f t="shared" si="1"/>
        <v>7521494</v>
      </c>
      <c r="H9" t="s">
        <v>27</v>
      </c>
      <c r="I9" s="131">
        <v>26628240</v>
      </c>
    </row>
    <row r="10" spans="1:9" x14ac:dyDescent="0.3">
      <c r="A10" t="s">
        <v>29</v>
      </c>
      <c r="B10" s="27">
        <v>9258544</v>
      </c>
      <c r="C10" t="str">
        <f t="shared" si="0"/>
        <v>Wompi Suroccidente</v>
      </c>
      <c r="D10" s="27">
        <f t="shared" si="1"/>
        <v>9258544</v>
      </c>
      <c r="H10" t="s">
        <v>28</v>
      </c>
      <c r="I10" s="131">
        <v>27433264</v>
      </c>
    </row>
    <row r="11" spans="1:9" x14ac:dyDescent="0.3">
      <c r="A11" t="s">
        <v>30</v>
      </c>
      <c r="B11" s="131">
        <v>47327250</v>
      </c>
      <c r="D11" s="27"/>
      <c r="H11" t="s">
        <v>29</v>
      </c>
      <c r="I11" s="131">
        <v>31704201</v>
      </c>
    </row>
    <row r="12" spans="1:9" x14ac:dyDescent="0.3">
      <c r="D12" s="27"/>
      <c r="H12" t="s">
        <v>30</v>
      </c>
      <c r="I12" s="131">
        <v>185361506</v>
      </c>
    </row>
    <row r="13" spans="1:9" x14ac:dyDescent="0.3">
      <c r="D13" s="27"/>
    </row>
    <row r="14" spans="1:9" x14ac:dyDescent="0.3">
      <c r="D14" s="27"/>
    </row>
    <row r="15" spans="1:9" x14ac:dyDescent="0.3">
      <c r="A15" s="26" t="s">
        <v>16</v>
      </c>
      <c r="B15" t="s">
        <v>31</v>
      </c>
      <c r="D15" s="27"/>
    </row>
    <row r="16" spans="1:9" x14ac:dyDescent="0.3">
      <c r="D16" s="27"/>
    </row>
    <row r="17" spans="1:4" x14ac:dyDescent="0.3">
      <c r="A17" s="26" t="s">
        <v>18</v>
      </c>
      <c r="B17" t="s">
        <v>32</v>
      </c>
      <c r="D17" s="27"/>
    </row>
    <row r="18" spans="1:4" x14ac:dyDescent="0.3">
      <c r="A18" t="s">
        <v>22</v>
      </c>
      <c r="B18" s="131">
        <v>7818603</v>
      </c>
      <c r="C18" t="str">
        <f t="shared" si="0"/>
        <v>Wompi Centro</v>
      </c>
      <c r="D18" s="27">
        <f t="shared" si="1"/>
        <v>7818603</v>
      </c>
    </row>
    <row r="19" spans="1:4" x14ac:dyDescent="0.3">
      <c r="A19" t="s">
        <v>24</v>
      </c>
      <c r="B19" s="131">
        <v>5730816</v>
      </c>
      <c r="C19" t="str">
        <f t="shared" si="0"/>
        <v>Wompi Costa</v>
      </c>
      <c r="D19" s="27">
        <f t="shared" si="1"/>
        <v>5730816</v>
      </c>
    </row>
    <row r="20" spans="1:4" x14ac:dyDescent="0.3">
      <c r="A20" t="s">
        <v>25</v>
      </c>
      <c r="B20" s="131">
        <v>2670080</v>
      </c>
      <c r="C20" t="str">
        <f t="shared" si="0"/>
        <v>Wompi Eje Cafetero</v>
      </c>
      <c r="D20" s="27">
        <f t="shared" si="1"/>
        <v>2670080</v>
      </c>
    </row>
    <row r="21" spans="1:4" x14ac:dyDescent="0.3">
      <c r="A21" t="s">
        <v>26</v>
      </c>
      <c r="B21" s="131">
        <v>8733341</v>
      </c>
      <c r="C21" t="str">
        <f t="shared" si="0"/>
        <v>Wompi Noroccidente</v>
      </c>
      <c r="D21" s="27">
        <f t="shared" si="1"/>
        <v>8733341</v>
      </c>
    </row>
    <row r="22" spans="1:4" x14ac:dyDescent="0.3">
      <c r="A22" t="s">
        <v>27</v>
      </c>
      <c r="B22" s="131">
        <v>5538867</v>
      </c>
      <c r="C22" t="str">
        <f t="shared" si="0"/>
        <v>Wompi Oriente</v>
      </c>
      <c r="D22" s="27">
        <f t="shared" si="1"/>
        <v>5538867</v>
      </c>
    </row>
    <row r="23" spans="1:4" x14ac:dyDescent="0.3">
      <c r="A23" t="s">
        <v>28</v>
      </c>
      <c r="B23" s="131">
        <v>5983725</v>
      </c>
      <c r="C23" t="str">
        <f t="shared" si="0"/>
        <v>Wompi Santander</v>
      </c>
      <c r="D23" s="27">
        <f t="shared" si="1"/>
        <v>5983725</v>
      </c>
    </row>
    <row r="24" spans="1:4" x14ac:dyDescent="0.3">
      <c r="A24" t="s">
        <v>29</v>
      </c>
      <c r="B24" s="131">
        <v>7468122</v>
      </c>
      <c r="C24" t="str">
        <f t="shared" si="0"/>
        <v>Wompi Suroccidente</v>
      </c>
      <c r="D24" s="27">
        <f t="shared" si="1"/>
        <v>7468122</v>
      </c>
    </row>
    <row r="25" spans="1:4" x14ac:dyDescent="0.3">
      <c r="A25" t="s">
        <v>30</v>
      </c>
      <c r="B25" s="131">
        <v>43943554</v>
      </c>
      <c r="D25" s="27"/>
    </row>
    <row r="26" spans="1:4" x14ac:dyDescent="0.3">
      <c r="D26" s="27"/>
    </row>
    <row r="27" spans="1:4" x14ac:dyDescent="0.3">
      <c r="D27" s="27"/>
    </row>
    <row r="28" spans="1:4" x14ac:dyDescent="0.3">
      <c r="D28" s="27"/>
    </row>
    <row r="29" spans="1:4" x14ac:dyDescent="0.3">
      <c r="A29" s="26" t="s">
        <v>16</v>
      </c>
      <c r="B29" t="s">
        <v>33</v>
      </c>
      <c r="D29" s="27"/>
    </row>
    <row r="30" spans="1:4" x14ac:dyDescent="0.3">
      <c r="A30" s="26" t="s">
        <v>34</v>
      </c>
      <c r="B30" t="s">
        <v>35</v>
      </c>
      <c r="D30" s="27"/>
    </row>
    <row r="31" spans="1:4" x14ac:dyDescent="0.3">
      <c r="D31" s="27"/>
    </row>
    <row r="32" spans="1:4" x14ac:dyDescent="0.3">
      <c r="A32" s="26" t="s">
        <v>18</v>
      </c>
      <c r="B32" t="s">
        <v>32</v>
      </c>
      <c r="D32" s="27"/>
    </row>
    <row r="33" spans="1:4" x14ac:dyDescent="0.3">
      <c r="A33" t="s">
        <v>22</v>
      </c>
      <c r="B33" s="131">
        <v>14028729</v>
      </c>
      <c r="C33" t="str">
        <f t="shared" si="0"/>
        <v>Wompi Centro</v>
      </c>
      <c r="D33" s="27">
        <f t="shared" si="1"/>
        <v>14028729</v>
      </c>
    </row>
    <row r="34" spans="1:4" x14ac:dyDescent="0.3">
      <c r="A34" t="s">
        <v>24</v>
      </c>
      <c r="B34" s="131">
        <v>10204056</v>
      </c>
      <c r="C34" t="str">
        <f t="shared" si="0"/>
        <v>Wompi Costa</v>
      </c>
      <c r="D34" s="27">
        <f t="shared" si="1"/>
        <v>10204056</v>
      </c>
    </row>
    <row r="35" spans="1:4" x14ac:dyDescent="0.3">
      <c r="A35" t="s">
        <v>25</v>
      </c>
      <c r="B35" s="131">
        <v>4866922</v>
      </c>
      <c r="C35" t="str">
        <f t="shared" si="0"/>
        <v>Wompi Eje Cafetero</v>
      </c>
      <c r="D35" s="27">
        <f t="shared" si="1"/>
        <v>4866922</v>
      </c>
    </row>
    <row r="36" spans="1:4" x14ac:dyDescent="0.3">
      <c r="A36" t="s">
        <v>26</v>
      </c>
      <c r="B36" s="131">
        <v>10231068</v>
      </c>
      <c r="C36" t="str">
        <f t="shared" si="0"/>
        <v>Wompi Noroccidente</v>
      </c>
      <c r="D36" s="27">
        <f t="shared" si="1"/>
        <v>10231068</v>
      </c>
    </row>
    <row r="37" spans="1:4" x14ac:dyDescent="0.3">
      <c r="A37" t="s">
        <v>27</v>
      </c>
      <c r="B37" s="131">
        <v>10753838</v>
      </c>
      <c r="C37" t="str">
        <f t="shared" si="0"/>
        <v>Wompi Oriente</v>
      </c>
      <c r="D37" s="27">
        <f t="shared" si="1"/>
        <v>10753838</v>
      </c>
    </row>
    <row r="38" spans="1:4" x14ac:dyDescent="0.3">
      <c r="A38" t="s">
        <v>28</v>
      </c>
      <c r="B38" s="131">
        <v>11141653</v>
      </c>
      <c r="C38" t="str">
        <f t="shared" si="0"/>
        <v>Wompi Santander</v>
      </c>
      <c r="D38" s="27">
        <f t="shared" si="1"/>
        <v>11141653</v>
      </c>
    </row>
    <row r="39" spans="1:4" x14ac:dyDescent="0.3">
      <c r="A39" t="s">
        <v>29</v>
      </c>
      <c r="B39" s="131">
        <v>9754249</v>
      </c>
      <c r="C39" t="str">
        <f t="shared" si="0"/>
        <v>Wompi Suroccidente</v>
      </c>
      <c r="D39" s="27">
        <f t="shared" si="1"/>
        <v>9754249</v>
      </c>
    </row>
    <row r="40" spans="1:4" x14ac:dyDescent="0.3">
      <c r="A40" t="s">
        <v>30</v>
      </c>
      <c r="B40" s="131">
        <v>70980515</v>
      </c>
      <c r="D40" s="27"/>
    </row>
    <row r="41" spans="1:4" x14ac:dyDescent="0.3">
      <c r="D41" s="27"/>
    </row>
    <row r="42" spans="1:4" x14ac:dyDescent="0.3">
      <c r="D42" s="27"/>
    </row>
    <row r="43" spans="1:4" x14ac:dyDescent="0.3">
      <c r="D43" s="27"/>
    </row>
    <row r="44" spans="1:4" x14ac:dyDescent="0.3">
      <c r="A44" s="26" t="s">
        <v>16</v>
      </c>
      <c r="B44" t="s">
        <v>33</v>
      </c>
      <c r="D44" s="27"/>
    </row>
    <row r="45" spans="1:4" x14ac:dyDescent="0.3">
      <c r="A45" s="26" t="s">
        <v>34</v>
      </c>
      <c r="B45" t="s">
        <v>36</v>
      </c>
      <c r="D45" s="27"/>
    </row>
    <row r="46" spans="1:4" x14ac:dyDescent="0.3">
      <c r="D46" s="27"/>
    </row>
    <row r="47" spans="1:4" x14ac:dyDescent="0.3">
      <c r="A47" s="26" t="s">
        <v>18</v>
      </c>
      <c r="B47" t="s">
        <v>32</v>
      </c>
      <c r="D47" s="27"/>
    </row>
    <row r="48" spans="1:4" x14ac:dyDescent="0.3">
      <c r="A48" t="s">
        <v>22</v>
      </c>
      <c r="B48" s="131">
        <v>1711562</v>
      </c>
      <c r="C48" t="str">
        <f t="shared" si="0"/>
        <v>Wompi Centro</v>
      </c>
      <c r="D48" s="27">
        <f t="shared" si="1"/>
        <v>1711562</v>
      </c>
    </row>
    <row r="49" spans="1:4" x14ac:dyDescent="0.3">
      <c r="A49" t="s">
        <v>24</v>
      </c>
      <c r="B49" s="131">
        <v>712362</v>
      </c>
      <c r="C49" t="str">
        <f t="shared" si="0"/>
        <v>Wompi Costa</v>
      </c>
      <c r="D49" s="27">
        <f t="shared" si="1"/>
        <v>712362</v>
      </c>
    </row>
    <row r="50" spans="1:4" x14ac:dyDescent="0.3">
      <c r="A50" t="s">
        <v>26</v>
      </c>
      <c r="B50" s="131">
        <v>1030762</v>
      </c>
      <c r="C50" t="str">
        <f t="shared" si="0"/>
        <v>Wompi Noroccidente</v>
      </c>
      <c r="D50" s="27">
        <f t="shared" si="1"/>
        <v>1030762</v>
      </c>
    </row>
    <row r="51" spans="1:4" x14ac:dyDescent="0.3">
      <c r="A51" t="s">
        <v>27</v>
      </c>
      <c r="B51" s="131">
        <v>2431880</v>
      </c>
      <c r="C51" t="str">
        <f t="shared" si="0"/>
        <v>Wompi Oriente</v>
      </c>
      <c r="D51" s="27">
        <f t="shared" si="1"/>
        <v>2431880</v>
      </c>
    </row>
    <row r="52" spans="1:4" x14ac:dyDescent="0.3">
      <c r="A52" t="s">
        <v>28</v>
      </c>
      <c r="B52" s="131">
        <v>1941404</v>
      </c>
      <c r="C52" t="str">
        <f t="shared" si="0"/>
        <v>Wompi Santander</v>
      </c>
      <c r="D52" s="27">
        <f t="shared" si="1"/>
        <v>1941404</v>
      </c>
    </row>
    <row r="53" spans="1:4" x14ac:dyDescent="0.3">
      <c r="A53" t="s">
        <v>29</v>
      </c>
      <c r="B53" s="131">
        <v>3553904</v>
      </c>
      <c r="C53" t="str">
        <f t="shared" si="0"/>
        <v>Wompi Suroccidente</v>
      </c>
      <c r="D53" s="27">
        <f t="shared" si="1"/>
        <v>3553904</v>
      </c>
    </row>
    <row r="54" spans="1:4" x14ac:dyDescent="0.3">
      <c r="A54" t="s">
        <v>25</v>
      </c>
      <c r="B54" s="131">
        <v>2100830</v>
      </c>
      <c r="C54" t="str">
        <f t="shared" ref="C54" si="2">A54</f>
        <v>Wompi Eje Cafetero</v>
      </c>
      <c r="D54" s="27">
        <f t="shared" ref="D54" si="3">B54</f>
        <v>2100830</v>
      </c>
    </row>
    <row r="55" spans="1:4" x14ac:dyDescent="0.3">
      <c r="A55" t="s">
        <v>30</v>
      </c>
      <c r="B55" s="131">
        <v>13482704</v>
      </c>
      <c r="D55" s="27"/>
    </row>
    <row r="56" spans="1:4" x14ac:dyDescent="0.3">
      <c r="D56" s="27"/>
    </row>
    <row r="58" spans="1:4" x14ac:dyDescent="0.3">
      <c r="A58" s="26" t="s">
        <v>16</v>
      </c>
      <c r="B58" t="s">
        <v>33</v>
      </c>
    </row>
    <row r="59" spans="1:4" x14ac:dyDescent="0.3">
      <c r="A59" s="26" t="s">
        <v>34</v>
      </c>
      <c r="B59" t="s">
        <v>37</v>
      </c>
      <c r="D59" s="27"/>
    </row>
    <row r="60" spans="1:4" x14ac:dyDescent="0.3">
      <c r="D60" s="27"/>
    </row>
    <row r="61" spans="1:4" x14ac:dyDescent="0.3">
      <c r="A61" s="26" t="s">
        <v>18</v>
      </c>
      <c r="B61" t="s">
        <v>32</v>
      </c>
      <c r="D61" s="27"/>
    </row>
    <row r="62" spans="1:4" x14ac:dyDescent="0.3">
      <c r="A62" t="s">
        <v>22</v>
      </c>
      <c r="B62" s="131">
        <v>766292</v>
      </c>
      <c r="C62" t="str">
        <f t="shared" si="0"/>
        <v>Wompi Centro</v>
      </c>
      <c r="D62" s="27">
        <f t="shared" si="1"/>
        <v>766292</v>
      </c>
    </row>
    <row r="63" spans="1:4" x14ac:dyDescent="0.3">
      <c r="A63" t="s">
        <v>24</v>
      </c>
      <c r="B63" s="131">
        <v>766292</v>
      </c>
      <c r="C63" t="str">
        <f t="shared" si="0"/>
        <v>Wompi Costa</v>
      </c>
      <c r="D63" s="27">
        <f t="shared" si="1"/>
        <v>766292</v>
      </c>
    </row>
    <row r="64" spans="1:4" x14ac:dyDescent="0.3">
      <c r="A64" t="s">
        <v>26</v>
      </c>
      <c r="B64" s="131">
        <v>1075779</v>
      </c>
      <c r="C64" t="str">
        <f t="shared" si="0"/>
        <v>Wompi Noroccidente</v>
      </c>
      <c r="D64" s="27">
        <f t="shared" si="1"/>
        <v>1075779</v>
      </c>
    </row>
    <row r="65" spans="1:4" x14ac:dyDescent="0.3">
      <c r="A65" t="s">
        <v>27</v>
      </c>
      <c r="B65" s="131">
        <v>2422214</v>
      </c>
      <c r="C65" t="str">
        <f t="shared" si="0"/>
        <v>Wompi Oriente</v>
      </c>
      <c r="D65" s="27">
        <f t="shared" si="1"/>
        <v>2422214</v>
      </c>
    </row>
    <row r="66" spans="1:4" x14ac:dyDescent="0.3">
      <c r="A66" t="s">
        <v>28</v>
      </c>
      <c r="B66" s="131">
        <v>382976</v>
      </c>
      <c r="C66" t="str">
        <f t="shared" si="0"/>
        <v>Wompi Santander</v>
      </c>
      <c r="D66" s="27">
        <f t="shared" si="1"/>
        <v>382976</v>
      </c>
    </row>
    <row r="67" spans="1:4" x14ac:dyDescent="0.3">
      <c r="A67" t="s">
        <v>25</v>
      </c>
      <c r="B67" s="131">
        <v>117829</v>
      </c>
      <c r="C67" t="str">
        <f t="shared" si="0"/>
        <v>Wompi Eje Cafetero</v>
      </c>
      <c r="D67" s="27">
        <f t="shared" si="1"/>
        <v>117829</v>
      </c>
    </row>
    <row r="68" spans="1:4" x14ac:dyDescent="0.3">
      <c r="A68" t="s">
        <v>29</v>
      </c>
      <c r="B68" s="131">
        <v>1486924</v>
      </c>
      <c r="C68" t="str">
        <f t="shared" ref="C68" si="4">A68</f>
        <v>Wompi Suroccidente</v>
      </c>
      <c r="D68" s="27">
        <f t="shared" ref="D68" si="5">B68</f>
        <v>1486924</v>
      </c>
    </row>
    <row r="69" spans="1:4" x14ac:dyDescent="0.3">
      <c r="A69" t="s">
        <v>30</v>
      </c>
      <c r="B69" s="131">
        <v>7018306</v>
      </c>
    </row>
    <row r="73" spans="1:4" x14ac:dyDescent="0.3">
      <c r="A73" s="26" t="s">
        <v>16</v>
      </c>
      <c r="B73" t="s">
        <v>33</v>
      </c>
      <c r="D73" s="27"/>
    </row>
    <row r="74" spans="1:4" x14ac:dyDescent="0.3">
      <c r="A74" s="26" t="s">
        <v>34</v>
      </c>
      <c r="B74" t="s">
        <v>38</v>
      </c>
      <c r="D74" s="27"/>
    </row>
    <row r="75" spans="1:4" x14ac:dyDescent="0.3">
      <c r="D75" s="27"/>
    </row>
    <row r="76" spans="1:4" x14ac:dyDescent="0.3">
      <c r="A76" s="26" t="s">
        <v>18</v>
      </c>
      <c r="B76" t="s">
        <v>32</v>
      </c>
      <c r="D76" s="27"/>
    </row>
    <row r="77" spans="1:4" x14ac:dyDescent="0.3">
      <c r="A77" t="s">
        <v>22</v>
      </c>
      <c r="B77" s="131">
        <v>658066</v>
      </c>
      <c r="C77" t="str">
        <f t="shared" ref="C77:C81" si="6">A77</f>
        <v>Wompi Centro</v>
      </c>
      <c r="D77" s="27">
        <f t="shared" ref="D77:D81" si="7">B77</f>
        <v>658066</v>
      </c>
    </row>
    <row r="78" spans="1:4" x14ac:dyDescent="0.3">
      <c r="A78" t="s">
        <v>26</v>
      </c>
      <c r="B78" s="131">
        <v>59451</v>
      </c>
      <c r="C78" t="str">
        <f t="shared" si="6"/>
        <v>Wompi Noroccidente</v>
      </c>
      <c r="D78" s="27">
        <f t="shared" si="7"/>
        <v>59451</v>
      </c>
    </row>
    <row r="79" spans="1:4" x14ac:dyDescent="0.3">
      <c r="A79" t="s">
        <v>27</v>
      </c>
      <c r="B79" s="131">
        <v>1128288</v>
      </c>
      <c r="C79" t="str">
        <f t="shared" si="6"/>
        <v>Wompi Oriente</v>
      </c>
      <c r="D79" s="27">
        <f t="shared" si="7"/>
        <v>1128288</v>
      </c>
    </row>
    <row r="80" spans="1:4" x14ac:dyDescent="0.3">
      <c r="A80" t="s">
        <v>28</v>
      </c>
      <c r="B80" s="131">
        <v>462012</v>
      </c>
      <c r="C80" t="str">
        <f t="shared" si="6"/>
        <v>Wompi Santander</v>
      </c>
      <c r="D80" s="27">
        <f t="shared" si="7"/>
        <v>462012</v>
      </c>
    </row>
    <row r="81" spans="1:4" x14ac:dyDescent="0.3">
      <c r="A81" t="s">
        <v>29</v>
      </c>
      <c r="B81" s="131">
        <v>182458</v>
      </c>
      <c r="C81" t="str">
        <f t="shared" si="6"/>
        <v>Wompi Suroccidente</v>
      </c>
      <c r="D81" s="27">
        <f t="shared" si="7"/>
        <v>182458</v>
      </c>
    </row>
    <row r="82" spans="1:4" x14ac:dyDescent="0.3">
      <c r="A82" t="s">
        <v>24</v>
      </c>
      <c r="B82" s="131">
        <v>59451</v>
      </c>
      <c r="C82" t="str">
        <f t="shared" ref="C82:C83" si="8">A82</f>
        <v>Wompi Costa</v>
      </c>
      <c r="D82" s="27">
        <f t="shared" ref="D82:D83" si="9">B82</f>
        <v>59451</v>
      </c>
    </row>
    <row r="83" spans="1:4" x14ac:dyDescent="0.3">
      <c r="A83" t="s">
        <v>25</v>
      </c>
      <c r="B83" s="131">
        <v>59451</v>
      </c>
      <c r="C83" t="str">
        <f t="shared" si="8"/>
        <v>Wompi Eje Cafetero</v>
      </c>
      <c r="D83" s="27">
        <f t="shared" si="9"/>
        <v>59451</v>
      </c>
    </row>
    <row r="84" spans="1:4" x14ac:dyDescent="0.3">
      <c r="A84" t="s">
        <v>30</v>
      </c>
      <c r="B84" s="131">
        <v>2609177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7D1-B61A-4B0F-B7DB-D907BABF445A}">
  <dimension ref="A1:E20"/>
  <sheetViews>
    <sheetView workbookViewId="0">
      <selection activeCell="C7" sqref="C7"/>
    </sheetView>
  </sheetViews>
  <sheetFormatPr baseColWidth="10" defaultColWidth="11.44140625" defaultRowHeight="15" customHeight="1" x14ac:dyDescent="0.3"/>
  <cols>
    <col min="1" max="1" width="56.5546875" customWidth="1"/>
    <col min="2" max="3" width="23.33203125" customWidth="1"/>
    <col min="4" max="4" width="29.33203125" customWidth="1"/>
    <col min="8" max="8" width="44.5546875" customWidth="1"/>
  </cols>
  <sheetData>
    <row r="1" spans="1:4" ht="14.4" x14ac:dyDescent="0.3">
      <c r="A1" s="1" t="s">
        <v>39</v>
      </c>
      <c r="B1" s="1" t="s">
        <v>40</v>
      </c>
      <c r="C1" s="1" t="s">
        <v>41</v>
      </c>
      <c r="D1" s="1" t="s">
        <v>42</v>
      </c>
    </row>
    <row r="2" spans="1:4" ht="14.4" x14ac:dyDescent="0.3">
      <c r="A2" s="2" t="s">
        <v>43</v>
      </c>
      <c r="B2" s="3">
        <v>39706</v>
      </c>
      <c r="C2" s="3">
        <v>49474</v>
      </c>
      <c r="D2" s="3">
        <v>51412</v>
      </c>
    </row>
    <row r="3" spans="1:4" ht="14.4" x14ac:dyDescent="0.3">
      <c r="A3" s="2" t="s">
        <v>44</v>
      </c>
      <c r="B3" s="3">
        <v>59451</v>
      </c>
      <c r="C3" s="3">
        <v>182458</v>
      </c>
      <c r="D3" s="3">
        <v>462012</v>
      </c>
    </row>
    <row r="4" spans="1:4" ht="14.4" x14ac:dyDescent="0.3">
      <c r="A4" s="2" t="s">
        <v>45</v>
      </c>
      <c r="B4" s="3">
        <v>130010</v>
      </c>
      <c r="C4" s="3">
        <v>222882</v>
      </c>
      <c r="D4" s="3">
        <v>474719</v>
      </c>
    </row>
    <row r="5" spans="1:4" ht="14.4" x14ac:dyDescent="0.3">
      <c r="A5" s="2" t="s">
        <v>46</v>
      </c>
      <c r="B5" s="3">
        <v>367716</v>
      </c>
      <c r="C5" s="3">
        <v>488953</v>
      </c>
      <c r="D5" s="3">
        <v>598334</v>
      </c>
    </row>
    <row r="6" spans="1:4" ht="14.4" x14ac:dyDescent="0.3">
      <c r="A6" s="2" t="s">
        <v>47</v>
      </c>
      <c r="B6" s="3">
        <v>49274</v>
      </c>
      <c r="C6" s="3">
        <v>188826</v>
      </c>
      <c r="D6" s="3">
        <v>454487</v>
      </c>
    </row>
    <row r="7" spans="1:4" ht="14.4" x14ac:dyDescent="0.3">
      <c r="A7" s="2" t="s">
        <v>48</v>
      </c>
      <c r="B7" s="3">
        <v>95829</v>
      </c>
      <c r="C7" s="3">
        <v>287147</v>
      </c>
      <c r="D7" s="3">
        <v>551974</v>
      </c>
    </row>
    <row r="8" spans="1:4" ht="14.4" x14ac:dyDescent="0.3">
      <c r="A8" s="2" t="s">
        <v>49</v>
      </c>
      <c r="B8" s="3">
        <v>51282</v>
      </c>
      <c r="C8" s="3">
        <v>172989</v>
      </c>
      <c r="D8" s="3">
        <v>452148</v>
      </c>
    </row>
    <row r="9" spans="1:4" ht="14.4" x14ac:dyDescent="0.3">
      <c r="A9" s="2" t="s">
        <v>50</v>
      </c>
      <c r="B9" s="3">
        <v>71290</v>
      </c>
      <c r="C9" s="3">
        <v>206527</v>
      </c>
      <c r="D9" s="3">
        <v>602411</v>
      </c>
    </row>
    <row r="10" spans="1:4" ht="14.4" x14ac:dyDescent="0.3">
      <c r="A10" s="2" t="s">
        <v>51</v>
      </c>
      <c r="B10" s="3">
        <v>101766</v>
      </c>
      <c r="C10" s="3">
        <v>318400</v>
      </c>
      <c r="D10" s="3">
        <v>707110</v>
      </c>
    </row>
    <row r="11" spans="1:4" ht="14.4" x14ac:dyDescent="0.3">
      <c r="A11" s="2" t="s">
        <v>52</v>
      </c>
      <c r="B11" s="3">
        <v>31419</v>
      </c>
      <c r="C11" s="3">
        <v>36351</v>
      </c>
      <c r="D11" s="3">
        <v>40250</v>
      </c>
    </row>
    <row r="12" spans="1:4" ht="14.4" x14ac:dyDescent="0.3">
      <c r="A12" s="2" t="s">
        <v>53</v>
      </c>
      <c r="B12" s="3">
        <v>95829</v>
      </c>
      <c r="C12" s="3">
        <v>287147</v>
      </c>
      <c r="D12" s="3">
        <v>551974</v>
      </c>
    </row>
    <row r="13" spans="1:4" ht="14.4" x14ac:dyDescent="0.3">
      <c r="A13" s="2" t="s">
        <v>54</v>
      </c>
      <c r="B13" s="3">
        <v>59451</v>
      </c>
      <c r="C13" s="3">
        <v>182458</v>
      </c>
      <c r="D13" s="3">
        <v>462012</v>
      </c>
    </row>
    <row r="14" spans="1:4" ht="14.4" x14ac:dyDescent="0.3">
      <c r="A14" s="2" t="s">
        <v>55</v>
      </c>
      <c r="B14" s="3">
        <v>22000</v>
      </c>
      <c r="C14" s="3">
        <v>22000</v>
      </c>
      <c r="D14" s="3">
        <v>22000</v>
      </c>
    </row>
    <row r="16" spans="1:4" ht="14.4" x14ac:dyDescent="0.3">
      <c r="A16" s="53" t="s">
        <v>56</v>
      </c>
      <c r="B16" s="54" t="s">
        <v>57</v>
      </c>
      <c r="C16" s="54"/>
      <c r="D16" s="54"/>
    </row>
    <row r="17" spans="1:5" ht="14.4" x14ac:dyDescent="0.3">
      <c r="A17" s="50" t="s">
        <v>58</v>
      </c>
      <c r="B17" s="51">
        <v>21000</v>
      </c>
      <c r="C17" s="51">
        <v>21000</v>
      </c>
      <c r="D17" s="51">
        <v>21000</v>
      </c>
      <c r="E17" s="52"/>
    </row>
    <row r="18" spans="1:5" ht="15" customHeight="1" x14ac:dyDescent="0.3">
      <c r="A18" s="50" t="s">
        <v>59</v>
      </c>
      <c r="B18" s="51">
        <v>16235</v>
      </c>
      <c r="C18" s="51">
        <v>16235</v>
      </c>
      <c r="D18" s="51">
        <v>16235</v>
      </c>
      <c r="E18" s="52"/>
    </row>
    <row r="19" spans="1:5" ht="15" customHeight="1" x14ac:dyDescent="0.3">
      <c r="A19" s="50" t="s">
        <v>60</v>
      </c>
      <c r="B19" s="51">
        <v>257392</v>
      </c>
      <c r="C19" s="51">
        <v>257392</v>
      </c>
      <c r="D19" s="51">
        <v>257392</v>
      </c>
      <c r="E19" s="52"/>
    </row>
    <row r="20" spans="1:5" ht="15" customHeight="1" x14ac:dyDescent="0.3">
      <c r="A20" s="50" t="s">
        <v>61</v>
      </c>
      <c r="B20" s="51">
        <v>306552</v>
      </c>
      <c r="C20" s="51">
        <v>306552</v>
      </c>
      <c r="D20" s="51">
        <v>306552</v>
      </c>
      <c r="E20" s="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CA4D5-B96E-4FC2-8D6F-130BF5735A85}">
  <dimension ref="A1:D23"/>
  <sheetViews>
    <sheetView workbookViewId="0">
      <selection activeCell="B1" sqref="B1:C1"/>
    </sheetView>
  </sheetViews>
  <sheetFormatPr baseColWidth="10" defaultColWidth="8.88671875" defaultRowHeight="14.4" x14ac:dyDescent="0.3"/>
  <cols>
    <col min="1" max="2" width="18.44140625" customWidth="1"/>
    <col min="3" max="3" width="33.88671875" customWidth="1"/>
    <col min="4" max="4" width="36.109375" customWidth="1"/>
  </cols>
  <sheetData>
    <row r="1" spans="1:4" x14ac:dyDescent="0.3">
      <c r="A1" s="4" t="s">
        <v>62</v>
      </c>
      <c r="B1" s="5" t="s">
        <v>63</v>
      </c>
      <c r="C1" s="5" t="s">
        <v>18</v>
      </c>
      <c r="D1" s="5" t="s">
        <v>64</v>
      </c>
    </row>
    <row r="2" spans="1:4" x14ac:dyDescent="0.3">
      <c r="A2" s="6" t="s">
        <v>65</v>
      </c>
      <c r="B2" s="6" t="s">
        <v>66</v>
      </c>
      <c r="C2" s="6" t="s">
        <v>26</v>
      </c>
      <c r="D2" s="7" t="s">
        <v>67</v>
      </c>
    </row>
    <row r="3" spans="1:4" x14ac:dyDescent="0.3">
      <c r="A3" s="6" t="s">
        <v>68</v>
      </c>
      <c r="B3" s="6" t="s">
        <v>69</v>
      </c>
      <c r="C3" s="6" t="s">
        <v>24</v>
      </c>
      <c r="D3" s="7" t="s">
        <v>70</v>
      </c>
    </row>
    <row r="4" spans="1:4" x14ac:dyDescent="0.3">
      <c r="A4" s="6" t="s">
        <v>71</v>
      </c>
      <c r="B4" s="6" t="s">
        <v>72</v>
      </c>
      <c r="C4" s="6" t="s">
        <v>22</v>
      </c>
      <c r="D4" s="7" t="s">
        <v>73</v>
      </c>
    </row>
    <row r="5" spans="1:4" x14ac:dyDescent="0.3">
      <c r="A5" s="6" t="s">
        <v>74</v>
      </c>
      <c r="B5" s="6" t="s">
        <v>75</v>
      </c>
      <c r="C5" s="6" t="s">
        <v>28</v>
      </c>
      <c r="D5" s="7" t="s">
        <v>76</v>
      </c>
    </row>
    <row r="6" spans="1:4" x14ac:dyDescent="0.3">
      <c r="A6" s="6" t="s">
        <v>77</v>
      </c>
      <c r="B6" s="6" t="s">
        <v>78</v>
      </c>
      <c r="C6" s="6" t="s">
        <v>29</v>
      </c>
      <c r="D6" s="7" t="s">
        <v>79</v>
      </c>
    </row>
    <row r="7" spans="1:4" x14ac:dyDescent="0.3">
      <c r="A7" s="6" t="s">
        <v>80</v>
      </c>
      <c r="B7" s="6" t="s">
        <v>69</v>
      </c>
      <c r="C7" s="6" t="s">
        <v>24</v>
      </c>
      <c r="D7" s="7" t="s">
        <v>70</v>
      </c>
    </row>
    <row r="8" spans="1:4" x14ac:dyDescent="0.3">
      <c r="A8" s="6" t="s">
        <v>81</v>
      </c>
      <c r="B8" s="6" t="s">
        <v>75</v>
      </c>
      <c r="C8" s="6" t="s">
        <v>28</v>
      </c>
      <c r="D8" s="7" t="s">
        <v>76</v>
      </c>
    </row>
    <row r="9" spans="1:4" x14ac:dyDescent="0.3">
      <c r="A9" s="6" t="s">
        <v>82</v>
      </c>
      <c r="B9" s="6" t="s">
        <v>83</v>
      </c>
      <c r="C9" s="6" t="s">
        <v>27</v>
      </c>
      <c r="D9" s="7" t="s">
        <v>84</v>
      </c>
    </row>
    <row r="10" spans="1:4" x14ac:dyDescent="0.3">
      <c r="A10" s="6" t="s">
        <v>85</v>
      </c>
      <c r="B10" s="6" t="s">
        <v>83</v>
      </c>
      <c r="C10" s="6" t="s">
        <v>27</v>
      </c>
      <c r="D10" s="7" t="s">
        <v>84</v>
      </c>
    </row>
    <row r="11" spans="1:4" x14ac:dyDescent="0.3">
      <c r="A11" s="6" t="s">
        <v>86</v>
      </c>
      <c r="B11" s="6" t="s">
        <v>87</v>
      </c>
      <c r="C11" s="6" t="s">
        <v>25</v>
      </c>
      <c r="D11" s="7" t="s">
        <v>79</v>
      </c>
    </row>
    <row r="12" spans="1:4" x14ac:dyDescent="0.3">
      <c r="A12" s="6" t="s">
        <v>88</v>
      </c>
      <c r="B12" s="6" t="s">
        <v>66</v>
      </c>
      <c r="C12" s="6" t="s">
        <v>26</v>
      </c>
      <c r="D12" s="7" t="s">
        <v>67</v>
      </c>
    </row>
    <row r="13" spans="1:4" x14ac:dyDescent="0.3">
      <c r="A13" s="6" t="s">
        <v>89</v>
      </c>
      <c r="B13" s="6" t="s">
        <v>69</v>
      </c>
      <c r="C13" s="6" t="s">
        <v>24</v>
      </c>
      <c r="D13" s="7" t="s">
        <v>70</v>
      </c>
    </row>
    <row r="14" spans="1:4" x14ac:dyDescent="0.3">
      <c r="A14" s="6" t="s">
        <v>90</v>
      </c>
      <c r="B14" s="6" t="s">
        <v>83</v>
      </c>
      <c r="C14" s="6" t="s">
        <v>27</v>
      </c>
      <c r="D14" s="7" t="s">
        <v>84</v>
      </c>
    </row>
    <row r="15" spans="1:4" x14ac:dyDescent="0.3">
      <c r="A15" s="6" t="s">
        <v>91</v>
      </c>
      <c r="B15" s="6" t="s">
        <v>78</v>
      </c>
      <c r="C15" s="6" t="s">
        <v>29</v>
      </c>
      <c r="D15" s="7" t="s">
        <v>79</v>
      </c>
    </row>
    <row r="16" spans="1:4" x14ac:dyDescent="0.3">
      <c r="A16" s="6" t="s">
        <v>92</v>
      </c>
      <c r="B16" s="6" t="s">
        <v>87</v>
      </c>
      <c r="C16" s="6" t="s">
        <v>25</v>
      </c>
      <c r="D16" s="7" t="s">
        <v>79</v>
      </c>
    </row>
    <row r="17" spans="1:4" x14ac:dyDescent="0.3">
      <c r="A17" s="6" t="s">
        <v>93</v>
      </c>
      <c r="B17" s="6" t="s">
        <v>78</v>
      </c>
      <c r="C17" s="6" t="s">
        <v>29</v>
      </c>
      <c r="D17" s="7" t="s">
        <v>79</v>
      </c>
    </row>
    <row r="18" spans="1:4" x14ac:dyDescent="0.3">
      <c r="A18" s="6" t="s">
        <v>94</v>
      </c>
      <c r="B18" s="6" t="s">
        <v>69</v>
      </c>
      <c r="C18" s="6" t="s">
        <v>24</v>
      </c>
      <c r="D18" s="7" t="s">
        <v>70</v>
      </c>
    </row>
    <row r="19" spans="1:4" x14ac:dyDescent="0.3">
      <c r="A19" s="6" t="s">
        <v>95</v>
      </c>
      <c r="B19" s="6" t="s">
        <v>69</v>
      </c>
      <c r="C19" s="6" t="s">
        <v>24</v>
      </c>
      <c r="D19" s="7" t="s">
        <v>70</v>
      </c>
    </row>
    <row r="20" spans="1:4" x14ac:dyDescent="0.3">
      <c r="A20" s="6" t="s">
        <v>96</v>
      </c>
      <c r="B20" s="6" t="s">
        <v>75</v>
      </c>
      <c r="C20" s="6" t="s">
        <v>28</v>
      </c>
      <c r="D20" s="7" t="s">
        <v>76</v>
      </c>
    </row>
    <row r="21" spans="1:4" x14ac:dyDescent="0.3">
      <c r="A21" s="6" t="s">
        <v>97</v>
      </c>
      <c r="B21" s="6" t="s">
        <v>69</v>
      </c>
      <c r="C21" s="6" t="s">
        <v>24</v>
      </c>
      <c r="D21" s="7" t="s">
        <v>70</v>
      </c>
    </row>
    <row r="22" spans="1:4" x14ac:dyDescent="0.3">
      <c r="A22" s="6" t="s">
        <v>98</v>
      </c>
      <c r="B22" s="6" t="s">
        <v>83</v>
      </c>
      <c r="C22" s="6" t="s">
        <v>27</v>
      </c>
      <c r="D22" s="7" t="s">
        <v>84</v>
      </c>
    </row>
    <row r="23" spans="1:4" x14ac:dyDescent="0.3">
      <c r="A23" s="6" t="s">
        <v>99</v>
      </c>
      <c r="B23" s="6" t="s">
        <v>83</v>
      </c>
      <c r="C23" s="6" t="s">
        <v>27</v>
      </c>
      <c r="D23" s="7" t="s">
        <v>84</v>
      </c>
    </row>
  </sheetData>
  <autoFilter ref="A1:D23" xr:uid="{D70CA4D5-B96E-4FC2-8D6F-130BF5735A8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A39F-4A63-4564-917A-C73EC60C1738}">
  <sheetPr filterMode="1"/>
  <dimension ref="A1:G1124"/>
  <sheetViews>
    <sheetView workbookViewId="0">
      <selection activeCell="A289" sqref="A289"/>
    </sheetView>
  </sheetViews>
  <sheetFormatPr baseColWidth="10" defaultColWidth="8.88671875" defaultRowHeight="14.4" x14ac:dyDescent="0.3"/>
  <cols>
    <col min="2" max="7" width="18.44140625" customWidth="1"/>
  </cols>
  <sheetData>
    <row r="1" spans="1:7" ht="42" x14ac:dyDescent="0.3">
      <c r="A1" s="8" t="s">
        <v>100</v>
      </c>
      <c r="B1" s="9" t="s">
        <v>62</v>
      </c>
      <c r="C1" s="9" t="s">
        <v>101</v>
      </c>
      <c r="D1" s="9" t="s">
        <v>102</v>
      </c>
      <c r="E1" s="9" t="s">
        <v>103</v>
      </c>
      <c r="F1" s="9" t="s">
        <v>104</v>
      </c>
      <c r="G1" s="9" t="s">
        <v>105</v>
      </c>
    </row>
    <row r="2" spans="1:7" hidden="1" x14ac:dyDescent="0.3">
      <c r="A2" s="10">
        <v>91430</v>
      </c>
      <c r="B2" s="11" t="s">
        <v>106</v>
      </c>
      <c r="C2" s="12" t="s">
        <v>107</v>
      </c>
      <c r="D2" s="12" t="s">
        <v>71</v>
      </c>
      <c r="E2" s="13" t="s">
        <v>42</v>
      </c>
      <c r="F2" s="12" t="s">
        <v>108</v>
      </c>
      <c r="G2" s="14" t="s">
        <v>71</v>
      </c>
    </row>
    <row r="3" spans="1:7" hidden="1" x14ac:dyDescent="0.3">
      <c r="A3" s="10">
        <v>91669</v>
      </c>
      <c r="B3" s="11" t="s">
        <v>109</v>
      </c>
      <c r="C3" s="12" t="s">
        <v>107</v>
      </c>
      <c r="D3" s="12" t="s">
        <v>71</v>
      </c>
      <c r="E3" s="13" t="s">
        <v>42</v>
      </c>
      <c r="F3" s="12" t="s">
        <v>108</v>
      </c>
      <c r="G3" s="14" t="s">
        <v>71</v>
      </c>
    </row>
    <row r="4" spans="1:7" hidden="1" x14ac:dyDescent="0.3">
      <c r="A4" s="10">
        <v>91263</v>
      </c>
      <c r="B4" s="12" t="s">
        <v>110</v>
      </c>
      <c r="C4" s="12" t="s">
        <v>107</v>
      </c>
      <c r="D4" s="12" t="s">
        <v>71</v>
      </c>
      <c r="E4" s="13" t="s">
        <v>42</v>
      </c>
      <c r="F4" s="12" t="s">
        <v>108</v>
      </c>
      <c r="G4" s="14" t="s">
        <v>71</v>
      </c>
    </row>
    <row r="5" spans="1:7" hidden="1" x14ac:dyDescent="0.3">
      <c r="A5" s="10">
        <v>91405</v>
      </c>
      <c r="B5" s="12" t="s">
        <v>111</v>
      </c>
      <c r="C5" s="12" t="s">
        <v>107</v>
      </c>
      <c r="D5" s="12" t="s">
        <v>71</v>
      </c>
      <c r="E5" s="13" t="s">
        <v>42</v>
      </c>
      <c r="F5" s="12" t="s">
        <v>108</v>
      </c>
      <c r="G5" s="14" t="s">
        <v>71</v>
      </c>
    </row>
    <row r="6" spans="1:7" hidden="1" x14ac:dyDescent="0.3">
      <c r="A6" s="10">
        <v>91407</v>
      </c>
      <c r="B6" s="12" t="s">
        <v>112</v>
      </c>
      <c r="C6" s="12" t="s">
        <v>107</v>
      </c>
      <c r="D6" s="12" t="s">
        <v>71</v>
      </c>
      <c r="E6" s="13" t="s">
        <v>42</v>
      </c>
      <c r="F6" s="12" t="s">
        <v>108</v>
      </c>
      <c r="G6" s="14" t="s">
        <v>71</v>
      </c>
    </row>
    <row r="7" spans="1:7" hidden="1" x14ac:dyDescent="0.3">
      <c r="A7" s="10">
        <v>91001</v>
      </c>
      <c r="B7" s="12" t="s">
        <v>113</v>
      </c>
      <c r="C7" s="12" t="s">
        <v>107</v>
      </c>
      <c r="D7" s="12" t="s">
        <v>71</v>
      </c>
      <c r="E7" s="13" t="s">
        <v>42</v>
      </c>
      <c r="F7" s="12" t="s">
        <v>108</v>
      </c>
      <c r="G7" s="14" t="s">
        <v>71</v>
      </c>
    </row>
    <row r="8" spans="1:7" hidden="1" x14ac:dyDescent="0.3">
      <c r="A8" s="10">
        <v>91460</v>
      </c>
      <c r="B8" s="12" t="s">
        <v>114</v>
      </c>
      <c r="C8" s="12" t="s">
        <v>107</v>
      </c>
      <c r="D8" s="12" t="s">
        <v>71</v>
      </c>
      <c r="E8" s="13" t="s">
        <v>42</v>
      </c>
      <c r="F8" s="12" t="s">
        <v>108</v>
      </c>
      <c r="G8" s="14" t="s">
        <v>71</v>
      </c>
    </row>
    <row r="9" spans="1:7" hidden="1" x14ac:dyDescent="0.3">
      <c r="A9" s="10">
        <v>91530</v>
      </c>
      <c r="B9" s="12" t="s">
        <v>115</v>
      </c>
      <c r="C9" s="12" t="s">
        <v>107</v>
      </c>
      <c r="D9" s="12" t="s">
        <v>71</v>
      </c>
      <c r="E9" s="13" t="s">
        <v>42</v>
      </c>
      <c r="F9" s="12" t="s">
        <v>108</v>
      </c>
      <c r="G9" s="14" t="s">
        <v>71</v>
      </c>
    </row>
    <row r="10" spans="1:7" hidden="1" x14ac:dyDescent="0.3">
      <c r="A10" s="10">
        <v>91536</v>
      </c>
      <c r="B10" s="12" t="s">
        <v>116</v>
      </c>
      <c r="C10" s="12" t="s">
        <v>107</v>
      </c>
      <c r="D10" s="12" t="s">
        <v>71</v>
      </c>
      <c r="E10" s="13" t="s">
        <v>42</v>
      </c>
      <c r="F10" s="12" t="s">
        <v>108</v>
      </c>
      <c r="G10" s="14" t="s">
        <v>71</v>
      </c>
    </row>
    <row r="11" spans="1:7" hidden="1" x14ac:dyDescent="0.3">
      <c r="A11" s="10">
        <v>91540</v>
      </c>
      <c r="B11" s="12" t="s">
        <v>117</v>
      </c>
      <c r="C11" s="12" t="s">
        <v>107</v>
      </c>
      <c r="D11" s="12" t="s">
        <v>71</v>
      </c>
      <c r="E11" s="13" t="s">
        <v>42</v>
      </c>
      <c r="F11" s="12" t="s">
        <v>108</v>
      </c>
      <c r="G11" s="14" t="s">
        <v>71</v>
      </c>
    </row>
    <row r="12" spans="1:7" hidden="1" x14ac:dyDescent="0.3">
      <c r="A12" s="10">
        <v>91798</v>
      </c>
      <c r="B12" s="12" t="s">
        <v>118</v>
      </c>
      <c r="C12" s="12" t="s">
        <v>107</v>
      </c>
      <c r="D12" s="12" t="s">
        <v>71</v>
      </c>
      <c r="E12" s="13" t="s">
        <v>42</v>
      </c>
      <c r="F12" s="12" t="s">
        <v>108</v>
      </c>
      <c r="G12" s="14" t="s">
        <v>71</v>
      </c>
    </row>
    <row r="13" spans="1:7" hidden="1" x14ac:dyDescent="0.3">
      <c r="A13" s="10">
        <v>5055</v>
      </c>
      <c r="B13" s="11" t="s">
        <v>119</v>
      </c>
      <c r="C13" s="12" t="s">
        <v>120</v>
      </c>
      <c r="D13" s="12" t="s">
        <v>88</v>
      </c>
      <c r="E13" s="13" t="s">
        <v>42</v>
      </c>
      <c r="F13" s="12" t="s">
        <v>121</v>
      </c>
      <c r="G13" s="14" t="s">
        <v>88</v>
      </c>
    </row>
    <row r="14" spans="1:7" hidden="1" x14ac:dyDescent="0.3">
      <c r="A14" s="10">
        <v>5059</v>
      </c>
      <c r="B14" s="11" t="s">
        <v>122</v>
      </c>
      <c r="C14" s="12" t="s">
        <v>120</v>
      </c>
      <c r="D14" s="12" t="s">
        <v>88</v>
      </c>
      <c r="E14" s="13" t="s">
        <v>41</v>
      </c>
      <c r="F14" s="12" t="s">
        <v>121</v>
      </c>
      <c r="G14" s="14" t="s">
        <v>88</v>
      </c>
    </row>
    <row r="15" spans="1:7" hidden="1" x14ac:dyDescent="0.3">
      <c r="A15" s="10">
        <v>5079</v>
      </c>
      <c r="B15" s="11" t="s">
        <v>123</v>
      </c>
      <c r="C15" s="12" t="s">
        <v>120</v>
      </c>
      <c r="D15" s="12" t="s">
        <v>88</v>
      </c>
      <c r="E15" s="13" t="s">
        <v>41</v>
      </c>
      <c r="F15" s="12" t="s">
        <v>121</v>
      </c>
      <c r="G15" s="14" t="s">
        <v>88</v>
      </c>
    </row>
    <row r="16" spans="1:7" hidden="1" x14ac:dyDescent="0.3">
      <c r="A16" s="10">
        <v>5093</v>
      </c>
      <c r="B16" s="11" t="s">
        <v>124</v>
      </c>
      <c r="C16" s="12" t="s">
        <v>120</v>
      </c>
      <c r="D16" s="12" t="s">
        <v>88</v>
      </c>
      <c r="E16" s="13" t="s">
        <v>42</v>
      </c>
      <c r="F16" s="12" t="s">
        <v>121</v>
      </c>
      <c r="G16" s="14" t="s">
        <v>88</v>
      </c>
    </row>
    <row r="17" spans="1:7" hidden="1" x14ac:dyDescent="0.3">
      <c r="A17" s="10">
        <v>5107</v>
      </c>
      <c r="B17" s="11" t="s">
        <v>125</v>
      </c>
      <c r="C17" s="12" t="s">
        <v>120</v>
      </c>
      <c r="D17" s="12" t="s">
        <v>88</v>
      </c>
      <c r="E17" s="13" t="s">
        <v>42</v>
      </c>
      <c r="F17" s="12" t="s">
        <v>121</v>
      </c>
      <c r="G17" s="14" t="s">
        <v>88</v>
      </c>
    </row>
    <row r="18" spans="1:7" hidden="1" x14ac:dyDescent="0.3">
      <c r="A18" s="10">
        <v>5129</v>
      </c>
      <c r="B18" s="11" t="s">
        <v>126</v>
      </c>
      <c r="C18" s="12" t="s">
        <v>120</v>
      </c>
      <c r="D18" s="12" t="s">
        <v>88</v>
      </c>
      <c r="E18" s="13" t="s">
        <v>40</v>
      </c>
      <c r="F18" s="12" t="s">
        <v>121</v>
      </c>
      <c r="G18" s="14" t="s">
        <v>88</v>
      </c>
    </row>
    <row r="19" spans="1:7" hidden="1" x14ac:dyDescent="0.3">
      <c r="A19" s="10">
        <v>5206</v>
      </c>
      <c r="B19" s="11" t="s">
        <v>127</v>
      </c>
      <c r="C19" s="12" t="s">
        <v>120</v>
      </c>
      <c r="D19" s="12" t="s">
        <v>88</v>
      </c>
      <c r="E19" s="13" t="s">
        <v>41</v>
      </c>
      <c r="F19" s="12" t="s">
        <v>121</v>
      </c>
      <c r="G19" s="14" t="s">
        <v>88</v>
      </c>
    </row>
    <row r="20" spans="1:7" hidden="1" x14ac:dyDescent="0.3">
      <c r="A20" s="10">
        <v>5209</v>
      </c>
      <c r="B20" s="11" t="s">
        <v>128</v>
      </c>
      <c r="C20" s="12" t="s">
        <v>120</v>
      </c>
      <c r="D20" s="12" t="s">
        <v>88</v>
      </c>
      <c r="E20" s="13" t="s">
        <v>42</v>
      </c>
      <c r="F20" s="12" t="s">
        <v>121</v>
      </c>
      <c r="G20" s="14" t="s">
        <v>88</v>
      </c>
    </row>
    <row r="21" spans="1:7" hidden="1" x14ac:dyDescent="0.3">
      <c r="A21" s="10">
        <v>5313</v>
      </c>
      <c r="B21" s="11" t="s">
        <v>129</v>
      </c>
      <c r="C21" s="12" t="s">
        <v>120</v>
      </c>
      <c r="D21" s="12" t="s">
        <v>88</v>
      </c>
      <c r="E21" s="13" t="s">
        <v>41</v>
      </c>
      <c r="F21" s="12" t="s">
        <v>121</v>
      </c>
      <c r="G21" s="14" t="s">
        <v>88</v>
      </c>
    </row>
    <row r="22" spans="1:7" hidden="1" x14ac:dyDescent="0.3">
      <c r="A22" s="10">
        <v>5315</v>
      </c>
      <c r="B22" s="11" t="s">
        <v>130</v>
      </c>
      <c r="C22" s="12" t="s">
        <v>120</v>
      </c>
      <c r="D22" s="12" t="s">
        <v>88</v>
      </c>
      <c r="E22" s="13" t="s">
        <v>42</v>
      </c>
      <c r="F22" s="12" t="s">
        <v>121</v>
      </c>
      <c r="G22" s="14" t="s">
        <v>88</v>
      </c>
    </row>
    <row r="23" spans="1:7" hidden="1" x14ac:dyDescent="0.3">
      <c r="A23" s="10">
        <v>5368</v>
      </c>
      <c r="B23" s="11" t="s">
        <v>131</v>
      </c>
      <c r="C23" s="12" t="s">
        <v>120</v>
      </c>
      <c r="D23" s="12" t="s">
        <v>88</v>
      </c>
      <c r="E23" s="13" t="s">
        <v>42</v>
      </c>
      <c r="F23" s="12" t="s">
        <v>121</v>
      </c>
      <c r="G23" s="14" t="s">
        <v>88</v>
      </c>
    </row>
    <row r="24" spans="1:7" hidden="1" x14ac:dyDescent="0.3">
      <c r="A24" s="10">
        <v>5400</v>
      </c>
      <c r="B24" s="11" t="s">
        <v>132</v>
      </c>
      <c r="C24" s="12" t="s">
        <v>120</v>
      </c>
      <c r="D24" s="12" t="s">
        <v>88</v>
      </c>
      <c r="E24" s="13" t="s">
        <v>41</v>
      </c>
      <c r="F24" s="12" t="s">
        <v>121</v>
      </c>
      <c r="G24" s="14" t="s">
        <v>88</v>
      </c>
    </row>
    <row r="25" spans="1:7" hidden="1" x14ac:dyDescent="0.3">
      <c r="A25" s="10">
        <v>5483</v>
      </c>
      <c r="B25" s="11" t="s">
        <v>133</v>
      </c>
      <c r="C25" s="12" t="s">
        <v>120</v>
      </c>
      <c r="D25" s="12" t="s">
        <v>88</v>
      </c>
      <c r="E25" s="13" t="s">
        <v>42</v>
      </c>
      <c r="F25" s="12" t="s">
        <v>121</v>
      </c>
      <c r="G25" s="14" t="s">
        <v>88</v>
      </c>
    </row>
    <row r="26" spans="1:7" hidden="1" x14ac:dyDescent="0.3">
      <c r="A26" s="10">
        <v>5615</v>
      </c>
      <c r="B26" s="11" t="s">
        <v>134</v>
      </c>
      <c r="C26" s="12" t="s">
        <v>120</v>
      </c>
      <c r="D26" s="12" t="s">
        <v>88</v>
      </c>
      <c r="E26" s="13" t="s">
        <v>41</v>
      </c>
      <c r="F26" s="12" t="s">
        <v>121</v>
      </c>
      <c r="G26" s="14" t="s">
        <v>88</v>
      </c>
    </row>
    <row r="27" spans="1:7" hidden="1" x14ac:dyDescent="0.3">
      <c r="A27" s="10">
        <v>5628</v>
      </c>
      <c r="B27" s="11" t="s">
        <v>135</v>
      </c>
      <c r="C27" s="12" t="s">
        <v>120</v>
      </c>
      <c r="D27" s="12" t="s">
        <v>88</v>
      </c>
      <c r="E27" s="13" t="s">
        <v>42</v>
      </c>
      <c r="F27" s="12" t="s">
        <v>121</v>
      </c>
      <c r="G27" s="14" t="s">
        <v>88</v>
      </c>
    </row>
    <row r="28" spans="1:7" hidden="1" x14ac:dyDescent="0.3">
      <c r="A28" s="10">
        <v>5649</v>
      </c>
      <c r="B28" s="11" t="s">
        <v>136</v>
      </c>
      <c r="C28" s="12" t="s">
        <v>120</v>
      </c>
      <c r="D28" s="12" t="s">
        <v>88</v>
      </c>
      <c r="E28" s="13" t="s">
        <v>42</v>
      </c>
      <c r="F28" s="12" t="s">
        <v>121</v>
      </c>
      <c r="G28" s="14" t="s">
        <v>88</v>
      </c>
    </row>
    <row r="29" spans="1:7" hidden="1" x14ac:dyDescent="0.3">
      <c r="A29" s="10">
        <v>5652</v>
      </c>
      <c r="B29" s="11" t="s">
        <v>137</v>
      </c>
      <c r="C29" s="12" t="s">
        <v>120</v>
      </c>
      <c r="D29" s="12" t="s">
        <v>88</v>
      </c>
      <c r="E29" s="13" t="s">
        <v>42</v>
      </c>
      <c r="F29" s="12" t="s">
        <v>121</v>
      </c>
      <c r="G29" s="14" t="s">
        <v>88</v>
      </c>
    </row>
    <row r="30" spans="1:7" hidden="1" x14ac:dyDescent="0.3">
      <c r="A30" s="10">
        <v>5660</v>
      </c>
      <c r="B30" s="11" t="s">
        <v>138</v>
      </c>
      <c r="C30" s="12" t="s">
        <v>120</v>
      </c>
      <c r="D30" s="12" t="s">
        <v>88</v>
      </c>
      <c r="E30" s="13" t="s">
        <v>42</v>
      </c>
      <c r="F30" s="12" t="s">
        <v>121</v>
      </c>
      <c r="G30" s="14" t="s">
        <v>88</v>
      </c>
    </row>
    <row r="31" spans="1:7" hidden="1" x14ac:dyDescent="0.3">
      <c r="A31" s="10">
        <v>5664</v>
      </c>
      <c r="B31" s="11" t="s">
        <v>139</v>
      </c>
      <c r="C31" s="12" t="s">
        <v>120</v>
      </c>
      <c r="D31" s="12" t="s">
        <v>88</v>
      </c>
      <c r="E31" s="13" t="s">
        <v>41</v>
      </c>
      <c r="F31" s="12" t="s">
        <v>121</v>
      </c>
      <c r="G31" s="14" t="s">
        <v>88</v>
      </c>
    </row>
    <row r="32" spans="1:7" hidden="1" x14ac:dyDescent="0.3">
      <c r="A32" s="10">
        <v>5679</v>
      </c>
      <c r="B32" s="11" t="s">
        <v>140</v>
      </c>
      <c r="C32" s="12" t="s">
        <v>120</v>
      </c>
      <c r="D32" s="12" t="s">
        <v>88</v>
      </c>
      <c r="E32" s="13" t="s">
        <v>41</v>
      </c>
      <c r="F32" s="12" t="s">
        <v>121</v>
      </c>
      <c r="G32" s="14" t="s">
        <v>88</v>
      </c>
    </row>
    <row r="33" spans="1:7" hidden="1" x14ac:dyDescent="0.3">
      <c r="A33" s="10">
        <v>5819</v>
      </c>
      <c r="B33" s="11" t="s">
        <v>141</v>
      </c>
      <c r="C33" s="12" t="s">
        <v>120</v>
      </c>
      <c r="D33" s="12" t="s">
        <v>88</v>
      </c>
      <c r="E33" s="13" t="s">
        <v>42</v>
      </c>
      <c r="F33" s="12" t="s">
        <v>121</v>
      </c>
      <c r="G33" s="14" t="s">
        <v>88</v>
      </c>
    </row>
    <row r="34" spans="1:7" hidden="1" x14ac:dyDescent="0.3">
      <c r="A34" s="10">
        <v>5856</v>
      </c>
      <c r="B34" s="11" t="s">
        <v>142</v>
      </c>
      <c r="C34" s="12" t="s">
        <v>120</v>
      </c>
      <c r="D34" s="12" t="s">
        <v>88</v>
      </c>
      <c r="E34" s="13" t="s">
        <v>42</v>
      </c>
      <c r="F34" s="12" t="s">
        <v>121</v>
      </c>
      <c r="G34" s="14" t="s">
        <v>88</v>
      </c>
    </row>
    <row r="35" spans="1:7" hidden="1" x14ac:dyDescent="0.3">
      <c r="A35" s="10">
        <v>5861</v>
      </c>
      <c r="B35" s="11" t="s">
        <v>143</v>
      </c>
      <c r="C35" s="12" t="s">
        <v>120</v>
      </c>
      <c r="D35" s="12" t="s">
        <v>88</v>
      </c>
      <c r="E35" s="13" t="s">
        <v>41</v>
      </c>
      <c r="F35" s="12" t="s">
        <v>121</v>
      </c>
      <c r="G35" s="14" t="s">
        <v>88</v>
      </c>
    </row>
    <row r="36" spans="1:7" hidden="1" x14ac:dyDescent="0.3">
      <c r="A36" s="10">
        <v>5002</v>
      </c>
      <c r="B36" s="12" t="s">
        <v>144</v>
      </c>
      <c r="C36" s="12" t="s">
        <v>120</v>
      </c>
      <c r="D36" s="12" t="s">
        <v>88</v>
      </c>
      <c r="E36" s="13" t="s">
        <v>42</v>
      </c>
      <c r="F36" s="12" t="s">
        <v>121</v>
      </c>
      <c r="G36" s="14" t="s">
        <v>88</v>
      </c>
    </row>
    <row r="37" spans="1:7" hidden="1" x14ac:dyDescent="0.3">
      <c r="A37" s="10">
        <v>5004</v>
      </c>
      <c r="B37" s="12" t="s">
        <v>145</v>
      </c>
      <c r="C37" s="12" t="s">
        <v>120</v>
      </c>
      <c r="D37" s="12" t="s">
        <v>88</v>
      </c>
      <c r="E37" s="13" t="s">
        <v>42</v>
      </c>
      <c r="F37" s="12" t="s">
        <v>121</v>
      </c>
      <c r="G37" s="14" t="s">
        <v>88</v>
      </c>
    </row>
    <row r="38" spans="1:7" hidden="1" x14ac:dyDescent="0.3">
      <c r="A38" s="10">
        <v>5021</v>
      </c>
      <c r="B38" s="12" t="s">
        <v>146</v>
      </c>
      <c r="C38" s="12" t="s">
        <v>120</v>
      </c>
      <c r="D38" s="12" t="s">
        <v>88</v>
      </c>
      <c r="E38" s="13" t="s">
        <v>42</v>
      </c>
      <c r="F38" s="12" t="s">
        <v>121</v>
      </c>
      <c r="G38" s="14" t="s">
        <v>88</v>
      </c>
    </row>
    <row r="39" spans="1:7" hidden="1" x14ac:dyDescent="0.3">
      <c r="A39" s="10">
        <v>5030</v>
      </c>
      <c r="B39" s="12" t="s">
        <v>147</v>
      </c>
      <c r="C39" s="12" t="s">
        <v>120</v>
      </c>
      <c r="D39" s="12" t="s">
        <v>88</v>
      </c>
      <c r="E39" s="13" t="s">
        <v>41</v>
      </c>
      <c r="F39" s="12" t="s">
        <v>121</v>
      </c>
      <c r="G39" s="14" t="s">
        <v>88</v>
      </c>
    </row>
    <row r="40" spans="1:7" hidden="1" x14ac:dyDescent="0.3">
      <c r="A40" s="10">
        <v>5031</v>
      </c>
      <c r="B40" s="12" t="s">
        <v>148</v>
      </c>
      <c r="C40" s="12" t="s">
        <v>120</v>
      </c>
      <c r="D40" s="12" t="s">
        <v>88</v>
      </c>
      <c r="E40" s="13" t="s">
        <v>42</v>
      </c>
      <c r="F40" s="12" t="s">
        <v>121</v>
      </c>
      <c r="G40" s="14" t="s">
        <v>88</v>
      </c>
    </row>
    <row r="41" spans="1:7" hidden="1" x14ac:dyDescent="0.3">
      <c r="A41" s="10">
        <v>5034</v>
      </c>
      <c r="B41" s="12" t="s">
        <v>149</v>
      </c>
      <c r="C41" s="12" t="s">
        <v>120</v>
      </c>
      <c r="D41" s="12" t="s">
        <v>88</v>
      </c>
      <c r="E41" s="13" t="s">
        <v>42</v>
      </c>
      <c r="F41" s="12" t="s">
        <v>121</v>
      </c>
      <c r="G41" s="14" t="s">
        <v>88</v>
      </c>
    </row>
    <row r="42" spans="1:7" hidden="1" x14ac:dyDescent="0.3">
      <c r="A42" s="10">
        <v>5036</v>
      </c>
      <c r="B42" s="12" t="s">
        <v>150</v>
      </c>
      <c r="C42" s="12" t="s">
        <v>120</v>
      </c>
      <c r="D42" s="12" t="s">
        <v>88</v>
      </c>
      <c r="E42" s="13" t="s">
        <v>41</v>
      </c>
      <c r="F42" s="12" t="s">
        <v>121</v>
      </c>
      <c r="G42" s="14" t="s">
        <v>88</v>
      </c>
    </row>
    <row r="43" spans="1:7" hidden="1" x14ac:dyDescent="0.3">
      <c r="A43" s="10">
        <v>5038</v>
      </c>
      <c r="B43" s="12" t="s">
        <v>151</v>
      </c>
      <c r="C43" s="12" t="s">
        <v>120</v>
      </c>
      <c r="D43" s="12" t="s">
        <v>88</v>
      </c>
      <c r="E43" s="13" t="s">
        <v>42</v>
      </c>
      <c r="F43" s="12" t="s">
        <v>121</v>
      </c>
      <c r="G43" s="14" t="s">
        <v>88</v>
      </c>
    </row>
    <row r="44" spans="1:7" hidden="1" x14ac:dyDescent="0.3">
      <c r="A44" s="10">
        <v>5040</v>
      </c>
      <c r="B44" s="12" t="s">
        <v>152</v>
      </c>
      <c r="C44" s="12" t="s">
        <v>120</v>
      </c>
      <c r="D44" s="12" t="s">
        <v>88</v>
      </c>
      <c r="E44" s="13" t="s">
        <v>42</v>
      </c>
      <c r="F44" s="12" t="s">
        <v>121</v>
      </c>
      <c r="G44" s="14" t="s">
        <v>88</v>
      </c>
    </row>
    <row r="45" spans="1:7" hidden="1" x14ac:dyDescent="0.3">
      <c r="A45" s="10">
        <v>5044</v>
      </c>
      <c r="B45" s="12" t="s">
        <v>153</v>
      </c>
      <c r="C45" s="12" t="s">
        <v>120</v>
      </c>
      <c r="D45" s="12" t="s">
        <v>88</v>
      </c>
      <c r="E45" s="13" t="s">
        <v>42</v>
      </c>
      <c r="F45" s="12" t="s">
        <v>121</v>
      </c>
      <c r="G45" s="14" t="s">
        <v>88</v>
      </c>
    </row>
    <row r="46" spans="1:7" hidden="1" x14ac:dyDescent="0.3">
      <c r="A46" s="10">
        <v>5045</v>
      </c>
      <c r="B46" s="12" t="s">
        <v>65</v>
      </c>
      <c r="C46" s="12" t="s">
        <v>120</v>
      </c>
      <c r="D46" s="12" t="s">
        <v>65</v>
      </c>
      <c r="E46" s="13" t="s">
        <v>40</v>
      </c>
      <c r="F46" s="12" t="s">
        <v>121</v>
      </c>
      <c r="G46" s="14" t="s">
        <v>65</v>
      </c>
    </row>
    <row r="47" spans="1:7" hidden="1" x14ac:dyDescent="0.3">
      <c r="A47" s="10">
        <v>5051</v>
      </c>
      <c r="B47" s="12" t="s">
        <v>154</v>
      </c>
      <c r="C47" s="12" t="s">
        <v>120</v>
      </c>
      <c r="D47" s="12" t="s">
        <v>89</v>
      </c>
      <c r="E47" s="13" t="s">
        <v>41</v>
      </c>
      <c r="F47" s="12" t="s">
        <v>121</v>
      </c>
      <c r="G47" s="14" t="s">
        <v>89</v>
      </c>
    </row>
    <row r="48" spans="1:7" hidden="1" x14ac:dyDescent="0.3">
      <c r="A48" s="10">
        <v>5088</v>
      </c>
      <c r="B48" s="12" t="s">
        <v>155</v>
      </c>
      <c r="C48" s="12" t="s">
        <v>120</v>
      </c>
      <c r="D48" s="12" t="s">
        <v>88</v>
      </c>
      <c r="E48" s="13" t="s">
        <v>40</v>
      </c>
      <c r="F48" s="12" t="s">
        <v>121</v>
      </c>
      <c r="G48" s="14" t="s">
        <v>88</v>
      </c>
    </row>
    <row r="49" spans="1:7" hidden="1" x14ac:dyDescent="0.3">
      <c r="A49" s="10">
        <v>5086</v>
      </c>
      <c r="B49" s="12" t="s">
        <v>156</v>
      </c>
      <c r="C49" s="12" t="s">
        <v>120</v>
      </c>
      <c r="D49" s="12" t="s">
        <v>88</v>
      </c>
      <c r="E49" s="13" t="s">
        <v>41</v>
      </c>
      <c r="F49" s="12" t="s">
        <v>121</v>
      </c>
      <c r="G49" s="14" t="s">
        <v>88</v>
      </c>
    </row>
    <row r="50" spans="1:7" hidden="1" x14ac:dyDescent="0.3">
      <c r="A50" s="10">
        <v>5091</v>
      </c>
      <c r="B50" s="12" t="s">
        <v>157</v>
      </c>
      <c r="C50" s="12" t="s">
        <v>120</v>
      </c>
      <c r="D50" s="12" t="s">
        <v>88</v>
      </c>
      <c r="E50" s="13" t="s">
        <v>42</v>
      </c>
      <c r="F50" s="12" t="s">
        <v>121</v>
      </c>
      <c r="G50" s="14" t="s">
        <v>88</v>
      </c>
    </row>
    <row r="51" spans="1:7" hidden="1" x14ac:dyDescent="0.3">
      <c r="A51" s="10">
        <v>5113</v>
      </c>
      <c r="B51" s="12" t="s">
        <v>158</v>
      </c>
      <c r="C51" s="12" t="s">
        <v>120</v>
      </c>
      <c r="D51" s="12" t="s">
        <v>88</v>
      </c>
      <c r="E51" s="13" t="s">
        <v>42</v>
      </c>
      <c r="F51" s="12" t="s">
        <v>121</v>
      </c>
      <c r="G51" s="14" t="s">
        <v>88</v>
      </c>
    </row>
    <row r="52" spans="1:7" hidden="1" x14ac:dyDescent="0.3">
      <c r="A52" s="10">
        <v>5120</v>
      </c>
      <c r="B52" s="12" t="s">
        <v>159</v>
      </c>
      <c r="C52" s="12" t="s">
        <v>120</v>
      </c>
      <c r="D52" s="12" t="s">
        <v>88</v>
      </c>
      <c r="E52" s="13" t="s">
        <v>42</v>
      </c>
      <c r="F52" s="12" t="s">
        <v>121</v>
      </c>
      <c r="G52" s="14" t="s">
        <v>88</v>
      </c>
    </row>
    <row r="53" spans="1:7" hidden="1" x14ac:dyDescent="0.3">
      <c r="A53" s="10">
        <v>5125</v>
      </c>
      <c r="B53" s="12" t="s">
        <v>160</v>
      </c>
      <c r="C53" s="12" t="s">
        <v>120</v>
      </c>
      <c r="D53" s="12" t="s">
        <v>88</v>
      </c>
      <c r="E53" s="13" t="s">
        <v>42</v>
      </c>
      <c r="F53" s="12" t="s">
        <v>121</v>
      </c>
      <c r="G53" s="14" t="s">
        <v>88</v>
      </c>
    </row>
    <row r="54" spans="1:7" hidden="1" x14ac:dyDescent="0.3">
      <c r="A54" s="10">
        <v>5134</v>
      </c>
      <c r="B54" s="12" t="s">
        <v>161</v>
      </c>
      <c r="C54" s="12" t="s">
        <v>120</v>
      </c>
      <c r="D54" s="12" t="s">
        <v>88</v>
      </c>
      <c r="E54" s="13" t="s">
        <v>42</v>
      </c>
      <c r="F54" s="12" t="s">
        <v>121</v>
      </c>
      <c r="G54" s="14" t="s">
        <v>88</v>
      </c>
    </row>
    <row r="55" spans="1:7" hidden="1" x14ac:dyDescent="0.3">
      <c r="A55" s="10">
        <v>5138</v>
      </c>
      <c r="B55" s="12" t="s">
        <v>162</v>
      </c>
      <c r="C55" s="12" t="s">
        <v>120</v>
      </c>
      <c r="D55" s="12" t="s">
        <v>88</v>
      </c>
      <c r="E55" s="13" t="s">
        <v>42</v>
      </c>
      <c r="F55" s="12" t="s">
        <v>121</v>
      </c>
      <c r="G55" s="14" t="s">
        <v>88</v>
      </c>
    </row>
    <row r="56" spans="1:7" hidden="1" x14ac:dyDescent="0.3">
      <c r="A56" s="10">
        <v>5142</v>
      </c>
      <c r="B56" s="12" t="s">
        <v>163</v>
      </c>
      <c r="C56" s="12" t="s">
        <v>120</v>
      </c>
      <c r="D56" s="12" t="s">
        <v>88</v>
      </c>
      <c r="E56" s="13" t="s">
        <v>42</v>
      </c>
      <c r="F56" s="12" t="s">
        <v>121</v>
      </c>
      <c r="G56" s="14" t="s">
        <v>88</v>
      </c>
    </row>
    <row r="57" spans="1:7" hidden="1" x14ac:dyDescent="0.3">
      <c r="A57" s="10">
        <v>5145</v>
      </c>
      <c r="B57" s="12" t="s">
        <v>164</v>
      </c>
      <c r="C57" s="12" t="s">
        <v>120</v>
      </c>
      <c r="D57" s="12" t="s">
        <v>88</v>
      </c>
      <c r="E57" s="13" t="s">
        <v>42</v>
      </c>
      <c r="F57" s="12" t="s">
        <v>121</v>
      </c>
      <c r="G57" s="14" t="s">
        <v>88</v>
      </c>
    </row>
    <row r="58" spans="1:7" hidden="1" x14ac:dyDescent="0.3">
      <c r="A58" s="10">
        <v>5147</v>
      </c>
      <c r="B58" s="12" t="s">
        <v>165</v>
      </c>
      <c r="C58" s="12" t="s">
        <v>120</v>
      </c>
      <c r="D58" s="12" t="s">
        <v>65</v>
      </c>
      <c r="E58" s="13" t="s">
        <v>40</v>
      </c>
      <c r="F58" s="12" t="s">
        <v>121</v>
      </c>
      <c r="G58" s="14" t="s">
        <v>65</v>
      </c>
    </row>
    <row r="59" spans="1:7" hidden="1" x14ac:dyDescent="0.3">
      <c r="A59" s="10">
        <v>5150</v>
      </c>
      <c r="B59" s="12" t="s">
        <v>166</v>
      </c>
      <c r="C59" s="12" t="s">
        <v>120</v>
      </c>
      <c r="D59" s="12" t="s">
        <v>88</v>
      </c>
      <c r="E59" s="13" t="s">
        <v>42</v>
      </c>
      <c r="F59" s="12" t="s">
        <v>121</v>
      </c>
      <c r="G59" s="14" t="s">
        <v>88</v>
      </c>
    </row>
    <row r="60" spans="1:7" hidden="1" x14ac:dyDescent="0.3">
      <c r="A60" s="10">
        <v>5154</v>
      </c>
      <c r="B60" s="12" t="s">
        <v>167</v>
      </c>
      <c r="C60" s="12" t="s">
        <v>120</v>
      </c>
      <c r="D60" s="12" t="s">
        <v>89</v>
      </c>
      <c r="E60" s="13" t="s">
        <v>41</v>
      </c>
      <c r="F60" s="12" t="s">
        <v>121</v>
      </c>
      <c r="G60" s="14" t="s">
        <v>89</v>
      </c>
    </row>
    <row r="61" spans="1:7" hidden="1" x14ac:dyDescent="0.3">
      <c r="A61" s="10">
        <v>5172</v>
      </c>
      <c r="B61" s="12" t="s">
        <v>168</v>
      </c>
      <c r="C61" s="12" t="s">
        <v>120</v>
      </c>
      <c r="D61" s="12" t="s">
        <v>65</v>
      </c>
      <c r="E61" s="13" t="s">
        <v>41</v>
      </c>
      <c r="F61" s="12" t="s">
        <v>121</v>
      </c>
      <c r="G61" s="14" t="s">
        <v>65</v>
      </c>
    </row>
    <row r="62" spans="1:7" hidden="1" x14ac:dyDescent="0.3">
      <c r="A62" s="10">
        <v>5190</v>
      </c>
      <c r="B62" s="12" t="s">
        <v>169</v>
      </c>
      <c r="C62" s="12" t="s">
        <v>120</v>
      </c>
      <c r="D62" s="12" t="s">
        <v>88</v>
      </c>
      <c r="E62" s="13" t="s">
        <v>41</v>
      </c>
      <c r="F62" s="12" t="s">
        <v>121</v>
      </c>
      <c r="G62" s="14" t="s">
        <v>88</v>
      </c>
    </row>
    <row r="63" spans="1:7" hidden="1" x14ac:dyDescent="0.3">
      <c r="A63" s="10">
        <v>5101</v>
      </c>
      <c r="B63" s="12" t="s">
        <v>170</v>
      </c>
      <c r="C63" s="12" t="s">
        <v>120</v>
      </c>
      <c r="D63" s="12" t="s">
        <v>88</v>
      </c>
      <c r="E63" s="13" t="s">
        <v>41</v>
      </c>
      <c r="F63" s="12" t="s">
        <v>121</v>
      </c>
      <c r="G63" s="14" t="s">
        <v>88</v>
      </c>
    </row>
    <row r="64" spans="1:7" hidden="1" x14ac:dyDescent="0.3">
      <c r="A64" s="10">
        <v>5197</v>
      </c>
      <c r="B64" s="12" t="s">
        <v>171</v>
      </c>
      <c r="C64" s="12" t="s">
        <v>120</v>
      </c>
      <c r="D64" s="12" t="s">
        <v>88</v>
      </c>
      <c r="E64" s="13" t="s">
        <v>41</v>
      </c>
      <c r="F64" s="12" t="s">
        <v>121</v>
      </c>
      <c r="G64" s="14" t="s">
        <v>88</v>
      </c>
    </row>
    <row r="65" spans="1:7" hidden="1" x14ac:dyDescent="0.3">
      <c r="A65" s="10">
        <v>5212</v>
      </c>
      <c r="B65" s="12" t="s">
        <v>172</v>
      </c>
      <c r="C65" s="12" t="s">
        <v>120</v>
      </c>
      <c r="D65" s="12" t="s">
        <v>88</v>
      </c>
      <c r="E65" s="13" t="s">
        <v>40</v>
      </c>
      <c r="F65" s="12" t="s">
        <v>121</v>
      </c>
      <c r="G65" s="14" t="s">
        <v>88</v>
      </c>
    </row>
    <row r="66" spans="1:7" hidden="1" x14ac:dyDescent="0.3">
      <c r="A66" s="10">
        <v>5234</v>
      </c>
      <c r="B66" s="12" t="s">
        <v>173</v>
      </c>
      <c r="C66" s="12" t="s">
        <v>120</v>
      </c>
      <c r="D66" s="12" t="s">
        <v>88</v>
      </c>
      <c r="E66" s="13" t="s">
        <v>42</v>
      </c>
      <c r="F66" s="12" t="s">
        <v>121</v>
      </c>
      <c r="G66" s="14" t="s">
        <v>88</v>
      </c>
    </row>
    <row r="67" spans="1:7" hidden="1" x14ac:dyDescent="0.3">
      <c r="A67" s="10">
        <v>5237</v>
      </c>
      <c r="B67" s="12" t="s">
        <v>174</v>
      </c>
      <c r="C67" s="12" t="s">
        <v>120</v>
      </c>
      <c r="D67" s="12" t="s">
        <v>88</v>
      </c>
      <c r="E67" s="13" t="s">
        <v>41</v>
      </c>
      <c r="F67" s="12" t="s">
        <v>121</v>
      </c>
      <c r="G67" s="14" t="s">
        <v>88</v>
      </c>
    </row>
    <row r="68" spans="1:7" hidden="1" x14ac:dyDescent="0.3">
      <c r="A68" s="10">
        <v>5240</v>
      </c>
      <c r="B68" s="12" t="s">
        <v>175</v>
      </c>
      <c r="C68" s="12" t="s">
        <v>120</v>
      </c>
      <c r="D68" s="12" t="s">
        <v>88</v>
      </c>
      <c r="E68" s="13" t="s">
        <v>41</v>
      </c>
      <c r="F68" s="12" t="s">
        <v>121</v>
      </c>
      <c r="G68" s="14" t="s">
        <v>88</v>
      </c>
    </row>
    <row r="69" spans="1:7" hidden="1" x14ac:dyDescent="0.3">
      <c r="A69" s="10">
        <v>5250</v>
      </c>
      <c r="B69" s="12" t="s">
        <v>176</v>
      </c>
      <c r="C69" s="12" t="s">
        <v>120</v>
      </c>
      <c r="D69" s="12" t="s">
        <v>89</v>
      </c>
      <c r="E69" s="13" t="s">
        <v>42</v>
      </c>
      <c r="F69" s="12" t="s">
        <v>121</v>
      </c>
      <c r="G69" s="14" t="s">
        <v>89</v>
      </c>
    </row>
    <row r="70" spans="1:7" hidden="1" x14ac:dyDescent="0.3">
      <c r="A70" s="10">
        <v>5148</v>
      </c>
      <c r="B70" s="12" t="s">
        <v>177</v>
      </c>
      <c r="C70" s="12" t="s">
        <v>120</v>
      </c>
      <c r="D70" s="12" t="s">
        <v>88</v>
      </c>
      <c r="E70" s="13" t="s">
        <v>41</v>
      </c>
      <c r="F70" s="12" t="s">
        <v>121</v>
      </c>
      <c r="G70" s="14" t="s">
        <v>88</v>
      </c>
    </row>
    <row r="71" spans="1:7" hidden="1" x14ac:dyDescent="0.3">
      <c r="A71" s="10">
        <v>5697</v>
      </c>
      <c r="B71" s="12" t="s">
        <v>178</v>
      </c>
      <c r="C71" s="12" t="s">
        <v>120</v>
      </c>
      <c r="D71" s="12" t="s">
        <v>88</v>
      </c>
      <c r="E71" s="13" t="s">
        <v>41</v>
      </c>
      <c r="F71" s="12" t="s">
        <v>121</v>
      </c>
      <c r="G71" s="14" t="s">
        <v>88</v>
      </c>
    </row>
    <row r="72" spans="1:7" hidden="1" x14ac:dyDescent="0.3">
      <c r="A72" s="10">
        <v>5264</v>
      </c>
      <c r="B72" s="12" t="s">
        <v>179</v>
      </c>
      <c r="C72" s="12" t="s">
        <v>120</v>
      </c>
      <c r="D72" s="12" t="s">
        <v>88</v>
      </c>
      <c r="E72" s="13" t="s">
        <v>41</v>
      </c>
      <c r="F72" s="12" t="s">
        <v>121</v>
      </c>
      <c r="G72" s="14" t="s">
        <v>88</v>
      </c>
    </row>
    <row r="73" spans="1:7" hidden="1" x14ac:dyDescent="0.3">
      <c r="A73" s="10">
        <v>5266</v>
      </c>
      <c r="B73" s="12" t="s">
        <v>180</v>
      </c>
      <c r="C73" s="12" t="s">
        <v>120</v>
      </c>
      <c r="D73" s="12" t="s">
        <v>88</v>
      </c>
      <c r="E73" s="13" t="s">
        <v>40</v>
      </c>
      <c r="F73" s="12" t="s">
        <v>121</v>
      </c>
      <c r="G73" s="14" t="s">
        <v>88</v>
      </c>
    </row>
    <row r="74" spans="1:7" hidden="1" x14ac:dyDescent="0.3">
      <c r="A74" s="10">
        <v>5282</v>
      </c>
      <c r="B74" s="12" t="s">
        <v>181</v>
      </c>
      <c r="C74" s="12" t="s">
        <v>120</v>
      </c>
      <c r="D74" s="12" t="s">
        <v>88</v>
      </c>
      <c r="E74" s="13" t="s">
        <v>41</v>
      </c>
      <c r="F74" s="12" t="s">
        <v>121</v>
      </c>
      <c r="G74" s="14" t="s">
        <v>88</v>
      </c>
    </row>
    <row r="75" spans="1:7" hidden="1" x14ac:dyDescent="0.3">
      <c r="A75" s="10">
        <v>5284</v>
      </c>
      <c r="B75" s="12" t="s">
        <v>182</v>
      </c>
      <c r="C75" s="12" t="s">
        <v>120</v>
      </c>
      <c r="D75" s="12" t="s">
        <v>88</v>
      </c>
      <c r="E75" s="13" t="s">
        <v>42</v>
      </c>
      <c r="F75" s="12" t="s">
        <v>121</v>
      </c>
      <c r="G75" s="14" t="s">
        <v>88</v>
      </c>
    </row>
    <row r="76" spans="1:7" hidden="1" x14ac:dyDescent="0.3">
      <c r="A76" s="10">
        <v>5306</v>
      </c>
      <c r="B76" s="12" t="s">
        <v>183</v>
      </c>
      <c r="C76" s="12" t="s">
        <v>120</v>
      </c>
      <c r="D76" s="12" t="s">
        <v>88</v>
      </c>
      <c r="E76" s="13" t="s">
        <v>42</v>
      </c>
      <c r="F76" s="12" t="s">
        <v>121</v>
      </c>
      <c r="G76" s="14" t="s">
        <v>88</v>
      </c>
    </row>
    <row r="77" spans="1:7" hidden="1" x14ac:dyDescent="0.3">
      <c r="A77" s="10">
        <v>5308</v>
      </c>
      <c r="B77" s="12" t="s">
        <v>184</v>
      </c>
      <c r="C77" s="12" t="s">
        <v>120</v>
      </c>
      <c r="D77" s="12" t="s">
        <v>88</v>
      </c>
      <c r="E77" s="13" t="s">
        <v>40</v>
      </c>
      <c r="F77" s="12" t="s">
        <v>121</v>
      </c>
      <c r="G77" s="14" t="s">
        <v>88</v>
      </c>
    </row>
    <row r="78" spans="1:7" hidden="1" x14ac:dyDescent="0.3">
      <c r="A78" s="10">
        <v>5310</v>
      </c>
      <c r="B78" s="12" t="s">
        <v>185</v>
      </c>
      <c r="C78" s="12" t="s">
        <v>120</v>
      </c>
      <c r="D78" s="12" t="s">
        <v>88</v>
      </c>
      <c r="E78" s="13" t="s">
        <v>41</v>
      </c>
      <c r="F78" s="12" t="s">
        <v>121</v>
      </c>
      <c r="G78" s="14" t="s">
        <v>88</v>
      </c>
    </row>
    <row r="79" spans="1:7" hidden="1" x14ac:dyDescent="0.3">
      <c r="A79" s="10">
        <v>5318</v>
      </c>
      <c r="B79" s="12" t="s">
        <v>186</v>
      </c>
      <c r="C79" s="12" t="s">
        <v>120</v>
      </c>
      <c r="D79" s="12" t="s">
        <v>88</v>
      </c>
      <c r="E79" s="13" t="s">
        <v>41</v>
      </c>
      <c r="F79" s="12" t="s">
        <v>121</v>
      </c>
      <c r="G79" s="14" t="s">
        <v>88</v>
      </c>
    </row>
    <row r="80" spans="1:7" hidden="1" x14ac:dyDescent="0.3">
      <c r="A80" s="10">
        <v>5321</v>
      </c>
      <c r="B80" s="12" t="s">
        <v>187</v>
      </c>
      <c r="C80" s="12" t="s">
        <v>120</v>
      </c>
      <c r="D80" s="12" t="s">
        <v>88</v>
      </c>
      <c r="E80" s="13" t="s">
        <v>41</v>
      </c>
      <c r="F80" s="12" t="s">
        <v>121</v>
      </c>
      <c r="G80" s="14" t="s">
        <v>88</v>
      </c>
    </row>
    <row r="81" spans="1:7" hidden="1" x14ac:dyDescent="0.3">
      <c r="A81" s="10">
        <v>5347</v>
      </c>
      <c r="B81" s="12" t="s">
        <v>188</v>
      </c>
      <c r="C81" s="12" t="s">
        <v>120</v>
      </c>
      <c r="D81" s="12" t="s">
        <v>88</v>
      </c>
      <c r="E81" s="13" t="s">
        <v>41</v>
      </c>
      <c r="F81" s="12" t="s">
        <v>121</v>
      </c>
      <c r="G81" s="14" t="s">
        <v>88</v>
      </c>
    </row>
    <row r="82" spans="1:7" hidden="1" x14ac:dyDescent="0.3">
      <c r="A82" s="10">
        <v>5353</v>
      </c>
      <c r="B82" s="12" t="s">
        <v>189</v>
      </c>
      <c r="C82" s="12" t="s">
        <v>120</v>
      </c>
      <c r="D82" s="12" t="s">
        <v>88</v>
      </c>
      <c r="E82" s="13" t="s">
        <v>42</v>
      </c>
      <c r="F82" s="12" t="s">
        <v>121</v>
      </c>
      <c r="G82" s="14" t="s">
        <v>88</v>
      </c>
    </row>
    <row r="83" spans="1:7" hidden="1" x14ac:dyDescent="0.3">
      <c r="A83" s="10">
        <v>5360</v>
      </c>
      <c r="B83" s="12" t="s">
        <v>190</v>
      </c>
      <c r="C83" s="12" t="s">
        <v>120</v>
      </c>
      <c r="D83" s="12" t="s">
        <v>88</v>
      </c>
      <c r="E83" s="13" t="s">
        <v>40</v>
      </c>
      <c r="F83" s="12" t="s">
        <v>121</v>
      </c>
      <c r="G83" s="14" t="s">
        <v>88</v>
      </c>
    </row>
    <row r="84" spans="1:7" hidden="1" x14ac:dyDescent="0.3">
      <c r="A84" s="10">
        <v>5361</v>
      </c>
      <c r="B84" s="12" t="s">
        <v>191</v>
      </c>
      <c r="C84" s="12" t="s">
        <v>120</v>
      </c>
      <c r="D84" s="12" t="s">
        <v>88</v>
      </c>
      <c r="E84" s="13" t="s">
        <v>42</v>
      </c>
      <c r="F84" s="12" t="s">
        <v>121</v>
      </c>
      <c r="G84" s="14" t="s">
        <v>88</v>
      </c>
    </row>
    <row r="85" spans="1:7" hidden="1" x14ac:dyDescent="0.3">
      <c r="A85" s="10">
        <v>5364</v>
      </c>
      <c r="B85" s="12" t="s">
        <v>192</v>
      </c>
      <c r="C85" s="12" t="s">
        <v>120</v>
      </c>
      <c r="D85" s="12" t="s">
        <v>88</v>
      </c>
      <c r="E85" s="13" t="s">
        <v>42</v>
      </c>
      <c r="F85" s="12" t="s">
        <v>121</v>
      </c>
      <c r="G85" s="14" t="s">
        <v>88</v>
      </c>
    </row>
    <row r="86" spans="1:7" hidden="1" x14ac:dyDescent="0.3">
      <c r="A86" s="10">
        <v>5376</v>
      </c>
      <c r="B86" s="12" t="s">
        <v>193</v>
      </c>
      <c r="C86" s="12" t="s">
        <v>120</v>
      </c>
      <c r="D86" s="12" t="s">
        <v>88</v>
      </c>
      <c r="E86" s="13" t="s">
        <v>41</v>
      </c>
      <c r="F86" s="12" t="s">
        <v>121</v>
      </c>
      <c r="G86" s="14" t="s">
        <v>88</v>
      </c>
    </row>
    <row r="87" spans="1:7" hidden="1" x14ac:dyDescent="0.3">
      <c r="A87" s="10">
        <v>5380</v>
      </c>
      <c r="B87" s="12" t="s">
        <v>194</v>
      </c>
      <c r="C87" s="12" t="s">
        <v>120</v>
      </c>
      <c r="D87" s="12" t="s">
        <v>88</v>
      </c>
      <c r="E87" s="13" t="s">
        <v>40</v>
      </c>
      <c r="F87" s="12" t="s">
        <v>121</v>
      </c>
      <c r="G87" s="14" t="s">
        <v>88</v>
      </c>
    </row>
    <row r="88" spans="1:7" hidden="1" x14ac:dyDescent="0.3">
      <c r="A88" s="10">
        <v>5390</v>
      </c>
      <c r="B88" s="12" t="s">
        <v>195</v>
      </c>
      <c r="C88" s="12" t="s">
        <v>120</v>
      </c>
      <c r="D88" s="12" t="s">
        <v>88</v>
      </c>
      <c r="E88" s="13" t="s">
        <v>41</v>
      </c>
      <c r="F88" s="12" t="s">
        <v>121</v>
      </c>
      <c r="G88" s="14" t="s">
        <v>88</v>
      </c>
    </row>
    <row r="89" spans="1:7" hidden="1" x14ac:dyDescent="0.3">
      <c r="A89" s="10">
        <v>5411</v>
      </c>
      <c r="B89" s="12" t="s">
        <v>196</v>
      </c>
      <c r="C89" s="12" t="s">
        <v>120</v>
      </c>
      <c r="D89" s="12" t="s">
        <v>88</v>
      </c>
      <c r="E89" s="13" t="s">
        <v>42</v>
      </c>
      <c r="F89" s="12" t="s">
        <v>121</v>
      </c>
      <c r="G89" s="14" t="s">
        <v>88</v>
      </c>
    </row>
    <row r="90" spans="1:7" hidden="1" x14ac:dyDescent="0.3">
      <c r="A90" s="10">
        <v>5425</v>
      </c>
      <c r="B90" s="12" t="s">
        <v>197</v>
      </c>
      <c r="C90" s="12" t="s">
        <v>120</v>
      </c>
      <c r="D90" s="12" t="s">
        <v>88</v>
      </c>
      <c r="E90" s="13" t="s">
        <v>42</v>
      </c>
      <c r="F90" s="12" t="s">
        <v>121</v>
      </c>
      <c r="G90" s="14" t="s">
        <v>88</v>
      </c>
    </row>
    <row r="91" spans="1:7" hidden="1" x14ac:dyDescent="0.3">
      <c r="A91" s="10">
        <v>5440</v>
      </c>
      <c r="B91" s="12" t="s">
        <v>198</v>
      </c>
      <c r="C91" s="12" t="s">
        <v>120</v>
      </c>
      <c r="D91" s="12" t="s">
        <v>88</v>
      </c>
      <c r="E91" s="13" t="s">
        <v>41</v>
      </c>
      <c r="F91" s="12" t="s">
        <v>121</v>
      </c>
      <c r="G91" s="14" t="s">
        <v>88</v>
      </c>
    </row>
    <row r="92" spans="1:7" hidden="1" x14ac:dyDescent="0.3">
      <c r="A92" s="10">
        <v>5001</v>
      </c>
      <c r="B92" s="12" t="s">
        <v>88</v>
      </c>
      <c r="C92" s="12" t="s">
        <v>120</v>
      </c>
      <c r="D92" s="12" t="s">
        <v>88</v>
      </c>
      <c r="E92" s="13" t="s">
        <v>40</v>
      </c>
      <c r="F92" s="12" t="s">
        <v>121</v>
      </c>
      <c r="G92" s="14" t="s">
        <v>88</v>
      </c>
    </row>
    <row r="93" spans="1:7" hidden="1" x14ac:dyDescent="0.3">
      <c r="A93" s="10">
        <v>5467</v>
      </c>
      <c r="B93" s="12" t="s">
        <v>199</v>
      </c>
      <c r="C93" s="12" t="s">
        <v>120</v>
      </c>
      <c r="D93" s="12" t="s">
        <v>88</v>
      </c>
      <c r="E93" s="13" t="s">
        <v>41</v>
      </c>
      <c r="F93" s="12" t="s">
        <v>121</v>
      </c>
      <c r="G93" s="14" t="s">
        <v>88</v>
      </c>
    </row>
    <row r="94" spans="1:7" hidden="1" x14ac:dyDescent="0.3">
      <c r="A94" s="10">
        <v>5475</v>
      </c>
      <c r="B94" s="12" t="s">
        <v>200</v>
      </c>
      <c r="C94" s="12" t="s">
        <v>120</v>
      </c>
      <c r="D94" s="12" t="s">
        <v>65</v>
      </c>
      <c r="E94" s="13" t="s">
        <v>42</v>
      </c>
      <c r="F94" s="12" t="s">
        <v>201</v>
      </c>
      <c r="G94" s="14" t="s">
        <v>65</v>
      </c>
    </row>
    <row r="95" spans="1:7" hidden="1" x14ac:dyDescent="0.3">
      <c r="A95" s="10">
        <v>5480</v>
      </c>
      <c r="B95" s="12" t="s">
        <v>202</v>
      </c>
      <c r="C95" s="12" t="s">
        <v>120</v>
      </c>
      <c r="D95" s="12" t="s">
        <v>65</v>
      </c>
      <c r="E95" s="13" t="s">
        <v>41</v>
      </c>
      <c r="F95" s="12" t="s">
        <v>121</v>
      </c>
      <c r="G95" s="14" t="s">
        <v>65</v>
      </c>
    </row>
    <row r="96" spans="1:7" hidden="1" x14ac:dyDescent="0.3">
      <c r="A96" s="10">
        <v>5495</v>
      </c>
      <c r="B96" s="12" t="s">
        <v>203</v>
      </c>
      <c r="C96" s="12" t="s">
        <v>120</v>
      </c>
      <c r="D96" s="12" t="s">
        <v>89</v>
      </c>
      <c r="E96" s="13" t="s">
        <v>42</v>
      </c>
      <c r="F96" s="12" t="s">
        <v>121</v>
      </c>
      <c r="G96" s="14" t="s">
        <v>89</v>
      </c>
    </row>
    <row r="97" spans="1:7" hidden="1" x14ac:dyDescent="0.3">
      <c r="A97" s="10">
        <v>5490</v>
      </c>
      <c r="B97" s="12" t="s">
        <v>204</v>
      </c>
      <c r="C97" s="12" t="s">
        <v>120</v>
      </c>
      <c r="D97" s="12" t="s">
        <v>65</v>
      </c>
      <c r="E97" s="13" t="s">
        <v>41</v>
      </c>
      <c r="F97" s="12" t="s">
        <v>121</v>
      </c>
      <c r="G97" s="14" t="s">
        <v>65</v>
      </c>
    </row>
    <row r="98" spans="1:7" hidden="1" x14ac:dyDescent="0.3">
      <c r="A98" s="10">
        <v>5501</v>
      </c>
      <c r="B98" s="12" t="s">
        <v>205</v>
      </c>
      <c r="C98" s="12" t="s">
        <v>120</v>
      </c>
      <c r="D98" s="12" t="s">
        <v>88</v>
      </c>
      <c r="E98" s="13" t="s">
        <v>41</v>
      </c>
      <c r="F98" s="12" t="s">
        <v>121</v>
      </c>
      <c r="G98" s="14" t="s">
        <v>88</v>
      </c>
    </row>
    <row r="99" spans="1:7" hidden="1" x14ac:dyDescent="0.3">
      <c r="A99" s="10">
        <v>5541</v>
      </c>
      <c r="B99" s="12" t="s">
        <v>206</v>
      </c>
      <c r="C99" s="12" t="s">
        <v>120</v>
      </c>
      <c r="D99" s="12" t="s">
        <v>88</v>
      </c>
      <c r="E99" s="13" t="s">
        <v>41</v>
      </c>
      <c r="F99" s="12" t="s">
        <v>121</v>
      </c>
      <c r="G99" s="14" t="s">
        <v>88</v>
      </c>
    </row>
    <row r="100" spans="1:7" hidden="1" x14ac:dyDescent="0.3">
      <c r="A100" s="10">
        <v>5543</v>
      </c>
      <c r="B100" s="12" t="s">
        <v>207</v>
      </c>
      <c r="C100" s="12" t="s">
        <v>120</v>
      </c>
      <c r="D100" s="12" t="s">
        <v>88</v>
      </c>
      <c r="E100" s="13" t="s">
        <v>42</v>
      </c>
      <c r="F100" s="12" t="s">
        <v>121</v>
      </c>
      <c r="G100" s="14" t="s">
        <v>88</v>
      </c>
    </row>
    <row r="101" spans="1:7" hidden="1" x14ac:dyDescent="0.3">
      <c r="A101" s="10">
        <v>5576</v>
      </c>
      <c r="B101" s="12" t="s">
        <v>208</v>
      </c>
      <c r="C101" s="12" t="s">
        <v>120</v>
      </c>
      <c r="D101" s="12" t="s">
        <v>88</v>
      </c>
      <c r="E101" s="13" t="s">
        <v>42</v>
      </c>
      <c r="F101" s="12" t="s">
        <v>121</v>
      </c>
      <c r="G101" s="14" t="s">
        <v>88</v>
      </c>
    </row>
    <row r="102" spans="1:7" hidden="1" x14ac:dyDescent="0.3">
      <c r="A102" s="10">
        <v>5579</v>
      </c>
      <c r="B102" s="12" t="s">
        <v>209</v>
      </c>
      <c r="C102" s="12" t="s">
        <v>120</v>
      </c>
      <c r="D102" s="12" t="s">
        <v>88</v>
      </c>
      <c r="E102" s="13" t="s">
        <v>42</v>
      </c>
      <c r="F102" s="12" t="s">
        <v>121</v>
      </c>
      <c r="G102" s="14" t="s">
        <v>88</v>
      </c>
    </row>
    <row r="103" spans="1:7" hidden="1" x14ac:dyDescent="0.3">
      <c r="A103" s="10">
        <v>5585</v>
      </c>
      <c r="B103" s="12" t="s">
        <v>210</v>
      </c>
      <c r="C103" s="12" t="s">
        <v>120</v>
      </c>
      <c r="D103" s="12" t="s">
        <v>88</v>
      </c>
      <c r="E103" s="13" t="s">
        <v>42</v>
      </c>
      <c r="F103" s="12" t="s">
        <v>121</v>
      </c>
      <c r="G103" s="14" t="s">
        <v>88</v>
      </c>
    </row>
    <row r="104" spans="1:7" hidden="1" x14ac:dyDescent="0.3">
      <c r="A104" s="10">
        <v>5591</v>
      </c>
      <c r="B104" s="12" t="s">
        <v>211</v>
      </c>
      <c r="C104" s="12" t="s">
        <v>120</v>
      </c>
      <c r="D104" s="12" t="s">
        <v>88</v>
      </c>
      <c r="E104" s="13" t="s">
        <v>42</v>
      </c>
      <c r="F104" s="12" t="s">
        <v>121</v>
      </c>
      <c r="G104" s="14" t="s">
        <v>88</v>
      </c>
    </row>
    <row r="105" spans="1:7" hidden="1" x14ac:dyDescent="0.3">
      <c r="A105" s="10">
        <v>5604</v>
      </c>
      <c r="B105" s="12" t="s">
        <v>212</v>
      </c>
      <c r="C105" s="12" t="s">
        <v>120</v>
      </c>
      <c r="D105" s="12" t="s">
        <v>88</v>
      </c>
      <c r="E105" s="13" t="s">
        <v>42</v>
      </c>
      <c r="F105" s="12" t="s">
        <v>121</v>
      </c>
      <c r="G105" s="14" t="s">
        <v>88</v>
      </c>
    </row>
    <row r="106" spans="1:7" hidden="1" x14ac:dyDescent="0.3">
      <c r="A106" s="10">
        <v>5607</v>
      </c>
      <c r="B106" s="12" t="s">
        <v>213</v>
      </c>
      <c r="C106" s="12" t="s">
        <v>120</v>
      </c>
      <c r="D106" s="12" t="s">
        <v>88</v>
      </c>
      <c r="E106" s="13" t="s">
        <v>41</v>
      </c>
      <c r="F106" s="12" t="s">
        <v>121</v>
      </c>
      <c r="G106" s="14" t="s">
        <v>88</v>
      </c>
    </row>
    <row r="107" spans="1:7" hidden="1" x14ac:dyDescent="0.3">
      <c r="A107" s="10">
        <v>5631</v>
      </c>
      <c r="B107" s="12" t="s">
        <v>214</v>
      </c>
      <c r="C107" s="12" t="s">
        <v>120</v>
      </c>
      <c r="D107" s="12" t="s">
        <v>88</v>
      </c>
      <c r="E107" s="13" t="s">
        <v>40</v>
      </c>
      <c r="F107" s="12" t="s">
        <v>121</v>
      </c>
      <c r="G107" s="14" t="s">
        <v>88</v>
      </c>
    </row>
    <row r="108" spans="1:7" hidden="1" x14ac:dyDescent="0.3">
      <c r="A108" s="10">
        <v>5642</v>
      </c>
      <c r="B108" s="12" t="s">
        <v>215</v>
      </c>
      <c r="C108" s="12" t="s">
        <v>120</v>
      </c>
      <c r="D108" s="12" t="s">
        <v>88</v>
      </c>
      <c r="E108" s="13" t="s">
        <v>41</v>
      </c>
      <c r="F108" s="12" t="s">
        <v>121</v>
      </c>
      <c r="G108" s="14" t="s">
        <v>88</v>
      </c>
    </row>
    <row r="109" spans="1:7" hidden="1" x14ac:dyDescent="0.3">
      <c r="A109" s="10">
        <v>5647</v>
      </c>
      <c r="B109" s="12" t="s">
        <v>216</v>
      </c>
      <c r="C109" s="12" t="s">
        <v>120</v>
      </c>
      <c r="D109" s="12" t="s">
        <v>88</v>
      </c>
      <c r="E109" s="13" t="s">
        <v>42</v>
      </c>
      <c r="F109" s="12" t="s">
        <v>121</v>
      </c>
      <c r="G109" s="14" t="s">
        <v>88</v>
      </c>
    </row>
    <row r="110" spans="1:7" hidden="1" x14ac:dyDescent="0.3">
      <c r="A110" s="10">
        <v>5656</v>
      </c>
      <c r="B110" s="12" t="s">
        <v>217</v>
      </c>
      <c r="C110" s="12" t="s">
        <v>120</v>
      </c>
      <c r="D110" s="12" t="s">
        <v>88</v>
      </c>
      <c r="E110" s="13" t="s">
        <v>41</v>
      </c>
      <c r="F110" s="12" t="s">
        <v>121</v>
      </c>
      <c r="G110" s="14" t="s">
        <v>88</v>
      </c>
    </row>
    <row r="111" spans="1:7" hidden="1" x14ac:dyDescent="0.3">
      <c r="A111" s="10">
        <v>5658</v>
      </c>
      <c r="B111" s="12" t="s">
        <v>218</v>
      </c>
      <c r="C111" s="12" t="s">
        <v>120</v>
      </c>
      <c r="D111" s="12" t="s">
        <v>88</v>
      </c>
      <c r="E111" s="13" t="s">
        <v>42</v>
      </c>
      <c r="F111" s="12" t="s">
        <v>121</v>
      </c>
      <c r="G111" s="14" t="s">
        <v>88</v>
      </c>
    </row>
    <row r="112" spans="1:7" hidden="1" x14ac:dyDescent="0.3">
      <c r="A112" s="10">
        <v>5659</v>
      </c>
      <c r="B112" s="12" t="s">
        <v>219</v>
      </c>
      <c r="C112" s="12" t="s">
        <v>120</v>
      </c>
      <c r="D112" s="12" t="s">
        <v>89</v>
      </c>
      <c r="E112" s="13" t="s">
        <v>41</v>
      </c>
      <c r="F112" s="12" t="s">
        <v>121</v>
      </c>
      <c r="G112" s="14" t="s">
        <v>89</v>
      </c>
    </row>
    <row r="113" spans="1:7" hidden="1" x14ac:dyDescent="0.3">
      <c r="A113" s="10">
        <v>5665</v>
      </c>
      <c r="B113" s="12" t="s">
        <v>220</v>
      </c>
      <c r="C113" s="12" t="s">
        <v>120</v>
      </c>
      <c r="D113" s="12" t="s">
        <v>65</v>
      </c>
      <c r="E113" s="13" t="s">
        <v>42</v>
      </c>
      <c r="F113" s="12" t="s">
        <v>121</v>
      </c>
      <c r="G113" s="14" t="s">
        <v>65</v>
      </c>
    </row>
    <row r="114" spans="1:7" hidden="1" x14ac:dyDescent="0.3">
      <c r="A114" s="10">
        <v>5667</v>
      </c>
      <c r="B114" s="12" t="s">
        <v>221</v>
      </c>
      <c r="C114" s="12" t="s">
        <v>120</v>
      </c>
      <c r="D114" s="12" t="s">
        <v>88</v>
      </c>
      <c r="E114" s="13" t="s">
        <v>42</v>
      </c>
      <c r="F114" s="12" t="s">
        <v>121</v>
      </c>
      <c r="G114" s="14" t="s">
        <v>88</v>
      </c>
    </row>
    <row r="115" spans="1:7" hidden="1" x14ac:dyDescent="0.3">
      <c r="A115" s="10">
        <v>5670</v>
      </c>
      <c r="B115" s="12" t="s">
        <v>222</v>
      </c>
      <c r="C115" s="12" t="s">
        <v>120</v>
      </c>
      <c r="D115" s="12" t="s">
        <v>88</v>
      </c>
      <c r="E115" s="13" t="s">
        <v>42</v>
      </c>
      <c r="F115" s="12" t="s">
        <v>121</v>
      </c>
      <c r="G115" s="14" t="s">
        <v>88</v>
      </c>
    </row>
    <row r="116" spans="1:7" hidden="1" x14ac:dyDescent="0.3">
      <c r="A116" s="10">
        <v>5674</v>
      </c>
      <c r="B116" s="12" t="s">
        <v>223</v>
      </c>
      <c r="C116" s="12" t="s">
        <v>120</v>
      </c>
      <c r="D116" s="12" t="s">
        <v>88</v>
      </c>
      <c r="E116" s="13" t="s">
        <v>41</v>
      </c>
      <c r="F116" s="12" t="s">
        <v>121</v>
      </c>
      <c r="G116" s="14" t="s">
        <v>88</v>
      </c>
    </row>
    <row r="117" spans="1:7" hidden="1" x14ac:dyDescent="0.3">
      <c r="A117" s="10">
        <v>5042</v>
      </c>
      <c r="B117" s="12" t="s">
        <v>224</v>
      </c>
      <c r="C117" s="12" t="s">
        <v>120</v>
      </c>
      <c r="D117" s="12" t="s">
        <v>88</v>
      </c>
      <c r="E117" s="13" t="s">
        <v>41</v>
      </c>
      <c r="F117" s="12" t="s">
        <v>121</v>
      </c>
      <c r="G117" s="14" t="s">
        <v>88</v>
      </c>
    </row>
    <row r="118" spans="1:7" hidden="1" x14ac:dyDescent="0.3">
      <c r="A118" s="10">
        <v>5686</v>
      </c>
      <c r="B118" s="12" t="s">
        <v>225</v>
      </c>
      <c r="C118" s="12" t="s">
        <v>120</v>
      </c>
      <c r="D118" s="12" t="s">
        <v>88</v>
      </c>
      <c r="E118" s="13" t="s">
        <v>41</v>
      </c>
      <c r="F118" s="12" t="s">
        <v>121</v>
      </c>
      <c r="G118" s="14" t="s">
        <v>88</v>
      </c>
    </row>
    <row r="119" spans="1:7" hidden="1" x14ac:dyDescent="0.3">
      <c r="A119" s="10">
        <v>5690</v>
      </c>
      <c r="B119" s="12" t="s">
        <v>226</v>
      </c>
      <c r="C119" s="12" t="s">
        <v>120</v>
      </c>
      <c r="D119" s="12" t="s">
        <v>88</v>
      </c>
      <c r="E119" s="13" t="s">
        <v>41</v>
      </c>
      <c r="F119" s="12" t="s">
        <v>121</v>
      </c>
      <c r="G119" s="14" t="s">
        <v>88</v>
      </c>
    </row>
    <row r="120" spans="1:7" hidden="1" x14ac:dyDescent="0.3">
      <c r="A120" s="10">
        <v>5736</v>
      </c>
      <c r="B120" s="12" t="s">
        <v>227</v>
      </c>
      <c r="C120" s="12" t="s">
        <v>120</v>
      </c>
      <c r="D120" s="12" t="s">
        <v>88</v>
      </c>
      <c r="E120" s="13" t="s">
        <v>42</v>
      </c>
      <c r="F120" s="12" t="s">
        <v>121</v>
      </c>
      <c r="G120" s="14" t="s">
        <v>88</v>
      </c>
    </row>
    <row r="121" spans="1:7" hidden="1" x14ac:dyDescent="0.3">
      <c r="A121" s="10">
        <v>5756</v>
      </c>
      <c r="B121" s="12" t="s">
        <v>228</v>
      </c>
      <c r="C121" s="12" t="s">
        <v>120</v>
      </c>
      <c r="D121" s="12" t="s">
        <v>88</v>
      </c>
      <c r="E121" s="13" t="s">
        <v>42</v>
      </c>
      <c r="F121" s="12" t="s">
        <v>121</v>
      </c>
      <c r="G121" s="14" t="s">
        <v>88</v>
      </c>
    </row>
    <row r="122" spans="1:7" hidden="1" x14ac:dyDescent="0.3">
      <c r="A122" s="10">
        <v>5761</v>
      </c>
      <c r="B122" s="12" t="s">
        <v>229</v>
      </c>
      <c r="C122" s="12" t="s">
        <v>120</v>
      </c>
      <c r="D122" s="12" t="s">
        <v>88</v>
      </c>
      <c r="E122" s="13" t="s">
        <v>41</v>
      </c>
      <c r="F122" s="12" t="s">
        <v>121</v>
      </c>
      <c r="G122" s="14" t="s">
        <v>88</v>
      </c>
    </row>
    <row r="123" spans="1:7" hidden="1" x14ac:dyDescent="0.3">
      <c r="A123" s="10">
        <v>5789</v>
      </c>
      <c r="B123" s="12" t="s">
        <v>230</v>
      </c>
      <c r="C123" s="12" t="s">
        <v>120</v>
      </c>
      <c r="D123" s="12" t="s">
        <v>88</v>
      </c>
      <c r="E123" s="13" t="s">
        <v>42</v>
      </c>
      <c r="F123" s="12" t="s">
        <v>121</v>
      </c>
      <c r="G123" s="14" t="s">
        <v>88</v>
      </c>
    </row>
    <row r="124" spans="1:7" hidden="1" x14ac:dyDescent="0.3">
      <c r="A124" s="10">
        <v>5790</v>
      </c>
      <c r="B124" s="12" t="s">
        <v>231</v>
      </c>
      <c r="C124" s="12" t="s">
        <v>120</v>
      </c>
      <c r="D124" s="12" t="s">
        <v>88</v>
      </c>
      <c r="E124" s="13" t="s">
        <v>42</v>
      </c>
      <c r="F124" s="12" t="s">
        <v>121</v>
      </c>
      <c r="G124" s="14" t="s">
        <v>88</v>
      </c>
    </row>
    <row r="125" spans="1:7" hidden="1" x14ac:dyDescent="0.3">
      <c r="A125" s="10">
        <v>5792</v>
      </c>
      <c r="B125" s="12" t="s">
        <v>232</v>
      </c>
      <c r="C125" s="12" t="s">
        <v>120</v>
      </c>
      <c r="D125" s="12" t="s">
        <v>88</v>
      </c>
      <c r="E125" s="13" t="s">
        <v>42</v>
      </c>
      <c r="F125" s="12" t="s">
        <v>121</v>
      </c>
      <c r="G125" s="14" t="s">
        <v>88</v>
      </c>
    </row>
    <row r="126" spans="1:7" hidden="1" x14ac:dyDescent="0.3">
      <c r="A126" s="10">
        <v>5809</v>
      </c>
      <c r="B126" s="12" t="s">
        <v>233</v>
      </c>
      <c r="C126" s="12" t="s">
        <v>120</v>
      </c>
      <c r="D126" s="12" t="s">
        <v>88</v>
      </c>
      <c r="E126" s="13" t="s">
        <v>41</v>
      </c>
      <c r="F126" s="12" t="s">
        <v>121</v>
      </c>
      <c r="G126" s="14" t="s">
        <v>88</v>
      </c>
    </row>
    <row r="127" spans="1:7" hidden="1" x14ac:dyDescent="0.3">
      <c r="A127" s="10">
        <v>5837</v>
      </c>
      <c r="B127" s="12" t="s">
        <v>234</v>
      </c>
      <c r="C127" s="12" t="s">
        <v>120</v>
      </c>
      <c r="D127" s="12" t="s">
        <v>65</v>
      </c>
      <c r="E127" s="13" t="s">
        <v>41</v>
      </c>
      <c r="F127" s="12" t="s">
        <v>121</v>
      </c>
      <c r="G127" s="14" t="s">
        <v>65</v>
      </c>
    </row>
    <row r="128" spans="1:7" hidden="1" x14ac:dyDescent="0.3">
      <c r="A128" s="10">
        <v>5842</v>
      </c>
      <c r="B128" s="12" t="s">
        <v>235</v>
      </c>
      <c r="C128" s="12" t="s">
        <v>120</v>
      </c>
      <c r="D128" s="12" t="s">
        <v>88</v>
      </c>
      <c r="E128" s="13" t="s">
        <v>42</v>
      </c>
      <c r="F128" s="12" t="s">
        <v>121</v>
      </c>
      <c r="G128" s="14" t="s">
        <v>88</v>
      </c>
    </row>
    <row r="129" spans="1:7" hidden="1" x14ac:dyDescent="0.3">
      <c r="A129" s="10">
        <v>5847</v>
      </c>
      <c r="B129" s="12" t="s">
        <v>236</v>
      </c>
      <c r="C129" s="12" t="s">
        <v>120</v>
      </c>
      <c r="D129" s="12" t="s">
        <v>88</v>
      </c>
      <c r="E129" s="13" t="s">
        <v>42</v>
      </c>
      <c r="F129" s="12" t="s">
        <v>121</v>
      </c>
      <c r="G129" s="14" t="s">
        <v>88</v>
      </c>
    </row>
    <row r="130" spans="1:7" hidden="1" x14ac:dyDescent="0.3">
      <c r="A130" s="10">
        <v>5854</v>
      </c>
      <c r="B130" s="12" t="s">
        <v>237</v>
      </c>
      <c r="C130" s="12" t="s">
        <v>120</v>
      </c>
      <c r="D130" s="12" t="s">
        <v>88</v>
      </c>
      <c r="E130" s="13" t="s">
        <v>42</v>
      </c>
      <c r="F130" s="12" t="s">
        <v>121</v>
      </c>
      <c r="G130" s="14" t="s">
        <v>88</v>
      </c>
    </row>
    <row r="131" spans="1:7" hidden="1" x14ac:dyDescent="0.3">
      <c r="A131" s="10">
        <v>5858</v>
      </c>
      <c r="B131" s="12" t="s">
        <v>238</v>
      </c>
      <c r="C131" s="12" t="s">
        <v>120</v>
      </c>
      <c r="D131" s="12" t="s">
        <v>88</v>
      </c>
      <c r="E131" s="13" t="s">
        <v>42</v>
      </c>
      <c r="F131" s="12" t="s">
        <v>121</v>
      </c>
      <c r="G131" s="14" t="s">
        <v>88</v>
      </c>
    </row>
    <row r="132" spans="1:7" hidden="1" x14ac:dyDescent="0.3">
      <c r="A132" s="10">
        <v>5873</v>
      </c>
      <c r="B132" s="12" t="s">
        <v>239</v>
      </c>
      <c r="C132" s="12" t="s">
        <v>120</v>
      </c>
      <c r="D132" s="12" t="s">
        <v>65</v>
      </c>
      <c r="E132" s="13" t="s">
        <v>42</v>
      </c>
      <c r="F132" s="12" t="s">
        <v>108</v>
      </c>
      <c r="G132" s="14" t="s">
        <v>65</v>
      </c>
    </row>
    <row r="133" spans="1:7" hidden="1" x14ac:dyDescent="0.3">
      <c r="A133" s="10">
        <v>5885</v>
      </c>
      <c r="B133" s="12" t="s">
        <v>240</v>
      </c>
      <c r="C133" s="12" t="s">
        <v>120</v>
      </c>
      <c r="D133" s="12" t="s">
        <v>88</v>
      </c>
      <c r="E133" s="13" t="s">
        <v>41</v>
      </c>
      <c r="F133" s="12" t="s">
        <v>121</v>
      </c>
      <c r="G133" s="14" t="s">
        <v>88</v>
      </c>
    </row>
    <row r="134" spans="1:7" hidden="1" x14ac:dyDescent="0.3">
      <c r="A134" s="10">
        <v>5887</v>
      </c>
      <c r="B134" s="12" t="s">
        <v>241</v>
      </c>
      <c r="C134" s="12" t="s">
        <v>120</v>
      </c>
      <c r="D134" s="12" t="s">
        <v>88</v>
      </c>
      <c r="E134" s="13" t="s">
        <v>42</v>
      </c>
      <c r="F134" s="12" t="s">
        <v>121</v>
      </c>
      <c r="G134" s="14" t="s">
        <v>88</v>
      </c>
    </row>
    <row r="135" spans="1:7" hidden="1" x14ac:dyDescent="0.3">
      <c r="A135" s="10">
        <v>5890</v>
      </c>
      <c r="B135" s="12" t="s">
        <v>242</v>
      </c>
      <c r="C135" s="12" t="s">
        <v>120</v>
      </c>
      <c r="D135" s="12" t="s">
        <v>88</v>
      </c>
      <c r="E135" s="13" t="s">
        <v>41</v>
      </c>
      <c r="F135" s="12" t="s">
        <v>121</v>
      </c>
      <c r="G135" s="14" t="s">
        <v>88</v>
      </c>
    </row>
    <row r="136" spans="1:7" hidden="1" x14ac:dyDescent="0.3">
      <c r="A136" s="10">
        <v>5893</v>
      </c>
      <c r="B136" s="12" t="s">
        <v>243</v>
      </c>
      <c r="C136" s="12" t="s">
        <v>120</v>
      </c>
      <c r="D136" s="12" t="s">
        <v>74</v>
      </c>
      <c r="E136" s="13" t="s">
        <v>42</v>
      </c>
      <c r="F136" s="12" t="s">
        <v>121</v>
      </c>
      <c r="G136" s="14" t="s">
        <v>74</v>
      </c>
    </row>
    <row r="137" spans="1:7" hidden="1" x14ac:dyDescent="0.3">
      <c r="A137" s="10">
        <v>5895</v>
      </c>
      <c r="B137" s="12" t="s">
        <v>244</v>
      </c>
      <c r="C137" s="12" t="s">
        <v>120</v>
      </c>
      <c r="D137" s="12" t="s">
        <v>89</v>
      </c>
      <c r="E137" s="13" t="s">
        <v>42</v>
      </c>
      <c r="F137" s="12" t="s">
        <v>121</v>
      </c>
      <c r="G137" s="14" t="s">
        <v>89</v>
      </c>
    </row>
    <row r="138" spans="1:7" hidden="1" x14ac:dyDescent="0.3">
      <c r="A138" s="10">
        <v>81001</v>
      </c>
      <c r="B138" s="12" t="s">
        <v>245</v>
      </c>
      <c r="C138" s="12" t="s">
        <v>245</v>
      </c>
      <c r="D138" s="12" t="s">
        <v>74</v>
      </c>
      <c r="E138" s="13" t="s">
        <v>42</v>
      </c>
      <c r="F138" s="12" t="s">
        <v>108</v>
      </c>
      <c r="G138" s="14" t="s">
        <v>74</v>
      </c>
    </row>
    <row r="139" spans="1:7" hidden="1" x14ac:dyDescent="0.3">
      <c r="A139" s="10">
        <v>81065</v>
      </c>
      <c r="B139" s="12" t="s">
        <v>246</v>
      </c>
      <c r="C139" s="12" t="s">
        <v>245</v>
      </c>
      <c r="D139" s="12" t="s">
        <v>74</v>
      </c>
      <c r="E139" s="13" t="s">
        <v>42</v>
      </c>
      <c r="F139" s="12" t="s">
        <v>108</v>
      </c>
      <c r="G139" s="14" t="s">
        <v>74</v>
      </c>
    </row>
    <row r="140" spans="1:7" hidden="1" x14ac:dyDescent="0.3">
      <c r="A140" s="10">
        <v>81220</v>
      </c>
      <c r="B140" s="12" t="s">
        <v>247</v>
      </c>
      <c r="C140" s="12" t="s">
        <v>245</v>
      </c>
      <c r="D140" s="12" t="s">
        <v>74</v>
      </c>
      <c r="E140" s="13" t="s">
        <v>42</v>
      </c>
      <c r="F140" s="12" t="s">
        <v>108</v>
      </c>
      <c r="G140" s="14" t="s">
        <v>74</v>
      </c>
    </row>
    <row r="141" spans="1:7" hidden="1" x14ac:dyDescent="0.3">
      <c r="A141" s="10">
        <v>81300</v>
      </c>
      <c r="B141" s="12" t="s">
        <v>248</v>
      </c>
      <c r="C141" s="12" t="s">
        <v>245</v>
      </c>
      <c r="D141" s="12" t="s">
        <v>74</v>
      </c>
      <c r="E141" s="13" t="s">
        <v>42</v>
      </c>
      <c r="F141" s="12" t="s">
        <v>108</v>
      </c>
      <c r="G141" s="14" t="s">
        <v>74</v>
      </c>
    </row>
    <row r="142" spans="1:7" hidden="1" x14ac:dyDescent="0.3">
      <c r="A142" s="10">
        <v>81591</v>
      </c>
      <c r="B142" s="12" t="s">
        <v>249</v>
      </c>
      <c r="C142" s="12" t="s">
        <v>245</v>
      </c>
      <c r="D142" s="12" t="s">
        <v>74</v>
      </c>
      <c r="E142" s="13" t="s">
        <v>42</v>
      </c>
      <c r="F142" s="12" t="s">
        <v>108</v>
      </c>
      <c r="G142" s="14" t="s">
        <v>74</v>
      </c>
    </row>
    <row r="143" spans="1:7" hidden="1" x14ac:dyDescent="0.3">
      <c r="A143" s="10">
        <v>81736</v>
      </c>
      <c r="B143" s="12" t="s">
        <v>250</v>
      </c>
      <c r="C143" s="12" t="s">
        <v>245</v>
      </c>
      <c r="D143" s="12" t="s">
        <v>74</v>
      </c>
      <c r="E143" s="13" t="s">
        <v>42</v>
      </c>
      <c r="F143" s="12" t="s">
        <v>108</v>
      </c>
      <c r="G143" s="14" t="s">
        <v>74</v>
      </c>
    </row>
    <row r="144" spans="1:7" hidden="1" x14ac:dyDescent="0.3">
      <c r="A144" s="10">
        <v>81794</v>
      </c>
      <c r="B144" s="12" t="s">
        <v>251</v>
      </c>
      <c r="C144" s="12" t="s">
        <v>245</v>
      </c>
      <c r="D144" s="12" t="s">
        <v>74</v>
      </c>
      <c r="E144" s="13" t="s">
        <v>42</v>
      </c>
      <c r="F144" s="12" t="s">
        <v>108</v>
      </c>
      <c r="G144" s="14" t="s">
        <v>74</v>
      </c>
    </row>
    <row r="145" spans="1:7" hidden="1" x14ac:dyDescent="0.3">
      <c r="A145" s="10">
        <v>8141</v>
      </c>
      <c r="B145" s="11" t="s">
        <v>252</v>
      </c>
      <c r="C145" s="12" t="s">
        <v>253</v>
      </c>
      <c r="D145" s="12" t="s">
        <v>68</v>
      </c>
      <c r="E145" s="13" t="s">
        <v>41</v>
      </c>
      <c r="F145" s="12" t="s">
        <v>121</v>
      </c>
      <c r="G145" s="14" t="s">
        <v>68</v>
      </c>
    </row>
    <row r="146" spans="1:7" hidden="1" x14ac:dyDescent="0.3">
      <c r="A146" s="10">
        <v>8573</v>
      </c>
      <c r="B146" s="11" t="s">
        <v>254</v>
      </c>
      <c r="C146" s="12" t="s">
        <v>253</v>
      </c>
      <c r="D146" s="12" t="s">
        <v>68</v>
      </c>
      <c r="E146" s="13" t="s">
        <v>41</v>
      </c>
      <c r="F146" s="12" t="s">
        <v>121</v>
      </c>
      <c r="G146" s="14" t="s">
        <v>68</v>
      </c>
    </row>
    <row r="147" spans="1:7" hidden="1" x14ac:dyDescent="0.3">
      <c r="A147" s="10">
        <v>8638</v>
      </c>
      <c r="B147" s="11" t="s">
        <v>135</v>
      </c>
      <c r="C147" s="12" t="s">
        <v>253</v>
      </c>
      <c r="D147" s="12" t="s">
        <v>68</v>
      </c>
      <c r="E147" s="13" t="s">
        <v>41</v>
      </c>
      <c r="F147" s="12" t="s">
        <v>121</v>
      </c>
      <c r="G147" s="14" t="s">
        <v>68</v>
      </c>
    </row>
    <row r="148" spans="1:7" hidden="1" x14ac:dyDescent="0.3">
      <c r="A148" s="10">
        <v>8078</v>
      </c>
      <c r="B148" s="12" t="s">
        <v>255</v>
      </c>
      <c r="C148" s="12" t="s">
        <v>253</v>
      </c>
      <c r="D148" s="12" t="s">
        <v>68</v>
      </c>
      <c r="E148" s="13" t="s">
        <v>41</v>
      </c>
      <c r="F148" s="12" t="s">
        <v>121</v>
      </c>
      <c r="G148" s="14" t="s">
        <v>68</v>
      </c>
    </row>
    <row r="149" spans="1:7" hidden="1" x14ac:dyDescent="0.3">
      <c r="A149" s="10">
        <v>8001</v>
      </c>
      <c r="B149" s="12" t="s">
        <v>68</v>
      </c>
      <c r="C149" s="12" t="s">
        <v>253</v>
      </c>
      <c r="D149" s="12" t="s">
        <v>68</v>
      </c>
      <c r="E149" s="13" t="s">
        <v>40</v>
      </c>
      <c r="F149" s="12" t="s">
        <v>121</v>
      </c>
      <c r="G149" s="14" t="s">
        <v>68</v>
      </c>
    </row>
    <row r="150" spans="1:7" hidden="1" x14ac:dyDescent="0.3">
      <c r="A150" s="10">
        <v>8137</v>
      </c>
      <c r="B150" s="12" t="s">
        <v>256</v>
      </c>
      <c r="C150" s="12" t="s">
        <v>253</v>
      </c>
      <c r="D150" s="12" t="s">
        <v>68</v>
      </c>
      <c r="E150" s="13" t="s">
        <v>41</v>
      </c>
      <c r="F150" s="12" t="s">
        <v>121</v>
      </c>
      <c r="G150" s="14" t="s">
        <v>68</v>
      </c>
    </row>
    <row r="151" spans="1:7" hidden="1" x14ac:dyDescent="0.3">
      <c r="A151" s="10">
        <v>8296</v>
      </c>
      <c r="B151" s="12" t="s">
        <v>257</v>
      </c>
      <c r="C151" s="12" t="s">
        <v>253</v>
      </c>
      <c r="D151" s="12" t="s">
        <v>68</v>
      </c>
      <c r="E151" s="13" t="s">
        <v>40</v>
      </c>
      <c r="F151" s="12" t="s">
        <v>121</v>
      </c>
      <c r="G151" s="14" t="s">
        <v>68</v>
      </c>
    </row>
    <row r="152" spans="1:7" hidden="1" x14ac:dyDescent="0.3">
      <c r="A152" s="10">
        <v>8372</v>
      </c>
      <c r="B152" s="12" t="s">
        <v>258</v>
      </c>
      <c r="C152" s="12" t="s">
        <v>253</v>
      </c>
      <c r="D152" s="12" t="s">
        <v>68</v>
      </c>
      <c r="E152" s="13" t="s">
        <v>41</v>
      </c>
      <c r="F152" s="12" t="s">
        <v>121</v>
      </c>
      <c r="G152" s="14" t="s">
        <v>68</v>
      </c>
    </row>
    <row r="153" spans="1:7" hidden="1" x14ac:dyDescent="0.3">
      <c r="A153" s="10">
        <v>8421</v>
      </c>
      <c r="B153" s="12" t="s">
        <v>259</v>
      </c>
      <c r="C153" s="12" t="s">
        <v>253</v>
      </c>
      <c r="D153" s="12" t="s">
        <v>68</v>
      </c>
      <c r="E153" s="13" t="s">
        <v>41</v>
      </c>
      <c r="F153" s="12" t="s">
        <v>121</v>
      </c>
      <c r="G153" s="14" t="s">
        <v>68</v>
      </c>
    </row>
    <row r="154" spans="1:7" hidden="1" x14ac:dyDescent="0.3">
      <c r="A154" s="10">
        <v>8433</v>
      </c>
      <c r="B154" s="12" t="s">
        <v>260</v>
      </c>
      <c r="C154" s="12" t="s">
        <v>253</v>
      </c>
      <c r="D154" s="12" t="s">
        <v>68</v>
      </c>
      <c r="E154" s="13" t="s">
        <v>41</v>
      </c>
      <c r="F154" s="12" t="s">
        <v>121</v>
      </c>
      <c r="G154" s="14" t="s">
        <v>68</v>
      </c>
    </row>
    <row r="155" spans="1:7" hidden="1" x14ac:dyDescent="0.3">
      <c r="A155" s="10">
        <v>8436</v>
      </c>
      <c r="B155" s="12" t="s">
        <v>261</v>
      </c>
      <c r="C155" s="12" t="s">
        <v>253</v>
      </c>
      <c r="D155" s="12" t="s">
        <v>68</v>
      </c>
      <c r="E155" s="13" t="s">
        <v>41</v>
      </c>
      <c r="F155" s="12" t="s">
        <v>121</v>
      </c>
      <c r="G155" s="14" t="s">
        <v>68</v>
      </c>
    </row>
    <row r="156" spans="1:7" hidden="1" x14ac:dyDescent="0.3">
      <c r="A156" s="10">
        <v>8520</v>
      </c>
      <c r="B156" s="12" t="s">
        <v>262</v>
      </c>
      <c r="C156" s="12" t="s">
        <v>253</v>
      </c>
      <c r="D156" s="12" t="s">
        <v>68</v>
      </c>
      <c r="E156" s="13" t="s">
        <v>41</v>
      </c>
      <c r="F156" s="12" t="s">
        <v>121</v>
      </c>
      <c r="G156" s="14" t="s">
        <v>68</v>
      </c>
    </row>
    <row r="157" spans="1:7" hidden="1" x14ac:dyDescent="0.3">
      <c r="A157" s="10">
        <v>8549</v>
      </c>
      <c r="B157" s="12" t="s">
        <v>263</v>
      </c>
      <c r="C157" s="12" t="s">
        <v>253</v>
      </c>
      <c r="D157" s="12" t="s">
        <v>68</v>
      </c>
      <c r="E157" s="13" t="s">
        <v>41</v>
      </c>
      <c r="F157" s="12" t="s">
        <v>121</v>
      </c>
      <c r="G157" s="14" t="s">
        <v>68</v>
      </c>
    </row>
    <row r="158" spans="1:7" hidden="1" x14ac:dyDescent="0.3">
      <c r="A158" s="10">
        <v>8558</v>
      </c>
      <c r="B158" s="12" t="s">
        <v>264</v>
      </c>
      <c r="C158" s="12" t="s">
        <v>253</v>
      </c>
      <c r="D158" s="12" t="s">
        <v>68</v>
      </c>
      <c r="E158" s="13" t="s">
        <v>41</v>
      </c>
      <c r="F158" s="12" t="s">
        <v>121</v>
      </c>
      <c r="G158" s="14" t="s">
        <v>68</v>
      </c>
    </row>
    <row r="159" spans="1:7" hidden="1" x14ac:dyDescent="0.3">
      <c r="A159" s="10">
        <v>8560</v>
      </c>
      <c r="B159" s="12" t="s">
        <v>265</v>
      </c>
      <c r="C159" s="12" t="s">
        <v>253</v>
      </c>
      <c r="D159" s="12" t="s">
        <v>68</v>
      </c>
      <c r="E159" s="13" t="s">
        <v>41</v>
      </c>
      <c r="F159" s="12" t="s">
        <v>121</v>
      </c>
      <c r="G159" s="14" t="s">
        <v>68</v>
      </c>
    </row>
    <row r="160" spans="1:7" hidden="1" x14ac:dyDescent="0.3">
      <c r="A160" s="10">
        <v>8606</v>
      </c>
      <c r="B160" s="12" t="s">
        <v>266</v>
      </c>
      <c r="C160" s="12" t="s">
        <v>253</v>
      </c>
      <c r="D160" s="12" t="s">
        <v>68</v>
      </c>
      <c r="E160" s="13" t="s">
        <v>41</v>
      </c>
      <c r="F160" s="12" t="s">
        <v>121</v>
      </c>
      <c r="G160" s="14" t="s">
        <v>68</v>
      </c>
    </row>
    <row r="161" spans="1:7" hidden="1" x14ac:dyDescent="0.3">
      <c r="A161" s="10">
        <v>8634</v>
      </c>
      <c r="B161" s="12" t="s">
        <v>267</v>
      </c>
      <c r="C161" s="12" t="s">
        <v>253</v>
      </c>
      <c r="D161" s="12" t="s">
        <v>68</v>
      </c>
      <c r="E161" s="13" t="s">
        <v>41</v>
      </c>
      <c r="F161" s="12" t="s">
        <v>121</v>
      </c>
      <c r="G161" s="14" t="s">
        <v>68</v>
      </c>
    </row>
    <row r="162" spans="1:7" hidden="1" x14ac:dyDescent="0.3">
      <c r="A162" s="10">
        <v>8675</v>
      </c>
      <c r="B162" s="12" t="s">
        <v>268</v>
      </c>
      <c r="C162" s="12" t="s">
        <v>253</v>
      </c>
      <c r="D162" s="12" t="s">
        <v>68</v>
      </c>
      <c r="E162" s="13" t="s">
        <v>41</v>
      </c>
      <c r="F162" s="12" t="s">
        <v>121</v>
      </c>
      <c r="G162" s="14" t="s">
        <v>68</v>
      </c>
    </row>
    <row r="163" spans="1:7" hidden="1" x14ac:dyDescent="0.3">
      <c r="A163" s="10">
        <v>8685</v>
      </c>
      <c r="B163" s="12" t="s">
        <v>269</v>
      </c>
      <c r="C163" s="12" t="s">
        <v>253</v>
      </c>
      <c r="D163" s="12" t="s">
        <v>68</v>
      </c>
      <c r="E163" s="13" t="s">
        <v>41</v>
      </c>
      <c r="F163" s="12" t="s">
        <v>121</v>
      </c>
      <c r="G163" s="14" t="s">
        <v>68</v>
      </c>
    </row>
    <row r="164" spans="1:7" hidden="1" x14ac:dyDescent="0.3">
      <c r="A164" s="10">
        <v>8758</v>
      </c>
      <c r="B164" s="12" t="s">
        <v>270</v>
      </c>
      <c r="C164" s="12" t="s">
        <v>253</v>
      </c>
      <c r="D164" s="12" t="s">
        <v>68</v>
      </c>
      <c r="E164" s="13" t="s">
        <v>40</v>
      </c>
      <c r="F164" s="12" t="s">
        <v>121</v>
      </c>
      <c r="G164" s="14" t="s">
        <v>68</v>
      </c>
    </row>
    <row r="165" spans="1:7" hidden="1" x14ac:dyDescent="0.3">
      <c r="A165" s="10">
        <v>8770</v>
      </c>
      <c r="B165" s="12" t="s">
        <v>271</v>
      </c>
      <c r="C165" s="12" t="s">
        <v>253</v>
      </c>
      <c r="D165" s="12" t="s">
        <v>68</v>
      </c>
      <c r="E165" s="13" t="s">
        <v>41</v>
      </c>
      <c r="F165" s="12" t="s">
        <v>121</v>
      </c>
      <c r="G165" s="14" t="s">
        <v>68</v>
      </c>
    </row>
    <row r="166" spans="1:7" hidden="1" x14ac:dyDescent="0.3">
      <c r="A166" s="10">
        <v>8832</v>
      </c>
      <c r="B166" s="12" t="s">
        <v>272</v>
      </c>
      <c r="C166" s="12" t="s">
        <v>253</v>
      </c>
      <c r="D166" s="12" t="s">
        <v>68</v>
      </c>
      <c r="E166" s="13" t="s">
        <v>41</v>
      </c>
      <c r="F166" s="12" t="s">
        <v>121</v>
      </c>
      <c r="G166" s="14" t="s">
        <v>68</v>
      </c>
    </row>
    <row r="167" spans="1:7" hidden="1" x14ac:dyDescent="0.3">
      <c r="A167" s="10">
        <v>8849</v>
      </c>
      <c r="B167" s="12" t="s">
        <v>273</v>
      </c>
      <c r="C167" s="12" t="s">
        <v>253</v>
      </c>
      <c r="D167" s="12" t="s">
        <v>68</v>
      </c>
      <c r="E167" s="13" t="s">
        <v>41</v>
      </c>
      <c r="F167" s="12" t="s">
        <v>121</v>
      </c>
      <c r="G167" s="14" t="s">
        <v>68</v>
      </c>
    </row>
    <row r="168" spans="1:7" hidden="1" x14ac:dyDescent="0.3">
      <c r="A168" s="10">
        <v>13140</v>
      </c>
      <c r="B168" s="11" t="s">
        <v>274</v>
      </c>
      <c r="C168" s="12" t="s">
        <v>275</v>
      </c>
      <c r="D168" s="12" t="s">
        <v>80</v>
      </c>
      <c r="E168" s="13" t="s">
        <v>41</v>
      </c>
      <c r="F168" s="12" t="s">
        <v>121</v>
      </c>
      <c r="G168" s="14" t="s">
        <v>80</v>
      </c>
    </row>
    <row r="169" spans="1:7" hidden="1" x14ac:dyDescent="0.3">
      <c r="A169" s="10">
        <v>13212</v>
      </c>
      <c r="B169" s="11" t="s">
        <v>276</v>
      </c>
      <c r="C169" s="12" t="s">
        <v>275</v>
      </c>
      <c r="D169" s="12" t="s">
        <v>80</v>
      </c>
      <c r="E169" s="13" t="s">
        <v>42</v>
      </c>
      <c r="F169" s="12" t="s">
        <v>121</v>
      </c>
      <c r="G169" s="14" t="s">
        <v>80</v>
      </c>
    </row>
    <row r="170" spans="1:7" hidden="1" x14ac:dyDescent="0.3">
      <c r="A170" s="10">
        <v>13268</v>
      </c>
      <c r="B170" s="11" t="s">
        <v>277</v>
      </c>
      <c r="C170" s="12" t="s">
        <v>275</v>
      </c>
      <c r="D170" s="12" t="s">
        <v>97</v>
      </c>
      <c r="E170" s="13" t="s">
        <v>42</v>
      </c>
      <c r="F170" s="12" t="s">
        <v>121</v>
      </c>
      <c r="G170" s="14" t="s">
        <v>97</v>
      </c>
    </row>
    <row r="171" spans="1:7" hidden="1" x14ac:dyDescent="0.3">
      <c r="A171" s="10">
        <v>13473</v>
      </c>
      <c r="B171" s="11" t="s">
        <v>278</v>
      </c>
      <c r="C171" s="12" t="s">
        <v>275</v>
      </c>
      <c r="D171" s="12" t="s">
        <v>97</v>
      </c>
      <c r="E171" s="13" t="s">
        <v>42</v>
      </c>
      <c r="F171" s="12" t="s">
        <v>121</v>
      </c>
      <c r="G171" s="14" t="s">
        <v>97</v>
      </c>
    </row>
    <row r="172" spans="1:7" hidden="1" x14ac:dyDescent="0.3">
      <c r="A172" s="10">
        <v>13670</v>
      </c>
      <c r="B172" s="11" t="s">
        <v>279</v>
      </c>
      <c r="C172" s="12" t="s">
        <v>275</v>
      </c>
      <c r="D172" s="12" t="s">
        <v>74</v>
      </c>
      <c r="E172" s="13" t="s">
        <v>42</v>
      </c>
      <c r="F172" s="12" t="s">
        <v>280</v>
      </c>
      <c r="G172" s="14" t="s">
        <v>74</v>
      </c>
    </row>
    <row r="173" spans="1:7" hidden="1" x14ac:dyDescent="0.3">
      <c r="A173" s="10">
        <v>13683</v>
      </c>
      <c r="B173" s="11" t="s">
        <v>281</v>
      </c>
      <c r="C173" s="12" t="s">
        <v>275</v>
      </c>
      <c r="D173" s="12" t="s">
        <v>80</v>
      </c>
      <c r="E173" s="13" t="s">
        <v>41</v>
      </c>
      <c r="F173" s="12" t="s">
        <v>121</v>
      </c>
      <c r="G173" s="14" t="s">
        <v>80</v>
      </c>
    </row>
    <row r="174" spans="1:7" hidden="1" x14ac:dyDescent="0.3">
      <c r="A174" s="10">
        <v>13873</v>
      </c>
      <c r="B174" s="11" t="s">
        <v>282</v>
      </c>
      <c r="C174" s="12" t="s">
        <v>275</v>
      </c>
      <c r="D174" s="12" t="s">
        <v>80</v>
      </c>
      <c r="E174" s="13" t="s">
        <v>41</v>
      </c>
      <c r="F174" s="12" t="s">
        <v>121</v>
      </c>
      <c r="G174" s="14" t="s">
        <v>80</v>
      </c>
    </row>
    <row r="175" spans="1:7" hidden="1" x14ac:dyDescent="0.3">
      <c r="A175" s="10">
        <v>13006</v>
      </c>
      <c r="B175" s="12" t="s">
        <v>283</v>
      </c>
      <c r="C175" s="12" t="s">
        <v>275</v>
      </c>
      <c r="D175" s="12" t="s">
        <v>80</v>
      </c>
      <c r="E175" s="13" t="s">
        <v>42</v>
      </c>
      <c r="F175" s="12" t="s">
        <v>121</v>
      </c>
      <c r="G175" s="14" t="s">
        <v>80</v>
      </c>
    </row>
    <row r="176" spans="1:7" hidden="1" x14ac:dyDescent="0.3">
      <c r="A176" s="10">
        <v>13030</v>
      </c>
      <c r="B176" s="12" t="s">
        <v>284</v>
      </c>
      <c r="C176" s="12" t="s">
        <v>275</v>
      </c>
      <c r="D176" s="12" t="s">
        <v>80</v>
      </c>
      <c r="E176" s="13" t="s">
        <v>42</v>
      </c>
      <c r="F176" s="12" t="s">
        <v>121</v>
      </c>
      <c r="G176" s="14" t="s">
        <v>80</v>
      </c>
    </row>
    <row r="177" spans="1:7" hidden="1" x14ac:dyDescent="0.3">
      <c r="A177" s="10">
        <v>13042</v>
      </c>
      <c r="B177" s="12" t="s">
        <v>285</v>
      </c>
      <c r="C177" s="12" t="s">
        <v>275</v>
      </c>
      <c r="D177" s="12" t="s">
        <v>97</v>
      </c>
      <c r="E177" s="13" t="s">
        <v>42</v>
      </c>
      <c r="F177" s="12" t="s">
        <v>121</v>
      </c>
      <c r="G177" s="14" t="s">
        <v>97</v>
      </c>
    </row>
    <row r="178" spans="1:7" hidden="1" x14ac:dyDescent="0.3">
      <c r="A178" s="10">
        <v>13052</v>
      </c>
      <c r="B178" s="12" t="s">
        <v>286</v>
      </c>
      <c r="C178" s="12" t="s">
        <v>275</v>
      </c>
      <c r="D178" s="12" t="s">
        <v>80</v>
      </c>
      <c r="E178" s="13" t="s">
        <v>41</v>
      </c>
      <c r="F178" s="12" t="s">
        <v>121</v>
      </c>
      <c r="G178" s="14" t="s">
        <v>80</v>
      </c>
    </row>
    <row r="179" spans="1:7" hidden="1" x14ac:dyDescent="0.3">
      <c r="A179" s="10">
        <v>13062</v>
      </c>
      <c r="B179" s="12" t="s">
        <v>287</v>
      </c>
      <c r="C179" s="12" t="s">
        <v>275</v>
      </c>
      <c r="D179" s="12" t="s">
        <v>80</v>
      </c>
      <c r="E179" s="13" t="s">
        <v>41</v>
      </c>
      <c r="F179" s="12" t="s">
        <v>121</v>
      </c>
      <c r="G179" s="14" t="s">
        <v>80</v>
      </c>
    </row>
    <row r="180" spans="1:7" hidden="1" x14ac:dyDescent="0.3">
      <c r="A180" s="10">
        <v>13074</v>
      </c>
      <c r="B180" s="12" t="s">
        <v>288</v>
      </c>
      <c r="C180" s="12" t="s">
        <v>275</v>
      </c>
      <c r="D180" s="12" t="s">
        <v>97</v>
      </c>
      <c r="E180" s="13" t="s">
        <v>42</v>
      </c>
      <c r="F180" s="12" t="s">
        <v>121</v>
      </c>
      <c r="G180" s="14" t="s">
        <v>97</v>
      </c>
    </row>
    <row r="181" spans="1:7" hidden="1" x14ac:dyDescent="0.3">
      <c r="A181" s="10">
        <v>13160</v>
      </c>
      <c r="B181" s="12" t="s">
        <v>289</v>
      </c>
      <c r="C181" s="12" t="s">
        <v>275</v>
      </c>
      <c r="D181" s="12" t="s">
        <v>74</v>
      </c>
      <c r="E181" s="13" t="s">
        <v>42</v>
      </c>
      <c r="F181" s="12" t="s">
        <v>280</v>
      </c>
      <c r="G181" s="14" t="s">
        <v>74</v>
      </c>
    </row>
    <row r="182" spans="1:7" hidden="1" x14ac:dyDescent="0.3">
      <c r="A182" s="10">
        <v>13001</v>
      </c>
      <c r="B182" s="12" t="s">
        <v>80</v>
      </c>
      <c r="C182" s="12" t="s">
        <v>275</v>
      </c>
      <c r="D182" s="12" t="s">
        <v>80</v>
      </c>
      <c r="E182" s="13" t="s">
        <v>40</v>
      </c>
      <c r="F182" s="12" t="s">
        <v>121</v>
      </c>
      <c r="G182" s="14" t="s">
        <v>80</v>
      </c>
    </row>
    <row r="183" spans="1:7" hidden="1" x14ac:dyDescent="0.3">
      <c r="A183" s="10">
        <v>13188</v>
      </c>
      <c r="B183" s="12" t="s">
        <v>290</v>
      </c>
      <c r="C183" s="12" t="s">
        <v>275</v>
      </c>
      <c r="D183" s="12" t="s">
        <v>80</v>
      </c>
      <c r="E183" s="13" t="s">
        <v>42</v>
      </c>
      <c r="F183" s="12" t="s">
        <v>121</v>
      </c>
      <c r="G183" s="14" t="s">
        <v>80</v>
      </c>
    </row>
    <row r="184" spans="1:7" hidden="1" x14ac:dyDescent="0.3">
      <c r="A184" s="10">
        <v>13222</v>
      </c>
      <c r="B184" s="12" t="s">
        <v>291</v>
      </c>
      <c r="C184" s="12" t="s">
        <v>275</v>
      </c>
      <c r="D184" s="12" t="s">
        <v>80</v>
      </c>
      <c r="E184" s="13" t="s">
        <v>41</v>
      </c>
      <c r="F184" s="12" t="s">
        <v>121</v>
      </c>
      <c r="G184" s="14" t="s">
        <v>80</v>
      </c>
    </row>
    <row r="185" spans="1:7" hidden="1" x14ac:dyDescent="0.3">
      <c r="A185" s="10">
        <v>13244</v>
      </c>
      <c r="B185" s="12" t="s">
        <v>292</v>
      </c>
      <c r="C185" s="12" t="s">
        <v>275</v>
      </c>
      <c r="D185" s="12" t="s">
        <v>80</v>
      </c>
      <c r="E185" s="13" t="s">
        <v>42</v>
      </c>
      <c r="F185" s="12" t="s">
        <v>121</v>
      </c>
      <c r="G185" s="14" t="s">
        <v>80</v>
      </c>
    </row>
    <row r="186" spans="1:7" hidden="1" x14ac:dyDescent="0.3">
      <c r="A186" s="10">
        <v>13248</v>
      </c>
      <c r="B186" s="12" t="s">
        <v>293</v>
      </c>
      <c r="C186" s="12" t="s">
        <v>275</v>
      </c>
      <c r="D186" s="12" t="s">
        <v>80</v>
      </c>
      <c r="E186" s="13" t="s">
        <v>42</v>
      </c>
      <c r="F186" s="12" t="s">
        <v>121</v>
      </c>
      <c r="G186" s="14" t="s">
        <v>80</v>
      </c>
    </row>
    <row r="187" spans="1:7" hidden="1" x14ac:dyDescent="0.3">
      <c r="A187" s="10">
        <v>13300</v>
      </c>
      <c r="B187" s="12" t="s">
        <v>294</v>
      </c>
      <c r="C187" s="12" t="s">
        <v>275</v>
      </c>
      <c r="D187" s="12" t="s">
        <v>97</v>
      </c>
      <c r="E187" s="13" t="s">
        <v>42</v>
      </c>
      <c r="F187" s="12" t="s">
        <v>121</v>
      </c>
      <c r="G187" s="14" t="s">
        <v>97</v>
      </c>
    </row>
    <row r="188" spans="1:7" hidden="1" x14ac:dyDescent="0.3">
      <c r="A188" s="10">
        <v>13430</v>
      </c>
      <c r="B188" s="12" t="s">
        <v>295</v>
      </c>
      <c r="C188" s="12" t="s">
        <v>275</v>
      </c>
      <c r="D188" s="12" t="s">
        <v>80</v>
      </c>
      <c r="E188" s="13" t="s">
        <v>42</v>
      </c>
      <c r="F188" s="12" t="s">
        <v>121</v>
      </c>
      <c r="G188" s="14" t="s">
        <v>80</v>
      </c>
    </row>
    <row r="189" spans="1:7" hidden="1" x14ac:dyDescent="0.3">
      <c r="A189" s="10">
        <v>13433</v>
      </c>
      <c r="B189" s="12" t="s">
        <v>296</v>
      </c>
      <c r="C189" s="12" t="s">
        <v>275</v>
      </c>
      <c r="D189" s="12" t="s">
        <v>80</v>
      </c>
      <c r="E189" s="13" t="s">
        <v>41</v>
      </c>
      <c r="F189" s="12" t="s">
        <v>121</v>
      </c>
      <c r="G189" s="14" t="s">
        <v>80</v>
      </c>
    </row>
    <row r="190" spans="1:7" hidden="1" x14ac:dyDescent="0.3">
      <c r="A190" s="10">
        <v>13440</v>
      </c>
      <c r="B190" s="12" t="s">
        <v>297</v>
      </c>
      <c r="C190" s="12" t="s">
        <v>275</v>
      </c>
      <c r="D190" s="12" t="s">
        <v>80</v>
      </c>
      <c r="E190" s="13" t="s">
        <v>42</v>
      </c>
      <c r="F190" s="12" t="s">
        <v>121</v>
      </c>
      <c r="G190" s="14" t="s">
        <v>80</v>
      </c>
    </row>
    <row r="191" spans="1:7" hidden="1" x14ac:dyDescent="0.3">
      <c r="A191" s="10">
        <v>13442</v>
      </c>
      <c r="B191" s="12" t="s">
        <v>298</v>
      </c>
      <c r="C191" s="12" t="s">
        <v>275</v>
      </c>
      <c r="D191" s="12" t="s">
        <v>80</v>
      </c>
      <c r="E191" s="13" t="s">
        <v>41</v>
      </c>
      <c r="F191" s="12" t="s">
        <v>121</v>
      </c>
      <c r="G191" s="14" t="s">
        <v>80</v>
      </c>
    </row>
    <row r="192" spans="1:7" hidden="1" x14ac:dyDescent="0.3">
      <c r="A192" s="10">
        <v>13468</v>
      </c>
      <c r="B192" s="12" t="s">
        <v>299</v>
      </c>
      <c r="C192" s="12" t="s">
        <v>275</v>
      </c>
      <c r="D192" s="12" t="s">
        <v>80</v>
      </c>
      <c r="E192" s="13" t="s">
        <v>42</v>
      </c>
      <c r="F192" s="12" t="s">
        <v>121</v>
      </c>
      <c r="G192" s="14" t="s">
        <v>80</v>
      </c>
    </row>
    <row r="193" spans="1:7" hidden="1" x14ac:dyDescent="0.3">
      <c r="A193" s="10">
        <v>13458</v>
      </c>
      <c r="B193" s="12" t="s">
        <v>300</v>
      </c>
      <c r="C193" s="12" t="s">
        <v>275</v>
      </c>
      <c r="D193" s="12" t="s">
        <v>80</v>
      </c>
      <c r="E193" s="13" t="s">
        <v>42</v>
      </c>
      <c r="F193" s="12" t="s">
        <v>280</v>
      </c>
      <c r="G193" s="14" t="s">
        <v>80</v>
      </c>
    </row>
    <row r="194" spans="1:7" hidden="1" x14ac:dyDescent="0.3">
      <c r="A194" s="10">
        <v>13490</v>
      </c>
      <c r="B194" s="12" t="s">
        <v>301</v>
      </c>
      <c r="C194" s="12" t="s">
        <v>275</v>
      </c>
      <c r="D194" s="12" t="s">
        <v>80</v>
      </c>
      <c r="E194" s="13" t="s">
        <v>42</v>
      </c>
      <c r="F194" s="12" t="s">
        <v>121</v>
      </c>
      <c r="G194" s="14" t="s">
        <v>80</v>
      </c>
    </row>
    <row r="195" spans="1:7" hidden="1" x14ac:dyDescent="0.3">
      <c r="A195" s="10">
        <v>13549</v>
      </c>
      <c r="B195" s="12" t="s">
        <v>302</v>
      </c>
      <c r="C195" s="12" t="s">
        <v>275</v>
      </c>
      <c r="D195" s="12" t="s">
        <v>80</v>
      </c>
      <c r="E195" s="13" t="s">
        <v>42</v>
      </c>
      <c r="F195" s="12" t="s">
        <v>121</v>
      </c>
      <c r="G195" s="14" t="s">
        <v>80</v>
      </c>
    </row>
    <row r="196" spans="1:7" hidden="1" x14ac:dyDescent="0.3">
      <c r="A196" s="10">
        <v>13580</v>
      </c>
      <c r="B196" s="12" t="s">
        <v>303</v>
      </c>
      <c r="C196" s="12" t="s">
        <v>275</v>
      </c>
      <c r="D196" s="12" t="s">
        <v>80</v>
      </c>
      <c r="E196" s="13" t="s">
        <v>42</v>
      </c>
      <c r="F196" s="12" t="s">
        <v>121</v>
      </c>
      <c r="G196" s="14" t="s">
        <v>80</v>
      </c>
    </row>
    <row r="197" spans="1:7" hidden="1" x14ac:dyDescent="0.3">
      <c r="A197" s="10">
        <v>13600</v>
      </c>
      <c r="B197" s="12" t="s">
        <v>304</v>
      </c>
      <c r="C197" s="12" t="s">
        <v>275</v>
      </c>
      <c r="D197" s="12" t="s">
        <v>97</v>
      </c>
      <c r="E197" s="13" t="s">
        <v>42</v>
      </c>
      <c r="F197" s="12" t="s">
        <v>121</v>
      </c>
      <c r="G197" s="14" t="s">
        <v>97</v>
      </c>
    </row>
    <row r="198" spans="1:7" hidden="1" x14ac:dyDescent="0.3">
      <c r="A198" s="10">
        <v>13620</v>
      </c>
      <c r="B198" s="12" t="s">
        <v>305</v>
      </c>
      <c r="C198" s="12" t="s">
        <v>275</v>
      </c>
      <c r="D198" s="12" t="s">
        <v>80</v>
      </c>
      <c r="E198" s="13" t="s">
        <v>42</v>
      </c>
      <c r="F198" s="12" t="s">
        <v>121</v>
      </c>
      <c r="G198" s="14" t="s">
        <v>80</v>
      </c>
    </row>
    <row r="199" spans="1:7" hidden="1" x14ac:dyDescent="0.3">
      <c r="A199" s="10">
        <v>13647</v>
      </c>
      <c r="B199" s="12" t="s">
        <v>306</v>
      </c>
      <c r="C199" s="12" t="s">
        <v>275</v>
      </c>
      <c r="D199" s="12" t="s">
        <v>80</v>
      </c>
      <c r="E199" s="13" t="s">
        <v>41</v>
      </c>
      <c r="F199" s="12" t="s">
        <v>121</v>
      </c>
      <c r="G199" s="14" t="s">
        <v>80</v>
      </c>
    </row>
    <row r="200" spans="1:7" hidden="1" x14ac:dyDescent="0.3">
      <c r="A200" s="10">
        <v>13650</v>
      </c>
      <c r="B200" s="12" t="s">
        <v>307</v>
      </c>
      <c r="C200" s="12" t="s">
        <v>275</v>
      </c>
      <c r="D200" s="12" t="s">
        <v>80</v>
      </c>
      <c r="E200" s="13" t="s">
        <v>42</v>
      </c>
      <c r="F200" s="12" t="s">
        <v>121</v>
      </c>
      <c r="G200" s="14" t="s">
        <v>80</v>
      </c>
    </row>
    <row r="201" spans="1:7" hidden="1" x14ac:dyDescent="0.3">
      <c r="A201" s="10">
        <v>13654</v>
      </c>
      <c r="B201" s="12" t="s">
        <v>308</v>
      </c>
      <c r="C201" s="12" t="s">
        <v>275</v>
      </c>
      <c r="D201" s="12" t="s">
        <v>80</v>
      </c>
      <c r="E201" s="13" t="s">
        <v>42</v>
      </c>
      <c r="F201" s="12" t="s">
        <v>121</v>
      </c>
      <c r="G201" s="14" t="s">
        <v>80</v>
      </c>
    </row>
    <row r="202" spans="1:7" hidden="1" x14ac:dyDescent="0.3">
      <c r="A202" s="10">
        <v>13655</v>
      </c>
      <c r="B202" s="12" t="s">
        <v>309</v>
      </c>
      <c r="C202" s="12" t="s">
        <v>275</v>
      </c>
      <c r="D202" s="12" t="s">
        <v>80</v>
      </c>
      <c r="E202" s="13" t="s">
        <v>42</v>
      </c>
      <c r="F202" s="12" t="s">
        <v>121</v>
      </c>
      <c r="G202" s="14" t="s">
        <v>80</v>
      </c>
    </row>
    <row r="203" spans="1:7" hidden="1" x14ac:dyDescent="0.3">
      <c r="A203" s="10">
        <v>13657</v>
      </c>
      <c r="B203" s="12" t="s">
        <v>310</v>
      </c>
      <c r="C203" s="12" t="s">
        <v>275</v>
      </c>
      <c r="D203" s="12" t="s">
        <v>80</v>
      </c>
      <c r="E203" s="13" t="s">
        <v>41</v>
      </c>
      <c r="F203" s="12" t="s">
        <v>121</v>
      </c>
      <c r="G203" s="14" t="s">
        <v>80</v>
      </c>
    </row>
    <row r="204" spans="1:7" hidden="1" x14ac:dyDescent="0.3">
      <c r="A204" s="10">
        <v>13667</v>
      </c>
      <c r="B204" s="12" t="s">
        <v>311</v>
      </c>
      <c r="C204" s="12" t="s">
        <v>275</v>
      </c>
      <c r="D204" s="12" t="s">
        <v>80</v>
      </c>
      <c r="E204" s="13" t="s">
        <v>42</v>
      </c>
      <c r="F204" s="12" t="s">
        <v>121</v>
      </c>
      <c r="G204" s="14" t="s">
        <v>80</v>
      </c>
    </row>
    <row r="205" spans="1:7" hidden="1" x14ac:dyDescent="0.3">
      <c r="A205" s="10">
        <v>13673</v>
      </c>
      <c r="B205" s="12" t="s">
        <v>312</v>
      </c>
      <c r="C205" s="12" t="s">
        <v>275</v>
      </c>
      <c r="D205" s="12" t="s">
        <v>80</v>
      </c>
      <c r="E205" s="13" t="s">
        <v>41</v>
      </c>
      <c r="F205" s="12" t="s">
        <v>121</v>
      </c>
      <c r="G205" s="14" t="s">
        <v>80</v>
      </c>
    </row>
    <row r="206" spans="1:7" hidden="1" x14ac:dyDescent="0.3">
      <c r="A206" s="10">
        <v>13688</v>
      </c>
      <c r="B206" s="12" t="s">
        <v>313</v>
      </c>
      <c r="C206" s="12" t="s">
        <v>275</v>
      </c>
      <c r="D206" s="12" t="s">
        <v>74</v>
      </c>
      <c r="E206" s="13" t="s">
        <v>42</v>
      </c>
      <c r="F206" s="12" t="s">
        <v>280</v>
      </c>
      <c r="G206" s="14" t="s">
        <v>74</v>
      </c>
    </row>
    <row r="207" spans="1:7" hidden="1" x14ac:dyDescent="0.3">
      <c r="A207" s="10">
        <v>13744</v>
      </c>
      <c r="B207" s="12" t="s">
        <v>314</v>
      </c>
      <c r="C207" s="12" t="s">
        <v>275</v>
      </c>
      <c r="D207" s="12" t="s">
        <v>74</v>
      </c>
      <c r="E207" s="13" t="s">
        <v>42</v>
      </c>
      <c r="F207" s="12" t="s">
        <v>280</v>
      </c>
      <c r="G207" s="14" t="s">
        <v>74</v>
      </c>
    </row>
    <row r="208" spans="1:7" hidden="1" x14ac:dyDescent="0.3">
      <c r="A208" s="10">
        <v>13760</v>
      </c>
      <c r="B208" s="12" t="s">
        <v>315</v>
      </c>
      <c r="C208" s="12" t="s">
        <v>275</v>
      </c>
      <c r="D208" s="12" t="s">
        <v>80</v>
      </c>
      <c r="E208" s="13" t="s">
        <v>42</v>
      </c>
      <c r="F208" s="12" t="s">
        <v>121</v>
      </c>
      <c r="G208" s="14" t="s">
        <v>80</v>
      </c>
    </row>
    <row r="209" spans="1:7" hidden="1" x14ac:dyDescent="0.3">
      <c r="A209" s="10">
        <v>13780</v>
      </c>
      <c r="B209" s="12" t="s">
        <v>316</v>
      </c>
      <c r="C209" s="12" t="s">
        <v>275</v>
      </c>
      <c r="D209" s="12" t="s">
        <v>80</v>
      </c>
      <c r="E209" s="13" t="s">
        <v>42</v>
      </c>
      <c r="F209" s="12" t="s">
        <v>121</v>
      </c>
      <c r="G209" s="14" t="s">
        <v>80</v>
      </c>
    </row>
    <row r="210" spans="1:7" hidden="1" x14ac:dyDescent="0.3">
      <c r="A210" s="10">
        <v>13810</v>
      </c>
      <c r="B210" s="12" t="s">
        <v>317</v>
      </c>
      <c r="C210" s="12" t="s">
        <v>275</v>
      </c>
      <c r="D210" s="12" t="s">
        <v>80</v>
      </c>
      <c r="E210" s="13" t="s">
        <v>42</v>
      </c>
      <c r="F210" s="12" t="s">
        <v>121</v>
      </c>
      <c r="G210" s="14" t="s">
        <v>80</v>
      </c>
    </row>
    <row r="211" spans="1:7" hidden="1" x14ac:dyDescent="0.3">
      <c r="A211" s="10">
        <v>13836</v>
      </c>
      <c r="B211" s="12" t="s">
        <v>318</v>
      </c>
      <c r="C211" s="12" t="s">
        <v>275</v>
      </c>
      <c r="D211" s="12" t="s">
        <v>80</v>
      </c>
      <c r="E211" s="13" t="s">
        <v>41</v>
      </c>
      <c r="F211" s="12" t="s">
        <v>121</v>
      </c>
      <c r="G211" s="14" t="s">
        <v>80</v>
      </c>
    </row>
    <row r="212" spans="1:7" hidden="1" x14ac:dyDescent="0.3">
      <c r="A212" s="10">
        <v>13838</v>
      </c>
      <c r="B212" s="12" t="s">
        <v>319</v>
      </c>
      <c r="C212" s="12" t="s">
        <v>275</v>
      </c>
      <c r="D212" s="12" t="s">
        <v>80</v>
      </c>
      <c r="E212" s="13" t="s">
        <v>41</v>
      </c>
      <c r="F212" s="12" t="s">
        <v>121</v>
      </c>
      <c r="G212" s="14" t="s">
        <v>80</v>
      </c>
    </row>
    <row r="213" spans="1:7" hidden="1" x14ac:dyDescent="0.3">
      <c r="A213" s="10">
        <v>13894</v>
      </c>
      <c r="B213" s="12" t="s">
        <v>320</v>
      </c>
      <c r="C213" s="12" t="s">
        <v>275</v>
      </c>
      <c r="D213" s="12" t="s">
        <v>80</v>
      </c>
      <c r="E213" s="13" t="s">
        <v>42</v>
      </c>
      <c r="F213" s="12" t="s">
        <v>121</v>
      </c>
      <c r="G213" s="14" t="s">
        <v>80</v>
      </c>
    </row>
    <row r="214" spans="1:7" hidden="1" x14ac:dyDescent="0.3">
      <c r="A214" s="10">
        <v>15087</v>
      </c>
      <c r="B214" s="11" t="s">
        <v>321</v>
      </c>
      <c r="C214" s="12" t="s">
        <v>322</v>
      </c>
      <c r="D214" s="12" t="s">
        <v>96</v>
      </c>
      <c r="E214" s="13" t="s">
        <v>41</v>
      </c>
      <c r="F214" s="12" t="s">
        <v>121</v>
      </c>
      <c r="G214" s="14" t="s">
        <v>96</v>
      </c>
    </row>
    <row r="215" spans="1:7" hidden="1" x14ac:dyDescent="0.3">
      <c r="A215" s="10">
        <v>15106</v>
      </c>
      <c r="B215" s="11" t="s">
        <v>125</v>
      </c>
      <c r="C215" s="12" t="s">
        <v>322</v>
      </c>
      <c r="D215" s="12" t="s">
        <v>96</v>
      </c>
      <c r="E215" s="13" t="s">
        <v>42</v>
      </c>
      <c r="F215" s="12" t="s">
        <v>121</v>
      </c>
      <c r="G215" s="14" t="s">
        <v>96</v>
      </c>
    </row>
    <row r="216" spans="1:7" hidden="1" x14ac:dyDescent="0.3">
      <c r="A216" s="10">
        <v>15109</v>
      </c>
      <c r="B216" s="11" t="s">
        <v>323</v>
      </c>
      <c r="C216" s="12" t="s">
        <v>322</v>
      </c>
      <c r="D216" s="12" t="s">
        <v>96</v>
      </c>
      <c r="E216" s="13" t="s">
        <v>42</v>
      </c>
      <c r="F216" s="12" t="s">
        <v>121</v>
      </c>
      <c r="G216" s="14" t="s">
        <v>96</v>
      </c>
    </row>
    <row r="217" spans="1:7" hidden="1" x14ac:dyDescent="0.3">
      <c r="A217" s="10">
        <v>15131</v>
      </c>
      <c r="B217" s="11" t="s">
        <v>126</v>
      </c>
      <c r="C217" s="12" t="s">
        <v>322</v>
      </c>
      <c r="D217" s="12" t="s">
        <v>96</v>
      </c>
      <c r="E217" s="13" t="s">
        <v>41</v>
      </c>
      <c r="F217" s="12" t="s">
        <v>121</v>
      </c>
      <c r="G217" s="14" t="s">
        <v>96</v>
      </c>
    </row>
    <row r="218" spans="1:7" hidden="1" x14ac:dyDescent="0.3">
      <c r="A218" s="10">
        <v>15189</v>
      </c>
      <c r="B218" s="11" t="s">
        <v>324</v>
      </c>
      <c r="C218" s="12" t="s">
        <v>322</v>
      </c>
      <c r="D218" s="12" t="s">
        <v>96</v>
      </c>
      <c r="E218" s="13" t="s">
        <v>41</v>
      </c>
      <c r="F218" s="12" t="s">
        <v>121</v>
      </c>
      <c r="G218" s="14" t="s">
        <v>96</v>
      </c>
    </row>
    <row r="219" spans="1:7" hidden="1" x14ac:dyDescent="0.3">
      <c r="A219" s="10">
        <v>15368</v>
      </c>
      <c r="B219" s="11" t="s">
        <v>131</v>
      </c>
      <c r="C219" s="12" t="s">
        <v>322</v>
      </c>
      <c r="D219" s="12" t="s">
        <v>96</v>
      </c>
      <c r="E219" s="13" t="s">
        <v>42</v>
      </c>
      <c r="F219" s="12" t="s">
        <v>121</v>
      </c>
      <c r="G219" s="14" t="s">
        <v>96</v>
      </c>
    </row>
    <row r="220" spans="1:7" hidden="1" x14ac:dyDescent="0.3">
      <c r="A220" s="10">
        <v>15401</v>
      </c>
      <c r="B220" s="11" t="s">
        <v>106</v>
      </c>
      <c r="C220" s="12" t="s">
        <v>322</v>
      </c>
      <c r="D220" s="12" t="s">
        <v>96</v>
      </c>
      <c r="E220" s="13" t="s">
        <v>42</v>
      </c>
      <c r="F220" s="12" t="s">
        <v>121</v>
      </c>
      <c r="G220" s="14" t="s">
        <v>96</v>
      </c>
    </row>
    <row r="221" spans="1:7" hidden="1" x14ac:dyDescent="0.3">
      <c r="A221" s="10">
        <v>15455</v>
      </c>
      <c r="B221" s="11" t="s">
        <v>325</v>
      </c>
      <c r="C221" s="12" t="s">
        <v>322</v>
      </c>
      <c r="D221" s="12" t="s">
        <v>96</v>
      </c>
      <c r="E221" s="13" t="s">
        <v>42</v>
      </c>
      <c r="F221" s="12" t="s">
        <v>121</v>
      </c>
      <c r="G221" s="14" t="s">
        <v>96</v>
      </c>
    </row>
    <row r="222" spans="1:7" hidden="1" x14ac:dyDescent="0.3">
      <c r="A222" s="10">
        <v>15514</v>
      </c>
      <c r="B222" s="11" t="s">
        <v>326</v>
      </c>
      <c r="C222" s="12" t="s">
        <v>322</v>
      </c>
      <c r="D222" s="12" t="s">
        <v>96</v>
      </c>
      <c r="E222" s="13" t="s">
        <v>42</v>
      </c>
      <c r="F222" s="12" t="s">
        <v>121</v>
      </c>
      <c r="G222" s="14" t="s">
        <v>96</v>
      </c>
    </row>
    <row r="223" spans="1:7" hidden="1" x14ac:dyDescent="0.3">
      <c r="A223" s="10">
        <v>15690</v>
      </c>
      <c r="B223" s="11" t="s">
        <v>327</v>
      </c>
      <c r="C223" s="12" t="s">
        <v>322</v>
      </c>
      <c r="D223" s="12" t="s">
        <v>96</v>
      </c>
      <c r="E223" s="13" t="s">
        <v>42</v>
      </c>
      <c r="F223" s="12" t="s">
        <v>121</v>
      </c>
      <c r="G223" s="14" t="s">
        <v>96</v>
      </c>
    </row>
    <row r="224" spans="1:7" hidden="1" x14ac:dyDescent="0.3">
      <c r="A224" s="10">
        <v>15022</v>
      </c>
      <c r="B224" s="12" t="s">
        <v>328</v>
      </c>
      <c r="C224" s="12" t="s">
        <v>322</v>
      </c>
      <c r="D224" s="12" t="s">
        <v>96</v>
      </c>
      <c r="E224" s="13" t="s">
        <v>42</v>
      </c>
      <c r="F224" s="12" t="s">
        <v>121</v>
      </c>
      <c r="G224" s="14" t="s">
        <v>96</v>
      </c>
    </row>
    <row r="225" spans="1:7" hidden="1" x14ac:dyDescent="0.3">
      <c r="A225" s="10">
        <v>15047</v>
      </c>
      <c r="B225" s="12" t="s">
        <v>329</v>
      </c>
      <c r="C225" s="12" t="s">
        <v>322</v>
      </c>
      <c r="D225" s="12" t="s">
        <v>96</v>
      </c>
      <c r="E225" s="13" t="s">
        <v>42</v>
      </c>
      <c r="F225" s="12" t="s">
        <v>121</v>
      </c>
      <c r="G225" s="14" t="s">
        <v>96</v>
      </c>
    </row>
    <row r="226" spans="1:7" hidden="1" x14ac:dyDescent="0.3">
      <c r="A226" s="10">
        <v>15051</v>
      </c>
      <c r="B226" s="12" t="s">
        <v>330</v>
      </c>
      <c r="C226" s="12" t="s">
        <v>322</v>
      </c>
      <c r="D226" s="12" t="s">
        <v>96</v>
      </c>
      <c r="E226" s="13" t="s">
        <v>41</v>
      </c>
      <c r="F226" s="12" t="s">
        <v>121</v>
      </c>
      <c r="G226" s="14" t="s">
        <v>96</v>
      </c>
    </row>
    <row r="227" spans="1:7" hidden="1" x14ac:dyDescent="0.3">
      <c r="A227" s="10">
        <v>15090</v>
      </c>
      <c r="B227" s="12" t="s">
        <v>331</v>
      </c>
      <c r="C227" s="12" t="s">
        <v>322</v>
      </c>
      <c r="D227" s="12" t="s">
        <v>96</v>
      </c>
      <c r="E227" s="13" t="s">
        <v>42</v>
      </c>
      <c r="F227" s="12" t="s">
        <v>121</v>
      </c>
      <c r="G227" s="14" t="s">
        <v>96</v>
      </c>
    </row>
    <row r="228" spans="1:7" hidden="1" x14ac:dyDescent="0.3">
      <c r="A228" s="10">
        <v>15092</v>
      </c>
      <c r="B228" s="12" t="s">
        <v>332</v>
      </c>
      <c r="C228" s="12" t="s">
        <v>322</v>
      </c>
      <c r="D228" s="12" t="s">
        <v>96</v>
      </c>
      <c r="E228" s="13" t="s">
        <v>42</v>
      </c>
      <c r="F228" s="12" t="s">
        <v>121</v>
      </c>
      <c r="G228" s="14" t="s">
        <v>96</v>
      </c>
    </row>
    <row r="229" spans="1:7" hidden="1" x14ac:dyDescent="0.3">
      <c r="A229" s="10">
        <v>15097</v>
      </c>
      <c r="B229" s="12" t="s">
        <v>333</v>
      </c>
      <c r="C229" s="12" t="s">
        <v>322</v>
      </c>
      <c r="D229" s="12" t="s">
        <v>96</v>
      </c>
      <c r="E229" s="13" t="s">
        <v>42</v>
      </c>
      <c r="F229" s="12" t="s">
        <v>121</v>
      </c>
      <c r="G229" s="14" t="s">
        <v>96</v>
      </c>
    </row>
    <row r="230" spans="1:7" hidden="1" x14ac:dyDescent="0.3">
      <c r="A230" s="10">
        <v>15104</v>
      </c>
      <c r="B230" s="12" t="s">
        <v>322</v>
      </c>
      <c r="C230" s="12" t="s">
        <v>322</v>
      </c>
      <c r="D230" s="12" t="s">
        <v>96</v>
      </c>
      <c r="E230" s="13" t="s">
        <v>41</v>
      </c>
      <c r="F230" s="12" t="s">
        <v>121</v>
      </c>
      <c r="G230" s="14" t="s">
        <v>96</v>
      </c>
    </row>
    <row r="231" spans="1:7" hidden="1" x14ac:dyDescent="0.3">
      <c r="A231" s="10">
        <v>15114</v>
      </c>
      <c r="B231" s="12" t="s">
        <v>334</v>
      </c>
      <c r="C231" s="12" t="s">
        <v>322</v>
      </c>
      <c r="D231" s="12" t="s">
        <v>96</v>
      </c>
      <c r="E231" s="13" t="s">
        <v>41</v>
      </c>
      <c r="F231" s="12" t="s">
        <v>121</v>
      </c>
      <c r="G231" s="14" t="s">
        <v>96</v>
      </c>
    </row>
    <row r="232" spans="1:7" hidden="1" x14ac:dyDescent="0.3">
      <c r="A232" s="10">
        <v>15135</v>
      </c>
      <c r="B232" s="12" t="s">
        <v>335</v>
      </c>
      <c r="C232" s="12" t="s">
        <v>322</v>
      </c>
      <c r="D232" s="12" t="s">
        <v>96</v>
      </c>
      <c r="E232" s="13" t="s">
        <v>42</v>
      </c>
      <c r="F232" s="12" t="s">
        <v>121</v>
      </c>
      <c r="G232" s="14" t="s">
        <v>96</v>
      </c>
    </row>
    <row r="233" spans="1:7" hidden="1" x14ac:dyDescent="0.3">
      <c r="A233" s="10">
        <v>15162</v>
      </c>
      <c r="B233" s="12" t="s">
        <v>336</v>
      </c>
      <c r="C233" s="12" t="s">
        <v>322</v>
      </c>
      <c r="D233" s="12" t="s">
        <v>96</v>
      </c>
      <c r="E233" s="13" t="s">
        <v>41</v>
      </c>
      <c r="F233" s="12" t="s">
        <v>121</v>
      </c>
      <c r="G233" s="14" t="s">
        <v>96</v>
      </c>
    </row>
    <row r="234" spans="1:7" hidden="1" x14ac:dyDescent="0.3">
      <c r="A234" s="10">
        <v>15172</v>
      </c>
      <c r="B234" s="12" t="s">
        <v>337</v>
      </c>
      <c r="C234" s="12" t="s">
        <v>322</v>
      </c>
      <c r="D234" s="12" t="s">
        <v>96</v>
      </c>
      <c r="E234" s="13" t="s">
        <v>42</v>
      </c>
      <c r="F234" s="12" t="s">
        <v>121</v>
      </c>
      <c r="G234" s="14" t="s">
        <v>96</v>
      </c>
    </row>
    <row r="235" spans="1:7" hidden="1" x14ac:dyDescent="0.3">
      <c r="A235" s="10">
        <v>15176</v>
      </c>
      <c r="B235" s="12" t="s">
        <v>338</v>
      </c>
      <c r="C235" s="12" t="s">
        <v>322</v>
      </c>
      <c r="D235" s="12" t="s">
        <v>96</v>
      </c>
      <c r="E235" s="13" t="s">
        <v>42</v>
      </c>
      <c r="F235" s="12" t="s">
        <v>121</v>
      </c>
      <c r="G235" s="14" t="s">
        <v>96</v>
      </c>
    </row>
    <row r="236" spans="1:7" hidden="1" x14ac:dyDescent="0.3">
      <c r="A236" s="10">
        <v>15232</v>
      </c>
      <c r="B236" s="12" t="s">
        <v>339</v>
      </c>
      <c r="C236" s="12" t="s">
        <v>322</v>
      </c>
      <c r="D236" s="12" t="s">
        <v>96</v>
      </c>
      <c r="E236" s="13" t="s">
        <v>41</v>
      </c>
      <c r="F236" s="12" t="s">
        <v>121</v>
      </c>
      <c r="G236" s="14" t="s">
        <v>96</v>
      </c>
    </row>
    <row r="237" spans="1:7" hidden="1" x14ac:dyDescent="0.3">
      <c r="A237" s="10">
        <v>15180</v>
      </c>
      <c r="B237" s="12" t="s">
        <v>340</v>
      </c>
      <c r="C237" s="12" t="s">
        <v>322</v>
      </c>
      <c r="D237" s="12" t="s">
        <v>96</v>
      </c>
      <c r="E237" s="13" t="s">
        <v>42</v>
      </c>
      <c r="F237" s="12" t="s">
        <v>121</v>
      </c>
      <c r="G237" s="14" t="s">
        <v>96</v>
      </c>
    </row>
    <row r="238" spans="1:7" hidden="1" x14ac:dyDescent="0.3">
      <c r="A238" s="10">
        <v>15183</v>
      </c>
      <c r="B238" s="12" t="s">
        <v>341</v>
      </c>
      <c r="C238" s="12" t="s">
        <v>322</v>
      </c>
      <c r="D238" s="12" t="s">
        <v>96</v>
      </c>
      <c r="E238" s="13" t="s">
        <v>42</v>
      </c>
      <c r="F238" s="12" t="s">
        <v>121</v>
      </c>
      <c r="G238" s="14" t="s">
        <v>96</v>
      </c>
    </row>
    <row r="239" spans="1:7" hidden="1" x14ac:dyDescent="0.3">
      <c r="A239" s="10">
        <v>15185</v>
      </c>
      <c r="B239" s="12" t="s">
        <v>342</v>
      </c>
      <c r="C239" s="12" t="s">
        <v>322</v>
      </c>
      <c r="D239" s="12" t="s">
        <v>96</v>
      </c>
      <c r="E239" s="13" t="s">
        <v>41</v>
      </c>
      <c r="F239" s="12" t="s">
        <v>121</v>
      </c>
      <c r="G239" s="14" t="s">
        <v>96</v>
      </c>
    </row>
    <row r="240" spans="1:7" hidden="1" x14ac:dyDescent="0.3">
      <c r="A240" s="10">
        <v>15187</v>
      </c>
      <c r="B240" s="12" t="s">
        <v>343</v>
      </c>
      <c r="C240" s="12" t="s">
        <v>322</v>
      </c>
      <c r="D240" s="12" t="s">
        <v>96</v>
      </c>
      <c r="E240" s="13" t="s">
        <v>41</v>
      </c>
      <c r="F240" s="12" t="s">
        <v>121</v>
      </c>
      <c r="G240" s="14" t="s">
        <v>96</v>
      </c>
    </row>
    <row r="241" spans="1:7" hidden="1" x14ac:dyDescent="0.3">
      <c r="A241" s="10">
        <v>15236</v>
      </c>
      <c r="B241" s="12" t="s">
        <v>344</v>
      </c>
      <c r="C241" s="12" t="s">
        <v>322</v>
      </c>
      <c r="D241" s="12" t="s">
        <v>96</v>
      </c>
      <c r="E241" s="13" t="s">
        <v>42</v>
      </c>
      <c r="F241" s="12" t="s">
        <v>121</v>
      </c>
      <c r="G241" s="14" t="s">
        <v>96</v>
      </c>
    </row>
    <row r="242" spans="1:7" hidden="1" x14ac:dyDescent="0.3">
      <c r="A242" s="10">
        <v>15204</v>
      </c>
      <c r="B242" s="12" t="s">
        <v>345</v>
      </c>
      <c r="C242" s="12" t="s">
        <v>322</v>
      </c>
      <c r="D242" s="12" t="s">
        <v>96</v>
      </c>
      <c r="E242" s="13" t="s">
        <v>41</v>
      </c>
      <c r="F242" s="12" t="s">
        <v>121</v>
      </c>
      <c r="G242" s="14" t="s">
        <v>96</v>
      </c>
    </row>
    <row r="243" spans="1:7" hidden="1" x14ac:dyDescent="0.3">
      <c r="A243" s="10">
        <v>15212</v>
      </c>
      <c r="B243" s="12" t="s">
        <v>346</v>
      </c>
      <c r="C243" s="12" t="s">
        <v>322</v>
      </c>
      <c r="D243" s="12" t="s">
        <v>96</v>
      </c>
      <c r="E243" s="13" t="s">
        <v>42</v>
      </c>
      <c r="F243" s="12" t="s">
        <v>121</v>
      </c>
      <c r="G243" s="14" t="s">
        <v>96</v>
      </c>
    </row>
    <row r="244" spans="1:7" hidden="1" x14ac:dyDescent="0.3">
      <c r="A244" s="10">
        <v>15215</v>
      </c>
      <c r="B244" s="12" t="s">
        <v>347</v>
      </c>
      <c r="C244" s="12" t="s">
        <v>322</v>
      </c>
      <c r="D244" s="12" t="s">
        <v>96</v>
      </c>
      <c r="E244" s="13" t="s">
        <v>41</v>
      </c>
      <c r="F244" s="12" t="s">
        <v>121</v>
      </c>
      <c r="G244" s="14" t="s">
        <v>96</v>
      </c>
    </row>
    <row r="245" spans="1:7" hidden="1" x14ac:dyDescent="0.3">
      <c r="A245" s="10">
        <v>15218</v>
      </c>
      <c r="B245" s="12" t="s">
        <v>348</v>
      </c>
      <c r="C245" s="12" t="s">
        <v>322</v>
      </c>
      <c r="D245" s="12" t="s">
        <v>96</v>
      </c>
      <c r="E245" s="13" t="s">
        <v>42</v>
      </c>
      <c r="F245" s="12" t="s">
        <v>121</v>
      </c>
      <c r="G245" s="14" t="s">
        <v>96</v>
      </c>
    </row>
    <row r="246" spans="1:7" hidden="1" x14ac:dyDescent="0.3">
      <c r="A246" s="10">
        <v>15223</v>
      </c>
      <c r="B246" s="12" t="s">
        <v>349</v>
      </c>
      <c r="C246" s="12" t="s">
        <v>322</v>
      </c>
      <c r="D246" s="12" t="s">
        <v>74</v>
      </c>
      <c r="E246" s="13" t="s">
        <v>42</v>
      </c>
      <c r="F246" s="12" t="s">
        <v>108</v>
      </c>
      <c r="G246" s="14" t="s">
        <v>74</v>
      </c>
    </row>
    <row r="247" spans="1:7" hidden="1" x14ac:dyDescent="0.3">
      <c r="A247" s="10">
        <v>15224</v>
      </c>
      <c r="B247" s="12" t="s">
        <v>350</v>
      </c>
      <c r="C247" s="12" t="s">
        <v>322</v>
      </c>
      <c r="D247" s="12" t="s">
        <v>96</v>
      </c>
      <c r="E247" s="13" t="s">
        <v>41</v>
      </c>
      <c r="F247" s="12" t="s">
        <v>121</v>
      </c>
      <c r="G247" s="14" t="s">
        <v>96</v>
      </c>
    </row>
    <row r="248" spans="1:7" hidden="1" x14ac:dyDescent="0.3">
      <c r="A248" s="10">
        <v>15226</v>
      </c>
      <c r="B248" s="12" t="s">
        <v>351</v>
      </c>
      <c r="C248" s="12" t="s">
        <v>322</v>
      </c>
      <c r="D248" s="12" t="s">
        <v>96</v>
      </c>
      <c r="E248" s="13" t="s">
        <v>41</v>
      </c>
      <c r="F248" s="12" t="s">
        <v>121</v>
      </c>
      <c r="G248" s="14" t="s">
        <v>96</v>
      </c>
    </row>
    <row r="249" spans="1:7" hidden="1" x14ac:dyDescent="0.3">
      <c r="A249" s="10">
        <v>15238</v>
      </c>
      <c r="B249" s="12" t="s">
        <v>352</v>
      </c>
      <c r="C249" s="12" t="s">
        <v>322</v>
      </c>
      <c r="D249" s="12" t="s">
        <v>96</v>
      </c>
      <c r="E249" s="13" t="s">
        <v>41</v>
      </c>
      <c r="F249" s="12" t="s">
        <v>121</v>
      </c>
      <c r="G249" s="14" t="s">
        <v>96</v>
      </c>
    </row>
    <row r="250" spans="1:7" hidden="1" x14ac:dyDescent="0.3">
      <c r="A250" s="10">
        <v>15244</v>
      </c>
      <c r="B250" s="12" t="s">
        <v>353</v>
      </c>
      <c r="C250" s="12" t="s">
        <v>322</v>
      </c>
      <c r="D250" s="12" t="s">
        <v>96</v>
      </c>
      <c r="E250" s="13" t="s">
        <v>42</v>
      </c>
      <c r="F250" s="12" t="s">
        <v>121</v>
      </c>
      <c r="G250" s="14" t="s">
        <v>96</v>
      </c>
    </row>
    <row r="251" spans="1:7" hidden="1" x14ac:dyDescent="0.3">
      <c r="A251" s="10">
        <v>15248</v>
      </c>
      <c r="B251" s="12" t="s">
        <v>354</v>
      </c>
      <c r="C251" s="12" t="s">
        <v>322</v>
      </c>
      <c r="D251" s="12" t="s">
        <v>96</v>
      </c>
      <c r="E251" s="13" t="s">
        <v>42</v>
      </c>
      <c r="F251" s="12" t="s">
        <v>121</v>
      </c>
      <c r="G251" s="14" t="s">
        <v>96</v>
      </c>
    </row>
    <row r="252" spans="1:7" hidden="1" x14ac:dyDescent="0.3">
      <c r="A252" s="10">
        <v>15272</v>
      </c>
      <c r="B252" s="12" t="s">
        <v>355</v>
      </c>
      <c r="C252" s="12" t="s">
        <v>322</v>
      </c>
      <c r="D252" s="12" t="s">
        <v>96</v>
      </c>
      <c r="E252" s="13" t="s">
        <v>41</v>
      </c>
      <c r="F252" s="12" t="s">
        <v>121</v>
      </c>
      <c r="G252" s="14" t="s">
        <v>96</v>
      </c>
    </row>
    <row r="253" spans="1:7" hidden="1" x14ac:dyDescent="0.3">
      <c r="A253" s="10">
        <v>15276</v>
      </c>
      <c r="B253" s="12" t="s">
        <v>356</v>
      </c>
      <c r="C253" s="12" t="s">
        <v>322</v>
      </c>
      <c r="D253" s="12" t="s">
        <v>96</v>
      </c>
      <c r="E253" s="13" t="s">
        <v>41</v>
      </c>
      <c r="F253" s="12" t="s">
        <v>121</v>
      </c>
      <c r="G253" s="14" t="s">
        <v>96</v>
      </c>
    </row>
    <row r="254" spans="1:7" hidden="1" x14ac:dyDescent="0.3">
      <c r="A254" s="10">
        <v>15293</v>
      </c>
      <c r="B254" s="12" t="s">
        <v>357</v>
      </c>
      <c r="C254" s="12" t="s">
        <v>322</v>
      </c>
      <c r="D254" s="12" t="s">
        <v>96</v>
      </c>
      <c r="E254" s="13" t="s">
        <v>41</v>
      </c>
      <c r="F254" s="12" t="s">
        <v>121</v>
      </c>
      <c r="G254" s="14" t="s">
        <v>96</v>
      </c>
    </row>
    <row r="255" spans="1:7" hidden="1" x14ac:dyDescent="0.3">
      <c r="A255" s="10">
        <v>15296</v>
      </c>
      <c r="B255" s="12" t="s">
        <v>358</v>
      </c>
      <c r="C255" s="12" t="s">
        <v>322</v>
      </c>
      <c r="D255" s="12" t="s">
        <v>96</v>
      </c>
      <c r="E255" s="13" t="s">
        <v>42</v>
      </c>
      <c r="F255" s="12" t="s">
        <v>121</v>
      </c>
      <c r="G255" s="14" t="s">
        <v>96</v>
      </c>
    </row>
    <row r="256" spans="1:7" hidden="1" x14ac:dyDescent="0.3">
      <c r="A256" s="10">
        <v>15299</v>
      </c>
      <c r="B256" s="12" t="s">
        <v>359</v>
      </c>
      <c r="C256" s="12" t="s">
        <v>322</v>
      </c>
      <c r="D256" s="12" t="s">
        <v>96</v>
      </c>
      <c r="E256" s="13" t="s">
        <v>42</v>
      </c>
      <c r="F256" s="12" t="s">
        <v>121</v>
      </c>
      <c r="G256" s="14" t="s">
        <v>96</v>
      </c>
    </row>
    <row r="257" spans="1:7" hidden="1" x14ac:dyDescent="0.3">
      <c r="A257" s="10">
        <v>15317</v>
      </c>
      <c r="B257" s="12" t="s">
        <v>360</v>
      </c>
      <c r="C257" s="12" t="s">
        <v>322</v>
      </c>
      <c r="D257" s="12" t="s">
        <v>96</v>
      </c>
      <c r="E257" s="13" t="s">
        <v>42</v>
      </c>
      <c r="F257" s="12" t="s">
        <v>121</v>
      </c>
      <c r="G257" s="14" t="s">
        <v>96</v>
      </c>
    </row>
    <row r="258" spans="1:7" hidden="1" x14ac:dyDescent="0.3">
      <c r="A258" s="10">
        <v>15322</v>
      </c>
      <c r="B258" s="12" t="s">
        <v>361</v>
      </c>
      <c r="C258" s="12" t="s">
        <v>322</v>
      </c>
      <c r="D258" s="12" t="s">
        <v>96</v>
      </c>
      <c r="E258" s="13" t="s">
        <v>41</v>
      </c>
      <c r="F258" s="12" t="s">
        <v>121</v>
      </c>
      <c r="G258" s="14" t="s">
        <v>96</v>
      </c>
    </row>
    <row r="259" spans="1:7" hidden="1" x14ac:dyDescent="0.3">
      <c r="A259" s="10">
        <v>15325</v>
      </c>
      <c r="B259" s="12" t="s">
        <v>362</v>
      </c>
      <c r="C259" s="12" t="s">
        <v>322</v>
      </c>
      <c r="D259" s="12" t="s">
        <v>96</v>
      </c>
      <c r="E259" s="13" t="s">
        <v>42</v>
      </c>
      <c r="F259" s="12" t="s">
        <v>121</v>
      </c>
      <c r="G259" s="14" t="s">
        <v>96</v>
      </c>
    </row>
    <row r="260" spans="1:7" hidden="1" x14ac:dyDescent="0.3">
      <c r="A260" s="10">
        <v>15332</v>
      </c>
      <c r="B260" s="12" t="s">
        <v>363</v>
      </c>
      <c r="C260" s="12" t="s">
        <v>322</v>
      </c>
      <c r="D260" s="12" t="s">
        <v>96</v>
      </c>
      <c r="E260" s="13" t="s">
        <v>42</v>
      </c>
      <c r="F260" s="12" t="s">
        <v>121</v>
      </c>
      <c r="G260" s="14" t="s">
        <v>96</v>
      </c>
    </row>
    <row r="261" spans="1:7" hidden="1" x14ac:dyDescent="0.3">
      <c r="A261" s="10">
        <v>15362</v>
      </c>
      <c r="B261" s="12" t="s">
        <v>364</v>
      </c>
      <c r="C261" s="12" t="s">
        <v>322</v>
      </c>
      <c r="D261" s="12" t="s">
        <v>96</v>
      </c>
      <c r="E261" s="13" t="s">
        <v>41</v>
      </c>
      <c r="F261" s="12" t="s">
        <v>121</v>
      </c>
      <c r="G261" s="14" t="s">
        <v>96</v>
      </c>
    </row>
    <row r="262" spans="1:7" hidden="1" x14ac:dyDescent="0.3">
      <c r="A262" s="10">
        <v>15367</v>
      </c>
      <c r="B262" s="12" t="s">
        <v>365</v>
      </c>
      <c r="C262" s="12" t="s">
        <v>322</v>
      </c>
      <c r="D262" s="12" t="s">
        <v>96</v>
      </c>
      <c r="E262" s="13" t="s">
        <v>41</v>
      </c>
      <c r="F262" s="12" t="s">
        <v>121</v>
      </c>
      <c r="G262" s="14" t="s">
        <v>96</v>
      </c>
    </row>
    <row r="263" spans="1:7" hidden="1" x14ac:dyDescent="0.3">
      <c r="A263" s="10">
        <v>15380</v>
      </c>
      <c r="B263" s="12" t="s">
        <v>366</v>
      </c>
      <c r="C263" s="12" t="s">
        <v>322</v>
      </c>
      <c r="D263" s="12" t="s">
        <v>96</v>
      </c>
      <c r="E263" s="13" t="s">
        <v>42</v>
      </c>
      <c r="F263" s="12" t="s">
        <v>121</v>
      </c>
      <c r="G263" s="14" t="s">
        <v>96</v>
      </c>
    </row>
    <row r="264" spans="1:7" hidden="1" x14ac:dyDescent="0.3">
      <c r="A264" s="10">
        <v>15403</v>
      </c>
      <c r="B264" s="12" t="s">
        <v>367</v>
      </c>
      <c r="C264" s="12" t="s">
        <v>322</v>
      </c>
      <c r="D264" s="12" t="s">
        <v>96</v>
      </c>
      <c r="E264" s="13" t="s">
        <v>42</v>
      </c>
      <c r="F264" s="12" t="s">
        <v>121</v>
      </c>
      <c r="G264" s="14" t="s">
        <v>96</v>
      </c>
    </row>
    <row r="265" spans="1:7" hidden="1" x14ac:dyDescent="0.3">
      <c r="A265" s="10">
        <v>15377</v>
      </c>
      <c r="B265" s="12" t="s">
        <v>368</v>
      </c>
      <c r="C265" s="12" t="s">
        <v>322</v>
      </c>
      <c r="D265" s="12" t="s">
        <v>96</v>
      </c>
      <c r="E265" s="13" t="s">
        <v>42</v>
      </c>
      <c r="F265" s="12" t="s">
        <v>121</v>
      </c>
      <c r="G265" s="14" t="s">
        <v>96</v>
      </c>
    </row>
    <row r="266" spans="1:7" hidden="1" x14ac:dyDescent="0.3">
      <c r="A266" s="10">
        <v>15425</v>
      </c>
      <c r="B266" s="12" t="s">
        <v>369</v>
      </c>
      <c r="C266" s="12" t="s">
        <v>322</v>
      </c>
      <c r="D266" s="12" t="s">
        <v>96</v>
      </c>
      <c r="E266" s="13" t="s">
        <v>42</v>
      </c>
      <c r="F266" s="12" t="s">
        <v>121</v>
      </c>
      <c r="G266" s="14" t="s">
        <v>96</v>
      </c>
    </row>
    <row r="267" spans="1:7" hidden="1" x14ac:dyDescent="0.3">
      <c r="A267" s="10">
        <v>15442</v>
      </c>
      <c r="B267" s="12" t="s">
        <v>370</v>
      </c>
      <c r="C267" s="12" t="s">
        <v>322</v>
      </c>
      <c r="D267" s="12" t="s">
        <v>96</v>
      </c>
      <c r="E267" s="13" t="s">
        <v>42</v>
      </c>
      <c r="F267" s="12" t="s">
        <v>121</v>
      </c>
      <c r="G267" s="14" t="s">
        <v>96</v>
      </c>
    </row>
    <row r="268" spans="1:7" hidden="1" x14ac:dyDescent="0.3">
      <c r="A268" s="10">
        <v>15464</v>
      </c>
      <c r="B268" s="12" t="s">
        <v>371</v>
      </c>
      <c r="C268" s="12" t="s">
        <v>322</v>
      </c>
      <c r="D268" s="12" t="s">
        <v>96</v>
      </c>
      <c r="E268" s="13" t="s">
        <v>41</v>
      </c>
      <c r="F268" s="12" t="s">
        <v>121</v>
      </c>
      <c r="G268" s="14" t="s">
        <v>96</v>
      </c>
    </row>
    <row r="269" spans="1:7" hidden="1" x14ac:dyDescent="0.3">
      <c r="A269" s="10">
        <v>15466</v>
      </c>
      <c r="B269" s="12" t="s">
        <v>372</v>
      </c>
      <c r="C269" s="12" t="s">
        <v>322</v>
      </c>
      <c r="D269" s="12" t="s">
        <v>96</v>
      </c>
      <c r="E269" s="13" t="s">
        <v>42</v>
      </c>
      <c r="F269" s="12" t="s">
        <v>121</v>
      </c>
      <c r="G269" s="14" t="s">
        <v>96</v>
      </c>
    </row>
    <row r="270" spans="1:7" hidden="1" x14ac:dyDescent="0.3">
      <c r="A270" s="10">
        <v>15469</v>
      </c>
      <c r="B270" s="12" t="s">
        <v>373</v>
      </c>
      <c r="C270" s="12" t="s">
        <v>322</v>
      </c>
      <c r="D270" s="12" t="s">
        <v>96</v>
      </c>
      <c r="E270" s="13" t="s">
        <v>41</v>
      </c>
      <c r="F270" s="12" t="s">
        <v>121</v>
      </c>
      <c r="G270" s="14" t="s">
        <v>96</v>
      </c>
    </row>
    <row r="271" spans="1:7" hidden="1" x14ac:dyDescent="0.3">
      <c r="A271" s="10">
        <v>15476</v>
      </c>
      <c r="B271" s="12" t="s">
        <v>374</v>
      </c>
      <c r="C271" s="12" t="s">
        <v>322</v>
      </c>
      <c r="D271" s="12" t="s">
        <v>96</v>
      </c>
      <c r="E271" s="13" t="s">
        <v>40</v>
      </c>
      <c r="F271" s="12" t="s">
        <v>121</v>
      </c>
      <c r="G271" s="14" t="s">
        <v>96</v>
      </c>
    </row>
    <row r="272" spans="1:7" hidden="1" x14ac:dyDescent="0.3">
      <c r="A272" s="10">
        <v>15480</v>
      </c>
      <c r="B272" s="12" t="s">
        <v>375</v>
      </c>
      <c r="C272" s="12" t="s">
        <v>322</v>
      </c>
      <c r="D272" s="12" t="s">
        <v>96</v>
      </c>
      <c r="E272" s="13" t="s">
        <v>42</v>
      </c>
      <c r="F272" s="12" t="s">
        <v>121</v>
      </c>
      <c r="G272" s="14" t="s">
        <v>96</v>
      </c>
    </row>
    <row r="273" spans="1:7" hidden="1" x14ac:dyDescent="0.3">
      <c r="A273" s="10">
        <v>15491</v>
      </c>
      <c r="B273" s="12" t="s">
        <v>376</v>
      </c>
      <c r="C273" s="12" t="s">
        <v>322</v>
      </c>
      <c r="D273" s="12" t="s">
        <v>96</v>
      </c>
      <c r="E273" s="13" t="s">
        <v>41</v>
      </c>
      <c r="F273" s="12" t="s">
        <v>121</v>
      </c>
      <c r="G273" s="14" t="s">
        <v>96</v>
      </c>
    </row>
    <row r="274" spans="1:7" hidden="1" x14ac:dyDescent="0.3">
      <c r="A274" s="10">
        <v>15494</v>
      </c>
      <c r="B274" s="12" t="s">
        <v>377</v>
      </c>
      <c r="C274" s="12" t="s">
        <v>322</v>
      </c>
      <c r="D274" s="12" t="s">
        <v>96</v>
      </c>
      <c r="E274" s="13" t="s">
        <v>41</v>
      </c>
      <c r="F274" s="12" t="s">
        <v>121</v>
      </c>
      <c r="G274" s="14" t="s">
        <v>96</v>
      </c>
    </row>
    <row r="275" spans="1:7" hidden="1" x14ac:dyDescent="0.3">
      <c r="A275" s="10">
        <v>15500</v>
      </c>
      <c r="B275" s="12" t="s">
        <v>378</v>
      </c>
      <c r="C275" s="12" t="s">
        <v>322</v>
      </c>
      <c r="D275" s="12" t="s">
        <v>96</v>
      </c>
      <c r="E275" s="13" t="s">
        <v>41</v>
      </c>
      <c r="F275" s="12" t="s">
        <v>121</v>
      </c>
      <c r="G275" s="14" t="s">
        <v>96</v>
      </c>
    </row>
    <row r="276" spans="1:7" hidden="1" x14ac:dyDescent="0.3">
      <c r="A276" s="10">
        <v>15507</v>
      </c>
      <c r="B276" s="12" t="s">
        <v>379</v>
      </c>
      <c r="C276" s="12" t="s">
        <v>322</v>
      </c>
      <c r="D276" s="12" t="s">
        <v>96</v>
      </c>
      <c r="E276" s="13" t="s">
        <v>42</v>
      </c>
      <c r="F276" s="12" t="s">
        <v>121</v>
      </c>
      <c r="G276" s="14" t="s">
        <v>96</v>
      </c>
    </row>
    <row r="277" spans="1:7" hidden="1" x14ac:dyDescent="0.3">
      <c r="A277" s="10">
        <v>15511</v>
      </c>
      <c r="B277" s="12" t="s">
        <v>380</v>
      </c>
      <c r="C277" s="12" t="s">
        <v>322</v>
      </c>
      <c r="D277" s="12" t="s">
        <v>96</v>
      </c>
      <c r="E277" s="13" t="s">
        <v>42</v>
      </c>
      <c r="F277" s="12" t="s">
        <v>121</v>
      </c>
      <c r="G277" s="14" t="s">
        <v>96</v>
      </c>
    </row>
    <row r="278" spans="1:7" hidden="1" x14ac:dyDescent="0.3">
      <c r="A278" s="10">
        <v>15516</v>
      </c>
      <c r="B278" s="12" t="s">
        <v>381</v>
      </c>
      <c r="C278" s="12" t="s">
        <v>322</v>
      </c>
      <c r="D278" s="12" t="s">
        <v>96</v>
      </c>
      <c r="E278" s="13" t="s">
        <v>41</v>
      </c>
      <c r="F278" s="12" t="s">
        <v>121</v>
      </c>
      <c r="G278" s="14" t="s">
        <v>96</v>
      </c>
    </row>
    <row r="279" spans="1:7" hidden="1" x14ac:dyDescent="0.3">
      <c r="A279" s="10">
        <v>15518</v>
      </c>
      <c r="B279" s="12" t="s">
        <v>382</v>
      </c>
      <c r="C279" s="12" t="s">
        <v>322</v>
      </c>
      <c r="D279" s="12" t="s">
        <v>99</v>
      </c>
      <c r="E279" s="13" t="s">
        <v>42</v>
      </c>
      <c r="F279" s="12" t="s">
        <v>121</v>
      </c>
      <c r="G279" s="14" t="s">
        <v>99</v>
      </c>
    </row>
    <row r="280" spans="1:7" hidden="1" x14ac:dyDescent="0.3">
      <c r="A280" s="10">
        <v>15522</v>
      </c>
      <c r="B280" s="12" t="s">
        <v>383</v>
      </c>
      <c r="C280" s="12" t="s">
        <v>322</v>
      </c>
      <c r="D280" s="12" t="s">
        <v>96</v>
      </c>
      <c r="E280" s="13" t="s">
        <v>42</v>
      </c>
      <c r="F280" s="12" t="s">
        <v>121</v>
      </c>
      <c r="G280" s="14" t="s">
        <v>96</v>
      </c>
    </row>
    <row r="281" spans="1:7" hidden="1" x14ac:dyDescent="0.3">
      <c r="A281" s="10">
        <v>15531</v>
      </c>
      <c r="B281" s="12" t="s">
        <v>384</v>
      </c>
      <c r="C281" s="12" t="s">
        <v>322</v>
      </c>
      <c r="D281" s="12" t="s">
        <v>96</v>
      </c>
      <c r="E281" s="13" t="s">
        <v>42</v>
      </c>
      <c r="F281" s="12" t="s">
        <v>121</v>
      </c>
      <c r="G281" s="14" t="s">
        <v>96</v>
      </c>
    </row>
    <row r="282" spans="1:7" hidden="1" x14ac:dyDescent="0.3">
      <c r="A282" s="10">
        <v>15533</v>
      </c>
      <c r="B282" s="12" t="s">
        <v>385</v>
      </c>
      <c r="C282" s="12" t="s">
        <v>322</v>
      </c>
      <c r="D282" s="12" t="s">
        <v>96</v>
      </c>
      <c r="E282" s="13" t="s">
        <v>42</v>
      </c>
      <c r="F282" s="12" t="s">
        <v>121</v>
      </c>
      <c r="G282" s="14" t="s">
        <v>96</v>
      </c>
    </row>
    <row r="283" spans="1:7" hidden="1" x14ac:dyDescent="0.3">
      <c r="A283" s="10">
        <v>15537</v>
      </c>
      <c r="B283" s="12" t="s">
        <v>386</v>
      </c>
      <c r="C283" s="12" t="s">
        <v>322</v>
      </c>
      <c r="D283" s="12" t="s">
        <v>96</v>
      </c>
      <c r="E283" s="13" t="s">
        <v>41</v>
      </c>
      <c r="F283" s="12" t="s">
        <v>121</v>
      </c>
      <c r="G283" s="14" t="s">
        <v>96</v>
      </c>
    </row>
    <row r="284" spans="1:7" hidden="1" x14ac:dyDescent="0.3">
      <c r="A284" s="10">
        <v>15542</v>
      </c>
      <c r="B284" s="12" t="s">
        <v>387</v>
      </c>
      <c r="C284" s="12" t="s">
        <v>322</v>
      </c>
      <c r="D284" s="12" t="s">
        <v>96</v>
      </c>
      <c r="E284" s="13" t="s">
        <v>42</v>
      </c>
      <c r="F284" s="12" t="s">
        <v>121</v>
      </c>
      <c r="G284" s="14" t="s">
        <v>96</v>
      </c>
    </row>
    <row r="285" spans="1:7" hidden="1" x14ac:dyDescent="0.3">
      <c r="A285" s="10">
        <v>15550</v>
      </c>
      <c r="B285" s="12" t="s">
        <v>388</v>
      </c>
      <c r="C285" s="12" t="s">
        <v>322</v>
      </c>
      <c r="D285" s="12" t="s">
        <v>96</v>
      </c>
      <c r="E285" s="13" t="s">
        <v>42</v>
      </c>
      <c r="F285" s="12" t="s">
        <v>121</v>
      </c>
      <c r="G285" s="14" t="s">
        <v>96</v>
      </c>
    </row>
    <row r="286" spans="1:7" hidden="1" x14ac:dyDescent="0.3">
      <c r="A286" s="10">
        <v>15572</v>
      </c>
      <c r="B286" s="12" t="s">
        <v>389</v>
      </c>
      <c r="C286" s="12" t="s">
        <v>322</v>
      </c>
      <c r="D286" s="12" t="s">
        <v>88</v>
      </c>
      <c r="E286" s="13" t="s">
        <v>42</v>
      </c>
      <c r="F286" s="12" t="s">
        <v>121</v>
      </c>
      <c r="G286" s="14" t="s">
        <v>88</v>
      </c>
    </row>
    <row r="287" spans="1:7" hidden="1" x14ac:dyDescent="0.3">
      <c r="A287" s="10">
        <v>15580</v>
      </c>
      <c r="B287" s="12" t="s">
        <v>390</v>
      </c>
      <c r="C287" s="12" t="s">
        <v>322</v>
      </c>
      <c r="D287" s="12" t="s">
        <v>96</v>
      </c>
      <c r="E287" s="13" t="s">
        <v>42</v>
      </c>
      <c r="F287" s="12" t="s">
        <v>121</v>
      </c>
      <c r="G287" s="14" t="s">
        <v>96</v>
      </c>
    </row>
    <row r="288" spans="1:7" hidden="1" x14ac:dyDescent="0.3">
      <c r="A288" s="10">
        <v>15599</v>
      </c>
      <c r="B288" s="12" t="s">
        <v>391</v>
      </c>
      <c r="C288" s="12" t="s">
        <v>322</v>
      </c>
      <c r="D288" s="12" t="s">
        <v>96</v>
      </c>
      <c r="E288" s="13" t="s">
        <v>41</v>
      </c>
      <c r="F288" s="12" t="s">
        <v>121</v>
      </c>
      <c r="G288" s="14" t="s">
        <v>96</v>
      </c>
    </row>
    <row r="289" spans="1:7" x14ac:dyDescent="0.3">
      <c r="A289" s="10">
        <v>15600</v>
      </c>
      <c r="B289" s="12" t="s">
        <v>392</v>
      </c>
      <c r="C289" s="12" t="s">
        <v>322</v>
      </c>
      <c r="D289" s="12" t="s">
        <v>96</v>
      </c>
      <c r="E289" s="13" t="s">
        <v>41</v>
      </c>
      <c r="F289" s="12" t="s">
        <v>121</v>
      </c>
      <c r="G289" s="14" t="s">
        <v>96</v>
      </c>
    </row>
    <row r="290" spans="1:7" hidden="1" x14ac:dyDescent="0.3">
      <c r="A290" s="10">
        <v>15621</v>
      </c>
      <c r="B290" s="12" t="s">
        <v>393</v>
      </c>
      <c r="C290" s="12" t="s">
        <v>322</v>
      </c>
      <c r="D290" s="12" t="s">
        <v>96</v>
      </c>
      <c r="E290" s="13" t="s">
        <v>42</v>
      </c>
      <c r="F290" s="12" t="s">
        <v>121</v>
      </c>
      <c r="G290" s="14" t="s">
        <v>96</v>
      </c>
    </row>
    <row r="291" spans="1:7" hidden="1" x14ac:dyDescent="0.3">
      <c r="A291" s="10">
        <v>15632</v>
      </c>
      <c r="B291" s="12" t="s">
        <v>394</v>
      </c>
      <c r="C291" s="12" t="s">
        <v>322</v>
      </c>
      <c r="D291" s="12" t="s">
        <v>96</v>
      </c>
      <c r="E291" s="13" t="s">
        <v>41</v>
      </c>
      <c r="F291" s="12" t="s">
        <v>121</v>
      </c>
      <c r="G291" s="14" t="s">
        <v>96</v>
      </c>
    </row>
    <row r="292" spans="1:7" hidden="1" x14ac:dyDescent="0.3">
      <c r="A292" s="10">
        <v>15638</v>
      </c>
      <c r="B292" s="12" t="s">
        <v>395</v>
      </c>
      <c r="C292" s="12" t="s">
        <v>322</v>
      </c>
      <c r="D292" s="12" t="s">
        <v>96</v>
      </c>
      <c r="E292" s="13" t="s">
        <v>41</v>
      </c>
      <c r="F292" s="12" t="s">
        <v>121</v>
      </c>
      <c r="G292" s="14" t="s">
        <v>96</v>
      </c>
    </row>
    <row r="293" spans="1:7" hidden="1" x14ac:dyDescent="0.3">
      <c r="A293" s="10">
        <v>15646</v>
      </c>
      <c r="B293" s="12" t="s">
        <v>396</v>
      </c>
      <c r="C293" s="12" t="s">
        <v>322</v>
      </c>
      <c r="D293" s="12" t="s">
        <v>96</v>
      </c>
      <c r="E293" s="13" t="s">
        <v>41</v>
      </c>
      <c r="F293" s="12" t="s">
        <v>121</v>
      </c>
      <c r="G293" s="14" t="s">
        <v>96</v>
      </c>
    </row>
    <row r="294" spans="1:7" hidden="1" x14ac:dyDescent="0.3">
      <c r="A294" s="10">
        <v>15660</v>
      </c>
      <c r="B294" s="12" t="s">
        <v>397</v>
      </c>
      <c r="C294" s="12" t="s">
        <v>322</v>
      </c>
      <c r="D294" s="12" t="s">
        <v>96</v>
      </c>
      <c r="E294" s="13" t="s">
        <v>42</v>
      </c>
      <c r="F294" s="12" t="s">
        <v>121</v>
      </c>
      <c r="G294" s="14" t="s">
        <v>96</v>
      </c>
    </row>
    <row r="295" spans="1:7" hidden="1" x14ac:dyDescent="0.3">
      <c r="A295" s="10">
        <v>15664</v>
      </c>
      <c r="B295" s="12" t="s">
        <v>398</v>
      </c>
      <c r="C295" s="12" t="s">
        <v>322</v>
      </c>
      <c r="D295" s="12" t="s">
        <v>96</v>
      </c>
      <c r="E295" s="13" t="s">
        <v>41</v>
      </c>
      <c r="F295" s="12" t="s">
        <v>121</v>
      </c>
      <c r="G295" s="14" t="s">
        <v>96</v>
      </c>
    </row>
    <row r="296" spans="1:7" hidden="1" x14ac:dyDescent="0.3">
      <c r="A296" s="10">
        <v>15667</v>
      </c>
      <c r="B296" s="12" t="s">
        <v>399</v>
      </c>
      <c r="C296" s="12" t="s">
        <v>322</v>
      </c>
      <c r="D296" s="12" t="s">
        <v>96</v>
      </c>
      <c r="E296" s="13" t="s">
        <v>42</v>
      </c>
      <c r="F296" s="12" t="s">
        <v>121</v>
      </c>
      <c r="G296" s="14" t="s">
        <v>96</v>
      </c>
    </row>
    <row r="297" spans="1:7" hidden="1" x14ac:dyDescent="0.3">
      <c r="A297" s="10">
        <v>15673</v>
      </c>
      <c r="B297" s="12" t="s">
        <v>400</v>
      </c>
      <c r="C297" s="12" t="s">
        <v>322</v>
      </c>
      <c r="D297" s="12" t="s">
        <v>96</v>
      </c>
      <c r="E297" s="13" t="s">
        <v>42</v>
      </c>
      <c r="F297" s="12" t="s">
        <v>121</v>
      </c>
      <c r="G297" s="14" t="s">
        <v>96</v>
      </c>
    </row>
    <row r="298" spans="1:7" hidden="1" x14ac:dyDescent="0.3">
      <c r="A298" s="10">
        <v>15676</v>
      </c>
      <c r="B298" s="12" t="s">
        <v>401</v>
      </c>
      <c r="C298" s="12" t="s">
        <v>322</v>
      </c>
      <c r="D298" s="12" t="s">
        <v>96</v>
      </c>
      <c r="E298" s="13" t="s">
        <v>42</v>
      </c>
      <c r="F298" s="12" t="s">
        <v>121</v>
      </c>
      <c r="G298" s="14" t="s">
        <v>96</v>
      </c>
    </row>
    <row r="299" spans="1:7" hidden="1" x14ac:dyDescent="0.3">
      <c r="A299" s="10">
        <v>15681</v>
      </c>
      <c r="B299" s="12" t="s">
        <v>402</v>
      </c>
      <c r="C299" s="12" t="s">
        <v>322</v>
      </c>
      <c r="D299" s="12" t="s">
        <v>96</v>
      </c>
      <c r="E299" s="13" t="s">
        <v>42</v>
      </c>
      <c r="F299" s="12" t="s">
        <v>121</v>
      </c>
      <c r="G299" s="14" t="s">
        <v>96</v>
      </c>
    </row>
    <row r="300" spans="1:7" hidden="1" x14ac:dyDescent="0.3">
      <c r="A300" s="10">
        <v>15693</v>
      </c>
      <c r="B300" s="12" t="s">
        <v>403</v>
      </c>
      <c r="C300" s="12" t="s">
        <v>322</v>
      </c>
      <c r="D300" s="12" t="s">
        <v>96</v>
      </c>
      <c r="E300" s="13" t="s">
        <v>41</v>
      </c>
      <c r="F300" s="12" t="s">
        <v>121</v>
      </c>
      <c r="G300" s="14" t="s">
        <v>96</v>
      </c>
    </row>
    <row r="301" spans="1:7" hidden="1" x14ac:dyDescent="0.3">
      <c r="A301" s="10">
        <v>15696</v>
      </c>
      <c r="B301" s="12" t="s">
        <v>404</v>
      </c>
      <c r="C301" s="12" t="s">
        <v>322</v>
      </c>
      <c r="D301" s="12" t="s">
        <v>96</v>
      </c>
      <c r="E301" s="13" t="s">
        <v>41</v>
      </c>
      <c r="F301" s="12" t="s">
        <v>121</v>
      </c>
      <c r="G301" s="14" t="s">
        <v>96</v>
      </c>
    </row>
    <row r="302" spans="1:7" hidden="1" x14ac:dyDescent="0.3">
      <c r="A302" s="10">
        <v>15686</v>
      </c>
      <c r="B302" s="12" t="s">
        <v>405</v>
      </c>
      <c r="C302" s="12" t="s">
        <v>322</v>
      </c>
      <c r="D302" s="12" t="s">
        <v>96</v>
      </c>
      <c r="E302" s="13" t="s">
        <v>42</v>
      </c>
      <c r="F302" s="12" t="s">
        <v>121</v>
      </c>
      <c r="G302" s="14" t="s">
        <v>96</v>
      </c>
    </row>
    <row r="303" spans="1:7" hidden="1" x14ac:dyDescent="0.3">
      <c r="A303" s="10">
        <v>15720</v>
      </c>
      <c r="B303" s="12" t="s">
        <v>406</v>
      </c>
      <c r="C303" s="12" t="s">
        <v>322</v>
      </c>
      <c r="D303" s="12" t="s">
        <v>96</v>
      </c>
      <c r="E303" s="13" t="s">
        <v>42</v>
      </c>
      <c r="F303" s="12" t="s">
        <v>121</v>
      </c>
      <c r="G303" s="14" t="s">
        <v>96</v>
      </c>
    </row>
    <row r="304" spans="1:7" hidden="1" x14ac:dyDescent="0.3">
      <c r="A304" s="10">
        <v>15723</v>
      </c>
      <c r="B304" s="12" t="s">
        <v>407</v>
      </c>
      <c r="C304" s="12" t="s">
        <v>322</v>
      </c>
      <c r="D304" s="12" t="s">
        <v>96</v>
      </c>
      <c r="E304" s="13" t="s">
        <v>42</v>
      </c>
      <c r="F304" s="12" t="s">
        <v>121</v>
      </c>
      <c r="G304" s="14" t="s">
        <v>96</v>
      </c>
    </row>
    <row r="305" spans="1:7" hidden="1" x14ac:dyDescent="0.3">
      <c r="A305" s="10">
        <v>15740</v>
      </c>
      <c r="B305" s="12" t="s">
        <v>408</v>
      </c>
      <c r="C305" s="12" t="s">
        <v>322</v>
      </c>
      <c r="D305" s="12" t="s">
        <v>96</v>
      </c>
      <c r="E305" s="13" t="s">
        <v>41</v>
      </c>
      <c r="F305" s="12" t="s">
        <v>121</v>
      </c>
      <c r="G305" s="14" t="s">
        <v>96</v>
      </c>
    </row>
    <row r="306" spans="1:7" hidden="1" x14ac:dyDescent="0.3">
      <c r="A306" s="10">
        <v>15753</v>
      </c>
      <c r="B306" s="12" t="s">
        <v>409</v>
      </c>
      <c r="C306" s="12" t="s">
        <v>322</v>
      </c>
      <c r="D306" s="12" t="s">
        <v>96</v>
      </c>
      <c r="E306" s="13" t="s">
        <v>42</v>
      </c>
      <c r="F306" s="12" t="s">
        <v>121</v>
      </c>
      <c r="G306" s="14" t="s">
        <v>96</v>
      </c>
    </row>
    <row r="307" spans="1:7" hidden="1" x14ac:dyDescent="0.3">
      <c r="A307" s="10">
        <v>15757</v>
      </c>
      <c r="B307" s="12" t="s">
        <v>410</v>
      </c>
      <c r="C307" s="12" t="s">
        <v>322</v>
      </c>
      <c r="D307" s="12" t="s">
        <v>96</v>
      </c>
      <c r="E307" s="13" t="s">
        <v>42</v>
      </c>
      <c r="F307" s="12" t="s">
        <v>121</v>
      </c>
      <c r="G307" s="14" t="s">
        <v>96</v>
      </c>
    </row>
    <row r="308" spans="1:7" hidden="1" x14ac:dyDescent="0.3">
      <c r="A308" s="10">
        <v>15755</v>
      </c>
      <c r="B308" s="12" t="s">
        <v>411</v>
      </c>
      <c r="C308" s="12" t="s">
        <v>322</v>
      </c>
      <c r="D308" s="12" t="s">
        <v>96</v>
      </c>
      <c r="E308" s="13" t="s">
        <v>42</v>
      </c>
      <c r="F308" s="12" t="s">
        <v>121</v>
      </c>
      <c r="G308" s="14" t="s">
        <v>96</v>
      </c>
    </row>
    <row r="309" spans="1:7" hidden="1" x14ac:dyDescent="0.3">
      <c r="A309" s="10">
        <v>15759</v>
      </c>
      <c r="B309" s="12" t="s">
        <v>412</v>
      </c>
      <c r="C309" s="12" t="s">
        <v>322</v>
      </c>
      <c r="D309" s="12" t="s">
        <v>96</v>
      </c>
      <c r="E309" s="13" t="s">
        <v>41</v>
      </c>
      <c r="F309" s="12" t="s">
        <v>121</v>
      </c>
      <c r="G309" s="14" t="s">
        <v>96</v>
      </c>
    </row>
    <row r="310" spans="1:7" hidden="1" x14ac:dyDescent="0.3">
      <c r="A310" s="10">
        <v>15761</v>
      </c>
      <c r="B310" s="12" t="s">
        <v>413</v>
      </c>
      <c r="C310" s="12" t="s">
        <v>322</v>
      </c>
      <c r="D310" s="12" t="s">
        <v>96</v>
      </c>
      <c r="E310" s="13" t="s">
        <v>42</v>
      </c>
      <c r="F310" s="12" t="s">
        <v>121</v>
      </c>
      <c r="G310" s="14" t="s">
        <v>96</v>
      </c>
    </row>
    <row r="311" spans="1:7" hidden="1" x14ac:dyDescent="0.3">
      <c r="A311" s="10">
        <v>15762</v>
      </c>
      <c r="B311" s="12" t="s">
        <v>414</v>
      </c>
      <c r="C311" s="12" t="s">
        <v>322</v>
      </c>
      <c r="D311" s="12" t="s">
        <v>96</v>
      </c>
      <c r="E311" s="13" t="s">
        <v>41</v>
      </c>
      <c r="F311" s="12" t="s">
        <v>121</v>
      </c>
      <c r="G311" s="14" t="s">
        <v>96</v>
      </c>
    </row>
    <row r="312" spans="1:7" hidden="1" x14ac:dyDescent="0.3">
      <c r="A312" s="10">
        <v>15764</v>
      </c>
      <c r="B312" s="12" t="s">
        <v>415</v>
      </c>
      <c r="C312" s="12" t="s">
        <v>322</v>
      </c>
      <c r="D312" s="12" t="s">
        <v>96</v>
      </c>
      <c r="E312" s="13" t="s">
        <v>40</v>
      </c>
      <c r="F312" s="12" t="s">
        <v>121</v>
      </c>
      <c r="G312" s="14" t="s">
        <v>96</v>
      </c>
    </row>
    <row r="313" spans="1:7" hidden="1" x14ac:dyDescent="0.3">
      <c r="A313" s="10">
        <v>15763</v>
      </c>
      <c r="B313" s="12" t="s">
        <v>416</v>
      </c>
      <c r="C313" s="12" t="s">
        <v>322</v>
      </c>
      <c r="D313" s="12" t="s">
        <v>96</v>
      </c>
      <c r="E313" s="13" t="s">
        <v>41</v>
      </c>
      <c r="F313" s="12" t="s">
        <v>121</v>
      </c>
      <c r="G313" s="14" t="s">
        <v>96</v>
      </c>
    </row>
    <row r="314" spans="1:7" hidden="1" x14ac:dyDescent="0.3">
      <c r="A314" s="10">
        <v>15774</v>
      </c>
      <c r="B314" s="12" t="s">
        <v>417</v>
      </c>
      <c r="C314" s="12" t="s">
        <v>322</v>
      </c>
      <c r="D314" s="12" t="s">
        <v>96</v>
      </c>
      <c r="E314" s="13" t="s">
        <v>42</v>
      </c>
      <c r="F314" s="12" t="s">
        <v>121</v>
      </c>
      <c r="G314" s="14" t="s">
        <v>96</v>
      </c>
    </row>
    <row r="315" spans="1:7" hidden="1" x14ac:dyDescent="0.3">
      <c r="A315" s="10">
        <v>15776</v>
      </c>
      <c r="B315" s="12" t="s">
        <v>418</v>
      </c>
      <c r="C315" s="12" t="s">
        <v>322</v>
      </c>
      <c r="D315" s="12" t="s">
        <v>96</v>
      </c>
      <c r="E315" s="13" t="s">
        <v>41</v>
      </c>
      <c r="F315" s="12" t="s">
        <v>121</v>
      </c>
      <c r="G315" s="14" t="s">
        <v>96</v>
      </c>
    </row>
    <row r="316" spans="1:7" hidden="1" x14ac:dyDescent="0.3">
      <c r="A316" s="10">
        <v>15778</v>
      </c>
      <c r="B316" s="12" t="s">
        <v>419</v>
      </c>
      <c r="C316" s="12" t="s">
        <v>322</v>
      </c>
      <c r="D316" s="12" t="s">
        <v>96</v>
      </c>
      <c r="E316" s="13" t="s">
        <v>42</v>
      </c>
      <c r="F316" s="12" t="s">
        <v>121</v>
      </c>
      <c r="G316" s="14" t="s">
        <v>96</v>
      </c>
    </row>
    <row r="317" spans="1:7" hidden="1" x14ac:dyDescent="0.3">
      <c r="A317" s="10">
        <v>15790</v>
      </c>
      <c r="B317" s="12" t="s">
        <v>420</v>
      </c>
      <c r="C317" s="12" t="s">
        <v>322</v>
      </c>
      <c r="D317" s="12" t="s">
        <v>96</v>
      </c>
      <c r="E317" s="13" t="s">
        <v>42</v>
      </c>
      <c r="F317" s="12" t="s">
        <v>121</v>
      </c>
      <c r="G317" s="14" t="s">
        <v>96</v>
      </c>
    </row>
    <row r="318" spans="1:7" hidden="1" x14ac:dyDescent="0.3">
      <c r="A318" s="10">
        <v>15798</v>
      </c>
      <c r="B318" s="12" t="s">
        <v>421</v>
      </c>
      <c r="C318" s="12" t="s">
        <v>322</v>
      </c>
      <c r="D318" s="12" t="s">
        <v>96</v>
      </c>
      <c r="E318" s="13" t="s">
        <v>42</v>
      </c>
      <c r="F318" s="12" t="s">
        <v>121</v>
      </c>
      <c r="G318" s="14" t="s">
        <v>96</v>
      </c>
    </row>
    <row r="319" spans="1:7" hidden="1" x14ac:dyDescent="0.3">
      <c r="A319" s="10">
        <v>15804</v>
      </c>
      <c r="B319" s="12" t="s">
        <v>422</v>
      </c>
      <c r="C319" s="12" t="s">
        <v>322</v>
      </c>
      <c r="D319" s="12" t="s">
        <v>96</v>
      </c>
      <c r="E319" s="13" t="s">
        <v>41</v>
      </c>
      <c r="F319" s="12" t="s">
        <v>121</v>
      </c>
      <c r="G319" s="14" t="s">
        <v>96</v>
      </c>
    </row>
    <row r="320" spans="1:7" hidden="1" x14ac:dyDescent="0.3">
      <c r="A320" s="10">
        <v>15806</v>
      </c>
      <c r="B320" s="12" t="s">
        <v>423</v>
      </c>
      <c r="C320" s="12" t="s">
        <v>322</v>
      </c>
      <c r="D320" s="12" t="s">
        <v>96</v>
      </c>
      <c r="E320" s="13" t="s">
        <v>41</v>
      </c>
      <c r="F320" s="12" t="s">
        <v>121</v>
      </c>
      <c r="G320" s="14" t="s">
        <v>96</v>
      </c>
    </row>
    <row r="321" spans="1:7" hidden="1" x14ac:dyDescent="0.3">
      <c r="A321" s="10">
        <v>15808</v>
      </c>
      <c r="B321" s="12" t="s">
        <v>424</v>
      </c>
      <c r="C321" s="12" t="s">
        <v>322</v>
      </c>
      <c r="D321" s="12" t="s">
        <v>96</v>
      </c>
      <c r="E321" s="13" t="s">
        <v>41</v>
      </c>
      <c r="F321" s="12" t="s">
        <v>121</v>
      </c>
      <c r="G321" s="14" t="s">
        <v>96</v>
      </c>
    </row>
    <row r="322" spans="1:7" hidden="1" x14ac:dyDescent="0.3">
      <c r="A322" s="10">
        <v>15810</v>
      </c>
      <c r="B322" s="12" t="s">
        <v>425</v>
      </c>
      <c r="C322" s="12" t="s">
        <v>322</v>
      </c>
      <c r="D322" s="12" t="s">
        <v>96</v>
      </c>
      <c r="E322" s="13" t="s">
        <v>42</v>
      </c>
      <c r="F322" s="12" t="s">
        <v>121</v>
      </c>
      <c r="G322" s="14" t="s">
        <v>96</v>
      </c>
    </row>
    <row r="323" spans="1:7" hidden="1" x14ac:dyDescent="0.3">
      <c r="A323" s="10">
        <v>15814</v>
      </c>
      <c r="B323" s="12" t="s">
        <v>426</v>
      </c>
      <c r="C323" s="12" t="s">
        <v>322</v>
      </c>
      <c r="D323" s="12" t="s">
        <v>96</v>
      </c>
      <c r="E323" s="13" t="s">
        <v>41</v>
      </c>
      <c r="F323" s="12" t="s">
        <v>121</v>
      </c>
      <c r="G323" s="14" t="s">
        <v>96</v>
      </c>
    </row>
    <row r="324" spans="1:7" hidden="1" x14ac:dyDescent="0.3">
      <c r="A324" s="10">
        <v>15816</v>
      </c>
      <c r="B324" s="12" t="s">
        <v>427</v>
      </c>
      <c r="C324" s="12" t="s">
        <v>322</v>
      </c>
      <c r="D324" s="12" t="s">
        <v>96</v>
      </c>
      <c r="E324" s="13" t="s">
        <v>41</v>
      </c>
      <c r="F324" s="12" t="s">
        <v>121</v>
      </c>
      <c r="G324" s="14" t="s">
        <v>96</v>
      </c>
    </row>
    <row r="325" spans="1:7" hidden="1" x14ac:dyDescent="0.3">
      <c r="A325" s="10">
        <v>15820</v>
      </c>
      <c r="B325" s="12" t="s">
        <v>428</v>
      </c>
      <c r="C325" s="12" t="s">
        <v>322</v>
      </c>
      <c r="D325" s="12" t="s">
        <v>96</v>
      </c>
      <c r="E325" s="13" t="s">
        <v>42</v>
      </c>
      <c r="F325" s="12" t="s">
        <v>121</v>
      </c>
      <c r="G325" s="14" t="s">
        <v>96</v>
      </c>
    </row>
    <row r="326" spans="1:7" hidden="1" x14ac:dyDescent="0.3">
      <c r="A326" s="10">
        <v>15822</v>
      </c>
      <c r="B326" s="12" t="s">
        <v>429</v>
      </c>
      <c r="C326" s="12" t="s">
        <v>322</v>
      </c>
      <c r="D326" s="12" t="s">
        <v>96</v>
      </c>
      <c r="E326" s="13" t="s">
        <v>41</v>
      </c>
      <c r="F326" s="12" t="s">
        <v>121</v>
      </c>
      <c r="G326" s="14" t="s">
        <v>96</v>
      </c>
    </row>
    <row r="327" spans="1:7" hidden="1" x14ac:dyDescent="0.3">
      <c r="A327" s="10">
        <v>15001</v>
      </c>
      <c r="B327" s="12" t="s">
        <v>96</v>
      </c>
      <c r="C327" s="12" t="s">
        <v>322</v>
      </c>
      <c r="D327" s="12" t="s">
        <v>96</v>
      </c>
      <c r="E327" s="13" t="s">
        <v>40</v>
      </c>
      <c r="F327" s="12" t="s">
        <v>121</v>
      </c>
      <c r="G327" s="14" t="s">
        <v>96</v>
      </c>
    </row>
    <row r="328" spans="1:7" hidden="1" x14ac:dyDescent="0.3">
      <c r="A328" s="10">
        <v>15832</v>
      </c>
      <c r="B328" s="12" t="s">
        <v>430</v>
      </c>
      <c r="C328" s="12" t="s">
        <v>322</v>
      </c>
      <c r="D328" s="12" t="s">
        <v>96</v>
      </c>
      <c r="E328" s="13" t="s">
        <v>42</v>
      </c>
      <c r="F328" s="12" t="s">
        <v>121</v>
      </c>
      <c r="G328" s="14" t="s">
        <v>96</v>
      </c>
    </row>
    <row r="329" spans="1:7" hidden="1" x14ac:dyDescent="0.3">
      <c r="A329" s="10">
        <v>15835</v>
      </c>
      <c r="B329" s="12" t="s">
        <v>431</v>
      </c>
      <c r="C329" s="12" t="s">
        <v>322</v>
      </c>
      <c r="D329" s="12" t="s">
        <v>96</v>
      </c>
      <c r="E329" s="13" t="s">
        <v>41</v>
      </c>
      <c r="F329" s="12" t="s">
        <v>121</v>
      </c>
      <c r="G329" s="14" t="s">
        <v>96</v>
      </c>
    </row>
    <row r="330" spans="1:7" hidden="1" x14ac:dyDescent="0.3">
      <c r="A330" s="10">
        <v>15837</v>
      </c>
      <c r="B330" s="12" t="s">
        <v>432</v>
      </c>
      <c r="C330" s="12" t="s">
        <v>322</v>
      </c>
      <c r="D330" s="12" t="s">
        <v>96</v>
      </c>
      <c r="E330" s="13" t="s">
        <v>41</v>
      </c>
      <c r="F330" s="12" t="s">
        <v>121</v>
      </c>
      <c r="G330" s="14" t="s">
        <v>96</v>
      </c>
    </row>
    <row r="331" spans="1:7" hidden="1" x14ac:dyDescent="0.3">
      <c r="A331" s="10">
        <v>15839</v>
      </c>
      <c r="B331" s="12" t="s">
        <v>433</v>
      </c>
      <c r="C331" s="12" t="s">
        <v>322</v>
      </c>
      <c r="D331" s="12" t="s">
        <v>96</v>
      </c>
      <c r="E331" s="13" t="s">
        <v>41</v>
      </c>
      <c r="F331" s="12" t="s">
        <v>121</v>
      </c>
      <c r="G331" s="14" t="s">
        <v>96</v>
      </c>
    </row>
    <row r="332" spans="1:7" hidden="1" x14ac:dyDescent="0.3">
      <c r="A332" s="10">
        <v>15842</v>
      </c>
      <c r="B332" s="12" t="s">
        <v>434</v>
      </c>
      <c r="C332" s="12" t="s">
        <v>322</v>
      </c>
      <c r="D332" s="12" t="s">
        <v>96</v>
      </c>
      <c r="E332" s="13" t="s">
        <v>41</v>
      </c>
      <c r="F332" s="12" t="s">
        <v>121</v>
      </c>
      <c r="G332" s="14" t="s">
        <v>96</v>
      </c>
    </row>
    <row r="333" spans="1:7" hidden="1" x14ac:dyDescent="0.3">
      <c r="A333" s="10">
        <v>15861</v>
      </c>
      <c r="B333" s="12" t="s">
        <v>435</v>
      </c>
      <c r="C333" s="12" t="s">
        <v>322</v>
      </c>
      <c r="D333" s="12" t="s">
        <v>96</v>
      </c>
      <c r="E333" s="13" t="s">
        <v>41</v>
      </c>
      <c r="F333" s="12" t="s">
        <v>121</v>
      </c>
      <c r="G333" s="14" t="s">
        <v>96</v>
      </c>
    </row>
    <row r="334" spans="1:7" hidden="1" x14ac:dyDescent="0.3">
      <c r="A334" s="10">
        <v>15407</v>
      </c>
      <c r="B334" s="12" t="s">
        <v>436</v>
      </c>
      <c r="C334" s="12" t="s">
        <v>322</v>
      </c>
      <c r="D334" s="12" t="s">
        <v>96</v>
      </c>
      <c r="E334" s="13" t="s">
        <v>41</v>
      </c>
      <c r="F334" s="12" t="s">
        <v>121</v>
      </c>
      <c r="G334" s="14" t="s">
        <v>96</v>
      </c>
    </row>
    <row r="335" spans="1:7" hidden="1" x14ac:dyDescent="0.3">
      <c r="A335" s="10">
        <v>15879</v>
      </c>
      <c r="B335" s="12" t="s">
        <v>437</v>
      </c>
      <c r="C335" s="12" t="s">
        <v>322</v>
      </c>
      <c r="D335" s="12" t="s">
        <v>96</v>
      </c>
      <c r="E335" s="13" t="s">
        <v>41</v>
      </c>
      <c r="F335" s="12" t="s">
        <v>121</v>
      </c>
      <c r="G335" s="14" t="s">
        <v>96</v>
      </c>
    </row>
    <row r="336" spans="1:7" hidden="1" x14ac:dyDescent="0.3">
      <c r="A336" s="10">
        <v>15897</v>
      </c>
      <c r="B336" s="12" t="s">
        <v>438</v>
      </c>
      <c r="C336" s="12" t="s">
        <v>322</v>
      </c>
      <c r="D336" s="12" t="s">
        <v>96</v>
      </c>
      <c r="E336" s="13" t="s">
        <v>42</v>
      </c>
      <c r="F336" s="12" t="s">
        <v>121</v>
      </c>
      <c r="G336" s="14" t="s">
        <v>96</v>
      </c>
    </row>
    <row r="337" spans="1:7" hidden="1" x14ac:dyDescent="0.3">
      <c r="A337" s="10">
        <v>17524</v>
      </c>
      <c r="B337" s="11" t="s">
        <v>439</v>
      </c>
      <c r="C337" s="12" t="s">
        <v>126</v>
      </c>
      <c r="D337" s="12" t="s">
        <v>86</v>
      </c>
      <c r="E337" s="13" t="s">
        <v>41</v>
      </c>
      <c r="F337" s="12" t="s">
        <v>121</v>
      </c>
      <c r="G337" s="14" t="s">
        <v>86</v>
      </c>
    </row>
    <row r="338" spans="1:7" hidden="1" x14ac:dyDescent="0.3">
      <c r="A338" s="10">
        <v>17614</v>
      </c>
      <c r="B338" s="11" t="s">
        <v>440</v>
      </c>
      <c r="C338" s="12" t="s">
        <v>126</v>
      </c>
      <c r="D338" s="12" t="s">
        <v>86</v>
      </c>
      <c r="E338" s="13" t="s">
        <v>41</v>
      </c>
      <c r="F338" s="12" t="s">
        <v>121</v>
      </c>
      <c r="G338" s="14" t="s">
        <v>86</v>
      </c>
    </row>
    <row r="339" spans="1:7" hidden="1" x14ac:dyDescent="0.3">
      <c r="A339" s="10">
        <v>17653</v>
      </c>
      <c r="B339" s="11" t="s">
        <v>441</v>
      </c>
      <c r="C339" s="12" t="s">
        <v>126</v>
      </c>
      <c r="D339" s="12" t="s">
        <v>86</v>
      </c>
      <c r="E339" s="13" t="s">
        <v>41</v>
      </c>
      <c r="F339" s="12" t="s">
        <v>121</v>
      </c>
      <c r="G339" s="14" t="s">
        <v>86</v>
      </c>
    </row>
    <row r="340" spans="1:7" hidden="1" x14ac:dyDescent="0.3">
      <c r="A340" s="10">
        <v>17013</v>
      </c>
      <c r="B340" s="12" t="s">
        <v>442</v>
      </c>
      <c r="C340" s="12" t="s">
        <v>126</v>
      </c>
      <c r="D340" s="12" t="s">
        <v>86</v>
      </c>
      <c r="E340" s="13" t="s">
        <v>42</v>
      </c>
      <c r="F340" s="12" t="s">
        <v>121</v>
      </c>
      <c r="G340" s="14" t="s">
        <v>86</v>
      </c>
    </row>
    <row r="341" spans="1:7" hidden="1" x14ac:dyDescent="0.3">
      <c r="A341" s="10">
        <v>17042</v>
      </c>
      <c r="B341" s="12" t="s">
        <v>443</v>
      </c>
      <c r="C341" s="12" t="s">
        <v>126</v>
      </c>
      <c r="D341" s="12" t="s">
        <v>86</v>
      </c>
      <c r="E341" s="13" t="s">
        <v>41</v>
      </c>
      <c r="F341" s="12" t="s">
        <v>121</v>
      </c>
      <c r="G341" s="14" t="s">
        <v>86</v>
      </c>
    </row>
    <row r="342" spans="1:7" hidden="1" x14ac:dyDescent="0.3">
      <c r="A342" s="10">
        <v>17050</v>
      </c>
      <c r="B342" s="12" t="s">
        <v>444</v>
      </c>
      <c r="C342" s="12" t="s">
        <v>126</v>
      </c>
      <c r="D342" s="12" t="s">
        <v>86</v>
      </c>
      <c r="E342" s="13" t="s">
        <v>41</v>
      </c>
      <c r="F342" s="12" t="s">
        <v>121</v>
      </c>
      <c r="G342" s="14" t="s">
        <v>86</v>
      </c>
    </row>
    <row r="343" spans="1:7" hidden="1" x14ac:dyDescent="0.3">
      <c r="A343" s="10">
        <v>17088</v>
      </c>
      <c r="B343" s="12" t="s">
        <v>445</v>
      </c>
      <c r="C343" s="12" t="s">
        <v>126</v>
      </c>
      <c r="D343" s="12" t="s">
        <v>86</v>
      </c>
      <c r="E343" s="13" t="s">
        <v>41</v>
      </c>
      <c r="F343" s="12" t="s">
        <v>121</v>
      </c>
      <c r="G343" s="14" t="s">
        <v>86</v>
      </c>
    </row>
    <row r="344" spans="1:7" hidden="1" x14ac:dyDescent="0.3">
      <c r="A344" s="10">
        <v>17174</v>
      </c>
      <c r="B344" s="12" t="s">
        <v>446</v>
      </c>
      <c r="C344" s="12" t="s">
        <v>126</v>
      </c>
      <c r="D344" s="12" t="s">
        <v>86</v>
      </c>
      <c r="E344" s="13" t="s">
        <v>41</v>
      </c>
      <c r="F344" s="12" t="s">
        <v>121</v>
      </c>
      <c r="G344" s="14" t="s">
        <v>86</v>
      </c>
    </row>
    <row r="345" spans="1:7" hidden="1" x14ac:dyDescent="0.3">
      <c r="A345" s="10">
        <v>17272</v>
      </c>
      <c r="B345" s="12" t="s">
        <v>447</v>
      </c>
      <c r="C345" s="12" t="s">
        <v>126</v>
      </c>
      <c r="D345" s="12" t="s">
        <v>86</v>
      </c>
      <c r="E345" s="13" t="s">
        <v>41</v>
      </c>
      <c r="F345" s="12" t="s">
        <v>121</v>
      </c>
      <c r="G345" s="14" t="s">
        <v>86</v>
      </c>
    </row>
    <row r="346" spans="1:7" hidden="1" x14ac:dyDescent="0.3">
      <c r="A346" s="10">
        <v>17380</v>
      </c>
      <c r="B346" s="12" t="s">
        <v>448</v>
      </c>
      <c r="C346" s="12" t="s">
        <v>126</v>
      </c>
      <c r="D346" s="12" t="s">
        <v>85</v>
      </c>
      <c r="E346" s="13" t="s">
        <v>42</v>
      </c>
      <c r="F346" s="12" t="s">
        <v>121</v>
      </c>
      <c r="G346" s="14" t="s">
        <v>85</v>
      </c>
    </row>
    <row r="347" spans="1:7" hidden="1" x14ac:dyDescent="0.3">
      <c r="A347" s="10">
        <v>17388</v>
      </c>
      <c r="B347" s="12" t="s">
        <v>449</v>
      </c>
      <c r="C347" s="12" t="s">
        <v>126</v>
      </c>
      <c r="D347" s="12" t="s">
        <v>86</v>
      </c>
      <c r="E347" s="13" t="s">
        <v>41</v>
      </c>
      <c r="F347" s="12" t="s">
        <v>121</v>
      </c>
      <c r="G347" s="14" t="s">
        <v>86</v>
      </c>
    </row>
    <row r="348" spans="1:7" hidden="1" x14ac:dyDescent="0.3">
      <c r="A348" s="10">
        <v>17001</v>
      </c>
      <c r="B348" s="12" t="s">
        <v>86</v>
      </c>
      <c r="C348" s="12" t="s">
        <v>126</v>
      </c>
      <c r="D348" s="12" t="s">
        <v>86</v>
      </c>
      <c r="E348" s="13" t="s">
        <v>40</v>
      </c>
      <c r="F348" s="12" t="s">
        <v>121</v>
      </c>
      <c r="G348" s="14" t="s">
        <v>86</v>
      </c>
    </row>
    <row r="349" spans="1:7" hidden="1" x14ac:dyDescent="0.3">
      <c r="A349" s="10">
        <v>17433</v>
      </c>
      <c r="B349" s="12" t="s">
        <v>450</v>
      </c>
      <c r="C349" s="12" t="s">
        <v>126</v>
      </c>
      <c r="D349" s="12" t="s">
        <v>86</v>
      </c>
      <c r="E349" s="13" t="s">
        <v>42</v>
      </c>
      <c r="F349" s="12" t="s">
        <v>121</v>
      </c>
      <c r="G349" s="14" t="s">
        <v>86</v>
      </c>
    </row>
    <row r="350" spans="1:7" hidden="1" x14ac:dyDescent="0.3">
      <c r="A350" s="10">
        <v>17442</v>
      </c>
      <c r="B350" s="12" t="s">
        <v>451</v>
      </c>
      <c r="C350" s="12" t="s">
        <v>126</v>
      </c>
      <c r="D350" s="12" t="s">
        <v>86</v>
      </c>
      <c r="E350" s="13" t="s">
        <v>41</v>
      </c>
      <c r="F350" s="12" t="s">
        <v>121</v>
      </c>
      <c r="G350" s="14" t="s">
        <v>86</v>
      </c>
    </row>
    <row r="351" spans="1:7" hidden="1" x14ac:dyDescent="0.3">
      <c r="A351" s="10">
        <v>17444</v>
      </c>
      <c r="B351" s="12" t="s">
        <v>452</v>
      </c>
      <c r="C351" s="12" t="s">
        <v>126</v>
      </c>
      <c r="D351" s="12" t="s">
        <v>86</v>
      </c>
      <c r="E351" s="13" t="s">
        <v>42</v>
      </c>
      <c r="F351" s="12" t="s">
        <v>121</v>
      </c>
      <c r="G351" s="14" t="s">
        <v>86</v>
      </c>
    </row>
    <row r="352" spans="1:7" hidden="1" x14ac:dyDescent="0.3">
      <c r="A352" s="10">
        <v>17446</v>
      </c>
      <c r="B352" s="12" t="s">
        <v>453</v>
      </c>
      <c r="C352" s="12" t="s">
        <v>126</v>
      </c>
      <c r="D352" s="12" t="s">
        <v>86</v>
      </c>
      <c r="E352" s="13" t="s">
        <v>42</v>
      </c>
      <c r="F352" s="12" t="s">
        <v>121</v>
      </c>
      <c r="G352" s="14" t="s">
        <v>86</v>
      </c>
    </row>
    <row r="353" spans="1:7" hidden="1" x14ac:dyDescent="0.3">
      <c r="A353" s="10">
        <v>17486</v>
      </c>
      <c r="B353" s="12" t="s">
        <v>454</v>
      </c>
      <c r="C353" s="12" t="s">
        <v>126</v>
      </c>
      <c r="D353" s="12" t="s">
        <v>86</v>
      </c>
      <c r="E353" s="13" t="s">
        <v>41</v>
      </c>
      <c r="F353" s="12" t="s">
        <v>121</v>
      </c>
      <c r="G353" s="14" t="s">
        <v>86</v>
      </c>
    </row>
    <row r="354" spans="1:7" hidden="1" x14ac:dyDescent="0.3">
      <c r="A354" s="10">
        <v>17495</v>
      </c>
      <c r="B354" s="12" t="s">
        <v>455</v>
      </c>
      <c r="C354" s="12" t="s">
        <v>126</v>
      </c>
      <c r="D354" s="12" t="s">
        <v>85</v>
      </c>
      <c r="E354" s="13" t="s">
        <v>42</v>
      </c>
      <c r="F354" s="12" t="s">
        <v>121</v>
      </c>
      <c r="G354" s="14" t="s">
        <v>85</v>
      </c>
    </row>
    <row r="355" spans="1:7" hidden="1" x14ac:dyDescent="0.3">
      <c r="A355" s="10">
        <v>17513</v>
      </c>
      <c r="B355" s="12" t="s">
        <v>456</v>
      </c>
      <c r="C355" s="12" t="s">
        <v>126</v>
      </c>
      <c r="D355" s="12" t="s">
        <v>86</v>
      </c>
      <c r="E355" s="13" t="s">
        <v>42</v>
      </c>
      <c r="F355" s="12" t="s">
        <v>121</v>
      </c>
      <c r="G355" s="14" t="s">
        <v>86</v>
      </c>
    </row>
    <row r="356" spans="1:7" hidden="1" x14ac:dyDescent="0.3">
      <c r="A356" s="10">
        <v>17541</v>
      </c>
      <c r="B356" s="12" t="s">
        <v>457</v>
      </c>
      <c r="C356" s="12" t="s">
        <v>126</v>
      </c>
      <c r="D356" s="12" t="s">
        <v>86</v>
      </c>
      <c r="E356" s="13" t="s">
        <v>42</v>
      </c>
      <c r="F356" s="12" t="s">
        <v>121</v>
      </c>
      <c r="G356" s="14" t="s">
        <v>86</v>
      </c>
    </row>
    <row r="357" spans="1:7" hidden="1" x14ac:dyDescent="0.3">
      <c r="A357" s="10">
        <v>17616</v>
      </c>
      <c r="B357" s="12" t="s">
        <v>458</v>
      </c>
      <c r="C357" s="12" t="s">
        <v>126</v>
      </c>
      <c r="D357" s="12" t="s">
        <v>86</v>
      </c>
      <c r="E357" s="13" t="s">
        <v>41</v>
      </c>
      <c r="F357" s="12" t="s">
        <v>121</v>
      </c>
      <c r="G357" s="14" t="s">
        <v>86</v>
      </c>
    </row>
    <row r="358" spans="1:7" hidden="1" x14ac:dyDescent="0.3">
      <c r="A358" s="10">
        <v>17662</v>
      </c>
      <c r="B358" s="12" t="s">
        <v>459</v>
      </c>
      <c r="C358" s="12" t="s">
        <v>126</v>
      </c>
      <c r="D358" s="12" t="s">
        <v>86</v>
      </c>
      <c r="E358" s="13" t="s">
        <v>42</v>
      </c>
      <c r="F358" s="12" t="s">
        <v>121</v>
      </c>
      <c r="G358" s="14" t="s">
        <v>86</v>
      </c>
    </row>
    <row r="359" spans="1:7" hidden="1" x14ac:dyDescent="0.3">
      <c r="A359" s="10">
        <v>17665</v>
      </c>
      <c r="B359" s="12" t="s">
        <v>460</v>
      </c>
      <c r="C359" s="12" t="s">
        <v>126</v>
      </c>
      <c r="D359" s="12" t="s">
        <v>86</v>
      </c>
      <c r="E359" s="13" t="s">
        <v>41</v>
      </c>
      <c r="F359" s="12" t="s">
        <v>121</v>
      </c>
      <c r="G359" s="14" t="s">
        <v>86</v>
      </c>
    </row>
    <row r="360" spans="1:7" hidden="1" x14ac:dyDescent="0.3">
      <c r="A360" s="10">
        <v>17777</v>
      </c>
      <c r="B360" s="12" t="s">
        <v>461</v>
      </c>
      <c r="C360" s="12" t="s">
        <v>126</v>
      </c>
      <c r="D360" s="12" t="s">
        <v>86</v>
      </c>
      <c r="E360" s="13" t="s">
        <v>41</v>
      </c>
      <c r="F360" s="12" t="s">
        <v>121</v>
      </c>
      <c r="G360" s="14" t="s">
        <v>86</v>
      </c>
    </row>
    <row r="361" spans="1:7" hidden="1" x14ac:dyDescent="0.3">
      <c r="A361" s="10">
        <v>17867</v>
      </c>
      <c r="B361" s="12" t="s">
        <v>462</v>
      </c>
      <c r="C361" s="12" t="s">
        <v>126</v>
      </c>
      <c r="D361" s="12" t="s">
        <v>86</v>
      </c>
      <c r="E361" s="13" t="s">
        <v>42</v>
      </c>
      <c r="F361" s="12" t="s">
        <v>121</v>
      </c>
      <c r="G361" s="14" t="s">
        <v>86</v>
      </c>
    </row>
    <row r="362" spans="1:7" hidden="1" x14ac:dyDescent="0.3">
      <c r="A362" s="10">
        <v>17873</v>
      </c>
      <c r="B362" s="12" t="s">
        <v>463</v>
      </c>
      <c r="C362" s="12" t="s">
        <v>126</v>
      </c>
      <c r="D362" s="12" t="s">
        <v>86</v>
      </c>
      <c r="E362" s="13" t="s">
        <v>40</v>
      </c>
      <c r="F362" s="12" t="s">
        <v>121</v>
      </c>
      <c r="G362" s="14" t="s">
        <v>86</v>
      </c>
    </row>
    <row r="363" spans="1:7" hidden="1" x14ac:dyDescent="0.3">
      <c r="A363" s="10">
        <v>17877</v>
      </c>
      <c r="B363" s="12" t="s">
        <v>464</v>
      </c>
      <c r="C363" s="12" t="s">
        <v>126</v>
      </c>
      <c r="D363" s="12" t="s">
        <v>92</v>
      </c>
      <c r="E363" s="13" t="s">
        <v>41</v>
      </c>
      <c r="F363" s="12" t="s">
        <v>121</v>
      </c>
      <c r="G363" s="14" t="s">
        <v>92</v>
      </c>
    </row>
    <row r="364" spans="1:7" hidden="1" x14ac:dyDescent="0.3">
      <c r="A364" s="10">
        <v>18029</v>
      </c>
      <c r="B364" s="11" t="s">
        <v>465</v>
      </c>
      <c r="C364" s="12" t="s">
        <v>466</v>
      </c>
      <c r="D364" s="12" t="s">
        <v>90</v>
      </c>
      <c r="E364" s="13" t="s">
        <v>42</v>
      </c>
      <c r="F364" s="12" t="s">
        <v>121</v>
      </c>
      <c r="G364" s="14" t="s">
        <v>82</v>
      </c>
    </row>
    <row r="365" spans="1:7" hidden="1" x14ac:dyDescent="0.3">
      <c r="A365" s="10">
        <v>18001</v>
      </c>
      <c r="B365" s="11" t="s">
        <v>82</v>
      </c>
      <c r="C365" s="12" t="s">
        <v>466</v>
      </c>
      <c r="D365" s="12" t="s">
        <v>90</v>
      </c>
      <c r="E365" s="13" t="s">
        <v>42</v>
      </c>
      <c r="F365" s="12" t="s">
        <v>121</v>
      </c>
      <c r="G365" s="14" t="s">
        <v>82</v>
      </c>
    </row>
    <row r="366" spans="1:7" hidden="1" x14ac:dyDescent="0.3">
      <c r="A366" s="10">
        <v>18592</v>
      </c>
      <c r="B366" s="11" t="s">
        <v>467</v>
      </c>
      <c r="C366" s="12" t="s">
        <v>466</v>
      </c>
      <c r="D366" s="12" t="s">
        <v>90</v>
      </c>
      <c r="E366" s="13" t="s">
        <v>42</v>
      </c>
      <c r="F366" s="12" t="s">
        <v>121</v>
      </c>
      <c r="G366" s="14" t="s">
        <v>82</v>
      </c>
    </row>
    <row r="367" spans="1:7" hidden="1" x14ac:dyDescent="0.3">
      <c r="A367" s="10">
        <v>18860</v>
      </c>
      <c r="B367" s="11" t="s">
        <v>142</v>
      </c>
      <c r="C367" s="12" t="s">
        <v>466</v>
      </c>
      <c r="D367" s="12" t="s">
        <v>90</v>
      </c>
      <c r="E367" s="13" t="s">
        <v>42</v>
      </c>
      <c r="F367" s="12" t="s">
        <v>121</v>
      </c>
      <c r="G367" s="14" t="s">
        <v>82</v>
      </c>
    </row>
    <row r="368" spans="1:7" hidden="1" x14ac:dyDescent="0.3">
      <c r="A368" s="10">
        <v>18094</v>
      </c>
      <c r="B368" s="12" t="s">
        <v>468</v>
      </c>
      <c r="C368" s="12" t="s">
        <v>466</v>
      </c>
      <c r="D368" s="12" t="s">
        <v>90</v>
      </c>
      <c r="E368" s="13" t="s">
        <v>42</v>
      </c>
      <c r="F368" s="12" t="s">
        <v>121</v>
      </c>
      <c r="G368" s="14" t="s">
        <v>82</v>
      </c>
    </row>
    <row r="369" spans="1:7" hidden="1" x14ac:dyDescent="0.3">
      <c r="A369" s="10">
        <v>18150</v>
      </c>
      <c r="B369" s="12" t="s">
        <v>469</v>
      </c>
      <c r="C369" s="12" t="s">
        <v>466</v>
      </c>
      <c r="D369" s="12" t="s">
        <v>90</v>
      </c>
      <c r="E369" s="13" t="s">
        <v>42</v>
      </c>
      <c r="F369" s="12" t="s">
        <v>121</v>
      </c>
      <c r="G369" s="14" t="s">
        <v>82</v>
      </c>
    </row>
    <row r="370" spans="1:7" hidden="1" x14ac:dyDescent="0.3">
      <c r="A370" s="10">
        <v>18205</v>
      </c>
      <c r="B370" s="12" t="s">
        <v>470</v>
      </c>
      <c r="C370" s="12" t="s">
        <v>466</v>
      </c>
      <c r="D370" s="12" t="s">
        <v>90</v>
      </c>
      <c r="E370" s="13" t="s">
        <v>42</v>
      </c>
      <c r="F370" s="12" t="s">
        <v>121</v>
      </c>
      <c r="G370" s="14" t="s">
        <v>82</v>
      </c>
    </row>
    <row r="371" spans="1:7" hidden="1" x14ac:dyDescent="0.3">
      <c r="A371" s="10">
        <v>18247</v>
      </c>
      <c r="B371" s="12" t="s">
        <v>471</v>
      </c>
      <c r="C371" s="12" t="s">
        <v>466</v>
      </c>
      <c r="D371" s="12" t="s">
        <v>90</v>
      </c>
      <c r="E371" s="13" t="s">
        <v>42</v>
      </c>
      <c r="F371" s="12" t="s">
        <v>121</v>
      </c>
      <c r="G371" s="14" t="s">
        <v>82</v>
      </c>
    </row>
    <row r="372" spans="1:7" hidden="1" x14ac:dyDescent="0.3">
      <c r="A372" s="10">
        <v>18256</v>
      </c>
      <c r="B372" s="12" t="s">
        <v>472</v>
      </c>
      <c r="C372" s="12" t="s">
        <v>466</v>
      </c>
      <c r="D372" s="12" t="s">
        <v>90</v>
      </c>
      <c r="E372" s="13" t="s">
        <v>42</v>
      </c>
      <c r="F372" s="12" t="s">
        <v>121</v>
      </c>
      <c r="G372" s="14" t="s">
        <v>82</v>
      </c>
    </row>
    <row r="373" spans="1:7" hidden="1" x14ac:dyDescent="0.3">
      <c r="A373" s="10">
        <v>18410</v>
      </c>
      <c r="B373" s="12" t="s">
        <v>473</v>
      </c>
      <c r="C373" s="12" t="s">
        <v>466</v>
      </c>
      <c r="D373" s="12" t="s">
        <v>90</v>
      </c>
      <c r="E373" s="13" t="s">
        <v>42</v>
      </c>
      <c r="F373" s="12" t="s">
        <v>121</v>
      </c>
      <c r="G373" s="14" t="s">
        <v>82</v>
      </c>
    </row>
    <row r="374" spans="1:7" hidden="1" x14ac:dyDescent="0.3">
      <c r="A374" s="10">
        <v>18460</v>
      </c>
      <c r="B374" s="12" t="s">
        <v>474</v>
      </c>
      <c r="C374" s="12" t="s">
        <v>466</v>
      </c>
      <c r="D374" s="12" t="s">
        <v>90</v>
      </c>
      <c r="E374" s="13" t="s">
        <v>42</v>
      </c>
      <c r="F374" s="12" t="s">
        <v>121</v>
      </c>
      <c r="G374" s="14" t="s">
        <v>82</v>
      </c>
    </row>
    <row r="375" spans="1:7" hidden="1" x14ac:dyDescent="0.3">
      <c r="A375" s="10">
        <v>18479</v>
      </c>
      <c r="B375" s="12" t="s">
        <v>475</v>
      </c>
      <c r="C375" s="12" t="s">
        <v>466</v>
      </c>
      <c r="D375" s="12" t="s">
        <v>90</v>
      </c>
      <c r="E375" s="13" t="s">
        <v>42</v>
      </c>
      <c r="F375" s="12" t="s">
        <v>121</v>
      </c>
      <c r="G375" s="14" t="s">
        <v>82</v>
      </c>
    </row>
    <row r="376" spans="1:7" hidden="1" x14ac:dyDescent="0.3">
      <c r="A376" s="10">
        <v>18610</v>
      </c>
      <c r="B376" s="12" t="s">
        <v>476</v>
      </c>
      <c r="C376" s="12" t="s">
        <v>466</v>
      </c>
      <c r="D376" s="12" t="s">
        <v>90</v>
      </c>
      <c r="E376" s="13" t="s">
        <v>42</v>
      </c>
      <c r="F376" s="12" t="s">
        <v>121</v>
      </c>
      <c r="G376" s="14" t="s">
        <v>82</v>
      </c>
    </row>
    <row r="377" spans="1:7" hidden="1" x14ac:dyDescent="0.3">
      <c r="A377" s="10">
        <v>18753</v>
      </c>
      <c r="B377" s="12" t="s">
        <v>477</v>
      </c>
      <c r="C377" s="12" t="s">
        <v>466</v>
      </c>
      <c r="D377" s="12" t="s">
        <v>90</v>
      </c>
      <c r="E377" s="13" t="s">
        <v>42</v>
      </c>
      <c r="F377" s="12" t="s">
        <v>478</v>
      </c>
      <c r="G377" s="14" t="s">
        <v>82</v>
      </c>
    </row>
    <row r="378" spans="1:7" hidden="1" x14ac:dyDescent="0.3">
      <c r="A378" s="10">
        <v>18756</v>
      </c>
      <c r="B378" s="12" t="s">
        <v>479</v>
      </c>
      <c r="C378" s="12" t="s">
        <v>466</v>
      </c>
      <c r="D378" s="12" t="s">
        <v>90</v>
      </c>
      <c r="E378" s="13" t="s">
        <v>42</v>
      </c>
      <c r="F378" s="12" t="s">
        <v>280</v>
      </c>
      <c r="G378" s="14" t="s">
        <v>82</v>
      </c>
    </row>
    <row r="379" spans="1:7" hidden="1" x14ac:dyDescent="0.3">
      <c r="A379" s="10">
        <v>18785</v>
      </c>
      <c r="B379" s="12" t="s">
        <v>480</v>
      </c>
      <c r="C379" s="12" t="s">
        <v>466</v>
      </c>
      <c r="D379" s="12" t="s">
        <v>90</v>
      </c>
      <c r="E379" s="13" t="s">
        <v>42</v>
      </c>
      <c r="F379" s="12" t="s">
        <v>121</v>
      </c>
      <c r="G379" s="14" t="s">
        <v>82</v>
      </c>
    </row>
    <row r="380" spans="1:7" hidden="1" x14ac:dyDescent="0.3">
      <c r="A380" s="10">
        <v>85300</v>
      </c>
      <c r="B380" s="11" t="s">
        <v>135</v>
      </c>
      <c r="C380" s="12" t="s">
        <v>481</v>
      </c>
      <c r="D380" s="12" t="s">
        <v>99</v>
      </c>
      <c r="E380" s="13" t="s">
        <v>42</v>
      </c>
      <c r="F380" s="12" t="s">
        <v>121</v>
      </c>
      <c r="G380" s="14" t="s">
        <v>99</v>
      </c>
    </row>
    <row r="381" spans="1:7" hidden="1" x14ac:dyDescent="0.3">
      <c r="A381" s="10">
        <v>85440</v>
      </c>
      <c r="B381" s="11" t="s">
        <v>282</v>
      </c>
      <c r="C381" s="12" t="s">
        <v>481</v>
      </c>
      <c r="D381" s="12" t="s">
        <v>98</v>
      </c>
      <c r="E381" s="13" t="s">
        <v>42</v>
      </c>
      <c r="F381" s="12" t="s">
        <v>121</v>
      </c>
      <c r="G381" s="14" t="s">
        <v>98</v>
      </c>
    </row>
    <row r="382" spans="1:7" hidden="1" x14ac:dyDescent="0.3">
      <c r="A382" s="10">
        <v>85010</v>
      </c>
      <c r="B382" s="12" t="s">
        <v>482</v>
      </c>
      <c r="C382" s="12" t="s">
        <v>481</v>
      </c>
      <c r="D382" s="12" t="s">
        <v>99</v>
      </c>
      <c r="E382" s="13" t="s">
        <v>41</v>
      </c>
      <c r="F382" s="12" t="s">
        <v>121</v>
      </c>
      <c r="G382" s="14" t="s">
        <v>99</v>
      </c>
    </row>
    <row r="383" spans="1:7" hidden="1" x14ac:dyDescent="0.3">
      <c r="A383" s="10">
        <v>85015</v>
      </c>
      <c r="B383" s="12" t="s">
        <v>483</v>
      </c>
      <c r="C383" s="12" t="s">
        <v>481</v>
      </c>
      <c r="D383" s="12" t="s">
        <v>99</v>
      </c>
      <c r="E383" s="13" t="s">
        <v>42</v>
      </c>
      <c r="F383" s="12" t="s">
        <v>121</v>
      </c>
      <c r="G383" s="14" t="s">
        <v>99</v>
      </c>
    </row>
    <row r="384" spans="1:7" hidden="1" x14ac:dyDescent="0.3">
      <c r="A384" s="10">
        <v>85125</v>
      </c>
      <c r="B384" s="12" t="s">
        <v>484</v>
      </c>
      <c r="C384" s="12" t="s">
        <v>481</v>
      </c>
      <c r="D384" s="12" t="s">
        <v>99</v>
      </c>
      <c r="E384" s="13" t="s">
        <v>42</v>
      </c>
      <c r="F384" s="12" t="s">
        <v>121</v>
      </c>
      <c r="G384" s="14" t="s">
        <v>99</v>
      </c>
    </row>
    <row r="385" spans="1:7" hidden="1" x14ac:dyDescent="0.3">
      <c r="A385" s="10">
        <v>85136</v>
      </c>
      <c r="B385" s="12" t="s">
        <v>485</v>
      </c>
      <c r="C385" s="12" t="s">
        <v>481</v>
      </c>
      <c r="D385" s="12" t="s">
        <v>99</v>
      </c>
      <c r="E385" s="13" t="s">
        <v>42</v>
      </c>
      <c r="F385" s="12" t="s">
        <v>121</v>
      </c>
      <c r="G385" s="14" t="s">
        <v>99</v>
      </c>
    </row>
    <row r="386" spans="1:7" hidden="1" x14ac:dyDescent="0.3">
      <c r="A386" s="10">
        <v>85139</v>
      </c>
      <c r="B386" s="12" t="s">
        <v>486</v>
      </c>
      <c r="C386" s="12" t="s">
        <v>481</v>
      </c>
      <c r="D386" s="12" t="s">
        <v>99</v>
      </c>
      <c r="E386" s="13" t="s">
        <v>41</v>
      </c>
      <c r="F386" s="12" t="s">
        <v>121</v>
      </c>
      <c r="G386" s="14" t="s">
        <v>99</v>
      </c>
    </row>
    <row r="387" spans="1:7" hidden="1" x14ac:dyDescent="0.3">
      <c r="A387" s="10">
        <v>85162</v>
      </c>
      <c r="B387" s="12" t="s">
        <v>487</v>
      </c>
      <c r="C387" s="12" t="s">
        <v>481</v>
      </c>
      <c r="D387" s="12" t="s">
        <v>99</v>
      </c>
      <c r="E387" s="13" t="s">
        <v>41</v>
      </c>
      <c r="F387" s="12" t="s">
        <v>121</v>
      </c>
      <c r="G387" s="14" t="s">
        <v>99</v>
      </c>
    </row>
    <row r="388" spans="1:7" hidden="1" x14ac:dyDescent="0.3">
      <c r="A388" s="10">
        <v>85225</v>
      </c>
      <c r="B388" s="12" t="s">
        <v>488</v>
      </c>
      <c r="C388" s="12" t="s">
        <v>481</v>
      </c>
      <c r="D388" s="12" t="s">
        <v>99</v>
      </c>
      <c r="E388" s="13" t="s">
        <v>41</v>
      </c>
      <c r="F388" s="12" t="s">
        <v>121</v>
      </c>
      <c r="G388" s="14" t="s">
        <v>99</v>
      </c>
    </row>
    <row r="389" spans="1:7" hidden="1" x14ac:dyDescent="0.3">
      <c r="A389" s="10">
        <v>85230</v>
      </c>
      <c r="B389" s="12" t="s">
        <v>489</v>
      </c>
      <c r="C389" s="12" t="s">
        <v>481</v>
      </c>
      <c r="D389" s="12" t="s">
        <v>99</v>
      </c>
      <c r="E389" s="13" t="s">
        <v>42</v>
      </c>
      <c r="F389" s="12" t="s">
        <v>280</v>
      </c>
      <c r="G389" s="14" t="s">
        <v>99</v>
      </c>
    </row>
    <row r="390" spans="1:7" hidden="1" x14ac:dyDescent="0.3">
      <c r="A390" s="10">
        <v>85250</v>
      </c>
      <c r="B390" s="12" t="s">
        <v>490</v>
      </c>
      <c r="C390" s="12" t="s">
        <v>481</v>
      </c>
      <c r="D390" s="12" t="s">
        <v>99</v>
      </c>
      <c r="E390" s="13" t="s">
        <v>41</v>
      </c>
      <c r="F390" s="12" t="s">
        <v>121</v>
      </c>
      <c r="G390" s="14" t="s">
        <v>99</v>
      </c>
    </row>
    <row r="391" spans="1:7" hidden="1" x14ac:dyDescent="0.3">
      <c r="A391" s="10">
        <v>85263</v>
      </c>
      <c r="B391" s="12" t="s">
        <v>491</v>
      </c>
      <c r="C391" s="12" t="s">
        <v>481</v>
      </c>
      <c r="D391" s="12" t="s">
        <v>99</v>
      </c>
      <c r="E391" s="13" t="s">
        <v>41</v>
      </c>
      <c r="F391" s="12" t="s">
        <v>121</v>
      </c>
      <c r="G391" s="14" t="s">
        <v>99</v>
      </c>
    </row>
    <row r="392" spans="1:7" hidden="1" x14ac:dyDescent="0.3">
      <c r="A392" s="10">
        <v>85279</v>
      </c>
      <c r="B392" s="12" t="s">
        <v>492</v>
      </c>
      <c r="C392" s="12" t="s">
        <v>481</v>
      </c>
      <c r="D392" s="12" t="s">
        <v>99</v>
      </c>
      <c r="E392" s="13" t="s">
        <v>42</v>
      </c>
      <c r="F392" s="12" t="s">
        <v>121</v>
      </c>
      <c r="G392" s="14" t="s">
        <v>99</v>
      </c>
    </row>
    <row r="393" spans="1:7" hidden="1" x14ac:dyDescent="0.3">
      <c r="A393" s="10">
        <v>85315</v>
      </c>
      <c r="B393" s="12" t="s">
        <v>493</v>
      </c>
      <c r="C393" s="12" t="s">
        <v>481</v>
      </c>
      <c r="D393" s="12" t="s">
        <v>99</v>
      </c>
      <c r="E393" s="13" t="s">
        <v>42</v>
      </c>
      <c r="F393" s="12" t="s">
        <v>121</v>
      </c>
      <c r="G393" s="14" t="s">
        <v>99</v>
      </c>
    </row>
    <row r="394" spans="1:7" hidden="1" x14ac:dyDescent="0.3">
      <c r="A394" s="10">
        <v>85325</v>
      </c>
      <c r="B394" s="12" t="s">
        <v>494</v>
      </c>
      <c r="C394" s="12" t="s">
        <v>481</v>
      </c>
      <c r="D394" s="12" t="s">
        <v>99</v>
      </c>
      <c r="E394" s="13" t="s">
        <v>41</v>
      </c>
      <c r="F394" s="12" t="s">
        <v>121</v>
      </c>
      <c r="G394" s="14" t="s">
        <v>99</v>
      </c>
    </row>
    <row r="395" spans="1:7" hidden="1" x14ac:dyDescent="0.3">
      <c r="A395" s="10">
        <v>85400</v>
      </c>
      <c r="B395" s="12" t="s">
        <v>495</v>
      </c>
      <c r="C395" s="12" t="s">
        <v>481</v>
      </c>
      <c r="D395" s="12" t="s">
        <v>99</v>
      </c>
      <c r="E395" s="13" t="s">
        <v>42</v>
      </c>
      <c r="F395" s="12" t="s">
        <v>121</v>
      </c>
      <c r="G395" s="14" t="s">
        <v>99</v>
      </c>
    </row>
    <row r="396" spans="1:7" hidden="1" x14ac:dyDescent="0.3">
      <c r="A396" s="10">
        <v>85410</v>
      </c>
      <c r="B396" s="12" t="s">
        <v>496</v>
      </c>
      <c r="C396" s="12" t="s">
        <v>481</v>
      </c>
      <c r="D396" s="12" t="s">
        <v>99</v>
      </c>
      <c r="E396" s="13" t="s">
        <v>41</v>
      </c>
      <c r="F396" s="12" t="s">
        <v>121</v>
      </c>
      <c r="G396" s="14" t="s">
        <v>99</v>
      </c>
    </row>
    <row r="397" spans="1:7" hidden="1" x14ac:dyDescent="0.3">
      <c r="A397" s="10">
        <v>85430</v>
      </c>
      <c r="B397" s="12" t="s">
        <v>497</v>
      </c>
      <c r="C397" s="12" t="s">
        <v>481</v>
      </c>
      <c r="D397" s="12" t="s">
        <v>99</v>
      </c>
      <c r="E397" s="13" t="s">
        <v>41</v>
      </c>
      <c r="F397" s="12" t="s">
        <v>121</v>
      </c>
      <c r="G397" s="14" t="s">
        <v>99</v>
      </c>
    </row>
    <row r="398" spans="1:7" hidden="1" x14ac:dyDescent="0.3">
      <c r="A398" s="10">
        <v>85001</v>
      </c>
      <c r="B398" s="12" t="s">
        <v>99</v>
      </c>
      <c r="C398" s="12" t="s">
        <v>481</v>
      </c>
      <c r="D398" s="12" t="s">
        <v>99</v>
      </c>
      <c r="E398" s="13" t="s">
        <v>40</v>
      </c>
      <c r="F398" s="12" t="s">
        <v>121</v>
      </c>
      <c r="G398" s="14" t="s">
        <v>99</v>
      </c>
    </row>
    <row r="399" spans="1:7" hidden="1" x14ac:dyDescent="0.3">
      <c r="A399" s="10">
        <v>19050</v>
      </c>
      <c r="B399" s="11" t="s">
        <v>119</v>
      </c>
      <c r="C399" s="12" t="s">
        <v>498</v>
      </c>
      <c r="D399" s="12" t="s">
        <v>77</v>
      </c>
      <c r="E399" s="13" t="s">
        <v>42</v>
      </c>
      <c r="F399" s="12" t="s">
        <v>121</v>
      </c>
      <c r="G399" s="14" t="s">
        <v>499</v>
      </c>
    </row>
    <row r="400" spans="1:7" hidden="1" x14ac:dyDescent="0.3">
      <c r="A400" s="10">
        <v>19075</v>
      </c>
      <c r="B400" s="11" t="s">
        <v>500</v>
      </c>
      <c r="C400" s="12" t="s">
        <v>498</v>
      </c>
      <c r="D400" s="12" t="s">
        <v>77</v>
      </c>
      <c r="E400" s="13" t="s">
        <v>42</v>
      </c>
      <c r="F400" s="12" t="s">
        <v>121</v>
      </c>
      <c r="G400" s="14" t="s">
        <v>499</v>
      </c>
    </row>
    <row r="401" spans="1:7" hidden="1" x14ac:dyDescent="0.3">
      <c r="A401" s="10">
        <v>19100</v>
      </c>
      <c r="B401" s="11" t="s">
        <v>275</v>
      </c>
      <c r="C401" s="12" t="s">
        <v>498</v>
      </c>
      <c r="D401" s="12" t="s">
        <v>77</v>
      </c>
      <c r="E401" s="13" t="s">
        <v>42</v>
      </c>
      <c r="F401" s="12" t="s">
        <v>121</v>
      </c>
      <c r="G401" s="14" t="s">
        <v>499</v>
      </c>
    </row>
    <row r="402" spans="1:7" hidden="1" x14ac:dyDescent="0.3">
      <c r="A402" s="10">
        <v>19256</v>
      </c>
      <c r="B402" s="11" t="s">
        <v>501</v>
      </c>
      <c r="C402" s="12" t="s">
        <v>498</v>
      </c>
      <c r="D402" s="12" t="s">
        <v>77</v>
      </c>
      <c r="E402" s="13" t="s">
        <v>42</v>
      </c>
      <c r="F402" s="12" t="s">
        <v>121</v>
      </c>
      <c r="G402" s="14" t="s">
        <v>499</v>
      </c>
    </row>
    <row r="403" spans="1:7" hidden="1" x14ac:dyDescent="0.3">
      <c r="A403" s="10">
        <v>19290</v>
      </c>
      <c r="B403" s="11" t="s">
        <v>82</v>
      </c>
      <c r="C403" s="12" t="s">
        <v>498</v>
      </c>
      <c r="D403" s="12" t="s">
        <v>77</v>
      </c>
      <c r="E403" s="13" t="s">
        <v>42</v>
      </c>
      <c r="F403" s="12" t="s">
        <v>121</v>
      </c>
      <c r="G403" s="14" t="s">
        <v>499</v>
      </c>
    </row>
    <row r="404" spans="1:7" hidden="1" x14ac:dyDescent="0.3">
      <c r="A404" s="10">
        <v>19397</v>
      </c>
      <c r="B404" s="11" t="s">
        <v>502</v>
      </c>
      <c r="C404" s="12" t="s">
        <v>498</v>
      </c>
      <c r="D404" s="12" t="s">
        <v>77</v>
      </c>
      <c r="E404" s="13" t="s">
        <v>42</v>
      </c>
      <c r="F404" s="12" t="s">
        <v>121</v>
      </c>
      <c r="G404" s="14" t="s">
        <v>499</v>
      </c>
    </row>
    <row r="405" spans="1:7" hidden="1" x14ac:dyDescent="0.3">
      <c r="A405" s="10">
        <v>19473</v>
      </c>
      <c r="B405" s="11" t="s">
        <v>278</v>
      </c>
      <c r="C405" s="12" t="s">
        <v>498</v>
      </c>
      <c r="D405" s="12" t="s">
        <v>77</v>
      </c>
      <c r="E405" s="13" t="s">
        <v>42</v>
      </c>
      <c r="F405" s="12" t="s">
        <v>121</v>
      </c>
      <c r="G405" s="14" t="s">
        <v>499</v>
      </c>
    </row>
    <row r="406" spans="1:7" hidden="1" x14ac:dyDescent="0.3">
      <c r="A406" s="10">
        <v>19517</v>
      </c>
      <c r="B406" s="11" t="s">
        <v>326</v>
      </c>
      <c r="C406" s="12" t="s">
        <v>498</v>
      </c>
      <c r="D406" s="12" t="s">
        <v>77</v>
      </c>
      <c r="E406" s="13" t="s">
        <v>42</v>
      </c>
      <c r="F406" s="12" t="s">
        <v>121</v>
      </c>
      <c r="G406" s="14" t="s">
        <v>499</v>
      </c>
    </row>
    <row r="407" spans="1:7" hidden="1" x14ac:dyDescent="0.3">
      <c r="A407" s="10">
        <v>19701</v>
      </c>
      <c r="B407" s="11" t="s">
        <v>281</v>
      </c>
      <c r="C407" s="12" t="s">
        <v>498</v>
      </c>
      <c r="D407" s="12" t="s">
        <v>77</v>
      </c>
      <c r="E407" s="13" t="s">
        <v>42</v>
      </c>
      <c r="F407" s="12" t="s">
        <v>121</v>
      </c>
      <c r="G407" s="14" t="s">
        <v>499</v>
      </c>
    </row>
    <row r="408" spans="1:7" hidden="1" x14ac:dyDescent="0.3">
      <c r="A408" s="10">
        <v>19780</v>
      </c>
      <c r="B408" s="11" t="s">
        <v>503</v>
      </c>
      <c r="C408" s="12" t="s">
        <v>498</v>
      </c>
      <c r="D408" s="12" t="s">
        <v>77</v>
      </c>
      <c r="E408" s="13" t="s">
        <v>42</v>
      </c>
      <c r="F408" s="12" t="s">
        <v>121</v>
      </c>
      <c r="G408" s="14" t="s">
        <v>499</v>
      </c>
    </row>
    <row r="409" spans="1:7" hidden="1" x14ac:dyDescent="0.3">
      <c r="A409" s="10">
        <v>19785</v>
      </c>
      <c r="B409" s="11" t="s">
        <v>504</v>
      </c>
      <c r="C409" s="12" t="s">
        <v>498</v>
      </c>
      <c r="D409" s="12" t="s">
        <v>77</v>
      </c>
      <c r="E409" s="13" t="s">
        <v>42</v>
      </c>
      <c r="F409" s="12" t="s">
        <v>121</v>
      </c>
      <c r="G409" s="14" t="s">
        <v>499</v>
      </c>
    </row>
    <row r="410" spans="1:7" hidden="1" x14ac:dyDescent="0.3">
      <c r="A410" s="10">
        <v>19022</v>
      </c>
      <c r="B410" s="12" t="s">
        <v>505</v>
      </c>
      <c r="C410" s="12" t="s">
        <v>498</v>
      </c>
      <c r="D410" s="12" t="s">
        <v>77</v>
      </c>
      <c r="E410" s="13" t="s">
        <v>42</v>
      </c>
      <c r="F410" s="12" t="s">
        <v>121</v>
      </c>
      <c r="G410" s="14" t="s">
        <v>499</v>
      </c>
    </row>
    <row r="411" spans="1:7" hidden="1" x14ac:dyDescent="0.3">
      <c r="A411" s="10">
        <v>19110</v>
      </c>
      <c r="B411" s="12" t="s">
        <v>506</v>
      </c>
      <c r="C411" s="12" t="s">
        <v>498</v>
      </c>
      <c r="D411" s="12" t="s">
        <v>77</v>
      </c>
      <c r="E411" s="13" t="s">
        <v>41</v>
      </c>
      <c r="F411" s="12" t="s">
        <v>121</v>
      </c>
      <c r="G411" s="14" t="s">
        <v>499</v>
      </c>
    </row>
    <row r="412" spans="1:7" hidden="1" x14ac:dyDescent="0.3">
      <c r="A412" s="10">
        <v>19130</v>
      </c>
      <c r="B412" s="12" t="s">
        <v>507</v>
      </c>
      <c r="C412" s="12" t="s">
        <v>498</v>
      </c>
      <c r="D412" s="12" t="s">
        <v>77</v>
      </c>
      <c r="E412" s="13" t="s">
        <v>42</v>
      </c>
      <c r="F412" s="12" t="s">
        <v>121</v>
      </c>
      <c r="G412" s="14" t="s">
        <v>499</v>
      </c>
    </row>
    <row r="413" spans="1:7" hidden="1" x14ac:dyDescent="0.3">
      <c r="A413" s="10">
        <v>19137</v>
      </c>
      <c r="B413" s="12" t="s">
        <v>508</v>
      </c>
      <c r="C413" s="12" t="s">
        <v>498</v>
      </c>
      <c r="D413" s="12" t="s">
        <v>77</v>
      </c>
      <c r="E413" s="13" t="s">
        <v>42</v>
      </c>
      <c r="F413" s="12" t="s">
        <v>121</v>
      </c>
      <c r="G413" s="14" t="s">
        <v>499</v>
      </c>
    </row>
    <row r="414" spans="1:7" hidden="1" x14ac:dyDescent="0.3">
      <c r="A414" s="10">
        <v>19142</v>
      </c>
      <c r="B414" s="12" t="s">
        <v>509</v>
      </c>
      <c r="C414" s="12" t="s">
        <v>498</v>
      </c>
      <c r="D414" s="12" t="s">
        <v>77</v>
      </c>
      <c r="E414" s="13" t="s">
        <v>41</v>
      </c>
      <c r="F414" s="12" t="s">
        <v>121</v>
      </c>
      <c r="G414" s="14" t="s">
        <v>499</v>
      </c>
    </row>
    <row r="415" spans="1:7" hidden="1" x14ac:dyDescent="0.3">
      <c r="A415" s="10">
        <v>19212</v>
      </c>
      <c r="B415" s="12" t="s">
        <v>510</v>
      </c>
      <c r="C415" s="12" t="s">
        <v>498</v>
      </c>
      <c r="D415" s="12" t="s">
        <v>77</v>
      </c>
      <c r="E415" s="13" t="s">
        <v>42</v>
      </c>
      <c r="F415" s="12" t="s">
        <v>121</v>
      </c>
      <c r="G415" s="14" t="s">
        <v>499</v>
      </c>
    </row>
    <row r="416" spans="1:7" hidden="1" x14ac:dyDescent="0.3">
      <c r="A416" s="10">
        <v>19300</v>
      </c>
      <c r="B416" s="12" t="s">
        <v>511</v>
      </c>
      <c r="C416" s="12" t="s">
        <v>498</v>
      </c>
      <c r="D416" s="12" t="s">
        <v>77</v>
      </c>
      <c r="E416" s="13" t="s">
        <v>41</v>
      </c>
      <c r="F416" s="12" t="s">
        <v>121</v>
      </c>
      <c r="G416" s="14" t="s">
        <v>499</v>
      </c>
    </row>
    <row r="417" spans="1:7" hidden="1" x14ac:dyDescent="0.3">
      <c r="A417" s="10">
        <v>19318</v>
      </c>
      <c r="B417" s="12" t="s">
        <v>512</v>
      </c>
      <c r="C417" s="12" t="s">
        <v>498</v>
      </c>
      <c r="D417" s="12" t="s">
        <v>77</v>
      </c>
      <c r="E417" s="13" t="s">
        <v>42</v>
      </c>
      <c r="F417" s="12" t="s">
        <v>108</v>
      </c>
      <c r="G417" s="14" t="s">
        <v>499</v>
      </c>
    </row>
    <row r="418" spans="1:7" hidden="1" x14ac:dyDescent="0.3">
      <c r="A418" s="10">
        <v>19355</v>
      </c>
      <c r="B418" s="12" t="s">
        <v>513</v>
      </c>
      <c r="C418" s="12" t="s">
        <v>498</v>
      </c>
      <c r="D418" s="12" t="s">
        <v>77</v>
      </c>
      <c r="E418" s="13" t="s">
        <v>42</v>
      </c>
      <c r="F418" s="12" t="s">
        <v>121</v>
      </c>
      <c r="G418" s="14" t="s">
        <v>499</v>
      </c>
    </row>
    <row r="419" spans="1:7" hidden="1" x14ac:dyDescent="0.3">
      <c r="A419" s="10">
        <v>19364</v>
      </c>
      <c r="B419" s="12" t="s">
        <v>514</v>
      </c>
      <c r="C419" s="12" t="s">
        <v>498</v>
      </c>
      <c r="D419" s="12" t="s">
        <v>77</v>
      </c>
      <c r="E419" s="13" t="s">
        <v>42</v>
      </c>
      <c r="F419" s="12" t="s">
        <v>121</v>
      </c>
      <c r="G419" s="14" t="s">
        <v>499</v>
      </c>
    </row>
    <row r="420" spans="1:7" hidden="1" x14ac:dyDescent="0.3">
      <c r="A420" s="10">
        <v>19392</v>
      </c>
      <c r="B420" s="12" t="s">
        <v>515</v>
      </c>
      <c r="C420" s="12" t="s">
        <v>498</v>
      </c>
      <c r="D420" s="12" t="s">
        <v>77</v>
      </c>
      <c r="E420" s="13" t="s">
        <v>42</v>
      </c>
      <c r="F420" s="12" t="s">
        <v>121</v>
      </c>
      <c r="G420" s="14" t="s">
        <v>499</v>
      </c>
    </row>
    <row r="421" spans="1:7" hidden="1" x14ac:dyDescent="0.3">
      <c r="A421" s="10">
        <v>19418</v>
      </c>
      <c r="B421" s="12" t="s">
        <v>516</v>
      </c>
      <c r="C421" s="12" t="s">
        <v>498</v>
      </c>
      <c r="D421" s="12" t="s">
        <v>77</v>
      </c>
      <c r="E421" s="13" t="s">
        <v>42</v>
      </c>
      <c r="F421" s="12" t="s">
        <v>121</v>
      </c>
      <c r="G421" s="14" t="s">
        <v>499</v>
      </c>
    </row>
    <row r="422" spans="1:7" hidden="1" x14ac:dyDescent="0.3">
      <c r="A422" s="10">
        <v>19450</v>
      </c>
      <c r="B422" s="12" t="s">
        <v>517</v>
      </c>
      <c r="C422" s="12" t="s">
        <v>498</v>
      </c>
      <c r="D422" s="12" t="s">
        <v>77</v>
      </c>
      <c r="E422" s="13" t="s">
        <v>42</v>
      </c>
      <c r="F422" s="12" t="s">
        <v>121</v>
      </c>
      <c r="G422" s="14" t="s">
        <v>499</v>
      </c>
    </row>
    <row r="423" spans="1:7" hidden="1" x14ac:dyDescent="0.3">
      <c r="A423" s="10">
        <v>19455</v>
      </c>
      <c r="B423" s="12" t="s">
        <v>518</v>
      </c>
      <c r="C423" s="12" t="s">
        <v>498</v>
      </c>
      <c r="D423" s="12" t="s">
        <v>77</v>
      </c>
      <c r="E423" s="13" t="s">
        <v>42</v>
      </c>
      <c r="F423" s="12" t="s">
        <v>121</v>
      </c>
      <c r="G423" s="14" t="s">
        <v>499</v>
      </c>
    </row>
    <row r="424" spans="1:7" hidden="1" x14ac:dyDescent="0.3">
      <c r="A424" s="10">
        <v>19513</v>
      </c>
      <c r="B424" s="12" t="s">
        <v>519</v>
      </c>
      <c r="C424" s="12" t="s">
        <v>498</v>
      </c>
      <c r="D424" s="12" t="s">
        <v>77</v>
      </c>
      <c r="E424" s="13" t="s">
        <v>41</v>
      </c>
      <c r="F424" s="12" t="s">
        <v>121</v>
      </c>
      <c r="G424" s="14" t="s">
        <v>499</v>
      </c>
    </row>
    <row r="425" spans="1:7" hidden="1" x14ac:dyDescent="0.3">
      <c r="A425" s="10">
        <v>19532</v>
      </c>
      <c r="B425" s="12" t="s">
        <v>520</v>
      </c>
      <c r="C425" s="12" t="s">
        <v>498</v>
      </c>
      <c r="D425" s="12" t="s">
        <v>77</v>
      </c>
      <c r="E425" s="13" t="s">
        <v>42</v>
      </c>
      <c r="F425" s="12" t="s">
        <v>121</v>
      </c>
      <c r="G425" s="14" t="s">
        <v>499</v>
      </c>
    </row>
    <row r="426" spans="1:7" hidden="1" x14ac:dyDescent="0.3">
      <c r="A426" s="10">
        <v>19533</v>
      </c>
      <c r="B426" s="12" t="s">
        <v>521</v>
      </c>
      <c r="C426" s="12" t="s">
        <v>498</v>
      </c>
      <c r="D426" s="12" t="s">
        <v>91</v>
      </c>
      <c r="E426" s="13" t="s">
        <v>42</v>
      </c>
      <c r="F426" s="12" t="s">
        <v>280</v>
      </c>
      <c r="G426" s="14" t="s">
        <v>91</v>
      </c>
    </row>
    <row r="427" spans="1:7" hidden="1" x14ac:dyDescent="0.3">
      <c r="A427" s="10">
        <v>19548</v>
      </c>
      <c r="B427" s="12" t="s">
        <v>522</v>
      </c>
      <c r="C427" s="12" t="s">
        <v>498</v>
      </c>
      <c r="D427" s="12" t="s">
        <v>77</v>
      </c>
      <c r="E427" s="13" t="s">
        <v>42</v>
      </c>
      <c r="F427" s="12" t="s">
        <v>121</v>
      </c>
      <c r="G427" s="14" t="s">
        <v>499</v>
      </c>
    </row>
    <row r="428" spans="1:7" hidden="1" x14ac:dyDescent="0.3">
      <c r="A428" s="10">
        <v>19001</v>
      </c>
      <c r="B428" s="12" t="s">
        <v>93</v>
      </c>
      <c r="C428" s="12" t="s">
        <v>498</v>
      </c>
      <c r="D428" s="12" t="s">
        <v>77</v>
      </c>
      <c r="E428" s="13" t="s">
        <v>42</v>
      </c>
      <c r="F428" s="12" t="s">
        <v>121</v>
      </c>
      <c r="G428" s="14" t="s">
        <v>499</v>
      </c>
    </row>
    <row r="429" spans="1:7" hidden="1" x14ac:dyDescent="0.3">
      <c r="A429" s="10">
        <v>19573</v>
      </c>
      <c r="B429" s="12" t="s">
        <v>523</v>
      </c>
      <c r="C429" s="12" t="s">
        <v>498</v>
      </c>
      <c r="D429" s="12" t="s">
        <v>77</v>
      </c>
      <c r="E429" s="13" t="s">
        <v>41</v>
      </c>
      <c r="F429" s="12" t="s">
        <v>121</v>
      </c>
      <c r="G429" s="14" t="s">
        <v>499</v>
      </c>
    </row>
    <row r="430" spans="1:7" hidden="1" x14ac:dyDescent="0.3">
      <c r="A430" s="10">
        <v>19585</v>
      </c>
      <c r="B430" s="12" t="s">
        <v>524</v>
      </c>
      <c r="C430" s="12" t="s">
        <v>498</v>
      </c>
      <c r="D430" s="12" t="s">
        <v>77</v>
      </c>
      <c r="E430" s="13" t="s">
        <v>42</v>
      </c>
      <c r="F430" s="12" t="s">
        <v>121</v>
      </c>
      <c r="G430" s="14" t="s">
        <v>499</v>
      </c>
    </row>
    <row r="431" spans="1:7" hidden="1" x14ac:dyDescent="0.3">
      <c r="A431" s="10">
        <v>19622</v>
      </c>
      <c r="B431" s="12" t="s">
        <v>525</v>
      </c>
      <c r="C431" s="12" t="s">
        <v>498</v>
      </c>
      <c r="D431" s="12" t="s">
        <v>77</v>
      </c>
      <c r="E431" s="13" t="s">
        <v>42</v>
      </c>
      <c r="F431" s="12" t="s">
        <v>121</v>
      </c>
      <c r="G431" s="14" t="s">
        <v>499</v>
      </c>
    </row>
    <row r="432" spans="1:7" hidden="1" x14ac:dyDescent="0.3">
      <c r="A432" s="10">
        <v>19693</v>
      </c>
      <c r="B432" s="12" t="s">
        <v>526</v>
      </c>
      <c r="C432" s="12" t="s">
        <v>498</v>
      </c>
      <c r="D432" s="12" t="s">
        <v>77</v>
      </c>
      <c r="E432" s="13" t="s">
        <v>42</v>
      </c>
      <c r="F432" s="12" t="s">
        <v>121</v>
      </c>
      <c r="G432" s="14" t="s">
        <v>499</v>
      </c>
    </row>
    <row r="433" spans="1:7" hidden="1" x14ac:dyDescent="0.3">
      <c r="A433" s="10">
        <v>19698</v>
      </c>
      <c r="B433" s="12" t="s">
        <v>527</v>
      </c>
      <c r="C433" s="12" t="s">
        <v>498</v>
      </c>
      <c r="D433" s="12" t="s">
        <v>77</v>
      </c>
      <c r="E433" s="13" t="s">
        <v>41</v>
      </c>
      <c r="F433" s="12" t="s">
        <v>121</v>
      </c>
      <c r="G433" s="14" t="s">
        <v>499</v>
      </c>
    </row>
    <row r="434" spans="1:7" hidden="1" x14ac:dyDescent="0.3">
      <c r="A434" s="10">
        <v>19743</v>
      </c>
      <c r="B434" s="12" t="s">
        <v>528</v>
      </c>
      <c r="C434" s="12" t="s">
        <v>498</v>
      </c>
      <c r="D434" s="12" t="s">
        <v>77</v>
      </c>
      <c r="E434" s="13" t="s">
        <v>42</v>
      </c>
      <c r="F434" s="12" t="s">
        <v>121</v>
      </c>
      <c r="G434" s="14" t="s">
        <v>499</v>
      </c>
    </row>
    <row r="435" spans="1:7" hidden="1" x14ac:dyDescent="0.3">
      <c r="A435" s="10">
        <v>19760</v>
      </c>
      <c r="B435" s="12" t="s">
        <v>529</v>
      </c>
      <c r="C435" s="12" t="s">
        <v>498</v>
      </c>
      <c r="D435" s="12" t="s">
        <v>77</v>
      </c>
      <c r="E435" s="13" t="s">
        <v>42</v>
      </c>
      <c r="F435" s="12" t="s">
        <v>121</v>
      </c>
      <c r="G435" s="14" t="s">
        <v>499</v>
      </c>
    </row>
    <row r="436" spans="1:7" hidden="1" x14ac:dyDescent="0.3">
      <c r="A436" s="10">
        <v>19807</v>
      </c>
      <c r="B436" s="12" t="s">
        <v>530</v>
      </c>
      <c r="C436" s="12" t="s">
        <v>498</v>
      </c>
      <c r="D436" s="12" t="s">
        <v>77</v>
      </c>
      <c r="E436" s="13" t="s">
        <v>42</v>
      </c>
      <c r="F436" s="12" t="s">
        <v>121</v>
      </c>
      <c r="G436" s="14" t="s">
        <v>499</v>
      </c>
    </row>
    <row r="437" spans="1:7" hidden="1" x14ac:dyDescent="0.3">
      <c r="A437" s="10">
        <v>19809</v>
      </c>
      <c r="B437" s="12" t="s">
        <v>531</v>
      </c>
      <c r="C437" s="12" t="s">
        <v>498</v>
      </c>
      <c r="D437" s="12" t="s">
        <v>77</v>
      </c>
      <c r="E437" s="13" t="s">
        <v>42</v>
      </c>
      <c r="F437" s="12" t="s">
        <v>108</v>
      </c>
      <c r="G437" s="14" t="s">
        <v>499</v>
      </c>
    </row>
    <row r="438" spans="1:7" hidden="1" x14ac:dyDescent="0.3">
      <c r="A438" s="10">
        <v>19821</v>
      </c>
      <c r="B438" s="12" t="s">
        <v>532</v>
      </c>
      <c r="C438" s="12" t="s">
        <v>498</v>
      </c>
      <c r="D438" s="12" t="s">
        <v>77</v>
      </c>
      <c r="E438" s="13" t="s">
        <v>42</v>
      </c>
      <c r="F438" s="12" t="s">
        <v>121</v>
      </c>
      <c r="G438" s="14" t="s">
        <v>499</v>
      </c>
    </row>
    <row r="439" spans="1:7" hidden="1" x14ac:dyDescent="0.3">
      <c r="A439" s="10">
        <v>19824</v>
      </c>
      <c r="B439" s="12" t="s">
        <v>533</v>
      </c>
      <c r="C439" s="12" t="s">
        <v>498</v>
      </c>
      <c r="D439" s="12" t="s">
        <v>77</v>
      </c>
      <c r="E439" s="13" t="s">
        <v>42</v>
      </c>
      <c r="F439" s="12" t="s">
        <v>121</v>
      </c>
      <c r="G439" s="14" t="s">
        <v>499</v>
      </c>
    </row>
    <row r="440" spans="1:7" hidden="1" x14ac:dyDescent="0.3">
      <c r="A440" s="10">
        <v>19845</v>
      </c>
      <c r="B440" s="12" t="s">
        <v>534</v>
      </c>
      <c r="C440" s="12" t="s">
        <v>498</v>
      </c>
      <c r="D440" s="12" t="s">
        <v>77</v>
      </c>
      <c r="E440" s="13" t="s">
        <v>42</v>
      </c>
      <c r="F440" s="12" t="s">
        <v>121</v>
      </c>
      <c r="G440" s="14" t="s">
        <v>499</v>
      </c>
    </row>
    <row r="441" spans="1:7" hidden="1" x14ac:dyDescent="0.3">
      <c r="A441" s="10">
        <v>20621</v>
      </c>
      <c r="B441" s="11" t="s">
        <v>535</v>
      </c>
      <c r="C441" s="12" t="s">
        <v>536</v>
      </c>
      <c r="D441" s="12" t="s">
        <v>97</v>
      </c>
      <c r="E441" s="13" t="s">
        <v>41</v>
      </c>
      <c r="F441" s="12" t="s">
        <v>121</v>
      </c>
      <c r="G441" s="14" t="s">
        <v>97</v>
      </c>
    </row>
    <row r="442" spans="1:7" hidden="1" x14ac:dyDescent="0.3">
      <c r="A442" s="10">
        <v>20443</v>
      </c>
      <c r="B442" s="11" t="s">
        <v>537</v>
      </c>
      <c r="C442" s="12" t="s">
        <v>536</v>
      </c>
      <c r="D442" s="12" t="s">
        <v>97</v>
      </c>
      <c r="E442" s="13" t="s">
        <v>41</v>
      </c>
      <c r="F442" s="12" t="s">
        <v>121</v>
      </c>
      <c r="G442" s="14" t="s">
        <v>97</v>
      </c>
    </row>
    <row r="443" spans="1:7" hidden="1" x14ac:dyDescent="0.3">
      <c r="A443" s="10">
        <v>20770</v>
      </c>
      <c r="B443" s="15" t="s">
        <v>538</v>
      </c>
      <c r="C443" s="12" t="s">
        <v>536</v>
      </c>
      <c r="D443" s="12" t="s">
        <v>74</v>
      </c>
      <c r="E443" s="13" t="s">
        <v>42</v>
      </c>
      <c r="F443" s="12" t="s">
        <v>121</v>
      </c>
      <c r="G443" s="14" t="s">
        <v>74</v>
      </c>
    </row>
    <row r="444" spans="1:7" hidden="1" x14ac:dyDescent="0.3">
      <c r="A444" s="10">
        <v>20011</v>
      </c>
      <c r="B444" s="11" t="s">
        <v>539</v>
      </c>
      <c r="C444" s="12" t="s">
        <v>536</v>
      </c>
      <c r="D444" s="12" t="s">
        <v>97</v>
      </c>
      <c r="E444" s="13" t="s">
        <v>42</v>
      </c>
      <c r="F444" s="12" t="s">
        <v>121</v>
      </c>
      <c r="G444" s="14" t="s">
        <v>74</v>
      </c>
    </row>
    <row r="445" spans="1:7" hidden="1" x14ac:dyDescent="0.3">
      <c r="A445" s="10">
        <v>20013</v>
      </c>
      <c r="B445" s="12" t="s">
        <v>540</v>
      </c>
      <c r="C445" s="12" t="s">
        <v>536</v>
      </c>
      <c r="D445" s="12" t="s">
        <v>97</v>
      </c>
      <c r="E445" s="13" t="s">
        <v>41</v>
      </c>
      <c r="F445" s="12" t="s">
        <v>121</v>
      </c>
      <c r="G445" s="14" t="s">
        <v>97</v>
      </c>
    </row>
    <row r="446" spans="1:7" hidden="1" x14ac:dyDescent="0.3">
      <c r="A446" s="10">
        <v>20032</v>
      </c>
      <c r="B446" s="12" t="s">
        <v>541</v>
      </c>
      <c r="C446" s="12" t="s">
        <v>536</v>
      </c>
      <c r="D446" s="12" t="s">
        <v>97</v>
      </c>
      <c r="E446" s="13" t="s">
        <v>42</v>
      </c>
      <c r="F446" s="12" t="s">
        <v>121</v>
      </c>
      <c r="G446" s="14" t="s">
        <v>97</v>
      </c>
    </row>
    <row r="447" spans="1:7" hidden="1" x14ac:dyDescent="0.3">
      <c r="A447" s="10">
        <v>20045</v>
      </c>
      <c r="B447" s="12" t="s">
        <v>542</v>
      </c>
      <c r="C447" s="12" t="s">
        <v>536</v>
      </c>
      <c r="D447" s="12" t="s">
        <v>97</v>
      </c>
      <c r="E447" s="13" t="s">
        <v>41</v>
      </c>
      <c r="F447" s="12" t="s">
        <v>121</v>
      </c>
      <c r="G447" s="14" t="s">
        <v>97</v>
      </c>
    </row>
    <row r="448" spans="1:7" hidden="1" x14ac:dyDescent="0.3">
      <c r="A448" s="10">
        <v>20060</v>
      </c>
      <c r="B448" s="12" t="s">
        <v>543</v>
      </c>
      <c r="C448" s="12" t="s">
        <v>536</v>
      </c>
      <c r="D448" s="12" t="s">
        <v>97</v>
      </c>
      <c r="E448" s="13" t="s">
        <v>41</v>
      </c>
      <c r="F448" s="12" t="s">
        <v>121</v>
      </c>
      <c r="G448" s="14" t="s">
        <v>97</v>
      </c>
    </row>
    <row r="449" spans="1:7" hidden="1" x14ac:dyDescent="0.3">
      <c r="A449" s="10">
        <v>20175</v>
      </c>
      <c r="B449" s="12" t="s">
        <v>544</v>
      </c>
      <c r="C449" s="12" t="s">
        <v>536</v>
      </c>
      <c r="D449" s="12" t="s">
        <v>97</v>
      </c>
      <c r="E449" s="13" t="s">
        <v>42</v>
      </c>
      <c r="F449" s="12" t="s">
        <v>121</v>
      </c>
      <c r="G449" s="14" t="s">
        <v>97</v>
      </c>
    </row>
    <row r="450" spans="1:7" hidden="1" x14ac:dyDescent="0.3">
      <c r="A450" s="10">
        <v>20178</v>
      </c>
      <c r="B450" s="12" t="s">
        <v>545</v>
      </c>
      <c r="C450" s="12" t="s">
        <v>536</v>
      </c>
      <c r="D450" s="12" t="s">
        <v>97</v>
      </c>
      <c r="E450" s="13" t="s">
        <v>42</v>
      </c>
      <c r="F450" s="12" t="s">
        <v>121</v>
      </c>
      <c r="G450" s="14" t="s">
        <v>97</v>
      </c>
    </row>
    <row r="451" spans="1:7" hidden="1" x14ac:dyDescent="0.3">
      <c r="A451" s="10">
        <v>20228</v>
      </c>
      <c r="B451" s="12" t="s">
        <v>546</v>
      </c>
      <c r="C451" s="12" t="s">
        <v>536</v>
      </c>
      <c r="D451" s="12" t="s">
        <v>97</v>
      </c>
      <c r="E451" s="13" t="s">
        <v>42</v>
      </c>
      <c r="F451" s="12" t="s">
        <v>121</v>
      </c>
      <c r="G451" s="14" t="s">
        <v>97</v>
      </c>
    </row>
    <row r="452" spans="1:7" hidden="1" x14ac:dyDescent="0.3">
      <c r="A452" s="10">
        <v>20238</v>
      </c>
      <c r="B452" s="12" t="s">
        <v>547</v>
      </c>
      <c r="C452" s="12" t="s">
        <v>536</v>
      </c>
      <c r="D452" s="12" t="s">
        <v>97</v>
      </c>
      <c r="E452" s="13" t="s">
        <v>41</v>
      </c>
      <c r="F452" s="12" t="s">
        <v>121</v>
      </c>
      <c r="G452" s="14" t="s">
        <v>97</v>
      </c>
    </row>
    <row r="453" spans="1:7" hidden="1" x14ac:dyDescent="0.3">
      <c r="A453" s="10">
        <v>20250</v>
      </c>
      <c r="B453" s="12" t="s">
        <v>548</v>
      </c>
      <c r="C453" s="12" t="s">
        <v>536</v>
      </c>
      <c r="D453" s="12" t="s">
        <v>97</v>
      </c>
      <c r="E453" s="13" t="s">
        <v>42</v>
      </c>
      <c r="F453" s="12" t="s">
        <v>121</v>
      </c>
      <c r="G453" s="14" t="s">
        <v>97</v>
      </c>
    </row>
    <row r="454" spans="1:7" hidden="1" x14ac:dyDescent="0.3">
      <c r="A454" s="10">
        <v>20295</v>
      </c>
      <c r="B454" s="12" t="s">
        <v>549</v>
      </c>
      <c r="C454" s="12" t="s">
        <v>536</v>
      </c>
      <c r="D454" s="12" t="s">
        <v>97</v>
      </c>
      <c r="E454" s="13" t="s">
        <v>42</v>
      </c>
      <c r="F454" s="12" t="s">
        <v>121</v>
      </c>
      <c r="G454" s="14" t="s">
        <v>97</v>
      </c>
    </row>
    <row r="455" spans="1:7" hidden="1" x14ac:dyDescent="0.3">
      <c r="A455" s="10">
        <v>20310</v>
      </c>
      <c r="B455" s="12" t="s">
        <v>550</v>
      </c>
      <c r="C455" s="12" t="s">
        <v>536</v>
      </c>
      <c r="D455" s="12" t="s">
        <v>97</v>
      </c>
      <c r="E455" s="13" t="s">
        <v>42</v>
      </c>
      <c r="F455" s="12" t="s">
        <v>121</v>
      </c>
      <c r="G455" s="14" t="s">
        <v>97</v>
      </c>
    </row>
    <row r="456" spans="1:7" hidden="1" x14ac:dyDescent="0.3">
      <c r="A456" s="10">
        <v>20383</v>
      </c>
      <c r="B456" s="12" t="s">
        <v>551</v>
      </c>
      <c r="C456" s="12" t="s">
        <v>536</v>
      </c>
      <c r="D456" s="12" t="s">
        <v>97</v>
      </c>
      <c r="E456" s="13" t="s">
        <v>42</v>
      </c>
      <c r="F456" s="12" t="s">
        <v>121</v>
      </c>
      <c r="G456" s="14" t="s">
        <v>74</v>
      </c>
    </row>
    <row r="457" spans="1:7" hidden="1" x14ac:dyDescent="0.3">
      <c r="A457" s="10">
        <v>20400</v>
      </c>
      <c r="B457" s="12" t="s">
        <v>552</v>
      </c>
      <c r="C457" s="12" t="s">
        <v>536</v>
      </c>
      <c r="D457" s="12" t="s">
        <v>97</v>
      </c>
      <c r="E457" s="13" t="s">
        <v>42</v>
      </c>
      <c r="F457" s="12" t="s">
        <v>121</v>
      </c>
      <c r="G457" s="14" t="s">
        <v>97</v>
      </c>
    </row>
    <row r="458" spans="1:7" hidden="1" x14ac:dyDescent="0.3">
      <c r="A458" s="10">
        <v>20517</v>
      </c>
      <c r="B458" s="12" t="s">
        <v>553</v>
      </c>
      <c r="C458" s="12" t="s">
        <v>536</v>
      </c>
      <c r="D458" s="12" t="s">
        <v>97</v>
      </c>
      <c r="E458" s="13" t="s">
        <v>42</v>
      </c>
      <c r="F458" s="12" t="s">
        <v>121</v>
      </c>
      <c r="G458" s="14" t="s">
        <v>97</v>
      </c>
    </row>
    <row r="459" spans="1:7" hidden="1" x14ac:dyDescent="0.3">
      <c r="A459" s="10">
        <v>20550</v>
      </c>
      <c r="B459" s="12" t="s">
        <v>554</v>
      </c>
      <c r="C459" s="12" t="s">
        <v>536</v>
      </c>
      <c r="D459" s="12" t="s">
        <v>97</v>
      </c>
      <c r="E459" s="13" t="s">
        <v>42</v>
      </c>
      <c r="F459" s="12" t="s">
        <v>121</v>
      </c>
      <c r="G459" s="14" t="s">
        <v>97</v>
      </c>
    </row>
    <row r="460" spans="1:7" hidden="1" x14ac:dyDescent="0.3">
      <c r="A460" s="10">
        <v>20570</v>
      </c>
      <c r="B460" s="12" t="s">
        <v>555</v>
      </c>
      <c r="C460" s="12" t="s">
        <v>536</v>
      </c>
      <c r="D460" s="12" t="s">
        <v>97</v>
      </c>
      <c r="E460" s="13" t="s">
        <v>42</v>
      </c>
      <c r="F460" s="12" t="s">
        <v>121</v>
      </c>
      <c r="G460" s="14" t="s">
        <v>97</v>
      </c>
    </row>
    <row r="461" spans="1:7" hidden="1" x14ac:dyDescent="0.3">
      <c r="A461" s="10">
        <v>20614</v>
      </c>
      <c r="B461" s="12" t="s">
        <v>556</v>
      </c>
      <c r="C461" s="12" t="s">
        <v>536</v>
      </c>
      <c r="D461" s="12" t="s">
        <v>97</v>
      </c>
      <c r="E461" s="13" t="s">
        <v>42</v>
      </c>
      <c r="F461" s="12" t="s">
        <v>121</v>
      </c>
      <c r="G461" s="14" t="s">
        <v>81</v>
      </c>
    </row>
    <row r="462" spans="1:7" hidden="1" x14ac:dyDescent="0.3">
      <c r="A462" s="10">
        <v>20710</v>
      </c>
      <c r="B462" s="15" t="s">
        <v>557</v>
      </c>
      <c r="C462" s="12" t="s">
        <v>536</v>
      </c>
      <c r="D462" s="12" t="s">
        <v>74</v>
      </c>
      <c r="E462" s="13" t="s">
        <v>42</v>
      </c>
      <c r="F462" s="12" t="s">
        <v>121</v>
      </c>
      <c r="G462" s="14" t="s">
        <v>74</v>
      </c>
    </row>
    <row r="463" spans="1:7" hidden="1" x14ac:dyDescent="0.3">
      <c r="A463" s="10">
        <v>20750</v>
      </c>
      <c r="B463" s="12" t="s">
        <v>558</v>
      </c>
      <c r="C463" s="12" t="s">
        <v>536</v>
      </c>
      <c r="D463" s="12" t="s">
        <v>97</v>
      </c>
      <c r="E463" s="13" t="s">
        <v>41</v>
      </c>
      <c r="F463" s="12" t="s">
        <v>121</v>
      </c>
      <c r="G463" s="14" t="s">
        <v>97</v>
      </c>
    </row>
    <row r="464" spans="1:7" hidden="1" x14ac:dyDescent="0.3">
      <c r="A464" s="10">
        <v>20787</v>
      </c>
      <c r="B464" s="12" t="s">
        <v>559</v>
      </c>
      <c r="C464" s="12" t="s">
        <v>536</v>
      </c>
      <c r="D464" s="12" t="s">
        <v>97</v>
      </c>
      <c r="E464" s="13" t="s">
        <v>42</v>
      </c>
      <c r="F464" s="12" t="s">
        <v>121</v>
      </c>
      <c r="G464" s="14" t="s">
        <v>97</v>
      </c>
    </row>
    <row r="465" spans="1:7" hidden="1" x14ac:dyDescent="0.3">
      <c r="A465" s="10">
        <v>20001</v>
      </c>
      <c r="B465" s="12" t="s">
        <v>97</v>
      </c>
      <c r="C465" s="12" t="s">
        <v>536</v>
      </c>
      <c r="D465" s="12" t="s">
        <v>97</v>
      </c>
      <c r="E465" s="13" t="s">
        <v>40</v>
      </c>
      <c r="F465" s="12" t="s">
        <v>121</v>
      </c>
      <c r="G465" s="14" t="s">
        <v>97</v>
      </c>
    </row>
    <row r="466" spans="1:7" hidden="1" x14ac:dyDescent="0.3">
      <c r="A466" s="10">
        <v>27615</v>
      </c>
      <c r="B466" s="11" t="s">
        <v>440</v>
      </c>
      <c r="C466" s="12" t="s">
        <v>560</v>
      </c>
      <c r="D466" s="12" t="s">
        <v>65</v>
      </c>
      <c r="E466" s="13" t="s">
        <v>42</v>
      </c>
      <c r="F466" s="12" t="s">
        <v>280</v>
      </c>
      <c r="G466" s="14" t="s">
        <v>65</v>
      </c>
    </row>
    <row r="467" spans="1:7" hidden="1" x14ac:dyDescent="0.3">
      <c r="A467" s="10">
        <v>27006</v>
      </c>
      <c r="B467" s="12" t="s">
        <v>561</v>
      </c>
      <c r="C467" s="12" t="s">
        <v>560</v>
      </c>
      <c r="D467" s="12" t="s">
        <v>65</v>
      </c>
      <c r="E467" s="13" t="s">
        <v>42</v>
      </c>
      <c r="F467" s="12" t="s">
        <v>108</v>
      </c>
      <c r="G467" s="14" t="s">
        <v>65</v>
      </c>
    </row>
    <row r="468" spans="1:7" hidden="1" x14ac:dyDescent="0.3">
      <c r="A468" s="10">
        <v>27025</v>
      </c>
      <c r="B468" s="12" t="s">
        <v>562</v>
      </c>
      <c r="C468" s="12" t="s">
        <v>560</v>
      </c>
      <c r="D468" s="12" t="s">
        <v>88</v>
      </c>
      <c r="E468" s="13" t="s">
        <v>42</v>
      </c>
      <c r="F468" s="12" t="s">
        <v>108</v>
      </c>
      <c r="G468" s="14" t="s">
        <v>88</v>
      </c>
    </row>
    <row r="469" spans="1:7" hidden="1" x14ac:dyDescent="0.3">
      <c r="A469" s="10">
        <v>27050</v>
      </c>
      <c r="B469" s="12" t="s">
        <v>563</v>
      </c>
      <c r="C469" s="12" t="s">
        <v>560</v>
      </c>
      <c r="D469" s="12" t="s">
        <v>65</v>
      </c>
      <c r="E469" s="13" t="s">
        <v>42</v>
      </c>
      <c r="F469" s="12" t="s">
        <v>478</v>
      </c>
      <c r="G469" s="14" t="s">
        <v>65</v>
      </c>
    </row>
    <row r="470" spans="1:7" hidden="1" x14ac:dyDescent="0.3">
      <c r="A470" s="10">
        <v>27073</v>
      </c>
      <c r="B470" s="12" t="s">
        <v>564</v>
      </c>
      <c r="C470" s="12" t="s">
        <v>560</v>
      </c>
      <c r="D470" s="12" t="s">
        <v>88</v>
      </c>
      <c r="E470" s="13" t="s">
        <v>42</v>
      </c>
      <c r="F470" s="12" t="s">
        <v>108</v>
      </c>
      <c r="G470" s="14" t="s">
        <v>88</v>
      </c>
    </row>
    <row r="471" spans="1:7" hidden="1" x14ac:dyDescent="0.3">
      <c r="A471" s="10">
        <v>27075</v>
      </c>
      <c r="B471" s="12" t="s">
        <v>565</v>
      </c>
      <c r="C471" s="12" t="s">
        <v>560</v>
      </c>
      <c r="D471" s="12" t="s">
        <v>88</v>
      </c>
      <c r="E471" s="13" t="s">
        <v>42</v>
      </c>
      <c r="F471" s="12" t="s">
        <v>108</v>
      </c>
      <c r="G471" s="14" t="s">
        <v>88</v>
      </c>
    </row>
    <row r="472" spans="1:7" hidden="1" x14ac:dyDescent="0.3">
      <c r="A472" s="10">
        <v>27077</v>
      </c>
      <c r="B472" s="12" t="s">
        <v>566</v>
      </c>
      <c r="C472" s="12" t="s">
        <v>560</v>
      </c>
      <c r="D472" s="12" t="s">
        <v>65</v>
      </c>
      <c r="E472" s="13" t="s">
        <v>42</v>
      </c>
      <c r="F472" s="12" t="s">
        <v>108</v>
      </c>
      <c r="G472" s="14" t="s">
        <v>65</v>
      </c>
    </row>
    <row r="473" spans="1:7" hidden="1" x14ac:dyDescent="0.3">
      <c r="A473" s="10">
        <v>27086</v>
      </c>
      <c r="B473" s="12" t="s">
        <v>567</v>
      </c>
      <c r="C473" s="12" t="s">
        <v>560</v>
      </c>
      <c r="D473" s="12" t="s">
        <v>65</v>
      </c>
      <c r="E473" s="13" t="s">
        <v>42</v>
      </c>
      <c r="F473" s="12" t="s">
        <v>121</v>
      </c>
      <c r="G473" s="14" t="s">
        <v>65</v>
      </c>
    </row>
    <row r="474" spans="1:7" hidden="1" x14ac:dyDescent="0.3">
      <c r="A474" s="10">
        <v>27099</v>
      </c>
      <c r="B474" s="12" t="s">
        <v>568</v>
      </c>
      <c r="C474" s="12" t="s">
        <v>560</v>
      </c>
      <c r="D474" s="12" t="s">
        <v>88</v>
      </c>
      <c r="E474" s="13" t="s">
        <v>42</v>
      </c>
      <c r="F474" s="12" t="s">
        <v>108</v>
      </c>
      <c r="G474" s="14" t="s">
        <v>88</v>
      </c>
    </row>
    <row r="475" spans="1:7" hidden="1" x14ac:dyDescent="0.3">
      <c r="A475" s="10">
        <v>27150</v>
      </c>
      <c r="B475" s="12" t="s">
        <v>569</v>
      </c>
      <c r="C475" s="12" t="s">
        <v>560</v>
      </c>
      <c r="D475" s="12" t="s">
        <v>65</v>
      </c>
      <c r="E475" s="13" t="s">
        <v>42</v>
      </c>
      <c r="F475" s="12" t="s">
        <v>121</v>
      </c>
      <c r="G475" s="14" t="s">
        <v>65</v>
      </c>
    </row>
    <row r="476" spans="1:7" hidden="1" x14ac:dyDescent="0.3">
      <c r="A476" s="10">
        <v>27160</v>
      </c>
      <c r="B476" s="12" t="s">
        <v>570</v>
      </c>
      <c r="C476" s="12" t="s">
        <v>560</v>
      </c>
      <c r="D476" s="12" t="s">
        <v>65</v>
      </c>
      <c r="E476" s="13" t="s">
        <v>42</v>
      </c>
      <c r="F476" s="12" t="s">
        <v>121</v>
      </c>
      <c r="G476" s="14" t="s">
        <v>65</v>
      </c>
    </row>
    <row r="477" spans="1:7" hidden="1" x14ac:dyDescent="0.3">
      <c r="A477" s="10">
        <v>27205</v>
      </c>
      <c r="B477" s="12" t="s">
        <v>571</v>
      </c>
      <c r="C477" s="12" t="s">
        <v>560</v>
      </c>
      <c r="D477" s="12" t="s">
        <v>88</v>
      </c>
      <c r="E477" s="13" t="s">
        <v>42</v>
      </c>
      <c r="F477" s="12" t="s">
        <v>108</v>
      </c>
      <c r="G477" s="14" t="s">
        <v>88</v>
      </c>
    </row>
    <row r="478" spans="1:7" hidden="1" x14ac:dyDescent="0.3">
      <c r="A478" s="10">
        <v>27135</v>
      </c>
      <c r="B478" s="12" t="s">
        <v>572</v>
      </c>
      <c r="C478" s="12" t="s">
        <v>560</v>
      </c>
      <c r="D478" s="12" t="s">
        <v>65</v>
      </c>
      <c r="E478" s="13" t="s">
        <v>42</v>
      </c>
      <c r="F478" s="12" t="s">
        <v>121</v>
      </c>
      <c r="G478" s="14" t="s">
        <v>65</v>
      </c>
    </row>
    <row r="479" spans="1:7" hidden="1" x14ac:dyDescent="0.3">
      <c r="A479" s="10">
        <v>27245</v>
      </c>
      <c r="B479" s="12" t="s">
        <v>573</v>
      </c>
      <c r="C479" s="12" t="s">
        <v>560</v>
      </c>
      <c r="D479" s="12" t="s">
        <v>88</v>
      </c>
      <c r="E479" s="13" t="s">
        <v>42</v>
      </c>
      <c r="F479" s="12" t="s">
        <v>121</v>
      </c>
      <c r="G479" s="14" t="s">
        <v>88</v>
      </c>
    </row>
    <row r="480" spans="1:7" hidden="1" x14ac:dyDescent="0.3">
      <c r="A480" s="10">
        <v>27250</v>
      </c>
      <c r="B480" s="12" t="s">
        <v>574</v>
      </c>
      <c r="C480" s="12" t="s">
        <v>560</v>
      </c>
      <c r="D480" s="12" t="s">
        <v>77</v>
      </c>
      <c r="E480" s="13" t="s">
        <v>42</v>
      </c>
      <c r="F480" s="12" t="s">
        <v>575</v>
      </c>
      <c r="G480" s="14" t="s">
        <v>77</v>
      </c>
    </row>
    <row r="481" spans="1:7" hidden="1" x14ac:dyDescent="0.3">
      <c r="A481" s="10">
        <v>27361</v>
      </c>
      <c r="B481" s="12" t="s">
        <v>576</v>
      </c>
      <c r="C481" s="12" t="s">
        <v>560</v>
      </c>
      <c r="D481" s="12" t="s">
        <v>88</v>
      </c>
      <c r="E481" s="13" t="s">
        <v>42</v>
      </c>
      <c r="F481" s="12" t="s">
        <v>108</v>
      </c>
      <c r="G481" s="14" t="s">
        <v>88</v>
      </c>
    </row>
    <row r="482" spans="1:7" hidden="1" x14ac:dyDescent="0.3">
      <c r="A482" s="10">
        <v>27372</v>
      </c>
      <c r="B482" s="12" t="s">
        <v>577</v>
      </c>
      <c r="C482" s="12" t="s">
        <v>560</v>
      </c>
      <c r="D482" s="12" t="s">
        <v>65</v>
      </c>
      <c r="E482" s="13" t="s">
        <v>42</v>
      </c>
      <c r="F482" s="12" t="s">
        <v>201</v>
      </c>
      <c r="G482" s="14" t="s">
        <v>65</v>
      </c>
    </row>
    <row r="483" spans="1:7" hidden="1" x14ac:dyDescent="0.3">
      <c r="A483" s="10">
        <v>27413</v>
      </c>
      <c r="B483" s="12" t="s">
        <v>578</v>
      </c>
      <c r="C483" s="12" t="s">
        <v>560</v>
      </c>
      <c r="D483" s="12" t="s">
        <v>65</v>
      </c>
      <c r="E483" s="13" t="s">
        <v>42</v>
      </c>
      <c r="F483" s="12" t="s">
        <v>121</v>
      </c>
      <c r="G483" s="14" t="s">
        <v>65</v>
      </c>
    </row>
    <row r="484" spans="1:7" hidden="1" x14ac:dyDescent="0.3">
      <c r="A484" s="10">
        <v>27425</v>
      </c>
      <c r="B484" s="12" t="s">
        <v>579</v>
      </c>
      <c r="C484" s="12" t="s">
        <v>560</v>
      </c>
      <c r="D484" s="12" t="s">
        <v>65</v>
      </c>
      <c r="E484" s="13" t="s">
        <v>42</v>
      </c>
      <c r="F484" s="12" t="s">
        <v>121</v>
      </c>
      <c r="G484" s="14" t="s">
        <v>65</v>
      </c>
    </row>
    <row r="485" spans="1:7" hidden="1" x14ac:dyDescent="0.3">
      <c r="A485" s="10">
        <v>27430</v>
      </c>
      <c r="B485" s="12" t="s">
        <v>580</v>
      </c>
      <c r="C485" s="12" t="s">
        <v>560</v>
      </c>
      <c r="D485" s="12" t="s">
        <v>65</v>
      </c>
      <c r="E485" s="13" t="s">
        <v>42</v>
      </c>
      <c r="F485" s="12" t="s">
        <v>121</v>
      </c>
      <c r="G485" s="14" t="s">
        <v>65</v>
      </c>
    </row>
    <row r="486" spans="1:7" hidden="1" x14ac:dyDescent="0.3">
      <c r="A486" s="10">
        <v>27450</v>
      </c>
      <c r="B486" s="12" t="s">
        <v>581</v>
      </c>
      <c r="C486" s="12" t="s">
        <v>560</v>
      </c>
      <c r="D486" s="12" t="s">
        <v>65</v>
      </c>
      <c r="E486" s="13" t="s">
        <v>42</v>
      </c>
      <c r="F486" s="12" t="s">
        <v>121</v>
      </c>
      <c r="G486" s="14" t="s">
        <v>65</v>
      </c>
    </row>
    <row r="487" spans="1:7" hidden="1" x14ac:dyDescent="0.3">
      <c r="A487" s="10">
        <v>27491</v>
      </c>
      <c r="B487" s="12" t="s">
        <v>582</v>
      </c>
      <c r="C487" s="12" t="s">
        <v>560</v>
      </c>
      <c r="D487" s="12" t="s">
        <v>88</v>
      </c>
      <c r="E487" s="13" t="s">
        <v>42</v>
      </c>
      <c r="F487" s="12" t="s">
        <v>108</v>
      </c>
      <c r="G487" s="14" t="s">
        <v>88</v>
      </c>
    </row>
    <row r="488" spans="1:7" hidden="1" x14ac:dyDescent="0.3">
      <c r="A488" s="10">
        <v>27495</v>
      </c>
      <c r="B488" s="12" t="s">
        <v>583</v>
      </c>
      <c r="C488" s="12" t="s">
        <v>560</v>
      </c>
      <c r="D488" s="12" t="s">
        <v>88</v>
      </c>
      <c r="E488" s="13" t="s">
        <v>42</v>
      </c>
      <c r="F488" s="12" t="s">
        <v>108</v>
      </c>
      <c r="G488" s="14" t="s">
        <v>88</v>
      </c>
    </row>
    <row r="489" spans="1:7" hidden="1" x14ac:dyDescent="0.3">
      <c r="A489" s="10">
        <v>27001</v>
      </c>
      <c r="B489" s="12" t="s">
        <v>584</v>
      </c>
      <c r="C489" s="12" t="s">
        <v>560</v>
      </c>
      <c r="D489" s="12" t="s">
        <v>88</v>
      </c>
      <c r="E489" s="13" t="s">
        <v>42</v>
      </c>
      <c r="F489" s="12" t="s">
        <v>108</v>
      </c>
      <c r="G489" s="14" t="s">
        <v>88</v>
      </c>
    </row>
    <row r="490" spans="1:7" hidden="1" x14ac:dyDescent="0.3">
      <c r="A490" s="10">
        <v>27580</v>
      </c>
      <c r="B490" s="12" t="s">
        <v>585</v>
      </c>
      <c r="C490" s="12" t="s">
        <v>560</v>
      </c>
      <c r="D490" s="12" t="s">
        <v>65</v>
      </c>
      <c r="E490" s="13" t="s">
        <v>42</v>
      </c>
      <c r="F490" s="12" t="s">
        <v>121</v>
      </c>
      <c r="G490" s="14" t="s">
        <v>65</v>
      </c>
    </row>
    <row r="491" spans="1:7" hidden="1" x14ac:dyDescent="0.3">
      <c r="A491" s="10">
        <v>27600</v>
      </c>
      <c r="B491" s="12" t="s">
        <v>586</v>
      </c>
      <c r="C491" s="12" t="s">
        <v>560</v>
      </c>
      <c r="D491" s="12" t="s">
        <v>88</v>
      </c>
      <c r="E491" s="13" t="s">
        <v>42</v>
      </c>
      <c r="F491" s="12" t="s">
        <v>108</v>
      </c>
      <c r="G491" s="14" t="s">
        <v>88</v>
      </c>
    </row>
    <row r="492" spans="1:7" hidden="1" x14ac:dyDescent="0.3">
      <c r="A492" s="10">
        <v>27660</v>
      </c>
      <c r="B492" s="12" t="s">
        <v>587</v>
      </c>
      <c r="C492" s="12" t="s">
        <v>560</v>
      </c>
      <c r="D492" s="12" t="s">
        <v>92</v>
      </c>
      <c r="E492" s="13" t="s">
        <v>42</v>
      </c>
      <c r="F492" s="12" t="s">
        <v>121</v>
      </c>
      <c r="G492" s="14" t="s">
        <v>92</v>
      </c>
    </row>
    <row r="493" spans="1:7" hidden="1" x14ac:dyDescent="0.3">
      <c r="A493" s="10">
        <v>27745</v>
      </c>
      <c r="B493" s="12" t="s">
        <v>588</v>
      </c>
      <c r="C493" s="12" t="s">
        <v>560</v>
      </c>
      <c r="D493" s="12" t="s">
        <v>88</v>
      </c>
      <c r="E493" s="13" t="s">
        <v>42</v>
      </c>
      <c r="F493" s="12" t="s">
        <v>108</v>
      </c>
      <c r="G493" s="14" t="s">
        <v>88</v>
      </c>
    </row>
    <row r="494" spans="1:7" hidden="1" x14ac:dyDescent="0.3">
      <c r="A494" s="10">
        <v>27787</v>
      </c>
      <c r="B494" s="12" t="s">
        <v>589</v>
      </c>
      <c r="C494" s="12" t="s">
        <v>560</v>
      </c>
      <c r="D494" s="12" t="s">
        <v>88</v>
      </c>
      <c r="E494" s="13" t="s">
        <v>42</v>
      </c>
      <c r="F494" s="12" t="s">
        <v>108</v>
      </c>
      <c r="G494" s="14" t="s">
        <v>88</v>
      </c>
    </row>
    <row r="495" spans="1:7" hidden="1" x14ac:dyDescent="0.3">
      <c r="A495" s="10">
        <v>27800</v>
      </c>
      <c r="B495" s="12" t="s">
        <v>590</v>
      </c>
      <c r="C495" s="12" t="s">
        <v>560</v>
      </c>
      <c r="D495" s="12" t="s">
        <v>65</v>
      </c>
      <c r="E495" s="13" t="s">
        <v>42</v>
      </c>
      <c r="F495" s="12" t="s">
        <v>201</v>
      </c>
      <c r="G495" s="14" t="s">
        <v>65</v>
      </c>
    </row>
    <row r="496" spans="1:7" hidden="1" x14ac:dyDescent="0.3">
      <c r="A496" s="10">
        <v>27810</v>
      </c>
      <c r="B496" s="12" t="s">
        <v>591</v>
      </c>
      <c r="C496" s="12" t="s">
        <v>560</v>
      </c>
      <c r="D496" s="12" t="s">
        <v>65</v>
      </c>
      <c r="E496" s="13" t="s">
        <v>42</v>
      </c>
      <c r="F496" s="12" t="s">
        <v>121</v>
      </c>
      <c r="G496" s="14" t="s">
        <v>65</v>
      </c>
    </row>
    <row r="497" spans="1:7" hidden="1" x14ac:dyDescent="0.3">
      <c r="A497" s="10">
        <v>23079</v>
      </c>
      <c r="B497" s="11" t="s">
        <v>323</v>
      </c>
      <c r="C497" s="12" t="s">
        <v>276</v>
      </c>
      <c r="D497" s="12" t="s">
        <v>89</v>
      </c>
      <c r="E497" s="13" t="s">
        <v>41</v>
      </c>
      <c r="F497" s="12" t="s">
        <v>121</v>
      </c>
      <c r="G497" s="14" t="s">
        <v>89</v>
      </c>
    </row>
    <row r="498" spans="1:7" hidden="1" x14ac:dyDescent="0.3">
      <c r="A498" s="10">
        <v>23168</v>
      </c>
      <c r="B498" s="11" t="s">
        <v>592</v>
      </c>
      <c r="C498" s="12" t="s">
        <v>276</v>
      </c>
      <c r="D498" s="12" t="s">
        <v>89</v>
      </c>
      <c r="E498" s="13" t="s">
        <v>42</v>
      </c>
      <c r="F498" s="12" t="s">
        <v>121</v>
      </c>
      <c r="G498" s="14" t="s">
        <v>89</v>
      </c>
    </row>
    <row r="499" spans="1:7" hidden="1" x14ac:dyDescent="0.3">
      <c r="A499" s="10">
        <v>23678</v>
      </c>
      <c r="B499" s="11" t="s">
        <v>136</v>
      </c>
      <c r="C499" s="12" t="s">
        <v>276</v>
      </c>
      <c r="D499" s="12" t="s">
        <v>89</v>
      </c>
      <c r="E499" s="13" t="s">
        <v>41</v>
      </c>
      <c r="F499" s="12" t="s">
        <v>121</v>
      </c>
      <c r="G499" s="14" t="s">
        <v>89</v>
      </c>
    </row>
    <row r="500" spans="1:7" hidden="1" x14ac:dyDescent="0.3">
      <c r="A500" s="10">
        <v>23068</v>
      </c>
      <c r="B500" s="12" t="s">
        <v>593</v>
      </c>
      <c r="C500" s="12" t="s">
        <v>276</v>
      </c>
      <c r="D500" s="12" t="s">
        <v>89</v>
      </c>
      <c r="E500" s="13" t="s">
        <v>42</v>
      </c>
      <c r="F500" s="12" t="s">
        <v>121</v>
      </c>
      <c r="G500" s="14" t="s">
        <v>89</v>
      </c>
    </row>
    <row r="501" spans="1:7" hidden="1" x14ac:dyDescent="0.3">
      <c r="A501" s="10">
        <v>23090</v>
      </c>
      <c r="B501" s="12" t="s">
        <v>594</v>
      </c>
      <c r="C501" s="12" t="s">
        <v>276</v>
      </c>
      <c r="D501" s="12" t="s">
        <v>89</v>
      </c>
      <c r="E501" s="13" t="s">
        <v>41</v>
      </c>
      <c r="F501" s="12" t="s">
        <v>121</v>
      </c>
      <c r="G501" s="14" t="s">
        <v>89</v>
      </c>
    </row>
    <row r="502" spans="1:7" hidden="1" x14ac:dyDescent="0.3">
      <c r="A502" s="10">
        <v>23162</v>
      </c>
      <c r="B502" s="12" t="s">
        <v>595</v>
      </c>
      <c r="C502" s="12" t="s">
        <v>276</v>
      </c>
      <c r="D502" s="12" t="s">
        <v>89</v>
      </c>
      <c r="E502" s="13" t="s">
        <v>40</v>
      </c>
      <c r="F502" s="12" t="s">
        <v>121</v>
      </c>
      <c r="G502" s="14" t="s">
        <v>89</v>
      </c>
    </row>
    <row r="503" spans="1:7" hidden="1" x14ac:dyDescent="0.3">
      <c r="A503" s="10">
        <v>23182</v>
      </c>
      <c r="B503" s="12" t="s">
        <v>596</v>
      </c>
      <c r="C503" s="12" t="s">
        <v>276</v>
      </c>
      <c r="D503" s="12" t="s">
        <v>89</v>
      </c>
      <c r="E503" s="13" t="s">
        <v>41</v>
      </c>
      <c r="F503" s="12" t="s">
        <v>121</v>
      </c>
      <c r="G503" s="14" t="s">
        <v>89</v>
      </c>
    </row>
    <row r="504" spans="1:7" hidden="1" x14ac:dyDescent="0.3">
      <c r="A504" s="10">
        <v>23189</v>
      </c>
      <c r="B504" s="12" t="s">
        <v>597</v>
      </c>
      <c r="C504" s="12" t="s">
        <v>276</v>
      </c>
      <c r="D504" s="12" t="s">
        <v>89</v>
      </c>
      <c r="E504" s="13" t="s">
        <v>41</v>
      </c>
      <c r="F504" s="12" t="s">
        <v>121</v>
      </c>
      <c r="G504" s="14" t="s">
        <v>89</v>
      </c>
    </row>
    <row r="505" spans="1:7" hidden="1" x14ac:dyDescent="0.3">
      <c r="A505" s="10">
        <v>23300</v>
      </c>
      <c r="B505" s="12" t="s">
        <v>598</v>
      </c>
      <c r="C505" s="12" t="s">
        <v>276</v>
      </c>
      <c r="D505" s="12" t="s">
        <v>89</v>
      </c>
      <c r="E505" s="13" t="s">
        <v>41</v>
      </c>
      <c r="F505" s="12" t="s">
        <v>121</v>
      </c>
      <c r="G505" s="14" t="s">
        <v>89</v>
      </c>
    </row>
    <row r="506" spans="1:7" hidden="1" x14ac:dyDescent="0.3">
      <c r="A506" s="10">
        <v>23350</v>
      </c>
      <c r="B506" s="12" t="s">
        <v>599</v>
      </c>
      <c r="C506" s="12" t="s">
        <v>276</v>
      </c>
      <c r="D506" s="12" t="s">
        <v>89</v>
      </c>
      <c r="E506" s="13" t="s">
        <v>41</v>
      </c>
      <c r="F506" s="12" t="s">
        <v>121</v>
      </c>
      <c r="G506" s="14" t="s">
        <v>89</v>
      </c>
    </row>
    <row r="507" spans="1:7" hidden="1" x14ac:dyDescent="0.3">
      <c r="A507" s="10">
        <v>23417</v>
      </c>
      <c r="B507" s="12" t="s">
        <v>600</v>
      </c>
      <c r="C507" s="12" t="s">
        <v>276</v>
      </c>
      <c r="D507" s="12" t="s">
        <v>89</v>
      </c>
      <c r="E507" s="13" t="s">
        <v>41</v>
      </c>
      <c r="F507" s="12" t="s">
        <v>121</v>
      </c>
      <c r="G507" s="14" t="s">
        <v>89</v>
      </c>
    </row>
    <row r="508" spans="1:7" hidden="1" x14ac:dyDescent="0.3">
      <c r="A508" s="10">
        <v>23419</v>
      </c>
      <c r="B508" s="12" t="s">
        <v>601</v>
      </c>
      <c r="C508" s="12" t="s">
        <v>276</v>
      </c>
      <c r="D508" s="12" t="s">
        <v>89</v>
      </c>
      <c r="E508" s="13" t="s">
        <v>41</v>
      </c>
      <c r="F508" s="12" t="s">
        <v>121</v>
      </c>
      <c r="G508" s="14" t="s">
        <v>89</v>
      </c>
    </row>
    <row r="509" spans="1:7" hidden="1" x14ac:dyDescent="0.3">
      <c r="A509" s="10">
        <v>23464</v>
      </c>
      <c r="B509" s="12" t="s">
        <v>602</v>
      </c>
      <c r="C509" s="12" t="s">
        <v>276</v>
      </c>
      <c r="D509" s="12" t="s">
        <v>89</v>
      </c>
      <c r="E509" s="13" t="s">
        <v>41</v>
      </c>
      <c r="F509" s="12" t="s">
        <v>121</v>
      </c>
      <c r="G509" s="14" t="s">
        <v>89</v>
      </c>
    </row>
    <row r="510" spans="1:7" hidden="1" x14ac:dyDescent="0.3">
      <c r="A510" s="10">
        <v>23466</v>
      </c>
      <c r="B510" s="12" t="s">
        <v>603</v>
      </c>
      <c r="C510" s="12" t="s">
        <v>276</v>
      </c>
      <c r="D510" s="12" t="s">
        <v>89</v>
      </c>
      <c r="E510" s="13" t="s">
        <v>42</v>
      </c>
      <c r="F510" s="12" t="s">
        <v>121</v>
      </c>
      <c r="G510" s="14" t="s">
        <v>89</v>
      </c>
    </row>
    <row r="511" spans="1:7" hidden="1" x14ac:dyDescent="0.3">
      <c r="A511" s="10">
        <v>23001</v>
      </c>
      <c r="B511" s="12" t="s">
        <v>89</v>
      </c>
      <c r="C511" s="12" t="s">
        <v>276</v>
      </c>
      <c r="D511" s="12" t="s">
        <v>89</v>
      </c>
      <c r="E511" s="13" t="s">
        <v>40</v>
      </c>
      <c r="F511" s="12" t="s">
        <v>121</v>
      </c>
      <c r="G511" s="14" t="s">
        <v>89</v>
      </c>
    </row>
    <row r="512" spans="1:7" hidden="1" x14ac:dyDescent="0.3">
      <c r="A512" s="10">
        <v>23500</v>
      </c>
      <c r="B512" s="12" t="s">
        <v>604</v>
      </c>
      <c r="C512" s="12" t="s">
        <v>276</v>
      </c>
      <c r="D512" s="12" t="s">
        <v>89</v>
      </c>
      <c r="E512" s="13" t="s">
        <v>42</v>
      </c>
      <c r="F512" s="12" t="s">
        <v>121</v>
      </c>
      <c r="G512" s="14" t="s">
        <v>89</v>
      </c>
    </row>
    <row r="513" spans="1:7" hidden="1" x14ac:dyDescent="0.3">
      <c r="A513" s="10">
        <v>23555</v>
      </c>
      <c r="B513" s="12" t="s">
        <v>605</v>
      </c>
      <c r="C513" s="12" t="s">
        <v>276</v>
      </c>
      <c r="D513" s="12" t="s">
        <v>89</v>
      </c>
      <c r="E513" s="13" t="s">
        <v>41</v>
      </c>
      <c r="F513" s="12" t="s">
        <v>121</v>
      </c>
      <c r="G513" s="14" t="s">
        <v>89</v>
      </c>
    </row>
    <row r="514" spans="1:7" hidden="1" x14ac:dyDescent="0.3">
      <c r="A514" s="10">
        <v>23570</v>
      </c>
      <c r="B514" s="12" t="s">
        <v>606</v>
      </c>
      <c r="C514" s="12" t="s">
        <v>276</v>
      </c>
      <c r="D514" s="12" t="s">
        <v>89</v>
      </c>
      <c r="E514" s="13" t="s">
        <v>41</v>
      </c>
      <c r="F514" s="12" t="s">
        <v>121</v>
      </c>
      <c r="G514" s="14" t="s">
        <v>89</v>
      </c>
    </row>
    <row r="515" spans="1:7" hidden="1" x14ac:dyDescent="0.3">
      <c r="A515" s="10">
        <v>23574</v>
      </c>
      <c r="B515" s="12" t="s">
        <v>607</v>
      </c>
      <c r="C515" s="12" t="s">
        <v>276</v>
      </c>
      <c r="D515" s="12" t="s">
        <v>89</v>
      </c>
      <c r="E515" s="13" t="s">
        <v>42</v>
      </c>
      <c r="F515" s="12" t="s">
        <v>121</v>
      </c>
      <c r="G515" s="14" t="s">
        <v>89</v>
      </c>
    </row>
    <row r="516" spans="1:7" hidden="1" x14ac:dyDescent="0.3">
      <c r="A516" s="10">
        <v>23580</v>
      </c>
      <c r="B516" s="12" t="s">
        <v>608</v>
      </c>
      <c r="C516" s="12" t="s">
        <v>276</v>
      </c>
      <c r="D516" s="12" t="s">
        <v>89</v>
      </c>
      <c r="E516" s="13" t="s">
        <v>42</v>
      </c>
      <c r="F516" s="12" t="s">
        <v>121</v>
      </c>
      <c r="G516" s="14" t="s">
        <v>89</v>
      </c>
    </row>
    <row r="517" spans="1:7" hidden="1" x14ac:dyDescent="0.3">
      <c r="A517" s="10">
        <v>23586</v>
      </c>
      <c r="B517" s="12" t="s">
        <v>609</v>
      </c>
      <c r="C517" s="12" t="s">
        <v>276</v>
      </c>
      <c r="D517" s="12" t="s">
        <v>89</v>
      </c>
      <c r="E517" s="13" t="s">
        <v>41</v>
      </c>
      <c r="F517" s="12" t="s">
        <v>121</v>
      </c>
      <c r="G517" s="14" t="s">
        <v>89</v>
      </c>
    </row>
    <row r="518" spans="1:7" hidden="1" x14ac:dyDescent="0.3">
      <c r="A518" s="10">
        <v>23660</v>
      </c>
      <c r="B518" s="12" t="s">
        <v>610</v>
      </c>
      <c r="C518" s="12" t="s">
        <v>276</v>
      </c>
      <c r="D518" s="12" t="s">
        <v>89</v>
      </c>
      <c r="E518" s="13" t="s">
        <v>41</v>
      </c>
      <c r="F518" s="12" t="s">
        <v>121</v>
      </c>
      <c r="G518" s="14" t="s">
        <v>89</v>
      </c>
    </row>
    <row r="519" spans="1:7" hidden="1" x14ac:dyDescent="0.3">
      <c r="A519" s="10">
        <v>23670</v>
      </c>
      <c r="B519" s="12" t="s">
        <v>611</v>
      </c>
      <c r="C519" s="12" t="s">
        <v>276</v>
      </c>
      <c r="D519" s="12" t="s">
        <v>89</v>
      </c>
      <c r="E519" s="13" t="s">
        <v>41</v>
      </c>
      <c r="F519" s="12" t="s">
        <v>121</v>
      </c>
      <c r="G519" s="14" t="s">
        <v>89</v>
      </c>
    </row>
    <row r="520" spans="1:7" hidden="1" x14ac:dyDescent="0.3">
      <c r="A520" s="10">
        <v>23672</v>
      </c>
      <c r="B520" s="12" t="s">
        <v>612</v>
      </c>
      <c r="C520" s="12" t="s">
        <v>276</v>
      </c>
      <c r="D520" s="12" t="s">
        <v>89</v>
      </c>
      <c r="E520" s="13" t="s">
        <v>41</v>
      </c>
      <c r="F520" s="12" t="s">
        <v>121</v>
      </c>
      <c r="G520" s="14" t="s">
        <v>89</v>
      </c>
    </row>
    <row r="521" spans="1:7" hidden="1" x14ac:dyDescent="0.3">
      <c r="A521" s="10">
        <v>23675</v>
      </c>
      <c r="B521" s="12" t="s">
        <v>613</v>
      </c>
      <c r="C521" s="12" t="s">
        <v>276</v>
      </c>
      <c r="D521" s="12" t="s">
        <v>89</v>
      </c>
      <c r="E521" s="13" t="s">
        <v>41</v>
      </c>
      <c r="F521" s="12" t="s">
        <v>121</v>
      </c>
      <c r="G521" s="14" t="s">
        <v>89</v>
      </c>
    </row>
    <row r="522" spans="1:7" hidden="1" x14ac:dyDescent="0.3">
      <c r="A522" s="10">
        <v>23686</v>
      </c>
      <c r="B522" s="12" t="s">
        <v>614</v>
      </c>
      <c r="C522" s="12" t="s">
        <v>276</v>
      </c>
      <c r="D522" s="12" t="s">
        <v>89</v>
      </c>
      <c r="E522" s="13" t="s">
        <v>41</v>
      </c>
      <c r="F522" s="12" t="s">
        <v>121</v>
      </c>
      <c r="G522" s="14" t="s">
        <v>89</v>
      </c>
    </row>
    <row r="523" spans="1:7" hidden="1" x14ac:dyDescent="0.3">
      <c r="A523" s="10">
        <v>23807</v>
      </c>
      <c r="B523" s="12" t="s">
        <v>615</v>
      </c>
      <c r="C523" s="12" t="s">
        <v>276</v>
      </c>
      <c r="D523" s="12" t="s">
        <v>89</v>
      </c>
      <c r="E523" s="13" t="s">
        <v>42</v>
      </c>
      <c r="F523" s="12" t="s">
        <v>121</v>
      </c>
      <c r="G523" s="14" t="s">
        <v>89</v>
      </c>
    </row>
    <row r="524" spans="1:7" hidden="1" x14ac:dyDescent="0.3">
      <c r="A524" s="10">
        <v>23855</v>
      </c>
      <c r="B524" s="12" t="s">
        <v>616</v>
      </c>
      <c r="C524" s="12" t="s">
        <v>276</v>
      </c>
      <c r="D524" s="12" t="s">
        <v>89</v>
      </c>
      <c r="E524" s="13" t="s">
        <v>42</v>
      </c>
      <c r="F524" s="12" t="s">
        <v>121</v>
      </c>
      <c r="G524" s="14" t="s">
        <v>89</v>
      </c>
    </row>
    <row r="525" spans="1:7" hidden="1" x14ac:dyDescent="0.3">
      <c r="A525" s="10">
        <v>25019</v>
      </c>
      <c r="B525" s="11" t="s">
        <v>617</v>
      </c>
      <c r="C525" s="12" t="s">
        <v>618</v>
      </c>
      <c r="D525" s="12" t="s">
        <v>71</v>
      </c>
      <c r="E525" s="13" t="s">
        <v>41</v>
      </c>
      <c r="F525" s="12" t="s">
        <v>121</v>
      </c>
      <c r="G525" s="14" t="s">
        <v>71</v>
      </c>
    </row>
    <row r="526" spans="1:7" hidden="1" x14ac:dyDescent="0.3">
      <c r="A526" s="10">
        <v>25120</v>
      </c>
      <c r="B526" s="11" t="s">
        <v>619</v>
      </c>
      <c r="C526" s="12" t="s">
        <v>618</v>
      </c>
      <c r="D526" s="12" t="s">
        <v>71</v>
      </c>
      <c r="E526" s="13" t="s">
        <v>42</v>
      </c>
      <c r="F526" s="12" t="s">
        <v>121</v>
      </c>
      <c r="G526" s="14" t="s">
        <v>71</v>
      </c>
    </row>
    <row r="527" spans="1:7" hidden="1" x14ac:dyDescent="0.3">
      <c r="A527" s="10">
        <v>25258</v>
      </c>
      <c r="B527" s="11" t="s">
        <v>277</v>
      </c>
      <c r="C527" s="12" t="s">
        <v>618</v>
      </c>
      <c r="D527" s="12" t="s">
        <v>71</v>
      </c>
      <c r="E527" s="13" t="s">
        <v>42</v>
      </c>
      <c r="F527" s="12" t="s">
        <v>121</v>
      </c>
      <c r="G527" s="14" t="s">
        <v>71</v>
      </c>
    </row>
    <row r="528" spans="1:7" hidden="1" x14ac:dyDescent="0.3">
      <c r="A528" s="10">
        <v>25312</v>
      </c>
      <c r="B528" s="11" t="s">
        <v>129</v>
      </c>
      <c r="C528" s="12" t="s">
        <v>618</v>
      </c>
      <c r="D528" s="12" t="s">
        <v>71</v>
      </c>
      <c r="E528" s="13" t="s">
        <v>41</v>
      </c>
      <c r="F528" s="12" t="s">
        <v>121</v>
      </c>
      <c r="G528" s="14" t="s">
        <v>71</v>
      </c>
    </row>
    <row r="529" spans="1:7" hidden="1" x14ac:dyDescent="0.3">
      <c r="A529" s="10">
        <v>25402</v>
      </c>
      <c r="B529" s="11" t="s">
        <v>502</v>
      </c>
      <c r="C529" s="12" t="s">
        <v>618</v>
      </c>
      <c r="D529" s="12" t="s">
        <v>71</v>
      </c>
      <c r="E529" s="13" t="s">
        <v>41</v>
      </c>
      <c r="F529" s="12" t="s">
        <v>121</v>
      </c>
      <c r="G529" s="14" t="s">
        <v>71</v>
      </c>
    </row>
    <row r="530" spans="1:7" hidden="1" x14ac:dyDescent="0.3">
      <c r="A530" s="10">
        <v>25473</v>
      </c>
      <c r="B530" s="11" t="s">
        <v>620</v>
      </c>
      <c r="C530" s="12" t="s">
        <v>618</v>
      </c>
      <c r="D530" s="12" t="s">
        <v>71</v>
      </c>
      <c r="E530" s="13" t="s">
        <v>40</v>
      </c>
      <c r="F530" s="12" t="s">
        <v>121</v>
      </c>
      <c r="G530" s="14" t="s">
        <v>71</v>
      </c>
    </row>
    <row r="531" spans="1:7" hidden="1" x14ac:dyDescent="0.3">
      <c r="A531" s="10">
        <v>25483</v>
      </c>
      <c r="B531" s="11" t="s">
        <v>133</v>
      </c>
      <c r="C531" s="12" t="s">
        <v>618</v>
      </c>
      <c r="D531" s="12" t="s">
        <v>71</v>
      </c>
      <c r="E531" s="13" t="s">
        <v>42</v>
      </c>
      <c r="F531" s="12" t="s">
        <v>121</v>
      </c>
      <c r="G531" s="14" t="s">
        <v>71</v>
      </c>
    </row>
    <row r="532" spans="1:7" hidden="1" x14ac:dyDescent="0.3">
      <c r="A532" s="10">
        <v>25612</v>
      </c>
      <c r="B532" s="11" t="s">
        <v>621</v>
      </c>
      <c r="C532" s="12" t="s">
        <v>618</v>
      </c>
      <c r="D532" s="12" t="s">
        <v>71</v>
      </c>
      <c r="E532" s="13" t="s">
        <v>42</v>
      </c>
      <c r="F532" s="12" t="s">
        <v>121</v>
      </c>
      <c r="G532" s="14" t="s">
        <v>71</v>
      </c>
    </row>
    <row r="533" spans="1:7" hidden="1" x14ac:dyDescent="0.3">
      <c r="A533" s="10">
        <v>25649</v>
      </c>
      <c r="B533" s="11" t="s">
        <v>622</v>
      </c>
      <c r="C533" s="12" t="s">
        <v>618</v>
      </c>
      <c r="D533" s="12" t="s">
        <v>71</v>
      </c>
      <c r="E533" s="13" t="s">
        <v>42</v>
      </c>
      <c r="F533" s="12" t="s">
        <v>121</v>
      </c>
      <c r="G533" s="14" t="s">
        <v>71</v>
      </c>
    </row>
    <row r="534" spans="1:7" hidden="1" x14ac:dyDescent="0.3">
      <c r="A534" s="10">
        <v>25653</v>
      </c>
      <c r="B534" s="11" t="s">
        <v>623</v>
      </c>
      <c r="C534" s="12" t="s">
        <v>618</v>
      </c>
      <c r="D534" s="12" t="s">
        <v>71</v>
      </c>
      <c r="E534" s="13" t="s">
        <v>42</v>
      </c>
      <c r="F534" s="12" t="s">
        <v>121</v>
      </c>
      <c r="G534" s="14" t="s">
        <v>71</v>
      </c>
    </row>
    <row r="535" spans="1:7" hidden="1" x14ac:dyDescent="0.3">
      <c r="A535" s="10">
        <v>25658</v>
      </c>
      <c r="B535" s="11" t="s">
        <v>137</v>
      </c>
      <c r="C535" s="12" t="s">
        <v>618</v>
      </c>
      <c r="D535" s="12" t="s">
        <v>71</v>
      </c>
      <c r="E535" s="13" t="s">
        <v>41</v>
      </c>
      <c r="F535" s="12" t="s">
        <v>121</v>
      </c>
      <c r="G535" s="14" t="s">
        <v>71</v>
      </c>
    </row>
    <row r="536" spans="1:7" hidden="1" x14ac:dyDescent="0.3">
      <c r="A536" s="10">
        <v>25506</v>
      </c>
      <c r="B536" s="11" t="s">
        <v>143</v>
      </c>
      <c r="C536" s="12" t="s">
        <v>618</v>
      </c>
      <c r="D536" s="12" t="s">
        <v>71</v>
      </c>
      <c r="E536" s="13" t="s">
        <v>42</v>
      </c>
      <c r="F536" s="12" t="s">
        <v>121</v>
      </c>
      <c r="G536" s="14" t="s">
        <v>71</v>
      </c>
    </row>
    <row r="537" spans="1:7" hidden="1" x14ac:dyDescent="0.3">
      <c r="A537" s="10">
        <v>25001</v>
      </c>
      <c r="B537" s="12" t="s">
        <v>624</v>
      </c>
      <c r="C537" s="12" t="s">
        <v>618</v>
      </c>
      <c r="D537" s="12" t="s">
        <v>71</v>
      </c>
      <c r="E537" s="13" t="s">
        <v>42</v>
      </c>
      <c r="F537" s="12" t="s">
        <v>121</v>
      </c>
      <c r="G537" s="14" t="s">
        <v>71</v>
      </c>
    </row>
    <row r="538" spans="1:7" hidden="1" x14ac:dyDescent="0.3">
      <c r="A538" s="10">
        <v>25035</v>
      </c>
      <c r="B538" s="12" t="s">
        <v>625</v>
      </c>
      <c r="C538" s="12" t="s">
        <v>618</v>
      </c>
      <c r="D538" s="12" t="s">
        <v>71</v>
      </c>
      <c r="E538" s="13" t="s">
        <v>41</v>
      </c>
      <c r="F538" s="12" t="s">
        <v>121</v>
      </c>
      <c r="G538" s="14" t="s">
        <v>71</v>
      </c>
    </row>
    <row r="539" spans="1:7" hidden="1" x14ac:dyDescent="0.3">
      <c r="A539" s="10">
        <v>25040</v>
      </c>
      <c r="B539" s="12" t="s">
        <v>626</v>
      </c>
      <c r="C539" s="12" t="s">
        <v>618</v>
      </c>
      <c r="D539" s="12" t="s">
        <v>71</v>
      </c>
      <c r="E539" s="13" t="s">
        <v>41</v>
      </c>
      <c r="F539" s="12" t="s">
        <v>121</v>
      </c>
      <c r="G539" s="14" t="s">
        <v>71</v>
      </c>
    </row>
    <row r="540" spans="1:7" hidden="1" x14ac:dyDescent="0.3">
      <c r="A540" s="10">
        <v>25599</v>
      </c>
      <c r="B540" s="12" t="s">
        <v>627</v>
      </c>
      <c r="C540" s="12" t="s">
        <v>618</v>
      </c>
      <c r="D540" s="12" t="s">
        <v>71</v>
      </c>
      <c r="E540" s="13" t="s">
        <v>42</v>
      </c>
      <c r="F540" s="12" t="s">
        <v>121</v>
      </c>
      <c r="G540" s="14" t="s">
        <v>71</v>
      </c>
    </row>
    <row r="541" spans="1:7" hidden="1" x14ac:dyDescent="0.3">
      <c r="A541" s="10">
        <v>25053</v>
      </c>
      <c r="B541" s="12" t="s">
        <v>628</v>
      </c>
      <c r="C541" s="12" t="s">
        <v>618</v>
      </c>
      <c r="D541" s="12" t="s">
        <v>71</v>
      </c>
      <c r="E541" s="13" t="s">
        <v>41</v>
      </c>
      <c r="F541" s="12" t="s">
        <v>121</v>
      </c>
      <c r="G541" s="14" t="s">
        <v>71</v>
      </c>
    </row>
    <row r="542" spans="1:7" hidden="1" x14ac:dyDescent="0.3">
      <c r="A542" s="10">
        <v>25086</v>
      </c>
      <c r="B542" s="12" t="s">
        <v>629</v>
      </c>
      <c r="C542" s="12" t="s">
        <v>618</v>
      </c>
      <c r="D542" s="12" t="s">
        <v>71</v>
      </c>
      <c r="E542" s="13" t="s">
        <v>42</v>
      </c>
      <c r="F542" s="12" t="s">
        <v>121</v>
      </c>
      <c r="G542" s="14" t="s">
        <v>71</v>
      </c>
    </row>
    <row r="543" spans="1:7" hidden="1" x14ac:dyDescent="0.3">
      <c r="A543" s="10">
        <v>25095</v>
      </c>
      <c r="B543" s="12" t="s">
        <v>630</v>
      </c>
      <c r="C543" s="12" t="s">
        <v>618</v>
      </c>
      <c r="D543" s="12" t="s">
        <v>71</v>
      </c>
      <c r="E543" s="13" t="s">
        <v>42</v>
      </c>
      <c r="F543" s="12" t="s">
        <v>121</v>
      </c>
      <c r="G543" s="14" t="s">
        <v>71</v>
      </c>
    </row>
    <row r="544" spans="1:7" hidden="1" x14ac:dyDescent="0.3">
      <c r="A544" s="10">
        <v>11001</v>
      </c>
      <c r="B544" s="12" t="s">
        <v>71</v>
      </c>
      <c r="C544" s="12" t="s">
        <v>618</v>
      </c>
      <c r="D544" s="12" t="s">
        <v>71</v>
      </c>
      <c r="E544" s="13" t="s">
        <v>40</v>
      </c>
      <c r="F544" s="12" t="s">
        <v>121</v>
      </c>
      <c r="G544" s="14" t="s">
        <v>71</v>
      </c>
    </row>
    <row r="545" spans="1:7" hidden="1" x14ac:dyDescent="0.3">
      <c r="A545" s="10">
        <v>25099</v>
      </c>
      <c r="B545" s="12" t="s">
        <v>631</v>
      </c>
      <c r="C545" s="12" t="s">
        <v>618</v>
      </c>
      <c r="D545" s="12" t="s">
        <v>71</v>
      </c>
      <c r="E545" s="13" t="s">
        <v>41</v>
      </c>
      <c r="F545" s="12" t="s">
        <v>121</v>
      </c>
      <c r="G545" s="14" t="s">
        <v>71</v>
      </c>
    </row>
    <row r="546" spans="1:7" hidden="1" x14ac:dyDescent="0.3">
      <c r="A546" s="10">
        <v>25123</v>
      </c>
      <c r="B546" s="12" t="s">
        <v>632</v>
      </c>
      <c r="C546" s="12" t="s">
        <v>618</v>
      </c>
      <c r="D546" s="12" t="s">
        <v>71</v>
      </c>
      <c r="E546" s="13" t="s">
        <v>41</v>
      </c>
      <c r="F546" s="12" t="s">
        <v>121</v>
      </c>
      <c r="G546" s="14" t="s">
        <v>71</v>
      </c>
    </row>
    <row r="547" spans="1:7" hidden="1" x14ac:dyDescent="0.3">
      <c r="A547" s="10">
        <v>25126</v>
      </c>
      <c r="B547" s="12" t="s">
        <v>633</v>
      </c>
      <c r="C547" s="12" t="s">
        <v>618</v>
      </c>
      <c r="D547" s="12" t="s">
        <v>71</v>
      </c>
      <c r="E547" s="13" t="s">
        <v>41</v>
      </c>
      <c r="F547" s="12" t="s">
        <v>121</v>
      </c>
      <c r="G547" s="14" t="s">
        <v>71</v>
      </c>
    </row>
    <row r="548" spans="1:7" hidden="1" x14ac:dyDescent="0.3">
      <c r="A548" s="10">
        <v>25148</v>
      </c>
      <c r="B548" s="12" t="s">
        <v>634</v>
      </c>
      <c r="C548" s="12" t="s">
        <v>618</v>
      </c>
      <c r="D548" s="12" t="s">
        <v>71</v>
      </c>
      <c r="E548" s="13" t="s">
        <v>42</v>
      </c>
      <c r="F548" s="12" t="s">
        <v>121</v>
      </c>
      <c r="G548" s="14" t="s">
        <v>71</v>
      </c>
    </row>
    <row r="549" spans="1:7" hidden="1" x14ac:dyDescent="0.3">
      <c r="A549" s="10">
        <v>25151</v>
      </c>
      <c r="B549" s="12" t="s">
        <v>635</v>
      </c>
      <c r="C549" s="12" t="s">
        <v>618</v>
      </c>
      <c r="D549" s="12" t="s">
        <v>71</v>
      </c>
      <c r="E549" s="13" t="s">
        <v>41</v>
      </c>
      <c r="F549" s="12" t="s">
        <v>121</v>
      </c>
      <c r="G549" s="14" t="s">
        <v>71</v>
      </c>
    </row>
    <row r="550" spans="1:7" hidden="1" x14ac:dyDescent="0.3">
      <c r="A550" s="10">
        <v>25154</v>
      </c>
      <c r="B550" s="12" t="s">
        <v>636</v>
      </c>
      <c r="C550" s="12" t="s">
        <v>618</v>
      </c>
      <c r="D550" s="12" t="s">
        <v>71</v>
      </c>
      <c r="E550" s="13" t="s">
        <v>42</v>
      </c>
      <c r="F550" s="12" t="s">
        <v>121</v>
      </c>
      <c r="G550" s="14" t="s">
        <v>71</v>
      </c>
    </row>
    <row r="551" spans="1:7" hidden="1" x14ac:dyDescent="0.3">
      <c r="A551" s="10">
        <v>25168</v>
      </c>
      <c r="B551" s="12" t="s">
        <v>637</v>
      </c>
      <c r="C551" s="12" t="s">
        <v>618</v>
      </c>
      <c r="D551" s="12" t="s">
        <v>71</v>
      </c>
      <c r="E551" s="13" t="s">
        <v>42</v>
      </c>
      <c r="F551" s="12" t="s">
        <v>121</v>
      </c>
      <c r="G551" s="14" t="s">
        <v>71</v>
      </c>
    </row>
    <row r="552" spans="1:7" hidden="1" x14ac:dyDescent="0.3">
      <c r="A552" s="10">
        <v>25175</v>
      </c>
      <c r="B552" s="12" t="s">
        <v>638</v>
      </c>
      <c r="C552" s="12" t="s">
        <v>618</v>
      </c>
      <c r="D552" s="12" t="s">
        <v>71</v>
      </c>
      <c r="E552" s="13" t="s">
        <v>41</v>
      </c>
      <c r="F552" s="12" t="s">
        <v>121</v>
      </c>
      <c r="G552" s="14" t="s">
        <v>71</v>
      </c>
    </row>
    <row r="553" spans="1:7" hidden="1" x14ac:dyDescent="0.3">
      <c r="A553" s="10">
        <v>25178</v>
      </c>
      <c r="B553" s="12" t="s">
        <v>639</v>
      </c>
      <c r="C553" s="12" t="s">
        <v>618</v>
      </c>
      <c r="D553" s="12" t="s">
        <v>71</v>
      </c>
      <c r="E553" s="13" t="s">
        <v>41</v>
      </c>
      <c r="F553" s="12" t="s">
        <v>121</v>
      </c>
      <c r="G553" s="14" t="s">
        <v>71</v>
      </c>
    </row>
    <row r="554" spans="1:7" hidden="1" x14ac:dyDescent="0.3">
      <c r="A554" s="10">
        <v>25181</v>
      </c>
      <c r="B554" s="12" t="s">
        <v>640</v>
      </c>
      <c r="C554" s="12" t="s">
        <v>618</v>
      </c>
      <c r="D554" s="12" t="s">
        <v>71</v>
      </c>
      <c r="E554" s="13" t="s">
        <v>41</v>
      </c>
      <c r="F554" s="12" t="s">
        <v>121</v>
      </c>
      <c r="G554" s="14" t="s">
        <v>71</v>
      </c>
    </row>
    <row r="555" spans="1:7" hidden="1" x14ac:dyDescent="0.3">
      <c r="A555" s="10">
        <v>25183</v>
      </c>
      <c r="B555" s="12" t="s">
        <v>641</v>
      </c>
      <c r="C555" s="12" t="s">
        <v>618</v>
      </c>
      <c r="D555" s="12" t="s">
        <v>96</v>
      </c>
      <c r="E555" s="13" t="s">
        <v>41</v>
      </c>
      <c r="F555" s="12" t="s">
        <v>121</v>
      </c>
      <c r="G555" s="14" t="s">
        <v>96</v>
      </c>
    </row>
    <row r="556" spans="1:7" hidden="1" x14ac:dyDescent="0.3">
      <c r="A556" s="10">
        <v>25200</v>
      </c>
      <c r="B556" s="12" t="s">
        <v>642</v>
      </c>
      <c r="C556" s="12" t="s">
        <v>618</v>
      </c>
      <c r="D556" s="12" t="s">
        <v>71</v>
      </c>
      <c r="E556" s="13" t="s">
        <v>41</v>
      </c>
      <c r="F556" s="12" t="s">
        <v>121</v>
      </c>
      <c r="G556" s="14" t="s">
        <v>71</v>
      </c>
    </row>
    <row r="557" spans="1:7" hidden="1" x14ac:dyDescent="0.3">
      <c r="A557" s="10">
        <v>25214</v>
      </c>
      <c r="B557" s="12" t="s">
        <v>643</v>
      </c>
      <c r="C557" s="12" t="s">
        <v>618</v>
      </c>
      <c r="D557" s="12" t="s">
        <v>71</v>
      </c>
      <c r="E557" s="13" t="s">
        <v>41</v>
      </c>
      <c r="F557" s="12" t="s">
        <v>121</v>
      </c>
      <c r="G557" s="14" t="s">
        <v>71</v>
      </c>
    </row>
    <row r="558" spans="1:7" hidden="1" x14ac:dyDescent="0.3">
      <c r="A558" s="10">
        <v>25224</v>
      </c>
      <c r="B558" s="12" t="s">
        <v>644</v>
      </c>
      <c r="C558" s="12" t="s">
        <v>618</v>
      </c>
      <c r="D558" s="12" t="s">
        <v>71</v>
      </c>
      <c r="E558" s="13" t="s">
        <v>42</v>
      </c>
      <c r="F558" s="12" t="s">
        <v>121</v>
      </c>
      <c r="G558" s="14" t="s">
        <v>71</v>
      </c>
    </row>
    <row r="559" spans="1:7" hidden="1" x14ac:dyDescent="0.3">
      <c r="A559" s="10">
        <v>25245</v>
      </c>
      <c r="B559" s="12" t="s">
        <v>645</v>
      </c>
      <c r="C559" s="12" t="s">
        <v>618</v>
      </c>
      <c r="D559" s="12" t="s">
        <v>71</v>
      </c>
      <c r="E559" s="13" t="s">
        <v>41</v>
      </c>
      <c r="F559" s="12" t="s">
        <v>121</v>
      </c>
      <c r="G559" s="14" t="s">
        <v>71</v>
      </c>
    </row>
    <row r="560" spans="1:7" hidden="1" x14ac:dyDescent="0.3">
      <c r="A560" s="10">
        <v>25260</v>
      </c>
      <c r="B560" s="12" t="s">
        <v>646</v>
      </c>
      <c r="C560" s="12" t="s">
        <v>618</v>
      </c>
      <c r="D560" s="12" t="s">
        <v>71</v>
      </c>
      <c r="E560" s="13" t="s">
        <v>41</v>
      </c>
      <c r="F560" s="12" t="s">
        <v>121</v>
      </c>
      <c r="G560" s="14" t="s">
        <v>71</v>
      </c>
    </row>
    <row r="561" spans="1:7" hidden="1" x14ac:dyDescent="0.3">
      <c r="A561" s="10">
        <v>25269</v>
      </c>
      <c r="B561" s="12" t="s">
        <v>647</v>
      </c>
      <c r="C561" s="12" t="s">
        <v>618</v>
      </c>
      <c r="D561" s="12" t="s">
        <v>71</v>
      </c>
      <c r="E561" s="13" t="s">
        <v>41</v>
      </c>
      <c r="F561" s="12" t="s">
        <v>121</v>
      </c>
      <c r="G561" s="14" t="s">
        <v>71</v>
      </c>
    </row>
    <row r="562" spans="1:7" hidden="1" x14ac:dyDescent="0.3">
      <c r="A562" s="10">
        <v>25279</v>
      </c>
      <c r="B562" s="12" t="s">
        <v>648</v>
      </c>
      <c r="C562" s="12" t="s">
        <v>618</v>
      </c>
      <c r="D562" s="12" t="s">
        <v>71</v>
      </c>
      <c r="E562" s="13" t="s">
        <v>41</v>
      </c>
      <c r="F562" s="12" t="s">
        <v>121</v>
      </c>
      <c r="G562" s="14" t="s">
        <v>71</v>
      </c>
    </row>
    <row r="563" spans="1:7" hidden="1" x14ac:dyDescent="0.3">
      <c r="A563" s="10">
        <v>25281</v>
      </c>
      <c r="B563" s="12" t="s">
        <v>649</v>
      </c>
      <c r="C563" s="12" t="s">
        <v>618</v>
      </c>
      <c r="D563" s="12" t="s">
        <v>71</v>
      </c>
      <c r="E563" s="13" t="s">
        <v>41</v>
      </c>
      <c r="F563" s="12" t="s">
        <v>121</v>
      </c>
      <c r="G563" s="14" t="s">
        <v>71</v>
      </c>
    </row>
    <row r="564" spans="1:7" hidden="1" x14ac:dyDescent="0.3">
      <c r="A564" s="10">
        <v>25286</v>
      </c>
      <c r="B564" s="12" t="s">
        <v>650</v>
      </c>
      <c r="C564" s="12" t="s">
        <v>618</v>
      </c>
      <c r="D564" s="12" t="s">
        <v>71</v>
      </c>
      <c r="E564" s="13" t="s">
        <v>41</v>
      </c>
      <c r="F564" s="12" t="s">
        <v>121</v>
      </c>
      <c r="G564" s="14" t="s">
        <v>71</v>
      </c>
    </row>
    <row r="565" spans="1:7" hidden="1" x14ac:dyDescent="0.3">
      <c r="A565" s="10">
        <v>25288</v>
      </c>
      <c r="B565" s="12" t="s">
        <v>651</v>
      </c>
      <c r="C565" s="12" t="s">
        <v>618</v>
      </c>
      <c r="D565" s="12" t="s">
        <v>71</v>
      </c>
      <c r="E565" s="13" t="s">
        <v>42</v>
      </c>
      <c r="F565" s="12" t="s">
        <v>121</v>
      </c>
      <c r="G565" s="14" t="s">
        <v>71</v>
      </c>
    </row>
    <row r="566" spans="1:7" hidden="1" x14ac:dyDescent="0.3">
      <c r="A566" s="10">
        <v>25290</v>
      </c>
      <c r="B566" s="12" t="s">
        <v>652</v>
      </c>
      <c r="C566" s="12" t="s">
        <v>618</v>
      </c>
      <c r="D566" s="12" t="s">
        <v>71</v>
      </c>
      <c r="E566" s="13" t="s">
        <v>41</v>
      </c>
      <c r="F566" s="12" t="s">
        <v>121</v>
      </c>
      <c r="G566" s="14" t="s">
        <v>71</v>
      </c>
    </row>
    <row r="567" spans="1:7" hidden="1" x14ac:dyDescent="0.3">
      <c r="A567" s="10">
        <v>25293</v>
      </c>
      <c r="B567" s="12" t="s">
        <v>653</v>
      </c>
      <c r="C567" s="12" t="s">
        <v>618</v>
      </c>
      <c r="D567" s="12" t="s">
        <v>71</v>
      </c>
      <c r="E567" s="13" t="s">
        <v>42</v>
      </c>
      <c r="F567" s="12" t="s">
        <v>121</v>
      </c>
      <c r="G567" s="14" t="s">
        <v>71</v>
      </c>
    </row>
    <row r="568" spans="1:7" hidden="1" x14ac:dyDescent="0.3">
      <c r="A568" s="10">
        <v>25295</v>
      </c>
      <c r="B568" s="12" t="s">
        <v>654</v>
      </c>
      <c r="C568" s="12" t="s">
        <v>618</v>
      </c>
      <c r="D568" s="12" t="s">
        <v>71</v>
      </c>
      <c r="E568" s="13" t="s">
        <v>41</v>
      </c>
      <c r="F568" s="12" t="s">
        <v>121</v>
      </c>
      <c r="G568" s="14" t="s">
        <v>71</v>
      </c>
    </row>
    <row r="569" spans="1:7" hidden="1" x14ac:dyDescent="0.3">
      <c r="A569" s="10">
        <v>25297</v>
      </c>
      <c r="B569" s="12" t="s">
        <v>655</v>
      </c>
      <c r="C569" s="12" t="s">
        <v>618</v>
      </c>
      <c r="D569" s="12" t="s">
        <v>71</v>
      </c>
      <c r="E569" s="13" t="s">
        <v>42</v>
      </c>
      <c r="F569" s="12" t="s">
        <v>121</v>
      </c>
      <c r="G569" s="14" t="s">
        <v>71</v>
      </c>
    </row>
    <row r="570" spans="1:7" hidden="1" x14ac:dyDescent="0.3">
      <c r="A570" s="10">
        <v>25299</v>
      </c>
      <c r="B570" s="12" t="s">
        <v>656</v>
      </c>
      <c r="C570" s="12" t="s">
        <v>618</v>
      </c>
      <c r="D570" s="12" t="s">
        <v>71</v>
      </c>
      <c r="E570" s="13" t="s">
        <v>42</v>
      </c>
      <c r="F570" s="12" t="s">
        <v>121</v>
      </c>
      <c r="G570" s="14" t="s">
        <v>71</v>
      </c>
    </row>
    <row r="571" spans="1:7" hidden="1" x14ac:dyDescent="0.3">
      <c r="A571" s="10">
        <v>25307</v>
      </c>
      <c r="B571" s="12" t="s">
        <v>657</v>
      </c>
      <c r="C571" s="12" t="s">
        <v>618</v>
      </c>
      <c r="D571" s="12" t="s">
        <v>71</v>
      </c>
      <c r="E571" s="13" t="s">
        <v>42</v>
      </c>
      <c r="F571" s="12" t="s">
        <v>121</v>
      </c>
      <c r="G571" s="14" t="s">
        <v>71</v>
      </c>
    </row>
    <row r="572" spans="1:7" hidden="1" x14ac:dyDescent="0.3">
      <c r="A572" s="10">
        <v>25317</v>
      </c>
      <c r="B572" s="12" t="s">
        <v>658</v>
      </c>
      <c r="C572" s="12" t="s">
        <v>618</v>
      </c>
      <c r="D572" s="12" t="s">
        <v>71</v>
      </c>
      <c r="E572" s="13" t="s">
        <v>42</v>
      </c>
      <c r="F572" s="12" t="s">
        <v>121</v>
      </c>
      <c r="G572" s="14" t="s">
        <v>71</v>
      </c>
    </row>
    <row r="573" spans="1:7" hidden="1" x14ac:dyDescent="0.3">
      <c r="A573" s="10">
        <v>25320</v>
      </c>
      <c r="B573" s="12" t="s">
        <v>659</v>
      </c>
      <c r="C573" s="12" t="s">
        <v>618</v>
      </c>
      <c r="D573" s="12" t="s">
        <v>71</v>
      </c>
      <c r="E573" s="13" t="s">
        <v>42</v>
      </c>
      <c r="F573" s="12" t="s">
        <v>121</v>
      </c>
      <c r="G573" s="14" t="s">
        <v>71</v>
      </c>
    </row>
    <row r="574" spans="1:7" hidden="1" x14ac:dyDescent="0.3">
      <c r="A574" s="10">
        <v>25322</v>
      </c>
      <c r="B574" s="12" t="s">
        <v>660</v>
      </c>
      <c r="C574" s="12" t="s">
        <v>618</v>
      </c>
      <c r="D574" s="12" t="s">
        <v>71</v>
      </c>
      <c r="E574" s="13" t="s">
        <v>41</v>
      </c>
      <c r="F574" s="12" t="s">
        <v>121</v>
      </c>
      <c r="G574" s="14" t="s">
        <v>71</v>
      </c>
    </row>
    <row r="575" spans="1:7" hidden="1" x14ac:dyDescent="0.3">
      <c r="A575" s="10">
        <v>25324</v>
      </c>
      <c r="B575" s="12" t="s">
        <v>661</v>
      </c>
      <c r="C575" s="12" t="s">
        <v>618</v>
      </c>
      <c r="D575" s="12" t="s">
        <v>85</v>
      </c>
      <c r="E575" s="13" t="s">
        <v>42</v>
      </c>
      <c r="F575" s="12" t="s">
        <v>121</v>
      </c>
      <c r="G575" s="14" t="s">
        <v>85</v>
      </c>
    </row>
    <row r="576" spans="1:7" hidden="1" x14ac:dyDescent="0.3">
      <c r="A576" s="10">
        <v>25326</v>
      </c>
      <c r="B576" s="12" t="s">
        <v>662</v>
      </c>
      <c r="C576" s="12" t="s">
        <v>618</v>
      </c>
      <c r="D576" s="12" t="s">
        <v>71</v>
      </c>
      <c r="E576" s="13" t="s">
        <v>41</v>
      </c>
      <c r="F576" s="12" t="s">
        <v>121</v>
      </c>
      <c r="G576" s="14" t="s">
        <v>71</v>
      </c>
    </row>
    <row r="577" spans="1:7" hidden="1" x14ac:dyDescent="0.3">
      <c r="A577" s="10">
        <v>25328</v>
      </c>
      <c r="B577" s="12" t="s">
        <v>663</v>
      </c>
      <c r="C577" s="12" t="s">
        <v>618</v>
      </c>
      <c r="D577" s="12" t="s">
        <v>71</v>
      </c>
      <c r="E577" s="13" t="s">
        <v>42</v>
      </c>
      <c r="F577" s="12" t="s">
        <v>121</v>
      </c>
      <c r="G577" s="14" t="s">
        <v>71</v>
      </c>
    </row>
    <row r="578" spans="1:7" hidden="1" x14ac:dyDescent="0.3">
      <c r="A578" s="10">
        <v>25335</v>
      </c>
      <c r="B578" s="12" t="s">
        <v>664</v>
      </c>
      <c r="C578" s="12" t="s">
        <v>618</v>
      </c>
      <c r="D578" s="12" t="s">
        <v>98</v>
      </c>
      <c r="E578" s="13" t="s">
        <v>41</v>
      </c>
      <c r="F578" s="12" t="s">
        <v>121</v>
      </c>
      <c r="G578" s="14" t="s">
        <v>98</v>
      </c>
    </row>
    <row r="579" spans="1:7" hidden="1" x14ac:dyDescent="0.3">
      <c r="A579" s="10">
        <v>25339</v>
      </c>
      <c r="B579" s="12" t="s">
        <v>665</v>
      </c>
      <c r="C579" s="12" t="s">
        <v>618</v>
      </c>
      <c r="D579" s="12" t="s">
        <v>71</v>
      </c>
      <c r="E579" s="13" t="s">
        <v>42</v>
      </c>
      <c r="F579" s="12" t="s">
        <v>121</v>
      </c>
      <c r="G579" s="14" t="s">
        <v>71</v>
      </c>
    </row>
    <row r="580" spans="1:7" hidden="1" x14ac:dyDescent="0.3">
      <c r="A580" s="10">
        <v>25368</v>
      </c>
      <c r="B580" s="12" t="s">
        <v>666</v>
      </c>
      <c r="C580" s="12" t="s">
        <v>618</v>
      </c>
      <c r="D580" s="12" t="s">
        <v>71</v>
      </c>
      <c r="E580" s="13" t="s">
        <v>42</v>
      </c>
      <c r="F580" s="12" t="s">
        <v>121</v>
      </c>
      <c r="G580" s="14" t="s">
        <v>71</v>
      </c>
    </row>
    <row r="581" spans="1:7" hidden="1" x14ac:dyDescent="0.3">
      <c r="A581" s="10">
        <v>25372</v>
      </c>
      <c r="B581" s="12" t="s">
        <v>667</v>
      </c>
      <c r="C581" s="12" t="s">
        <v>618</v>
      </c>
      <c r="D581" s="12" t="s">
        <v>71</v>
      </c>
      <c r="E581" s="13" t="s">
        <v>42</v>
      </c>
      <c r="F581" s="12" t="s">
        <v>121</v>
      </c>
      <c r="G581" s="14" t="s">
        <v>71</v>
      </c>
    </row>
    <row r="582" spans="1:7" hidden="1" x14ac:dyDescent="0.3">
      <c r="A582" s="10">
        <v>25377</v>
      </c>
      <c r="B582" s="12" t="s">
        <v>668</v>
      </c>
      <c r="C582" s="12" t="s">
        <v>618</v>
      </c>
      <c r="D582" s="12" t="s">
        <v>71</v>
      </c>
      <c r="E582" s="13" t="s">
        <v>41</v>
      </c>
      <c r="F582" s="12" t="s">
        <v>121</v>
      </c>
      <c r="G582" s="14" t="s">
        <v>71</v>
      </c>
    </row>
    <row r="583" spans="1:7" hidden="1" x14ac:dyDescent="0.3">
      <c r="A583" s="10">
        <v>25386</v>
      </c>
      <c r="B583" s="12" t="s">
        <v>669</v>
      </c>
      <c r="C583" s="12" t="s">
        <v>618</v>
      </c>
      <c r="D583" s="12" t="s">
        <v>71</v>
      </c>
      <c r="E583" s="13" t="s">
        <v>41</v>
      </c>
      <c r="F583" s="12" t="s">
        <v>121</v>
      </c>
      <c r="G583" s="14" t="s">
        <v>71</v>
      </c>
    </row>
    <row r="584" spans="1:7" hidden="1" x14ac:dyDescent="0.3">
      <c r="A584" s="10">
        <v>25394</v>
      </c>
      <c r="B584" s="12" t="s">
        <v>670</v>
      </c>
      <c r="C584" s="12" t="s">
        <v>618</v>
      </c>
      <c r="D584" s="12" t="s">
        <v>71</v>
      </c>
      <c r="E584" s="13" t="s">
        <v>42</v>
      </c>
      <c r="F584" s="12" t="s">
        <v>121</v>
      </c>
      <c r="G584" s="14" t="s">
        <v>71</v>
      </c>
    </row>
    <row r="585" spans="1:7" hidden="1" x14ac:dyDescent="0.3">
      <c r="A585" s="10">
        <v>25398</v>
      </c>
      <c r="B585" s="12" t="s">
        <v>671</v>
      </c>
      <c r="C585" s="12" t="s">
        <v>618</v>
      </c>
      <c r="D585" s="12" t="s">
        <v>71</v>
      </c>
      <c r="E585" s="13" t="s">
        <v>42</v>
      </c>
      <c r="F585" s="12" t="s">
        <v>121</v>
      </c>
      <c r="G585" s="14" t="s">
        <v>71</v>
      </c>
    </row>
    <row r="586" spans="1:7" hidden="1" x14ac:dyDescent="0.3">
      <c r="A586" s="10">
        <v>25407</v>
      </c>
      <c r="B586" s="12" t="s">
        <v>672</v>
      </c>
      <c r="C586" s="12" t="s">
        <v>618</v>
      </c>
      <c r="D586" s="12" t="s">
        <v>71</v>
      </c>
      <c r="E586" s="13" t="s">
        <v>42</v>
      </c>
      <c r="F586" s="12" t="s">
        <v>121</v>
      </c>
      <c r="G586" s="14" t="s">
        <v>71</v>
      </c>
    </row>
    <row r="587" spans="1:7" hidden="1" x14ac:dyDescent="0.3">
      <c r="A587" s="10">
        <v>25426</v>
      </c>
      <c r="B587" s="12" t="s">
        <v>673</v>
      </c>
      <c r="C587" s="12" t="s">
        <v>618</v>
      </c>
      <c r="D587" s="12" t="s">
        <v>71</v>
      </c>
      <c r="E587" s="13" t="s">
        <v>42</v>
      </c>
      <c r="F587" s="12" t="s">
        <v>121</v>
      </c>
      <c r="G587" s="14" t="s">
        <v>71</v>
      </c>
    </row>
    <row r="588" spans="1:7" hidden="1" x14ac:dyDescent="0.3">
      <c r="A588" s="10">
        <v>25430</v>
      </c>
      <c r="B588" s="12" t="s">
        <v>674</v>
      </c>
      <c r="C588" s="12" t="s">
        <v>618</v>
      </c>
      <c r="D588" s="12" t="s">
        <v>71</v>
      </c>
      <c r="E588" s="13" t="s">
        <v>41</v>
      </c>
      <c r="F588" s="12" t="s">
        <v>121</v>
      </c>
      <c r="G588" s="14" t="s">
        <v>71</v>
      </c>
    </row>
    <row r="589" spans="1:7" hidden="1" x14ac:dyDescent="0.3">
      <c r="A589" s="10">
        <v>25436</v>
      </c>
      <c r="B589" s="12" t="s">
        <v>675</v>
      </c>
      <c r="C589" s="12" t="s">
        <v>618</v>
      </c>
      <c r="D589" s="12" t="s">
        <v>71</v>
      </c>
      <c r="E589" s="13" t="s">
        <v>42</v>
      </c>
      <c r="F589" s="12" t="s">
        <v>121</v>
      </c>
      <c r="G589" s="14" t="s">
        <v>71</v>
      </c>
    </row>
    <row r="590" spans="1:7" hidden="1" x14ac:dyDescent="0.3">
      <c r="A590" s="10">
        <v>25438</v>
      </c>
      <c r="B590" s="12" t="s">
        <v>676</v>
      </c>
      <c r="C590" s="12" t="s">
        <v>618</v>
      </c>
      <c r="D590" s="12" t="s">
        <v>98</v>
      </c>
      <c r="E590" s="13" t="s">
        <v>42</v>
      </c>
      <c r="F590" s="12" t="s">
        <v>121</v>
      </c>
      <c r="G590" s="14" t="s">
        <v>98</v>
      </c>
    </row>
    <row r="591" spans="1:7" hidden="1" x14ac:dyDescent="0.3">
      <c r="A591" s="10">
        <v>25486</v>
      </c>
      <c r="B591" s="12" t="s">
        <v>677</v>
      </c>
      <c r="C591" s="12" t="s">
        <v>618</v>
      </c>
      <c r="D591" s="12" t="s">
        <v>71</v>
      </c>
      <c r="E591" s="13" t="s">
        <v>41</v>
      </c>
      <c r="F591" s="12" t="s">
        <v>121</v>
      </c>
      <c r="G591" s="14" t="s">
        <v>71</v>
      </c>
    </row>
    <row r="592" spans="1:7" hidden="1" x14ac:dyDescent="0.3">
      <c r="A592" s="10">
        <v>25488</v>
      </c>
      <c r="B592" s="12" t="s">
        <v>678</v>
      </c>
      <c r="C592" s="12" t="s">
        <v>618</v>
      </c>
      <c r="D592" s="12" t="s">
        <v>71</v>
      </c>
      <c r="E592" s="13" t="s">
        <v>42</v>
      </c>
      <c r="F592" s="12" t="s">
        <v>121</v>
      </c>
      <c r="G592" s="14" t="s">
        <v>71</v>
      </c>
    </row>
    <row r="593" spans="1:7" hidden="1" x14ac:dyDescent="0.3">
      <c r="A593" s="10">
        <v>25489</v>
      </c>
      <c r="B593" s="12" t="s">
        <v>679</v>
      </c>
      <c r="C593" s="12" t="s">
        <v>618</v>
      </c>
      <c r="D593" s="12" t="s">
        <v>71</v>
      </c>
      <c r="E593" s="13" t="s">
        <v>42</v>
      </c>
      <c r="F593" s="12" t="s">
        <v>121</v>
      </c>
      <c r="G593" s="14" t="s">
        <v>71</v>
      </c>
    </row>
    <row r="594" spans="1:7" hidden="1" x14ac:dyDescent="0.3">
      <c r="A594" s="10">
        <v>25491</v>
      </c>
      <c r="B594" s="12" t="s">
        <v>680</v>
      </c>
      <c r="C594" s="12" t="s">
        <v>618</v>
      </c>
      <c r="D594" s="12" t="s">
        <v>71</v>
      </c>
      <c r="E594" s="13" t="s">
        <v>42</v>
      </c>
      <c r="F594" s="12" t="s">
        <v>121</v>
      </c>
      <c r="G594" s="14" t="s">
        <v>71</v>
      </c>
    </row>
    <row r="595" spans="1:7" hidden="1" x14ac:dyDescent="0.3">
      <c r="A595" s="10">
        <v>25513</v>
      </c>
      <c r="B595" s="12" t="s">
        <v>681</v>
      </c>
      <c r="C595" s="12" t="s">
        <v>618</v>
      </c>
      <c r="D595" s="12" t="s">
        <v>71</v>
      </c>
      <c r="E595" s="13" t="s">
        <v>42</v>
      </c>
      <c r="F595" s="12" t="s">
        <v>121</v>
      </c>
      <c r="G595" s="14" t="s">
        <v>71</v>
      </c>
    </row>
    <row r="596" spans="1:7" hidden="1" x14ac:dyDescent="0.3">
      <c r="A596" s="10">
        <v>25518</v>
      </c>
      <c r="B596" s="12" t="s">
        <v>682</v>
      </c>
      <c r="C596" s="12" t="s">
        <v>618</v>
      </c>
      <c r="D596" s="12" t="s">
        <v>71</v>
      </c>
      <c r="E596" s="13" t="s">
        <v>42</v>
      </c>
      <c r="F596" s="12" t="s">
        <v>121</v>
      </c>
      <c r="G596" s="14" t="s">
        <v>71</v>
      </c>
    </row>
    <row r="597" spans="1:7" hidden="1" x14ac:dyDescent="0.3">
      <c r="A597" s="10">
        <v>25524</v>
      </c>
      <c r="B597" s="12" t="s">
        <v>683</v>
      </c>
      <c r="C597" s="12" t="s">
        <v>618</v>
      </c>
      <c r="D597" s="12" t="s">
        <v>71</v>
      </c>
      <c r="E597" s="13" t="s">
        <v>42</v>
      </c>
      <c r="F597" s="12" t="s">
        <v>121</v>
      </c>
      <c r="G597" s="14" t="s">
        <v>71</v>
      </c>
    </row>
    <row r="598" spans="1:7" hidden="1" x14ac:dyDescent="0.3">
      <c r="A598" s="10">
        <v>25530</v>
      </c>
      <c r="B598" s="12" t="s">
        <v>684</v>
      </c>
      <c r="C598" s="12" t="s">
        <v>618</v>
      </c>
      <c r="D598" s="12" t="s">
        <v>98</v>
      </c>
      <c r="E598" s="13" t="s">
        <v>42</v>
      </c>
      <c r="F598" s="12" t="s">
        <v>121</v>
      </c>
      <c r="G598" s="14" t="s">
        <v>98</v>
      </c>
    </row>
    <row r="599" spans="1:7" hidden="1" x14ac:dyDescent="0.3">
      <c r="A599" s="10">
        <v>25535</v>
      </c>
      <c r="B599" s="12" t="s">
        <v>685</v>
      </c>
      <c r="C599" s="12" t="s">
        <v>618</v>
      </c>
      <c r="D599" s="12" t="s">
        <v>71</v>
      </c>
      <c r="E599" s="13" t="s">
        <v>41</v>
      </c>
      <c r="F599" s="12" t="s">
        <v>121</v>
      </c>
      <c r="G599" s="14" t="s">
        <v>71</v>
      </c>
    </row>
    <row r="600" spans="1:7" hidden="1" x14ac:dyDescent="0.3">
      <c r="A600" s="10">
        <v>25572</v>
      </c>
      <c r="B600" s="12" t="s">
        <v>686</v>
      </c>
      <c r="C600" s="12" t="s">
        <v>618</v>
      </c>
      <c r="D600" s="12" t="s">
        <v>71</v>
      </c>
      <c r="E600" s="13" t="s">
        <v>42</v>
      </c>
      <c r="F600" s="12" t="s">
        <v>121</v>
      </c>
      <c r="G600" s="14" t="s">
        <v>71</v>
      </c>
    </row>
    <row r="601" spans="1:7" hidden="1" x14ac:dyDescent="0.3">
      <c r="A601" s="10">
        <v>25580</v>
      </c>
      <c r="B601" s="12" t="s">
        <v>687</v>
      </c>
      <c r="C601" s="12" t="s">
        <v>618</v>
      </c>
      <c r="D601" s="12" t="s">
        <v>71</v>
      </c>
      <c r="E601" s="13" t="s">
        <v>42</v>
      </c>
      <c r="F601" s="12" t="s">
        <v>121</v>
      </c>
      <c r="G601" s="14" t="s">
        <v>71</v>
      </c>
    </row>
    <row r="602" spans="1:7" hidden="1" x14ac:dyDescent="0.3">
      <c r="A602" s="10">
        <v>25592</v>
      </c>
      <c r="B602" s="12" t="s">
        <v>688</v>
      </c>
      <c r="C602" s="12" t="s">
        <v>618</v>
      </c>
      <c r="D602" s="12" t="s">
        <v>71</v>
      </c>
      <c r="E602" s="13" t="s">
        <v>42</v>
      </c>
      <c r="F602" s="12" t="s">
        <v>121</v>
      </c>
      <c r="G602" s="14" t="s">
        <v>71</v>
      </c>
    </row>
    <row r="603" spans="1:7" hidden="1" x14ac:dyDescent="0.3">
      <c r="A603" s="10">
        <v>25594</v>
      </c>
      <c r="B603" s="12" t="s">
        <v>689</v>
      </c>
      <c r="C603" s="12" t="s">
        <v>618</v>
      </c>
      <c r="D603" s="12" t="s">
        <v>71</v>
      </c>
      <c r="E603" s="13" t="s">
        <v>42</v>
      </c>
      <c r="F603" s="12" t="s">
        <v>121</v>
      </c>
      <c r="G603" s="14" t="s">
        <v>71</v>
      </c>
    </row>
    <row r="604" spans="1:7" hidden="1" x14ac:dyDescent="0.3">
      <c r="A604" s="10">
        <v>25596</v>
      </c>
      <c r="B604" s="12" t="s">
        <v>690</v>
      </c>
      <c r="C604" s="12" t="s">
        <v>618</v>
      </c>
      <c r="D604" s="12" t="s">
        <v>71</v>
      </c>
      <c r="E604" s="13" t="s">
        <v>42</v>
      </c>
      <c r="F604" s="12" t="s">
        <v>121</v>
      </c>
      <c r="G604" s="14" t="s">
        <v>71</v>
      </c>
    </row>
    <row r="605" spans="1:7" hidden="1" x14ac:dyDescent="0.3">
      <c r="A605" s="10">
        <v>25645</v>
      </c>
      <c r="B605" s="12" t="s">
        <v>691</v>
      </c>
      <c r="C605" s="12" t="s">
        <v>618</v>
      </c>
      <c r="D605" s="12" t="s">
        <v>71</v>
      </c>
      <c r="E605" s="13" t="s">
        <v>41</v>
      </c>
      <c r="F605" s="12" t="s">
        <v>121</v>
      </c>
      <c r="G605" s="14" t="s">
        <v>71</v>
      </c>
    </row>
    <row r="606" spans="1:7" hidden="1" x14ac:dyDescent="0.3">
      <c r="A606" s="10">
        <v>25662</v>
      </c>
      <c r="B606" s="12" t="s">
        <v>692</v>
      </c>
      <c r="C606" s="12" t="s">
        <v>618</v>
      </c>
      <c r="D606" s="12" t="s">
        <v>71</v>
      </c>
      <c r="E606" s="13" t="s">
        <v>42</v>
      </c>
      <c r="F606" s="12" t="s">
        <v>121</v>
      </c>
      <c r="G606" s="14" t="s">
        <v>71</v>
      </c>
    </row>
    <row r="607" spans="1:7" hidden="1" x14ac:dyDescent="0.3">
      <c r="A607" s="10">
        <v>25718</v>
      </c>
      <c r="B607" s="12" t="s">
        <v>693</v>
      </c>
      <c r="C607" s="12" t="s">
        <v>618</v>
      </c>
      <c r="D607" s="12" t="s">
        <v>71</v>
      </c>
      <c r="E607" s="13" t="s">
        <v>41</v>
      </c>
      <c r="F607" s="12" t="s">
        <v>121</v>
      </c>
      <c r="G607" s="14" t="s">
        <v>71</v>
      </c>
    </row>
    <row r="608" spans="1:7" hidden="1" x14ac:dyDescent="0.3">
      <c r="A608" s="10">
        <v>25736</v>
      </c>
      <c r="B608" s="12" t="s">
        <v>694</v>
      </c>
      <c r="C608" s="12" t="s">
        <v>618</v>
      </c>
      <c r="D608" s="12" t="s">
        <v>71</v>
      </c>
      <c r="E608" s="13" t="s">
        <v>41</v>
      </c>
      <c r="F608" s="12" t="s">
        <v>121</v>
      </c>
      <c r="G608" s="14" t="s">
        <v>71</v>
      </c>
    </row>
    <row r="609" spans="1:7" hidden="1" x14ac:dyDescent="0.3">
      <c r="A609" s="10">
        <v>25740</v>
      </c>
      <c r="B609" s="12" t="s">
        <v>695</v>
      </c>
      <c r="C609" s="12" t="s">
        <v>618</v>
      </c>
      <c r="D609" s="12" t="s">
        <v>71</v>
      </c>
      <c r="E609" s="13" t="s">
        <v>41</v>
      </c>
      <c r="F609" s="12" t="s">
        <v>121</v>
      </c>
      <c r="G609" s="14" t="s">
        <v>71</v>
      </c>
    </row>
    <row r="610" spans="1:7" hidden="1" x14ac:dyDescent="0.3">
      <c r="A610" s="10">
        <v>25743</v>
      </c>
      <c r="B610" s="12" t="s">
        <v>696</v>
      </c>
      <c r="C610" s="12" t="s">
        <v>618</v>
      </c>
      <c r="D610" s="12" t="s">
        <v>71</v>
      </c>
      <c r="E610" s="13" t="s">
        <v>41</v>
      </c>
      <c r="F610" s="12" t="s">
        <v>121</v>
      </c>
      <c r="G610" s="14" t="s">
        <v>71</v>
      </c>
    </row>
    <row r="611" spans="1:7" hidden="1" x14ac:dyDescent="0.3">
      <c r="A611" s="10">
        <v>25745</v>
      </c>
      <c r="B611" s="12" t="s">
        <v>697</v>
      </c>
      <c r="C611" s="12" t="s">
        <v>618</v>
      </c>
      <c r="D611" s="12" t="s">
        <v>96</v>
      </c>
      <c r="E611" s="13" t="s">
        <v>42</v>
      </c>
      <c r="F611" s="12" t="s">
        <v>121</v>
      </c>
      <c r="G611" s="14" t="s">
        <v>96</v>
      </c>
    </row>
    <row r="612" spans="1:7" hidden="1" x14ac:dyDescent="0.3">
      <c r="A612" s="10">
        <v>25754</v>
      </c>
      <c r="B612" s="12" t="s">
        <v>698</v>
      </c>
      <c r="C612" s="12" t="s">
        <v>618</v>
      </c>
      <c r="D612" s="12" t="s">
        <v>71</v>
      </c>
      <c r="E612" s="13" t="s">
        <v>40</v>
      </c>
      <c r="F612" s="12" t="s">
        <v>121</v>
      </c>
      <c r="G612" s="14" t="s">
        <v>71</v>
      </c>
    </row>
    <row r="613" spans="1:7" hidden="1" x14ac:dyDescent="0.3">
      <c r="A613" s="10">
        <v>25758</v>
      </c>
      <c r="B613" s="12" t="s">
        <v>699</v>
      </c>
      <c r="C613" s="12" t="s">
        <v>618</v>
      </c>
      <c r="D613" s="12" t="s">
        <v>71</v>
      </c>
      <c r="E613" s="13" t="s">
        <v>41</v>
      </c>
      <c r="F613" s="12" t="s">
        <v>121</v>
      </c>
      <c r="G613" s="14" t="s">
        <v>71</v>
      </c>
    </row>
    <row r="614" spans="1:7" hidden="1" x14ac:dyDescent="0.3">
      <c r="A614" s="10">
        <v>25769</v>
      </c>
      <c r="B614" s="12" t="s">
        <v>700</v>
      </c>
      <c r="C614" s="12" t="s">
        <v>618</v>
      </c>
      <c r="D614" s="12" t="s">
        <v>71</v>
      </c>
      <c r="E614" s="13" t="s">
        <v>41</v>
      </c>
      <c r="F614" s="12" t="s">
        <v>121</v>
      </c>
      <c r="G614" s="14" t="s">
        <v>71</v>
      </c>
    </row>
    <row r="615" spans="1:7" hidden="1" x14ac:dyDescent="0.3">
      <c r="A615" s="10">
        <v>25772</v>
      </c>
      <c r="B615" s="12" t="s">
        <v>701</v>
      </c>
      <c r="C615" s="12" t="s">
        <v>618</v>
      </c>
      <c r="D615" s="12" t="s">
        <v>71</v>
      </c>
      <c r="E615" s="13" t="s">
        <v>41</v>
      </c>
      <c r="F615" s="12" t="s">
        <v>121</v>
      </c>
      <c r="G615" s="14" t="s">
        <v>71</v>
      </c>
    </row>
    <row r="616" spans="1:7" hidden="1" x14ac:dyDescent="0.3">
      <c r="A616" s="10">
        <v>25777</v>
      </c>
      <c r="B616" s="12" t="s">
        <v>702</v>
      </c>
      <c r="C616" s="12" t="s">
        <v>618</v>
      </c>
      <c r="D616" s="12" t="s">
        <v>71</v>
      </c>
      <c r="E616" s="13" t="s">
        <v>41</v>
      </c>
      <c r="F616" s="12" t="s">
        <v>121</v>
      </c>
      <c r="G616" s="14" t="s">
        <v>71</v>
      </c>
    </row>
    <row r="617" spans="1:7" hidden="1" x14ac:dyDescent="0.3">
      <c r="A617" s="10">
        <v>25779</v>
      </c>
      <c r="B617" s="12" t="s">
        <v>703</v>
      </c>
      <c r="C617" s="12" t="s">
        <v>618</v>
      </c>
      <c r="D617" s="12" t="s">
        <v>71</v>
      </c>
      <c r="E617" s="13" t="s">
        <v>42</v>
      </c>
      <c r="F617" s="12" t="s">
        <v>121</v>
      </c>
      <c r="G617" s="14" t="s">
        <v>71</v>
      </c>
    </row>
    <row r="618" spans="1:7" hidden="1" x14ac:dyDescent="0.3">
      <c r="A618" s="10">
        <v>25781</v>
      </c>
      <c r="B618" s="12" t="s">
        <v>704</v>
      </c>
      <c r="C618" s="12" t="s">
        <v>618</v>
      </c>
      <c r="D618" s="12" t="s">
        <v>71</v>
      </c>
      <c r="E618" s="13" t="s">
        <v>41</v>
      </c>
      <c r="F618" s="12" t="s">
        <v>121</v>
      </c>
      <c r="G618" s="14" t="s">
        <v>71</v>
      </c>
    </row>
    <row r="619" spans="1:7" hidden="1" x14ac:dyDescent="0.3">
      <c r="A619" s="10">
        <v>25785</v>
      </c>
      <c r="B619" s="12" t="s">
        <v>705</v>
      </c>
      <c r="C619" s="12" t="s">
        <v>618</v>
      </c>
      <c r="D619" s="12" t="s">
        <v>71</v>
      </c>
      <c r="E619" s="13" t="s">
        <v>41</v>
      </c>
      <c r="F619" s="12" t="s">
        <v>121</v>
      </c>
      <c r="G619" s="14" t="s">
        <v>71</v>
      </c>
    </row>
    <row r="620" spans="1:7" hidden="1" x14ac:dyDescent="0.3">
      <c r="A620" s="10">
        <v>25793</v>
      </c>
      <c r="B620" s="12" t="s">
        <v>706</v>
      </c>
      <c r="C620" s="12" t="s">
        <v>618</v>
      </c>
      <c r="D620" s="12" t="s">
        <v>71</v>
      </c>
      <c r="E620" s="13" t="s">
        <v>41</v>
      </c>
      <c r="F620" s="12" t="s">
        <v>121</v>
      </c>
      <c r="G620" s="14" t="s">
        <v>71</v>
      </c>
    </row>
    <row r="621" spans="1:7" hidden="1" x14ac:dyDescent="0.3">
      <c r="A621" s="10">
        <v>25797</v>
      </c>
      <c r="B621" s="12" t="s">
        <v>707</v>
      </c>
      <c r="C621" s="12" t="s">
        <v>618</v>
      </c>
      <c r="D621" s="12" t="s">
        <v>71</v>
      </c>
      <c r="E621" s="13" t="s">
        <v>41</v>
      </c>
      <c r="F621" s="12" t="s">
        <v>121</v>
      </c>
      <c r="G621" s="14" t="s">
        <v>71</v>
      </c>
    </row>
    <row r="622" spans="1:7" hidden="1" x14ac:dyDescent="0.3">
      <c r="A622" s="10">
        <v>25799</v>
      </c>
      <c r="B622" s="12" t="s">
        <v>708</v>
      </c>
      <c r="C622" s="12" t="s">
        <v>618</v>
      </c>
      <c r="D622" s="12" t="s">
        <v>71</v>
      </c>
      <c r="E622" s="13" t="s">
        <v>41</v>
      </c>
      <c r="F622" s="12" t="s">
        <v>121</v>
      </c>
      <c r="G622" s="14" t="s">
        <v>71</v>
      </c>
    </row>
    <row r="623" spans="1:7" hidden="1" x14ac:dyDescent="0.3">
      <c r="A623" s="10">
        <v>25805</v>
      </c>
      <c r="B623" s="12" t="s">
        <v>709</v>
      </c>
      <c r="C623" s="12" t="s">
        <v>618</v>
      </c>
      <c r="D623" s="12" t="s">
        <v>71</v>
      </c>
      <c r="E623" s="13" t="s">
        <v>41</v>
      </c>
      <c r="F623" s="12" t="s">
        <v>121</v>
      </c>
      <c r="G623" s="14" t="s">
        <v>71</v>
      </c>
    </row>
    <row r="624" spans="1:7" hidden="1" x14ac:dyDescent="0.3">
      <c r="A624" s="10">
        <v>25807</v>
      </c>
      <c r="B624" s="12" t="s">
        <v>710</v>
      </c>
      <c r="C624" s="12" t="s">
        <v>618</v>
      </c>
      <c r="D624" s="12" t="s">
        <v>71</v>
      </c>
      <c r="E624" s="13" t="s">
        <v>42</v>
      </c>
      <c r="F624" s="12" t="s">
        <v>121</v>
      </c>
      <c r="G624" s="14" t="s">
        <v>71</v>
      </c>
    </row>
    <row r="625" spans="1:7" hidden="1" x14ac:dyDescent="0.3">
      <c r="A625" s="10">
        <v>25815</v>
      </c>
      <c r="B625" s="12" t="s">
        <v>711</v>
      </c>
      <c r="C625" s="12" t="s">
        <v>618</v>
      </c>
      <c r="D625" s="12" t="s">
        <v>71</v>
      </c>
      <c r="E625" s="13" t="s">
        <v>42</v>
      </c>
      <c r="F625" s="12" t="s">
        <v>121</v>
      </c>
      <c r="G625" s="14" t="s">
        <v>71</v>
      </c>
    </row>
    <row r="626" spans="1:7" hidden="1" x14ac:dyDescent="0.3">
      <c r="A626" s="10">
        <v>25817</v>
      </c>
      <c r="B626" s="12" t="s">
        <v>712</v>
      </c>
      <c r="C626" s="12" t="s">
        <v>618</v>
      </c>
      <c r="D626" s="12" t="s">
        <v>71</v>
      </c>
      <c r="E626" s="13" t="s">
        <v>41</v>
      </c>
      <c r="F626" s="12" t="s">
        <v>121</v>
      </c>
      <c r="G626" s="14" t="s">
        <v>71</v>
      </c>
    </row>
    <row r="627" spans="1:7" hidden="1" x14ac:dyDescent="0.3">
      <c r="A627" s="10">
        <v>25823</v>
      </c>
      <c r="B627" s="12" t="s">
        <v>713</v>
      </c>
      <c r="C627" s="12" t="s">
        <v>618</v>
      </c>
      <c r="D627" s="12" t="s">
        <v>71</v>
      </c>
      <c r="E627" s="13" t="s">
        <v>42</v>
      </c>
      <c r="F627" s="12" t="s">
        <v>121</v>
      </c>
      <c r="G627" s="14" t="s">
        <v>71</v>
      </c>
    </row>
    <row r="628" spans="1:7" hidden="1" x14ac:dyDescent="0.3">
      <c r="A628" s="10">
        <v>25839</v>
      </c>
      <c r="B628" s="12" t="s">
        <v>714</v>
      </c>
      <c r="C628" s="12" t="s">
        <v>618</v>
      </c>
      <c r="D628" s="12" t="s">
        <v>71</v>
      </c>
      <c r="E628" s="13" t="s">
        <v>42</v>
      </c>
      <c r="F628" s="12" t="s">
        <v>121</v>
      </c>
      <c r="G628" s="14" t="s">
        <v>71</v>
      </c>
    </row>
    <row r="629" spans="1:7" hidden="1" x14ac:dyDescent="0.3">
      <c r="A629" s="10">
        <v>25841</v>
      </c>
      <c r="B629" s="12" t="s">
        <v>715</v>
      </c>
      <c r="C629" s="12" t="s">
        <v>618</v>
      </c>
      <c r="D629" s="12" t="s">
        <v>71</v>
      </c>
      <c r="E629" s="13" t="s">
        <v>41</v>
      </c>
      <c r="F629" s="12" t="s">
        <v>121</v>
      </c>
      <c r="G629" s="14" t="s">
        <v>71</v>
      </c>
    </row>
    <row r="630" spans="1:7" hidden="1" x14ac:dyDescent="0.3">
      <c r="A630" s="10">
        <v>25845</v>
      </c>
      <c r="B630" s="12" t="s">
        <v>716</v>
      </c>
      <c r="C630" s="12" t="s">
        <v>618</v>
      </c>
      <c r="D630" s="12" t="s">
        <v>71</v>
      </c>
      <c r="E630" s="13" t="s">
        <v>41</v>
      </c>
      <c r="F630" s="12" t="s">
        <v>121</v>
      </c>
      <c r="G630" s="14" t="s">
        <v>71</v>
      </c>
    </row>
    <row r="631" spans="1:7" hidden="1" x14ac:dyDescent="0.3">
      <c r="A631" s="10">
        <v>25851</v>
      </c>
      <c r="B631" s="12" t="s">
        <v>717</v>
      </c>
      <c r="C631" s="12" t="s">
        <v>618</v>
      </c>
      <c r="D631" s="12" t="s">
        <v>71</v>
      </c>
      <c r="E631" s="13" t="s">
        <v>42</v>
      </c>
      <c r="F631" s="12" t="s">
        <v>121</v>
      </c>
      <c r="G631" s="14" t="s">
        <v>71</v>
      </c>
    </row>
    <row r="632" spans="1:7" hidden="1" x14ac:dyDescent="0.3">
      <c r="A632" s="10">
        <v>25862</v>
      </c>
      <c r="B632" s="12" t="s">
        <v>718</v>
      </c>
      <c r="C632" s="12" t="s">
        <v>618</v>
      </c>
      <c r="D632" s="12" t="s">
        <v>71</v>
      </c>
      <c r="E632" s="13" t="s">
        <v>42</v>
      </c>
      <c r="F632" s="12" t="s">
        <v>121</v>
      </c>
      <c r="G632" s="14" t="s">
        <v>71</v>
      </c>
    </row>
    <row r="633" spans="1:7" hidden="1" x14ac:dyDescent="0.3">
      <c r="A633" s="10">
        <v>25867</v>
      </c>
      <c r="B633" s="12" t="s">
        <v>719</v>
      </c>
      <c r="C633" s="12" t="s">
        <v>618</v>
      </c>
      <c r="D633" s="12" t="s">
        <v>71</v>
      </c>
      <c r="E633" s="13" t="s">
        <v>42</v>
      </c>
      <c r="F633" s="12" t="s">
        <v>121</v>
      </c>
      <c r="G633" s="14" t="s">
        <v>71</v>
      </c>
    </row>
    <row r="634" spans="1:7" hidden="1" x14ac:dyDescent="0.3">
      <c r="A634" s="10">
        <v>25843</v>
      </c>
      <c r="B634" s="12" t="s">
        <v>720</v>
      </c>
      <c r="C634" s="12" t="s">
        <v>618</v>
      </c>
      <c r="D634" s="12" t="s">
        <v>71</v>
      </c>
      <c r="E634" s="13" t="s">
        <v>41</v>
      </c>
      <c r="F634" s="12" t="s">
        <v>121</v>
      </c>
      <c r="G634" s="14" t="s">
        <v>71</v>
      </c>
    </row>
    <row r="635" spans="1:7" hidden="1" x14ac:dyDescent="0.3">
      <c r="A635" s="10">
        <v>25871</v>
      </c>
      <c r="B635" s="12" t="s">
        <v>721</v>
      </c>
      <c r="C635" s="12" t="s">
        <v>618</v>
      </c>
      <c r="D635" s="12" t="s">
        <v>71</v>
      </c>
      <c r="E635" s="13" t="s">
        <v>42</v>
      </c>
      <c r="F635" s="12" t="s">
        <v>121</v>
      </c>
      <c r="G635" s="14" t="s">
        <v>71</v>
      </c>
    </row>
    <row r="636" spans="1:7" hidden="1" x14ac:dyDescent="0.3">
      <c r="A636" s="10">
        <v>25873</v>
      </c>
      <c r="B636" s="12" t="s">
        <v>722</v>
      </c>
      <c r="C636" s="12" t="s">
        <v>618</v>
      </c>
      <c r="D636" s="12" t="s">
        <v>96</v>
      </c>
      <c r="E636" s="13" t="s">
        <v>41</v>
      </c>
      <c r="F636" s="12" t="s">
        <v>121</v>
      </c>
      <c r="G636" s="14" t="s">
        <v>96</v>
      </c>
    </row>
    <row r="637" spans="1:7" hidden="1" x14ac:dyDescent="0.3">
      <c r="A637" s="10">
        <v>25875</v>
      </c>
      <c r="B637" s="12" t="s">
        <v>723</v>
      </c>
      <c r="C637" s="12" t="s">
        <v>618</v>
      </c>
      <c r="D637" s="12" t="s">
        <v>71</v>
      </c>
      <c r="E637" s="13" t="s">
        <v>41</v>
      </c>
      <c r="F637" s="12" t="s">
        <v>121</v>
      </c>
      <c r="G637" s="14" t="s">
        <v>71</v>
      </c>
    </row>
    <row r="638" spans="1:7" hidden="1" x14ac:dyDescent="0.3">
      <c r="A638" s="10">
        <v>25878</v>
      </c>
      <c r="B638" s="12" t="s">
        <v>724</v>
      </c>
      <c r="C638" s="12" t="s">
        <v>618</v>
      </c>
      <c r="D638" s="12" t="s">
        <v>71</v>
      </c>
      <c r="E638" s="13" t="s">
        <v>42</v>
      </c>
      <c r="F638" s="12" t="s">
        <v>121</v>
      </c>
      <c r="G638" s="14" t="s">
        <v>71</v>
      </c>
    </row>
    <row r="639" spans="1:7" hidden="1" x14ac:dyDescent="0.3">
      <c r="A639" s="10">
        <v>25885</v>
      </c>
      <c r="B639" s="12" t="s">
        <v>725</v>
      </c>
      <c r="C639" s="12" t="s">
        <v>618</v>
      </c>
      <c r="D639" s="12" t="s">
        <v>71</v>
      </c>
      <c r="E639" s="13" t="s">
        <v>42</v>
      </c>
      <c r="F639" s="12" t="s">
        <v>121</v>
      </c>
      <c r="G639" s="14" t="s">
        <v>71</v>
      </c>
    </row>
    <row r="640" spans="1:7" hidden="1" x14ac:dyDescent="0.3">
      <c r="A640" s="10">
        <v>25898</v>
      </c>
      <c r="B640" s="12" t="s">
        <v>726</v>
      </c>
      <c r="C640" s="12" t="s">
        <v>618</v>
      </c>
      <c r="D640" s="12" t="s">
        <v>71</v>
      </c>
      <c r="E640" s="13" t="s">
        <v>41</v>
      </c>
      <c r="F640" s="12" t="s">
        <v>121</v>
      </c>
      <c r="G640" s="14" t="s">
        <v>71</v>
      </c>
    </row>
    <row r="641" spans="1:7" hidden="1" x14ac:dyDescent="0.3">
      <c r="A641" s="10">
        <v>25899</v>
      </c>
      <c r="B641" s="12" t="s">
        <v>727</v>
      </c>
      <c r="C641" s="12" t="s">
        <v>618</v>
      </c>
      <c r="D641" s="12" t="s">
        <v>71</v>
      </c>
      <c r="E641" s="13" t="s">
        <v>41</v>
      </c>
      <c r="F641" s="12" t="s">
        <v>121</v>
      </c>
      <c r="G641" s="14" t="s">
        <v>71</v>
      </c>
    </row>
    <row r="642" spans="1:7" hidden="1" x14ac:dyDescent="0.3">
      <c r="A642" s="10">
        <v>94884</v>
      </c>
      <c r="B642" s="11" t="s">
        <v>254</v>
      </c>
      <c r="C642" s="12" t="s">
        <v>728</v>
      </c>
      <c r="D642" s="12" t="s">
        <v>98</v>
      </c>
      <c r="E642" s="13" t="s">
        <v>42</v>
      </c>
      <c r="F642" s="12" t="s">
        <v>108</v>
      </c>
      <c r="G642" s="14" t="s">
        <v>98</v>
      </c>
    </row>
    <row r="643" spans="1:7" hidden="1" x14ac:dyDescent="0.3">
      <c r="A643" s="10">
        <v>94343</v>
      </c>
      <c r="B643" s="12" t="s">
        <v>729</v>
      </c>
      <c r="C643" s="12" t="s">
        <v>728</v>
      </c>
      <c r="D643" s="12" t="s">
        <v>98</v>
      </c>
      <c r="E643" s="13" t="s">
        <v>42</v>
      </c>
      <c r="F643" s="12" t="s">
        <v>108</v>
      </c>
      <c r="G643" s="14" t="s">
        <v>98</v>
      </c>
    </row>
    <row r="644" spans="1:7" hidden="1" x14ac:dyDescent="0.3">
      <c r="A644" s="10">
        <v>94886</v>
      </c>
      <c r="B644" s="12" t="s">
        <v>730</v>
      </c>
      <c r="C644" s="12" t="s">
        <v>728</v>
      </c>
      <c r="D644" s="12" t="s">
        <v>98</v>
      </c>
      <c r="E644" s="13" t="s">
        <v>42</v>
      </c>
      <c r="F644" s="12" t="s">
        <v>108</v>
      </c>
      <c r="G644" s="14" t="s">
        <v>98</v>
      </c>
    </row>
    <row r="645" spans="1:7" hidden="1" x14ac:dyDescent="0.3">
      <c r="A645" s="10">
        <v>94001</v>
      </c>
      <c r="B645" s="12" t="s">
        <v>731</v>
      </c>
      <c r="C645" s="12" t="s">
        <v>728</v>
      </c>
      <c r="D645" s="12" t="s">
        <v>71</v>
      </c>
      <c r="E645" s="13" t="s">
        <v>42</v>
      </c>
      <c r="F645" s="12" t="s">
        <v>108</v>
      </c>
      <c r="G645" s="14" t="s">
        <v>71</v>
      </c>
    </row>
    <row r="646" spans="1:7" hidden="1" x14ac:dyDescent="0.3">
      <c r="A646" s="10">
        <v>94885</v>
      </c>
      <c r="B646" s="12" t="s">
        <v>732</v>
      </c>
      <c r="C646" s="12" t="s">
        <v>728</v>
      </c>
      <c r="D646" s="12" t="s">
        <v>98</v>
      </c>
      <c r="E646" s="13" t="s">
        <v>42</v>
      </c>
      <c r="F646" s="12" t="s">
        <v>108</v>
      </c>
      <c r="G646" s="14" t="s">
        <v>98</v>
      </c>
    </row>
    <row r="647" spans="1:7" hidden="1" x14ac:dyDescent="0.3">
      <c r="A647" s="10">
        <v>94663</v>
      </c>
      <c r="B647" s="12" t="s">
        <v>733</v>
      </c>
      <c r="C647" s="12" t="s">
        <v>728</v>
      </c>
      <c r="D647" s="12" t="s">
        <v>98</v>
      </c>
      <c r="E647" s="13" t="s">
        <v>42</v>
      </c>
      <c r="F647" s="12" t="s">
        <v>108</v>
      </c>
      <c r="G647" s="14" t="s">
        <v>98</v>
      </c>
    </row>
    <row r="648" spans="1:7" hidden="1" x14ac:dyDescent="0.3">
      <c r="A648" s="10">
        <v>94888</v>
      </c>
      <c r="B648" s="12" t="s">
        <v>734</v>
      </c>
      <c r="C648" s="12" t="s">
        <v>728</v>
      </c>
      <c r="D648" s="12" t="s">
        <v>98</v>
      </c>
      <c r="E648" s="13" t="s">
        <v>42</v>
      </c>
      <c r="F648" s="12" t="s">
        <v>108</v>
      </c>
      <c r="G648" s="14" t="s">
        <v>98</v>
      </c>
    </row>
    <row r="649" spans="1:7" hidden="1" x14ac:dyDescent="0.3">
      <c r="A649" s="10">
        <v>94887</v>
      </c>
      <c r="B649" s="12" t="s">
        <v>735</v>
      </c>
      <c r="C649" s="12" t="s">
        <v>728</v>
      </c>
      <c r="D649" s="12" t="s">
        <v>98</v>
      </c>
      <c r="E649" s="13" t="s">
        <v>42</v>
      </c>
      <c r="F649" s="12" t="s">
        <v>108</v>
      </c>
      <c r="G649" s="14" t="s">
        <v>98</v>
      </c>
    </row>
    <row r="650" spans="1:7" hidden="1" x14ac:dyDescent="0.3">
      <c r="A650" s="10">
        <v>94883</v>
      </c>
      <c r="B650" s="12" t="s">
        <v>736</v>
      </c>
      <c r="C650" s="12" t="s">
        <v>728</v>
      </c>
      <c r="D650" s="12" t="s">
        <v>98</v>
      </c>
      <c r="E650" s="13" t="s">
        <v>42</v>
      </c>
      <c r="F650" s="12" t="s">
        <v>108</v>
      </c>
      <c r="G650" s="14" t="s">
        <v>98</v>
      </c>
    </row>
    <row r="651" spans="1:7" hidden="1" x14ac:dyDescent="0.3">
      <c r="A651" s="10">
        <v>95015</v>
      </c>
      <c r="B651" s="11" t="s">
        <v>274</v>
      </c>
      <c r="C651" s="12" t="s">
        <v>737</v>
      </c>
      <c r="D651" s="12" t="s">
        <v>98</v>
      </c>
      <c r="E651" s="13" t="s">
        <v>42</v>
      </c>
      <c r="F651" s="12" t="s">
        <v>108</v>
      </c>
      <c r="G651" s="14" t="s">
        <v>98</v>
      </c>
    </row>
    <row r="652" spans="1:7" hidden="1" x14ac:dyDescent="0.3">
      <c r="A652" s="10">
        <v>95200</v>
      </c>
      <c r="B652" s="11" t="s">
        <v>325</v>
      </c>
      <c r="C652" s="12" t="s">
        <v>737</v>
      </c>
      <c r="D652" s="12" t="s">
        <v>98</v>
      </c>
      <c r="E652" s="13" t="s">
        <v>42</v>
      </c>
      <c r="F652" s="12" t="s">
        <v>108</v>
      </c>
      <c r="G652" s="14" t="s">
        <v>98</v>
      </c>
    </row>
    <row r="653" spans="1:7" hidden="1" x14ac:dyDescent="0.3">
      <c r="A653" s="10">
        <v>95025</v>
      </c>
      <c r="B653" s="12" t="s">
        <v>738</v>
      </c>
      <c r="C653" s="12" t="s">
        <v>737</v>
      </c>
      <c r="D653" s="12" t="s">
        <v>98</v>
      </c>
      <c r="E653" s="13" t="s">
        <v>42</v>
      </c>
      <c r="F653" s="12" t="s">
        <v>121</v>
      </c>
      <c r="G653" s="14" t="s">
        <v>98</v>
      </c>
    </row>
    <row r="654" spans="1:7" hidden="1" x14ac:dyDescent="0.3">
      <c r="A654" s="10">
        <v>95001</v>
      </c>
      <c r="B654" s="12" t="s">
        <v>739</v>
      </c>
      <c r="C654" s="12" t="s">
        <v>737</v>
      </c>
      <c r="D654" s="12" t="s">
        <v>98</v>
      </c>
      <c r="E654" s="13" t="s">
        <v>42</v>
      </c>
      <c r="F654" s="12" t="s">
        <v>121</v>
      </c>
      <c r="G654" s="14" t="s">
        <v>98</v>
      </c>
    </row>
    <row r="655" spans="1:7" hidden="1" x14ac:dyDescent="0.3">
      <c r="A655" s="10">
        <v>41319</v>
      </c>
      <c r="B655" s="11" t="s">
        <v>130</v>
      </c>
      <c r="C655" s="12" t="s">
        <v>740</v>
      </c>
      <c r="D655" s="12" t="s">
        <v>90</v>
      </c>
      <c r="E655" s="13" t="s">
        <v>42</v>
      </c>
      <c r="F655" s="12" t="s">
        <v>121</v>
      </c>
      <c r="G655" s="14" t="s">
        <v>90</v>
      </c>
    </row>
    <row r="656" spans="1:7" hidden="1" x14ac:dyDescent="0.3">
      <c r="A656" s="10">
        <v>41530</v>
      </c>
      <c r="B656" s="11" t="s">
        <v>439</v>
      </c>
      <c r="C656" s="12" t="s">
        <v>740</v>
      </c>
      <c r="D656" s="12" t="s">
        <v>90</v>
      </c>
      <c r="E656" s="13" t="s">
        <v>42</v>
      </c>
      <c r="F656" s="12" t="s">
        <v>121</v>
      </c>
      <c r="G656" s="14" t="s">
        <v>90</v>
      </c>
    </row>
    <row r="657" spans="1:7" hidden="1" x14ac:dyDescent="0.3">
      <c r="A657" s="10">
        <v>41676</v>
      </c>
      <c r="B657" s="11" t="s">
        <v>327</v>
      </c>
      <c r="C657" s="12" t="s">
        <v>740</v>
      </c>
      <c r="D657" s="12" t="s">
        <v>90</v>
      </c>
      <c r="E657" s="13" t="s">
        <v>42</v>
      </c>
      <c r="F657" s="12" t="s">
        <v>121</v>
      </c>
      <c r="G657" s="14" t="s">
        <v>90</v>
      </c>
    </row>
    <row r="658" spans="1:7" hidden="1" x14ac:dyDescent="0.3">
      <c r="A658" s="10">
        <v>41006</v>
      </c>
      <c r="B658" s="12" t="s">
        <v>741</v>
      </c>
      <c r="C658" s="12" t="s">
        <v>740</v>
      </c>
      <c r="D658" s="12" t="s">
        <v>90</v>
      </c>
      <c r="E658" s="13" t="s">
        <v>42</v>
      </c>
      <c r="F658" s="12" t="s">
        <v>121</v>
      </c>
      <c r="G658" s="14" t="s">
        <v>90</v>
      </c>
    </row>
    <row r="659" spans="1:7" hidden="1" x14ac:dyDescent="0.3">
      <c r="A659" s="10">
        <v>41013</v>
      </c>
      <c r="B659" s="12" t="s">
        <v>742</v>
      </c>
      <c r="C659" s="12" t="s">
        <v>740</v>
      </c>
      <c r="D659" s="12" t="s">
        <v>90</v>
      </c>
      <c r="E659" s="13" t="s">
        <v>42</v>
      </c>
      <c r="F659" s="12" t="s">
        <v>121</v>
      </c>
      <c r="G659" s="14" t="s">
        <v>90</v>
      </c>
    </row>
    <row r="660" spans="1:7" hidden="1" x14ac:dyDescent="0.3">
      <c r="A660" s="10">
        <v>41016</v>
      </c>
      <c r="B660" s="12" t="s">
        <v>743</v>
      </c>
      <c r="C660" s="12" t="s">
        <v>740</v>
      </c>
      <c r="D660" s="12" t="s">
        <v>90</v>
      </c>
      <c r="E660" s="13" t="s">
        <v>41</v>
      </c>
      <c r="F660" s="12" t="s">
        <v>121</v>
      </c>
      <c r="G660" s="14" t="s">
        <v>90</v>
      </c>
    </row>
    <row r="661" spans="1:7" hidden="1" x14ac:dyDescent="0.3">
      <c r="A661" s="10">
        <v>41020</v>
      </c>
      <c r="B661" s="12" t="s">
        <v>744</v>
      </c>
      <c r="C661" s="12" t="s">
        <v>740</v>
      </c>
      <c r="D661" s="12" t="s">
        <v>90</v>
      </c>
      <c r="E661" s="13" t="s">
        <v>41</v>
      </c>
      <c r="F661" s="12" t="s">
        <v>121</v>
      </c>
      <c r="G661" s="14" t="s">
        <v>90</v>
      </c>
    </row>
    <row r="662" spans="1:7" hidden="1" x14ac:dyDescent="0.3">
      <c r="A662" s="10">
        <v>41026</v>
      </c>
      <c r="B662" s="12" t="s">
        <v>745</v>
      </c>
      <c r="C662" s="12" t="s">
        <v>740</v>
      </c>
      <c r="D662" s="12" t="s">
        <v>90</v>
      </c>
      <c r="E662" s="13" t="s">
        <v>42</v>
      </c>
      <c r="F662" s="12" t="s">
        <v>121</v>
      </c>
      <c r="G662" s="14" t="s">
        <v>90</v>
      </c>
    </row>
    <row r="663" spans="1:7" hidden="1" x14ac:dyDescent="0.3">
      <c r="A663" s="10">
        <v>41078</v>
      </c>
      <c r="B663" s="12" t="s">
        <v>746</v>
      </c>
      <c r="C663" s="12" t="s">
        <v>740</v>
      </c>
      <c r="D663" s="12" t="s">
        <v>90</v>
      </c>
      <c r="E663" s="13" t="s">
        <v>41</v>
      </c>
      <c r="F663" s="12" t="s">
        <v>121</v>
      </c>
      <c r="G663" s="14" t="s">
        <v>90</v>
      </c>
    </row>
    <row r="664" spans="1:7" hidden="1" x14ac:dyDescent="0.3">
      <c r="A664" s="10">
        <v>41132</v>
      </c>
      <c r="B664" s="12" t="s">
        <v>747</v>
      </c>
      <c r="C664" s="12" t="s">
        <v>740</v>
      </c>
      <c r="D664" s="12" t="s">
        <v>90</v>
      </c>
      <c r="E664" s="13" t="s">
        <v>41</v>
      </c>
      <c r="F664" s="12" t="s">
        <v>121</v>
      </c>
      <c r="G664" s="14" t="s">
        <v>90</v>
      </c>
    </row>
    <row r="665" spans="1:7" hidden="1" x14ac:dyDescent="0.3">
      <c r="A665" s="10">
        <v>41206</v>
      </c>
      <c r="B665" s="12" t="s">
        <v>748</v>
      </c>
      <c r="C665" s="12" t="s">
        <v>740</v>
      </c>
      <c r="D665" s="12" t="s">
        <v>90</v>
      </c>
      <c r="E665" s="13" t="s">
        <v>42</v>
      </c>
      <c r="F665" s="12" t="s">
        <v>121</v>
      </c>
      <c r="G665" s="14" t="s">
        <v>90</v>
      </c>
    </row>
    <row r="666" spans="1:7" hidden="1" x14ac:dyDescent="0.3">
      <c r="A666" s="10">
        <v>41244</v>
      </c>
      <c r="B666" s="12" t="s">
        <v>749</v>
      </c>
      <c r="C666" s="12" t="s">
        <v>740</v>
      </c>
      <c r="D666" s="12" t="s">
        <v>90</v>
      </c>
      <c r="E666" s="13" t="s">
        <v>42</v>
      </c>
      <c r="F666" s="12" t="s">
        <v>121</v>
      </c>
      <c r="G666" s="14" t="s">
        <v>90</v>
      </c>
    </row>
    <row r="667" spans="1:7" hidden="1" x14ac:dyDescent="0.3">
      <c r="A667" s="10">
        <v>41298</v>
      </c>
      <c r="B667" s="12" t="s">
        <v>750</v>
      </c>
      <c r="C667" s="12" t="s">
        <v>740</v>
      </c>
      <c r="D667" s="12" t="s">
        <v>90</v>
      </c>
      <c r="E667" s="13" t="s">
        <v>42</v>
      </c>
      <c r="F667" s="12" t="s">
        <v>121</v>
      </c>
      <c r="G667" s="14" t="s">
        <v>90</v>
      </c>
    </row>
    <row r="668" spans="1:7" hidden="1" x14ac:dyDescent="0.3">
      <c r="A668" s="10">
        <v>41306</v>
      </c>
      <c r="B668" s="12" t="s">
        <v>751</v>
      </c>
      <c r="C668" s="12" t="s">
        <v>740</v>
      </c>
      <c r="D668" s="12" t="s">
        <v>90</v>
      </c>
      <c r="E668" s="13" t="s">
        <v>41</v>
      </c>
      <c r="F668" s="12" t="s">
        <v>121</v>
      </c>
      <c r="G668" s="14" t="s">
        <v>90</v>
      </c>
    </row>
    <row r="669" spans="1:7" hidden="1" x14ac:dyDescent="0.3">
      <c r="A669" s="10">
        <v>41349</v>
      </c>
      <c r="B669" s="12" t="s">
        <v>752</v>
      </c>
      <c r="C669" s="12" t="s">
        <v>740</v>
      </c>
      <c r="D669" s="12" t="s">
        <v>90</v>
      </c>
      <c r="E669" s="13" t="s">
        <v>41</v>
      </c>
      <c r="F669" s="12" t="s">
        <v>121</v>
      </c>
      <c r="G669" s="14" t="s">
        <v>90</v>
      </c>
    </row>
    <row r="670" spans="1:7" hidden="1" x14ac:dyDescent="0.3">
      <c r="A670" s="10">
        <v>41357</v>
      </c>
      <c r="B670" s="12" t="s">
        <v>753</v>
      </c>
      <c r="C670" s="12" t="s">
        <v>740</v>
      </c>
      <c r="D670" s="12" t="s">
        <v>90</v>
      </c>
      <c r="E670" s="13" t="s">
        <v>41</v>
      </c>
      <c r="F670" s="12" t="s">
        <v>121</v>
      </c>
      <c r="G670" s="14" t="s">
        <v>90</v>
      </c>
    </row>
    <row r="671" spans="1:7" hidden="1" x14ac:dyDescent="0.3">
      <c r="A671" s="10">
        <v>41359</v>
      </c>
      <c r="B671" s="12" t="s">
        <v>754</v>
      </c>
      <c r="C671" s="12" t="s">
        <v>740</v>
      </c>
      <c r="D671" s="12" t="s">
        <v>90</v>
      </c>
      <c r="E671" s="13" t="s">
        <v>42</v>
      </c>
      <c r="F671" s="12" t="s">
        <v>121</v>
      </c>
      <c r="G671" s="14" t="s">
        <v>90</v>
      </c>
    </row>
    <row r="672" spans="1:7" hidden="1" x14ac:dyDescent="0.3">
      <c r="A672" s="10">
        <v>41378</v>
      </c>
      <c r="B672" s="12" t="s">
        <v>755</v>
      </c>
      <c r="C672" s="12" t="s">
        <v>740</v>
      </c>
      <c r="D672" s="12" t="s">
        <v>90</v>
      </c>
      <c r="E672" s="13" t="s">
        <v>42</v>
      </c>
      <c r="F672" s="12" t="s">
        <v>121</v>
      </c>
      <c r="G672" s="14" t="s">
        <v>90</v>
      </c>
    </row>
    <row r="673" spans="1:7" hidden="1" x14ac:dyDescent="0.3">
      <c r="A673" s="10">
        <v>41396</v>
      </c>
      <c r="B673" s="12" t="s">
        <v>756</v>
      </c>
      <c r="C673" s="12" t="s">
        <v>740</v>
      </c>
      <c r="D673" s="12" t="s">
        <v>90</v>
      </c>
      <c r="E673" s="13" t="s">
        <v>42</v>
      </c>
      <c r="F673" s="12" t="s">
        <v>121</v>
      </c>
      <c r="G673" s="14" t="s">
        <v>90</v>
      </c>
    </row>
    <row r="674" spans="1:7" hidden="1" x14ac:dyDescent="0.3">
      <c r="A674" s="10">
        <v>41483</v>
      </c>
      <c r="B674" s="12" t="s">
        <v>757</v>
      </c>
      <c r="C674" s="12" t="s">
        <v>740</v>
      </c>
      <c r="D674" s="12" t="s">
        <v>90</v>
      </c>
      <c r="E674" s="13" t="s">
        <v>42</v>
      </c>
      <c r="F674" s="12" t="s">
        <v>121</v>
      </c>
      <c r="G674" s="14" t="s">
        <v>90</v>
      </c>
    </row>
    <row r="675" spans="1:7" hidden="1" x14ac:dyDescent="0.3">
      <c r="A675" s="10">
        <v>41001</v>
      </c>
      <c r="B675" s="12" t="s">
        <v>90</v>
      </c>
      <c r="C675" s="12" t="s">
        <v>740</v>
      </c>
      <c r="D675" s="12" t="s">
        <v>90</v>
      </c>
      <c r="E675" s="13" t="s">
        <v>40</v>
      </c>
      <c r="F675" s="12" t="s">
        <v>121</v>
      </c>
      <c r="G675" s="14" t="s">
        <v>90</v>
      </c>
    </row>
    <row r="676" spans="1:7" hidden="1" x14ac:dyDescent="0.3">
      <c r="A676" s="10">
        <v>41503</v>
      </c>
      <c r="B676" s="12" t="s">
        <v>758</v>
      </c>
      <c r="C676" s="12" t="s">
        <v>740</v>
      </c>
      <c r="D676" s="12" t="s">
        <v>90</v>
      </c>
      <c r="E676" s="13" t="s">
        <v>42</v>
      </c>
      <c r="F676" s="12" t="s">
        <v>121</v>
      </c>
      <c r="G676" s="14" t="s">
        <v>90</v>
      </c>
    </row>
    <row r="677" spans="1:7" hidden="1" x14ac:dyDescent="0.3">
      <c r="A677" s="10">
        <v>41518</v>
      </c>
      <c r="B677" s="12" t="s">
        <v>759</v>
      </c>
      <c r="C677" s="12" t="s">
        <v>740</v>
      </c>
      <c r="D677" s="12" t="s">
        <v>90</v>
      </c>
      <c r="E677" s="13" t="s">
        <v>41</v>
      </c>
      <c r="F677" s="12" t="s">
        <v>121</v>
      </c>
      <c r="G677" s="14" t="s">
        <v>90</v>
      </c>
    </row>
    <row r="678" spans="1:7" hidden="1" x14ac:dyDescent="0.3">
      <c r="A678" s="10">
        <v>41524</v>
      </c>
      <c r="B678" s="12" t="s">
        <v>760</v>
      </c>
      <c r="C678" s="12" t="s">
        <v>740</v>
      </c>
      <c r="D678" s="12" t="s">
        <v>90</v>
      </c>
      <c r="E678" s="13" t="s">
        <v>40</v>
      </c>
      <c r="F678" s="12" t="s">
        <v>121</v>
      </c>
      <c r="G678" s="14" t="s">
        <v>90</v>
      </c>
    </row>
    <row r="679" spans="1:7" hidden="1" x14ac:dyDescent="0.3">
      <c r="A679" s="10">
        <v>41548</v>
      </c>
      <c r="B679" s="12" t="s">
        <v>761</v>
      </c>
      <c r="C679" s="12" t="s">
        <v>740</v>
      </c>
      <c r="D679" s="12" t="s">
        <v>90</v>
      </c>
      <c r="E679" s="13" t="s">
        <v>42</v>
      </c>
      <c r="F679" s="12" t="s">
        <v>121</v>
      </c>
      <c r="G679" s="14" t="s">
        <v>90</v>
      </c>
    </row>
    <row r="680" spans="1:7" hidden="1" x14ac:dyDescent="0.3">
      <c r="A680" s="10">
        <v>41551</v>
      </c>
      <c r="B680" s="12" t="s">
        <v>762</v>
      </c>
      <c r="C680" s="12" t="s">
        <v>740</v>
      </c>
      <c r="D680" s="12" t="s">
        <v>90</v>
      </c>
      <c r="E680" s="13" t="s">
        <v>42</v>
      </c>
      <c r="F680" s="12" t="s">
        <v>121</v>
      </c>
      <c r="G680" s="14" t="s">
        <v>90</v>
      </c>
    </row>
    <row r="681" spans="1:7" hidden="1" x14ac:dyDescent="0.3">
      <c r="A681" s="10">
        <v>41615</v>
      </c>
      <c r="B681" s="12" t="s">
        <v>763</v>
      </c>
      <c r="C681" s="12" t="s">
        <v>740</v>
      </c>
      <c r="D681" s="12" t="s">
        <v>90</v>
      </c>
      <c r="E681" s="13" t="s">
        <v>40</v>
      </c>
      <c r="F681" s="12" t="s">
        <v>121</v>
      </c>
      <c r="G681" s="14" t="s">
        <v>90</v>
      </c>
    </row>
    <row r="682" spans="1:7" hidden="1" x14ac:dyDescent="0.3">
      <c r="A682" s="10">
        <v>41660</v>
      </c>
      <c r="B682" s="12" t="s">
        <v>764</v>
      </c>
      <c r="C682" s="12" t="s">
        <v>740</v>
      </c>
      <c r="D682" s="12" t="s">
        <v>90</v>
      </c>
      <c r="E682" s="13" t="s">
        <v>42</v>
      </c>
      <c r="F682" s="12" t="s">
        <v>121</v>
      </c>
      <c r="G682" s="14" t="s">
        <v>90</v>
      </c>
    </row>
    <row r="683" spans="1:7" hidden="1" x14ac:dyDescent="0.3">
      <c r="A683" s="10">
        <v>41668</v>
      </c>
      <c r="B683" s="12" t="s">
        <v>765</v>
      </c>
      <c r="C683" s="12" t="s">
        <v>740</v>
      </c>
      <c r="D683" s="12" t="s">
        <v>90</v>
      </c>
      <c r="E683" s="13" t="s">
        <v>42</v>
      </c>
      <c r="F683" s="12" t="s">
        <v>121</v>
      </c>
      <c r="G683" s="14" t="s">
        <v>90</v>
      </c>
    </row>
    <row r="684" spans="1:7" hidden="1" x14ac:dyDescent="0.3">
      <c r="A684" s="10">
        <v>41770</v>
      </c>
      <c r="B684" s="12" t="s">
        <v>766</v>
      </c>
      <c r="C684" s="12" t="s">
        <v>740</v>
      </c>
      <c r="D684" s="12" t="s">
        <v>90</v>
      </c>
      <c r="E684" s="13" t="s">
        <v>42</v>
      </c>
      <c r="F684" s="12" t="s">
        <v>121</v>
      </c>
      <c r="G684" s="14" t="s">
        <v>90</v>
      </c>
    </row>
    <row r="685" spans="1:7" hidden="1" x14ac:dyDescent="0.3">
      <c r="A685" s="10">
        <v>41791</v>
      </c>
      <c r="B685" s="12" t="s">
        <v>767</v>
      </c>
      <c r="C685" s="12" t="s">
        <v>740</v>
      </c>
      <c r="D685" s="12" t="s">
        <v>90</v>
      </c>
      <c r="E685" s="13" t="s">
        <v>42</v>
      </c>
      <c r="F685" s="12" t="s">
        <v>121</v>
      </c>
      <c r="G685" s="14" t="s">
        <v>90</v>
      </c>
    </row>
    <row r="686" spans="1:7" hidden="1" x14ac:dyDescent="0.3">
      <c r="A686" s="10">
        <v>41799</v>
      </c>
      <c r="B686" s="12" t="s">
        <v>768</v>
      </c>
      <c r="C686" s="12" t="s">
        <v>740</v>
      </c>
      <c r="D686" s="12" t="s">
        <v>90</v>
      </c>
      <c r="E686" s="13" t="s">
        <v>41</v>
      </c>
      <c r="F686" s="12" t="s">
        <v>121</v>
      </c>
      <c r="G686" s="14" t="s">
        <v>90</v>
      </c>
    </row>
    <row r="687" spans="1:7" hidden="1" x14ac:dyDescent="0.3">
      <c r="A687" s="10">
        <v>41801</v>
      </c>
      <c r="B687" s="12" t="s">
        <v>769</v>
      </c>
      <c r="C687" s="12" t="s">
        <v>740</v>
      </c>
      <c r="D687" s="12" t="s">
        <v>90</v>
      </c>
      <c r="E687" s="13" t="s">
        <v>41</v>
      </c>
      <c r="F687" s="12" t="s">
        <v>121</v>
      </c>
      <c r="G687" s="14" t="s">
        <v>90</v>
      </c>
    </row>
    <row r="688" spans="1:7" hidden="1" x14ac:dyDescent="0.3">
      <c r="A688" s="10">
        <v>41797</v>
      </c>
      <c r="B688" s="12" t="s">
        <v>770</v>
      </c>
      <c r="C688" s="12" t="s">
        <v>740</v>
      </c>
      <c r="D688" s="12" t="s">
        <v>90</v>
      </c>
      <c r="E688" s="13" t="s">
        <v>41</v>
      </c>
      <c r="F688" s="12" t="s">
        <v>121</v>
      </c>
      <c r="G688" s="14" t="s">
        <v>90</v>
      </c>
    </row>
    <row r="689" spans="1:7" hidden="1" x14ac:dyDescent="0.3">
      <c r="A689" s="10">
        <v>41807</v>
      </c>
      <c r="B689" s="12" t="s">
        <v>771</v>
      </c>
      <c r="C689" s="12" t="s">
        <v>740</v>
      </c>
      <c r="D689" s="12" t="s">
        <v>90</v>
      </c>
      <c r="E689" s="13" t="s">
        <v>42</v>
      </c>
      <c r="F689" s="12" t="s">
        <v>121</v>
      </c>
      <c r="G689" s="14" t="s">
        <v>90</v>
      </c>
    </row>
    <row r="690" spans="1:7" hidden="1" x14ac:dyDescent="0.3">
      <c r="A690" s="10">
        <v>41872</v>
      </c>
      <c r="B690" s="12" t="s">
        <v>772</v>
      </c>
      <c r="C690" s="12" t="s">
        <v>740</v>
      </c>
      <c r="D690" s="12" t="s">
        <v>90</v>
      </c>
      <c r="E690" s="13" t="s">
        <v>41</v>
      </c>
      <c r="F690" s="12" t="s">
        <v>121</v>
      </c>
      <c r="G690" s="14" t="s">
        <v>90</v>
      </c>
    </row>
    <row r="691" spans="1:7" hidden="1" x14ac:dyDescent="0.3">
      <c r="A691" s="10">
        <v>41885</v>
      </c>
      <c r="B691" s="12" t="s">
        <v>773</v>
      </c>
      <c r="C691" s="12" t="s">
        <v>740</v>
      </c>
      <c r="D691" s="12" t="s">
        <v>90</v>
      </c>
      <c r="E691" s="13" t="s">
        <v>41</v>
      </c>
      <c r="F691" s="12" t="s">
        <v>121</v>
      </c>
      <c r="G691" s="14" t="s">
        <v>90</v>
      </c>
    </row>
    <row r="692" spans="1:7" hidden="1" x14ac:dyDescent="0.3">
      <c r="A692" s="10">
        <v>44035</v>
      </c>
      <c r="B692" s="11" t="s">
        <v>465</v>
      </c>
      <c r="C692" s="12" t="s">
        <v>774</v>
      </c>
      <c r="D692" s="12" t="s">
        <v>97</v>
      </c>
      <c r="E692" s="13" t="s">
        <v>42</v>
      </c>
      <c r="F692" s="12" t="s">
        <v>121</v>
      </c>
      <c r="G692" s="14" t="s">
        <v>97</v>
      </c>
    </row>
    <row r="693" spans="1:7" hidden="1" x14ac:dyDescent="0.3">
      <c r="A693" s="10">
        <v>44560</v>
      </c>
      <c r="B693" s="11" t="s">
        <v>537</v>
      </c>
      <c r="C693" s="12" t="s">
        <v>774</v>
      </c>
      <c r="D693" s="12" t="s">
        <v>94</v>
      </c>
      <c r="E693" s="13" t="s">
        <v>42</v>
      </c>
      <c r="F693" s="12" t="s">
        <v>121</v>
      </c>
      <c r="G693" s="14" t="s">
        <v>94</v>
      </c>
    </row>
    <row r="694" spans="1:7" hidden="1" x14ac:dyDescent="0.3">
      <c r="A694" s="10">
        <v>44874</v>
      </c>
      <c r="B694" s="11" t="s">
        <v>282</v>
      </c>
      <c r="C694" s="12" t="s">
        <v>774</v>
      </c>
      <c r="D694" s="12" t="s">
        <v>97</v>
      </c>
      <c r="E694" s="13" t="s">
        <v>41</v>
      </c>
      <c r="F694" s="12" t="s">
        <v>121</v>
      </c>
      <c r="G694" s="14" t="s">
        <v>97</v>
      </c>
    </row>
    <row r="695" spans="1:7" hidden="1" x14ac:dyDescent="0.3">
      <c r="A695" s="10">
        <v>44078</v>
      </c>
      <c r="B695" s="12" t="s">
        <v>775</v>
      </c>
      <c r="C695" s="12" t="s">
        <v>774</v>
      </c>
      <c r="D695" s="12" t="s">
        <v>97</v>
      </c>
      <c r="E695" s="13" t="s">
        <v>41</v>
      </c>
      <c r="F695" s="12" t="s">
        <v>121</v>
      </c>
      <c r="G695" s="14" t="s">
        <v>97</v>
      </c>
    </row>
    <row r="696" spans="1:7" hidden="1" x14ac:dyDescent="0.3">
      <c r="A696" s="10">
        <v>44090</v>
      </c>
      <c r="B696" s="12" t="s">
        <v>776</v>
      </c>
      <c r="C696" s="12" t="s">
        <v>774</v>
      </c>
      <c r="D696" s="12" t="s">
        <v>94</v>
      </c>
      <c r="E696" s="13" t="s">
        <v>42</v>
      </c>
      <c r="F696" s="12" t="s">
        <v>121</v>
      </c>
      <c r="G696" s="14" t="s">
        <v>94</v>
      </c>
    </row>
    <row r="697" spans="1:7" hidden="1" x14ac:dyDescent="0.3">
      <c r="A697" s="10">
        <v>44098</v>
      </c>
      <c r="B697" s="12" t="s">
        <v>777</v>
      </c>
      <c r="C697" s="12" t="s">
        <v>774</v>
      </c>
      <c r="D697" s="12" t="s">
        <v>97</v>
      </c>
      <c r="E697" s="13" t="s">
        <v>41</v>
      </c>
      <c r="F697" s="12" t="s">
        <v>121</v>
      </c>
      <c r="G697" s="14" t="s">
        <v>97</v>
      </c>
    </row>
    <row r="698" spans="1:7" hidden="1" x14ac:dyDescent="0.3">
      <c r="A698" s="10">
        <v>44110</v>
      </c>
      <c r="B698" s="12" t="s">
        <v>778</v>
      </c>
      <c r="C698" s="12" t="s">
        <v>774</v>
      </c>
      <c r="D698" s="12" t="s">
        <v>97</v>
      </c>
      <c r="E698" s="13" t="s">
        <v>41</v>
      </c>
      <c r="F698" s="12" t="s">
        <v>121</v>
      </c>
      <c r="G698" s="14" t="s">
        <v>97</v>
      </c>
    </row>
    <row r="699" spans="1:7" hidden="1" x14ac:dyDescent="0.3">
      <c r="A699" s="10">
        <v>44279</v>
      </c>
      <c r="B699" s="12" t="s">
        <v>779</v>
      </c>
      <c r="C699" s="12" t="s">
        <v>774</v>
      </c>
      <c r="D699" s="12" t="s">
        <v>97</v>
      </c>
      <c r="E699" s="13" t="s">
        <v>41</v>
      </c>
      <c r="F699" s="12" t="s">
        <v>121</v>
      </c>
      <c r="G699" s="14" t="s">
        <v>97</v>
      </c>
    </row>
    <row r="700" spans="1:7" hidden="1" x14ac:dyDescent="0.3">
      <c r="A700" s="10">
        <v>44378</v>
      </c>
      <c r="B700" s="12" t="s">
        <v>780</v>
      </c>
      <c r="C700" s="12" t="s">
        <v>774</v>
      </c>
      <c r="D700" s="12" t="s">
        <v>97</v>
      </c>
      <c r="E700" s="13" t="s">
        <v>42</v>
      </c>
      <c r="F700" s="12" t="s">
        <v>121</v>
      </c>
      <c r="G700" s="14" t="s">
        <v>97</v>
      </c>
    </row>
    <row r="701" spans="1:7" hidden="1" x14ac:dyDescent="0.3">
      <c r="A701" s="10">
        <v>44420</v>
      </c>
      <c r="B701" s="12" t="s">
        <v>781</v>
      </c>
      <c r="C701" s="12" t="s">
        <v>774</v>
      </c>
      <c r="D701" s="12" t="s">
        <v>97</v>
      </c>
      <c r="E701" s="13" t="s">
        <v>41</v>
      </c>
      <c r="F701" s="12" t="s">
        <v>121</v>
      </c>
      <c r="G701" s="14" t="s">
        <v>97</v>
      </c>
    </row>
    <row r="702" spans="1:7" hidden="1" x14ac:dyDescent="0.3">
      <c r="A702" s="10">
        <v>44430</v>
      </c>
      <c r="B702" s="12" t="s">
        <v>782</v>
      </c>
      <c r="C702" s="12" t="s">
        <v>774</v>
      </c>
      <c r="D702" s="12" t="s">
        <v>94</v>
      </c>
      <c r="E702" s="13" t="s">
        <v>42</v>
      </c>
      <c r="F702" s="12" t="s">
        <v>121</v>
      </c>
      <c r="G702" s="14" t="s">
        <v>94</v>
      </c>
    </row>
    <row r="703" spans="1:7" hidden="1" x14ac:dyDescent="0.3">
      <c r="A703" s="10">
        <v>44001</v>
      </c>
      <c r="B703" s="12" t="s">
        <v>783</v>
      </c>
      <c r="C703" s="12" t="s">
        <v>774</v>
      </c>
      <c r="D703" s="12" t="s">
        <v>94</v>
      </c>
      <c r="E703" s="13" t="s">
        <v>42</v>
      </c>
      <c r="F703" s="12" t="s">
        <v>121</v>
      </c>
      <c r="G703" s="14" t="s">
        <v>94</v>
      </c>
    </row>
    <row r="704" spans="1:7" hidden="1" x14ac:dyDescent="0.3">
      <c r="A704" s="10">
        <v>44650</v>
      </c>
      <c r="B704" s="12" t="s">
        <v>784</v>
      </c>
      <c r="C704" s="12" t="s">
        <v>774</v>
      </c>
      <c r="D704" s="12" t="s">
        <v>97</v>
      </c>
      <c r="E704" s="13" t="s">
        <v>41</v>
      </c>
      <c r="F704" s="12" t="s">
        <v>121</v>
      </c>
      <c r="G704" s="14" t="s">
        <v>97</v>
      </c>
    </row>
    <row r="705" spans="1:7" hidden="1" x14ac:dyDescent="0.3">
      <c r="A705" s="10">
        <v>44847</v>
      </c>
      <c r="B705" s="12" t="s">
        <v>785</v>
      </c>
      <c r="C705" s="12" t="s">
        <v>774</v>
      </c>
      <c r="D705" s="12" t="s">
        <v>94</v>
      </c>
      <c r="E705" s="13" t="s">
        <v>42</v>
      </c>
      <c r="F705" s="12" t="s">
        <v>121</v>
      </c>
      <c r="G705" s="14" t="s">
        <v>94</v>
      </c>
    </row>
    <row r="706" spans="1:7" hidden="1" x14ac:dyDescent="0.3">
      <c r="A706" s="10">
        <v>44855</v>
      </c>
      <c r="B706" s="12" t="s">
        <v>786</v>
      </c>
      <c r="C706" s="12" t="s">
        <v>774</v>
      </c>
      <c r="D706" s="12" t="s">
        <v>97</v>
      </c>
      <c r="E706" s="13" t="s">
        <v>41</v>
      </c>
      <c r="F706" s="12" t="s">
        <v>121</v>
      </c>
      <c r="G706" s="14" t="s">
        <v>97</v>
      </c>
    </row>
    <row r="707" spans="1:7" hidden="1" x14ac:dyDescent="0.3">
      <c r="A707" s="10">
        <v>47189</v>
      </c>
      <c r="B707" s="11" t="s">
        <v>324</v>
      </c>
      <c r="C707" s="12" t="s">
        <v>787</v>
      </c>
      <c r="D707" s="12" t="s">
        <v>94</v>
      </c>
      <c r="E707" s="13" t="s">
        <v>41</v>
      </c>
      <c r="F707" s="12" t="s">
        <v>121</v>
      </c>
      <c r="G707" s="14" t="s">
        <v>94</v>
      </c>
    </row>
    <row r="708" spans="1:7" hidden="1" x14ac:dyDescent="0.3">
      <c r="A708" s="10">
        <v>47205</v>
      </c>
      <c r="B708" s="11" t="s">
        <v>128</v>
      </c>
      <c r="C708" s="12" t="s">
        <v>787</v>
      </c>
      <c r="D708" s="12" t="s">
        <v>68</v>
      </c>
      <c r="E708" s="13" t="s">
        <v>42</v>
      </c>
      <c r="F708" s="12" t="s">
        <v>121</v>
      </c>
      <c r="G708" s="14" t="s">
        <v>68</v>
      </c>
    </row>
    <row r="709" spans="1:7" hidden="1" x14ac:dyDescent="0.3">
      <c r="A709" s="10">
        <v>47318</v>
      </c>
      <c r="B709" s="11" t="s">
        <v>788</v>
      </c>
      <c r="C709" s="12" t="s">
        <v>787</v>
      </c>
      <c r="D709" s="12" t="s">
        <v>94</v>
      </c>
      <c r="E709" s="13" t="s">
        <v>42</v>
      </c>
      <c r="F709" s="12" t="s">
        <v>121</v>
      </c>
      <c r="G709" s="14" t="s">
        <v>94</v>
      </c>
    </row>
    <row r="710" spans="1:7" hidden="1" x14ac:dyDescent="0.3">
      <c r="A710" s="10">
        <v>47675</v>
      </c>
      <c r="B710" s="11" t="s">
        <v>441</v>
      </c>
      <c r="C710" s="12" t="s">
        <v>787</v>
      </c>
      <c r="D710" s="12" t="s">
        <v>68</v>
      </c>
      <c r="E710" s="13" t="s">
        <v>41</v>
      </c>
      <c r="F710" s="12" t="s">
        <v>121</v>
      </c>
      <c r="G710" s="14" t="s">
        <v>68</v>
      </c>
    </row>
    <row r="711" spans="1:7" hidden="1" x14ac:dyDescent="0.3">
      <c r="A711" s="10">
        <v>47030</v>
      </c>
      <c r="B711" s="12" t="s">
        <v>789</v>
      </c>
      <c r="C711" s="12" t="s">
        <v>787</v>
      </c>
      <c r="D711" s="12" t="s">
        <v>94</v>
      </c>
      <c r="E711" s="13" t="s">
        <v>42</v>
      </c>
      <c r="F711" s="12" t="s">
        <v>121</v>
      </c>
      <c r="G711" s="14" t="s">
        <v>94</v>
      </c>
    </row>
    <row r="712" spans="1:7" hidden="1" x14ac:dyDescent="0.3">
      <c r="A712" s="10">
        <v>47053</v>
      </c>
      <c r="B712" s="12" t="s">
        <v>790</v>
      </c>
      <c r="C712" s="12" t="s">
        <v>787</v>
      </c>
      <c r="D712" s="12" t="s">
        <v>94</v>
      </c>
      <c r="E712" s="13" t="s">
        <v>42</v>
      </c>
      <c r="F712" s="12" t="s">
        <v>121</v>
      </c>
      <c r="G712" s="14" t="s">
        <v>94</v>
      </c>
    </row>
    <row r="713" spans="1:7" hidden="1" x14ac:dyDescent="0.3">
      <c r="A713" s="10">
        <v>47058</v>
      </c>
      <c r="B713" s="12" t="s">
        <v>791</v>
      </c>
      <c r="C713" s="12" t="s">
        <v>787</v>
      </c>
      <c r="D713" s="12" t="s">
        <v>97</v>
      </c>
      <c r="E713" s="13" t="s">
        <v>42</v>
      </c>
      <c r="F713" s="12" t="s">
        <v>121</v>
      </c>
      <c r="G713" s="14" t="s">
        <v>97</v>
      </c>
    </row>
    <row r="714" spans="1:7" hidden="1" x14ac:dyDescent="0.3">
      <c r="A714" s="10">
        <v>47161</v>
      </c>
      <c r="B714" s="12" t="s">
        <v>792</v>
      </c>
      <c r="C714" s="12" t="s">
        <v>787</v>
      </c>
      <c r="D714" s="12" t="s">
        <v>68</v>
      </c>
      <c r="E714" s="13" t="s">
        <v>42</v>
      </c>
      <c r="F714" s="12" t="s">
        <v>121</v>
      </c>
      <c r="G714" s="14" t="s">
        <v>68</v>
      </c>
    </row>
    <row r="715" spans="1:7" hidden="1" x14ac:dyDescent="0.3">
      <c r="A715" s="10">
        <v>47170</v>
      </c>
      <c r="B715" s="12" t="s">
        <v>793</v>
      </c>
      <c r="C715" s="12" t="s">
        <v>787</v>
      </c>
      <c r="D715" s="12" t="s">
        <v>94</v>
      </c>
      <c r="E715" s="13" t="s">
        <v>42</v>
      </c>
      <c r="F715" s="12" t="s">
        <v>121</v>
      </c>
      <c r="G715" s="14" t="s">
        <v>94</v>
      </c>
    </row>
    <row r="716" spans="1:7" hidden="1" x14ac:dyDescent="0.3">
      <c r="A716" s="10">
        <v>47245</v>
      </c>
      <c r="B716" s="12" t="s">
        <v>794</v>
      </c>
      <c r="C716" s="12" t="s">
        <v>787</v>
      </c>
      <c r="D716" s="12" t="s">
        <v>94</v>
      </c>
      <c r="E716" s="13" t="s">
        <v>42</v>
      </c>
      <c r="F716" s="12" t="s">
        <v>121</v>
      </c>
      <c r="G716" s="14" t="s">
        <v>94</v>
      </c>
    </row>
    <row r="717" spans="1:7" hidden="1" x14ac:dyDescent="0.3">
      <c r="A717" s="10">
        <v>47258</v>
      </c>
      <c r="B717" s="12" t="s">
        <v>795</v>
      </c>
      <c r="C717" s="12" t="s">
        <v>787</v>
      </c>
      <c r="D717" s="12" t="s">
        <v>68</v>
      </c>
      <c r="E717" s="13" t="s">
        <v>42</v>
      </c>
      <c r="F717" s="12" t="s">
        <v>121</v>
      </c>
      <c r="G717" s="14" t="s">
        <v>68</v>
      </c>
    </row>
    <row r="718" spans="1:7" hidden="1" x14ac:dyDescent="0.3">
      <c r="A718" s="10">
        <v>47268</v>
      </c>
      <c r="B718" s="12" t="s">
        <v>796</v>
      </c>
      <c r="C718" s="12" t="s">
        <v>787</v>
      </c>
      <c r="D718" s="12" t="s">
        <v>94</v>
      </c>
      <c r="E718" s="13" t="s">
        <v>42</v>
      </c>
      <c r="F718" s="12" t="s">
        <v>121</v>
      </c>
      <c r="G718" s="14" t="s">
        <v>94</v>
      </c>
    </row>
    <row r="719" spans="1:7" hidden="1" x14ac:dyDescent="0.3">
      <c r="A719" s="10">
        <v>47288</v>
      </c>
      <c r="B719" s="12" t="s">
        <v>797</v>
      </c>
      <c r="C719" s="12" t="s">
        <v>787</v>
      </c>
      <c r="D719" s="12" t="s">
        <v>94</v>
      </c>
      <c r="E719" s="13" t="s">
        <v>42</v>
      </c>
      <c r="F719" s="12" t="s">
        <v>121</v>
      </c>
      <c r="G719" s="14" t="s">
        <v>94</v>
      </c>
    </row>
    <row r="720" spans="1:7" hidden="1" x14ac:dyDescent="0.3">
      <c r="A720" s="10">
        <v>47460</v>
      </c>
      <c r="B720" s="12" t="s">
        <v>798</v>
      </c>
      <c r="C720" s="12" t="s">
        <v>787</v>
      </c>
      <c r="D720" s="12" t="s">
        <v>97</v>
      </c>
      <c r="E720" s="13" t="s">
        <v>42</v>
      </c>
      <c r="F720" s="12" t="s">
        <v>121</v>
      </c>
      <c r="G720" s="14" t="s">
        <v>97</v>
      </c>
    </row>
    <row r="721" spans="1:7" hidden="1" x14ac:dyDescent="0.3">
      <c r="A721" s="10">
        <v>47541</v>
      </c>
      <c r="B721" s="12" t="s">
        <v>799</v>
      </c>
      <c r="C721" s="12" t="s">
        <v>787</v>
      </c>
      <c r="D721" s="12" t="s">
        <v>68</v>
      </c>
      <c r="E721" s="13" t="s">
        <v>42</v>
      </c>
      <c r="F721" s="12" t="s">
        <v>121</v>
      </c>
      <c r="G721" s="14" t="s">
        <v>68</v>
      </c>
    </row>
    <row r="722" spans="1:7" hidden="1" x14ac:dyDescent="0.3">
      <c r="A722" s="10">
        <v>47545</v>
      </c>
      <c r="B722" s="12" t="s">
        <v>800</v>
      </c>
      <c r="C722" s="12" t="s">
        <v>787</v>
      </c>
      <c r="D722" s="12" t="s">
        <v>94</v>
      </c>
      <c r="E722" s="13" t="s">
        <v>42</v>
      </c>
      <c r="F722" s="12" t="s">
        <v>121</v>
      </c>
      <c r="G722" s="14" t="s">
        <v>94</v>
      </c>
    </row>
    <row r="723" spans="1:7" hidden="1" x14ac:dyDescent="0.3">
      <c r="A723" s="10">
        <v>47551</v>
      </c>
      <c r="B723" s="12" t="s">
        <v>801</v>
      </c>
      <c r="C723" s="12" t="s">
        <v>787</v>
      </c>
      <c r="D723" s="12" t="s">
        <v>94</v>
      </c>
      <c r="E723" s="13" t="s">
        <v>42</v>
      </c>
      <c r="F723" s="12" t="s">
        <v>121</v>
      </c>
      <c r="G723" s="14" t="s">
        <v>94</v>
      </c>
    </row>
    <row r="724" spans="1:7" hidden="1" x14ac:dyDescent="0.3">
      <c r="A724" s="10">
        <v>47555</v>
      </c>
      <c r="B724" s="12" t="s">
        <v>802</v>
      </c>
      <c r="C724" s="12" t="s">
        <v>787</v>
      </c>
      <c r="D724" s="12" t="s">
        <v>94</v>
      </c>
      <c r="E724" s="13" t="s">
        <v>42</v>
      </c>
      <c r="F724" s="12" t="s">
        <v>121</v>
      </c>
      <c r="G724" s="14" t="s">
        <v>94</v>
      </c>
    </row>
    <row r="725" spans="1:7" hidden="1" x14ac:dyDescent="0.3">
      <c r="A725" s="10">
        <v>47570</v>
      </c>
      <c r="B725" s="12" t="s">
        <v>803</v>
      </c>
      <c r="C725" s="12" t="s">
        <v>787</v>
      </c>
      <c r="D725" s="12" t="s">
        <v>94</v>
      </c>
      <c r="E725" s="13" t="s">
        <v>41</v>
      </c>
      <c r="F725" s="12" t="s">
        <v>121</v>
      </c>
      <c r="G725" s="14" t="s">
        <v>94</v>
      </c>
    </row>
    <row r="726" spans="1:7" hidden="1" x14ac:dyDescent="0.3">
      <c r="A726" s="10">
        <v>47605</v>
      </c>
      <c r="B726" s="12" t="s">
        <v>804</v>
      </c>
      <c r="C726" s="12" t="s">
        <v>787</v>
      </c>
      <c r="D726" s="12" t="s">
        <v>68</v>
      </c>
      <c r="E726" s="13" t="s">
        <v>42</v>
      </c>
      <c r="F726" s="12" t="s">
        <v>121</v>
      </c>
      <c r="G726" s="14" t="s">
        <v>68</v>
      </c>
    </row>
    <row r="727" spans="1:7" hidden="1" x14ac:dyDescent="0.3">
      <c r="A727" s="10">
        <v>47660</v>
      </c>
      <c r="B727" s="12" t="s">
        <v>805</v>
      </c>
      <c r="C727" s="12" t="s">
        <v>787</v>
      </c>
      <c r="D727" s="12" t="s">
        <v>94</v>
      </c>
      <c r="E727" s="13" t="s">
        <v>42</v>
      </c>
      <c r="F727" s="12" t="s">
        <v>121</v>
      </c>
      <c r="G727" s="14" t="s">
        <v>94</v>
      </c>
    </row>
    <row r="728" spans="1:7" hidden="1" x14ac:dyDescent="0.3">
      <c r="A728" s="10">
        <v>47692</v>
      </c>
      <c r="B728" s="12" t="s">
        <v>806</v>
      </c>
      <c r="C728" s="12" t="s">
        <v>787</v>
      </c>
      <c r="D728" s="12" t="s">
        <v>94</v>
      </c>
      <c r="E728" s="13" t="s">
        <v>42</v>
      </c>
      <c r="F728" s="12" t="s">
        <v>121</v>
      </c>
      <c r="G728" s="14" t="s">
        <v>94</v>
      </c>
    </row>
    <row r="729" spans="1:7" hidden="1" x14ac:dyDescent="0.3">
      <c r="A729" s="10">
        <v>47703</v>
      </c>
      <c r="B729" s="12" t="s">
        <v>807</v>
      </c>
      <c r="C729" s="12" t="s">
        <v>787</v>
      </c>
      <c r="D729" s="12" t="s">
        <v>94</v>
      </c>
      <c r="E729" s="13" t="s">
        <v>42</v>
      </c>
      <c r="F729" s="12" t="s">
        <v>121</v>
      </c>
      <c r="G729" s="14" t="s">
        <v>94</v>
      </c>
    </row>
    <row r="730" spans="1:7" hidden="1" x14ac:dyDescent="0.3">
      <c r="A730" s="10">
        <v>47707</v>
      </c>
      <c r="B730" s="12" t="s">
        <v>808</v>
      </c>
      <c r="C730" s="12" t="s">
        <v>787</v>
      </c>
      <c r="D730" s="12" t="s">
        <v>94</v>
      </c>
      <c r="E730" s="13" t="s">
        <v>42</v>
      </c>
      <c r="F730" s="12" t="s">
        <v>121</v>
      </c>
      <c r="G730" s="14" t="s">
        <v>94</v>
      </c>
    </row>
    <row r="731" spans="1:7" hidden="1" x14ac:dyDescent="0.3">
      <c r="A731" s="10">
        <v>47720</v>
      </c>
      <c r="B731" s="12" t="s">
        <v>809</v>
      </c>
      <c r="C731" s="12" t="s">
        <v>787</v>
      </c>
      <c r="D731" s="12" t="s">
        <v>94</v>
      </c>
      <c r="E731" s="13" t="s">
        <v>42</v>
      </c>
      <c r="F731" s="12" t="s">
        <v>121</v>
      </c>
      <c r="G731" s="14" t="s">
        <v>94</v>
      </c>
    </row>
    <row r="732" spans="1:7" hidden="1" x14ac:dyDescent="0.3">
      <c r="A732" s="10">
        <v>47001</v>
      </c>
      <c r="B732" s="12" t="s">
        <v>94</v>
      </c>
      <c r="C732" s="12" t="s">
        <v>787</v>
      </c>
      <c r="D732" s="12" t="s">
        <v>94</v>
      </c>
      <c r="E732" s="13" t="s">
        <v>40</v>
      </c>
      <c r="F732" s="12" t="s">
        <v>121</v>
      </c>
      <c r="G732" s="14" t="s">
        <v>94</v>
      </c>
    </row>
    <row r="733" spans="1:7" hidden="1" x14ac:dyDescent="0.3">
      <c r="A733" s="10">
        <v>47745</v>
      </c>
      <c r="B733" s="12" t="s">
        <v>810</v>
      </c>
      <c r="C733" s="12" t="s">
        <v>787</v>
      </c>
      <c r="D733" s="12" t="s">
        <v>68</v>
      </c>
      <c r="E733" s="13" t="s">
        <v>41</v>
      </c>
      <c r="F733" s="12" t="s">
        <v>121</v>
      </c>
      <c r="G733" s="14" t="s">
        <v>68</v>
      </c>
    </row>
    <row r="734" spans="1:7" hidden="1" x14ac:dyDescent="0.3">
      <c r="A734" s="10">
        <v>47798</v>
      </c>
      <c r="B734" s="12" t="s">
        <v>811</v>
      </c>
      <c r="C734" s="12" t="s">
        <v>787</v>
      </c>
      <c r="D734" s="12" t="s">
        <v>94</v>
      </c>
      <c r="E734" s="13" t="s">
        <v>42</v>
      </c>
      <c r="F734" s="12" t="s">
        <v>121</v>
      </c>
      <c r="G734" s="14" t="s">
        <v>94</v>
      </c>
    </row>
    <row r="735" spans="1:7" hidden="1" x14ac:dyDescent="0.3">
      <c r="A735" s="10">
        <v>47960</v>
      </c>
      <c r="B735" s="12" t="s">
        <v>812</v>
      </c>
      <c r="C735" s="12" t="s">
        <v>787</v>
      </c>
      <c r="D735" s="12" t="s">
        <v>68</v>
      </c>
      <c r="E735" s="13" t="s">
        <v>42</v>
      </c>
      <c r="F735" s="12" t="s">
        <v>201</v>
      </c>
      <c r="G735" s="14" t="s">
        <v>68</v>
      </c>
    </row>
    <row r="736" spans="1:7" hidden="1" x14ac:dyDescent="0.3">
      <c r="A736" s="10">
        <v>47980</v>
      </c>
      <c r="B736" s="12" t="s">
        <v>813</v>
      </c>
      <c r="C736" s="12" t="s">
        <v>787</v>
      </c>
      <c r="D736" s="12" t="s">
        <v>94</v>
      </c>
      <c r="E736" s="13" t="s">
        <v>41</v>
      </c>
      <c r="F736" s="12" t="s">
        <v>121</v>
      </c>
      <c r="G736" s="14" t="s">
        <v>94</v>
      </c>
    </row>
    <row r="737" spans="1:7" hidden="1" x14ac:dyDescent="0.3">
      <c r="A737" s="10">
        <v>50313</v>
      </c>
      <c r="B737" s="11" t="s">
        <v>129</v>
      </c>
      <c r="C737" s="12" t="s">
        <v>814</v>
      </c>
      <c r="D737" s="12" t="s">
        <v>98</v>
      </c>
      <c r="E737" s="13" t="s">
        <v>41</v>
      </c>
      <c r="F737" s="12" t="s">
        <v>121</v>
      </c>
      <c r="G737" s="14" t="s">
        <v>98</v>
      </c>
    </row>
    <row r="738" spans="1:7" hidden="1" x14ac:dyDescent="0.3">
      <c r="A738" s="10">
        <v>50318</v>
      </c>
      <c r="B738" s="11" t="s">
        <v>788</v>
      </c>
      <c r="C738" s="12" t="s">
        <v>814</v>
      </c>
      <c r="D738" s="12" t="s">
        <v>98</v>
      </c>
      <c r="E738" s="13" t="s">
        <v>41</v>
      </c>
      <c r="F738" s="12" t="s">
        <v>121</v>
      </c>
      <c r="G738" s="14" t="s">
        <v>98</v>
      </c>
    </row>
    <row r="739" spans="1:7" hidden="1" x14ac:dyDescent="0.3">
      <c r="A739" s="10">
        <v>50590</v>
      </c>
      <c r="B739" s="11" t="s">
        <v>467</v>
      </c>
      <c r="C739" s="12" t="s">
        <v>814</v>
      </c>
      <c r="D739" s="12" t="s">
        <v>98</v>
      </c>
      <c r="E739" s="13" t="s">
        <v>42</v>
      </c>
      <c r="F739" s="12" t="s">
        <v>121</v>
      </c>
      <c r="G739" s="14" t="s">
        <v>98</v>
      </c>
    </row>
    <row r="740" spans="1:7" hidden="1" x14ac:dyDescent="0.3">
      <c r="A740" s="10">
        <v>50606</v>
      </c>
      <c r="B740" s="11" t="s">
        <v>815</v>
      </c>
      <c r="C740" s="12" t="s">
        <v>814</v>
      </c>
      <c r="D740" s="12" t="s">
        <v>98</v>
      </c>
      <c r="E740" s="13" t="s">
        <v>41</v>
      </c>
      <c r="F740" s="12" t="s">
        <v>121</v>
      </c>
      <c r="G740" s="14" t="s">
        <v>98</v>
      </c>
    </row>
    <row r="741" spans="1:7" hidden="1" x14ac:dyDescent="0.3">
      <c r="A741" s="10">
        <v>50689</v>
      </c>
      <c r="B741" s="11" t="s">
        <v>538</v>
      </c>
      <c r="C741" s="12" t="s">
        <v>814</v>
      </c>
      <c r="D741" s="12" t="s">
        <v>98</v>
      </c>
      <c r="E741" s="13" t="s">
        <v>41</v>
      </c>
      <c r="F741" s="12" t="s">
        <v>121</v>
      </c>
      <c r="G741" s="14" t="s">
        <v>98</v>
      </c>
    </row>
    <row r="742" spans="1:7" hidden="1" x14ac:dyDescent="0.3">
      <c r="A742" s="10">
        <v>50006</v>
      </c>
      <c r="B742" s="12" t="s">
        <v>816</v>
      </c>
      <c r="C742" s="12" t="s">
        <v>814</v>
      </c>
      <c r="D742" s="12" t="s">
        <v>98</v>
      </c>
      <c r="E742" s="13" t="s">
        <v>41</v>
      </c>
      <c r="F742" s="12" t="s">
        <v>121</v>
      </c>
      <c r="G742" s="14" t="s">
        <v>98</v>
      </c>
    </row>
    <row r="743" spans="1:7" hidden="1" x14ac:dyDescent="0.3">
      <c r="A743" s="10">
        <v>50110</v>
      </c>
      <c r="B743" s="12" t="s">
        <v>817</v>
      </c>
      <c r="C743" s="12" t="s">
        <v>814</v>
      </c>
      <c r="D743" s="12" t="s">
        <v>98</v>
      </c>
      <c r="E743" s="13" t="s">
        <v>41</v>
      </c>
      <c r="F743" s="12" t="s">
        <v>121</v>
      </c>
      <c r="G743" s="14" t="s">
        <v>98</v>
      </c>
    </row>
    <row r="744" spans="1:7" hidden="1" x14ac:dyDescent="0.3">
      <c r="A744" s="10">
        <v>50124</v>
      </c>
      <c r="B744" s="12" t="s">
        <v>818</v>
      </c>
      <c r="C744" s="12" t="s">
        <v>814</v>
      </c>
      <c r="D744" s="12" t="s">
        <v>98</v>
      </c>
      <c r="E744" s="13" t="s">
        <v>42</v>
      </c>
      <c r="F744" s="12" t="s">
        <v>121</v>
      </c>
      <c r="G744" s="14" t="s">
        <v>98</v>
      </c>
    </row>
    <row r="745" spans="1:7" hidden="1" x14ac:dyDescent="0.3">
      <c r="A745" s="10">
        <v>50150</v>
      </c>
      <c r="B745" s="12" t="s">
        <v>819</v>
      </c>
      <c r="C745" s="12" t="s">
        <v>814</v>
      </c>
      <c r="D745" s="12" t="s">
        <v>98</v>
      </c>
      <c r="E745" s="13" t="s">
        <v>41</v>
      </c>
      <c r="F745" s="12" t="s">
        <v>121</v>
      </c>
      <c r="G745" s="14" t="s">
        <v>98</v>
      </c>
    </row>
    <row r="746" spans="1:7" hidden="1" x14ac:dyDescent="0.3">
      <c r="A746" s="10">
        <v>50223</v>
      </c>
      <c r="B746" s="12" t="s">
        <v>820</v>
      </c>
      <c r="C746" s="12" t="s">
        <v>814</v>
      </c>
      <c r="D746" s="12" t="s">
        <v>98</v>
      </c>
      <c r="E746" s="13" t="s">
        <v>41</v>
      </c>
      <c r="F746" s="12" t="s">
        <v>121</v>
      </c>
      <c r="G746" s="14" t="s">
        <v>98</v>
      </c>
    </row>
    <row r="747" spans="1:7" hidden="1" x14ac:dyDescent="0.3">
      <c r="A747" s="10">
        <v>50226</v>
      </c>
      <c r="B747" s="12" t="s">
        <v>821</v>
      </c>
      <c r="C747" s="12" t="s">
        <v>814</v>
      </c>
      <c r="D747" s="12" t="s">
        <v>98</v>
      </c>
      <c r="E747" s="13" t="s">
        <v>41</v>
      </c>
      <c r="F747" s="12" t="s">
        <v>121</v>
      </c>
      <c r="G747" s="14" t="s">
        <v>98</v>
      </c>
    </row>
    <row r="748" spans="1:7" hidden="1" x14ac:dyDescent="0.3">
      <c r="A748" s="10">
        <v>50245</v>
      </c>
      <c r="B748" s="12" t="s">
        <v>822</v>
      </c>
      <c r="C748" s="12" t="s">
        <v>814</v>
      </c>
      <c r="D748" s="12" t="s">
        <v>98</v>
      </c>
      <c r="E748" s="13" t="s">
        <v>42</v>
      </c>
      <c r="F748" s="12" t="s">
        <v>121</v>
      </c>
      <c r="G748" s="14" t="s">
        <v>98</v>
      </c>
    </row>
    <row r="749" spans="1:7" hidden="1" x14ac:dyDescent="0.3">
      <c r="A749" s="10">
        <v>50251</v>
      </c>
      <c r="B749" s="12" t="s">
        <v>823</v>
      </c>
      <c r="C749" s="12" t="s">
        <v>814</v>
      </c>
      <c r="D749" s="12" t="s">
        <v>98</v>
      </c>
      <c r="E749" s="13" t="s">
        <v>41</v>
      </c>
      <c r="F749" s="12" t="s">
        <v>121</v>
      </c>
      <c r="G749" s="14" t="s">
        <v>98</v>
      </c>
    </row>
    <row r="750" spans="1:7" hidden="1" x14ac:dyDescent="0.3">
      <c r="A750" s="10">
        <v>50270</v>
      </c>
      <c r="B750" s="12" t="s">
        <v>824</v>
      </c>
      <c r="C750" s="12" t="s">
        <v>814</v>
      </c>
      <c r="D750" s="12" t="s">
        <v>98</v>
      </c>
      <c r="E750" s="13" t="s">
        <v>41</v>
      </c>
      <c r="F750" s="12" t="s">
        <v>121</v>
      </c>
      <c r="G750" s="14" t="s">
        <v>98</v>
      </c>
    </row>
    <row r="751" spans="1:7" hidden="1" x14ac:dyDescent="0.3">
      <c r="A751" s="10">
        <v>50287</v>
      </c>
      <c r="B751" s="12" t="s">
        <v>825</v>
      </c>
      <c r="C751" s="12" t="s">
        <v>814</v>
      </c>
      <c r="D751" s="12" t="s">
        <v>98</v>
      </c>
      <c r="E751" s="13" t="s">
        <v>42</v>
      </c>
      <c r="F751" s="12" t="s">
        <v>121</v>
      </c>
      <c r="G751" s="14" t="s">
        <v>98</v>
      </c>
    </row>
    <row r="752" spans="1:7" hidden="1" x14ac:dyDescent="0.3">
      <c r="A752" s="10">
        <v>50350</v>
      </c>
      <c r="B752" s="12" t="s">
        <v>826</v>
      </c>
      <c r="C752" s="12" t="s">
        <v>814</v>
      </c>
      <c r="D752" s="12" t="s">
        <v>98</v>
      </c>
      <c r="E752" s="13" t="s">
        <v>42</v>
      </c>
      <c r="F752" s="12" t="s">
        <v>108</v>
      </c>
      <c r="G752" s="14" t="s">
        <v>98</v>
      </c>
    </row>
    <row r="753" spans="1:7" hidden="1" x14ac:dyDescent="0.3">
      <c r="A753" s="10">
        <v>50400</v>
      </c>
      <c r="B753" s="12" t="s">
        <v>827</v>
      </c>
      <c r="C753" s="12" t="s">
        <v>814</v>
      </c>
      <c r="D753" s="12" t="s">
        <v>98</v>
      </c>
      <c r="E753" s="13" t="s">
        <v>42</v>
      </c>
      <c r="F753" s="12" t="s">
        <v>121</v>
      </c>
      <c r="G753" s="14" t="s">
        <v>98</v>
      </c>
    </row>
    <row r="754" spans="1:7" hidden="1" x14ac:dyDescent="0.3">
      <c r="A754" s="10">
        <v>50325</v>
      </c>
      <c r="B754" s="12" t="s">
        <v>828</v>
      </c>
      <c r="C754" s="12" t="s">
        <v>814</v>
      </c>
      <c r="D754" s="12" t="s">
        <v>98</v>
      </c>
      <c r="E754" s="13" t="s">
        <v>42</v>
      </c>
      <c r="F754" s="12" t="s">
        <v>108</v>
      </c>
      <c r="G754" s="14" t="s">
        <v>98</v>
      </c>
    </row>
    <row r="755" spans="1:7" hidden="1" x14ac:dyDescent="0.3">
      <c r="A755" s="10">
        <v>50330</v>
      </c>
      <c r="B755" s="12" t="s">
        <v>829</v>
      </c>
      <c r="C755" s="12" t="s">
        <v>814</v>
      </c>
      <c r="D755" s="12" t="s">
        <v>98</v>
      </c>
      <c r="E755" s="13" t="s">
        <v>42</v>
      </c>
      <c r="F755" s="12" t="s">
        <v>121</v>
      </c>
      <c r="G755" s="14" t="s">
        <v>98</v>
      </c>
    </row>
    <row r="756" spans="1:7" hidden="1" x14ac:dyDescent="0.3">
      <c r="A756" s="10">
        <v>50450</v>
      </c>
      <c r="B756" s="12" t="s">
        <v>830</v>
      </c>
      <c r="C756" s="12" t="s">
        <v>814</v>
      </c>
      <c r="D756" s="12" t="s">
        <v>98</v>
      </c>
      <c r="E756" s="13" t="s">
        <v>42</v>
      </c>
      <c r="F756" s="12" t="s">
        <v>121</v>
      </c>
      <c r="G756" s="14" t="s">
        <v>98</v>
      </c>
    </row>
    <row r="757" spans="1:7" hidden="1" x14ac:dyDescent="0.3">
      <c r="A757" s="10">
        <v>50568</v>
      </c>
      <c r="B757" s="12" t="s">
        <v>831</v>
      </c>
      <c r="C757" s="12" t="s">
        <v>814</v>
      </c>
      <c r="D757" s="12" t="s">
        <v>98</v>
      </c>
      <c r="E757" s="13" t="s">
        <v>42</v>
      </c>
      <c r="F757" s="12" t="s">
        <v>121</v>
      </c>
      <c r="G757" s="14" t="s">
        <v>98</v>
      </c>
    </row>
    <row r="758" spans="1:7" hidden="1" x14ac:dyDescent="0.3">
      <c r="A758" s="10">
        <v>50577</v>
      </c>
      <c r="B758" s="12" t="s">
        <v>832</v>
      </c>
      <c r="C758" s="12" t="s">
        <v>814</v>
      </c>
      <c r="D758" s="12" t="s">
        <v>98</v>
      </c>
      <c r="E758" s="13" t="s">
        <v>42</v>
      </c>
      <c r="F758" s="12" t="s">
        <v>121</v>
      </c>
      <c r="G758" s="14" t="s">
        <v>98</v>
      </c>
    </row>
    <row r="759" spans="1:7" hidden="1" x14ac:dyDescent="0.3">
      <c r="A759" s="10">
        <v>50573</v>
      </c>
      <c r="B759" s="12" t="s">
        <v>833</v>
      </c>
      <c r="C759" s="12" t="s">
        <v>814</v>
      </c>
      <c r="D759" s="12" t="s">
        <v>98</v>
      </c>
      <c r="E759" s="13" t="s">
        <v>41</v>
      </c>
      <c r="F759" s="12" t="s">
        <v>121</v>
      </c>
      <c r="G759" s="14" t="s">
        <v>98</v>
      </c>
    </row>
    <row r="760" spans="1:7" hidden="1" x14ac:dyDescent="0.3">
      <c r="A760" s="10">
        <v>50680</v>
      </c>
      <c r="B760" s="12" t="s">
        <v>834</v>
      </c>
      <c r="C760" s="12" t="s">
        <v>814</v>
      </c>
      <c r="D760" s="12" t="s">
        <v>98</v>
      </c>
      <c r="E760" s="13" t="s">
        <v>41</v>
      </c>
      <c r="F760" s="12" t="s">
        <v>121</v>
      </c>
      <c r="G760" s="14" t="s">
        <v>98</v>
      </c>
    </row>
    <row r="761" spans="1:7" hidden="1" x14ac:dyDescent="0.3">
      <c r="A761" s="10">
        <v>50683</v>
      </c>
      <c r="B761" s="12" t="s">
        <v>835</v>
      </c>
      <c r="C761" s="12" t="s">
        <v>814</v>
      </c>
      <c r="D761" s="12" t="s">
        <v>98</v>
      </c>
      <c r="E761" s="13" t="s">
        <v>42</v>
      </c>
      <c r="F761" s="12" t="s">
        <v>121</v>
      </c>
      <c r="G761" s="14" t="s">
        <v>98</v>
      </c>
    </row>
    <row r="762" spans="1:7" hidden="1" x14ac:dyDescent="0.3">
      <c r="A762" s="10">
        <v>50686</v>
      </c>
      <c r="B762" s="12" t="s">
        <v>836</v>
      </c>
      <c r="C762" s="12" t="s">
        <v>814</v>
      </c>
      <c r="D762" s="12" t="s">
        <v>98</v>
      </c>
      <c r="E762" s="13" t="s">
        <v>42</v>
      </c>
      <c r="F762" s="12" t="s">
        <v>121</v>
      </c>
      <c r="G762" s="14" t="s">
        <v>98</v>
      </c>
    </row>
    <row r="763" spans="1:7" hidden="1" x14ac:dyDescent="0.3">
      <c r="A763" s="10">
        <v>50370</v>
      </c>
      <c r="B763" s="12" t="s">
        <v>837</v>
      </c>
      <c r="C763" s="12" t="s">
        <v>814</v>
      </c>
      <c r="D763" s="12" t="s">
        <v>98</v>
      </c>
      <c r="E763" s="13" t="s">
        <v>42</v>
      </c>
      <c r="F763" s="12" t="s">
        <v>108</v>
      </c>
      <c r="G763" s="14" t="s">
        <v>98</v>
      </c>
    </row>
    <row r="764" spans="1:7" hidden="1" x14ac:dyDescent="0.3">
      <c r="A764" s="10">
        <v>50001</v>
      </c>
      <c r="B764" s="12" t="s">
        <v>98</v>
      </c>
      <c r="C764" s="12" t="s">
        <v>814</v>
      </c>
      <c r="D764" s="12" t="s">
        <v>98</v>
      </c>
      <c r="E764" s="13" t="s">
        <v>40</v>
      </c>
      <c r="F764" s="12" t="s">
        <v>121</v>
      </c>
      <c r="G764" s="14" t="s">
        <v>98</v>
      </c>
    </row>
    <row r="765" spans="1:7" hidden="1" x14ac:dyDescent="0.3">
      <c r="A765" s="10">
        <v>50711</v>
      </c>
      <c r="B765" s="12" t="s">
        <v>838</v>
      </c>
      <c r="C765" s="12" t="s">
        <v>814</v>
      </c>
      <c r="D765" s="12" t="s">
        <v>98</v>
      </c>
      <c r="E765" s="13" t="s">
        <v>42</v>
      </c>
      <c r="F765" s="12" t="s">
        <v>121</v>
      </c>
      <c r="G765" s="14" t="s">
        <v>98</v>
      </c>
    </row>
    <row r="766" spans="1:7" hidden="1" x14ac:dyDescent="0.3">
      <c r="A766" s="10">
        <v>52019</v>
      </c>
      <c r="B766" s="11" t="s">
        <v>617</v>
      </c>
      <c r="C766" s="12" t="s">
        <v>133</v>
      </c>
      <c r="D766" s="12" t="s">
        <v>91</v>
      </c>
      <c r="E766" s="13" t="s">
        <v>41</v>
      </c>
      <c r="F766" s="12" t="s">
        <v>121</v>
      </c>
      <c r="G766" s="14" t="s">
        <v>91</v>
      </c>
    </row>
    <row r="767" spans="1:7" hidden="1" x14ac:dyDescent="0.3">
      <c r="A767" s="10">
        <v>52083</v>
      </c>
      <c r="B767" s="11" t="s">
        <v>321</v>
      </c>
      <c r="C767" s="12" t="s">
        <v>133</v>
      </c>
      <c r="D767" s="12" t="s">
        <v>91</v>
      </c>
      <c r="E767" s="13" t="s">
        <v>42</v>
      </c>
      <c r="F767" s="12" t="s">
        <v>121</v>
      </c>
      <c r="G767" s="14" t="s">
        <v>91</v>
      </c>
    </row>
    <row r="768" spans="1:7" hidden="1" x14ac:dyDescent="0.3">
      <c r="A768" s="10">
        <v>52203</v>
      </c>
      <c r="B768" s="11" t="s">
        <v>839</v>
      </c>
      <c r="C768" s="12" t="s">
        <v>133</v>
      </c>
      <c r="D768" s="12" t="s">
        <v>91</v>
      </c>
      <c r="E768" s="13" t="s">
        <v>42</v>
      </c>
      <c r="F768" s="12" t="s">
        <v>121</v>
      </c>
      <c r="G768" s="14" t="s">
        <v>91</v>
      </c>
    </row>
    <row r="769" spans="1:7" hidden="1" x14ac:dyDescent="0.3">
      <c r="A769" s="10">
        <v>52215</v>
      </c>
      <c r="B769" s="11" t="s">
        <v>276</v>
      </c>
      <c r="C769" s="12" t="s">
        <v>133</v>
      </c>
      <c r="D769" s="12" t="s">
        <v>91</v>
      </c>
      <c r="E769" s="13" t="s">
        <v>41</v>
      </c>
      <c r="F769" s="12" t="s">
        <v>121</v>
      </c>
      <c r="G769" s="14" t="s">
        <v>91</v>
      </c>
    </row>
    <row r="770" spans="1:7" hidden="1" x14ac:dyDescent="0.3">
      <c r="A770" s="10">
        <v>52260</v>
      </c>
      <c r="B770" s="11" t="s">
        <v>501</v>
      </c>
      <c r="C770" s="12" t="s">
        <v>133</v>
      </c>
      <c r="D770" s="12" t="s">
        <v>91</v>
      </c>
      <c r="E770" s="13" t="s">
        <v>41</v>
      </c>
      <c r="F770" s="12" t="s">
        <v>121</v>
      </c>
      <c r="G770" s="14" t="s">
        <v>91</v>
      </c>
    </row>
    <row r="771" spans="1:7" hidden="1" x14ac:dyDescent="0.3">
      <c r="A771" s="10">
        <v>52399</v>
      </c>
      <c r="B771" s="11" t="s">
        <v>132</v>
      </c>
      <c r="C771" s="12" t="s">
        <v>133</v>
      </c>
      <c r="D771" s="12" t="s">
        <v>91</v>
      </c>
      <c r="E771" s="13" t="s">
        <v>42</v>
      </c>
      <c r="F771" s="12" t="s">
        <v>121</v>
      </c>
      <c r="G771" s="14" t="s">
        <v>91</v>
      </c>
    </row>
    <row r="772" spans="1:7" hidden="1" x14ac:dyDescent="0.3">
      <c r="A772" s="10">
        <v>52473</v>
      </c>
      <c r="B772" s="11" t="s">
        <v>620</v>
      </c>
      <c r="C772" s="12" t="s">
        <v>133</v>
      </c>
      <c r="D772" s="12" t="s">
        <v>91</v>
      </c>
      <c r="E772" s="13" t="s">
        <v>42</v>
      </c>
      <c r="F772" s="12" t="s">
        <v>121</v>
      </c>
      <c r="G772" s="14" t="s">
        <v>91</v>
      </c>
    </row>
    <row r="773" spans="1:7" hidden="1" x14ac:dyDescent="0.3">
      <c r="A773" s="10">
        <v>52480</v>
      </c>
      <c r="B773" s="11" t="s">
        <v>133</v>
      </c>
      <c r="C773" s="12" t="s">
        <v>133</v>
      </c>
      <c r="D773" s="12" t="s">
        <v>91</v>
      </c>
      <c r="E773" s="13" t="s">
        <v>41</v>
      </c>
      <c r="F773" s="12" t="s">
        <v>121</v>
      </c>
      <c r="G773" s="14" t="s">
        <v>91</v>
      </c>
    </row>
    <row r="774" spans="1:7" hidden="1" x14ac:dyDescent="0.3">
      <c r="A774" s="10">
        <v>52565</v>
      </c>
      <c r="B774" s="11" t="s">
        <v>840</v>
      </c>
      <c r="C774" s="12" t="s">
        <v>133</v>
      </c>
      <c r="D774" s="12" t="s">
        <v>91</v>
      </c>
      <c r="E774" s="13" t="s">
        <v>42</v>
      </c>
      <c r="F774" s="12" t="s">
        <v>121</v>
      </c>
      <c r="G774" s="14" t="s">
        <v>91</v>
      </c>
    </row>
    <row r="775" spans="1:7" hidden="1" x14ac:dyDescent="0.3">
      <c r="A775" s="10">
        <v>52612</v>
      </c>
      <c r="B775" s="11" t="s">
        <v>621</v>
      </c>
      <c r="C775" s="12" t="s">
        <v>133</v>
      </c>
      <c r="D775" s="12" t="s">
        <v>91</v>
      </c>
      <c r="E775" s="13" t="s">
        <v>42</v>
      </c>
      <c r="F775" s="12" t="s">
        <v>121</v>
      </c>
      <c r="G775" s="14" t="s">
        <v>91</v>
      </c>
    </row>
    <row r="776" spans="1:7" hidden="1" x14ac:dyDescent="0.3">
      <c r="A776" s="10">
        <v>52685</v>
      </c>
      <c r="B776" s="11" t="s">
        <v>622</v>
      </c>
      <c r="C776" s="12" t="s">
        <v>133</v>
      </c>
      <c r="D776" s="12" t="s">
        <v>91</v>
      </c>
      <c r="E776" s="13" t="s">
        <v>41</v>
      </c>
      <c r="F776" s="12" t="s">
        <v>121</v>
      </c>
      <c r="G776" s="14" t="s">
        <v>91</v>
      </c>
    </row>
    <row r="777" spans="1:7" hidden="1" x14ac:dyDescent="0.3">
      <c r="A777" s="10">
        <v>52693</v>
      </c>
      <c r="B777" s="11" t="s">
        <v>279</v>
      </c>
      <c r="C777" s="12" t="s">
        <v>133</v>
      </c>
      <c r="D777" s="12" t="s">
        <v>91</v>
      </c>
      <c r="E777" s="13" t="s">
        <v>42</v>
      </c>
      <c r="F777" s="12" t="s">
        <v>121</v>
      </c>
      <c r="G777" s="14" t="s">
        <v>91</v>
      </c>
    </row>
    <row r="778" spans="1:7" hidden="1" x14ac:dyDescent="0.3">
      <c r="A778" s="10">
        <v>52696</v>
      </c>
      <c r="B778" s="11" t="s">
        <v>140</v>
      </c>
      <c r="C778" s="12" t="s">
        <v>133</v>
      </c>
      <c r="D778" s="12" t="s">
        <v>91</v>
      </c>
      <c r="E778" s="13" t="s">
        <v>42</v>
      </c>
      <c r="F778" s="12" t="s">
        <v>280</v>
      </c>
      <c r="G778" s="14" t="s">
        <v>91</v>
      </c>
    </row>
    <row r="779" spans="1:7" hidden="1" x14ac:dyDescent="0.3">
      <c r="A779" s="10">
        <v>52022</v>
      </c>
      <c r="B779" s="12" t="s">
        <v>841</v>
      </c>
      <c r="C779" s="12" t="s">
        <v>133</v>
      </c>
      <c r="D779" s="12" t="s">
        <v>91</v>
      </c>
      <c r="E779" s="13" t="s">
        <v>41</v>
      </c>
      <c r="F779" s="12" t="s">
        <v>121</v>
      </c>
      <c r="G779" s="14" t="s">
        <v>91</v>
      </c>
    </row>
    <row r="780" spans="1:7" hidden="1" x14ac:dyDescent="0.3">
      <c r="A780" s="10">
        <v>52036</v>
      </c>
      <c r="B780" s="12" t="s">
        <v>842</v>
      </c>
      <c r="C780" s="12" t="s">
        <v>133</v>
      </c>
      <c r="D780" s="12" t="s">
        <v>91</v>
      </c>
      <c r="E780" s="13" t="s">
        <v>41</v>
      </c>
      <c r="F780" s="12" t="s">
        <v>121</v>
      </c>
      <c r="G780" s="14" t="s">
        <v>91</v>
      </c>
    </row>
    <row r="781" spans="1:7" hidden="1" x14ac:dyDescent="0.3">
      <c r="A781" s="10">
        <v>52051</v>
      </c>
      <c r="B781" s="12" t="s">
        <v>843</v>
      </c>
      <c r="C781" s="12" t="s">
        <v>133</v>
      </c>
      <c r="D781" s="12" t="s">
        <v>91</v>
      </c>
      <c r="E781" s="13" t="s">
        <v>41</v>
      </c>
      <c r="F781" s="12" t="s">
        <v>121</v>
      </c>
      <c r="G781" s="14" t="s">
        <v>91</v>
      </c>
    </row>
    <row r="782" spans="1:7" hidden="1" x14ac:dyDescent="0.3">
      <c r="A782" s="10">
        <v>52079</v>
      </c>
      <c r="B782" s="12" t="s">
        <v>844</v>
      </c>
      <c r="C782" s="12" t="s">
        <v>133</v>
      </c>
      <c r="D782" s="12" t="s">
        <v>91</v>
      </c>
      <c r="E782" s="13" t="s">
        <v>42</v>
      </c>
      <c r="F782" s="12" t="s">
        <v>121</v>
      </c>
      <c r="G782" s="14" t="s">
        <v>91</v>
      </c>
    </row>
    <row r="783" spans="1:7" hidden="1" x14ac:dyDescent="0.3">
      <c r="A783" s="10">
        <v>52110</v>
      </c>
      <c r="B783" s="12" t="s">
        <v>845</v>
      </c>
      <c r="C783" s="12" t="s">
        <v>133</v>
      </c>
      <c r="D783" s="12" t="s">
        <v>91</v>
      </c>
      <c r="E783" s="13" t="s">
        <v>41</v>
      </c>
      <c r="F783" s="12" t="s">
        <v>121</v>
      </c>
      <c r="G783" s="14" t="s">
        <v>91</v>
      </c>
    </row>
    <row r="784" spans="1:7" hidden="1" x14ac:dyDescent="0.3">
      <c r="A784" s="10">
        <v>52240</v>
      </c>
      <c r="B784" s="12" t="s">
        <v>846</v>
      </c>
      <c r="C784" s="12" t="s">
        <v>133</v>
      </c>
      <c r="D784" s="12" t="s">
        <v>91</v>
      </c>
      <c r="E784" s="13" t="s">
        <v>41</v>
      </c>
      <c r="F784" s="12" t="s">
        <v>121</v>
      </c>
      <c r="G784" s="14" t="s">
        <v>91</v>
      </c>
    </row>
    <row r="785" spans="1:7" hidden="1" x14ac:dyDescent="0.3">
      <c r="A785" s="10">
        <v>52207</v>
      </c>
      <c r="B785" s="12" t="s">
        <v>847</v>
      </c>
      <c r="C785" s="12" t="s">
        <v>133</v>
      </c>
      <c r="D785" s="12" t="s">
        <v>91</v>
      </c>
      <c r="E785" s="13" t="s">
        <v>41</v>
      </c>
      <c r="F785" s="12" t="s">
        <v>121</v>
      </c>
      <c r="G785" s="14" t="s">
        <v>91</v>
      </c>
    </row>
    <row r="786" spans="1:7" hidden="1" x14ac:dyDescent="0.3">
      <c r="A786" s="10">
        <v>52210</v>
      </c>
      <c r="B786" s="12" t="s">
        <v>848</v>
      </c>
      <c r="C786" s="12" t="s">
        <v>133</v>
      </c>
      <c r="D786" s="12" t="s">
        <v>91</v>
      </c>
      <c r="E786" s="13" t="s">
        <v>41</v>
      </c>
      <c r="F786" s="12" t="s">
        <v>121</v>
      </c>
      <c r="G786" s="14" t="s">
        <v>91</v>
      </c>
    </row>
    <row r="787" spans="1:7" hidden="1" x14ac:dyDescent="0.3">
      <c r="A787" s="10">
        <v>52224</v>
      </c>
      <c r="B787" s="12" t="s">
        <v>849</v>
      </c>
      <c r="C787" s="12" t="s">
        <v>133</v>
      </c>
      <c r="D787" s="12" t="s">
        <v>91</v>
      </c>
      <c r="E787" s="13" t="s">
        <v>41</v>
      </c>
      <c r="F787" s="12" t="s">
        <v>121</v>
      </c>
      <c r="G787" s="14" t="s">
        <v>91</v>
      </c>
    </row>
    <row r="788" spans="1:7" hidden="1" x14ac:dyDescent="0.3">
      <c r="A788" s="10">
        <v>52227</v>
      </c>
      <c r="B788" s="12" t="s">
        <v>850</v>
      </c>
      <c r="C788" s="12" t="s">
        <v>133</v>
      </c>
      <c r="D788" s="12" t="s">
        <v>91</v>
      </c>
      <c r="E788" s="13" t="s">
        <v>42</v>
      </c>
      <c r="F788" s="12" t="s">
        <v>121</v>
      </c>
      <c r="G788" s="14" t="s">
        <v>91</v>
      </c>
    </row>
    <row r="789" spans="1:7" hidden="1" x14ac:dyDescent="0.3">
      <c r="A789" s="10">
        <v>52233</v>
      </c>
      <c r="B789" s="12" t="s">
        <v>851</v>
      </c>
      <c r="C789" s="12" t="s">
        <v>133</v>
      </c>
      <c r="D789" s="12" t="s">
        <v>91</v>
      </c>
      <c r="E789" s="13" t="s">
        <v>41</v>
      </c>
      <c r="F789" s="12" t="s">
        <v>121</v>
      </c>
      <c r="G789" s="14" t="s">
        <v>91</v>
      </c>
    </row>
    <row r="790" spans="1:7" hidden="1" x14ac:dyDescent="0.3">
      <c r="A790" s="10">
        <v>52250</v>
      </c>
      <c r="B790" s="12" t="s">
        <v>852</v>
      </c>
      <c r="C790" s="12" t="s">
        <v>133</v>
      </c>
      <c r="D790" s="12" t="s">
        <v>91</v>
      </c>
      <c r="E790" s="13" t="s">
        <v>42</v>
      </c>
      <c r="F790" s="12" t="s">
        <v>201</v>
      </c>
      <c r="G790" s="14" t="s">
        <v>91</v>
      </c>
    </row>
    <row r="791" spans="1:7" hidden="1" x14ac:dyDescent="0.3">
      <c r="A791" s="10">
        <v>52254</v>
      </c>
      <c r="B791" s="12" t="s">
        <v>853</v>
      </c>
      <c r="C791" s="12" t="s">
        <v>133</v>
      </c>
      <c r="D791" s="12" t="s">
        <v>91</v>
      </c>
      <c r="E791" s="13" t="s">
        <v>41</v>
      </c>
      <c r="F791" s="12" t="s">
        <v>121</v>
      </c>
      <c r="G791" s="14" t="s">
        <v>91</v>
      </c>
    </row>
    <row r="792" spans="1:7" hidden="1" x14ac:dyDescent="0.3">
      <c r="A792" s="10">
        <v>52256</v>
      </c>
      <c r="B792" s="12" t="s">
        <v>854</v>
      </c>
      <c r="C792" s="12" t="s">
        <v>133</v>
      </c>
      <c r="D792" s="12" t="s">
        <v>91</v>
      </c>
      <c r="E792" s="13" t="s">
        <v>41</v>
      </c>
      <c r="F792" s="12" t="s">
        <v>121</v>
      </c>
      <c r="G792" s="14" t="s">
        <v>91</v>
      </c>
    </row>
    <row r="793" spans="1:7" hidden="1" x14ac:dyDescent="0.3">
      <c r="A793" s="10">
        <v>52258</v>
      </c>
      <c r="B793" s="12" t="s">
        <v>855</v>
      </c>
      <c r="C793" s="12" t="s">
        <v>133</v>
      </c>
      <c r="D793" s="12" t="s">
        <v>91</v>
      </c>
      <c r="E793" s="13" t="s">
        <v>41</v>
      </c>
      <c r="F793" s="12" t="s">
        <v>121</v>
      </c>
      <c r="G793" s="14" t="s">
        <v>91</v>
      </c>
    </row>
    <row r="794" spans="1:7" hidden="1" x14ac:dyDescent="0.3">
      <c r="A794" s="10">
        <v>52520</v>
      </c>
      <c r="B794" s="12" t="s">
        <v>856</v>
      </c>
      <c r="C794" s="12" t="s">
        <v>133</v>
      </c>
      <c r="D794" s="12" t="s">
        <v>91</v>
      </c>
      <c r="E794" s="13" t="s">
        <v>42</v>
      </c>
      <c r="F794" s="12" t="s">
        <v>201</v>
      </c>
      <c r="G794" s="14" t="s">
        <v>91</v>
      </c>
    </row>
    <row r="795" spans="1:7" hidden="1" x14ac:dyDescent="0.3">
      <c r="A795" s="10">
        <v>52287</v>
      </c>
      <c r="B795" s="12" t="s">
        <v>857</v>
      </c>
      <c r="C795" s="12" t="s">
        <v>133</v>
      </c>
      <c r="D795" s="12" t="s">
        <v>91</v>
      </c>
      <c r="E795" s="13" t="s">
        <v>41</v>
      </c>
      <c r="F795" s="12" t="s">
        <v>121</v>
      </c>
      <c r="G795" s="14" t="s">
        <v>91</v>
      </c>
    </row>
    <row r="796" spans="1:7" hidden="1" x14ac:dyDescent="0.3">
      <c r="A796" s="10">
        <v>52317</v>
      </c>
      <c r="B796" s="12" t="s">
        <v>858</v>
      </c>
      <c r="C796" s="12" t="s">
        <v>133</v>
      </c>
      <c r="D796" s="12" t="s">
        <v>91</v>
      </c>
      <c r="E796" s="13" t="s">
        <v>41</v>
      </c>
      <c r="F796" s="12" t="s">
        <v>121</v>
      </c>
      <c r="G796" s="14" t="s">
        <v>91</v>
      </c>
    </row>
    <row r="797" spans="1:7" hidden="1" x14ac:dyDescent="0.3">
      <c r="A797" s="10">
        <v>52320</v>
      </c>
      <c r="B797" s="12" t="s">
        <v>859</v>
      </c>
      <c r="C797" s="12" t="s">
        <v>133</v>
      </c>
      <c r="D797" s="12" t="s">
        <v>91</v>
      </c>
      <c r="E797" s="13" t="s">
        <v>41</v>
      </c>
      <c r="F797" s="12" t="s">
        <v>121</v>
      </c>
      <c r="G797" s="14" t="s">
        <v>91</v>
      </c>
    </row>
    <row r="798" spans="1:7" hidden="1" x14ac:dyDescent="0.3">
      <c r="A798" s="10">
        <v>52323</v>
      </c>
      <c r="B798" s="12" t="s">
        <v>860</v>
      </c>
      <c r="C798" s="12" t="s">
        <v>133</v>
      </c>
      <c r="D798" s="12" t="s">
        <v>91</v>
      </c>
      <c r="E798" s="13" t="s">
        <v>41</v>
      </c>
      <c r="F798" s="12" t="s">
        <v>121</v>
      </c>
      <c r="G798" s="14" t="s">
        <v>91</v>
      </c>
    </row>
    <row r="799" spans="1:7" hidden="1" x14ac:dyDescent="0.3">
      <c r="A799" s="10">
        <v>52352</v>
      </c>
      <c r="B799" s="12" t="s">
        <v>861</v>
      </c>
      <c r="C799" s="12" t="s">
        <v>133</v>
      </c>
      <c r="D799" s="12" t="s">
        <v>91</v>
      </c>
      <c r="E799" s="13" t="s">
        <v>41</v>
      </c>
      <c r="F799" s="12" t="s">
        <v>121</v>
      </c>
      <c r="G799" s="14" t="s">
        <v>91</v>
      </c>
    </row>
    <row r="800" spans="1:7" hidden="1" x14ac:dyDescent="0.3">
      <c r="A800" s="10">
        <v>52354</v>
      </c>
      <c r="B800" s="12" t="s">
        <v>862</v>
      </c>
      <c r="C800" s="12" t="s">
        <v>133</v>
      </c>
      <c r="D800" s="12" t="s">
        <v>91</v>
      </c>
      <c r="E800" s="13" t="s">
        <v>41</v>
      </c>
      <c r="F800" s="12" t="s">
        <v>121</v>
      </c>
      <c r="G800" s="14" t="s">
        <v>91</v>
      </c>
    </row>
    <row r="801" spans="1:7" hidden="1" x14ac:dyDescent="0.3">
      <c r="A801" s="10">
        <v>52356</v>
      </c>
      <c r="B801" s="12" t="s">
        <v>863</v>
      </c>
      <c r="C801" s="12" t="s">
        <v>133</v>
      </c>
      <c r="D801" s="12" t="s">
        <v>91</v>
      </c>
      <c r="E801" s="13" t="s">
        <v>41</v>
      </c>
      <c r="F801" s="12" t="s">
        <v>121</v>
      </c>
      <c r="G801" s="14" t="s">
        <v>91</v>
      </c>
    </row>
    <row r="802" spans="1:7" hidden="1" x14ac:dyDescent="0.3">
      <c r="A802" s="10">
        <v>52378</v>
      </c>
      <c r="B802" s="12" t="s">
        <v>864</v>
      </c>
      <c r="C802" s="12" t="s">
        <v>133</v>
      </c>
      <c r="D802" s="12" t="s">
        <v>91</v>
      </c>
      <c r="E802" s="13" t="s">
        <v>42</v>
      </c>
      <c r="F802" s="12" t="s">
        <v>121</v>
      </c>
      <c r="G802" s="14" t="s">
        <v>91</v>
      </c>
    </row>
    <row r="803" spans="1:7" hidden="1" x14ac:dyDescent="0.3">
      <c r="A803" s="10">
        <v>52381</v>
      </c>
      <c r="B803" s="12" t="s">
        <v>865</v>
      </c>
      <c r="C803" s="12" t="s">
        <v>133</v>
      </c>
      <c r="D803" s="12" t="s">
        <v>91</v>
      </c>
      <c r="E803" s="13" t="s">
        <v>41</v>
      </c>
      <c r="F803" s="12" t="s">
        <v>121</v>
      </c>
      <c r="G803" s="14" t="s">
        <v>91</v>
      </c>
    </row>
    <row r="804" spans="1:7" hidden="1" x14ac:dyDescent="0.3">
      <c r="A804" s="10">
        <v>52385</v>
      </c>
      <c r="B804" s="12" t="s">
        <v>866</v>
      </c>
      <c r="C804" s="12" t="s">
        <v>133</v>
      </c>
      <c r="D804" s="12" t="s">
        <v>91</v>
      </c>
      <c r="E804" s="13" t="s">
        <v>42</v>
      </c>
      <c r="F804" s="12" t="s">
        <v>121</v>
      </c>
      <c r="G804" s="14" t="s">
        <v>91</v>
      </c>
    </row>
    <row r="805" spans="1:7" hidden="1" x14ac:dyDescent="0.3">
      <c r="A805" s="10">
        <v>52390</v>
      </c>
      <c r="B805" s="12" t="s">
        <v>867</v>
      </c>
      <c r="C805" s="12" t="s">
        <v>133</v>
      </c>
      <c r="D805" s="12" t="s">
        <v>91</v>
      </c>
      <c r="E805" s="13" t="s">
        <v>42</v>
      </c>
      <c r="F805" s="12" t="s">
        <v>201</v>
      </c>
      <c r="G805" s="14" t="s">
        <v>91</v>
      </c>
    </row>
    <row r="806" spans="1:7" hidden="1" x14ac:dyDescent="0.3">
      <c r="A806" s="10">
        <v>52405</v>
      </c>
      <c r="B806" s="12" t="s">
        <v>868</v>
      </c>
      <c r="C806" s="12" t="s">
        <v>133</v>
      </c>
      <c r="D806" s="12" t="s">
        <v>91</v>
      </c>
      <c r="E806" s="13" t="s">
        <v>42</v>
      </c>
      <c r="F806" s="12" t="s">
        <v>121</v>
      </c>
      <c r="G806" s="14" t="s">
        <v>91</v>
      </c>
    </row>
    <row r="807" spans="1:7" hidden="1" x14ac:dyDescent="0.3">
      <c r="A807" s="10">
        <v>52411</v>
      </c>
      <c r="B807" s="12" t="s">
        <v>869</v>
      </c>
      <c r="C807" s="12" t="s">
        <v>133</v>
      </c>
      <c r="D807" s="12" t="s">
        <v>91</v>
      </c>
      <c r="E807" s="13" t="s">
        <v>42</v>
      </c>
      <c r="F807" s="12" t="s">
        <v>121</v>
      </c>
      <c r="G807" s="14" t="s">
        <v>91</v>
      </c>
    </row>
    <row r="808" spans="1:7" hidden="1" x14ac:dyDescent="0.3">
      <c r="A808" s="10">
        <v>52418</v>
      </c>
      <c r="B808" s="12" t="s">
        <v>870</v>
      </c>
      <c r="C808" s="12" t="s">
        <v>133</v>
      </c>
      <c r="D808" s="12" t="s">
        <v>91</v>
      </c>
      <c r="E808" s="13" t="s">
        <v>42</v>
      </c>
      <c r="F808" s="12" t="s">
        <v>121</v>
      </c>
      <c r="G808" s="14" t="s">
        <v>91</v>
      </c>
    </row>
    <row r="809" spans="1:7" hidden="1" x14ac:dyDescent="0.3">
      <c r="A809" s="10">
        <v>52427</v>
      </c>
      <c r="B809" s="12" t="s">
        <v>871</v>
      </c>
      <c r="C809" s="12" t="s">
        <v>133</v>
      </c>
      <c r="D809" s="12" t="s">
        <v>91</v>
      </c>
      <c r="E809" s="13" t="s">
        <v>42</v>
      </c>
      <c r="F809" s="12" t="s">
        <v>201</v>
      </c>
      <c r="G809" s="14" t="s">
        <v>91</v>
      </c>
    </row>
    <row r="810" spans="1:7" hidden="1" x14ac:dyDescent="0.3">
      <c r="A810" s="10">
        <v>52435</v>
      </c>
      <c r="B810" s="12" t="s">
        <v>872</v>
      </c>
      <c r="C810" s="12" t="s">
        <v>133</v>
      </c>
      <c r="D810" s="12" t="s">
        <v>91</v>
      </c>
      <c r="E810" s="13" t="s">
        <v>42</v>
      </c>
      <c r="F810" s="12" t="s">
        <v>121</v>
      </c>
      <c r="G810" s="14" t="s">
        <v>91</v>
      </c>
    </row>
    <row r="811" spans="1:7" hidden="1" x14ac:dyDescent="0.3">
      <c r="A811" s="10">
        <v>52490</v>
      </c>
      <c r="B811" s="12" t="s">
        <v>873</v>
      </c>
      <c r="C811" s="12" t="s">
        <v>133</v>
      </c>
      <c r="D811" s="12" t="s">
        <v>91</v>
      </c>
      <c r="E811" s="13" t="s">
        <v>42</v>
      </c>
      <c r="F811" s="12" t="s">
        <v>201</v>
      </c>
      <c r="G811" s="14" t="s">
        <v>91</v>
      </c>
    </row>
    <row r="812" spans="1:7" hidden="1" x14ac:dyDescent="0.3">
      <c r="A812" s="10">
        <v>52506</v>
      </c>
      <c r="B812" s="12" t="s">
        <v>874</v>
      </c>
      <c r="C812" s="12" t="s">
        <v>133</v>
      </c>
      <c r="D812" s="12" t="s">
        <v>91</v>
      </c>
      <c r="E812" s="13" t="s">
        <v>41</v>
      </c>
      <c r="F812" s="12" t="s">
        <v>121</v>
      </c>
      <c r="G812" s="14" t="s">
        <v>91</v>
      </c>
    </row>
    <row r="813" spans="1:7" hidden="1" x14ac:dyDescent="0.3">
      <c r="A813" s="10">
        <v>52001</v>
      </c>
      <c r="B813" s="12" t="s">
        <v>91</v>
      </c>
      <c r="C813" s="12" t="s">
        <v>133</v>
      </c>
      <c r="D813" s="12" t="s">
        <v>91</v>
      </c>
      <c r="E813" s="13" t="s">
        <v>40</v>
      </c>
      <c r="F813" s="12" t="s">
        <v>121</v>
      </c>
      <c r="G813" s="14" t="s">
        <v>91</v>
      </c>
    </row>
    <row r="814" spans="1:7" hidden="1" x14ac:dyDescent="0.3">
      <c r="A814" s="10">
        <v>52540</v>
      </c>
      <c r="B814" s="12" t="s">
        <v>875</v>
      </c>
      <c r="C814" s="12" t="s">
        <v>133</v>
      </c>
      <c r="D814" s="12" t="s">
        <v>91</v>
      </c>
      <c r="E814" s="13" t="s">
        <v>42</v>
      </c>
      <c r="F814" s="12" t="s">
        <v>121</v>
      </c>
      <c r="G814" s="14" t="s">
        <v>91</v>
      </c>
    </row>
    <row r="815" spans="1:7" hidden="1" x14ac:dyDescent="0.3">
      <c r="A815" s="10">
        <v>52560</v>
      </c>
      <c r="B815" s="12" t="s">
        <v>876</v>
      </c>
      <c r="C815" s="12" t="s">
        <v>133</v>
      </c>
      <c r="D815" s="12" t="s">
        <v>91</v>
      </c>
      <c r="E815" s="13" t="s">
        <v>41</v>
      </c>
      <c r="F815" s="12" t="s">
        <v>121</v>
      </c>
      <c r="G815" s="14" t="s">
        <v>91</v>
      </c>
    </row>
    <row r="816" spans="1:7" hidden="1" x14ac:dyDescent="0.3">
      <c r="A816" s="10">
        <v>52573</v>
      </c>
      <c r="B816" s="12" t="s">
        <v>877</v>
      </c>
      <c r="C816" s="12" t="s">
        <v>133</v>
      </c>
      <c r="D816" s="12" t="s">
        <v>91</v>
      </c>
      <c r="E816" s="13" t="s">
        <v>41</v>
      </c>
      <c r="F816" s="12" t="s">
        <v>121</v>
      </c>
      <c r="G816" s="14" t="s">
        <v>91</v>
      </c>
    </row>
    <row r="817" spans="1:7" hidden="1" x14ac:dyDescent="0.3">
      <c r="A817" s="10">
        <v>52585</v>
      </c>
      <c r="B817" s="12" t="s">
        <v>878</v>
      </c>
      <c r="C817" s="12" t="s">
        <v>133</v>
      </c>
      <c r="D817" s="12" t="s">
        <v>91</v>
      </c>
      <c r="E817" s="13" t="s">
        <v>41</v>
      </c>
      <c r="F817" s="12" t="s">
        <v>121</v>
      </c>
      <c r="G817" s="14" t="s">
        <v>91</v>
      </c>
    </row>
    <row r="818" spans="1:7" hidden="1" x14ac:dyDescent="0.3">
      <c r="A818" s="10">
        <v>52621</v>
      </c>
      <c r="B818" s="12" t="s">
        <v>879</v>
      </c>
      <c r="C818" s="12" t="s">
        <v>133</v>
      </c>
      <c r="D818" s="12" t="s">
        <v>91</v>
      </c>
      <c r="E818" s="13" t="s">
        <v>42</v>
      </c>
      <c r="F818" s="12" t="s">
        <v>201</v>
      </c>
      <c r="G818" s="14" t="s">
        <v>91</v>
      </c>
    </row>
    <row r="819" spans="1:7" hidden="1" x14ac:dyDescent="0.3">
      <c r="A819" s="10">
        <v>52678</v>
      </c>
      <c r="B819" s="12" t="s">
        <v>880</v>
      </c>
      <c r="C819" s="12" t="s">
        <v>133</v>
      </c>
      <c r="D819" s="12" t="s">
        <v>91</v>
      </c>
      <c r="E819" s="13" t="s">
        <v>42</v>
      </c>
      <c r="F819" s="12" t="s">
        <v>121</v>
      </c>
      <c r="G819" s="14" t="s">
        <v>91</v>
      </c>
    </row>
    <row r="820" spans="1:7" hidden="1" x14ac:dyDescent="0.3">
      <c r="A820" s="10">
        <v>52835</v>
      </c>
      <c r="B820" s="12" t="s">
        <v>881</v>
      </c>
      <c r="C820" s="12" t="s">
        <v>133</v>
      </c>
      <c r="D820" s="12" t="s">
        <v>91</v>
      </c>
      <c r="E820" s="13" t="s">
        <v>42</v>
      </c>
      <c r="F820" s="12" t="s">
        <v>121</v>
      </c>
      <c r="G820" s="14" t="s">
        <v>91</v>
      </c>
    </row>
    <row r="821" spans="1:7" hidden="1" x14ac:dyDescent="0.3">
      <c r="A821" s="10">
        <v>52687</v>
      </c>
      <c r="B821" s="12" t="s">
        <v>882</v>
      </c>
      <c r="C821" s="12" t="s">
        <v>133</v>
      </c>
      <c r="D821" s="12" t="s">
        <v>91</v>
      </c>
      <c r="E821" s="13" t="s">
        <v>41</v>
      </c>
      <c r="F821" s="12" t="s">
        <v>121</v>
      </c>
      <c r="G821" s="14" t="s">
        <v>91</v>
      </c>
    </row>
    <row r="822" spans="1:7" hidden="1" x14ac:dyDescent="0.3">
      <c r="A822" s="10">
        <v>52694</v>
      </c>
      <c r="B822" s="12" t="s">
        <v>883</v>
      </c>
      <c r="C822" s="12" t="s">
        <v>133</v>
      </c>
      <c r="D822" s="12" t="s">
        <v>91</v>
      </c>
      <c r="E822" s="13" t="s">
        <v>41</v>
      </c>
      <c r="F822" s="12" t="s">
        <v>121</v>
      </c>
      <c r="G822" s="14" t="s">
        <v>91</v>
      </c>
    </row>
    <row r="823" spans="1:7" hidden="1" x14ac:dyDescent="0.3">
      <c r="A823" s="10">
        <v>52683</v>
      </c>
      <c r="B823" s="12" t="s">
        <v>884</v>
      </c>
      <c r="C823" s="12" t="s">
        <v>133</v>
      </c>
      <c r="D823" s="12" t="s">
        <v>91</v>
      </c>
      <c r="E823" s="13" t="s">
        <v>41</v>
      </c>
      <c r="F823" s="12" t="s">
        <v>121</v>
      </c>
      <c r="G823" s="14" t="s">
        <v>91</v>
      </c>
    </row>
    <row r="824" spans="1:7" hidden="1" x14ac:dyDescent="0.3">
      <c r="A824" s="10">
        <v>52699</v>
      </c>
      <c r="B824" s="12" t="s">
        <v>885</v>
      </c>
      <c r="C824" s="12" t="s">
        <v>133</v>
      </c>
      <c r="D824" s="12" t="s">
        <v>91</v>
      </c>
      <c r="E824" s="13" t="s">
        <v>42</v>
      </c>
      <c r="F824" s="12" t="s">
        <v>121</v>
      </c>
      <c r="G824" s="14" t="s">
        <v>91</v>
      </c>
    </row>
    <row r="825" spans="1:7" hidden="1" x14ac:dyDescent="0.3">
      <c r="A825" s="10">
        <v>52720</v>
      </c>
      <c r="B825" s="12" t="s">
        <v>886</v>
      </c>
      <c r="C825" s="12" t="s">
        <v>133</v>
      </c>
      <c r="D825" s="12" t="s">
        <v>91</v>
      </c>
      <c r="E825" s="13" t="s">
        <v>41</v>
      </c>
      <c r="F825" s="12" t="s">
        <v>121</v>
      </c>
      <c r="G825" s="14" t="s">
        <v>91</v>
      </c>
    </row>
    <row r="826" spans="1:7" hidden="1" x14ac:dyDescent="0.3">
      <c r="A826" s="10">
        <v>52786</v>
      </c>
      <c r="B826" s="12" t="s">
        <v>887</v>
      </c>
      <c r="C826" s="12" t="s">
        <v>133</v>
      </c>
      <c r="D826" s="12" t="s">
        <v>91</v>
      </c>
      <c r="E826" s="13" t="s">
        <v>41</v>
      </c>
      <c r="F826" s="12" t="s">
        <v>121</v>
      </c>
      <c r="G826" s="14" t="s">
        <v>91</v>
      </c>
    </row>
    <row r="827" spans="1:7" hidden="1" x14ac:dyDescent="0.3">
      <c r="A827" s="10">
        <v>52788</v>
      </c>
      <c r="B827" s="12" t="s">
        <v>888</v>
      </c>
      <c r="C827" s="12" t="s">
        <v>133</v>
      </c>
      <c r="D827" s="12" t="s">
        <v>91</v>
      </c>
      <c r="E827" s="13" t="s">
        <v>41</v>
      </c>
      <c r="F827" s="12" t="s">
        <v>121</v>
      </c>
      <c r="G827" s="14" t="s">
        <v>91</v>
      </c>
    </row>
    <row r="828" spans="1:7" hidden="1" x14ac:dyDescent="0.3">
      <c r="A828" s="10">
        <v>52838</v>
      </c>
      <c r="B828" s="12" t="s">
        <v>889</v>
      </c>
      <c r="C828" s="12" t="s">
        <v>133</v>
      </c>
      <c r="D828" s="12" t="s">
        <v>91</v>
      </c>
      <c r="E828" s="13" t="s">
        <v>41</v>
      </c>
      <c r="F828" s="12" t="s">
        <v>121</v>
      </c>
      <c r="G828" s="14" t="s">
        <v>91</v>
      </c>
    </row>
    <row r="829" spans="1:7" hidden="1" x14ac:dyDescent="0.3">
      <c r="A829" s="10">
        <v>52885</v>
      </c>
      <c r="B829" s="12" t="s">
        <v>890</v>
      </c>
      <c r="C829" s="12" t="s">
        <v>133</v>
      </c>
      <c r="D829" s="12" t="s">
        <v>91</v>
      </c>
      <c r="E829" s="13" t="s">
        <v>41</v>
      </c>
      <c r="F829" s="12" t="s">
        <v>121</v>
      </c>
      <c r="G829" s="14" t="s">
        <v>91</v>
      </c>
    </row>
    <row r="830" spans="1:7" hidden="1" x14ac:dyDescent="0.3">
      <c r="A830" s="10">
        <v>54553</v>
      </c>
      <c r="B830" s="11" t="s">
        <v>109</v>
      </c>
      <c r="C830" s="12" t="s">
        <v>891</v>
      </c>
      <c r="D830" s="12" t="s">
        <v>81</v>
      </c>
      <c r="E830" s="13" t="s">
        <v>41</v>
      </c>
      <c r="F830" s="12" t="s">
        <v>121</v>
      </c>
      <c r="G830" s="14" t="s">
        <v>81</v>
      </c>
    </row>
    <row r="831" spans="1:7" hidden="1" x14ac:dyDescent="0.3">
      <c r="A831" s="10">
        <v>54673</v>
      </c>
      <c r="B831" s="11" t="s">
        <v>623</v>
      </c>
      <c r="C831" s="12" t="s">
        <v>891</v>
      </c>
      <c r="D831" s="12" t="s">
        <v>81</v>
      </c>
      <c r="E831" s="13" t="s">
        <v>41</v>
      </c>
      <c r="F831" s="12" t="s">
        <v>121</v>
      </c>
      <c r="G831" s="14" t="s">
        <v>81</v>
      </c>
    </row>
    <row r="832" spans="1:7" hidden="1" x14ac:dyDescent="0.3">
      <c r="A832" s="10">
        <v>54680</v>
      </c>
      <c r="B832" s="11" t="s">
        <v>892</v>
      </c>
      <c r="C832" s="12" t="s">
        <v>891</v>
      </c>
      <c r="D832" s="12" t="s">
        <v>81</v>
      </c>
      <c r="E832" s="13" t="s">
        <v>41</v>
      </c>
      <c r="F832" s="12" t="s">
        <v>121</v>
      </c>
      <c r="G832" s="14" t="s">
        <v>81</v>
      </c>
    </row>
    <row r="833" spans="1:7" hidden="1" x14ac:dyDescent="0.3">
      <c r="A833" s="10">
        <v>54820</v>
      </c>
      <c r="B833" s="11" t="s">
        <v>141</v>
      </c>
      <c r="C833" s="12" t="s">
        <v>891</v>
      </c>
      <c r="D833" s="12" t="s">
        <v>81</v>
      </c>
      <c r="E833" s="13" t="s">
        <v>42</v>
      </c>
      <c r="F833" s="12" t="s">
        <v>121</v>
      </c>
      <c r="G833" s="14" t="s">
        <v>81</v>
      </c>
    </row>
    <row r="834" spans="1:7" hidden="1" x14ac:dyDescent="0.3">
      <c r="A834" s="10">
        <v>54003</v>
      </c>
      <c r="B834" s="12" t="s">
        <v>893</v>
      </c>
      <c r="C834" s="12" t="s">
        <v>891</v>
      </c>
      <c r="D834" s="12" t="s">
        <v>81</v>
      </c>
      <c r="E834" s="13" t="s">
        <v>42</v>
      </c>
      <c r="F834" s="12" t="s">
        <v>121</v>
      </c>
      <c r="G834" s="14" t="s">
        <v>81</v>
      </c>
    </row>
    <row r="835" spans="1:7" hidden="1" x14ac:dyDescent="0.3">
      <c r="A835" s="10">
        <v>54051</v>
      </c>
      <c r="B835" s="12" t="s">
        <v>894</v>
      </c>
      <c r="C835" s="12" t="s">
        <v>891</v>
      </c>
      <c r="D835" s="12" t="s">
        <v>81</v>
      </c>
      <c r="E835" s="13" t="s">
        <v>42</v>
      </c>
      <c r="F835" s="12" t="s">
        <v>121</v>
      </c>
      <c r="G835" s="14" t="s">
        <v>81</v>
      </c>
    </row>
    <row r="836" spans="1:7" hidden="1" x14ac:dyDescent="0.3">
      <c r="A836" s="10">
        <v>54099</v>
      </c>
      <c r="B836" s="12" t="s">
        <v>895</v>
      </c>
      <c r="C836" s="12" t="s">
        <v>891</v>
      </c>
      <c r="D836" s="12" t="s">
        <v>81</v>
      </c>
      <c r="E836" s="13" t="s">
        <v>41</v>
      </c>
      <c r="F836" s="12" t="s">
        <v>121</v>
      </c>
      <c r="G836" s="14" t="s">
        <v>81</v>
      </c>
    </row>
    <row r="837" spans="1:7" hidden="1" x14ac:dyDescent="0.3">
      <c r="A837" s="10">
        <v>54109</v>
      </c>
      <c r="B837" s="12" t="s">
        <v>896</v>
      </c>
      <c r="C837" s="12" t="s">
        <v>891</v>
      </c>
      <c r="D837" s="12" t="s">
        <v>81</v>
      </c>
      <c r="E837" s="13" t="s">
        <v>42</v>
      </c>
      <c r="F837" s="12" t="s">
        <v>121</v>
      </c>
      <c r="G837" s="14" t="s">
        <v>81</v>
      </c>
    </row>
    <row r="838" spans="1:7" hidden="1" x14ac:dyDescent="0.3">
      <c r="A838" s="10">
        <v>54128</v>
      </c>
      <c r="B838" s="12" t="s">
        <v>897</v>
      </c>
      <c r="C838" s="12" t="s">
        <v>891</v>
      </c>
      <c r="D838" s="12" t="s">
        <v>81</v>
      </c>
      <c r="E838" s="13" t="s">
        <v>42</v>
      </c>
      <c r="F838" s="12" t="s">
        <v>121</v>
      </c>
      <c r="G838" s="14" t="s">
        <v>81</v>
      </c>
    </row>
    <row r="839" spans="1:7" hidden="1" x14ac:dyDescent="0.3">
      <c r="A839" s="10">
        <v>54125</v>
      </c>
      <c r="B839" s="12" t="s">
        <v>898</v>
      </c>
      <c r="C839" s="12" t="s">
        <v>891</v>
      </c>
      <c r="D839" s="12" t="s">
        <v>81</v>
      </c>
      <c r="E839" s="13" t="s">
        <v>42</v>
      </c>
      <c r="F839" s="12" t="s">
        <v>121</v>
      </c>
      <c r="G839" s="14" t="s">
        <v>81</v>
      </c>
    </row>
    <row r="840" spans="1:7" hidden="1" x14ac:dyDescent="0.3">
      <c r="A840" s="10">
        <v>54172</v>
      </c>
      <c r="B840" s="12" t="s">
        <v>899</v>
      </c>
      <c r="C840" s="12" t="s">
        <v>891</v>
      </c>
      <c r="D840" s="12" t="s">
        <v>81</v>
      </c>
      <c r="E840" s="13" t="s">
        <v>41</v>
      </c>
      <c r="F840" s="12" t="s">
        <v>121</v>
      </c>
      <c r="G840" s="14" t="s">
        <v>81</v>
      </c>
    </row>
    <row r="841" spans="1:7" hidden="1" x14ac:dyDescent="0.3">
      <c r="A841" s="10">
        <v>54174</v>
      </c>
      <c r="B841" s="12" t="s">
        <v>900</v>
      </c>
      <c r="C841" s="12" t="s">
        <v>891</v>
      </c>
      <c r="D841" s="12" t="s">
        <v>81</v>
      </c>
      <c r="E841" s="13" t="s">
        <v>42</v>
      </c>
      <c r="F841" s="12" t="s">
        <v>121</v>
      </c>
      <c r="G841" s="14" t="s">
        <v>81</v>
      </c>
    </row>
    <row r="842" spans="1:7" hidden="1" x14ac:dyDescent="0.3">
      <c r="A842" s="10">
        <v>54206</v>
      </c>
      <c r="B842" s="12" t="s">
        <v>901</v>
      </c>
      <c r="C842" s="12" t="s">
        <v>891</v>
      </c>
      <c r="D842" s="12" t="s">
        <v>81</v>
      </c>
      <c r="E842" s="13" t="s">
        <v>42</v>
      </c>
      <c r="F842" s="12" t="s">
        <v>121</v>
      </c>
      <c r="G842" s="14" t="s">
        <v>81</v>
      </c>
    </row>
    <row r="843" spans="1:7" hidden="1" x14ac:dyDescent="0.3">
      <c r="A843" s="10">
        <v>54001</v>
      </c>
      <c r="B843" s="12" t="s">
        <v>81</v>
      </c>
      <c r="C843" s="12" t="s">
        <v>891</v>
      </c>
      <c r="D843" s="12" t="s">
        <v>81</v>
      </c>
      <c r="E843" s="13" t="s">
        <v>40</v>
      </c>
      <c r="F843" s="12" t="s">
        <v>121</v>
      </c>
      <c r="G843" s="14" t="s">
        <v>81</v>
      </c>
    </row>
    <row r="844" spans="1:7" hidden="1" x14ac:dyDescent="0.3">
      <c r="A844" s="10">
        <v>54223</v>
      </c>
      <c r="B844" s="12" t="s">
        <v>902</v>
      </c>
      <c r="C844" s="12" t="s">
        <v>891</v>
      </c>
      <c r="D844" s="12" t="s">
        <v>81</v>
      </c>
      <c r="E844" s="13" t="s">
        <v>42</v>
      </c>
      <c r="F844" s="12" t="s">
        <v>121</v>
      </c>
      <c r="G844" s="14" t="s">
        <v>81</v>
      </c>
    </row>
    <row r="845" spans="1:7" hidden="1" x14ac:dyDescent="0.3">
      <c r="A845" s="10">
        <v>54239</v>
      </c>
      <c r="B845" s="12" t="s">
        <v>903</v>
      </c>
      <c r="C845" s="12" t="s">
        <v>891</v>
      </c>
      <c r="D845" s="12" t="s">
        <v>81</v>
      </c>
      <c r="E845" s="13" t="s">
        <v>41</v>
      </c>
      <c r="F845" s="12" t="s">
        <v>121</v>
      </c>
      <c r="G845" s="14" t="s">
        <v>81</v>
      </c>
    </row>
    <row r="846" spans="1:7" hidden="1" x14ac:dyDescent="0.3">
      <c r="A846" s="10">
        <v>54245</v>
      </c>
      <c r="B846" s="12" t="s">
        <v>904</v>
      </c>
      <c r="C846" s="12" t="s">
        <v>891</v>
      </c>
      <c r="D846" s="12" t="s">
        <v>81</v>
      </c>
      <c r="E846" s="13" t="s">
        <v>42</v>
      </c>
      <c r="F846" s="12" t="s">
        <v>121</v>
      </c>
      <c r="G846" s="14" t="s">
        <v>81</v>
      </c>
    </row>
    <row r="847" spans="1:7" hidden="1" x14ac:dyDescent="0.3">
      <c r="A847" s="10">
        <v>54250</v>
      </c>
      <c r="B847" s="12" t="s">
        <v>905</v>
      </c>
      <c r="C847" s="12" t="s">
        <v>891</v>
      </c>
      <c r="D847" s="12" t="s">
        <v>81</v>
      </c>
      <c r="E847" s="13" t="s">
        <v>42</v>
      </c>
      <c r="F847" s="12" t="s">
        <v>121</v>
      </c>
      <c r="G847" s="14" t="s">
        <v>81</v>
      </c>
    </row>
    <row r="848" spans="1:7" hidden="1" x14ac:dyDescent="0.3">
      <c r="A848" s="10">
        <v>54261</v>
      </c>
      <c r="B848" s="12" t="s">
        <v>906</v>
      </c>
      <c r="C848" s="12" t="s">
        <v>891</v>
      </c>
      <c r="D848" s="12" t="s">
        <v>81</v>
      </c>
      <c r="E848" s="13" t="s">
        <v>41</v>
      </c>
      <c r="F848" s="12" t="s">
        <v>121</v>
      </c>
      <c r="G848" s="14" t="s">
        <v>81</v>
      </c>
    </row>
    <row r="849" spans="1:7" hidden="1" x14ac:dyDescent="0.3">
      <c r="A849" s="10">
        <v>54313</v>
      </c>
      <c r="B849" s="12" t="s">
        <v>907</v>
      </c>
      <c r="C849" s="12" t="s">
        <v>891</v>
      </c>
      <c r="D849" s="12" t="s">
        <v>81</v>
      </c>
      <c r="E849" s="13" t="s">
        <v>41</v>
      </c>
      <c r="F849" s="12" t="s">
        <v>121</v>
      </c>
      <c r="G849" s="14" t="s">
        <v>81</v>
      </c>
    </row>
    <row r="850" spans="1:7" hidden="1" x14ac:dyDescent="0.3">
      <c r="A850" s="10">
        <v>54344</v>
      </c>
      <c r="B850" s="12" t="s">
        <v>908</v>
      </c>
      <c r="C850" s="12" t="s">
        <v>891</v>
      </c>
      <c r="D850" s="12" t="s">
        <v>81</v>
      </c>
      <c r="E850" s="13" t="s">
        <v>42</v>
      </c>
      <c r="F850" s="12" t="s">
        <v>121</v>
      </c>
      <c r="G850" s="14" t="s">
        <v>81</v>
      </c>
    </row>
    <row r="851" spans="1:7" hidden="1" x14ac:dyDescent="0.3">
      <c r="A851" s="10">
        <v>54347</v>
      </c>
      <c r="B851" s="12" t="s">
        <v>909</v>
      </c>
      <c r="C851" s="12" t="s">
        <v>891</v>
      </c>
      <c r="D851" s="12" t="s">
        <v>81</v>
      </c>
      <c r="E851" s="13" t="s">
        <v>42</v>
      </c>
      <c r="F851" s="12" t="s">
        <v>121</v>
      </c>
      <c r="G851" s="14" t="s">
        <v>81</v>
      </c>
    </row>
    <row r="852" spans="1:7" hidden="1" x14ac:dyDescent="0.3">
      <c r="A852" s="10">
        <v>54385</v>
      </c>
      <c r="B852" s="12" t="s">
        <v>910</v>
      </c>
      <c r="C852" s="12" t="s">
        <v>891</v>
      </c>
      <c r="D852" s="12" t="s">
        <v>74</v>
      </c>
      <c r="E852" s="13" t="s">
        <v>42</v>
      </c>
      <c r="F852" s="12" t="s">
        <v>121</v>
      </c>
      <c r="G852" s="14" t="s">
        <v>74</v>
      </c>
    </row>
    <row r="853" spans="1:7" hidden="1" x14ac:dyDescent="0.3">
      <c r="A853" s="10">
        <v>54398</v>
      </c>
      <c r="B853" s="12" t="s">
        <v>911</v>
      </c>
      <c r="C853" s="12" t="s">
        <v>891</v>
      </c>
      <c r="D853" s="12" t="s">
        <v>81</v>
      </c>
      <c r="E853" s="13" t="s">
        <v>42</v>
      </c>
      <c r="F853" s="12" t="s">
        <v>121</v>
      </c>
      <c r="G853" s="14" t="s">
        <v>81</v>
      </c>
    </row>
    <row r="854" spans="1:7" hidden="1" x14ac:dyDescent="0.3">
      <c r="A854" s="10">
        <v>54377</v>
      </c>
      <c r="B854" s="12" t="s">
        <v>912</v>
      </c>
      <c r="C854" s="12" t="s">
        <v>891</v>
      </c>
      <c r="D854" s="12" t="s">
        <v>81</v>
      </c>
      <c r="E854" s="13" t="s">
        <v>42</v>
      </c>
      <c r="F854" s="12" t="s">
        <v>121</v>
      </c>
      <c r="G854" s="14" t="s">
        <v>81</v>
      </c>
    </row>
    <row r="855" spans="1:7" hidden="1" x14ac:dyDescent="0.3">
      <c r="A855" s="10">
        <v>54405</v>
      </c>
      <c r="B855" s="12" t="s">
        <v>913</v>
      </c>
      <c r="C855" s="12" t="s">
        <v>891</v>
      </c>
      <c r="D855" s="12" t="s">
        <v>81</v>
      </c>
      <c r="E855" s="13" t="s">
        <v>40</v>
      </c>
      <c r="F855" s="12" t="s">
        <v>121</v>
      </c>
      <c r="G855" s="14" t="s">
        <v>81</v>
      </c>
    </row>
    <row r="856" spans="1:7" hidden="1" x14ac:dyDescent="0.3">
      <c r="A856" s="10">
        <v>54418</v>
      </c>
      <c r="B856" s="12" t="s">
        <v>914</v>
      </c>
      <c r="C856" s="12" t="s">
        <v>891</v>
      </c>
      <c r="D856" s="12" t="s">
        <v>81</v>
      </c>
      <c r="E856" s="13" t="s">
        <v>42</v>
      </c>
      <c r="F856" s="12" t="s">
        <v>121</v>
      </c>
      <c r="G856" s="14" t="s">
        <v>81</v>
      </c>
    </row>
    <row r="857" spans="1:7" hidden="1" x14ac:dyDescent="0.3">
      <c r="A857" s="10">
        <v>54480</v>
      </c>
      <c r="B857" s="12" t="s">
        <v>915</v>
      </c>
      <c r="C857" s="12" t="s">
        <v>891</v>
      </c>
      <c r="D857" s="12" t="s">
        <v>81</v>
      </c>
      <c r="E857" s="13" t="s">
        <v>42</v>
      </c>
      <c r="F857" s="12" t="s">
        <v>121</v>
      </c>
      <c r="G857" s="14" t="s">
        <v>81</v>
      </c>
    </row>
    <row r="858" spans="1:7" hidden="1" x14ac:dyDescent="0.3">
      <c r="A858" s="10">
        <v>54498</v>
      </c>
      <c r="B858" s="12" t="s">
        <v>916</v>
      </c>
      <c r="C858" s="12" t="s">
        <v>891</v>
      </c>
      <c r="D858" s="12" t="s">
        <v>81</v>
      </c>
      <c r="E858" s="13" t="s">
        <v>42</v>
      </c>
      <c r="F858" s="12" t="s">
        <v>121</v>
      </c>
      <c r="G858" s="14" t="s">
        <v>81</v>
      </c>
    </row>
    <row r="859" spans="1:7" hidden="1" x14ac:dyDescent="0.3">
      <c r="A859" s="10">
        <v>54518</v>
      </c>
      <c r="B859" s="12" t="s">
        <v>917</v>
      </c>
      <c r="C859" s="12" t="s">
        <v>891</v>
      </c>
      <c r="D859" s="12" t="s">
        <v>81</v>
      </c>
      <c r="E859" s="13" t="s">
        <v>42</v>
      </c>
      <c r="F859" s="12" t="s">
        <v>121</v>
      </c>
      <c r="G859" s="14" t="s">
        <v>81</v>
      </c>
    </row>
    <row r="860" spans="1:7" hidden="1" x14ac:dyDescent="0.3">
      <c r="A860" s="10">
        <v>54520</v>
      </c>
      <c r="B860" s="12" t="s">
        <v>918</v>
      </c>
      <c r="C860" s="12" t="s">
        <v>891</v>
      </c>
      <c r="D860" s="12" t="s">
        <v>81</v>
      </c>
      <c r="E860" s="13" t="s">
        <v>42</v>
      </c>
      <c r="F860" s="12" t="s">
        <v>121</v>
      </c>
      <c r="G860" s="14" t="s">
        <v>81</v>
      </c>
    </row>
    <row r="861" spans="1:7" hidden="1" x14ac:dyDescent="0.3">
      <c r="A861" s="10">
        <v>54599</v>
      </c>
      <c r="B861" s="12" t="s">
        <v>919</v>
      </c>
      <c r="C861" s="12" t="s">
        <v>891</v>
      </c>
      <c r="D861" s="12" t="s">
        <v>81</v>
      </c>
      <c r="E861" s="13" t="s">
        <v>42</v>
      </c>
      <c r="F861" s="12" t="s">
        <v>121</v>
      </c>
      <c r="G861" s="14" t="s">
        <v>81</v>
      </c>
    </row>
    <row r="862" spans="1:7" hidden="1" x14ac:dyDescent="0.3">
      <c r="A862" s="10">
        <v>54660</v>
      </c>
      <c r="B862" s="12" t="s">
        <v>920</v>
      </c>
      <c r="C862" s="12" t="s">
        <v>891</v>
      </c>
      <c r="D862" s="12" t="s">
        <v>81</v>
      </c>
      <c r="E862" s="13" t="s">
        <v>41</v>
      </c>
      <c r="F862" s="12" t="s">
        <v>121</v>
      </c>
      <c r="G862" s="14" t="s">
        <v>81</v>
      </c>
    </row>
    <row r="863" spans="1:7" hidden="1" x14ac:dyDescent="0.3">
      <c r="A863" s="10">
        <v>54670</v>
      </c>
      <c r="B863" s="12" t="s">
        <v>921</v>
      </c>
      <c r="C863" s="12" t="s">
        <v>891</v>
      </c>
      <c r="D863" s="12" t="s">
        <v>81</v>
      </c>
      <c r="E863" s="13" t="s">
        <v>42</v>
      </c>
      <c r="F863" s="12" t="s">
        <v>121</v>
      </c>
      <c r="G863" s="14" t="s">
        <v>81</v>
      </c>
    </row>
    <row r="864" spans="1:7" hidden="1" x14ac:dyDescent="0.3">
      <c r="A864" s="10">
        <v>54720</v>
      </c>
      <c r="B864" s="12" t="s">
        <v>922</v>
      </c>
      <c r="C864" s="12" t="s">
        <v>891</v>
      </c>
      <c r="D864" s="12" t="s">
        <v>81</v>
      </c>
      <c r="E864" s="13" t="s">
        <v>41</v>
      </c>
      <c r="F864" s="12" t="s">
        <v>121</v>
      </c>
      <c r="G864" s="14" t="s">
        <v>81</v>
      </c>
    </row>
    <row r="865" spans="1:7" hidden="1" x14ac:dyDescent="0.3">
      <c r="A865" s="10">
        <v>54743</v>
      </c>
      <c r="B865" s="12" t="s">
        <v>923</v>
      </c>
      <c r="C865" s="12" t="s">
        <v>891</v>
      </c>
      <c r="D865" s="12" t="s">
        <v>81</v>
      </c>
      <c r="E865" s="13" t="s">
        <v>42</v>
      </c>
      <c r="F865" s="12" t="s">
        <v>121</v>
      </c>
      <c r="G865" s="14" t="s">
        <v>81</v>
      </c>
    </row>
    <row r="866" spans="1:7" hidden="1" x14ac:dyDescent="0.3">
      <c r="A866" s="10">
        <v>54800</v>
      </c>
      <c r="B866" s="12" t="s">
        <v>924</v>
      </c>
      <c r="C866" s="12" t="s">
        <v>891</v>
      </c>
      <c r="D866" s="12" t="s">
        <v>81</v>
      </c>
      <c r="E866" s="13" t="s">
        <v>42</v>
      </c>
      <c r="F866" s="12" t="s">
        <v>121</v>
      </c>
      <c r="G866" s="14" t="s">
        <v>81</v>
      </c>
    </row>
    <row r="867" spans="1:7" hidden="1" x14ac:dyDescent="0.3">
      <c r="A867" s="10">
        <v>54810</v>
      </c>
      <c r="B867" s="12" t="s">
        <v>925</v>
      </c>
      <c r="C867" s="12" t="s">
        <v>891</v>
      </c>
      <c r="D867" s="12" t="s">
        <v>81</v>
      </c>
      <c r="E867" s="13" t="s">
        <v>42</v>
      </c>
      <c r="F867" s="12" t="s">
        <v>121</v>
      </c>
      <c r="G867" s="14" t="s">
        <v>81</v>
      </c>
    </row>
    <row r="868" spans="1:7" hidden="1" x14ac:dyDescent="0.3">
      <c r="A868" s="10">
        <v>54871</v>
      </c>
      <c r="B868" s="12" t="s">
        <v>926</v>
      </c>
      <c r="C868" s="12" t="s">
        <v>891</v>
      </c>
      <c r="D868" s="12" t="s">
        <v>81</v>
      </c>
      <c r="E868" s="13" t="s">
        <v>42</v>
      </c>
      <c r="F868" s="12" t="s">
        <v>121</v>
      </c>
      <c r="G868" s="14" t="s">
        <v>81</v>
      </c>
    </row>
    <row r="869" spans="1:7" hidden="1" x14ac:dyDescent="0.3">
      <c r="A869" s="10">
        <v>54874</v>
      </c>
      <c r="B869" s="12" t="s">
        <v>927</v>
      </c>
      <c r="C869" s="12" t="s">
        <v>891</v>
      </c>
      <c r="D869" s="12" t="s">
        <v>81</v>
      </c>
      <c r="E869" s="13" t="s">
        <v>40</v>
      </c>
      <c r="F869" s="12" t="s">
        <v>121</v>
      </c>
      <c r="G869" s="14" t="s">
        <v>81</v>
      </c>
    </row>
    <row r="870" spans="1:7" hidden="1" x14ac:dyDescent="0.3">
      <c r="A870" s="10">
        <v>86219</v>
      </c>
      <c r="B870" s="11" t="s">
        <v>839</v>
      </c>
      <c r="C870" s="12" t="s">
        <v>928</v>
      </c>
      <c r="D870" s="12" t="s">
        <v>91</v>
      </c>
      <c r="E870" s="13" t="s">
        <v>41</v>
      </c>
      <c r="F870" s="12" t="s">
        <v>121</v>
      </c>
      <c r="G870" s="14" t="s">
        <v>91</v>
      </c>
    </row>
    <row r="871" spans="1:7" hidden="1" x14ac:dyDescent="0.3">
      <c r="A871" s="10">
        <v>86755</v>
      </c>
      <c r="B871" s="11" t="s">
        <v>137</v>
      </c>
      <c r="C871" s="12" t="s">
        <v>928</v>
      </c>
      <c r="D871" s="12" t="s">
        <v>91</v>
      </c>
      <c r="E871" s="13" t="s">
        <v>42</v>
      </c>
      <c r="F871" s="12" t="s">
        <v>121</v>
      </c>
      <c r="G871" s="14" t="s">
        <v>91</v>
      </c>
    </row>
    <row r="872" spans="1:7" hidden="1" x14ac:dyDescent="0.3">
      <c r="A872" s="10">
        <v>86757</v>
      </c>
      <c r="B872" s="11" t="s">
        <v>929</v>
      </c>
      <c r="C872" s="12" t="s">
        <v>928</v>
      </c>
      <c r="D872" s="12" t="s">
        <v>91</v>
      </c>
      <c r="E872" s="13" t="s">
        <v>42</v>
      </c>
      <c r="F872" s="12" t="s">
        <v>121</v>
      </c>
      <c r="G872" s="14" t="s">
        <v>91</v>
      </c>
    </row>
    <row r="873" spans="1:7" hidden="1" x14ac:dyDescent="0.3">
      <c r="A873" s="10">
        <v>86760</v>
      </c>
      <c r="B873" s="11" t="s">
        <v>892</v>
      </c>
      <c r="C873" s="12" t="s">
        <v>928</v>
      </c>
      <c r="D873" s="12" t="s">
        <v>91</v>
      </c>
      <c r="E873" s="13" t="s">
        <v>41</v>
      </c>
      <c r="F873" s="12" t="s">
        <v>121</v>
      </c>
      <c r="G873" s="14" t="s">
        <v>91</v>
      </c>
    </row>
    <row r="874" spans="1:7" hidden="1" x14ac:dyDescent="0.3">
      <c r="A874" s="10">
        <v>86573</v>
      </c>
      <c r="B874" s="12" t="s">
        <v>930</v>
      </c>
      <c r="C874" s="12" t="s">
        <v>928</v>
      </c>
      <c r="D874" s="12" t="s">
        <v>91</v>
      </c>
      <c r="E874" s="13" t="s">
        <v>42</v>
      </c>
      <c r="F874" s="16" t="s">
        <v>108</v>
      </c>
      <c r="G874" s="14" t="s">
        <v>91</v>
      </c>
    </row>
    <row r="875" spans="1:7" hidden="1" x14ac:dyDescent="0.3">
      <c r="A875" s="10">
        <v>86001</v>
      </c>
      <c r="B875" s="12" t="s">
        <v>931</v>
      </c>
      <c r="C875" s="12" t="s">
        <v>928</v>
      </c>
      <c r="D875" s="12" t="s">
        <v>91</v>
      </c>
      <c r="E875" s="13" t="s">
        <v>42</v>
      </c>
      <c r="F875" s="12" t="s">
        <v>121</v>
      </c>
      <c r="G875" s="14" t="s">
        <v>91</v>
      </c>
    </row>
    <row r="876" spans="1:7" hidden="1" x14ac:dyDescent="0.3">
      <c r="A876" s="10">
        <v>86320</v>
      </c>
      <c r="B876" s="12" t="s">
        <v>932</v>
      </c>
      <c r="C876" s="12" t="s">
        <v>928</v>
      </c>
      <c r="D876" s="12" t="s">
        <v>91</v>
      </c>
      <c r="E876" s="13" t="s">
        <v>42</v>
      </c>
      <c r="F876" s="12" t="s">
        <v>121</v>
      </c>
      <c r="G876" s="14" t="s">
        <v>91</v>
      </c>
    </row>
    <row r="877" spans="1:7" hidden="1" x14ac:dyDescent="0.3">
      <c r="A877" s="10">
        <v>86568</v>
      </c>
      <c r="B877" s="12" t="s">
        <v>933</v>
      </c>
      <c r="C877" s="12" t="s">
        <v>928</v>
      </c>
      <c r="D877" s="12" t="s">
        <v>91</v>
      </c>
      <c r="E877" s="13" t="s">
        <v>42</v>
      </c>
      <c r="F877" s="12" t="s">
        <v>121</v>
      </c>
      <c r="G877" s="14" t="s">
        <v>91</v>
      </c>
    </row>
    <row r="878" spans="1:7" hidden="1" x14ac:dyDescent="0.3">
      <c r="A878" s="10">
        <v>86569</v>
      </c>
      <c r="B878" s="12" t="s">
        <v>934</v>
      </c>
      <c r="C878" s="12" t="s">
        <v>928</v>
      </c>
      <c r="D878" s="12" t="s">
        <v>91</v>
      </c>
      <c r="E878" s="13" t="s">
        <v>42</v>
      </c>
      <c r="F878" s="12" t="s">
        <v>121</v>
      </c>
      <c r="G878" s="14" t="s">
        <v>91</v>
      </c>
    </row>
    <row r="879" spans="1:7" hidden="1" x14ac:dyDescent="0.3">
      <c r="A879" s="10">
        <v>86571</v>
      </c>
      <c r="B879" s="12" t="s">
        <v>935</v>
      </c>
      <c r="C879" s="12" t="s">
        <v>928</v>
      </c>
      <c r="D879" s="12" t="s">
        <v>91</v>
      </c>
      <c r="E879" s="13" t="s">
        <v>42</v>
      </c>
      <c r="F879" s="12" t="s">
        <v>121</v>
      </c>
      <c r="G879" s="14" t="s">
        <v>91</v>
      </c>
    </row>
    <row r="880" spans="1:7" hidden="1" x14ac:dyDescent="0.3">
      <c r="A880" s="10">
        <v>86749</v>
      </c>
      <c r="B880" s="12" t="s">
        <v>936</v>
      </c>
      <c r="C880" s="12" t="s">
        <v>928</v>
      </c>
      <c r="D880" s="12" t="s">
        <v>91</v>
      </c>
      <c r="E880" s="13" t="s">
        <v>42</v>
      </c>
      <c r="F880" s="12" t="s">
        <v>121</v>
      </c>
      <c r="G880" s="14" t="s">
        <v>91</v>
      </c>
    </row>
    <row r="881" spans="1:7" hidden="1" x14ac:dyDescent="0.3">
      <c r="A881" s="10">
        <v>86865</v>
      </c>
      <c r="B881" s="12" t="s">
        <v>937</v>
      </c>
      <c r="C881" s="12" t="s">
        <v>928</v>
      </c>
      <c r="D881" s="12" t="s">
        <v>91</v>
      </c>
      <c r="E881" s="13" t="s">
        <v>42</v>
      </c>
      <c r="F881" s="12" t="s">
        <v>121</v>
      </c>
      <c r="G881" s="14" t="s">
        <v>91</v>
      </c>
    </row>
    <row r="882" spans="1:7" hidden="1" x14ac:dyDescent="0.3">
      <c r="A882" s="10">
        <v>86885</v>
      </c>
      <c r="B882" s="12" t="s">
        <v>938</v>
      </c>
      <c r="C882" s="12" t="s">
        <v>928</v>
      </c>
      <c r="D882" s="12" t="s">
        <v>91</v>
      </c>
      <c r="E882" s="13" t="s">
        <v>42</v>
      </c>
      <c r="F882" s="12" t="s">
        <v>121</v>
      </c>
      <c r="G882" s="14" t="s">
        <v>91</v>
      </c>
    </row>
    <row r="883" spans="1:7" hidden="1" x14ac:dyDescent="0.3">
      <c r="A883" s="10">
        <v>63001</v>
      </c>
      <c r="B883" s="11" t="s">
        <v>122</v>
      </c>
      <c r="C883" s="12" t="s">
        <v>939</v>
      </c>
      <c r="D883" s="12" t="s">
        <v>92</v>
      </c>
      <c r="E883" s="13" t="s">
        <v>41</v>
      </c>
      <c r="F883" s="12" t="s">
        <v>121</v>
      </c>
      <c r="G883" s="14" t="s">
        <v>122</v>
      </c>
    </row>
    <row r="884" spans="1:7" hidden="1" x14ac:dyDescent="0.3">
      <c r="A884" s="10">
        <v>63111</v>
      </c>
      <c r="B884" s="11" t="s">
        <v>323</v>
      </c>
      <c r="C884" s="12" t="s">
        <v>939</v>
      </c>
      <c r="D884" s="12" t="s">
        <v>92</v>
      </c>
      <c r="E884" s="13" t="s">
        <v>41</v>
      </c>
      <c r="F884" s="12" t="s">
        <v>121</v>
      </c>
      <c r="G884" s="14" t="s">
        <v>122</v>
      </c>
    </row>
    <row r="885" spans="1:7" hidden="1" x14ac:dyDescent="0.3">
      <c r="A885" s="10">
        <v>63212</v>
      </c>
      <c r="B885" s="11" t="s">
        <v>276</v>
      </c>
      <c r="C885" s="12" t="s">
        <v>939</v>
      </c>
      <c r="D885" s="12" t="s">
        <v>92</v>
      </c>
      <c r="E885" s="13" t="s">
        <v>41</v>
      </c>
      <c r="F885" s="12" t="s">
        <v>121</v>
      </c>
      <c r="G885" s="14" t="s">
        <v>122</v>
      </c>
    </row>
    <row r="886" spans="1:7" hidden="1" x14ac:dyDescent="0.3">
      <c r="A886" s="10">
        <v>63130</v>
      </c>
      <c r="B886" s="12" t="s">
        <v>940</v>
      </c>
      <c r="C886" s="12" t="s">
        <v>939</v>
      </c>
      <c r="D886" s="12" t="s">
        <v>92</v>
      </c>
      <c r="E886" s="13" t="s">
        <v>41</v>
      </c>
      <c r="F886" s="12" t="s">
        <v>121</v>
      </c>
      <c r="G886" s="14" t="s">
        <v>122</v>
      </c>
    </row>
    <row r="887" spans="1:7" hidden="1" x14ac:dyDescent="0.3">
      <c r="A887" s="10">
        <v>63190</v>
      </c>
      <c r="B887" s="12" t="s">
        <v>941</v>
      </c>
      <c r="C887" s="12" t="s">
        <v>939</v>
      </c>
      <c r="D887" s="12" t="s">
        <v>92</v>
      </c>
      <c r="E887" s="13" t="s">
        <v>41</v>
      </c>
      <c r="F887" s="12" t="s">
        <v>121</v>
      </c>
      <c r="G887" s="14" t="s">
        <v>122</v>
      </c>
    </row>
    <row r="888" spans="1:7" hidden="1" x14ac:dyDescent="0.3">
      <c r="A888" s="10">
        <v>63272</v>
      </c>
      <c r="B888" s="12" t="s">
        <v>942</v>
      </c>
      <c r="C888" s="12" t="s">
        <v>939</v>
      </c>
      <c r="D888" s="12" t="s">
        <v>92</v>
      </c>
      <c r="E888" s="13" t="s">
        <v>41</v>
      </c>
      <c r="F888" s="12" t="s">
        <v>121</v>
      </c>
      <c r="G888" s="14" t="s">
        <v>122</v>
      </c>
    </row>
    <row r="889" spans="1:7" hidden="1" x14ac:dyDescent="0.3">
      <c r="A889" s="10">
        <v>63302</v>
      </c>
      <c r="B889" s="12" t="s">
        <v>943</v>
      </c>
      <c r="C889" s="12" t="s">
        <v>939</v>
      </c>
      <c r="D889" s="12" t="s">
        <v>92</v>
      </c>
      <c r="E889" s="13" t="s">
        <v>42</v>
      </c>
      <c r="F889" s="12" t="s">
        <v>121</v>
      </c>
      <c r="G889" s="14" t="s">
        <v>122</v>
      </c>
    </row>
    <row r="890" spans="1:7" hidden="1" x14ac:dyDescent="0.3">
      <c r="A890" s="10">
        <v>63401</v>
      </c>
      <c r="B890" s="12" t="s">
        <v>944</v>
      </c>
      <c r="C890" s="12" t="s">
        <v>939</v>
      </c>
      <c r="D890" s="12" t="s">
        <v>92</v>
      </c>
      <c r="E890" s="13" t="s">
        <v>41</v>
      </c>
      <c r="F890" s="12" t="s">
        <v>121</v>
      </c>
      <c r="G890" s="14" t="s">
        <v>122</v>
      </c>
    </row>
    <row r="891" spans="1:7" hidden="1" x14ac:dyDescent="0.3">
      <c r="A891" s="10">
        <v>63470</v>
      </c>
      <c r="B891" s="12" t="s">
        <v>945</v>
      </c>
      <c r="C891" s="12" t="s">
        <v>939</v>
      </c>
      <c r="D891" s="12" t="s">
        <v>92</v>
      </c>
      <c r="E891" s="13" t="s">
        <v>41</v>
      </c>
      <c r="F891" s="12" t="s">
        <v>121</v>
      </c>
      <c r="G891" s="14" t="s">
        <v>122</v>
      </c>
    </row>
    <row r="892" spans="1:7" hidden="1" x14ac:dyDescent="0.3">
      <c r="A892" s="10">
        <v>63548</v>
      </c>
      <c r="B892" s="12" t="s">
        <v>946</v>
      </c>
      <c r="C892" s="12" t="s">
        <v>939</v>
      </c>
      <c r="D892" s="12" t="s">
        <v>92</v>
      </c>
      <c r="E892" s="13" t="s">
        <v>42</v>
      </c>
      <c r="F892" s="12" t="s">
        <v>121</v>
      </c>
      <c r="G892" s="14" t="s">
        <v>122</v>
      </c>
    </row>
    <row r="893" spans="1:7" hidden="1" x14ac:dyDescent="0.3">
      <c r="A893" s="10">
        <v>63594</v>
      </c>
      <c r="B893" s="12" t="s">
        <v>947</v>
      </c>
      <c r="C893" s="12" t="s">
        <v>939</v>
      </c>
      <c r="D893" s="12" t="s">
        <v>92</v>
      </c>
      <c r="E893" s="13" t="s">
        <v>41</v>
      </c>
      <c r="F893" s="12" t="s">
        <v>121</v>
      </c>
      <c r="G893" s="14" t="s">
        <v>122</v>
      </c>
    </row>
    <row r="894" spans="1:7" hidden="1" x14ac:dyDescent="0.3">
      <c r="A894" s="10">
        <v>63690</v>
      </c>
      <c r="B894" s="12" t="s">
        <v>948</v>
      </c>
      <c r="C894" s="12" t="s">
        <v>939</v>
      </c>
      <c r="D894" s="12" t="s">
        <v>92</v>
      </c>
      <c r="E894" s="13" t="s">
        <v>41</v>
      </c>
      <c r="F894" s="12" t="s">
        <v>121</v>
      </c>
      <c r="G894" s="14" t="s">
        <v>122</v>
      </c>
    </row>
    <row r="895" spans="1:7" hidden="1" x14ac:dyDescent="0.3">
      <c r="A895" s="10">
        <v>66075</v>
      </c>
      <c r="B895" s="11" t="s">
        <v>500</v>
      </c>
      <c r="C895" s="12" t="s">
        <v>458</v>
      </c>
      <c r="D895" s="12" t="s">
        <v>92</v>
      </c>
      <c r="E895" s="13" t="s">
        <v>41</v>
      </c>
      <c r="F895" s="12" t="s">
        <v>121</v>
      </c>
      <c r="G895" s="14" t="s">
        <v>92</v>
      </c>
    </row>
    <row r="896" spans="1:7" hidden="1" x14ac:dyDescent="0.3">
      <c r="A896" s="10">
        <v>66045</v>
      </c>
      <c r="B896" s="12" t="s">
        <v>949</v>
      </c>
      <c r="C896" s="12" t="s">
        <v>458</v>
      </c>
      <c r="D896" s="12" t="s">
        <v>92</v>
      </c>
      <c r="E896" s="13" t="s">
        <v>41</v>
      </c>
      <c r="F896" s="12" t="s">
        <v>121</v>
      </c>
      <c r="G896" s="14" t="s">
        <v>92</v>
      </c>
    </row>
    <row r="897" spans="1:7" hidden="1" x14ac:dyDescent="0.3">
      <c r="A897" s="10">
        <v>66088</v>
      </c>
      <c r="B897" s="12" t="s">
        <v>950</v>
      </c>
      <c r="C897" s="12" t="s">
        <v>458</v>
      </c>
      <c r="D897" s="12" t="s">
        <v>92</v>
      </c>
      <c r="E897" s="13" t="s">
        <v>41</v>
      </c>
      <c r="F897" s="12" t="s">
        <v>121</v>
      </c>
      <c r="G897" s="14" t="s">
        <v>92</v>
      </c>
    </row>
    <row r="898" spans="1:7" hidden="1" x14ac:dyDescent="0.3">
      <c r="A898" s="10">
        <v>66170</v>
      </c>
      <c r="B898" s="12" t="s">
        <v>951</v>
      </c>
      <c r="C898" s="12" t="s">
        <v>458</v>
      </c>
      <c r="D898" s="12" t="s">
        <v>92</v>
      </c>
      <c r="E898" s="13" t="s">
        <v>40</v>
      </c>
      <c r="F898" s="12" t="s">
        <v>121</v>
      </c>
      <c r="G898" s="14" t="s">
        <v>92</v>
      </c>
    </row>
    <row r="899" spans="1:7" hidden="1" x14ac:dyDescent="0.3">
      <c r="A899" s="10">
        <v>66318</v>
      </c>
      <c r="B899" s="12" t="s">
        <v>952</v>
      </c>
      <c r="C899" s="12" t="s">
        <v>458</v>
      </c>
      <c r="D899" s="12" t="s">
        <v>92</v>
      </c>
      <c r="E899" s="13" t="s">
        <v>41</v>
      </c>
      <c r="F899" s="12" t="s">
        <v>121</v>
      </c>
      <c r="G899" s="14" t="s">
        <v>92</v>
      </c>
    </row>
    <row r="900" spans="1:7" hidden="1" x14ac:dyDescent="0.3">
      <c r="A900" s="10">
        <v>66383</v>
      </c>
      <c r="B900" s="12" t="s">
        <v>953</v>
      </c>
      <c r="C900" s="12" t="s">
        <v>458</v>
      </c>
      <c r="D900" s="12" t="s">
        <v>92</v>
      </c>
      <c r="E900" s="13" t="s">
        <v>41</v>
      </c>
      <c r="F900" s="12" t="s">
        <v>121</v>
      </c>
      <c r="G900" s="14" t="s">
        <v>92</v>
      </c>
    </row>
    <row r="901" spans="1:7" hidden="1" x14ac:dyDescent="0.3">
      <c r="A901" s="10">
        <v>66400</v>
      </c>
      <c r="B901" s="12" t="s">
        <v>954</v>
      </c>
      <c r="C901" s="12" t="s">
        <v>458</v>
      </c>
      <c r="D901" s="12" t="s">
        <v>92</v>
      </c>
      <c r="E901" s="13" t="s">
        <v>40</v>
      </c>
      <c r="F901" s="12" t="s">
        <v>121</v>
      </c>
      <c r="G901" s="14" t="s">
        <v>92</v>
      </c>
    </row>
    <row r="902" spans="1:7" hidden="1" x14ac:dyDescent="0.3">
      <c r="A902" s="10">
        <v>66440</v>
      </c>
      <c r="B902" s="12" t="s">
        <v>955</v>
      </c>
      <c r="C902" s="12" t="s">
        <v>458</v>
      </c>
      <c r="D902" s="12" t="s">
        <v>92</v>
      </c>
      <c r="E902" s="13" t="s">
        <v>41</v>
      </c>
      <c r="F902" s="12" t="s">
        <v>121</v>
      </c>
      <c r="G902" s="14" t="s">
        <v>92</v>
      </c>
    </row>
    <row r="903" spans="1:7" hidden="1" x14ac:dyDescent="0.3">
      <c r="A903" s="10">
        <v>66456</v>
      </c>
      <c r="B903" s="12" t="s">
        <v>956</v>
      </c>
      <c r="C903" s="12" t="s">
        <v>458</v>
      </c>
      <c r="D903" s="12" t="s">
        <v>92</v>
      </c>
      <c r="E903" s="13" t="s">
        <v>41</v>
      </c>
      <c r="F903" s="12" t="s">
        <v>121</v>
      </c>
      <c r="G903" s="14" t="s">
        <v>92</v>
      </c>
    </row>
    <row r="904" spans="1:7" hidden="1" x14ac:dyDescent="0.3">
      <c r="A904" s="10">
        <v>66001</v>
      </c>
      <c r="B904" s="12" t="s">
        <v>92</v>
      </c>
      <c r="C904" s="12" t="s">
        <v>458</v>
      </c>
      <c r="D904" s="12" t="s">
        <v>92</v>
      </c>
      <c r="E904" s="13" t="s">
        <v>40</v>
      </c>
      <c r="F904" s="12" t="s">
        <v>121</v>
      </c>
      <c r="G904" s="14" t="s">
        <v>92</v>
      </c>
    </row>
    <row r="905" spans="1:7" hidden="1" x14ac:dyDescent="0.3">
      <c r="A905" s="10">
        <v>66572</v>
      </c>
      <c r="B905" s="12" t="s">
        <v>957</v>
      </c>
      <c r="C905" s="12" t="s">
        <v>458</v>
      </c>
      <c r="D905" s="12" t="s">
        <v>92</v>
      </c>
      <c r="E905" s="13" t="s">
        <v>41</v>
      </c>
      <c r="F905" s="12" t="s">
        <v>121</v>
      </c>
      <c r="G905" s="14" t="s">
        <v>92</v>
      </c>
    </row>
    <row r="906" spans="1:7" hidden="1" x14ac:dyDescent="0.3">
      <c r="A906" s="10">
        <v>66594</v>
      </c>
      <c r="B906" s="12" t="s">
        <v>958</v>
      </c>
      <c r="C906" s="12" t="s">
        <v>458</v>
      </c>
      <c r="D906" s="12" t="s">
        <v>92</v>
      </c>
      <c r="E906" s="13" t="s">
        <v>41</v>
      </c>
      <c r="F906" s="12" t="s">
        <v>121</v>
      </c>
      <c r="G906" s="14" t="s">
        <v>92</v>
      </c>
    </row>
    <row r="907" spans="1:7" hidden="1" x14ac:dyDescent="0.3">
      <c r="A907" s="10">
        <v>66682</v>
      </c>
      <c r="B907" s="12" t="s">
        <v>959</v>
      </c>
      <c r="C907" s="12" t="s">
        <v>458</v>
      </c>
      <c r="D907" s="12" t="s">
        <v>92</v>
      </c>
      <c r="E907" s="13" t="s">
        <v>40</v>
      </c>
      <c r="F907" s="12" t="s">
        <v>121</v>
      </c>
      <c r="G907" s="14" t="s">
        <v>92</v>
      </c>
    </row>
    <row r="908" spans="1:7" hidden="1" x14ac:dyDescent="0.3">
      <c r="A908" s="10">
        <v>66687</v>
      </c>
      <c r="B908" s="12" t="s">
        <v>960</v>
      </c>
      <c r="C908" s="12" t="s">
        <v>458</v>
      </c>
      <c r="D908" s="12" t="s">
        <v>92</v>
      </c>
      <c r="E908" s="13" t="s">
        <v>41</v>
      </c>
      <c r="F908" s="12" t="s">
        <v>121</v>
      </c>
      <c r="G908" s="14" t="s">
        <v>92</v>
      </c>
    </row>
    <row r="909" spans="1:7" hidden="1" x14ac:dyDescent="0.3">
      <c r="A909" s="10">
        <v>88564</v>
      </c>
      <c r="B909" s="11" t="s">
        <v>840</v>
      </c>
      <c r="C909" s="12" t="s">
        <v>961</v>
      </c>
      <c r="D909" s="12" t="s">
        <v>68</v>
      </c>
      <c r="E909" s="13" t="s">
        <v>42</v>
      </c>
      <c r="F909" s="12" t="s">
        <v>108</v>
      </c>
      <c r="G909" s="14" t="s">
        <v>68</v>
      </c>
    </row>
    <row r="910" spans="1:7" hidden="1" x14ac:dyDescent="0.3">
      <c r="A910" s="10">
        <v>88001</v>
      </c>
      <c r="B910" s="11" t="s">
        <v>962</v>
      </c>
      <c r="C910" s="12" t="s">
        <v>961</v>
      </c>
      <c r="D910" s="12" t="s">
        <v>68</v>
      </c>
      <c r="E910" s="13" t="s">
        <v>42</v>
      </c>
      <c r="F910" s="12" t="s">
        <v>108</v>
      </c>
      <c r="G910" s="14" t="s">
        <v>68</v>
      </c>
    </row>
    <row r="911" spans="1:7" hidden="1" x14ac:dyDescent="0.3">
      <c r="A911" s="10">
        <v>68020</v>
      </c>
      <c r="B911" s="11" t="s">
        <v>465</v>
      </c>
      <c r="C911" s="12" t="s">
        <v>963</v>
      </c>
      <c r="D911" s="12" t="s">
        <v>96</v>
      </c>
      <c r="E911" s="13" t="s">
        <v>42</v>
      </c>
      <c r="F911" s="12" t="s">
        <v>121</v>
      </c>
      <c r="G911" s="14" t="s">
        <v>96</v>
      </c>
    </row>
    <row r="912" spans="1:7" hidden="1" x14ac:dyDescent="0.3">
      <c r="A912" s="10">
        <v>68077</v>
      </c>
      <c r="B912" s="11" t="s">
        <v>123</v>
      </c>
      <c r="C912" s="12" t="s">
        <v>963</v>
      </c>
      <c r="D912" s="12" t="s">
        <v>96</v>
      </c>
      <c r="E912" s="13" t="s">
        <v>41</v>
      </c>
      <c r="F912" s="12" t="s">
        <v>121</v>
      </c>
      <c r="G912" s="14" t="s">
        <v>96</v>
      </c>
    </row>
    <row r="913" spans="1:7" hidden="1" x14ac:dyDescent="0.3">
      <c r="A913" s="10">
        <v>68092</v>
      </c>
      <c r="B913" s="11" t="s">
        <v>124</v>
      </c>
      <c r="C913" s="12" t="s">
        <v>963</v>
      </c>
      <c r="D913" s="12" t="s">
        <v>74</v>
      </c>
      <c r="E913" s="13" t="s">
        <v>42</v>
      </c>
      <c r="F913" s="12" t="s">
        <v>121</v>
      </c>
      <c r="G913" s="14" t="s">
        <v>74</v>
      </c>
    </row>
    <row r="914" spans="1:7" hidden="1" x14ac:dyDescent="0.3">
      <c r="A914" s="10">
        <v>68101</v>
      </c>
      <c r="B914" s="11" t="s">
        <v>275</v>
      </c>
      <c r="C914" s="12" t="s">
        <v>963</v>
      </c>
      <c r="D914" s="12" t="s">
        <v>96</v>
      </c>
      <c r="E914" s="13" t="s">
        <v>42</v>
      </c>
      <c r="F914" s="12" t="s">
        <v>121</v>
      </c>
      <c r="G914" s="14" t="s">
        <v>96</v>
      </c>
    </row>
    <row r="915" spans="1:7" hidden="1" x14ac:dyDescent="0.3">
      <c r="A915" s="10">
        <v>68121</v>
      </c>
      <c r="B915" s="11" t="s">
        <v>619</v>
      </c>
      <c r="C915" s="12" t="s">
        <v>963</v>
      </c>
      <c r="D915" s="12" t="s">
        <v>74</v>
      </c>
      <c r="E915" s="13" t="s">
        <v>42</v>
      </c>
      <c r="F915" s="12" t="s">
        <v>121</v>
      </c>
      <c r="G915" s="14" t="s">
        <v>74</v>
      </c>
    </row>
    <row r="916" spans="1:7" hidden="1" x14ac:dyDescent="0.3">
      <c r="A916" s="10">
        <v>68176</v>
      </c>
      <c r="B916" s="11" t="s">
        <v>592</v>
      </c>
      <c r="C916" s="12" t="s">
        <v>963</v>
      </c>
      <c r="D916" s="12" t="s">
        <v>74</v>
      </c>
      <c r="E916" s="13" t="s">
        <v>42</v>
      </c>
      <c r="F916" s="12" t="s">
        <v>121</v>
      </c>
      <c r="G916" s="14" t="s">
        <v>74</v>
      </c>
    </row>
    <row r="917" spans="1:7" hidden="1" x14ac:dyDescent="0.3">
      <c r="A917" s="10">
        <v>68207</v>
      </c>
      <c r="B917" s="11" t="s">
        <v>127</v>
      </c>
      <c r="C917" s="12" t="s">
        <v>963</v>
      </c>
      <c r="D917" s="12" t="s">
        <v>74</v>
      </c>
      <c r="E917" s="13" t="s">
        <v>42</v>
      </c>
      <c r="F917" s="12" t="s">
        <v>121</v>
      </c>
      <c r="G917" s="14" t="s">
        <v>74</v>
      </c>
    </row>
    <row r="918" spans="1:7" hidden="1" x14ac:dyDescent="0.3">
      <c r="A918" s="10">
        <v>68250</v>
      </c>
      <c r="B918" s="11" t="s">
        <v>277</v>
      </c>
      <c r="C918" s="12" t="s">
        <v>963</v>
      </c>
      <c r="D918" s="12" t="s">
        <v>74</v>
      </c>
      <c r="E918" s="13" t="s">
        <v>42</v>
      </c>
      <c r="F918" s="12" t="s">
        <v>121</v>
      </c>
      <c r="G918" s="14" t="s">
        <v>74</v>
      </c>
    </row>
    <row r="919" spans="1:7" hidden="1" x14ac:dyDescent="0.3">
      <c r="A919" s="10">
        <v>68320</v>
      </c>
      <c r="B919" s="11" t="s">
        <v>130</v>
      </c>
      <c r="C919" s="12" t="s">
        <v>963</v>
      </c>
      <c r="D919" s="12" t="s">
        <v>74</v>
      </c>
      <c r="E919" s="13" t="s">
        <v>42</v>
      </c>
      <c r="F919" s="12" t="s">
        <v>121</v>
      </c>
      <c r="G919" s="14" t="s">
        <v>74</v>
      </c>
    </row>
    <row r="920" spans="1:7" hidden="1" x14ac:dyDescent="0.3">
      <c r="A920" s="10">
        <v>68397</v>
      </c>
      <c r="B920" s="11" t="s">
        <v>535</v>
      </c>
      <c r="C920" s="12" t="s">
        <v>963</v>
      </c>
      <c r="D920" s="12" t="s">
        <v>74</v>
      </c>
      <c r="E920" s="13" t="s">
        <v>42</v>
      </c>
      <c r="F920" s="12" t="s">
        <v>121</v>
      </c>
      <c r="G920" s="14" t="s">
        <v>74</v>
      </c>
    </row>
    <row r="921" spans="1:7" hidden="1" x14ac:dyDescent="0.3">
      <c r="A921" s="10">
        <v>68615</v>
      </c>
      <c r="B921" s="11" t="s">
        <v>134</v>
      </c>
      <c r="C921" s="12" t="s">
        <v>963</v>
      </c>
      <c r="D921" s="12" t="s">
        <v>74</v>
      </c>
      <c r="E921" s="13" t="s">
        <v>41</v>
      </c>
      <c r="F921" s="12" t="s">
        <v>121</v>
      </c>
      <c r="G921" s="14" t="s">
        <v>74</v>
      </c>
    </row>
    <row r="922" spans="1:7" hidden="1" x14ac:dyDescent="0.3">
      <c r="A922" s="10">
        <v>68669</v>
      </c>
      <c r="B922" s="11" t="s">
        <v>962</v>
      </c>
      <c r="C922" s="12" t="s">
        <v>963</v>
      </c>
      <c r="D922" s="12" t="s">
        <v>74</v>
      </c>
      <c r="E922" s="13" t="s">
        <v>42</v>
      </c>
      <c r="F922" s="12" t="s">
        <v>121</v>
      </c>
      <c r="G922" s="14" t="s">
        <v>74</v>
      </c>
    </row>
    <row r="923" spans="1:7" hidden="1" x14ac:dyDescent="0.3">
      <c r="A923" s="10">
        <v>68686</v>
      </c>
      <c r="B923" s="11" t="s">
        <v>929</v>
      </c>
      <c r="C923" s="12" t="s">
        <v>963</v>
      </c>
      <c r="D923" s="12" t="s">
        <v>96</v>
      </c>
      <c r="E923" s="13" t="s">
        <v>42</v>
      </c>
      <c r="F923" s="12" t="s">
        <v>121</v>
      </c>
      <c r="G923" s="14" t="s">
        <v>96</v>
      </c>
    </row>
    <row r="924" spans="1:7" hidden="1" x14ac:dyDescent="0.3">
      <c r="A924" s="10">
        <v>68705</v>
      </c>
      <c r="B924" s="11" t="s">
        <v>140</v>
      </c>
      <c r="C924" s="12" t="s">
        <v>963</v>
      </c>
      <c r="D924" s="12" t="s">
        <v>74</v>
      </c>
      <c r="E924" s="13" t="s">
        <v>41</v>
      </c>
      <c r="F924" s="12" t="s">
        <v>121</v>
      </c>
      <c r="G924" s="14" t="s">
        <v>74</v>
      </c>
    </row>
    <row r="925" spans="1:7" hidden="1" x14ac:dyDescent="0.3">
      <c r="A925" s="10">
        <v>68773</v>
      </c>
      <c r="B925" s="11" t="s">
        <v>504</v>
      </c>
      <c r="C925" s="12" t="s">
        <v>963</v>
      </c>
      <c r="D925" s="12" t="s">
        <v>96</v>
      </c>
      <c r="E925" s="13" t="s">
        <v>42</v>
      </c>
      <c r="F925" s="12" t="s">
        <v>121</v>
      </c>
      <c r="G925" s="14" t="s">
        <v>96</v>
      </c>
    </row>
    <row r="926" spans="1:7" hidden="1" x14ac:dyDescent="0.3">
      <c r="A926" s="10">
        <v>68872</v>
      </c>
      <c r="B926" s="11" t="s">
        <v>282</v>
      </c>
      <c r="C926" s="12" t="s">
        <v>963</v>
      </c>
      <c r="D926" s="12" t="s">
        <v>74</v>
      </c>
      <c r="E926" s="13" t="s">
        <v>42</v>
      </c>
      <c r="F926" s="12" t="s">
        <v>121</v>
      </c>
      <c r="G926" s="14" t="s">
        <v>74</v>
      </c>
    </row>
    <row r="927" spans="1:7" hidden="1" x14ac:dyDescent="0.3">
      <c r="A927" s="10">
        <v>68013</v>
      </c>
      <c r="B927" s="12" t="s">
        <v>964</v>
      </c>
      <c r="C927" s="12" t="s">
        <v>963</v>
      </c>
      <c r="D927" s="12" t="s">
        <v>74</v>
      </c>
      <c r="E927" s="13" t="s">
        <v>42</v>
      </c>
      <c r="F927" s="12" t="s">
        <v>121</v>
      </c>
      <c r="G927" s="14" t="s">
        <v>74</v>
      </c>
    </row>
    <row r="928" spans="1:7" hidden="1" x14ac:dyDescent="0.3">
      <c r="A928" s="10">
        <v>68051</v>
      </c>
      <c r="B928" s="12" t="s">
        <v>965</v>
      </c>
      <c r="C928" s="12" t="s">
        <v>963</v>
      </c>
      <c r="D928" s="12" t="s">
        <v>74</v>
      </c>
      <c r="E928" s="13" t="s">
        <v>41</v>
      </c>
      <c r="F928" s="12" t="s">
        <v>121</v>
      </c>
      <c r="G928" s="14" t="s">
        <v>74</v>
      </c>
    </row>
    <row r="929" spans="1:7" hidden="1" x14ac:dyDescent="0.3">
      <c r="A929" s="10">
        <v>68079</v>
      </c>
      <c r="B929" s="12" t="s">
        <v>966</v>
      </c>
      <c r="C929" s="12" t="s">
        <v>963</v>
      </c>
      <c r="D929" s="12" t="s">
        <v>74</v>
      </c>
      <c r="E929" s="13" t="s">
        <v>42</v>
      </c>
      <c r="F929" s="12" t="s">
        <v>121</v>
      </c>
      <c r="G929" s="14" t="s">
        <v>74</v>
      </c>
    </row>
    <row r="930" spans="1:7" hidden="1" x14ac:dyDescent="0.3">
      <c r="A930" s="10">
        <v>68081</v>
      </c>
      <c r="B930" s="12" t="s">
        <v>967</v>
      </c>
      <c r="C930" s="12" t="s">
        <v>963</v>
      </c>
      <c r="D930" s="12" t="s">
        <v>74</v>
      </c>
      <c r="E930" s="13" t="s">
        <v>42</v>
      </c>
      <c r="F930" s="12" t="s">
        <v>121</v>
      </c>
      <c r="G930" s="14" t="s">
        <v>74</v>
      </c>
    </row>
    <row r="931" spans="1:7" hidden="1" x14ac:dyDescent="0.3">
      <c r="A931" s="10">
        <v>68001</v>
      </c>
      <c r="B931" s="12" t="s">
        <v>74</v>
      </c>
      <c r="C931" s="12" t="s">
        <v>963</v>
      </c>
      <c r="D931" s="12" t="s">
        <v>74</v>
      </c>
      <c r="E931" s="13" t="s">
        <v>40</v>
      </c>
      <c r="F931" s="12" t="s">
        <v>121</v>
      </c>
      <c r="G931" s="14" t="s">
        <v>74</v>
      </c>
    </row>
    <row r="932" spans="1:7" hidden="1" x14ac:dyDescent="0.3">
      <c r="A932" s="10">
        <v>68132</v>
      </c>
      <c r="B932" s="12" t="s">
        <v>968</v>
      </c>
      <c r="C932" s="12" t="s">
        <v>963</v>
      </c>
      <c r="D932" s="12" t="s">
        <v>74</v>
      </c>
      <c r="E932" s="13" t="s">
        <v>42</v>
      </c>
      <c r="F932" s="12" t="s">
        <v>121</v>
      </c>
      <c r="G932" s="14" t="s">
        <v>74</v>
      </c>
    </row>
    <row r="933" spans="1:7" hidden="1" x14ac:dyDescent="0.3">
      <c r="A933" s="10">
        <v>68147</v>
      </c>
      <c r="B933" s="12" t="s">
        <v>969</v>
      </c>
      <c r="C933" s="12" t="s">
        <v>963</v>
      </c>
      <c r="D933" s="12" t="s">
        <v>74</v>
      </c>
      <c r="E933" s="13" t="s">
        <v>42</v>
      </c>
      <c r="F933" s="12" t="s">
        <v>121</v>
      </c>
      <c r="G933" s="14" t="s">
        <v>74</v>
      </c>
    </row>
    <row r="934" spans="1:7" hidden="1" x14ac:dyDescent="0.3">
      <c r="A934" s="10">
        <v>68152</v>
      </c>
      <c r="B934" s="12" t="s">
        <v>970</v>
      </c>
      <c r="C934" s="12" t="s">
        <v>963</v>
      </c>
      <c r="D934" s="12" t="s">
        <v>74</v>
      </c>
      <c r="E934" s="13" t="s">
        <v>42</v>
      </c>
      <c r="F934" s="12" t="s">
        <v>121</v>
      </c>
      <c r="G934" s="14" t="s">
        <v>74</v>
      </c>
    </row>
    <row r="935" spans="1:7" hidden="1" x14ac:dyDescent="0.3">
      <c r="A935" s="10">
        <v>68160</v>
      </c>
      <c r="B935" s="12" t="s">
        <v>971</v>
      </c>
      <c r="C935" s="12" t="s">
        <v>963</v>
      </c>
      <c r="D935" s="12" t="s">
        <v>74</v>
      </c>
      <c r="E935" s="13" t="s">
        <v>42</v>
      </c>
      <c r="F935" s="12" t="s">
        <v>121</v>
      </c>
      <c r="G935" s="14" t="s">
        <v>74</v>
      </c>
    </row>
    <row r="936" spans="1:7" hidden="1" x14ac:dyDescent="0.3">
      <c r="A936" s="10">
        <v>68162</v>
      </c>
      <c r="B936" s="12" t="s">
        <v>972</v>
      </c>
      <c r="C936" s="12" t="s">
        <v>963</v>
      </c>
      <c r="D936" s="12" t="s">
        <v>74</v>
      </c>
      <c r="E936" s="13" t="s">
        <v>42</v>
      </c>
      <c r="F936" s="12" t="s">
        <v>121</v>
      </c>
      <c r="G936" s="14" t="s">
        <v>74</v>
      </c>
    </row>
    <row r="937" spans="1:7" hidden="1" x14ac:dyDescent="0.3">
      <c r="A937" s="10">
        <v>68167</v>
      </c>
      <c r="B937" s="12" t="s">
        <v>973</v>
      </c>
      <c r="C937" s="12" t="s">
        <v>963</v>
      </c>
      <c r="D937" s="12" t="s">
        <v>74</v>
      </c>
      <c r="E937" s="13" t="s">
        <v>42</v>
      </c>
      <c r="F937" s="12" t="s">
        <v>121</v>
      </c>
      <c r="G937" s="14" t="s">
        <v>74</v>
      </c>
    </row>
    <row r="938" spans="1:7" hidden="1" x14ac:dyDescent="0.3">
      <c r="A938" s="10">
        <v>68169</v>
      </c>
      <c r="B938" s="12" t="s">
        <v>974</v>
      </c>
      <c r="C938" s="12" t="s">
        <v>963</v>
      </c>
      <c r="D938" s="12" t="s">
        <v>74</v>
      </c>
      <c r="E938" s="13" t="s">
        <v>41</v>
      </c>
      <c r="F938" s="12" t="s">
        <v>121</v>
      </c>
      <c r="G938" s="14" t="s">
        <v>74</v>
      </c>
    </row>
    <row r="939" spans="1:7" hidden="1" x14ac:dyDescent="0.3">
      <c r="A939" s="10">
        <v>68179</v>
      </c>
      <c r="B939" s="12" t="s">
        <v>975</v>
      </c>
      <c r="C939" s="12" t="s">
        <v>963</v>
      </c>
      <c r="D939" s="12" t="s">
        <v>96</v>
      </c>
      <c r="E939" s="13" t="s">
        <v>42</v>
      </c>
      <c r="F939" s="12" t="s">
        <v>121</v>
      </c>
      <c r="G939" s="14" t="s">
        <v>96</v>
      </c>
    </row>
    <row r="940" spans="1:7" hidden="1" x14ac:dyDescent="0.3">
      <c r="A940" s="10">
        <v>68190</v>
      </c>
      <c r="B940" s="12" t="s">
        <v>976</v>
      </c>
      <c r="C940" s="12" t="s">
        <v>963</v>
      </c>
      <c r="D940" s="12" t="s">
        <v>74</v>
      </c>
      <c r="E940" s="13" t="s">
        <v>42</v>
      </c>
      <c r="F940" s="12" t="s">
        <v>121</v>
      </c>
      <c r="G940" s="14" t="s">
        <v>74</v>
      </c>
    </row>
    <row r="941" spans="1:7" hidden="1" x14ac:dyDescent="0.3">
      <c r="A941" s="10">
        <v>68209</v>
      </c>
      <c r="B941" s="12" t="s">
        <v>977</v>
      </c>
      <c r="C941" s="12" t="s">
        <v>963</v>
      </c>
      <c r="D941" s="12" t="s">
        <v>74</v>
      </c>
      <c r="E941" s="13" t="s">
        <v>42</v>
      </c>
      <c r="F941" s="12" t="s">
        <v>121</v>
      </c>
      <c r="G941" s="14" t="s">
        <v>74</v>
      </c>
    </row>
    <row r="942" spans="1:7" hidden="1" x14ac:dyDescent="0.3">
      <c r="A942" s="10">
        <v>68211</v>
      </c>
      <c r="B942" s="12" t="s">
        <v>978</v>
      </c>
      <c r="C942" s="12" t="s">
        <v>963</v>
      </c>
      <c r="D942" s="12" t="s">
        <v>74</v>
      </c>
      <c r="E942" s="13" t="s">
        <v>42</v>
      </c>
      <c r="F942" s="12" t="s">
        <v>121</v>
      </c>
      <c r="G942" s="14" t="s">
        <v>74</v>
      </c>
    </row>
    <row r="943" spans="1:7" hidden="1" x14ac:dyDescent="0.3">
      <c r="A943" s="10">
        <v>68217</v>
      </c>
      <c r="B943" s="12" t="s">
        <v>979</v>
      </c>
      <c r="C943" s="12" t="s">
        <v>963</v>
      </c>
      <c r="D943" s="12" t="s">
        <v>74</v>
      </c>
      <c r="E943" s="13" t="s">
        <v>42</v>
      </c>
      <c r="F943" s="12" t="s">
        <v>121</v>
      </c>
      <c r="G943" s="14" t="s">
        <v>74</v>
      </c>
    </row>
    <row r="944" spans="1:7" hidden="1" x14ac:dyDescent="0.3">
      <c r="A944" s="10">
        <v>68229</v>
      </c>
      <c r="B944" s="12" t="s">
        <v>980</v>
      </c>
      <c r="C944" s="12" t="s">
        <v>963</v>
      </c>
      <c r="D944" s="12" t="s">
        <v>74</v>
      </c>
      <c r="E944" s="13" t="s">
        <v>41</v>
      </c>
      <c r="F944" s="12" t="s">
        <v>121</v>
      </c>
      <c r="G944" s="14" t="s">
        <v>74</v>
      </c>
    </row>
    <row r="945" spans="1:7" hidden="1" x14ac:dyDescent="0.3">
      <c r="A945" s="10">
        <v>68235</v>
      </c>
      <c r="B945" s="12" t="s">
        <v>981</v>
      </c>
      <c r="C945" s="12" t="s">
        <v>963</v>
      </c>
      <c r="D945" s="12" t="s">
        <v>74</v>
      </c>
      <c r="E945" s="13" t="s">
        <v>42</v>
      </c>
      <c r="F945" s="12" t="s">
        <v>121</v>
      </c>
      <c r="G945" s="14" t="s">
        <v>74</v>
      </c>
    </row>
    <row r="946" spans="1:7" hidden="1" x14ac:dyDescent="0.3">
      <c r="A946" s="10">
        <v>68245</v>
      </c>
      <c r="B946" s="12" t="s">
        <v>982</v>
      </c>
      <c r="C946" s="12" t="s">
        <v>963</v>
      </c>
      <c r="D946" s="12" t="s">
        <v>74</v>
      </c>
      <c r="E946" s="13" t="s">
        <v>42</v>
      </c>
      <c r="F946" s="12" t="s">
        <v>121</v>
      </c>
      <c r="G946" s="14" t="s">
        <v>74</v>
      </c>
    </row>
    <row r="947" spans="1:7" hidden="1" x14ac:dyDescent="0.3">
      <c r="A947" s="10">
        <v>68255</v>
      </c>
      <c r="B947" s="12" t="s">
        <v>983</v>
      </c>
      <c r="C947" s="12" t="s">
        <v>963</v>
      </c>
      <c r="D947" s="12" t="s">
        <v>74</v>
      </c>
      <c r="E947" s="13" t="s">
        <v>41</v>
      </c>
      <c r="F947" s="12" t="s">
        <v>121</v>
      </c>
      <c r="G947" s="14" t="s">
        <v>74</v>
      </c>
    </row>
    <row r="948" spans="1:7" hidden="1" x14ac:dyDescent="0.3">
      <c r="A948" s="10">
        <v>68264</v>
      </c>
      <c r="B948" s="12" t="s">
        <v>984</v>
      </c>
      <c r="C948" s="12" t="s">
        <v>963</v>
      </c>
      <c r="D948" s="12" t="s">
        <v>74</v>
      </c>
      <c r="E948" s="13" t="s">
        <v>42</v>
      </c>
      <c r="F948" s="12" t="s">
        <v>121</v>
      </c>
      <c r="G948" s="14" t="s">
        <v>74</v>
      </c>
    </row>
    <row r="949" spans="1:7" hidden="1" x14ac:dyDescent="0.3">
      <c r="A949" s="10">
        <v>68266</v>
      </c>
      <c r="B949" s="12" t="s">
        <v>985</v>
      </c>
      <c r="C949" s="12" t="s">
        <v>963</v>
      </c>
      <c r="D949" s="12" t="s">
        <v>74</v>
      </c>
      <c r="E949" s="13" t="s">
        <v>42</v>
      </c>
      <c r="F949" s="12" t="s">
        <v>121</v>
      </c>
      <c r="G949" s="14" t="s">
        <v>74</v>
      </c>
    </row>
    <row r="950" spans="1:7" hidden="1" x14ac:dyDescent="0.3">
      <c r="A950" s="10">
        <v>68271</v>
      </c>
      <c r="B950" s="12" t="s">
        <v>986</v>
      </c>
      <c r="C950" s="12" t="s">
        <v>963</v>
      </c>
      <c r="D950" s="12" t="s">
        <v>96</v>
      </c>
      <c r="E950" s="13" t="s">
        <v>42</v>
      </c>
      <c r="F950" s="12" t="s">
        <v>121</v>
      </c>
      <c r="G950" s="14" t="s">
        <v>96</v>
      </c>
    </row>
    <row r="951" spans="1:7" hidden="1" x14ac:dyDescent="0.3">
      <c r="A951" s="10">
        <v>68276</v>
      </c>
      <c r="B951" s="12" t="s">
        <v>987</v>
      </c>
      <c r="C951" s="12" t="s">
        <v>963</v>
      </c>
      <c r="D951" s="12" t="s">
        <v>74</v>
      </c>
      <c r="E951" s="13" t="s">
        <v>40</v>
      </c>
      <c r="F951" s="12" t="s">
        <v>121</v>
      </c>
      <c r="G951" s="14" t="s">
        <v>74</v>
      </c>
    </row>
    <row r="952" spans="1:7" hidden="1" x14ac:dyDescent="0.3">
      <c r="A952" s="10">
        <v>68296</v>
      </c>
      <c r="B952" s="12" t="s">
        <v>988</v>
      </c>
      <c r="C952" s="12" t="s">
        <v>963</v>
      </c>
      <c r="D952" s="12" t="s">
        <v>74</v>
      </c>
      <c r="E952" s="13" t="s">
        <v>42</v>
      </c>
      <c r="F952" s="12" t="s">
        <v>121</v>
      </c>
      <c r="G952" s="14" t="s">
        <v>74</v>
      </c>
    </row>
    <row r="953" spans="1:7" hidden="1" x14ac:dyDescent="0.3">
      <c r="A953" s="10">
        <v>68298</v>
      </c>
      <c r="B953" s="12" t="s">
        <v>989</v>
      </c>
      <c r="C953" s="12" t="s">
        <v>963</v>
      </c>
      <c r="D953" s="12" t="s">
        <v>74</v>
      </c>
      <c r="E953" s="13" t="s">
        <v>42</v>
      </c>
      <c r="F953" s="12" t="s">
        <v>121</v>
      </c>
      <c r="G953" s="14" t="s">
        <v>74</v>
      </c>
    </row>
    <row r="954" spans="1:7" hidden="1" x14ac:dyDescent="0.3">
      <c r="A954" s="10">
        <v>68307</v>
      </c>
      <c r="B954" s="12" t="s">
        <v>990</v>
      </c>
      <c r="C954" s="12" t="s">
        <v>963</v>
      </c>
      <c r="D954" s="12" t="s">
        <v>74</v>
      </c>
      <c r="E954" s="13" t="s">
        <v>40</v>
      </c>
      <c r="F954" s="12" t="s">
        <v>121</v>
      </c>
      <c r="G954" s="14" t="s">
        <v>74</v>
      </c>
    </row>
    <row r="955" spans="1:7" hidden="1" x14ac:dyDescent="0.3">
      <c r="A955" s="10">
        <v>68318</v>
      </c>
      <c r="B955" s="12" t="s">
        <v>991</v>
      </c>
      <c r="C955" s="12" t="s">
        <v>963</v>
      </c>
      <c r="D955" s="12" t="s">
        <v>74</v>
      </c>
      <c r="E955" s="13" t="s">
        <v>42</v>
      </c>
      <c r="F955" s="12" t="s">
        <v>121</v>
      </c>
      <c r="G955" s="14" t="s">
        <v>74</v>
      </c>
    </row>
    <row r="956" spans="1:7" hidden="1" x14ac:dyDescent="0.3">
      <c r="A956" s="10">
        <v>68322</v>
      </c>
      <c r="B956" s="12" t="s">
        <v>992</v>
      </c>
      <c r="C956" s="12" t="s">
        <v>963</v>
      </c>
      <c r="D956" s="12" t="s">
        <v>74</v>
      </c>
      <c r="E956" s="13" t="s">
        <v>42</v>
      </c>
      <c r="F956" s="12" t="s">
        <v>121</v>
      </c>
      <c r="G956" s="14" t="s">
        <v>74</v>
      </c>
    </row>
    <row r="957" spans="1:7" hidden="1" x14ac:dyDescent="0.3">
      <c r="A957" s="10">
        <v>68324</v>
      </c>
      <c r="B957" s="12" t="s">
        <v>993</v>
      </c>
      <c r="C957" s="12" t="s">
        <v>963</v>
      </c>
      <c r="D957" s="12" t="s">
        <v>74</v>
      </c>
      <c r="E957" s="13" t="s">
        <v>42</v>
      </c>
      <c r="F957" s="12" t="s">
        <v>121</v>
      </c>
      <c r="G957" s="14" t="s">
        <v>74</v>
      </c>
    </row>
    <row r="958" spans="1:7" hidden="1" x14ac:dyDescent="0.3">
      <c r="A958" s="10">
        <v>68327</v>
      </c>
      <c r="B958" s="12" t="s">
        <v>994</v>
      </c>
      <c r="C958" s="12" t="s">
        <v>963</v>
      </c>
      <c r="D958" s="12" t="s">
        <v>74</v>
      </c>
      <c r="E958" s="13" t="s">
        <v>42</v>
      </c>
      <c r="F958" s="12" t="s">
        <v>121</v>
      </c>
      <c r="G958" s="14" t="s">
        <v>74</v>
      </c>
    </row>
    <row r="959" spans="1:7" hidden="1" x14ac:dyDescent="0.3">
      <c r="A959" s="10">
        <v>68344</v>
      </c>
      <c r="B959" s="12" t="s">
        <v>995</v>
      </c>
      <c r="C959" s="12" t="s">
        <v>963</v>
      </c>
      <c r="D959" s="12" t="s">
        <v>74</v>
      </c>
      <c r="E959" s="13" t="s">
        <v>42</v>
      </c>
      <c r="F959" s="12" t="s">
        <v>121</v>
      </c>
      <c r="G959" s="14" t="s">
        <v>74</v>
      </c>
    </row>
    <row r="960" spans="1:7" hidden="1" x14ac:dyDescent="0.3">
      <c r="A960" s="10">
        <v>68368</v>
      </c>
      <c r="B960" s="12" t="s">
        <v>996</v>
      </c>
      <c r="C960" s="12" t="s">
        <v>963</v>
      </c>
      <c r="D960" s="12" t="s">
        <v>96</v>
      </c>
      <c r="E960" s="13" t="s">
        <v>42</v>
      </c>
      <c r="F960" s="12" t="s">
        <v>121</v>
      </c>
      <c r="G960" s="14" t="s">
        <v>96</v>
      </c>
    </row>
    <row r="961" spans="1:7" hidden="1" x14ac:dyDescent="0.3">
      <c r="A961" s="10">
        <v>68370</v>
      </c>
      <c r="B961" s="12" t="s">
        <v>997</v>
      </c>
      <c r="C961" s="12" t="s">
        <v>963</v>
      </c>
      <c r="D961" s="12" t="s">
        <v>74</v>
      </c>
      <c r="E961" s="13" t="s">
        <v>42</v>
      </c>
      <c r="F961" s="12" t="s">
        <v>121</v>
      </c>
      <c r="G961" s="14" t="s">
        <v>74</v>
      </c>
    </row>
    <row r="962" spans="1:7" hidden="1" x14ac:dyDescent="0.3">
      <c r="A962" s="10">
        <v>68377</v>
      </c>
      <c r="B962" s="12" t="s">
        <v>998</v>
      </c>
      <c r="C962" s="12" t="s">
        <v>963</v>
      </c>
      <c r="D962" s="12" t="s">
        <v>96</v>
      </c>
      <c r="E962" s="13" t="s">
        <v>42</v>
      </c>
      <c r="F962" s="12" t="s">
        <v>121</v>
      </c>
      <c r="G962" s="14" t="s">
        <v>96</v>
      </c>
    </row>
    <row r="963" spans="1:7" hidden="1" x14ac:dyDescent="0.3">
      <c r="A963" s="10">
        <v>68385</v>
      </c>
      <c r="B963" s="12" t="s">
        <v>999</v>
      </c>
      <c r="C963" s="12" t="s">
        <v>963</v>
      </c>
      <c r="D963" s="12" t="s">
        <v>96</v>
      </c>
      <c r="E963" s="13" t="s">
        <v>42</v>
      </c>
      <c r="F963" s="12" t="s">
        <v>121</v>
      </c>
      <c r="G963" s="14" t="s">
        <v>96</v>
      </c>
    </row>
    <row r="964" spans="1:7" hidden="1" x14ac:dyDescent="0.3">
      <c r="A964" s="10">
        <v>68406</v>
      </c>
      <c r="B964" s="12" t="s">
        <v>1000</v>
      </c>
      <c r="C964" s="12" t="s">
        <v>963</v>
      </c>
      <c r="D964" s="12" t="s">
        <v>74</v>
      </c>
      <c r="E964" s="13" t="s">
        <v>41</v>
      </c>
      <c r="F964" s="12" t="s">
        <v>121</v>
      </c>
      <c r="G964" s="14" t="s">
        <v>74</v>
      </c>
    </row>
    <row r="965" spans="1:7" hidden="1" x14ac:dyDescent="0.3">
      <c r="A965" s="10">
        <v>68418</v>
      </c>
      <c r="B965" s="12" t="s">
        <v>1001</v>
      </c>
      <c r="C965" s="12" t="s">
        <v>963</v>
      </c>
      <c r="D965" s="12" t="s">
        <v>74</v>
      </c>
      <c r="E965" s="13" t="s">
        <v>41</v>
      </c>
      <c r="F965" s="12" t="s">
        <v>121</v>
      </c>
      <c r="G965" s="14" t="s">
        <v>74</v>
      </c>
    </row>
    <row r="966" spans="1:7" hidden="1" x14ac:dyDescent="0.3">
      <c r="A966" s="10">
        <v>68425</v>
      </c>
      <c r="B966" s="12" t="s">
        <v>1002</v>
      </c>
      <c r="C966" s="12" t="s">
        <v>963</v>
      </c>
      <c r="D966" s="12" t="s">
        <v>74</v>
      </c>
      <c r="E966" s="13" t="s">
        <v>42</v>
      </c>
      <c r="F966" s="12" t="s">
        <v>121</v>
      </c>
      <c r="G966" s="14" t="s">
        <v>74</v>
      </c>
    </row>
    <row r="967" spans="1:7" hidden="1" x14ac:dyDescent="0.3">
      <c r="A967" s="10">
        <v>68432</v>
      </c>
      <c r="B967" s="12" t="s">
        <v>1003</v>
      </c>
      <c r="C967" s="12" t="s">
        <v>963</v>
      </c>
      <c r="D967" s="12" t="s">
        <v>74</v>
      </c>
      <c r="E967" s="13" t="s">
        <v>42</v>
      </c>
      <c r="F967" s="12" t="s">
        <v>121</v>
      </c>
      <c r="G967" s="14" t="s">
        <v>74</v>
      </c>
    </row>
    <row r="968" spans="1:7" hidden="1" x14ac:dyDescent="0.3">
      <c r="A968" s="10">
        <v>68444</v>
      </c>
      <c r="B968" s="12" t="s">
        <v>1004</v>
      </c>
      <c r="C968" s="12" t="s">
        <v>963</v>
      </c>
      <c r="D968" s="12" t="s">
        <v>74</v>
      </c>
      <c r="E968" s="13" t="s">
        <v>42</v>
      </c>
      <c r="F968" s="12" t="s">
        <v>121</v>
      </c>
      <c r="G968" s="14" t="s">
        <v>74</v>
      </c>
    </row>
    <row r="969" spans="1:7" hidden="1" x14ac:dyDescent="0.3">
      <c r="A969" s="10">
        <v>68464</v>
      </c>
      <c r="B969" s="12" t="s">
        <v>1005</v>
      </c>
      <c r="C969" s="12" t="s">
        <v>963</v>
      </c>
      <c r="D969" s="12" t="s">
        <v>74</v>
      </c>
      <c r="E969" s="13" t="s">
        <v>42</v>
      </c>
      <c r="F969" s="12" t="s">
        <v>121</v>
      </c>
      <c r="G969" s="14" t="s">
        <v>74</v>
      </c>
    </row>
    <row r="970" spans="1:7" hidden="1" x14ac:dyDescent="0.3">
      <c r="A970" s="10">
        <v>68468</v>
      </c>
      <c r="B970" s="12" t="s">
        <v>1006</v>
      </c>
      <c r="C970" s="12" t="s">
        <v>963</v>
      </c>
      <c r="D970" s="12" t="s">
        <v>74</v>
      </c>
      <c r="E970" s="13" t="s">
        <v>42</v>
      </c>
      <c r="F970" s="12" t="s">
        <v>121</v>
      </c>
      <c r="G970" s="14" t="s">
        <v>74</v>
      </c>
    </row>
    <row r="971" spans="1:7" hidden="1" x14ac:dyDescent="0.3">
      <c r="A971" s="10">
        <v>68498</v>
      </c>
      <c r="B971" s="12" t="s">
        <v>1007</v>
      </c>
      <c r="C971" s="12" t="s">
        <v>963</v>
      </c>
      <c r="D971" s="12" t="s">
        <v>74</v>
      </c>
      <c r="E971" s="13" t="s">
        <v>42</v>
      </c>
      <c r="F971" s="12" t="s">
        <v>121</v>
      </c>
      <c r="G971" s="14" t="s">
        <v>74</v>
      </c>
    </row>
    <row r="972" spans="1:7" hidden="1" x14ac:dyDescent="0.3">
      <c r="A972" s="10">
        <v>68500</v>
      </c>
      <c r="B972" s="12" t="s">
        <v>1008</v>
      </c>
      <c r="C972" s="12" t="s">
        <v>963</v>
      </c>
      <c r="D972" s="12" t="s">
        <v>74</v>
      </c>
      <c r="E972" s="13" t="s">
        <v>42</v>
      </c>
      <c r="F972" s="12" t="s">
        <v>121</v>
      </c>
      <c r="G972" s="14" t="s">
        <v>74</v>
      </c>
    </row>
    <row r="973" spans="1:7" hidden="1" x14ac:dyDescent="0.3">
      <c r="A973" s="10">
        <v>68502</v>
      </c>
      <c r="B973" s="12" t="s">
        <v>1009</v>
      </c>
      <c r="C973" s="12" t="s">
        <v>963</v>
      </c>
      <c r="D973" s="12" t="s">
        <v>74</v>
      </c>
      <c r="E973" s="13" t="s">
        <v>42</v>
      </c>
      <c r="F973" s="12" t="s">
        <v>121</v>
      </c>
      <c r="G973" s="14" t="s">
        <v>74</v>
      </c>
    </row>
    <row r="974" spans="1:7" hidden="1" x14ac:dyDescent="0.3">
      <c r="A974" s="10">
        <v>68522</v>
      </c>
      <c r="B974" s="12" t="s">
        <v>1010</v>
      </c>
      <c r="C974" s="12" t="s">
        <v>963</v>
      </c>
      <c r="D974" s="12" t="s">
        <v>74</v>
      </c>
      <c r="E974" s="13" t="s">
        <v>42</v>
      </c>
      <c r="F974" s="12" t="s">
        <v>121</v>
      </c>
      <c r="G974" s="14" t="s">
        <v>74</v>
      </c>
    </row>
    <row r="975" spans="1:7" hidden="1" x14ac:dyDescent="0.3">
      <c r="A975" s="10">
        <v>68524</v>
      </c>
      <c r="B975" s="12" t="s">
        <v>1011</v>
      </c>
      <c r="C975" s="12" t="s">
        <v>963</v>
      </c>
      <c r="D975" s="12" t="s">
        <v>74</v>
      </c>
      <c r="E975" s="13" t="s">
        <v>42</v>
      </c>
      <c r="F975" s="12" t="s">
        <v>121</v>
      </c>
      <c r="G975" s="14" t="s">
        <v>74</v>
      </c>
    </row>
    <row r="976" spans="1:7" hidden="1" x14ac:dyDescent="0.3">
      <c r="A976" s="10">
        <v>68533</v>
      </c>
      <c r="B976" s="12" t="s">
        <v>1012</v>
      </c>
      <c r="C976" s="12" t="s">
        <v>963</v>
      </c>
      <c r="D976" s="12" t="s">
        <v>74</v>
      </c>
      <c r="E976" s="13" t="s">
        <v>42</v>
      </c>
      <c r="F976" s="12" t="s">
        <v>121</v>
      </c>
      <c r="G976" s="14" t="s">
        <v>74</v>
      </c>
    </row>
    <row r="977" spans="1:7" hidden="1" x14ac:dyDescent="0.3">
      <c r="A977" s="10">
        <v>68547</v>
      </c>
      <c r="B977" s="12" t="s">
        <v>1013</v>
      </c>
      <c r="C977" s="12" t="s">
        <v>963</v>
      </c>
      <c r="D977" s="12" t="s">
        <v>74</v>
      </c>
      <c r="E977" s="13" t="s">
        <v>41</v>
      </c>
      <c r="F977" s="12" t="s">
        <v>121</v>
      </c>
      <c r="G977" s="14" t="s">
        <v>74</v>
      </c>
    </row>
    <row r="978" spans="1:7" hidden="1" x14ac:dyDescent="0.3">
      <c r="A978" s="10">
        <v>68549</v>
      </c>
      <c r="B978" s="12" t="s">
        <v>1014</v>
      </c>
      <c r="C978" s="12" t="s">
        <v>963</v>
      </c>
      <c r="D978" s="12" t="s">
        <v>74</v>
      </c>
      <c r="E978" s="13" t="s">
        <v>42</v>
      </c>
      <c r="F978" s="12" t="s">
        <v>121</v>
      </c>
      <c r="G978" s="14" t="s">
        <v>74</v>
      </c>
    </row>
    <row r="979" spans="1:7" hidden="1" x14ac:dyDescent="0.3">
      <c r="A979" s="10">
        <v>68572</v>
      </c>
      <c r="B979" s="12" t="s">
        <v>1015</v>
      </c>
      <c r="C979" s="12" t="s">
        <v>963</v>
      </c>
      <c r="D979" s="12" t="s">
        <v>96</v>
      </c>
      <c r="E979" s="13" t="s">
        <v>41</v>
      </c>
      <c r="F979" s="12" t="s">
        <v>121</v>
      </c>
      <c r="G979" s="14" t="s">
        <v>96</v>
      </c>
    </row>
    <row r="980" spans="1:7" hidden="1" x14ac:dyDescent="0.3">
      <c r="A980" s="10">
        <v>68573</v>
      </c>
      <c r="B980" s="12" t="s">
        <v>1016</v>
      </c>
      <c r="C980" s="12" t="s">
        <v>963</v>
      </c>
      <c r="D980" s="12" t="s">
        <v>74</v>
      </c>
      <c r="E980" s="13" t="s">
        <v>42</v>
      </c>
      <c r="F980" s="12" t="s">
        <v>121</v>
      </c>
      <c r="G980" s="14" t="s">
        <v>74</v>
      </c>
    </row>
    <row r="981" spans="1:7" hidden="1" x14ac:dyDescent="0.3">
      <c r="A981" s="10">
        <v>68575</v>
      </c>
      <c r="B981" s="12" t="s">
        <v>1017</v>
      </c>
      <c r="C981" s="12" t="s">
        <v>963</v>
      </c>
      <c r="D981" s="12" t="s">
        <v>74</v>
      </c>
      <c r="E981" s="13" t="s">
        <v>42</v>
      </c>
      <c r="F981" s="12" t="s">
        <v>121</v>
      </c>
      <c r="G981" s="14" t="s">
        <v>74</v>
      </c>
    </row>
    <row r="982" spans="1:7" hidden="1" x14ac:dyDescent="0.3">
      <c r="A982" s="10">
        <v>68655</v>
      </c>
      <c r="B982" s="12" t="s">
        <v>1018</v>
      </c>
      <c r="C982" s="12" t="s">
        <v>963</v>
      </c>
      <c r="D982" s="12" t="s">
        <v>74</v>
      </c>
      <c r="E982" s="13" t="s">
        <v>42</v>
      </c>
      <c r="F982" s="12" t="s">
        <v>121</v>
      </c>
      <c r="G982" s="14" t="s">
        <v>74</v>
      </c>
    </row>
    <row r="983" spans="1:7" hidden="1" x14ac:dyDescent="0.3">
      <c r="A983" s="10">
        <v>68673</v>
      </c>
      <c r="B983" s="12" t="s">
        <v>1019</v>
      </c>
      <c r="C983" s="12" t="s">
        <v>963</v>
      </c>
      <c r="D983" s="12" t="s">
        <v>74</v>
      </c>
      <c r="E983" s="13" t="s">
        <v>42</v>
      </c>
      <c r="F983" s="12" t="s">
        <v>121</v>
      </c>
      <c r="G983" s="14" t="s">
        <v>74</v>
      </c>
    </row>
    <row r="984" spans="1:7" hidden="1" x14ac:dyDescent="0.3">
      <c r="A984" s="10">
        <v>68679</v>
      </c>
      <c r="B984" s="12" t="s">
        <v>1020</v>
      </c>
      <c r="C984" s="12" t="s">
        <v>963</v>
      </c>
      <c r="D984" s="12" t="s">
        <v>74</v>
      </c>
      <c r="E984" s="13" t="s">
        <v>41</v>
      </c>
      <c r="F984" s="12" t="s">
        <v>121</v>
      </c>
      <c r="G984" s="14" t="s">
        <v>74</v>
      </c>
    </row>
    <row r="985" spans="1:7" hidden="1" x14ac:dyDescent="0.3">
      <c r="A985" s="10">
        <v>68682</v>
      </c>
      <c r="B985" s="12" t="s">
        <v>1021</v>
      </c>
      <c r="C985" s="12" t="s">
        <v>963</v>
      </c>
      <c r="D985" s="12" t="s">
        <v>74</v>
      </c>
      <c r="E985" s="13" t="s">
        <v>42</v>
      </c>
      <c r="F985" s="12" t="s">
        <v>121</v>
      </c>
      <c r="G985" s="14" t="s">
        <v>74</v>
      </c>
    </row>
    <row r="986" spans="1:7" hidden="1" x14ac:dyDescent="0.3">
      <c r="A986" s="10">
        <v>68684</v>
      </c>
      <c r="B986" s="12" t="s">
        <v>1022</v>
      </c>
      <c r="C986" s="12" t="s">
        <v>963</v>
      </c>
      <c r="D986" s="12" t="s">
        <v>74</v>
      </c>
      <c r="E986" s="13" t="s">
        <v>42</v>
      </c>
      <c r="F986" s="12" t="s">
        <v>121</v>
      </c>
      <c r="G986" s="14" t="s">
        <v>74</v>
      </c>
    </row>
    <row r="987" spans="1:7" hidden="1" x14ac:dyDescent="0.3">
      <c r="A987" s="10">
        <v>68689</v>
      </c>
      <c r="B987" s="12" t="s">
        <v>1023</v>
      </c>
      <c r="C987" s="12" t="s">
        <v>963</v>
      </c>
      <c r="D987" s="12" t="s">
        <v>74</v>
      </c>
      <c r="E987" s="13" t="s">
        <v>42</v>
      </c>
      <c r="F987" s="12" t="s">
        <v>121</v>
      </c>
      <c r="G987" s="14" t="s">
        <v>74</v>
      </c>
    </row>
    <row r="988" spans="1:7" hidden="1" x14ac:dyDescent="0.3">
      <c r="A988" s="10">
        <v>68720</v>
      </c>
      <c r="B988" s="12" t="s">
        <v>1024</v>
      </c>
      <c r="C988" s="12" t="s">
        <v>963</v>
      </c>
      <c r="D988" s="12" t="s">
        <v>74</v>
      </c>
      <c r="E988" s="13" t="s">
        <v>42</v>
      </c>
      <c r="F988" s="12" t="s">
        <v>121</v>
      </c>
      <c r="G988" s="14" t="s">
        <v>74</v>
      </c>
    </row>
    <row r="989" spans="1:7" hidden="1" x14ac:dyDescent="0.3">
      <c r="A989" s="10">
        <v>68745</v>
      </c>
      <c r="B989" s="12" t="s">
        <v>1025</v>
      </c>
      <c r="C989" s="12" t="s">
        <v>963</v>
      </c>
      <c r="D989" s="12" t="s">
        <v>74</v>
      </c>
      <c r="E989" s="13" t="s">
        <v>42</v>
      </c>
      <c r="F989" s="12" t="s">
        <v>121</v>
      </c>
      <c r="G989" s="14" t="s">
        <v>74</v>
      </c>
    </row>
    <row r="990" spans="1:7" hidden="1" x14ac:dyDescent="0.3">
      <c r="A990" s="10">
        <v>68755</v>
      </c>
      <c r="B990" s="12" t="s">
        <v>1026</v>
      </c>
      <c r="C990" s="12" t="s">
        <v>963</v>
      </c>
      <c r="D990" s="12" t="s">
        <v>74</v>
      </c>
      <c r="E990" s="13" t="s">
        <v>42</v>
      </c>
      <c r="F990" s="12" t="s">
        <v>121</v>
      </c>
      <c r="G990" s="14" t="s">
        <v>74</v>
      </c>
    </row>
    <row r="991" spans="1:7" hidden="1" x14ac:dyDescent="0.3">
      <c r="A991" s="10">
        <v>68770</v>
      </c>
      <c r="B991" s="12" t="s">
        <v>1027</v>
      </c>
      <c r="C991" s="12" t="s">
        <v>963</v>
      </c>
      <c r="D991" s="12" t="s">
        <v>74</v>
      </c>
      <c r="E991" s="13" t="s">
        <v>42</v>
      </c>
      <c r="F991" s="12" t="s">
        <v>121</v>
      </c>
      <c r="G991" s="14" t="s">
        <v>74</v>
      </c>
    </row>
    <row r="992" spans="1:7" hidden="1" x14ac:dyDescent="0.3">
      <c r="A992" s="10">
        <v>68780</v>
      </c>
      <c r="B992" s="12" t="s">
        <v>1028</v>
      </c>
      <c r="C992" s="12" t="s">
        <v>963</v>
      </c>
      <c r="D992" s="12" t="s">
        <v>74</v>
      </c>
      <c r="E992" s="13" t="s">
        <v>42</v>
      </c>
      <c r="F992" s="12" t="s">
        <v>121</v>
      </c>
      <c r="G992" s="14" t="s">
        <v>74</v>
      </c>
    </row>
    <row r="993" spans="1:7" hidden="1" x14ac:dyDescent="0.3">
      <c r="A993" s="10">
        <v>68820</v>
      </c>
      <c r="B993" s="12" t="s">
        <v>1029</v>
      </c>
      <c r="C993" s="12" t="s">
        <v>963</v>
      </c>
      <c r="D993" s="12" t="s">
        <v>74</v>
      </c>
      <c r="E993" s="13" t="s">
        <v>41</v>
      </c>
      <c r="F993" s="12" t="s">
        <v>121</v>
      </c>
      <c r="G993" s="14" t="s">
        <v>74</v>
      </c>
    </row>
    <row r="994" spans="1:7" hidden="1" x14ac:dyDescent="0.3">
      <c r="A994" s="10">
        <v>68855</v>
      </c>
      <c r="B994" s="12" t="s">
        <v>1030</v>
      </c>
      <c r="C994" s="12" t="s">
        <v>963</v>
      </c>
      <c r="D994" s="12" t="s">
        <v>74</v>
      </c>
      <c r="E994" s="13" t="s">
        <v>42</v>
      </c>
      <c r="F994" s="12" t="s">
        <v>121</v>
      </c>
      <c r="G994" s="14" t="s">
        <v>74</v>
      </c>
    </row>
    <row r="995" spans="1:7" hidden="1" x14ac:dyDescent="0.3">
      <c r="A995" s="10">
        <v>68861</v>
      </c>
      <c r="B995" s="12" t="s">
        <v>1031</v>
      </c>
      <c r="C995" s="12" t="s">
        <v>963</v>
      </c>
      <c r="D995" s="12" t="s">
        <v>96</v>
      </c>
      <c r="E995" s="13" t="s">
        <v>41</v>
      </c>
      <c r="F995" s="12" t="s">
        <v>121</v>
      </c>
      <c r="G995" s="14" t="s">
        <v>96</v>
      </c>
    </row>
    <row r="996" spans="1:7" hidden="1" x14ac:dyDescent="0.3">
      <c r="A996" s="10">
        <v>68867</v>
      </c>
      <c r="B996" s="12" t="s">
        <v>1032</v>
      </c>
      <c r="C996" s="12" t="s">
        <v>963</v>
      </c>
      <c r="D996" s="12" t="s">
        <v>81</v>
      </c>
      <c r="E996" s="13" t="s">
        <v>42</v>
      </c>
      <c r="F996" s="12" t="s">
        <v>121</v>
      </c>
      <c r="G996" s="14" t="s">
        <v>81</v>
      </c>
    </row>
    <row r="997" spans="1:7" hidden="1" x14ac:dyDescent="0.3">
      <c r="A997" s="10">
        <v>68895</v>
      </c>
      <c r="B997" s="12" t="s">
        <v>1033</v>
      </c>
      <c r="C997" s="12" t="s">
        <v>963</v>
      </c>
      <c r="D997" s="12" t="s">
        <v>74</v>
      </c>
      <c r="E997" s="13" t="s">
        <v>42</v>
      </c>
      <c r="F997" s="12" t="s">
        <v>121</v>
      </c>
      <c r="G997" s="14" t="s">
        <v>74</v>
      </c>
    </row>
    <row r="998" spans="1:7" hidden="1" x14ac:dyDescent="0.3">
      <c r="A998" s="10">
        <v>70110</v>
      </c>
      <c r="B998" s="11" t="s">
        <v>323</v>
      </c>
      <c r="C998" s="12" t="s">
        <v>504</v>
      </c>
      <c r="D998" s="12" t="s">
        <v>95</v>
      </c>
      <c r="E998" s="13" t="s">
        <v>41</v>
      </c>
      <c r="F998" s="12" t="s">
        <v>121</v>
      </c>
      <c r="G998" s="14" t="s">
        <v>95</v>
      </c>
    </row>
    <row r="999" spans="1:7" hidden="1" x14ac:dyDescent="0.3">
      <c r="A999" s="10">
        <v>70400</v>
      </c>
      <c r="B999" s="11" t="s">
        <v>132</v>
      </c>
      <c r="C999" s="12" t="s">
        <v>504</v>
      </c>
      <c r="D999" s="12" t="s">
        <v>95</v>
      </c>
      <c r="E999" s="13" t="s">
        <v>41</v>
      </c>
      <c r="F999" s="12" t="s">
        <v>121</v>
      </c>
      <c r="G999" s="14" t="s">
        <v>95</v>
      </c>
    </row>
    <row r="1000" spans="1:7" hidden="1" x14ac:dyDescent="0.3">
      <c r="A1000" s="10">
        <v>70717</v>
      </c>
      <c r="B1000" s="11" t="s">
        <v>1034</v>
      </c>
      <c r="C1000" s="12" t="s">
        <v>504</v>
      </c>
      <c r="D1000" s="12" t="s">
        <v>95</v>
      </c>
      <c r="E1000" s="13" t="s">
        <v>41</v>
      </c>
      <c r="F1000" s="12" t="s">
        <v>121</v>
      </c>
      <c r="G1000" s="14" t="s">
        <v>95</v>
      </c>
    </row>
    <row r="1001" spans="1:7" hidden="1" x14ac:dyDescent="0.3">
      <c r="A1001" s="10">
        <v>70771</v>
      </c>
      <c r="B1001" s="11" t="s">
        <v>504</v>
      </c>
      <c r="C1001" s="12" t="s">
        <v>504</v>
      </c>
      <c r="D1001" s="12" t="s">
        <v>95</v>
      </c>
      <c r="E1001" s="13" t="s">
        <v>42</v>
      </c>
      <c r="F1001" s="12" t="s">
        <v>121</v>
      </c>
      <c r="G1001" s="14" t="s">
        <v>95</v>
      </c>
    </row>
    <row r="1002" spans="1:7" hidden="1" x14ac:dyDescent="0.3">
      <c r="A1002" s="10">
        <v>70124</v>
      </c>
      <c r="B1002" s="12" t="s">
        <v>1035</v>
      </c>
      <c r="C1002" s="12" t="s">
        <v>504</v>
      </c>
      <c r="D1002" s="12" t="s">
        <v>95</v>
      </c>
      <c r="E1002" s="13" t="s">
        <v>42</v>
      </c>
      <c r="F1002" s="12" t="s">
        <v>121</v>
      </c>
      <c r="G1002" s="14" t="s">
        <v>95</v>
      </c>
    </row>
    <row r="1003" spans="1:7" hidden="1" x14ac:dyDescent="0.3">
      <c r="A1003" s="10">
        <v>70230</v>
      </c>
      <c r="B1003" s="12" t="s">
        <v>1036</v>
      </c>
      <c r="C1003" s="12" t="s">
        <v>504</v>
      </c>
      <c r="D1003" s="12" t="s">
        <v>95</v>
      </c>
      <c r="E1003" s="13" t="s">
        <v>42</v>
      </c>
      <c r="F1003" s="12" t="s">
        <v>121</v>
      </c>
      <c r="G1003" s="14" t="s">
        <v>95</v>
      </c>
    </row>
    <row r="1004" spans="1:7" hidden="1" x14ac:dyDescent="0.3">
      <c r="A1004" s="10">
        <v>70204</v>
      </c>
      <c r="B1004" s="12" t="s">
        <v>1037</v>
      </c>
      <c r="C1004" s="12" t="s">
        <v>504</v>
      </c>
      <c r="D1004" s="12" t="s">
        <v>95</v>
      </c>
      <c r="E1004" s="13" t="s">
        <v>42</v>
      </c>
      <c r="F1004" s="12" t="s">
        <v>121</v>
      </c>
      <c r="G1004" s="14" t="s">
        <v>95</v>
      </c>
    </row>
    <row r="1005" spans="1:7" hidden="1" x14ac:dyDescent="0.3">
      <c r="A1005" s="10">
        <v>70215</v>
      </c>
      <c r="B1005" s="12" t="s">
        <v>1038</v>
      </c>
      <c r="C1005" s="12" t="s">
        <v>504</v>
      </c>
      <c r="D1005" s="12" t="s">
        <v>95</v>
      </c>
      <c r="E1005" s="13" t="s">
        <v>41</v>
      </c>
      <c r="F1005" s="12" t="s">
        <v>121</v>
      </c>
      <c r="G1005" s="14" t="s">
        <v>95</v>
      </c>
    </row>
    <row r="1006" spans="1:7" hidden="1" x14ac:dyDescent="0.3">
      <c r="A1006" s="10">
        <v>70221</v>
      </c>
      <c r="B1006" s="12" t="s">
        <v>1039</v>
      </c>
      <c r="C1006" s="12" t="s">
        <v>504</v>
      </c>
      <c r="D1006" s="12" t="s">
        <v>95</v>
      </c>
      <c r="E1006" s="13" t="s">
        <v>41</v>
      </c>
      <c r="F1006" s="12" t="s">
        <v>121</v>
      </c>
      <c r="G1006" s="14" t="s">
        <v>95</v>
      </c>
    </row>
    <row r="1007" spans="1:7" hidden="1" x14ac:dyDescent="0.3">
      <c r="A1007" s="10">
        <v>70233</v>
      </c>
      <c r="B1007" s="12" t="s">
        <v>1040</v>
      </c>
      <c r="C1007" s="12" t="s">
        <v>504</v>
      </c>
      <c r="D1007" s="12" t="s">
        <v>95</v>
      </c>
      <c r="E1007" s="13" t="s">
        <v>41</v>
      </c>
      <c r="F1007" s="12" t="s">
        <v>121</v>
      </c>
      <c r="G1007" s="14" t="s">
        <v>95</v>
      </c>
    </row>
    <row r="1008" spans="1:7" hidden="1" x14ac:dyDescent="0.3">
      <c r="A1008" s="10">
        <v>70235</v>
      </c>
      <c r="B1008" s="12" t="s">
        <v>1041</v>
      </c>
      <c r="C1008" s="12" t="s">
        <v>504</v>
      </c>
      <c r="D1008" s="12" t="s">
        <v>95</v>
      </c>
      <c r="E1008" s="13" t="s">
        <v>41</v>
      </c>
      <c r="F1008" s="12" t="s">
        <v>121</v>
      </c>
      <c r="G1008" s="14" t="s">
        <v>95</v>
      </c>
    </row>
    <row r="1009" spans="1:7" hidden="1" x14ac:dyDescent="0.3">
      <c r="A1009" s="10">
        <v>70265</v>
      </c>
      <c r="B1009" s="12" t="s">
        <v>1042</v>
      </c>
      <c r="C1009" s="12" t="s">
        <v>504</v>
      </c>
      <c r="D1009" s="12" t="s">
        <v>95</v>
      </c>
      <c r="E1009" s="13" t="s">
        <v>42</v>
      </c>
      <c r="F1009" s="12" t="s">
        <v>121</v>
      </c>
      <c r="G1009" s="14" t="s">
        <v>95</v>
      </c>
    </row>
    <row r="1010" spans="1:7" hidden="1" x14ac:dyDescent="0.3">
      <c r="A1010" s="10">
        <v>70418</v>
      </c>
      <c r="B1010" s="12" t="s">
        <v>1043</v>
      </c>
      <c r="C1010" s="12" t="s">
        <v>504</v>
      </c>
      <c r="D1010" s="12" t="s">
        <v>95</v>
      </c>
      <c r="E1010" s="13" t="s">
        <v>41</v>
      </c>
      <c r="F1010" s="12" t="s">
        <v>121</v>
      </c>
      <c r="G1010" s="14" t="s">
        <v>95</v>
      </c>
    </row>
    <row r="1011" spans="1:7" hidden="1" x14ac:dyDescent="0.3">
      <c r="A1011" s="10">
        <v>70429</v>
      </c>
      <c r="B1011" s="12" t="s">
        <v>1044</v>
      </c>
      <c r="C1011" s="12" t="s">
        <v>504</v>
      </c>
      <c r="D1011" s="12" t="s">
        <v>95</v>
      </c>
      <c r="E1011" s="13" t="s">
        <v>42</v>
      </c>
      <c r="F1011" s="12" t="s">
        <v>201</v>
      </c>
      <c r="G1011" s="14" t="s">
        <v>95</v>
      </c>
    </row>
    <row r="1012" spans="1:7" hidden="1" x14ac:dyDescent="0.3">
      <c r="A1012" s="10">
        <v>70473</v>
      </c>
      <c r="B1012" s="12" t="s">
        <v>1045</v>
      </c>
      <c r="C1012" s="12" t="s">
        <v>504</v>
      </c>
      <c r="D1012" s="12" t="s">
        <v>95</v>
      </c>
      <c r="E1012" s="13" t="s">
        <v>41</v>
      </c>
      <c r="F1012" s="12" t="s">
        <v>121</v>
      </c>
      <c r="G1012" s="14" t="s">
        <v>95</v>
      </c>
    </row>
    <row r="1013" spans="1:7" hidden="1" x14ac:dyDescent="0.3">
      <c r="A1013" s="10">
        <v>70508</v>
      </c>
      <c r="B1013" s="12" t="s">
        <v>1046</v>
      </c>
      <c r="C1013" s="12" t="s">
        <v>504</v>
      </c>
      <c r="D1013" s="12" t="s">
        <v>95</v>
      </c>
      <c r="E1013" s="13" t="s">
        <v>41</v>
      </c>
      <c r="F1013" s="12" t="s">
        <v>121</v>
      </c>
      <c r="G1013" s="14" t="s">
        <v>95</v>
      </c>
    </row>
    <row r="1014" spans="1:7" hidden="1" x14ac:dyDescent="0.3">
      <c r="A1014" s="10">
        <v>70523</v>
      </c>
      <c r="B1014" s="12" t="s">
        <v>1047</v>
      </c>
      <c r="C1014" s="12" t="s">
        <v>504</v>
      </c>
      <c r="D1014" s="12" t="s">
        <v>95</v>
      </c>
      <c r="E1014" s="13" t="s">
        <v>41</v>
      </c>
      <c r="F1014" s="12" t="s">
        <v>121</v>
      </c>
      <c r="G1014" s="14" t="s">
        <v>95</v>
      </c>
    </row>
    <row r="1015" spans="1:7" hidden="1" x14ac:dyDescent="0.3">
      <c r="A1015" s="10">
        <v>70670</v>
      </c>
      <c r="B1015" s="12" t="s">
        <v>1048</v>
      </c>
      <c r="C1015" s="12" t="s">
        <v>504</v>
      </c>
      <c r="D1015" s="12" t="s">
        <v>95</v>
      </c>
      <c r="E1015" s="13" t="s">
        <v>41</v>
      </c>
      <c r="F1015" s="12" t="s">
        <v>121</v>
      </c>
      <c r="G1015" s="14" t="s">
        <v>95</v>
      </c>
    </row>
    <row r="1016" spans="1:7" hidden="1" x14ac:dyDescent="0.3">
      <c r="A1016" s="10">
        <v>70678</v>
      </c>
      <c r="B1016" s="12" t="s">
        <v>1049</v>
      </c>
      <c r="C1016" s="12" t="s">
        <v>504</v>
      </c>
      <c r="D1016" s="12" t="s">
        <v>95</v>
      </c>
      <c r="E1016" s="13" t="s">
        <v>41</v>
      </c>
      <c r="F1016" s="12" t="s">
        <v>121</v>
      </c>
      <c r="G1016" s="14" t="s">
        <v>95</v>
      </c>
    </row>
    <row r="1017" spans="1:7" hidden="1" x14ac:dyDescent="0.3">
      <c r="A1017" s="10">
        <v>70702</v>
      </c>
      <c r="B1017" s="12" t="s">
        <v>1050</v>
      </c>
      <c r="C1017" s="12" t="s">
        <v>504</v>
      </c>
      <c r="D1017" s="12" t="s">
        <v>95</v>
      </c>
      <c r="E1017" s="13" t="s">
        <v>41</v>
      </c>
      <c r="F1017" s="12" t="s">
        <v>121</v>
      </c>
      <c r="G1017" s="14" t="s">
        <v>95</v>
      </c>
    </row>
    <row r="1018" spans="1:7" hidden="1" x14ac:dyDescent="0.3">
      <c r="A1018" s="10">
        <v>70742</v>
      </c>
      <c r="B1018" s="12" t="s">
        <v>1051</v>
      </c>
      <c r="C1018" s="12" t="s">
        <v>504</v>
      </c>
      <c r="D1018" s="12" t="s">
        <v>95</v>
      </c>
      <c r="E1018" s="13" t="s">
        <v>41</v>
      </c>
      <c r="F1018" s="12" t="s">
        <v>121</v>
      </c>
      <c r="G1018" s="14" t="s">
        <v>95</v>
      </c>
    </row>
    <row r="1019" spans="1:7" hidden="1" x14ac:dyDescent="0.3">
      <c r="A1019" s="10">
        <v>70708</v>
      </c>
      <c r="B1019" s="12" t="s">
        <v>1052</v>
      </c>
      <c r="C1019" s="12" t="s">
        <v>504</v>
      </c>
      <c r="D1019" s="12" t="s">
        <v>95</v>
      </c>
      <c r="E1019" s="13" t="s">
        <v>42</v>
      </c>
      <c r="F1019" s="12" t="s">
        <v>121</v>
      </c>
      <c r="G1019" s="14" t="s">
        <v>95</v>
      </c>
    </row>
    <row r="1020" spans="1:7" hidden="1" x14ac:dyDescent="0.3">
      <c r="A1020" s="10">
        <v>70713</v>
      </c>
      <c r="B1020" s="12" t="s">
        <v>1053</v>
      </c>
      <c r="C1020" s="12" t="s">
        <v>504</v>
      </c>
      <c r="D1020" s="12" t="s">
        <v>95</v>
      </c>
      <c r="E1020" s="13" t="s">
        <v>41</v>
      </c>
      <c r="F1020" s="12" t="s">
        <v>121</v>
      </c>
      <c r="G1020" s="14" t="s">
        <v>95</v>
      </c>
    </row>
    <row r="1021" spans="1:7" hidden="1" x14ac:dyDescent="0.3">
      <c r="A1021" s="10">
        <v>70820</v>
      </c>
      <c r="B1021" s="12" t="s">
        <v>1054</v>
      </c>
      <c r="C1021" s="12" t="s">
        <v>504</v>
      </c>
      <c r="D1021" s="12" t="s">
        <v>95</v>
      </c>
      <c r="E1021" s="13" t="s">
        <v>41</v>
      </c>
      <c r="F1021" s="12" t="s">
        <v>121</v>
      </c>
      <c r="G1021" s="14" t="s">
        <v>95</v>
      </c>
    </row>
    <row r="1022" spans="1:7" hidden="1" x14ac:dyDescent="0.3">
      <c r="A1022" s="10">
        <v>70001</v>
      </c>
      <c r="B1022" s="12" t="s">
        <v>95</v>
      </c>
      <c r="C1022" s="12" t="s">
        <v>504</v>
      </c>
      <c r="D1022" s="12" t="s">
        <v>95</v>
      </c>
      <c r="E1022" s="13" t="s">
        <v>40</v>
      </c>
      <c r="F1022" s="12" t="s">
        <v>121</v>
      </c>
      <c r="G1022" s="14" t="s">
        <v>95</v>
      </c>
    </row>
    <row r="1023" spans="1:7" hidden="1" x14ac:dyDescent="0.3">
      <c r="A1023" s="10">
        <v>70823</v>
      </c>
      <c r="B1023" s="12" t="s">
        <v>1055</v>
      </c>
      <c r="C1023" s="12" t="s">
        <v>504</v>
      </c>
      <c r="D1023" s="12" t="s">
        <v>95</v>
      </c>
      <c r="E1023" s="13" t="s">
        <v>41</v>
      </c>
      <c r="F1023" s="12" t="s">
        <v>121</v>
      </c>
      <c r="G1023" s="14" t="s">
        <v>95</v>
      </c>
    </row>
    <row r="1024" spans="1:7" hidden="1" x14ac:dyDescent="0.3">
      <c r="A1024" s="10">
        <v>73678</v>
      </c>
      <c r="B1024" s="11" t="s">
        <v>138</v>
      </c>
      <c r="C1024" s="12" t="s">
        <v>1056</v>
      </c>
      <c r="D1024" s="12" t="s">
        <v>85</v>
      </c>
      <c r="E1024" s="13" t="s">
        <v>41</v>
      </c>
      <c r="F1024" s="12" t="s">
        <v>121</v>
      </c>
      <c r="G1024" s="14" t="s">
        <v>85</v>
      </c>
    </row>
    <row r="1025" spans="1:7" hidden="1" x14ac:dyDescent="0.3">
      <c r="A1025" s="10">
        <v>73770</v>
      </c>
      <c r="B1025" s="11" t="s">
        <v>503</v>
      </c>
      <c r="C1025" s="12" t="s">
        <v>1056</v>
      </c>
      <c r="D1025" s="12" t="s">
        <v>85</v>
      </c>
      <c r="E1025" s="13" t="s">
        <v>41</v>
      </c>
      <c r="F1025" s="12" t="s">
        <v>121</v>
      </c>
      <c r="G1025" s="14" t="s">
        <v>85</v>
      </c>
    </row>
    <row r="1026" spans="1:7" hidden="1" x14ac:dyDescent="0.3">
      <c r="A1026" s="10">
        <v>73024</v>
      </c>
      <c r="B1026" s="12" t="s">
        <v>1057</v>
      </c>
      <c r="C1026" s="12" t="s">
        <v>1056</v>
      </c>
      <c r="D1026" s="12" t="s">
        <v>85</v>
      </c>
      <c r="E1026" s="13" t="s">
        <v>42</v>
      </c>
      <c r="F1026" s="12" t="s">
        <v>121</v>
      </c>
      <c r="G1026" s="14" t="s">
        <v>85</v>
      </c>
    </row>
    <row r="1027" spans="1:7" hidden="1" x14ac:dyDescent="0.3">
      <c r="A1027" s="10">
        <v>73026</v>
      </c>
      <c r="B1027" s="12" t="s">
        <v>1058</v>
      </c>
      <c r="C1027" s="12" t="s">
        <v>1056</v>
      </c>
      <c r="D1027" s="12" t="s">
        <v>85</v>
      </c>
      <c r="E1027" s="13" t="s">
        <v>41</v>
      </c>
      <c r="F1027" s="12" t="s">
        <v>121</v>
      </c>
      <c r="G1027" s="14" t="s">
        <v>85</v>
      </c>
    </row>
    <row r="1028" spans="1:7" hidden="1" x14ac:dyDescent="0.3">
      <c r="A1028" s="10">
        <v>73030</v>
      </c>
      <c r="B1028" s="12" t="s">
        <v>1059</v>
      </c>
      <c r="C1028" s="12" t="s">
        <v>1056</v>
      </c>
      <c r="D1028" s="12" t="s">
        <v>85</v>
      </c>
      <c r="E1028" s="13" t="s">
        <v>41</v>
      </c>
      <c r="F1028" s="12" t="s">
        <v>121</v>
      </c>
      <c r="G1028" s="14" t="s">
        <v>85</v>
      </c>
    </row>
    <row r="1029" spans="1:7" hidden="1" x14ac:dyDescent="0.3">
      <c r="A1029" s="10">
        <v>73043</v>
      </c>
      <c r="B1029" s="12" t="s">
        <v>1060</v>
      </c>
      <c r="C1029" s="12" t="s">
        <v>1056</v>
      </c>
      <c r="D1029" s="12" t="s">
        <v>85</v>
      </c>
      <c r="E1029" s="13" t="s">
        <v>41</v>
      </c>
      <c r="F1029" s="12" t="s">
        <v>121</v>
      </c>
      <c r="G1029" s="14" t="s">
        <v>85</v>
      </c>
    </row>
    <row r="1030" spans="1:7" hidden="1" x14ac:dyDescent="0.3">
      <c r="A1030" s="10">
        <v>73055</v>
      </c>
      <c r="B1030" s="12" t="s">
        <v>1061</v>
      </c>
      <c r="C1030" s="12" t="s">
        <v>1056</v>
      </c>
      <c r="D1030" s="12" t="s">
        <v>85</v>
      </c>
      <c r="E1030" s="13" t="s">
        <v>41</v>
      </c>
      <c r="F1030" s="12" t="s">
        <v>121</v>
      </c>
      <c r="G1030" s="14" t="s">
        <v>85</v>
      </c>
    </row>
    <row r="1031" spans="1:7" hidden="1" x14ac:dyDescent="0.3">
      <c r="A1031" s="10">
        <v>73067</v>
      </c>
      <c r="B1031" s="12" t="s">
        <v>1062</v>
      </c>
      <c r="C1031" s="12" t="s">
        <v>1056</v>
      </c>
      <c r="D1031" s="12" t="s">
        <v>85</v>
      </c>
      <c r="E1031" s="13" t="s">
        <v>42</v>
      </c>
      <c r="F1031" s="12" t="s">
        <v>121</v>
      </c>
      <c r="G1031" s="14" t="s">
        <v>85</v>
      </c>
    </row>
    <row r="1032" spans="1:7" hidden="1" x14ac:dyDescent="0.3">
      <c r="A1032" s="10">
        <v>73124</v>
      </c>
      <c r="B1032" s="12" t="s">
        <v>1063</v>
      </c>
      <c r="C1032" s="12" t="s">
        <v>1056</v>
      </c>
      <c r="D1032" s="12" t="s">
        <v>85</v>
      </c>
      <c r="E1032" s="13" t="s">
        <v>41</v>
      </c>
      <c r="F1032" s="12" t="s">
        <v>121</v>
      </c>
      <c r="G1032" s="14" t="s">
        <v>85</v>
      </c>
    </row>
    <row r="1033" spans="1:7" hidden="1" x14ac:dyDescent="0.3">
      <c r="A1033" s="10">
        <v>73148</v>
      </c>
      <c r="B1033" s="12" t="s">
        <v>1064</v>
      </c>
      <c r="C1033" s="12" t="s">
        <v>1056</v>
      </c>
      <c r="D1033" s="12" t="s">
        <v>71</v>
      </c>
      <c r="E1033" s="13" t="s">
        <v>41</v>
      </c>
      <c r="F1033" s="12" t="s">
        <v>121</v>
      </c>
      <c r="G1033" s="14" t="s">
        <v>71</v>
      </c>
    </row>
    <row r="1034" spans="1:7" hidden="1" x14ac:dyDescent="0.3">
      <c r="A1034" s="10">
        <v>73152</v>
      </c>
      <c r="B1034" s="12" t="s">
        <v>1065</v>
      </c>
      <c r="C1034" s="12" t="s">
        <v>1056</v>
      </c>
      <c r="D1034" s="12" t="s">
        <v>85</v>
      </c>
      <c r="E1034" s="13" t="s">
        <v>42</v>
      </c>
      <c r="F1034" s="12" t="s">
        <v>121</v>
      </c>
      <c r="G1034" s="14" t="s">
        <v>85</v>
      </c>
    </row>
    <row r="1035" spans="1:7" hidden="1" x14ac:dyDescent="0.3">
      <c r="A1035" s="10">
        <v>73168</v>
      </c>
      <c r="B1035" s="12" t="s">
        <v>1066</v>
      </c>
      <c r="C1035" s="12" t="s">
        <v>1056</v>
      </c>
      <c r="D1035" s="12" t="s">
        <v>85</v>
      </c>
      <c r="E1035" s="13" t="s">
        <v>42</v>
      </c>
      <c r="F1035" s="12" t="s">
        <v>121</v>
      </c>
      <c r="G1035" s="14" t="s">
        <v>85</v>
      </c>
    </row>
    <row r="1036" spans="1:7" hidden="1" x14ac:dyDescent="0.3">
      <c r="A1036" s="10">
        <v>73200</v>
      </c>
      <c r="B1036" s="12" t="s">
        <v>1067</v>
      </c>
      <c r="C1036" s="12" t="s">
        <v>1056</v>
      </c>
      <c r="D1036" s="12" t="s">
        <v>85</v>
      </c>
      <c r="E1036" s="13" t="s">
        <v>41</v>
      </c>
      <c r="F1036" s="12" t="s">
        <v>121</v>
      </c>
      <c r="G1036" s="14" t="s">
        <v>85</v>
      </c>
    </row>
    <row r="1037" spans="1:7" hidden="1" x14ac:dyDescent="0.3">
      <c r="A1037" s="10">
        <v>73217</v>
      </c>
      <c r="B1037" s="12" t="s">
        <v>1068</v>
      </c>
      <c r="C1037" s="12" t="s">
        <v>1056</v>
      </c>
      <c r="D1037" s="12" t="s">
        <v>85</v>
      </c>
      <c r="E1037" s="13" t="s">
        <v>42</v>
      </c>
      <c r="F1037" s="12" t="s">
        <v>121</v>
      </c>
      <c r="G1037" s="14" t="s">
        <v>85</v>
      </c>
    </row>
    <row r="1038" spans="1:7" hidden="1" x14ac:dyDescent="0.3">
      <c r="A1038" s="10">
        <v>73226</v>
      </c>
      <c r="B1038" s="12" t="s">
        <v>1069</v>
      </c>
      <c r="C1038" s="12" t="s">
        <v>1056</v>
      </c>
      <c r="D1038" s="12" t="s">
        <v>85</v>
      </c>
      <c r="E1038" s="13" t="s">
        <v>41</v>
      </c>
      <c r="F1038" s="12" t="s">
        <v>121</v>
      </c>
      <c r="G1038" s="14" t="s">
        <v>85</v>
      </c>
    </row>
    <row r="1039" spans="1:7" hidden="1" x14ac:dyDescent="0.3">
      <c r="A1039" s="10">
        <v>73236</v>
      </c>
      <c r="B1039" s="12" t="s">
        <v>1070</v>
      </c>
      <c r="C1039" s="12" t="s">
        <v>1056</v>
      </c>
      <c r="D1039" s="12" t="s">
        <v>85</v>
      </c>
      <c r="E1039" s="13" t="s">
        <v>42</v>
      </c>
      <c r="F1039" s="12" t="s">
        <v>121</v>
      </c>
      <c r="G1039" s="14" t="s">
        <v>85</v>
      </c>
    </row>
    <row r="1040" spans="1:7" hidden="1" x14ac:dyDescent="0.3">
      <c r="A1040" s="10">
        <v>73268</v>
      </c>
      <c r="B1040" s="12" t="s">
        <v>1071</v>
      </c>
      <c r="C1040" s="12" t="s">
        <v>1056</v>
      </c>
      <c r="D1040" s="12" t="s">
        <v>85</v>
      </c>
      <c r="E1040" s="13" t="s">
        <v>41</v>
      </c>
      <c r="F1040" s="12" t="s">
        <v>121</v>
      </c>
      <c r="G1040" s="14" t="s">
        <v>85</v>
      </c>
    </row>
    <row r="1041" spans="1:7" hidden="1" x14ac:dyDescent="0.3">
      <c r="A1041" s="10">
        <v>73270</v>
      </c>
      <c r="B1041" s="12" t="s">
        <v>1072</v>
      </c>
      <c r="C1041" s="12" t="s">
        <v>1056</v>
      </c>
      <c r="D1041" s="12" t="s">
        <v>85</v>
      </c>
      <c r="E1041" s="13" t="s">
        <v>42</v>
      </c>
      <c r="F1041" s="12" t="s">
        <v>121</v>
      </c>
      <c r="G1041" s="14" t="s">
        <v>85</v>
      </c>
    </row>
    <row r="1042" spans="1:7" hidden="1" x14ac:dyDescent="0.3">
      <c r="A1042" s="10">
        <v>73275</v>
      </c>
      <c r="B1042" s="12" t="s">
        <v>1073</v>
      </c>
      <c r="C1042" s="12" t="s">
        <v>1056</v>
      </c>
      <c r="D1042" s="12" t="s">
        <v>85</v>
      </c>
      <c r="E1042" s="13" t="s">
        <v>41</v>
      </c>
      <c r="F1042" s="12" t="s">
        <v>121</v>
      </c>
      <c r="G1042" s="14" t="s">
        <v>85</v>
      </c>
    </row>
    <row r="1043" spans="1:7" hidden="1" x14ac:dyDescent="0.3">
      <c r="A1043" s="10">
        <v>73283</v>
      </c>
      <c r="B1043" s="12" t="s">
        <v>1074</v>
      </c>
      <c r="C1043" s="12" t="s">
        <v>1056</v>
      </c>
      <c r="D1043" s="12" t="s">
        <v>85</v>
      </c>
      <c r="E1043" s="13" t="s">
        <v>42</v>
      </c>
      <c r="F1043" s="12" t="s">
        <v>121</v>
      </c>
      <c r="G1043" s="14" t="s">
        <v>85</v>
      </c>
    </row>
    <row r="1044" spans="1:7" hidden="1" x14ac:dyDescent="0.3">
      <c r="A1044" s="10">
        <v>73319</v>
      </c>
      <c r="B1044" s="12" t="s">
        <v>1075</v>
      </c>
      <c r="C1044" s="12" t="s">
        <v>1056</v>
      </c>
      <c r="D1044" s="12" t="s">
        <v>85</v>
      </c>
      <c r="E1044" s="13" t="s">
        <v>41</v>
      </c>
      <c r="F1044" s="12" t="s">
        <v>121</v>
      </c>
      <c r="G1044" s="14" t="s">
        <v>85</v>
      </c>
    </row>
    <row r="1045" spans="1:7" hidden="1" x14ac:dyDescent="0.3">
      <c r="A1045" s="10">
        <v>73347</v>
      </c>
      <c r="B1045" s="12" t="s">
        <v>1076</v>
      </c>
      <c r="C1045" s="12" t="s">
        <v>1056</v>
      </c>
      <c r="D1045" s="12" t="s">
        <v>86</v>
      </c>
      <c r="E1045" s="13" t="s">
        <v>42</v>
      </c>
      <c r="F1045" s="12" t="s">
        <v>121</v>
      </c>
      <c r="G1045" s="14" t="s">
        <v>86</v>
      </c>
    </row>
    <row r="1046" spans="1:7" hidden="1" x14ac:dyDescent="0.3">
      <c r="A1046" s="10">
        <v>73349</v>
      </c>
      <c r="B1046" s="12" t="s">
        <v>1077</v>
      </c>
      <c r="C1046" s="12" t="s">
        <v>1056</v>
      </c>
      <c r="D1046" s="12" t="s">
        <v>85</v>
      </c>
      <c r="E1046" s="13" t="s">
        <v>42</v>
      </c>
      <c r="F1046" s="12" t="s">
        <v>121</v>
      </c>
      <c r="G1046" s="14" t="s">
        <v>85</v>
      </c>
    </row>
    <row r="1047" spans="1:7" hidden="1" x14ac:dyDescent="0.3">
      <c r="A1047" s="10">
        <v>73001</v>
      </c>
      <c r="B1047" s="12" t="s">
        <v>85</v>
      </c>
      <c r="C1047" s="12" t="s">
        <v>1056</v>
      </c>
      <c r="D1047" s="12" t="s">
        <v>85</v>
      </c>
      <c r="E1047" s="13" t="s">
        <v>40</v>
      </c>
      <c r="F1047" s="12" t="s">
        <v>121</v>
      </c>
      <c r="G1047" s="14" t="s">
        <v>85</v>
      </c>
    </row>
    <row r="1048" spans="1:7" hidden="1" x14ac:dyDescent="0.3">
      <c r="A1048" s="10">
        <v>73352</v>
      </c>
      <c r="B1048" s="12" t="s">
        <v>1078</v>
      </c>
      <c r="C1048" s="12" t="s">
        <v>1056</v>
      </c>
      <c r="D1048" s="12" t="s">
        <v>85</v>
      </c>
      <c r="E1048" s="13" t="s">
        <v>42</v>
      </c>
      <c r="F1048" s="12" t="s">
        <v>121</v>
      </c>
      <c r="G1048" s="14" t="s">
        <v>85</v>
      </c>
    </row>
    <row r="1049" spans="1:7" hidden="1" x14ac:dyDescent="0.3">
      <c r="A1049" s="10">
        <v>73408</v>
      </c>
      <c r="B1049" s="12" t="s">
        <v>1079</v>
      </c>
      <c r="C1049" s="12" t="s">
        <v>1056</v>
      </c>
      <c r="D1049" s="12" t="s">
        <v>85</v>
      </c>
      <c r="E1049" s="13" t="s">
        <v>41</v>
      </c>
      <c r="F1049" s="12" t="s">
        <v>121</v>
      </c>
      <c r="G1049" s="14" t="s">
        <v>85</v>
      </c>
    </row>
    <row r="1050" spans="1:7" hidden="1" x14ac:dyDescent="0.3">
      <c r="A1050" s="10">
        <v>73411</v>
      </c>
      <c r="B1050" s="12" t="s">
        <v>1080</v>
      </c>
      <c r="C1050" s="12" t="s">
        <v>1056</v>
      </c>
      <c r="D1050" s="12" t="s">
        <v>85</v>
      </c>
      <c r="E1050" s="13" t="s">
        <v>42</v>
      </c>
      <c r="F1050" s="12" t="s">
        <v>121</v>
      </c>
      <c r="G1050" s="14" t="s">
        <v>85</v>
      </c>
    </row>
    <row r="1051" spans="1:7" hidden="1" x14ac:dyDescent="0.3">
      <c r="A1051" s="10">
        <v>73443</v>
      </c>
      <c r="B1051" s="12" t="s">
        <v>1081</v>
      </c>
      <c r="C1051" s="12" t="s">
        <v>1056</v>
      </c>
      <c r="D1051" s="12" t="s">
        <v>85</v>
      </c>
      <c r="E1051" s="13" t="s">
        <v>42</v>
      </c>
      <c r="F1051" s="12" t="s">
        <v>121</v>
      </c>
      <c r="G1051" s="14" t="s">
        <v>85</v>
      </c>
    </row>
    <row r="1052" spans="1:7" hidden="1" x14ac:dyDescent="0.3">
      <c r="A1052" s="10">
        <v>73449</v>
      </c>
      <c r="B1052" s="12" t="s">
        <v>1082</v>
      </c>
      <c r="C1052" s="12" t="s">
        <v>1056</v>
      </c>
      <c r="D1052" s="12" t="s">
        <v>71</v>
      </c>
      <c r="E1052" s="13" t="s">
        <v>41</v>
      </c>
      <c r="F1052" s="12" t="s">
        <v>121</v>
      </c>
      <c r="G1052" s="14" t="s">
        <v>71</v>
      </c>
    </row>
    <row r="1053" spans="1:7" hidden="1" x14ac:dyDescent="0.3">
      <c r="A1053" s="10">
        <v>73461</v>
      </c>
      <c r="B1053" s="12" t="s">
        <v>1083</v>
      </c>
      <c r="C1053" s="12" t="s">
        <v>1056</v>
      </c>
      <c r="D1053" s="12" t="s">
        <v>85</v>
      </c>
      <c r="E1053" s="13" t="s">
        <v>42</v>
      </c>
      <c r="F1053" s="12" t="s">
        <v>121</v>
      </c>
      <c r="G1053" s="14" t="s">
        <v>85</v>
      </c>
    </row>
    <row r="1054" spans="1:7" hidden="1" x14ac:dyDescent="0.3">
      <c r="A1054" s="10">
        <v>73483</v>
      </c>
      <c r="B1054" s="12" t="s">
        <v>1084</v>
      </c>
      <c r="C1054" s="12" t="s">
        <v>1056</v>
      </c>
      <c r="D1054" s="12" t="s">
        <v>90</v>
      </c>
      <c r="E1054" s="13" t="s">
        <v>41</v>
      </c>
      <c r="F1054" s="12" t="s">
        <v>121</v>
      </c>
      <c r="G1054" s="14" t="s">
        <v>90</v>
      </c>
    </row>
    <row r="1055" spans="1:7" hidden="1" x14ac:dyDescent="0.3">
      <c r="A1055" s="10">
        <v>73504</v>
      </c>
      <c r="B1055" s="12" t="s">
        <v>1085</v>
      </c>
      <c r="C1055" s="12" t="s">
        <v>1056</v>
      </c>
      <c r="D1055" s="12" t="s">
        <v>85</v>
      </c>
      <c r="E1055" s="13" t="s">
        <v>42</v>
      </c>
      <c r="F1055" s="12" t="s">
        <v>121</v>
      </c>
      <c r="G1055" s="14" t="s">
        <v>85</v>
      </c>
    </row>
    <row r="1056" spans="1:7" hidden="1" x14ac:dyDescent="0.3">
      <c r="A1056" s="10">
        <v>73520</v>
      </c>
      <c r="B1056" s="12" t="s">
        <v>1086</v>
      </c>
      <c r="C1056" s="12" t="s">
        <v>1056</v>
      </c>
      <c r="D1056" s="12" t="s">
        <v>85</v>
      </c>
      <c r="E1056" s="13" t="s">
        <v>42</v>
      </c>
      <c r="F1056" s="12" t="s">
        <v>121</v>
      </c>
      <c r="G1056" s="14" t="s">
        <v>85</v>
      </c>
    </row>
    <row r="1057" spans="1:7" hidden="1" x14ac:dyDescent="0.3">
      <c r="A1057" s="10">
        <v>73547</v>
      </c>
      <c r="B1057" s="12" t="s">
        <v>1087</v>
      </c>
      <c r="C1057" s="12" t="s">
        <v>1056</v>
      </c>
      <c r="D1057" s="12" t="s">
        <v>85</v>
      </c>
      <c r="E1057" s="13" t="s">
        <v>41</v>
      </c>
      <c r="F1057" s="12" t="s">
        <v>121</v>
      </c>
      <c r="G1057" s="14" t="s">
        <v>85</v>
      </c>
    </row>
    <row r="1058" spans="1:7" hidden="1" x14ac:dyDescent="0.3">
      <c r="A1058" s="10">
        <v>73555</v>
      </c>
      <c r="B1058" s="12" t="s">
        <v>1088</v>
      </c>
      <c r="C1058" s="12" t="s">
        <v>1056</v>
      </c>
      <c r="D1058" s="12" t="s">
        <v>85</v>
      </c>
      <c r="E1058" s="13" t="s">
        <v>42</v>
      </c>
      <c r="F1058" s="12" t="s">
        <v>121</v>
      </c>
      <c r="G1058" s="14" t="s">
        <v>85</v>
      </c>
    </row>
    <row r="1059" spans="1:7" hidden="1" x14ac:dyDescent="0.3">
      <c r="A1059" s="10">
        <v>73563</v>
      </c>
      <c r="B1059" s="12" t="s">
        <v>1089</v>
      </c>
      <c r="C1059" s="12" t="s">
        <v>1056</v>
      </c>
      <c r="D1059" s="12" t="s">
        <v>85</v>
      </c>
      <c r="E1059" s="13" t="s">
        <v>42</v>
      </c>
      <c r="F1059" s="12" t="s">
        <v>121</v>
      </c>
      <c r="G1059" s="14" t="s">
        <v>85</v>
      </c>
    </row>
    <row r="1060" spans="1:7" hidden="1" x14ac:dyDescent="0.3">
      <c r="A1060" s="10">
        <v>73585</v>
      </c>
      <c r="B1060" s="12" t="s">
        <v>1090</v>
      </c>
      <c r="C1060" s="12" t="s">
        <v>1056</v>
      </c>
      <c r="D1060" s="12" t="s">
        <v>85</v>
      </c>
      <c r="E1060" s="13" t="s">
        <v>41</v>
      </c>
      <c r="F1060" s="12" t="s">
        <v>121</v>
      </c>
      <c r="G1060" s="14" t="s">
        <v>85</v>
      </c>
    </row>
    <row r="1061" spans="1:7" hidden="1" x14ac:dyDescent="0.3">
      <c r="A1061" s="10">
        <v>73616</v>
      </c>
      <c r="B1061" s="12" t="s">
        <v>1091</v>
      </c>
      <c r="C1061" s="12" t="s">
        <v>1056</v>
      </c>
      <c r="D1061" s="12" t="s">
        <v>85</v>
      </c>
      <c r="E1061" s="13" t="s">
        <v>42</v>
      </c>
      <c r="F1061" s="12" t="s">
        <v>121</v>
      </c>
      <c r="G1061" s="14" t="s">
        <v>85</v>
      </c>
    </row>
    <row r="1062" spans="1:7" hidden="1" x14ac:dyDescent="0.3">
      <c r="A1062" s="10">
        <v>73622</v>
      </c>
      <c r="B1062" s="12" t="s">
        <v>1092</v>
      </c>
      <c r="C1062" s="12" t="s">
        <v>1056</v>
      </c>
      <c r="D1062" s="12" t="s">
        <v>85</v>
      </c>
      <c r="E1062" s="13" t="s">
        <v>42</v>
      </c>
      <c r="F1062" s="12" t="s">
        <v>121</v>
      </c>
      <c r="G1062" s="14" t="s">
        <v>85</v>
      </c>
    </row>
    <row r="1063" spans="1:7" hidden="1" x14ac:dyDescent="0.3">
      <c r="A1063" s="10">
        <v>73624</v>
      </c>
      <c r="B1063" s="12" t="s">
        <v>1093</v>
      </c>
      <c r="C1063" s="12" t="s">
        <v>1056</v>
      </c>
      <c r="D1063" s="12" t="s">
        <v>85</v>
      </c>
      <c r="E1063" s="13" t="s">
        <v>42</v>
      </c>
      <c r="F1063" s="12" t="s">
        <v>121</v>
      </c>
      <c r="G1063" s="14" t="s">
        <v>85</v>
      </c>
    </row>
    <row r="1064" spans="1:7" hidden="1" x14ac:dyDescent="0.3">
      <c r="A1064" s="10">
        <v>73671</v>
      </c>
      <c r="B1064" s="12" t="s">
        <v>1094</v>
      </c>
      <c r="C1064" s="12" t="s">
        <v>1056</v>
      </c>
      <c r="D1064" s="12" t="s">
        <v>85</v>
      </c>
      <c r="E1064" s="13" t="s">
        <v>41</v>
      </c>
      <c r="F1064" s="12" t="s">
        <v>121</v>
      </c>
      <c r="G1064" s="14" t="s">
        <v>85</v>
      </c>
    </row>
    <row r="1065" spans="1:7" hidden="1" x14ac:dyDescent="0.3">
      <c r="A1065" s="10">
        <v>73675</v>
      </c>
      <c r="B1065" s="12" t="s">
        <v>1095</v>
      </c>
      <c r="C1065" s="12" t="s">
        <v>1056</v>
      </c>
      <c r="D1065" s="12" t="s">
        <v>85</v>
      </c>
      <c r="E1065" s="13" t="s">
        <v>42</v>
      </c>
      <c r="F1065" s="12" t="s">
        <v>121</v>
      </c>
      <c r="G1065" s="14" t="s">
        <v>85</v>
      </c>
    </row>
    <row r="1066" spans="1:7" hidden="1" x14ac:dyDescent="0.3">
      <c r="A1066" s="10">
        <v>73686</v>
      </c>
      <c r="B1066" s="12" t="s">
        <v>1096</v>
      </c>
      <c r="C1066" s="12" t="s">
        <v>1056</v>
      </c>
      <c r="D1066" s="12" t="s">
        <v>85</v>
      </c>
      <c r="E1066" s="13" t="s">
        <v>42</v>
      </c>
      <c r="F1066" s="12" t="s">
        <v>121</v>
      </c>
      <c r="G1066" s="14" t="s">
        <v>85</v>
      </c>
    </row>
    <row r="1067" spans="1:7" hidden="1" x14ac:dyDescent="0.3">
      <c r="A1067" s="10">
        <v>73854</v>
      </c>
      <c r="B1067" s="12" t="s">
        <v>1097</v>
      </c>
      <c r="C1067" s="12" t="s">
        <v>1056</v>
      </c>
      <c r="D1067" s="12" t="s">
        <v>85</v>
      </c>
      <c r="E1067" s="13" t="s">
        <v>41</v>
      </c>
      <c r="F1067" s="12" t="s">
        <v>121</v>
      </c>
      <c r="G1067" s="14" t="s">
        <v>85</v>
      </c>
    </row>
    <row r="1068" spans="1:7" hidden="1" x14ac:dyDescent="0.3">
      <c r="A1068" s="10">
        <v>73861</v>
      </c>
      <c r="B1068" s="12" t="s">
        <v>1098</v>
      </c>
      <c r="C1068" s="12" t="s">
        <v>1056</v>
      </c>
      <c r="D1068" s="12" t="s">
        <v>85</v>
      </c>
      <c r="E1068" s="13" t="s">
        <v>41</v>
      </c>
      <c r="F1068" s="12" t="s">
        <v>121</v>
      </c>
      <c r="G1068" s="14" t="s">
        <v>85</v>
      </c>
    </row>
    <row r="1069" spans="1:7" hidden="1" x14ac:dyDescent="0.3">
      <c r="A1069" s="10">
        <v>73870</v>
      </c>
      <c r="B1069" s="12" t="s">
        <v>1099</v>
      </c>
      <c r="C1069" s="12" t="s">
        <v>1056</v>
      </c>
      <c r="D1069" s="12" t="s">
        <v>85</v>
      </c>
      <c r="E1069" s="13" t="s">
        <v>42</v>
      </c>
      <c r="F1069" s="12" t="s">
        <v>121</v>
      </c>
      <c r="G1069" s="14" t="s">
        <v>85</v>
      </c>
    </row>
    <row r="1070" spans="1:7" hidden="1" x14ac:dyDescent="0.3">
      <c r="A1070" s="10">
        <v>73873</v>
      </c>
      <c r="B1070" s="12" t="s">
        <v>1100</v>
      </c>
      <c r="C1070" s="12" t="s">
        <v>1056</v>
      </c>
      <c r="D1070" s="12" t="s">
        <v>85</v>
      </c>
      <c r="E1070" s="13" t="s">
        <v>42</v>
      </c>
      <c r="F1070" s="12" t="s">
        <v>121</v>
      </c>
      <c r="G1070" s="14" t="s">
        <v>85</v>
      </c>
    </row>
    <row r="1071" spans="1:7" hidden="1" x14ac:dyDescent="0.3">
      <c r="A1071" s="10">
        <v>76054</v>
      </c>
      <c r="B1071" s="11" t="s">
        <v>119</v>
      </c>
      <c r="C1071" s="12" t="s">
        <v>1101</v>
      </c>
      <c r="D1071" s="12" t="s">
        <v>92</v>
      </c>
      <c r="E1071" s="13" t="s">
        <v>42</v>
      </c>
      <c r="F1071" s="12" t="s">
        <v>121</v>
      </c>
      <c r="G1071" s="14" t="s">
        <v>92</v>
      </c>
    </row>
    <row r="1072" spans="1:7" hidden="1" x14ac:dyDescent="0.3">
      <c r="A1072" s="10">
        <v>76100</v>
      </c>
      <c r="B1072" s="11" t="s">
        <v>275</v>
      </c>
      <c r="C1072" s="12" t="s">
        <v>1101</v>
      </c>
      <c r="D1072" s="12" t="s">
        <v>92</v>
      </c>
      <c r="E1072" s="13" t="s">
        <v>41</v>
      </c>
      <c r="F1072" s="12" t="s">
        <v>121</v>
      </c>
      <c r="G1072" s="14" t="s">
        <v>92</v>
      </c>
    </row>
    <row r="1073" spans="1:7" hidden="1" x14ac:dyDescent="0.3">
      <c r="A1073" s="10">
        <v>76130</v>
      </c>
      <c r="B1073" s="11" t="s">
        <v>252</v>
      </c>
      <c r="C1073" s="12" t="s">
        <v>1101</v>
      </c>
      <c r="D1073" s="12" t="s">
        <v>77</v>
      </c>
      <c r="E1073" s="13" t="s">
        <v>41</v>
      </c>
      <c r="F1073" s="12" t="s">
        <v>121</v>
      </c>
      <c r="G1073" s="14" t="s">
        <v>77</v>
      </c>
    </row>
    <row r="1074" spans="1:7" hidden="1" x14ac:dyDescent="0.3">
      <c r="A1074" s="10">
        <v>76400</v>
      </c>
      <c r="B1074" s="11" t="s">
        <v>132</v>
      </c>
      <c r="C1074" s="12" t="s">
        <v>1101</v>
      </c>
      <c r="D1074" s="12" t="s">
        <v>92</v>
      </c>
      <c r="E1074" s="13" t="s">
        <v>41</v>
      </c>
      <c r="F1074" s="12" t="s">
        <v>121</v>
      </c>
      <c r="G1074" s="14" t="s">
        <v>92</v>
      </c>
    </row>
    <row r="1075" spans="1:7" hidden="1" x14ac:dyDescent="0.3">
      <c r="A1075" s="10">
        <v>76403</v>
      </c>
      <c r="B1075" s="11" t="s">
        <v>106</v>
      </c>
      <c r="C1075" s="12" t="s">
        <v>1101</v>
      </c>
      <c r="D1075" s="12" t="s">
        <v>92</v>
      </c>
      <c r="E1075" s="13" t="s">
        <v>41</v>
      </c>
      <c r="F1075" s="12" t="s">
        <v>121</v>
      </c>
      <c r="G1075" s="14" t="s">
        <v>92</v>
      </c>
    </row>
    <row r="1076" spans="1:7" hidden="1" x14ac:dyDescent="0.3">
      <c r="A1076" s="10">
        <v>76606</v>
      </c>
      <c r="B1076" s="11" t="s">
        <v>815</v>
      </c>
      <c r="C1076" s="12" t="s">
        <v>1101</v>
      </c>
      <c r="D1076" s="12" t="s">
        <v>77</v>
      </c>
      <c r="E1076" s="13" t="s">
        <v>41</v>
      </c>
      <c r="F1076" s="12" t="s">
        <v>121</v>
      </c>
      <c r="G1076" s="14" t="s">
        <v>77</v>
      </c>
    </row>
    <row r="1077" spans="1:7" hidden="1" x14ac:dyDescent="0.3">
      <c r="A1077" s="10">
        <v>76670</v>
      </c>
      <c r="B1077" s="11" t="s">
        <v>1034</v>
      </c>
      <c r="C1077" s="12" t="s">
        <v>1101</v>
      </c>
      <c r="D1077" s="12" t="s">
        <v>77</v>
      </c>
      <c r="E1077" s="13" t="s">
        <v>41</v>
      </c>
      <c r="F1077" s="12" t="s">
        <v>121</v>
      </c>
      <c r="G1077" s="14" t="s">
        <v>77</v>
      </c>
    </row>
    <row r="1078" spans="1:7" hidden="1" x14ac:dyDescent="0.3">
      <c r="A1078" s="10">
        <v>76020</v>
      </c>
      <c r="B1078" s="12" t="s">
        <v>1102</v>
      </c>
      <c r="C1078" s="12" t="s">
        <v>1101</v>
      </c>
      <c r="D1078" s="12" t="s">
        <v>92</v>
      </c>
      <c r="E1078" s="13" t="s">
        <v>41</v>
      </c>
      <c r="F1078" s="12" t="s">
        <v>121</v>
      </c>
      <c r="G1078" s="14" t="s">
        <v>92</v>
      </c>
    </row>
    <row r="1079" spans="1:7" hidden="1" x14ac:dyDescent="0.3">
      <c r="A1079" s="10">
        <v>76036</v>
      </c>
      <c r="B1079" s="12" t="s">
        <v>1103</v>
      </c>
      <c r="C1079" s="12" t="s">
        <v>1101</v>
      </c>
      <c r="D1079" s="12" t="s">
        <v>77</v>
      </c>
      <c r="E1079" s="13" t="s">
        <v>41</v>
      </c>
      <c r="F1079" s="12" t="s">
        <v>121</v>
      </c>
      <c r="G1079" s="14" t="s">
        <v>77</v>
      </c>
    </row>
    <row r="1080" spans="1:7" hidden="1" x14ac:dyDescent="0.3">
      <c r="A1080" s="10">
        <v>76041</v>
      </c>
      <c r="B1080" s="12" t="s">
        <v>1104</v>
      </c>
      <c r="C1080" s="12" t="s">
        <v>1101</v>
      </c>
      <c r="D1080" s="12" t="s">
        <v>92</v>
      </c>
      <c r="E1080" s="13" t="s">
        <v>41</v>
      </c>
      <c r="F1080" s="12" t="s">
        <v>121</v>
      </c>
      <c r="G1080" s="14" t="s">
        <v>92</v>
      </c>
    </row>
    <row r="1081" spans="1:7" hidden="1" x14ac:dyDescent="0.3">
      <c r="A1081" s="10">
        <v>76109</v>
      </c>
      <c r="B1081" s="12" t="s">
        <v>1105</v>
      </c>
      <c r="C1081" s="12" t="s">
        <v>1101</v>
      </c>
      <c r="D1081" s="12" t="s">
        <v>77</v>
      </c>
      <c r="E1081" s="13" t="s">
        <v>42</v>
      </c>
      <c r="F1081" s="12" t="s">
        <v>121</v>
      </c>
      <c r="G1081" s="14" t="s">
        <v>77</v>
      </c>
    </row>
    <row r="1082" spans="1:7" hidden="1" x14ac:dyDescent="0.3">
      <c r="A1082" s="10">
        <v>76113</v>
      </c>
      <c r="B1082" s="12" t="s">
        <v>1106</v>
      </c>
      <c r="C1082" s="12" t="s">
        <v>1101</v>
      </c>
      <c r="D1082" s="12" t="s">
        <v>77</v>
      </c>
      <c r="E1082" s="13" t="s">
        <v>41</v>
      </c>
      <c r="F1082" s="12" t="s">
        <v>121</v>
      </c>
      <c r="G1082" s="14" t="s">
        <v>77</v>
      </c>
    </row>
    <row r="1083" spans="1:7" hidden="1" x14ac:dyDescent="0.3">
      <c r="A1083" s="10">
        <v>76122</v>
      </c>
      <c r="B1083" s="12" t="s">
        <v>1107</v>
      </c>
      <c r="C1083" s="12" t="s">
        <v>1101</v>
      </c>
      <c r="D1083" s="12" t="s">
        <v>92</v>
      </c>
      <c r="E1083" s="13" t="s">
        <v>41</v>
      </c>
      <c r="F1083" s="12" t="s">
        <v>121</v>
      </c>
      <c r="G1083" s="14" t="s">
        <v>92</v>
      </c>
    </row>
    <row r="1084" spans="1:7" hidden="1" x14ac:dyDescent="0.3">
      <c r="A1084" s="10">
        <v>76001</v>
      </c>
      <c r="B1084" s="12" t="s">
        <v>77</v>
      </c>
      <c r="C1084" s="12" t="s">
        <v>1101</v>
      </c>
      <c r="D1084" s="12" t="s">
        <v>77</v>
      </c>
      <c r="E1084" s="13" t="s">
        <v>40</v>
      </c>
      <c r="F1084" s="12" t="s">
        <v>121</v>
      </c>
      <c r="G1084" s="14" t="s">
        <v>77</v>
      </c>
    </row>
    <row r="1085" spans="1:7" hidden="1" x14ac:dyDescent="0.3">
      <c r="A1085" s="10">
        <v>76126</v>
      </c>
      <c r="B1085" s="12" t="s">
        <v>1108</v>
      </c>
      <c r="C1085" s="12" t="s">
        <v>1101</v>
      </c>
      <c r="D1085" s="12" t="s">
        <v>77</v>
      </c>
      <c r="E1085" s="13" t="s">
        <v>41</v>
      </c>
      <c r="F1085" s="12" t="s">
        <v>121</v>
      </c>
      <c r="G1085" s="14" t="s">
        <v>77</v>
      </c>
    </row>
    <row r="1086" spans="1:7" hidden="1" x14ac:dyDescent="0.3">
      <c r="A1086" s="10">
        <v>76147</v>
      </c>
      <c r="B1086" s="12" t="s">
        <v>1109</v>
      </c>
      <c r="C1086" s="12" t="s">
        <v>1101</v>
      </c>
      <c r="D1086" s="12" t="s">
        <v>92</v>
      </c>
      <c r="E1086" s="13" t="s">
        <v>40</v>
      </c>
      <c r="F1086" s="12" t="s">
        <v>121</v>
      </c>
      <c r="G1086" s="14" t="s">
        <v>92</v>
      </c>
    </row>
    <row r="1087" spans="1:7" hidden="1" x14ac:dyDescent="0.3">
      <c r="A1087" s="10">
        <v>76233</v>
      </c>
      <c r="B1087" s="12" t="s">
        <v>1110</v>
      </c>
      <c r="C1087" s="12" t="s">
        <v>1101</v>
      </c>
      <c r="D1087" s="12" t="s">
        <v>77</v>
      </c>
      <c r="E1087" s="13" t="s">
        <v>41</v>
      </c>
      <c r="F1087" s="12" t="s">
        <v>121</v>
      </c>
      <c r="G1087" s="14" t="s">
        <v>77</v>
      </c>
    </row>
    <row r="1088" spans="1:7" hidden="1" x14ac:dyDescent="0.3">
      <c r="A1088" s="10">
        <v>76243</v>
      </c>
      <c r="B1088" s="12" t="s">
        <v>1111</v>
      </c>
      <c r="C1088" s="12" t="s">
        <v>1101</v>
      </c>
      <c r="D1088" s="12" t="s">
        <v>92</v>
      </c>
      <c r="E1088" s="13" t="s">
        <v>42</v>
      </c>
      <c r="F1088" s="12" t="s">
        <v>121</v>
      </c>
      <c r="G1088" s="14" t="s">
        <v>92</v>
      </c>
    </row>
    <row r="1089" spans="1:7" hidden="1" x14ac:dyDescent="0.3">
      <c r="A1089" s="10">
        <v>76246</v>
      </c>
      <c r="B1089" s="12" t="s">
        <v>1112</v>
      </c>
      <c r="C1089" s="12" t="s">
        <v>1101</v>
      </c>
      <c r="D1089" s="12" t="s">
        <v>92</v>
      </c>
      <c r="E1089" s="13" t="s">
        <v>42</v>
      </c>
      <c r="F1089" s="12" t="s">
        <v>121</v>
      </c>
      <c r="G1089" s="14" t="s">
        <v>92</v>
      </c>
    </row>
    <row r="1090" spans="1:7" hidden="1" x14ac:dyDescent="0.3">
      <c r="A1090" s="10">
        <v>76248</v>
      </c>
      <c r="B1090" s="12" t="s">
        <v>1113</v>
      </c>
      <c r="C1090" s="12" t="s">
        <v>1101</v>
      </c>
      <c r="D1090" s="12" t="s">
        <v>77</v>
      </c>
      <c r="E1090" s="13" t="s">
        <v>41</v>
      </c>
      <c r="F1090" s="12" t="s">
        <v>121</v>
      </c>
      <c r="G1090" s="14" t="s">
        <v>77</v>
      </c>
    </row>
    <row r="1091" spans="1:7" hidden="1" x14ac:dyDescent="0.3">
      <c r="A1091" s="10">
        <v>76250</v>
      </c>
      <c r="B1091" s="12" t="s">
        <v>1114</v>
      </c>
      <c r="C1091" s="12" t="s">
        <v>1101</v>
      </c>
      <c r="D1091" s="12" t="s">
        <v>92</v>
      </c>
      <c r="E1091" s="13" t="s">
        <v>41</v>
      </c>
      <c r="F1091" s="12" t="s">
        <v>121</v>
      </c>
      <c r="G1091" s="14" t="s">
        <v>92</v>
      </c>
    </row>
    <row r="1092" spans="1:7" hidden="1" x14ac:dyDescent="0.3">
      <c r="A1092" s="10">
        <v>76275</v>
      </c>
      <c r="B1092" s="12" t="s">
        <v>1115</v>
      </c>
      <c r="C1092" s="12" t="s">
        <v>1101</v>
      </c>
      <c r="D1092" s="12" t="s">
        <v>77</v>
      </c>
      <c r="E1092" s="13" t="s">
        <v>41</v>
      </c>
      <c r="F1092" s="12" t="s">
        <v>121</v>
      </c>
      <c r="G1092" s="14" t="s">
        <v>77</v>
      </c>
    </row>
    <row r="1093" spans="1:7" hidden="1" x14ac:dyDescent="0.3">
      <c r="A1093" s="10">
        <v>76306</v>
      </c>
      <c r="B1093" s="12" t="s">
        <v>1116</v>
      </c>
      <c r="C1093" s="12" t="s">
        <v>1101</v>
      </c>
      <c r="D1093" s="12" t="s">
        <v>77</v>
      </c>
      <c r="E1093" s="13" t="s">
        <v>41</v>
      </c>
      <c r="F1093" s="12" t="s">
        <v>121</v>
      </c>
      <c r="G1093" s="14" t="s">
        <v>77</v>
      </c>
    </row>
    <row r="1094" spans="1:7" hidden="1" x14ac:dyDescent="0.3">
      <c r="A1094" s="10">
        <v>76318</v>
      </c>
      <c r="B1094" s="12" t="s">
        <v>1117</v>
      </c>
      <c r="C1094" s="12" t="s">
        <v>1101</v>
      </c>
      <c r="D1094" s="12" t="s">
        <v>77</v>
      </c>
      <c r="E1094" s="13" t="s">
        <v>41</v>
      </c>
      <c r="F1094" s="12" t="s">
        <v>121</v>
      </c>
      <c r="G1094" s="14" t="s">
        <v>77</v>
      </c>
    </row>
    <row r="1095" spans="1:7" hidden="1" x14ac:dyDescent="0.3">
      <c r="A1095" s="10">
        <v>76111</v>
      </c>
      <c r="B1095" s="12" t="s">
        <v>1118</v>
      </c>
      <c r="C1095" s="12" t="s">
        <v>1101</v>
      </c>
      <c r="D1095" s="12" t="s">
        <v>77</v>
      </c>
      <c r="E1095" s="13" t="s">
        <v>41</v>
      </c>
      <c r="F1095" s="12" t="s">
        <v>121</v>
      </c>
      <c r="G1095" s="14" t="s">
        <v>77</v>
      </c>
    </row>
    <row r="1096" spans="1:7" hidden="1" x14ac:dyDescent="0.3">
      <c r="A1096" s="10">
        <v>76364</v>
      </c>
      <c r="B1096" s="12" t="s">
        <v>1119</v>
      </c>
      <c r="C1096" s="12" t="s">
        <v>1101</v>
      </c>
      <c r="D1096" s="12" t="s">
        <v>77</v>
      </c>
      <c r="E1096" s="13" t="s">
        <v>41</v>
      </c>
      <c r="F1096" s="12" t="s">
        <v>121</v>
      </c>
      <c r="G1096" s="14" t="s">
        <v>77</v>
      </c>
    </row>
    <row r="1097" spans="1:7" hidden="1" x14ac:dyDescent="0.3">
      <c r="A1097" s="10">
        <v>76377</v>
      </c>
      <c r="B1097" s="12" t="s">
        <v>1120</v>
      </c>
      <c r="C1097" s="12" t="s">
        <v>1101</v>
      </c>
      <c r="D1097" s="12" t="s">
        <v>77</v>
      </c>
      <c r="E1097" s="13" t="s">
        <v>41</v>
      </c>
      <c r="F1097" s="12" t="s">
        <v>121</v>
      </c>
      <c r="G1097" s="14" t="s">
        <v>77</v>
      </c>
    </row>
    <row r="1098" spans="1:7" hidden="1" x14ac:dyDescent="0.3">
      <c r="A1098" s="10">
        <v>76497</v>
      </c>
      <c r="B1098" s="12" t="s">
        <v>1121</v>
      </c>
      <c r="C1098" s="12" t="s">
        <v>1101</v>
      </c>
      <c r="D1098" s="12" t="s">
        <v>92</v>
      </c>
      <c r="E1098" s="13" t="s">
        <v>41</v>
      </c>
      <c r="F1098" s="12" t="s">
        <v>121</v>
      </c>
      <c r="G1098" s="14" t="s">
        <v>92</v>
      </c>
    </row>
    <row r="1099" spans="1:7" hidden="1" x14ac:dyDescent="0.3">
      <c r="A1099" s="10">
        <v>76520</v>
      </c>
      <c r="B1099" s="12" t="s">
        <v>1122</v>
      </c>
      <c r="C1099" s="12" t="s">
        <v>1101</v>
      </c>
      <c r="D1099" s="12" t="s">
        <v>77</v>
      </c>
      <c r="E1099" s="13" t="s">
        <v>40</v>
      </c>
      <c r="F1099" s="12" t="s">
        <v>121</v>
      </c>
      <c r="G1099" s="14" t="s">
        <v>77</v>
      </c>
    </row>
    <row r="1100" spans="1:7" hidden="1" x14ac:dyDescent="0.3">
      <c r="A1100" s="10">
        <v>76563</v>
      </c>
      <c r="B1100" s="12" t="s">
        <v>1123</v>
      </c>
      <c r="C1100" s="12" t="s">
        <v>1101</v>
      </c>
      <c r="D1100" s="12" t="s">
        <v>77</v>
      </c>
      <c r="E1100" s="13" t="s">
        <v>41</v>
      </c>
      <c r="F1100" s="12" t="s">
        <v>121</v>
      </c>
      <c r="G1100" s="14" t="s">
        <v>77</v>
      </c>
    </row>
    <row r="1101" spans="1:7" hidden="1" x14ac:dyDescent="0.3">
      <c r="A1101" s="10">
        <v>76616</v>
      </c>
      <c r="B1101" s="12" t="s">
        <v>1124</v>
      </c>
      <c r="C1101" s="12" t="s">
        <v>1101</v>
      </c>
      <c r="D1101" s="12" t="s">
        <v>77</v>
      </c>
      <c r="E1101" s="13" t="s">
        <v>41</v>
      </c>
      <c r="F1101" s="12" t="s">
        <v>121</v>
      </c>
      <c r="G1101" s="14" t="s">
        <v>77</v>
      </c>
    </row>
    <row r="1102" spans="1:7" hidden="1" x14ac:dyDescent="0.3">
      <c r="A1102" s="10">
        <v>76622</v>
      </c>
      <c r="B1102" s="12" t="s">
        <v>1125</v>
      </c>
      <c r="C1102" s="12" t="s">
        <v>1101</v>
      </c>
      <c r="D1102" s="12" t="s">
        <v>92</v>
      </c>
      <c r="E1102" s="13" t="s">
        <v>42</v>
      </c>
      <c r="F1102" s="12" t="s">
        <v>121</v>
      </c>
      <c r="G1102" s="14" t="s">
        <v>92</v>
      </c>
    </row>
    <row r="1103" spans="1:7" hidden="1" x14ac:dyDescent="0.3">
      <c r="A1103" s="10">
        <v>76736</v>
      </c>
      <c r="B1103" s="12" t="s">
        <v>1126</v>
      </c>
      <c r="C1103" s="12" t="s">
        <v>1101</v>
      </c>
      <c r="D1103" s="12" t="s">
        <v>92</v>
      </c>
      <c r="E1103" s="13" t="s">
        <v>41</v>
      </c>
      <c r="F1103" s="12" t="s">
        <v>121</v>
      </c>
      <c r="G1103" s="14" t="s">
        <v>92</v>
      </c>
    </row>
    <row r="1104" spans="1:7" hidden="1" x14ac:dyDescent="0.3">
      <c r="A1104" s="10">
        <v>76823</v>
      </c>
      <c r="B1104" s="12" t="s">
        <v>1127</v>
      </c>
      <c r="C1104" s="12" t="s">
        <v>1101</v>
      </c>
      <c r="D1104" s="12" t="s">
        <v>92</v>
      </c>
      <c r="E1104" s="13" t="s">
        <v>41</v>
      </c>
      <c r="F1104" s="12" t="s">
        <v>121</v>
      </c>
      <c r="G1104" s="14" t="s">
        <v>92</v>
      </c>
    </row>
    <row r="1105" spans="1:7" hidden="1" x14ac:dyDescent="0.3">
      <c r="A1105" s="10">
        <v>76828</v>
      </c>
      <c r="B1105" s="12" t="s">
        <v>1128</v>
      </c>
      <c r="C1105" s="12" t="s">
        <v>1101</v>
      </c>
      <c r="D1105" s="12" t="s">
        <v>92</v>
      </c>
      <c r="E1105" s="13" t="s">
        <v>41</v>
      </c>
      <c r="F1105" s="12" t="s">
        <v>121</v>
      </c>
      <c r="G1105" s="14" t="s">
        <v>92</v>
      </c>
    </row>
    <row r="1106" spans="1:7" hidden="1" x14ac:dyDescent="0.3">
      <c r="A1106" s="10">
        <v>76834</v>
      </c>
      <c r="B1106" s="12" t="s">
        <v>1129</v>
      </c>
      <c r="C1106" s="12" t="s">
        <v>1101</v>
      </c>
      <c r="D1106" s="12" t="s">
        <v>77</v>
      </c>
      <c r="E1106" s="13" t="s">
        <v>41</v>
      </c>
      <c r="F1106" s="12" t="s">
        <v>121</v>
      </c>
      <c r="G1106" s="14" t="s">
        <v>77</v>
      </c>
    </row>
    <row r="1107" spans="1:7" hidden="1" x14ac:dyDescent="0.3">
      <c r="A1107" s="10">
        <v>76845</v>
      </c>
      <c r="B1107" s="12" t="s">
        <v>1130</v>
      </c>
      <c r="C1107" s="12" t="s">
        <v>1101</v>
      </c>
      <c r="D1107" s="12" t="s">
        <v>92</v>
      </c>
      <c r="E1107" s="13" t="s">
        <v>41</v>
      </c>
      <c r="F1107" s="12" t="s">
        <v>121</v>
      </c>
      <c r="G1107" s="14" t="s">
        <v>92</v>
      </c>
    </row>
    <row r="1108" spans="1:7" hidden="1" x14ac:dyDescent="0.3">
      <c r="A1108" s="10">
        <v>76863</v>
      </c>
      <c r="B1108" s="12" t="s">
        <v>1131</v>
      </c>
      <c r="C1108" s="12" t="s">
        <v>1101</v>
      </c>
      <c r="D1108" s="12" t="s">
        <v>92</v>
      </c>
      <c r="E1108" s="13" t="s">
        <v>42</v>
      </c>
      <c r="F1108" s="12" t="s">
        <v>121</v>
      </c>
      <c r="G1108" s="14" t="s">
        <v>92</v>
      </c>
    </row>
    <row r="1109" spans="1:7" hidden="1" x14ac:dyDescent="0.3">
      <c r="A1109" s="10">
        <v>76869</v>
      </c>
      <c r="B1109" s="12" t="s">
        <v>1132</v>
      </c>
      <c r="C1109" s="12" t="s">
        <v>1101</v>
      </c>
      <c r="D1109" s="12" t="s">
        <v>77</v>
      </c>
      <c r="E1109" s="13" t="s">
        <v>41</v>
      </c>
      <c r="F1109" s="12" t="s">
        <v>121</v>
      </c>
      <c r="G1109" s="14" t="s">
        <v>77</v>
      </c>
    </row>
    <row r="1110" spans="1:7" hidden="1" x14ac:dyDescent="0.3">
      <c r="A1110" s="10">
        <v>76890</v>
      </c>
      <c r="B1110" s="12" t="s">
        <v>1133</v>
      </c>
      <c r="C1110" s="12" t="s">
        <v>1101</v>
      </c>
      <c r="D1110" s="12" t="s">
        <v>77</v>
      </c>
      <c r="E1110" s="13" t="s">
        <v>41</v>
      </c>
      <c r="F1110" s="12" t="s">
        <v>121</v>
      </c>
      <c r="G1110" s="14" t="s">
        <v>77</v>
      </c>
    </row>
    <row r="1111" spans="1:7" hidden="1" x14ac:dyDescent="0.3">
      <c r="A1111" s="10">
        <v>76892</v>
      </c>
      <c r="B1111" s="12" t="s">
        <v>1134</v>
      </c>
      <c r="C1111" s="12" t="s">
        <v>1101</v>
      </c>
      <c r="D1111" s="12" t="s">
        <v>77</v>
      </c>
      <c r="E1111" s="13" t="s">
        <v>40</v>
      </c>
      <c r="F1111" s="12" t="s">
        <v>121</v>
      </c>
      <c r="G1111" s="14" t="s">
        <v>77</v>
      </c>
    </row>
    <row r="1112" spans="1:7" hidden="1" x14ac:dyDescent="0.3">
      <c r="A1112" s="10">
        <v>76895</v>
      </c>
      <c r="B1112" s="12" t="s">
        <v>1135</v>
      </c>
      <c r="C1112" s="12" t="s">
        <v>1101</v>
      </c>
      <c r="D1112" s="12" t="s">
        <v>92</v>
      </c>
      <c r="E1112" s="13" t="s">
        <v>42</v>
      </c>
      <c r="F1112" s="12" t="s">
        <v>121</v>
      </c>
      <c r="G1112" s="14" t="s">
        <v>92</v>
      </c>
    </row>
    <row r="1113" spans="1:7" hidden="1" x14ac:dyDescent="0.3">
      <c r="A1113" s="10">
        <v>97161</v>
      </c>
      <c r="B1113" s="12" t="s">
        <v>1136</v>
      </c>
      <c r="C1113" s="12" t="s">
        <v>1137</v>
      </c>
      <c r="D1113" s="12" t="s">
        <v>98</v>
      </c>
      <c r="E1113" s="13" t="s">
        <v>42</v>
      </c>
      <c r="F1113" s="12" t="s">
        <v>108</v>
      </c>
      <c r="G1113" s="14" t="s">
        <v>98</v>
      </c>
    </row>
    <row r="1114" spans="1:7" hidden="1" x14ac:dyDescent="0.3">
      <c r="A1114" s="10">
        <v>97001</v>
      </c>
      <c r="B1114" s="12" t="s">
        <v>1138</v>
      </c>
      <c r="C1114" s="12" t="s">
        <v>1137</v>
      </c>
      <c r="D1114" s="12" t="s">
        <v>71</v>
      </c>
      <c r="E1114" s="13" t="s">
        <v>42</v>
      </c>
      <c r="F1114" s="12" t="s">
        <v>108</v>
      </c>
      <c r="G1114" s="14" t="s">
        <v>71</v>
      </c>
    </row>
    <row r="1115" spans="1:7" hidden="1" x14ac:dyDescent="0.3">
      <c r="A1115" s="10">
        <v>97511</v>
      </c>
      <c r="B1115" s="12" t="s">
        <v>1139</v>
      </c>
      <c r="C1115" s="12" t="s">
        <v>1137</v>
      </c>
      <c r="D1115" s="12" t="s">
        <v>98</v>
      </c>
      <c r="E1115" s="13" t="s">
        <v>42</v>
      </c>
      <c r="F1115" s="12" t="s">
        <v>108</v>
      </c>
      <c r="G1115" s="14" t="s">
        <v>98</v>
      </c>
    </row>
    <row r="1116" spans="1:7" hidden="1" x14ac:dyDescent="0.3">
      <c r="A1116" s="10">
        <v>97777</v>
      </c>
      <c r="B1116" s="12" t="s">
        <v>1140</v>
      </c>
      <c r="C1116" s="12" t="s">
        <v>1137</v>
      </c>
      <c r="D1116" s="12" t="s">
        <v>98</v>
      </c>
      <c r="E1116" s="13" t="s">
        <v>42</v>
      </c>
      <c r="F1116" s="12" t="s">
        <v>108</v>
      </c>
      <c r="G1116" s="14" t="s">
        <v>98</v>
      </c>
    </row>
    <row r="1117" spans="1:7" hidden="1" x14ac:dyDescent="0.3">
      <c r="A1117" s="10">
        <v>97666</v>
      </c>
      <c r="B1117" s="12" t="s">
        <v>1141</v>
      </c>
      <c r="C1117" s="12" t="s">
        <v>1137</v>
      </c>
      <c r="D1117" s="12" t="s">
        <v>98</v>
      </c>
      <c r="E1117" s="13" t="s">
        <v>42</v>
      </c>
      <c r="F1117" s="12" t="s">
        <v>108</v>
      </c>
      <c r="G1117" s="14" t="s">
        <v>98</v>
      </c>
    </row>
    <row r="1118" spans="1:7" hidden="1" x14ac:dyDescent="0.3">
      <c r="A1118" s="10">
        <v>97889</v>
      </c>
      <c r="B1118" s="12" t="s">
        <v>1142</v>
      </c>
      <c r="C1118" s="12" t="s">
        <v>1137</v>
      </c>
      <c r="D1118" s="12" t="s">
        <v>98</v>
      </c>
      <c r="E1118" s="13" t="s">
        <v>42</v>
      </c>
      <c r="F1118" s="12" t="s">
        <v>108</v>
      </c>
      <c r="G1118" s="14" t="s">
        <v>98</v>
      </c>
    </row>
    <row r="1119" spans="1:7" hidden="1" x14ac:dyDescent="0.3">
      <c r="A1119" s="10">
        <v>99773</v>
      </c>
      <c r="B1119" s="12" t="s">
        <v>1143</v>
      </c>
      <c r="C1119" s="12" t="s">
        <v>1144</v>
      </c>
      <c r="D1119" s="12" t="s">
        <v>98</v>
      </c>
      <c r="E1119" s="13" t="s">
        <v>42</v>
      </c>
      <c r="F1119" s="12" t="s">
        <v>108</v>
      </c>
      <c r="G1119" s="14" t="s">
        <v>98</v>
      </c>
    </row>
    <row r="1120" spans="1:7" hidden="1" x14ac:dyDescent="0.3">
      <c r="A1120" s="10">
        <v>99524</v>
      </c>
      <c r="B1120" s="12" t="s">
        <v>1145</v>
      </c>
      <c r="C1120" s="12" t="s">
        <v>1144</v>
      </c>
      <c r="D1120" s="12" t="s">
        <v>98</v>
      </c>
      <c r="E1120" s="13" t="s">
        <v>42</v>
      </c>
      <c r="F1120" s="12" t="s">
        <v>108</v>
      </c>
      <c r="G1120" s="14" t="s">
        <v>98</v>
      </c>
    </row>
    <row r="1121" spans="1:7" hidden="1" x14ac:dyDescent="0.3">
      <c r="A1121" s="10">
        <v>99001</v>
      </c>
      <c r="B1121" s="12" t="s">
        <v>1146</v>
      </c>
      <c r="C1121" s="12" t="s">
        <v>1144</v>
      </c>
      <c r="D1121" s="12" t="s">
        <v>71</v>
      </c>
      <c r="E1121" s="13" t="s">
        <v>42</v>
      </c>
      <c r="F1121" s="12" t="s">
        <v>108</v>
      </c>
      <c r="G1121" s="14" t="s">
        <v>71</v>
      </c>
    </row>
    <row r="1122" spans="1:7" hidden="1" x14ac:dyDescent="0.3">
      <c r="A1122" s="10">
        <v>99624</v>
      </c>
      <c r="B1122" s="12" t="s">
        <v>1147</v>
      </c>
      <c r="C1122" s="12" t="s">
        <v>1144</v>
      </c>
      <c r="D1122" s="12" t="s">
        <v>98</v>
      </c>
      <c r="E1122" s="13" t="s">
        <v>42</v>
      </c>
      <c r="F1122" s="12" t="s">
        <v>108</v>
      </c>
      <c r="G1122" s="14" t="s">
        <v>98</v>
      </c>
    </row>
    <row r="1123" spans="1:7" hidden="1" x14ac:dyDescent="0.3">
      <c r="A1123" s="10">
        <v>23815</v>
      </c>
      <c r="B1123" s="12" t="s">
        <v>1148</v>
      </c>
      <c r="C1123" s="12" t="s">
        <v>276</v>
      </c>
      <c r="D1123" s="12" t="s">
        <v>89</v>
      </c>
      <c r="E1123" s="13" t="s">
        <v>42</v>
      </c>
      <c r="F1123" s="12" t="s">
        <v>121</v>
      </c>
      <c r="G1123" s="14" t="s">
        <v>89</v>
      </c>
    </row>
    <row r="1124" spans="1:7" hidden="1" x14ac:dyDescent="0.3">
      <c r="A1124" s="10">
        <v>23682</v>
      </c>
      <c r="B1124" s="12" t="s">
        <v>1149</v>
      </c>
      <c r="C1124" s="12" t="s">
        <v>276</v>
      </c>
      <c r="D1124" s="12" t="s">
        <v>89</v>
      </c>
      <c r="E1124" s="13" t="s">
        <v>42</v>
      </c>
      <c r="F1124" s="12" t="s">
        <v>121</v>
      </c>
      <c r="G1124" s="14" t="s">
        <v>89</v>
      </c>
    </row>
  </sheetData>
  <autoFilter ref="A1:G1124" xr:uid="{6FD2A39F-4A63-4564-917A-C73EC60C1738}">
    <filterColumn colId="1">
      <filters>
        <filter val="RAQUIRA"/>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B47E-A85C-499E-B0C0-D652A4BE89FD}">
  <sheetPr>
    <tabColor theme="9" tint="0.59999389629810485"/>
  </sheetPr>
  <dimension ref="A1:Z98"/>
  <sheetViews>
    <sheetView topLeftCell="S77" workbookViewId="0">
      <selection activeCell="Z2" sqref="Z2:Z97"/>
    </sheetView>
  </sheetViews>
  <sheetFormatPr baseColWidth="10" defaultColWidth="8.88671875" defaultRowHeight="14.4" x14ac:dyDescent="0.3"/>
  <cols>
    <col min="1" max="1" width="18.109375" style="64" customWidth="1"/>
    <col min="2" max="3" width="18.109375" style="28" customWidth="1"/>
    <col min="4" max="6" width="18.109375" style="64" customWidth="1"/>
    <col min="7" max="7" width="18.109375" style="28" customWidth="1"/>
    <col min="8" max="11" width="18.109375" style="64" customWidth="1"/>
    <col min="12" max="12" width="18.109375" style="28" customWidth="1"/>
    <col min="13" max="13" width="18.109375" style="64" customWidth="1"/>
    <col min="14" max="15" width="18.109375" style="65" customWidth="1"/>
    <col min="16" max="17" width="18.109375" style="64" customWidth="1"/>
    <col min="18" max="18" width="18.109375" style="28" customWidth="1"/>
    <col min="19" max="23" width="18.109375" style="64" customWidth="1"/>
    <col min="24" max="26" width="18.109375" style="66" customWidth="1"/>
    <col min="27" max="16384" width="8.88671875" style="64"/>
  </cols>
  <sheetData>
    <row r="1" spans="1:26" s="32" customFormat="1" ht="41.4" x14ac:dyDescent="0.3">
      <c r="A1" s="29" t="s">
        <v>1150</v>
      </c>
      <c r="B1" s="29" t="s">
        <v>63</v>
      </c>
      <c r="C1" s="29" t="s">
        <v>18</v>
      </c>
      <c r="D1" s="30" t="s">
        <v>1151</v>
      </c>
      <c r="E1" s="30" t="s">
        <v>1152</v>
      </c>
      <c r="F1" s="30" t="s">
        <v>1153</v>
      </c>
      <c r="G1" s="31" t="s">
        <v>16</v>
      </c>
      <c r="H1" s="31" t="s">
        <v>1154</v>
      </c>
      <c r="I1" s="30" t="s">
        <v>101</v>
      </c>
      <c r="J1" s="30" t="s">
        <v>62</v>
      </c>
      <c r="K1" s="30" t="s">
        <v>1155</v>
      </c>
      <c r="L1" s="30" t="s">
        <v>1156</v>
      </c>
      <c r="M1" s="30" t="s">
        <v>1157</v>
      </c>
      <c r="N1" s="36" t="s">
        <v>1158</v>
      </c>
      <c r="O1" s="36" t="s">
        <v>1159</v>
      </c>
      <c r="P1" s="31" t="s">
        <v>1160</v>
      </c>
      <c r="Q1" s="31" t="s">
        <v>1161</v>
      </c>
      <c r="R1" s="30" t="s">
        <v>1162</v>
      </c>
      <c r="S1" s="31" t="s">
        <v>1163</v>
      </c>
      <c r="T1" s="31" t="s">
        <v>1164</v>
      </c>
      <c r="U1" s="31" t="s">
        <v>104</v>
      </c>
      <c r="V1" s="31" t="s">
        <v>1165</v>
      </c>
      <c r="W1" s="30" t="s">
        <v>1166</v>
      </c>
      <c r="X1" s="37" t="s">
        <v>1167</v>
      </c>
      <c r="Y1" s="37" t="s">
        <v>1595</v>
      </c>
      <c r="Z1" s="37" t="s">
        <v>1168</v>
      </c>
    </row>
    <row r="2" spans="1:26" x14ac:dyDescent="0.3">
      <c r="A2" s="68" t="s">
        <v>80</v>
      </c>
      <c r="B2" s="25" t="str">
        <f>VLOOKUP(A2,'CENTROS DE COSTOS'!A:D,2,0)</f>
        <v>0036-0001</v>
      </c>
      <c r="C2" s="25" t="str">
        <f>VLOOKUP(A2,'CENTROS DE COSTOS'!A:D,3,0)</f>
        <v>Wompi Costa</v>
      </c>
      <c r="D2" s="68">
        <v>13001</v>
      </c>
      <c r="E2" s="68" t="s">
        <v>2585</v>
      </c>
      <c r="F2" s="69">
        <v>81998</v>
      </c>
      <c r="G2" s="25" t="s">
        <v>17</v>
      </c>
      <c r="H2" s="69" t="s">
        <v>1174</v>
      </c>
      <c r="I2" s="69" t="s">
        <v>275</v>
      </c>
      <c r="J2" s="70" t="s">
        <v>80</v>
      </c>
      <c r="K2" s="69" t="s">
        <v>2488</v>
      </c>
      <c r="L2" s="25" t="s">
        <v>1170</v>
      </c>
      <c r="M2" s="71" t="s">
        <v>2681</v>
      </c>
      <c r="N2" s="72">
        <v>45959</v>
      </c>
      <c r="O2" s="73">
        <v>46006</v>
      </c>
      <c r="P2" s="74" t="s">
        <v>1183</v>
      </c>
      <c r="Q2" s="69" t="s">
        <v>2777</v>
      </c>
      <c r="R2" s="25" t="s">
        <v>1172</v>
      </c>
      <c r="S2" s="68" t="s">
        <v>2873</v>
      </c>
      <c r="T2" s="70" t="s">
        <v>40</v>
      </c>
      <c r="U2" s="75" t="s">
        <v>121</v>
      </c>
      <c r="V2" s="76" t="s">
        <v>1228</v>
      </c>
      <c r="W2" s="68">
        <v>1</v>
      </c>
      <c r="X2" s="38">
        <f>IF(T2="PRINCIPAL",'TARIFAS 2025'!$B$5,IF(T2="INTERMEDIA",'TARIFAS 2025'!$C$5,IF(T2="LEJANA",'TARIFAS 2025'!$D$5)))</f>
        <v>367716</v>
      </c>
      <c r="Y2" s="61">
        <v>1</v>
      </c>
      <c r="Z2" s="38">
        <f t="shared" ref="Z2:Z17" si="0">X2*W2*Y2</f>
        <v>367716</v>
      </c>
    </row>
    <row r="3" spans="1:26" x14ac:dyDescent="0.3">
      <c r="A3" s="68" t="s">
        <v>88</v>
      </c>
      <c r="B3" s="25" t="str">
        <f>VLOOKUP(A3,'CENTROS DE COSTOS'!A:D,2,0)</f>
        <v>0036-0005</v>
      </c>
      <c r="C3" s="25" t="str">
        <f>VLOOKUP(A3,'CENTROS DE COSTOS'!A:D,3,0)</f>
        <v>Wompi Noroccidente</v>
      </c>
      <c r="D3" s="68">
        <v>27001</v>
      </c>
      <c r="E3" s="68" t="s">
        <v>2586</v>
      </c>
      <c r="F3" s="69">
        <v>82105</v>
      </c>
      <c r="G3" s="25" t="s">
        <v>17</v>
      </c>
      <c r="H3" s="69" t="s">
        <v>1174</v>
      </c>
      <c r="I3" s="69" t="s">
        <v>560</v>
      </c>
      <c r="J3" s="70" t="s">
        <v>584</v>
      </c>
      <c r="K3" s="69" t="s">
        <v>2489</v>
      </c>
      <c r="L3" s="25" t="s">
        <v>1170</v>
      </c>
      <c r="M3" s="71" t="s">
        <v>2682</v>
      </c>
      <c r="N3" s="72">
        <v>45966</v>
      </c>
      <c r="O3" s="73">
        <v>46011</v>
      </c>
      <c r="P3" s="74" t="s">
        <v>1171</v>
      </c>
      <c r="Q3" s="69" t="s">
        <v>2778</v>
      </c>
      <c r="R3" s="25" t="s">
        <v>1172</v>
      </c>
      <c r="S3" s="68" t="s">
        <v>2874</v>
      </c>
      <c r="T3" s="70" t="s">
        <v>42</v>
      </c>
      <c r="U3" s="75" t="s">
        <v>108</v>
      </c>
      <c r="V3" s="76" t="s">
        <v>1227</v>
      </c>
      <c r="W3" s="68">
        <v>4</v>
      </c>
      <c r="X3" s="38">
        <f>IF(T3="PRINCIPAL",'TARIFAS 2025'!$B$5,IF(T3="INTERMEDIA",'TARIFAS 2025'!$C$5,IF(T3="LEJANA",'TARIFAS 2025'!$D$5)))</f>
        <v>598334</v>
      </c>
      <c r="Y3" s="61">
        <v>1</v>
      </c>
      <c r="Z3" s="38">
        <f t="shared" si="0"/>
        <v>2393336</v>
      </c>
    </row>
    <row r="4" spans="1:26" x14ac:dyDescent="0.3">
      <c r="A4" s="68" t="s">
        <v>71</v>
      </c>
      <c r="B4" s="25" t="str">
        <f>VLOOKUP(A4,'CENTROS DE COSTOS'!A:D,2,0)</f>
        <v>0036-0004</v>
      </c>
      <c r="C4" s="25" t="str">
        <f>VLOOKUP(A4,'CENTROS DE COSTOS'!A:D,3,0)</f>
        <v>Wompi Centro</v>
      </c>
      <c r="D4" s="68">
        <v>25035</v>
      </c>
      <c r="E4" s="68" t="s">
        <v>2587</v>
      </c>
      <c r="F4" s="69">
        <v>81365</v>
      </c>
      <c r="G4" s="25" t="s">
        <v>17</v>
      </c>
      <c r="H4" s="69" t="s">
        <v>1169</v>
      </c>
      <c r="I4" s="69" t="s">
        <v>618</v>
      </c>
      <c r="J4" s="70" t="s">
        <v>625</v>
      </c>
      <c r="K4" s="69" t="s">
        <v>2490</v>
      </c>
      <c r="L4" s="25" t="s">
        <v>1170</v>
      </c>
      <c r="M4" s="71" t="s">
        <v>2683</v>
      </c>
      <c r="N4" s="72">
        <v>45979</v>
      </c>
      <c r="O4" s="73">
        <v>46017</v>
      </c>
      <c r="P4" s="74" t="s">
        <v>1171</v>
      </c>
      <c r="Q4" s="69" t="s">
        <v>2779</v>
      </c>
      <c r="R4" s="25" t="s">
        <v>1172</v>
      </c>
      <c r="S4" s="68" t="s">
        <v>2875</v>
      </c>
      <c r="T4" s="70" t="s">
        <v>41</v>
      </c>
      <c r="U4" s="75" t="s">
        <v>121</v>
      </c>
      <c r="V4" s="76" t="s">
        <v>1198</v>
      </c>
      <c r="W4" s="68">
        <v>1</v>
      </c>
      <c r="X4" s="38">
        <f>IF(T4="PRINCIPAL",'TARIFAS 2025'!$B$5,IF(T4="INTERMEDIA",'TARIFAS 2025'!$C$5,IF(T4="LEJANA",'TARIFAS 2025'!$D$5)))</f>
        <v>488953</v>
      </c>
      <c r="Y4" s="61">
        <v>1</v>
      </c>
      <c r="Z4" s="38">
        <f t="shared" si="0"/>
        <v>488953</v>
      </c>
    </row>
    <row r="5" spans="1:26" x14ac:dyDescent="0.3">
      <c r="A5" s="68" t="s">
        <v>68</v>
      </c>
      <c r="B5" s="25" t="str">
        <f>VLOOKUP(A5,'CENTROS DE COSTOS'!A:D,2,0)</f>
        <v>0036-0001</v>
      </c>
      <c r="C5" s="25" t="str">
        <f>VLOOKUP(A5,'CENTROS DE COSTOS'!A:D,3,0)</f>
        <v>Wompi Costa</v>
      </c>
      <c r="D5" s="68">
        <v>8634</v>
      </c>
      <c r="E5" s="68" t="s">
        <v>2588</v>
      </c>
      <c r="F5" s="69">
        <v>82394</v>
      </c>
      <c r="G5" s="25" t="s">
        <v>17</v>
      </c>
      <c r="H5" s="69" t="s">
        <v>1174</v>
      </c>
      <c r="I5" s="69" t="s">
        <v>253</v>
      </c>
      <c r="J5" s="70" t="s">
        <v>267</v>
      </c>
      <c r="K5" s="69" t="s">
        <v>2491</v>
      </c>
      <c r="L5" s="25" t="s">
        <v>1170</v>
      </c>
      <c r="M5" s="71" t="s">
        <v>2684</v>
      </c>
      <c r="N5" s="72">
        <v>45987</v>
      </c>
      <c r="O5" s="73">
        <v>45992</v>
      </c>
      <c r="P5" s="74" t="s">
        <v>1171</v>
      </c>
      <c r="Q5" s="69" t="s">
        <v>2780</v>
      </c>
      <c r="R5" s="25" t="s">
        <v>1172</v>
      </c>
      <c r="S5" s="68" t="s">
        <v>2876</v>
      </c>
      <c r="T5" s="70" t="s">
        <v>41</v>
      </c>
      <c r="U5" s="75" t="s">
        <v>121</v>
      </c>
      <c r="V5" s="76" t="s">
        <v>1196</v>
      </c>
      <c r="W5" s="68">
        <v>1</v>
      </c>
      <c r="X5" s="38">
        <f>IF(T5="PRINCIPAL",'TARIFAS 2025'!$B$5,IF(T5="INTERMEDIA",'TARIFAS 2025'!$C$5,IF(T5="LEJANA",'TARIFAS 2025'!$D$5)))</f>
        <v>488953</v>
      </c>
      <c r="Y5" s="61">
        <v>1</v>
      </c>
      <c r="Z5" s="38">
        <f t="shared" si="0"/>
        <v>488953</v>
      </c>
    </row>
    <row r="6" spans="1:26" x14ac:dyDescent="0.3">
      <c r="A6" s="68" t="s">
        <v>96</v>
      </c>
      <c r="B6" s="25" t="str">
        <f>VLOOKUP(A6,'CENTROS DE COSTOS'!A:D,2,0)</f>
        <v>0036-0007</v>
      </c>
      <c r="C6" s="25" t="str">
        <f>VLOOKUP(A6,'CENTROS DE COSTOS'!A:D,3,0)</f>
        <v>Wompi Santander</v>
      </c>
      <c r="D6" s="68">
        <v>15407</v>
      </c>
      <c r="E6" s="68" t="s">
        <v>2589</v>
      </c>
      <c r="F6" s="69">
        <v>82400</v>
      </c>
      <c r="G6" s="25" t="s">
        <v>17</v>
      </c>
      <c r="H6" s="69" t="s">
        <v>1174</v>
      </c>
      <c r="I6" s="69" t="s">
        <v>322</v>
      </c>
      <c r="J6" s="70" t="s">
        <v>436</v>
      </c>
      <c r="K6" s="69" t="s">
        <v>2492</v>
      </c>
      <c r="L6" s="25" t="s">
        <v>1170</v>
      </c>
      <c r="M6" s="71" t="s">
        <v>2685</v>
      </c>
      <c r="N6" s="72">
        <v>45987</v>
      </c>
      <c r="O6" s="73">
        <v>45992</v>
      </c>
      <c r="P6" s="74" t="s">
        <v>1171</v>
      </c>
      <c r="Q6" s="69" t="s">
        <v>2781</v>
      </c>
      <c r="R6" s="25" t="s">
        <v>1172</v>
      </c>
      <c r="S6" s="68" t="s">
        <v>2877</v>
      </c>
      <c r="T6" s="70" t="s">
        <v>41</v>
      </c>
      <c r="U6" s="75" t="s">
        <v>121</v>
      </c>
      <c r="V6" s="76" t="s">
        <v>1218</v>
      </c>
      <c r="W6" s="68">
        <v>1</v>
      </c>
      <c r="X6" s="38">
        <f>IF(T6="PRINCIPAL",'TARIFAS 2025'!$B$5,IF(T6="INTERMEDIA",'TARIFAS 2025'!$C$5,IF(T6="LEJANA",'TARIFAS 2025'!$D$5)))</f>
        <v>488953</v>
      </c>
      <c r="Y6" s="61">
        <v>1</v>
      </c>
      <c r="Z6" s="38">
        <f t="shared" si="0"/>
        <v>488953</v>
      </c>
    </row>
    <row r="7" spans="1:26" x14ac:dyDescent="0.3">
      <c r="A7" s="68" t="s">
        <v>82</v>
      </c>
      <c r="B7" s="25" t="str">
        <f>VLOOKUP(A7,'CENTROS DE COSTOS'!A:D,2,0)</f>
        <v>0036-0006</v>
      </c>
      <c r="C7" s="25" t="str">
        <f>VLOOKUP(A7,'CENTROS DE COSTOS'!A:D,3,0)</f>
        <v>Wompi Oriente</v>
      </c>
      <c r="D7" s="68">
        <v>18001</v>
      </c>
      <c r="E7" s="68" t="s">
        <v>2590</v>
      </c>
      <c r="F7" s="69">
        <v>82381</v>
      </c>
      <c r="G7" s="25" t="s">
        <v>17</v>
      </c>
      <c r="H7" s="69" t="s">
        <v>1174</v>
      </c>
      <c r="I7" s="69" t="s">
        <v>466</v>
      </c>
      <c r="J7" s="70" t="s">
        <v>82</v>
      </c>
      <c r="K7" s="69" t="s">
        <v>2493</v>
      </c>
      <c r="L7" s="25" t="s">
        <v>1170</v>
      </c>
      <c r="M7" s="71" t="s">
        <v>2686</v>
      </c>
      <c r="N7" s="72">
        <v>45987</v>
      </c>
      <c r="O7" s="73">
        <v>45993</v>
      </c>
      <c r="P7" s="74" t="s">
        <v>1171</v>
      </c>
      <c r="Q7" s="69" t="s">
        <v>2782</v>
      </c>
      <c r="R7" s="25" t="s">
        <v>1172</v>
      </c>
      <c r="S7" s="68" t="s">
        <v>2878</v>
      </c>
      <c r="T7" s="70" t="s">
        <v>42</v>
      </c>
      <c r="U7" s="75" t="s">
        <v>121</v>
      </c>
      <c r="V7" s="76" t="s">
        <v>1217</v>
      </c>
      <c r="W7" s="68">
        <v>1</v>
      </c>
      <c r="X7" s="38">
        <f>IF(T7="PRINCIPAL",'TARIFAS 2025'!$B$5,IF(T7="INTERMEDIA",'TARIFAS 2025'!$C$5,IF(T7="LEJANA",'TARIFAS 2025'!$D$5)))</f>
        <v>598334</v>
      </c>
      <c r="Y7" s="61">
        <v>1</v>
      </c>
      <c r="Z7" s="38">
        <f t="shared" si="0"/>
        <v>598334</v>
      </c>
    </row>
    <row r="8" spans="1:26" x14ac:dyDescent="0.3">
      <c r="A8" s="68" t="s">
        <v>90</v>
      </c>
      <c r="B8" s="25" t="str">
        <f>VLOOKUP(A8,'CENTROS DE COSTOS'!A:D,2,0)</f>
        <v>0036-0006</v>
      </c>
      <c r="C8" s="25" t="str">
        <f>VLOOKUP(A8,'CENTROS DE COSTOS'!A:D,3,0)</f>
        <v>Wompi Oriente</v>
      </c>
      <c r="D8" s="68">
        <v>18753</v>
      </c>
      <c r="E8" s="68" t="s">
        <v>2591</v>
      </c>
      <c r="F8" s="69">
        <v>82397</v>
      </c>
      <c r="G8" s="25" t="s">
        <v>17</v>
      </c>
      <c r="H8" s="69" t="s">
        <v>1174</v>
      </c>
      <c r="I8" s="69" t="s">
        <v>466</v>
      </c>
      <c r="J8" s="70" t="s">
        <v>477</v>
      </c>
      <c r="K8" s="69" t="s">
        <v>2494</v>
      </c>
      <c r="L8" s="25" t="s">
        <v>1170</v>
      </c>
      <c r="M8" s="71" t="s">
        <v>2687</v>
      </c>
      <c r="N8" s="72">
        <v>45987</v>
      </c>
      <c r="O8" s="73">
        <v>45995</v>
      </c>
      <c r="P8" s="74" t="s">
        <v>1171</v>
      </c>
      <c r="Q8" s="69" t="s">
        <v>2783</v>
      </c>
      <c r="R8" s="25" t="s">
        <v>1172</v>
      </c>
      <c r="S8" s="68" t="s">
        <v>2879</v>
      </c>
      <c r="T8" s="70" t="s">
        <v>42</v>
      </c>
      <c r="U8" s="75" t="s">
        <v>478</v>
      </c>
      <c r="V8" s="76" t="s">
        <v>1217</v>
      </c>
      <c r="W8" s="68">
        <v>1</v>
      </c>
      <c r="X8" s="38">
        <f>IF(T8="PRINCIPAL",'TARIFAS 2025'!$B$5,IF(T8="INTERMEDIA",'TARIFAS 2025'!$C$5,IF(T8="LEJANA",'TARIFAS 2025'!$D$5)))</f>
        <v>598334</v>
      </c>
      <c r="Y8" s="61">
        <v>1</v>
      </c>
      <c r="Z8" s="38">
        <f t="shared" si="0"/>
        <v>598334</v>
      </c>
    </row>
    <row r="9" spans="1:26" x14ac:dyDescent="0.3">
      <c r="A9" s="68" t="s">
        <v>90</v>
      </c>
      <c r="B9" s="25" t="str">
        <f>VLOOKUP(A9,'CENTROS DE COSTOS'!A:D,2,0)</f>
        <v>0036-0006</v>
      </c>
      <c r="C9" s="25" t="str">
        <f>VLOOKUP(A9,'CENTROS DE COSTOS'!A:D,3,0)</f>
        <v>Wompi Oriente</v>
      </c>
      <c r="D9" s="68">
        <v>41298</v>
      </c>
      <c r="E9" s="68" t="s">
        <v>2592</v>
      </c>
      <c r="F9" s="69">
        <v>82383</v>
      </c>
      <c r="G9" s="25" t="s">
        <v>17</v>
      </c>
      <c r="H9" s="69" t="s">
        <v>1174</v>
      </c>
      <c r="I9" s="69" t="s">
        <v>740</v>
      </c>
      <c r="J9" s="70" t="s">
        <v>750</v>
      </c>
      <c r="K9" s="69" t="s">
        <v>2495</v>
      </c>
      <c r="L9" s="25" t="s">
        <v>1170</v>
      </c>
      <c r="M9" s="71" t="s">
        <v>2688</v>
      </c>
      <c r="N9" s="72">
        <v>45987</v>
      </c>
      <c r="O9" s="73">
        <v>45993</v>
      </c>
      <c r="P9" s="74" t="s">
        <v>1171</v>
      </c>
      <c r="Q9" s="69" t="s">
        <v>2784</v>
      </c>
      <c r="R9" s="25" t="s">
        <v>1172</v>
      </c>
      <c r="S9" s="68" t="s">
        <v>2880</v>
      </c>
      <c r="T9" s="70" t="s">
        <v>42</v>
      </c>
      <c r="U9" s="75" t="s">
        <v>121</v>
      </c>
      <c r="V9" s="76" t="s">
        <v>1187</v>
      </c>
      <c r="W9" s="68">
        <v>1</v>
      </c>
      <c r="X9" s="38">
        <f>IF(T9="PRINCIPAL",'TARIFAS 2025'!$B$5,IF(T9="INTERMEDIA",'TARIFAS 2025'!$C$5,IF(T9="LEJANA",'TARIFAS 2025'!$D$5)))</f>
        <v>598334</v>
      </c>
      <c r="Y9" s="61">
        <v>1</v>
      </c>
      <c r="Z9" s="38">
        <f t="shared" si="0"/>
        <v>598334</v>
      </c>
    </row>
    <row r="10" spans="1:26" x14ac:dyDescent="0.3">
      <c r="A10" s="68" t="s">
        <v>81</v>
      </c>
      <c r="B10" s="25" t="str">
        <f>VLOOKUP(A10,'CENTROS DE COSTOS'!A:D,2,0)</f>
        <v>0036-0007</v>
      </c>
      <c r="C10" s="25" t="str">
        <f>VLOOKUP(A10,'CENTROS DE COSTOS'!A:D,3,0)</f>
        <v>Wompi Santander</v>
      </c>
      <c r="D10" s="68">
        <v>54172</v>
      </c>
      <c r="E10" s="68" t="s">
        <v>2593</v>
      </c>
      <c r="F10" s="69">
        <v>82376</v>
      </c>
      <c r="G10" s="25" t="s">
        <v>17</v>
      </c>
      <c r="H10" s="69" t="s">
        <v>1174</v>
      </c>
      <c r="I10" s="69" t="s">
        <v>891</v>
      </c>
      <c r="J10" s="70" t="s">
        <v>899</v>
      </c>
      <c r="K10" s="69" t="s">
        <v>2496</v>
      </c>
      <c r="L10" s="25" t="s">
        <v>1170</v>
      </c>
      <c r="M10" s="71" t="s">
        <v>2689</v>
      </c>
      <c r="N10" s="72">
        <v>45987</v>
      </c>
      <c r="O10" s="73">
        <v>45993</v>
      </c>
      <c r="P10" s="74" t="s">
        <v>1171</v>
      </c>
      <c r="Q10" s="69" t="s">
        <v>2785</v>
      </c>
      <c r="R10" s="25" t="s">
        <v>1172</v>
      </c>
      <c r="S10" s="68" t="s">
        <v>2881</v>
      </c>
      <c r="T10" s="70" t="s">
        <v>41</v>
      </c>
      <c r="U10" s="75" t="s">
        <v>121</v>
      </c>
      <c r="V10" s="76" t="s">
        <v>1211</v>
      </c>
      <c r="W10" s="68">
        <v>1</v>
      </c>
      <c r="X10" s="38">
        <f>IF(T10="PRINCIPAL",'TARIFAS 2025'!$B$5,IF(T10="INTERMEDIA",'TARIFAS 2025'!$C$5,IF(T10="LEJANA",'TARIFAS 2025'!$D$5)))</f>
        <v>488953</v>
      </c>
      <c r="Y10" s="61">
        <v>1</v>
      </c>
      <c r="Z10" s="38">
        <f t="shared" si="0"/>
        <v>488953</v>
      </c>
    </row>
    <row r="11" spans="1:26" x14ac:dyDescent="0.3">
      <c r="A11" s="68" t="s">
        <v>90</v>
      </c>
      <c r="B11" s="25" t="str">
        <f>VLOOKUP(A11,'CENTROS DE COSTOS'!A:D,2,0)</f>
        <v>0036-0006</v>
      </c>
      <c r="C11" s="25" t="str">
        <f>VLOOKUP(A11,'CENTROS DE COSTOS'!A:D,3,0)</f>
        <v>Wompi Oriente</v>
      </c>
      <c r="D11" s="68">
        <v>41001</v>
      </c>
      <c r="E11" s="68" t="s">
        <v>2594</v>
      </c>
      <c r="F11" s="69">
        <v>82392</v>
      </c>
      <c r="G11" s="25" t="s">
        <v>17</v>
      </c>
      <c r="H11" s="69" t="s">
        <v>1174</v>
      </c>
      <c r="I11" s="69" t="s">
        <v>740</v>
      </c>
      <c r="J11" s="70" t="s">
        <v>90</v>
      </c>
      <c r="K11" s="69" t="s">
        <v>2497</v>
      </c>
      <c r="L11" s="25" t="s">
        <v>1170</v>
      </c>
      <c r="M11" s="71" t="s">
        <v>2690</v>
      </c>
      <c r="N11" s="72">
        <v>45987</v>
      </c>
      <c r="O11" s="73">
        <v>46007</v>
      </c>
      <c r="P11" s="74" t="s">
        <v>1171</v>
      </c>
      <c r="Q11" s="69" t="s">
        <v>2786</v>
      </c>
      <c r="R11" s="25" t="s">
        <v>1172</v>
      </c>
      <c r="S11" s="68" t="s">
        <v>2882</v>
      </c>
      <c r="T11" s="70" t="s">
        <v>40</v>
      </c>
      <c r="U11" s="75" t="s">
        <v>121</v>
      </c>
      <c r="V11" s="76" t="s">
        <v>1214</v>
      </c>
      <c r="W11" s="68">
        <v>1</v>
      </c>
      <c r="X11" s="38">
        <f>IF(T11="PRINCIPAL",'TARIFAS 2025'!$B$5,IF(T11="INTERMEDIA",'TARIFAS 2025'!$C$5,IF(T11="LEJANA",'TARIFAS 2025'!$D$5)))</f>
        <v>367716</v>
      </c>
      <c r="Y11" s="61">
        <v>1</v>
      </c>
      <c r="Z11" s="38">
        <f t="shared" si="0"/>
        <v>367716</v>
      </c>
    </row>
    <row r="12" spans="1:26" x14ac:dyDescent="0.3">
      <c r="A12" s="68" t="s">
        <v>81</v>
      </c>
      <c r="B12" s="25" t="str">
        <f>VLOOKUP(A12,'CENTROS DE COSTOS'!A:D,2,0)</f>
        <v>0036-0007</v>
      </c>
      <c r="C12" s="25" t="str">
        <f>VLOOKUP(A12,'CENTROS DE COSTOS'!A:D,3,0)</f>
        <v>Wompi Santander</v>
      </c>
      <c r="D12" s="68">
        <v>54001</v>
      </c>
      <c r="E12" s="68" t="s">
        <v>2595</v>
      </c>
      <c r="F12" s="69">
        <v>82380</v>
      </c>
      <c r="G12" s="25" t="s">
        <v>17</v>
      </c>
      <c r="H12" s="69" t="s">
        <v>1174</v>
      </c>
      <c r="I12" s="69" t="s">
        <v>891</v>
      </c>
      <c r="J12" s="70" t="s">
        <v>81</v>
      </c>
      <c r="K12" s="69" t="s">
        <v>2498</v>
      </c>
      <c r="L12" s="25" t="s">
        <v>1170</v>
      </c>
      <c r="M12" s="71" t="s">
        <v>2691</v>
      </c>
      <c r="N12" s="72">
        <v>45987</v>
      </c>
      <c r="O12" s="73">
        <v>45992</v>
      </c>
      <c r="P12" s="74" t="s">
        <v>1171</v>
      </c>
      <c r="Q12" s="69" t="s">
        <v>2787</v>
      </c>
      <c r="R12" s="25" t="s">
        <v>1172</v>
      </c>
      <c r="S12" s="68" t="s">
        <v>2883</v>
      </c>
      <c r="T12" s="70" t="s">
        <v>40</v>
      </c>
      <c r="U12" s="75" t="s">
        <v>121</v>
      </c>
      <c r="V12" s="76" t="s">
        <v>1211</v>
      </c>
      <c r="W12" s="68">
        <v>1</v>
      </c>
      <c r="X12" s="38">
        <f>IF(T12="PRINCIPAL",'TARIFAS 2025'!$B$5,IF(T12="INTERMEDIA",'TARIFAS 2025'!$C$5,IF(T12="LEJANA",'TARIFAS 2025'!$D$5)))</f>
        <v>367716</v>
      </c>
      <c r="Y12" s="61">
        <v>1</v>
      </c>
      <c r="Z12" s="38">
        <f t="shared" si="0"/>
        <v>367716</v>
      </c>
    </row>
    <row r="13" spans="1:26" x14ac:dyDescent="0.3">
      <c r="A13" s="68" t="s">
        <v>88</v>
      </c>
      <c r="B13" s="25" t="str">
        <f>VLOOKUP(A13,'CENTROS DE COSTOS'!A:D,2,0)</f>
        <v>0036-0005</v>
      </c>
      <c r="C13" s="25" t="str">
        <f>VLOOKUP(A13,'CENTROS DE COSTOS'!A:D,3,0)</f>
        <v>Wompi Noroccidente</v>
      </c>
      <c r="D13" s="68">
        <v>5001</v>
      </c>
      <c r="E13" s="68" t="s">
        <v>2596</v>
      </c>
      <c r="F13" s="69">
        <v>82403</v>
      </c>
      <c r="G13" s="25" t="s">
        <v>17</v>
      </c>
      <c r="H13" s="69" t="s">
        <v>1174</v>
      </c>
      <c r="I13" s="69" t="s">
        <v>120</v>
      </c>
      <c r="J13" s="70" t="s">
        <v>88</v>
      </c>
      <c r="K13" s="69" t="s">
        <v>2499</v>
      </c>
      <c r="L13" s="25" t="s">
        <v>1170</v>
      </c>
      <c r="M13" s="71" t="s">
        <v>2692</v>
      </c>
      <c r="N13" s="72">
        <v>45987</v>
      </c>
      <c r="O13" s="73">
        <v>45992</v>
      </c>
      <c r="P13" s="74" t="s">
        <v>1171</v>
      </c>
      <c r="Q13" s="69" t="s">
        <v>2788</v>
      </c>
      <c r="R13" s="25" t="s">
        <v>1172</v>
      </c>
      <c r="S13" s="68" t="s">
        <v>2884</v>
      </c>
      <c r="T13" s="70" t="s">
        <v>40</v>
      </c>
      <c r="U13" s="75" t="s">
        <v>121</v>
      </c>
      <c r="V13" s="76" t="s">
        <v>1201</v>
      </c>
      <c r="W13" s="68">
        <v>1</v>
      </c>
      <c r="X13" s="38">
        <f>IF(T13="PRINCIPAL",'TARIFAS 2025'!$B$5,IF(T13="INTERMEDIA",'TARIFAS 2025'!$C$5,IF(T13="LEJANA",'TARIFAS 2025'!$D$5)))</f>
        <v>367716</v>
      </c>
      <c r="Y13" s="61">
        <v>1</v>
      </c>
      <c r="Z13" s="38">
        <f t="shared" si="0"/>
        <v>367716</v>
      </c>
    </row>
    <row r="14" spans="1:26" x14ac:dyDescent="0.3">
      <c r="A14" s="68" t="s">
        <v>88</v>
      </c>
      <c r="B14" s="25" t="str">
        <f>VLOOKUP(A14,'CENTROS DE COSTOS'!A:D,2,0)</f>
        <v>0036-0005</v>
      </c>
      <c r="C14" s="25" t="str">
        <f>VLOOKUP(A14,'CENTROS DE COSTOS'!A:D,3,0)</f>
        <v>Wompi Noroccidente</v>
      </c>
      <c r="D14" s="68">
        <v>5138</v>
      </c>
      <c r="E14" s="68" t="s">
        <v>2597</v>
      </c>
      <c r="F14" s="69">
        <v>82387</v>
      </c>
      <c r="G14" s="25" t="s">
        <v>17</v>
      </c>
      <c r="H14" s="69" t="s">
        <v>1174</v>
      </c>
      <c r="I14" s="69" t="s">
        <v>120</v>
      </c>
      <c r="J14" s="70" t="s">
        <v>162</v>
      </c>
      <c r="K14" s="69" t="s">
        <v>2500</v>
      </c>
      <c r="L14" s="25" t="s">
        <v>1170</v>
      </c>
      <c r="M14" s="71" t="s">
        <v>2693</v>
      </c>
      <c r="N14" s="72">
        <v>45987</v>
      </c>
      <c r="O14" s="73">
        <v>45992</v>
      </c>
      <c r="P14" s="74" t="s">
        <v>1171</v>
      </c>
      <c r="Q14" s="69" t="s">
        <v>2789</v>
      </c>
      <c r="R14" s="25" t="s">
        <v>1172</v>
      </c>
      <c r="S14" s="68" t="s">
        <v>2885</v>
      </c>
      <c r="T14" s="70" t="s">
        <v>42</v>
      </c>
      <c r="U14" s="75" t="s">
        <v>121</v>
      </c>
      <c r="V14" s="76" t="s">
        <v>1222</v>
      </c>
      <c r="W14" s="68">
        <v>1</v>
      </c>
      <c r="X14" s="38">
        <f>IF(T14="PRINCIPAL",'TARIFAS 2025'!$B$5,IF(T14="INTERMEDIA",'TARIFAS 2025'!$C$5,IF(T14="LEJANA",'TARIFAS 2025'!$D$5)))</f>
        <v>598334</v>
      </c>
      <c r="Y14" s="61">
        <v>1</v>
      </c>
      <c r="Z14" s="38">
        <f t="shared" si="0"/>
        <v>598334</v>
      </c>
    </row>
    <row r="15" spans="1:26" x14ac:dyDescent="0.3">
      <c r="A15" s="68" t="s">
        <v>92</v>
      </c>
      <c r="B15" s="25" t="str">
        <f>VLOOKUP(A15,'CENTROS DE COSTOS'!A:D,2,0)</f>
        <v>0036-0002</v>
      </c>
      <c r="C15" s="25" t="str">
        <f>VLOOKUP(A15,'CENTROS DE COSTOS'!A:D,3,0)</f>
        <v>Wompi Eje Cafetero</v>
      </c>
      <c r="D15" s="68">
        <v>66001</v>
      </c>
      <c r="E15" s="68" t="s">
        <v>2598</v>
      </c>
      <c r="F15" s="69">
        <v>82393</v>
      </c>
      <c r="G15" s="25" t="s">
        <v>17</v>
      </c>
      <c r="H15" s="69" t="s">
        <v>1174</v>
      </c>
      <c r="I15" s="69" t="s">
        <v>458</v>
      </c>
      <c r="J15" s="70" t="s">
        <v>92</v>
      </c>
      <c r="K15" s="69" t="s">
        <v>2501</v>
      </c>
      <c r="L15" s="25" t="s">
        <v>1170</v>
      </c>
      <c r="M15" s="71" t="s">
        <v>2694</v>
      </c>
      <c r="N15" s="72">
        <v>45987</v>
      </c>
      <c r="O15" s="73">
        <v>45992</v>
      </c>
      <c r="P15" s="74" t="s">
        <v>1171</v>
      </c>
      <c r="Q15" s="69" t="s">
        <v>2790</v>
      </c>
      <c r="R15" s="25" t="s">
        <v>1172</v>
      </c>
      <c r="S15" s="68" t="s">
        <v>2886</v>
      </c>
      <c r="T15" s="70" t="s">
        <v>40</v>
      </c>
      <c r="U15" s="75" t="s">
        <v>121</v>
      </c>
      <c r="V15" s="76" t="s">
        <v>1193</v>
      </c>
      <c r="W15" s="68">
        <v>1</v>
      </c>
      <c r="X15" s="38">
        <f>IF(T15="PRINCIPAL",'TARIFAS 2025'!$B$5,IF(T15="INTERMEDIA",'TARIFAS 2025'!$C$5,IF(T15="LEJANA",'TARIFAS 2025'!$D$5)))</f>
        <v>367716</v>
      </c>
      <c r="Y15" s="61">
        <v>1</v>
      </c>
      <c r="Z15" s="38">
        <f t="shared" si="0"/>
        <v>367716</v>
      </c>
    </row>
    <row r="16" spans="1:26" x14ac:dyDescent="0.3">
      <c r="A16" s="68" t="s">
        <v>77</v>
      </c>
      <c r="B16" s="25" t="str">
        <f>VLOOKUP(A16,'CENTROS DE COSTOS'!A:D,2,0)</f>
        <v>0036-0003</v>
      </c>
      <c r="C16" s="25" t="str">
        <f>VLOOKUP(A16,'CENTROS DE COSTOS'!A:D,3,0)</f>
        <v>Wompi Suroccidente</v>
      </c>
      <c r="D16" s="68">
        <v>76318</v>
      </c>
      <c r="E16" s="68" t="s">
        <v>2599</v>
      </c>
      <c r="F16" s="69">
        <v>82384</v>
      </c>
      <c r="G16" s="25" t="s">
        <v>17</v>
      </c>
      <c r="H16" s="69" t="s">
        <v>1174</v>
      </c>
      <c r="I16" s="69" t="s">
        <v>1101</v>
      </c>
      <c r="J16" s="70" t="s">
        <v>1117</v>
      </c>
      <c r="K16" s="69" t="s">
        <v>2502</v>
      </c>
      <c r="L16" s="25" t="s">
        <v>1170</v>
      </c>
      <c r="M16" s="71" t="s">
        <v>2695</v>
      </c>
      <c r="N16" s="72">
        <v>45987</v>
      </c>
      <c r="O16" s="73">
        <v>45992</v>
      </c>
      <c r="P16" s="74" t="s">
        <v>1171</v>
      </c>
      <c r="Q16" s="69" t="s">
        <v>2791</v>
      </c>
      <c r="R16" s="25" t="s">
        <v>1172</v>
      </c>
      <c r="S16" s="68" t="s">
        <v>2887</v>
      </c>
      <c r="T16" s="70" t="s">
        <v>41</v>
      </c>
      <c r="U16" s="75" t="s">
        <v>121</v>
      </c>
      <c r="V16" s="76" t="s">
        <v>1212</v>
      </c>
      <c r="W16" s="68">
        <v>1</v>
      </c>
      <c r="X16" s="38">
        <f>IF(T16="PRINCIPAL",'TARIFAS 2025'!$B$5,IF(T16="INTERMEDIA",'TARIFAS 2025'!$C$5,IF(T16="LEJANA",'TARIFAS 2025'!$D$5)))</f>
        <v>488953</v>
      </c>
      <c r="Y16" s="61">
        <v>1</v>
      </c>
      <c r="Z16" s="38">
        <f t="shared" si="0"/>
        <v>488953</v>
      </c>
    </row>
    <row r="17" spans="1:26" x14ac:dyDescent="0.3">
      <c r="A17" s="68" t="s">
        <v>71</v>
      </c>
      <c r="B17" s="25" t="str">
        <f>VLOOKUP(A17,'CENTROS DE COSTOS'!A:D,2,0)</f>
        <v>0036-0004</v>
      </c>
      <c r="C17" s="25" t="str">
        <f>VLOOKUP(A17,'CENTROS DE COSTOS'!A:D,3,0)</f>
        <v>Wompi Centro</v>
      </c>
      <c r="D17" s="68">
        <v>11001</v>
      </c>
      <c r="E17" s="68" t="s">
        <v>2600</v>
      </c>
      <c r="F17" s="69">
        <v>82370</v>
      </c>
      <c r="G17" s="25" t="s">
        <v>17</v>
      </c>
      <c r="H17" s="69" t="s">
        <v>1174</v>
      </c>
      <c r="I17" s="69" t="s">
        <v>618</v>
      </c>
      <c r="J17" s="70" t="s">
        <v>71</v>
      </c>
      <c r="K17" s="69" t="s">
        <v>2503</v>
      </c>
      <c r="L17" s="25" t="s">
        <v>1170</v>
      </c>
      <c r="M17" s="71" t="s">
        <v>2696</v>
      </c>
      <c r="N17" s="72">
        <v>45987</v>
      </c>
      <c r="O17" s="73">
        <v>45993</v>
      </c>
      <c r="P17" s="74" t="s">
        <v>1171</v>
      </c>
      <c r="Q17" s="69" t="s">
        <v>2792</v>
      </c>
      <c r="R17" s="25" t="s">
        <v>1172</v>
      </c>
      <c r="S17" s="68" t="s">
        <v>2888</v>
      </c>
      <c r="T17" s="70" t="s">
        <v>40</v>
      </c>
      <c r="U17" s="75" t="s">
        <v>121</v>
      </c>
      <c r="V17" s="76" t="s">
        <v>1359</v>
      </c>
      <c r="W17" s="68">
        <v>1</v>
      </c>
      <c r="X17" s="38">
        <f>IF(T17="PRINCIPAL",'TARIFAS 2025'!$B$5,IF(T17="INTERMEDIA",'TARIFAS 2025'!$C$5,IF(T17="LEJANA",'TARIFAS 2025'!$D$5)))</f>
        <v>367716</v>
      </c>
      <c r="Y17" s="61">
        <v>1</v>
      </c>
      <c r="Z17" s="38">
        <f t="shared" si="0"/>
        <v>367716</v>
      </c>
    </row>
    <row r="18" spans="1:26" x14ac:dyDescent="0.3">
      <c r="A18" s="68" t="s">
        <v>77</v>
      </c>
      <c r="B18" s="25" t="str">
        <f>VLOOKUP(A18,'CENTROS DE COSTOS'!A:D,2,0)</f>
        <v>0036-0003</v>
      </c>
      <c r="C18" s="25" t="str">
        <f>VLOOKUP(A18,'CENTROS DE COSTOS'!A:D,3,0)</f>
        <v>Wompi Suroccidente</v>
      </c>
      <c r="D18" s="68">
        <v>76275</v>
      </c>
      <c r="E18" s="68" t="s">
        <v>2601</v>
      </c>
      <c r="F18" s="69">
        <v>82382</v>
      </c>
      <c r="G18" s="25" t="s">
        <v>17</v>
      </c>
      <c r="H18" s="69" t="s">
        <v>1174</v>
      </c>
      <c r="I18" s="69" t="s">
        <v>1101</v>
      </c>
      <c r="J18" s="70" t="s">
        <v>1115</v>
      </c>
      <c r="K18" s="69" t="s">
        <v>2504</v>
      </c>
      <c r="L18" s="25" t="s">
        <v>1170</v>
      </c>
      <c r="M18" s="71" t="s">
        <v>2697</v>
      </c>
      <c r="N18" s="72">
        <v>45987</v>
      </c>
      <c r="O18" s="73">
        <v>45993</v>
      </c>
      <c r="P18" s="74" t="s">
        <v>1171</v>
      </c>
      <c r="Q18" s="69" t="s">
        <v>2793</v>
      </c>
      <c r="R18" s="25" t="s">
        <v>1172</v>
      </c>
      <c r="S18" s="68" t="s">
        <v>2889</v>
      </c>
      <c r="T18" s="70" t="s">
        <v>41</v>
      </c>
      <c r="U18" s="75" t="s">
        <v>121</v>
      </c>
      <c r="V18" s="76" t="s">
        <v>1212</v>
      </c>
      <c r="W18" s="68">
        <v>1</v>
      </c>
      <c r="X18" s="38">
        <f>IF(T18="PRINCIPAL",'TARIFAS 2025'!$B$5,IF(T18="INTERMEDIA",'TARIFAS 2025'!$C$5,IF(T18="LEJANA",'TARIFAS 2025'!$D$5)))</f>
        <v>488953</v>
      </c>
      <c r="Y18" s="61">
        <v>1</v>
      </c>
      <c r="Z18" s="38">
        <f>X18*W18*Y18</f>
        <v>488953</v>
      </c>
    </row>
    <row r="19" spans="1:26" x14ac:dyDescent="0.3">
      <c r="A19" s="68" t="s">
        <v>68</v>
      </c>
      <c r="B19" s="25" t="str">
        <f>VLOOKUP(A19,'CENTROS DE COSTOS'!A:D,2,0)</f>
        <v>0036-0001</v>
      </c>
      <c r="C19" s="25" t="str">
        <f>VLOOKUP(A19,'CENTROS DE COSTOS'!A:D,3,0)</f>
        <v>Wompi Costa</v>
      </c>
      <c r="D19" s="68">
        <v>8758</v>
      </c>
      <c r="E19" s="68" t="s">
        <v>2602</v>
      </c>
      <c r="F19" s="69">
        <v>82398</v>
      </c>
      <c r="G19" s="25" t="s">
        <v>17</v>
      </c>
      <c r="H19" s="69" t="s">
        <v>1174</v>
      </c>
      <c r="I19" s="69" t="s">
        <v>253</v>
      </c>
      <c r="J19" s="70" t="s">
        <v>270</v>
      </c>
      <c r="K19" s="69" t="s">
        <v>2505</v>
      </c>
      <c r="L19" s="25" t="s">
        <v>1170</v>
      </c>
      <c r="M19" s="71" t="s">
        <v>2698</v>
      </c>
      <c r="N19" s="72">
        <v>45987</v>
      </c>
      <c r="O19" s="73">
        <v>45992</v>
      </c>
      <c r="P19" s="74" t="s">
        <v>1171</v>
      </c>
      <c r="Q19" s="69" t="s">
        <v>2794</v>
      </c>
      <c r="R19" s="25" t="s">
        <v>1172</v>
      </c>
      <c r="S19" s="68" t="s">
        <v>2890</v>
      </c>
      <c r="T19" s="70" t="s">
        <v>40</v>
      </c>
      <c r="U19" s="75" t="s">
        <v>121</v>
      </c>
      <c r="V19" s="76" t="s">
        <v>1353</v>
      </c>
      <c r="W19" s="68">
        <v>1</v>
      </c>
      <c r="X19" s="38">
        <f>IF(T19="PRINCIPAL",'TARIFAS 2025'!$B$5,IF(T19="INTERMEDIA",'TARIFAS 2025'!$C$5,IF(T19="LEJANA",'TARIFAS 2025'!$D$5)))</f>
        <v>367716</v>
      </c>
      <c r="Y19" s="61">
        <v>1</v>
      </c>
      <c r="Z19" s="38">
        <f t="shared" ref="Z19:Z80" si="1">X19*W19*Y19</f>
        <v>367716</v>
      </c>
    </row>
    <row r="20" spans="1:26" x14ac:dyDescent="0.3">
      <c r="A20" s="68" t="s">
        <v>96</v>
      </c>
      <c r="B20" s="25" t="str">
        <f>VLOOKUP(A20,'CENTROS DE COSTOS'!A:D,2,0)</f>
        <v>0036-0007</v>
      </c>
      <c r="C20" s="25" t="str">
        <f>VLOOKUP(A20,'CENTROS DE COSTOS'!A:D,3,0)</f>
        <v>Wompi Santander</v>
      </c>
      <c r="D20" s="68">
        <v>15001</v>
      </c>
      <c r="E20" s="68" t="s">
        <v>2603</v>
      </c>
      <c r="F20" s="69">
        <v>82399</v>
      </c>
      <c r="G20" s="25" t="s">
        <v>17</v>
      </c>
      <c r="H20" s="69" t="s">
        <v>1174</v>
      </c>
      <c r="I20" s="69" t="s">
        <v>322</v>
      </c>
      <c r="J20" s="70" t="s">
        <v>96</v>
      </c>
      <c r="K20" s="69" t="s">
        <v>2506</v>
      </c>
      <c r="L20" s="25" t="s">
        <v>1170</v>
      </c>
      <c r="M20" s="71" t="s">
        <v>2699</v>
      </c>
      <c r="N20" s="72">
        <v>45987</v>
      </c>
      <c r="O20" s="73">
        <v>46006</v>
      </c>
      <c r="P20" s="74" t="s">
        <v>1171</v>
      </c>
      <c r="Q20" s="69" t="s">
        <v>2795</v>
      </c>
      <c r="R20" s="25" t="s">
        <v>1172</v>
      </c>
      <c r="S20" s="68" t="s">
        <v>2891</v>
      </c>
      <c r="T20" s="70" t="s">
        <v>40</v>
      </c>
      <c r="U20" s="75" t="s">
        <v>121</v>
      </c>
      <c r="V20" s="76" t="s">
        <v>1236</v>
      </c>
      <c r="W20" s="68">
        <v>1</v>
      </c>
      <c r="X20" s="38">
        <f>IF(T20="PRINCIPAL",'TARIFAS 2025'!$B$5,IF(T20="INTERMEDIA",'TARIFAS 2025'!$C$5,IF(T20="LEJANA",'TARIFAS 2025'!$D$5)))</f>
        <v>367716</v>
      </c>
      <c r="Y20" s="61">
        <v>1</v>
      </c>
      <c r="Z20" s="38">
        <f t="shared" si="1"/>
        <v>367716</v>
      </c>
    </row>
    <row r="21" spans="1:26" x14ac:dyDescent="0.3">
      <c r="A21" s="68" t="s">
        <v>77</v>
      </c>
      <c r="B21" s="25" t="str">
        <f>VLOOKUP(A21,'CENTROS DE COSTOS'!A:D,2,0)</f>
        <v>0036-0003</v>
      </c>
      <c r="C21" s="25" t="str">
        <f>VLOOKUP(A21,'CENTROS DE COSTOS'!A:D,3,0)</f>
        <v>Wompi Suroccidente</v>
      </c>
      <c r="D21" s="68">
        <v>76109</v>
      </c>
      <c r="E21" s="68" t="s">
        <v>2604</v>
      </c>
      <c r="F21" s="69">
        <v>82371</v>
      </c>
      <c r="G21" s="25" t="s">
        <v>17</v>
      </c>
      <c r="H21" s="69" t="s">
        <v>1174</v>
      </c>
      <c r="I21" s="69" t="s">
        <v>1101</v>
      </c>
      <c r="J21" s="70" t="s">
        <v>1105</v>
      </c>
      <c r="K21" s="69" t="s">
        <v>2507</v>
      </c>
      <c r="L21" s="25" t="s">
        <v>1170</v>
      </c>
      <c r="M21" s="71" t="s">
        <v>2700</v>
      </c>
      <c r="N21" s="72">
        <v>45987</v>
      </c>
      <c r="O21" s="73">
        <v>45993</v>
      </c>
      <c r="P21" s="74" t="s">
        <v>1171</v>
      </c>
      <c r="Q21" s="69" t="s">
        <v>2796</v>
      </c>
      <c r="R21" s="25" t="s">
        <v>1172</v>
      </c>
      <c r="S21" s="68" t="s">
        <v>2892</v>
      </c>
      <c r="T21" s="70" t="s">
        <v>42</v>
      </c>
      <c r="U21" s="75" t="s">
        <v>121</v>
      </c>
      <c r="V21" s="76" t="s">
        <v>1173</v>
      </c>
      <c r="W21" s="68">
        <v>1</v>
      </c>
      <c r="X21" s="38">
        <f>IF(T21="PRINCIPAL",'TARIFAS 2025'!$B$5,IF(T21="INTERMEDIA",'TARIFAS 2025'!$C$5,IF(T21="LEJANA",'TARIFAS 2025'!$D$5)))</f>
        <v>598334</v>
      </c>
      <c r="Y21" s="61">
        <v>1</v>
      </c>
      <c r="Z21" s="38">
        <f t="shared" si="1"/>
        <v>598334</v>
      </c>
    </row>
    <row r="22" spans="1:26" x14ac:dyDescent="0.3">
      <c r="A22" s="68" t="s">
        <v>77</v>
      </c>
      <c r="B22" s="25" t="str">
        <f>VLOOKUP(A22,'CENTROS DE COSTOS'!A:D,2,0)</f>
        <v>0036-0003</v>
      </c>
      <c r="C22" s="25" t="str">
        <f>VLOOKUP(A22,'CENTROS DE COSTOS'!A:D,3,0)</f>
        <v>Wompi Suroccidente</v>
      </c>
      <c r="D22" s="68">
        <v>76111</v>
      </c>
      <c r="E22" s="68" t="s">
        <v>2605</v>
      </c>
      <c r="F22" s="69">
        <v>82385</v>
      </c>
      <c r="G22" s="25" t="s">
        <v>17</v>
      </c>
      <c r="H22" s="69" t="s">
        <v>1174</v>
      </c>
      <c r="I22" s="69" t="s">
        <v>1101</v>
      </c>
      <c r="J22" s="70" t="s">
        <v>1118</v>
      </c>
      <c r="K22" s="69" t="s">
        <v>2508</v>
      </c>
      <c r="L22" s="25" t="s">
        <v>1170</v>
      </c>
      <c r="M22" s="71" t="s">
        <v>2701</v>
      </c>
      <c r="N22" s="72">
        <v>45987</v>
      </c>
      <c r="O22" s="73">
        <v>45992</v>
      </c>
      <c r="P22" s="74" t="s">
        <v>1171</v>
      </c>
      <c r="Q22" s="69" t="s">
        <v>2797</v>
      </c>
      <c r="R22" s="25" t="s">
        <v>1172</v>
      </c>
      <c r="S22" s="68" t="s">
        <v>2893</v>
      </c>
      <c r="T22" s="70" t="s">
        <v>41</v>
      </c>
      <c r="U22" s="75" t="s">
        <v>121</v>
      </c>
      <c r="V22" s="76" t="s">
        <v>1235</v>
      </c>
      <c r="W22" s="68">
        <v>1</v>
      </c>
      <c r="X22" s="38">
        <f>IF(T22="PRINCIPAL",'TARIFAS 2025'!$B$5,IF(T22="INTERMEDIA",'TARIFAS 2025'!$C$5,IF(T22="LEJANA",'TARIFAS 2025'!$D$5)))</f>
        <v>488953</v>
      </c>
      <c r="Y22" s="61">
        <v>1</v>
      </c>
      <c r="Z22" s="38">
        <f t="shared" si="1"/>
        <v>488953</v>
      </c>
    </row>
    <row r="23" spans="1:26" x14ac:dyDescent="0.3">
      <c r="A23" s="68" t="s">
        <v>89</v>
      </c>
      <c r="B23" s="25" t="str">
        <f>VLOOKUP(A23,'CENTROS DE COSTOS'!A:D,2,0)</f>
        <v>0036-0001</v>
      </c>
      <c r="C23" s="25" t="str">
        <f>VLOOKUP(A23,'CENTROS DE COSTOS'!A:D,3,0)</f>
        <v>Wompi Costa</v>
      </c>
      <c r="D23" s="68">
        <v>23001</v>
      </c>
      <c r="E23" s="68" t="s">
        <v>2606</v>
      </c>
      <c r="F23" s="69">
        <v>82389</v>
      </c>
      <c r="G23" s="25" t="s">
        <v>17</v>
      </c>
      <c r="H23" s="69" t="s">
        <v>1174</v>
      </c>
      <c r="I23" s="69" t="s">
        <v>276</v>
      </c>
      <c r="J23" s="70" t="s">
        <v>89</v>
      </c>
      <c r="K23" s="69" t="s">
        <v>2509</v>
      </c>
      <c r="L23" s="25" t="s">
        <v>1170</v>
      </c>
      <c r="M23" s="71" t="s">
        <v>2702</v>
      </c>
      <c r="N23" s="72">
        <v>45987</v>
      </c>
      <c r="O23" s="73">
        <v>45992</v>
      </c>
      <c r="P23" s="74" t="s">
        <v>1171</v>
      </c>
      <c r="Q23" s="69" t="s">
        <v>2798</v>
      </c>
      <c r="R23" s="25" t="s">
        <v>1172</v>
      </c>
      <c r="S23" s="68" t="s">
        <v>2894</v>
      </c>
      <c r="T23" s="70" t="s">
        <v>40</v>
      </c>
      <c r="U23" s="75" t="s">
        <v>121</v>
      </c>
      <c r="V23" s="76" t="s">
        <v>1320</v>
      </c>
      <c r="W23" s="68">
        <v>1</v>
      </c>
      <c r="X23" s="38">
        <f>IF(T23="PRINCIPAL",'TARIFAS 2025'!$B$5,IF(T23="INTERMEDIA",'TARIFAS 2025'!$C$5,IF(T23="LEJANA",'TARIFAS 2025'!$D$5)))</f>
        <v>367716</v>
      </c>
      <c r="Y23" s="61">
        <v>1</v>
      </c>
      <c r="Z23" s="38">
        <f t="shared" si="1"/>
        <v>367716</v>
      </c>
    </row>
    <row r="24" spans="1:26" x14ac:dyDescent="0.3">
      <c r="A24" s="68" t="s">
        <v>81</v>
      </c>
      <c r="B24" s="25" t="str">
        <f>VLOOKUP(A24,'CENTROS DE COSTOS'!A:D,2,0)</f>
        <v>0036-0007</v>
      </c>
      <c r="C24" s="25" t="str">
        <f>VLOOKUP(A24,'CENTROS DE COSTOS'!A:D,3,0)</f>
        <v>Wompi Santander</v>
      </c>
      <c r="D24" s="68">
        <v>54405</v>
      </c>
      <c r="E24" s="68" t="s">
        <v>2607</v>
      </c>
      <c r="F24" s="69">
        <v>82388</v>
      </c>
      <c r="G24" s="25" t="s">
        <v>17</v>
      </c>
      <c r="H24" s="69" t="s">
        <v>1174</v>
      </c>
      <c r="I24" s="69" t="s">
        <v>891</v>
      </c>
      <c r="J24" s="70" t="s">
        <v>913</v>
      </c>
      <c r="K24" s="69" t="s">
        <v>2510</v>
      </c>
      <c r="L24" s="25" t="s">
        <v>1170</v>
      </c>
      <c r="M24" s="71" t="s">
        <v>2703</v>
      </c>
      <c r="N24" s="72">
        <v>45987</v>
      </c>
      <c r="O24" s="73">
        <v>45992</v>
      </c>
      <c r="P24" s="74" t="s">
        <v>1171</v>
      </c>
      <c r="Q24" s="69" t="s">
        <v>2799</v>
      </c>
      <c r="R24" s="25" t="s">
        <v>1172</v>
      </c>
      <c r="S24" s="68" t="s">
        <v>2895</v>
      </c>
      <c r="T24" s="70" t="s">
        <v>40</v>
      </c>
      <c r="U24" s="75" t="s">
        <v>121</v>
      </c>
      <c r="V24" s="76" t="s">
        <v>1302</v>
      </c>
      <c r="W24" s="68">
        <v>1</v>
      </c>
      <c r="X24" s="38">
        <f>IF(T24="PRINCIPAL",'TARIFAS 2025'!$B$5,IF(T24="INTERMEDIA",'TARIFAS 2025'!$C$5,IF(T24="LEJANA",'TARIFAS 2025'!$D$5)))</f>
        <v>367716</v>
      </c>
      <c r="Y24" s="61">
        <v>1</v>
      </c>
      <c r="Z24" s="38">
        <f t="shared" si="1"/>
        <v>367716</v>
      </c>
    </row>
    <row r="25" spans="1:26" x14ac:dyDescent="0.3">
      <c r="A25" s="68" t="s">
        <v>77</v>
      </c>
      <c r="B25" s="25" t="str">
        <f>VLOOKUP(A25,'CENTROS DE COSTOS'!A:D,2,0)</f>
        <v>0036-0003</v>
      </c>
      <c r="C25" s="25" t="str">
        <f>VLOOKUP(A25,'CENTROS DE COSTOS'!A:D,3,0)</f>
        <v>Wompi Suroccidente</v>
      </c>
      <c r="D25" s="68">
        <v>76001</v>
      </c>
      <c r="E25" s="68" t="s">
        <v>2608</v>
      </c>
      <c r="F25" s="69">
        <v>82374</v>
      </c>
      <c r="G25" s="25" t="s">
        <v>17</v>
      </c>
      <c r="H25" s="69" t="s">
        <v>1174</v>
      </c>
      <c r="I25" s="69" t="s">
        <v>1101</v>
      </c>
      <c r="J25" s="70" t="s">
        <v>77</v>
      </c>
      <c r="K25" s="69" t="s">
        <v>2511</v>
      </c>
      <c r="L25" s="25" t="s">
        <v>1170</v>
      </c>
      <c r="M25" s="71" t="s">
        <v>2704</v>
      </c>
      <c r="N25" s="72">
        <v>45987</v>
      </c>
      <c r="O25" s="73">
        <v>46007</v>
      </c>
      <c r="P25" s="68" t="s">
        <v>1171</v>
      </c>
      <c r="Q25" s="69" t="s">
        <v>2800</v>
      </c>
      <c r="R25" s="25" t="s">
        <v>1172</v>
      </c>
      <c r="S25" s="68" t="s">
        <v>2896</v>
      </c>
      <c r="T25" s="70" t="s">
        <v>40</v>
      </c>
      <c r="U25" s="75" t="s">
        <v>121</v>
      </c>
      <c r="V25" s="76" t="s">
        <v>1173</v>
      </c>
      <c r="W25" s="68">
        <v>1</v>
      </c>
      <c r="X25" s="38">
        <f>IF(T25="PRINCIPAL",'TARIFAS 2025'!$B$5,IF(T25="INTERMEDIA",'TARIFAS 2025'!$C$5,IF(T25="LEJANA",'TARIFAS 2025'!$D$5)))</f>
        <v>367716</v>
      </c>
      <c r="Y25" s="61">
        <v>1</v>
      </c>
      <c r="Z25" s="38">
        <f t="shared" si="1"/>
        <v>367716</v>
      </c>
    </row>
    <row r="26" spans="1:26" x14ac:dyDescent="0.3">
      <c r="A26" s="68" t="s">
        <v>77</v>
      </c>
      <c r="B26" s="25" t="str">
        <f>VLOOKUP(A26,'CENTROS DE COSTOS'!A:D,2,0)</f>
        <v>0036-0003</v>
      </c>
      <c r="C26" s="25" t="str">
        <f>VLOOKUP(A26,'CENTROS DE COSTOS'!A:D,3,0)</f>
        <v>Wompi Suroccidente</v>
      </c>
      <c r="D26" s="68">
        <v>76001</v>
      </c>
      <c r="E26" s="68" t="s">
        <v>2609</v>
      </c>
      <c r="F26" s="69">
        <v>82373</v>
      </c>
      <c r="G26" s="25" t="s">
        <v>17</v>
      </c>
      <c r="H26" s="69" t="s">
        <v>1174</v>
      </c>
      <c r="I26" s="69" t="s">
        <v>1101</v>
      </c>
      <c r="J26" s="70" t="s">
        <v>77</v>
      </c>
      <c r="K26" s="69" t="s">
        <v>2512</v>
      </c>
      <c r="L26" s="25" t="s">
        <v>1170</v>
      </c>
      <c r="M26" s="71" t="s">
        <v>2705</v>
      </c>
      <c r="N26" s="72">
        <v>45987</v>
      </c>
      <c r="O26" s="73">
        <v>45992</v>
      </c>
      <c r="P26" s="74" t="s">
        <v>1171</v>
      </c>
      <c r="Q26" s="69" t="s">
        <v>2801</v>
      </c>
      <c r="R26" s="25" t="s">
        <v>1172</v>
      </c>
      <c r="S26" s="68" t="s">
        <v>2897</v>
      </c>
      <c r="T26" s="70" t="s">
        <v>40</v>
      </c>
      <c r="U26" s="75" t="s">
        <v>121</v>
      </c>
      <c r="V26" s="76" t="s">
        <v>1215</v>
      </c>
      <c r="W26" s="68">
        <v>1</v>
      </c>
      <c r="X26" s="38">
        <f>IF(T26="PRINCIPAL",'TARIFAS 2025'!$B$5,IF(T26="INTERMEDIA",'TARIFAS 2025'!$C$5,IF(T26="LEJANA",'TARIFAS 2025'!$D$5)))</f>
        <v>367716</v>
      </c>
      <c r="Y26" s="61">
        <v>1</v>
      </c>
      <c r="Z26" s="38">
        <f t="shared" si="1"/>
        <v>367716</v>
      </c>
    </row>
    <row r="27" spans="1:26" x14ac:dyDescent="0.3">
      <c r="A27" s="68" t="s">
        <v>90</v>
      </c>
      <c r="B27" s="25" t="str">
        <f>VLOOKUP(A27,'CENTROS DE COSTOS'!A:D,2,0)</f>
        <v>0036-0006</v>
      </c>
      <c r="C27" s="25" t="str">
        <f>VLOOKUP(A27,'CENTROS DE COSTOS'!A:D,3,0)</f>
        <v>Wompi Oriente</v>
      </c>
      <c r="D27" s="68">
        <v>41001</v>
      </c>
      <c r="E27" s="68" t="s">
        <v>2610</v>
      </c>
      <c r="F27" s="69">
        <v>82390</v>
      </c>
      <c r="G27" s="25" t="s">
        <v>17</v>
      </c>
      <c r="H27" s="69" t="s">
        <v>1174</v>
      </c>
      <c r="I27" s="69" t="s">
        <v>740</v>
      </c>
      <c r="J27" s="70" t="s">
        <v>90</v>
      </c>
      <c r="K27" s="69" t="s">
        <v>2513</v>
      </c>
      <c r="L27" s="25" t="s">
        <v>1170</v>
      </c>
      <c r="M27" s="71" t="s">
        <v>2706</v>
      </c>
      <c r="N27" s="72">
        <v>45987</v>
      </c>
      <c r="O27" s="73">
        <v>45992</v>
      </c>
      <c r="P27" s="74" t="s">
        <v>1171</v>
      </c>
      <c r="Q27" s="69" t="s">
        <v>2802</v>
      </c>
      <c r="R27" s="25" t="s">
        <v>1172</v>
      </c>
      <c r="S27" s="68" t="s">
        <v>2898</v>
      </c>
      <c r="T27" s="70" t="s">
        <v>40</v>
      </c>
      <c r="U27" s="75" t="s">
        <v>121</v>
      </c>
      <c r="V27" s="76" t="s">
        <v>1177</v>
      </c>
      <c r="W27" s="68">
        <v>1</v>
      </c>
      <c r="X27" s="38">
        <f>IF(T27="PRINCIPAL",'TARIFAS 2025'!$B$5,IF(T27="INTERMEDIA",'TARIFAS 2025'!$C$5,IF(T27="LEJANA",'TARIFAS 2025'!$D$5)))</f>
        <v>367716</v>
      </c>
      <c r="Y27" s="61">
        <v>1</v>
      </c>
      <c r="Z27" s="38">
        <f t="shared" si="1"/>
        <v>367716</v>
      </c>
    </row>
    <row r="28" spans="1:26" x14ac:dyDescent="0.3">
      <c r="A28" s="68" t="s">
        <v>71</v>
      </c>
      <c r="B28" s="25" t="str">
        <f>VLOOKUP(A28,'CENTROS DE COSTOS'!A:D,2,0)</f>
        <v>0036-0004</v>
      </c>
      <c r="C28" s="25" t="str">
        <f>VLOOKUP(A28,'CENTROS DE COSTOS'!A:D,3,0)</f>
        <v>Wompi Centro</v>
      </c>
      <c r="D28" s="68">
        <v>25779</v>
      </c>
      <c r="E28" s="68" t="s">
        <v>2611</v>
      </c>
      <c r="F28" s="69">
        <v>82395</v>
      </c>
      <c r="G28" s="25" t="s">
        <v>17</v>
      </c>
      <c r="H28" s="69" t="s">
        <v>1174</v>
      </c>
      <c r="I28" s="69" t="s">
        <v>618</v>
      </c>
      <c r="J28" s="70" t="s">
        <v>703</v>
      </c>
      <c r="K28" s="69" t="s">
        <v>2514</v>
      </c>
      <c r="L28" s="25" t="s">
        <v>1170</v>
      </c>
      <c r="M28" s="71" t="s">
        <v>2707</v>
      </c>
      <c r="N28" s="72">
        <v>45987</v>
      </c>
      <c r="O28" s="73">
        <v>45993</v>
      </c>
      <c r="P28" s="74" t="s">
        <v>1171</v>
      </c>
      <c r="Q28" s="69" t="s">
        <v>2803</v>
      </c>
      <c r="R28" s="25" t="s">
        <v>1172</v>
      </c>
      <c r="S28" s="68" t="s">
        <v>2899</v>
      </c>
      <c r="T28" s="70" t="s">
        <v>42</v>
      </c>
      <c r="U28" s="75" t="s">
        <v>121</v>
      </c>
      <c r="V28" s="76" t="s">
        <v>1197</v>
      </c>
      <c r="W28" s="68">
        <v>1</v>
      </c>
      <c r="X28" s="38">
        <f>IF(T28="PRINCIPAL",'TARIFAS 2025'!$B$5,IF(T28="INTERMEDIA",'TARIFAS 2025'!$C$5,IF(T28="LEJANA",'TARIFAS 2025'!$D$5)))</f>
        <v>598334</v>
      </c>
      <c r="Y28" s="61">
        <v>1</v>
      </c>
      <c r="Z28" s="38">
        <f t="shared" si="1"/>
        <v>598334</v>
      </c>
    </row>
    <row r="29" spans="1:26" x14ac:dyDescent="0.3">
      <c r="A29" s="68" t="s">
        <v>68</v>
      </c>
      <c r="B29" s="25" t="str">
        <f>VLOOKUP(A29,'CENTROS DE COSTOS'!A:D,2,0)</f>
        <v>0036-0001</v>
      </c>
      <c r="C29" s="25" t="str">
        <f>VLOOKUP(A29,'CENTROS DE COSTOS'!A:D,3,0)</f>
        <v>Wompi Costa</v>
      </c>
      <c r="D29" s="68">
        <v>8078</v>
      </c>
      <c r="E29" s="68" t="s">
        <v>2612</v>
      </c>
      <c r="F29" s="69">
        <v>82367</v>
      </c>
      <c r="G29" s="25" t="s">
        <v>17</v>
      </c>
      <c r="H29" s="69" t="s">
        <v>1174</v>
      </c>
      <c r="I29" s="69" t="s">
        <v>253</v>
      </c>
      <c r="J29" s="70" t="s">
        <v>255</v>
      </c>
      <c r="K29" s="69" t="s">
        <v>2515</v>
      </c>
      <c r="L29" s="25" t="s">
        <v>1170</v>
      </c>
      <c r="M29" s="71" t="s">
        <v>2708</v>
      </c>
      <c r="N29" s="72">
        <v>45987</v>
      </c>
      <c r="O29" s="73">
        <v>45993</v>
      </c>
      <c r="P29" s="74" t="s">
        <v>1171</v>
      </c>
      <c r="Q29" s="69" t="s">
        <v>2804</v>
      </c>
      <c r="R29" s="25" t="s">
        <v>1172</v>
      </c>
      <c r="S29" s="68" t="s">
        <v>2900</v>
      </c>
      <c r="T29" s="70" t="s">
        <v>41</v>
      </c>
      <c r="U29" s="75" t="s">
        <v>121</v>
      </c>
      <c r="V29" s="76" t="s">
        <v>1353</v>
      </c>
      <c r="W29" s="68">
        <v>1</v>
      </c>
      <c r="X29" s="38">
        <f>IF(T29="PRINCIPAL",'TARIFAS 2025'!$B$5,IF(T29="INTERMEDIA",'TARIFAS 2025'!$C$5,IF(T29="LEJANA",'TARIFAS 2025'!$D$5)))</f>
        <v>488953</v>
      </c>
      <c r="Y29" s="61">
        <v>1</v>
      </c>
      <c r="Z29" s="38">
        <f t="shared" si="1"/>
        <v>488953</v>
      </c>
    </row>
    <row r="30" spans="1:26" x14ac:dyDescent="0.3">
      <c r="A30" s="68" t="s">
        <v>90</v>
      </c>
      <c r="B30" s="25" t="str">
        <f>VLOOKUP(A30,'CENTROS DE COSTOS'!A:D,2,0)</f>
        <v>0036-0006</v>
      </c>
      <c r="C30" s="25" t="str">
        <f>VLOOKUP(A30,'CENTROS DE COSTOS'!A:D,3,0)</f>
        <v>Wompi Oriente</v>
      </c>
      <c r="D30" s="68">
        <v>41001</v>
      </c>
      <c r="E30" s="68" t="s">
        <v>2613</v>
      </c>
      <c r="F30" s="69">
        <v>82391</v>
      </c>
      <c r="G30" s="25" t="s">
        <v>17</v>
      </c>
      <c r="H30" s="69" t="s">
        <v>1174</v>
      </c>
      <c r="I30" s="69" t="s">
        <v>740</v>
      </c>
      <c r="J30" s="70" t="s">
        <v>90</v>
      </c>
      <c r="K30" s="69" t="s">
        <v>2516</v>
      </c>
      <c r="L30" s="25" t="s">
        <v>1170</v>
      </c>
      <c r="M30" s="71" t="s">
        <v>2709</v>
      </c>
      <c r="N30" s="72">
        <v>45987</v>
      </c>
      <c r="O30" s="73">
        <v>45993</v>
      </c>
      <c r="P30" s="74" t="s">
        <v>1171</v>
      </c>
      <c r="Q30" s="69" t="s">
        <v>2805</v>
      </c>
      <c r="R30" s="25" t="s">
        <v>1172</v>
      </c>
      <c r="S30" s="68" t="s">
        <v>2901</v>
      </c>
      <c r="T30" s="70" t="s">
        <v>40</v>
      </c>
      <c r="U30" s="75" t="s">
        <v>121</v>
      </c>
      <c r="V30" s="76" t="s">
        <v>1214</v>
      </c>
      <c r="W30" s="68">
        <v>1</v>
      </c>
      <c r="X30" s="38">
        <f>IF(T30="PRINCIPAL",'TARIFAS 2025'!$B$5,IF(T30="INTERMEDIA",'TARIFAS 2025'!$C$5,IF(T30="LEJANA",'TARIFAS 2025'!$D$5)))</f>
        <v>367716</v>
      </c>
      <c r="Y30" s="61">
        <v>1</v>
      </c>
      <c r="Z30" s="38">
        <f t="shared" si="1"/>
        <v>367716</v>
      </c>
    </row>
    <row r="31" spans="1:26" x14ac:dyDescent="0.3">
      <c r="A31" s="68" t="s">
        <v>65</v>
      </c>
      <c r="B31" s="25" t="str">
        <f>VLOOKUP(A31,'CENTROS DE COSTOS'!A:D,2,0)</f>
        <v>0036-0005</v>
      </c>
      <c r="C31" s="25" t="str">
        <f>VLOOKUP(A31,'CENTROS DE COSTOS'!A:D,3,0)</f>
        <v>Wompi Noroccidente</v>
      </c>
      <c r="D31" s="68">
        <v>5172</v>
      </c>
      <c r="E31" s="68" t="s">
        <v>2614</v>
      </c>
      <c r="F31" s="69">
        <v>82378</v>
      </c>
      <c r="G31" s="25" t="s">
        <v>17</v>
      </c>
      <c r="H31" s="69" t="s">
        <v>1174</v>
      </c>
      <c r="I31" s="69" t="s">
        <v>120</v>
      </c>
      <c r="J31" s="70" t="s">
        <v>168</v>
      </c>
      <c r="K31" s="69" t="s">
        <v>2517</v>
      </c>
      <c r="L31" s="25" t="s">
        <v>1170</v>
      </c>
      <c r="M31" s="71" t="s">
        <v>2710</v>
      </c>
      <c r="N31" s="72">
        <v>45987</v>
      </c>
      <c r="O31" s="73">
        <v>45993</v>
      </c>
      <c r="P31" s="74" t="s">
        <v>1171</v>
      </c>
      <c r="Q31" s="69" t="s">
        <v>2806</v>
      </c>
      <c r="R31" s="25" t="s">
        <v>1172</v>
      </c>
      <c r="S31" s="68" t="s">
        <v>2902</v>
      </c>
      <c r="T31" s="70" t="s">
        <v>41</v>
      </c>
      <c r="U31" s="75" t="s">
        <v>121</v>
      </c>
      <c r="V31" s="76" t="s">
        <v>1232</v>
      </c>
      <c r="W31" s="68">
        <v>1</v>
      </c>
      <c r="X31" s="38">
        <f>IF(T31="PRINCIPAL",'TARIFAS 2025'!$B$5,IF(T31="INTERMEDIA",'TARIFAS 2025'!$C$5,IF(T31="LEJANA",'TARIFAS 2025'!$D$5)))</f>
        <v>488953</v>
      </c>
      <c r="Y31" s="61">
        <v>1</v>
      </c>
      <c r="Z31" s="38">
        <f t="shared" si="1"/>
        <v>488953</v>
      </c>
    </row>
    <row r="32" spans="1:26" x14ac:dyDescent="0.3">
      <c r="A32" s="68" t="s">
        <v>71</v>
      </c>
      <c r="B32" s="25" t="str">
        <f>VLOOKUP(A32,'CENTROS DE COSTOS'!A:D,2,0)</f>
        <v>0036-0004</v>
      </c>
      <c r="C32" s="25" t="str">
        <f>VLOOKUP(A32,'CENTROS DE COSTOS'!A:D,3,0)</f>
        <v>Wompi Centro</v>
      </c>
      <c r="D32" s="68">
        <v>25843</v>
      </c>
      <c r="E32" s="68" t="s">
        <v>2615</v>
      </c>
      <c r="F32" s="69">
        <v>82401</v>
      </c>
      <c r="G32" s="25" t="s">
        <v>17</v>
      </c>
      <c r="H32" s="69" t="s">
        <v>1174</v>
      </c>
      <c r="I32" s="69" t="s">
        <v>618</v>
      </c>
      <c r="J32" s="70" t="s">
        <v>720</v>
      </c>
      <c r="K32" s="69" t="s">
        <v>2518</v>
      </c>
      <c r="L32" s="25" t="s">
        <v>1170</v>
      </c>
      <c r="M32" s="71" t="s">
        <v>2711</v>
      </c>
      <c r="N32" s="72">
        <v>45987</v>
      </c>
      <c r="O32" s="73">
        <v>45993</v>
      </c>
      <c r="P32" s="74" t="s">
        <v>1171</v>
      </c>
      <c r="Q32" s="69" t="s">
        <v>2807</v>
      </c>
      <c r="R32" s="25" t="s">
        <v>1172</v>
      </c>
      <c r="S32" s="68" t="s">
        <v>2903</v>
      </c>
      <c r="T32" s="70" t="s">
        <v>41</v>
      </c>
      <c r="U32" s="75" t="s">
        <v>121</v>
      </c>
      <c r="V32" s="76" t="s">
        <v>1225</v>
      </c>
      <c r="W32" s="68">
        <v>1</v>
      </c>
      <c r="X32" s="38">
        <f>IF(T32="PRINCIPAL",'TARIFAS 2025'!$B$5,IF(T32="INTERMEDIA",'TARIFAS 2025'!$C$5,IF(T32="LEJANA",'TARIFAS 2025'!$D$5)))</f>
        <v>488953</v>
      </c>
      <c r="Y32" s="61">
        <v>1</v>
      </c>
      <c r="Z32" s="38">
        <f t="shared" si="1"/>
        <v>488953</v>
      </c>
    </row>
    <row r="33" spans="1:26" x14ac:dyDescent="0.3">
      <c r="A33" s="68" t="s">
        <v>90</v>
      </c>
      <c r="B33" s="25" t="str">
        <f>VLOOKUP(A33,'CENTROS DE COSTOS'!A:D,2,0)</f>
        <v>0036-0006</v>
      </c>
      <c r="C33" s="25" t="str">
        <f>VLOOKUP(A33,'CENTROS DE COSTOS'!A:D,3,0)</f>
        <v>Wompi Oriente</v>
      </c>
      <c r="D33" s="68">
        <v>18753</v>
      </c>
      <c r="E33" s="68" t="s">
        <v>2616</v>
      </c>
      <c r="F33" s="69">
        <v>82396</v>
      </c>
      <c r="G33" s="25" t="s">
        <v>17</v>
      </c>
      <c r="H33" s="69" t="s">
        <v>1174</v>
      </c>
      <c r="I33" s="69" t="s">
        <v>466</v>
      </c>
      <c r="J33" s="70" t="s">
        <v>477</v>
      </c>
      <c r="K33" s="69" t="s">
        <v>2519</v>
      </c>
      <c r="L33" s="25" t="s">
        <v>1170</v>
      </c>
      <c r="M33" s="71" t="s">
        <v>2712</v>
      </c>
      <c r="N33" s="72">
        <v>45987</v>
      </c>
      <c r="O33" s="73">
        <v>45995</v>
      </c>
      <c r="P33" s="74" t="s">
        <v>1171</v>
      </c>
      <c r="Q33" s="69" t="s">
        <v>2808</v>
      </c>
      <c r="R33" s="25" t="s">
        <v>1172</v>
      </c>
      <c r="S33" s="68" t="s">
        <v>2904</v>
      </c>
      <c r="T33" s="70" t="s">
        <v>42</v>
      </c>
      <c r="U33" s="75" t="s">
        <v>478</v>
      </c>
      <c r="V33" s="76" t="s">
        <v>1217</v>
      </c>
      <c r="W33" s="68">
        <v>1</v>
      </c>
      <c r="X33" s="38">
        <f>IF(T33="PRINCIPAL",'TARIFAS 2025'!$B$5,IF(T33="INTERMEDIA",'TARIFAS 2025'!$C$5,IF(T33="LEJANA",'TARIFAS 2025'!$D$5)))</f>
        <v>598334</v>
      </c>
      <c r="Y33" s="61">
        <v>1</v>
      </c>
      <c r="Z33" s="38">
        <f t="shared" si="1"/>
        <v>598334</v>
      </c>
    </row>
    <row r="34" spans="1:26" x14ac:dyDescent="0.3">
      <c r="A34" s="68" t="s">
        <v>90</v>
      </c>
      <c r="B34" s="25" t="str">
        <f>VLOOKUP(A34,'CENTROS DE COSTOS'!A:D,2,0)</f>
        <v>0036-0006</v>
      </c>
      <c r="C34" s="25" t="str">
        <f>VLOOKUP(A34,'CENTROS DE COSTOS'!A:D,3,0)</f>
        <v>Wompi Oriente</v>
      </c>
      <c r="D34" s="68">
        <v>41132</v>
      </c>
      <c r="E34" s="68" t="s">
        <v>2617</v>
      </c>
      <c r="F34" s="69">
        <v>82375</v>
      </c>
      <c r="G34" s="25" t="s">
        <v>17</v>
      </c>
      <c r="H34" s="69" t="s">
        <v>1174</v>
      </c>
      <c r="I34" s="69" t="s">
        <v>740</v>
      </c>
      <c r="J34" s="70" t="s">
        <v>747</v>
      </c>
      <c r="K34" s="69" t="s">
        <v>2520</v>
      </c>
      <c r="L34" s="25" t="s">
        <v>1170</v>
      </c>
      <c r="M34" s="71" t="s">
        <v>2713</v>
      </c>
      <c r="N34" s="72">
        <v>45987</v>
      </c>
      <c r="O34" s="73">
        <v>45992</v>
      </c>
      <c r="P34" s="74" t="s">
        <v>1171</v>
      </c>
      <c r="Q34" s="69" t="s">
        <v>2809</v>
      </c>
      <c r="R34" s="25" t="s">
        <v>1172</v>
      </c>
      <c r="S34" s="68" t="s">
        <v>2905</v>
      </c>
      <c r="T34" s="70" t="s">
        <v>41</v>
      </c>
      <c r="U34" s="75" t="s">
        <v>121</v>
      </c>
      <c r="V34" s="76" t="s">
        <v>1187</v>
      </c>
      <c r="W34" s="68">
        <v>1</v>
      </c>
      <c r="X34" s="38">
        <f>IF(T34="PRINCIPAL",'TARIFAS 2025'!$B$5,IF(T34="INTERMEDIA",'TARIFAS 2025'!$C$5,IF(T34="LEJANA",'TARIFAS 2025'!$D$5)))</f>
        <v>488953</v>
      </c>
      <c r="Y34" s="61">
        <v>1</v>
      </c>
      <c r="Z34" s="38">
        <f t="shared" si="1"/>
        <v>488953</v>
      </c>
    </row>
    <row r="35" spans="1:26" x14ac:dyDescent="0.3">
      <c r="A35" s="68" t="s">
        <v>77</v>
      </c>
      <c r="B35" s="25" t="str">
        <f>VLOOKUP(A35,'CENTROS DE COSTOS'!A:D,2,0)</f>
        <v>0036-0003</v>
      </c>
      <c r="C35" s="25" t="str">
        <f>VLOOKUP(A35,'CENTROS DE COSTOS'!A:D,3,0)</f>
        <v>Wompi Suroccidente</v>
      </c>
      <c r="D35" s="68">
        <v>76001</v>
      </c>
      <c r="E35" s="68" t="s">
        <v>2618</v>
      </c>
      <c r="F35" s="69">
        <v>82372</v>
      </c>
      <c r="G35" s="25" t="s">
        <v>17</v>
      </c>
      <c r="H35" s="69" t="s">
        <v>2584</v>
      </c>
      <c r="I35" s="69" t="s">
        <v>1101</v>
      </c>
      <c r="J35" s="70" t="s">
        <v>77</v>
      </c>
      <c r="K35" s="69" t="s">
        <v>2521</v>
      </c>
      <c r="L35" s="25" t="s">
        <v>1170</v>
      </c>
      <c r="M35" s="71" t="s">
        <v>2714</v>
      </c>
      <c r="N35" s="72">
        <v>45987</v>
      </c>
      <c r="O35" s="73">
        <v>45992</v>
      </c>
      <c r="P35" s="74" t="s">
        <v>1171</v>
      </c>
      <c r="Q35" s="69" t="s">
        <v>2810</v>
      </c>
      <c r="R35" s="25" t="s">
        <v>1172</v>
      </c>
      <c r="S35" s="68" t="s">
        <v>2906</v>
      </c>
      <c r="T35" s="70" t="s">
        <v>40</v>
      </c>
      <c r="U35" s="75" t="s">
        <v>121</v>
      </c>
      <c r="V35" s="76" t="s">
        <v>1215</v>
      </c>
      <c r="W35" s="68">
        <v>1</v>
      </c>
      <c r="X35" s="38">
        <f>IF(T35="PRINCIPAL",'TARIFAS 2025'!$B$5,IF(T35="INTERMEDIA",'TARIFAS 2025'!$C$5,IF(T35="LEJANA",'TARIFAS 2025'!$D$5)))</f>
        <v>367716</v>
      </c>
      <c r="Y35" s="61">
        <v>1</v>
      </c>
      <c r="Z35" s="38">
        <f t="shared" si="1"/>
        <v>367716</v>
      </c>
    </row>
    <row r="36" spans="1:26" x14ac:dyDescent="0.3">
      <c r="A36" s="68" t="s">
        <v>71</v>
      </c>
      <c r="B36" s="25" t="str">
        <f>VLOOKUP(A36,'CENTROS DE COSTOS'!A:D,2,0)</f>
        <v>0036-0004</v>
      </c>
      <c r="C36" s="25" t="str">
        <f>VLOOKUP(A36,'CENTROS DE COSTOS'!A:D,3,0)</f>
        <v>Wompi Centro</v>
      </c>
      <c r="D36" s="68">
        <v>11001</v>
      </c>
      <c r="E36" s="68" t="s">
        <v>2619</v>
      </c>
      <c r="F36" s="69">
        <v>82369</v>
      </c>
      <c r="G36" s="25" t="s">
        <v>17</v>
      </c>
      <c r="H36" s="69" t="s">
        <v>1174</v>
      </c>
      <c r="I36" s="69" t="s">
        <v>618</v>
      </c>
      <c r="J36" s="70" t="s">
        <v>71</v>
      </c>
      <c r="K36" s="69" t="s">
        <v>2522</v>
      </c>
      <c r="L36" s="25" t="s">
        <v>1170</v>
      </c>
      <c r="M36" s="71" t="s">
        <v>2715</v>
      </c>
      <c r="N36" s="72">
        <v>45987</v>
      </c>
      <c r="O36" s="73">
        <v>45992</v>
      </c>
      <c r="P36" s="74" t="s">
        <v>1171</v>
      </c>
      <c r="Q36" s="69" t="s">
        <v>2811</v>
      </c>
      <c r="R36" s="25" t="s">
        <v>1172</v>
      </c>
      <c r="S36" s="68" t="s">
        <v>2907</v>
      </c>
      <c r="T36" s="70" t="s">
        <v>40</v>
      </c>
      <c r="U36" s="75" t="s">
        <v>121</v>
      </c>
      <c r="V36" s="76" t="s">
        <v>1202</v>
      </c>
      <c r="W36" s="68">
        <v>1</v>
      </c>
      <c r="X36" s="38">
        <f>IF(T36="PRINCIPAL",'TARIFAS 2025'!$B$5,IF(T36="INTERMEDIA",'TARIFAS 2025'!$C$5,IF(T36="LEJANA",'TARIFAS 2025'!$D$5)))</f>
        <v>367716</v>
      </c>
      <c r="Y36" s="61">
        <v>1</v>
      </c>
      <c r="Z36" s="38">
        <f t="shared" si="1"/>
        <v>367716</v>
      </c>
    </row>
    <row r="37" spans="1:26" x14ac:dyDescent="0.3">
      <c r="A37" s="68" t="s">
        <v>88</v>
      </c>
      <c r="B37" s="25" t="str">
        <f>VLOOKUP(A37,'CENTROS DE COSTOS'!A:D,2,0)</f>
        <v>0036-0005</v>
      </c>
      <c r="C37" s="25" t="str">
        <f>VLOOKUP(A37,'CENTROS DE COSTOS'!A:D,3,0)</f>
        <v>Wompi Noroccidente</v>
      </c>
      <c r="D37" s="68">
        <v>5631</v>
      </c>
      <c r="E37" s="68" t="s">
        <v>2620</v>
      </c>
      <c r="F37" s="69">
        <v>82404</v>
      </c>
      <c r="G37" s="25" t="s">
        <v>17</v>
      </c>
      <c r="H37" s="69" t="s">
        <v>1174</v>
      </c>
      <c r="I37" s="69" t="s">
        <v>120</v>
      </c>
      <c r="J37" s="70" t="s">
        <v>214</v>
      </c>
      <c r="K37" s="69" t="s">
        <v>2523</v>
      </c>
      <c r="L37" s="25" t="s">
        <v>1170</v>
      </c>
      <c r="M37" s="71" t="s">
        <v>2716</v>
      </c>
      <c r="N37" s="72">
        <v>45987</v>
      </c>
      <c r="O37" s="73">
        <v>45992</v>
      </c>
      <c r="P37" s="74" t="s">
        <v>1171</v>
      </c>
      <c r="Q37" s="69" t="s">
        <v>2812</v>
      </c>
      <c r="R37" s="25" t="s">
        <v>1172</v>
      </c>
      <c r="S37" s="68" t="s">
        <v>2908</v>
      </c>
      <c r="T37" s="70" t="s">
        <v>40</v>
      </c>
      <c r="U37" s="75" t="s">
        <v>121</v>
      </c>
      <c r="V37" s="76" t="s">
        <v>1319</v>
      </c>
      <c r="W37" s="68">
        <v>1</v>
      </c>
      <c r="X37" s="38">
        <f>IF(T37="PRINCIPAL",'TARIFAS 2025'!$B$5,IF(T37="INTERMEDIA",'TARIFAS 2025'!$C$5,IF(T37="LEJANA",'TARIFAS 2025'!$D$5)))</f>
        <v>367716</v>
      </c>
      <c r="Y37" s="61">
        <v>1</v>
      </c>
      <c r="Z37" s="38">
        <f t="shared" si="1"/>
        <v>367716</v>
      </c>
    </row>
    <row r="38" spans="1:26" x14ac:dyDescent="0.3">
      <c r="A38" s="68" t="s">
        <v>90</v>
      </c>
      <c r="B38" s="25" t="str">
        <f>VLOOKUP(A38,'CENTROS DE COSTOS'!A:D,2,0)</f>
        <v>0036-0006</v>
      </c>
      <c r="C38" s="25" t="str">
        <f>VLOOKUP(A38,'CENTROS DE COSTOS'!A:D,3,0)</f>
        <v>Wompi Oriente</v>
      </c>
      <c r="D38" s="68">
        <v>41001</v>
      </c>
      <c r="E38" s="68" t="s">
        <v>2621</v>
      </c>
      <c r="F38" s="69">
        <v>82216</v>
      </c>
      <c r="G38" s="25" t="s">
        <v>17</v>
      </c>
      <c r="H38" s="69" t="s">
        <v>1169</v>
      </c>
      <c r="I38" s="69" t="s">
        <v>740</v>
      </c>
      <c r="J38" s="70" t="s">
        <v>90</v>
      </c>
      <c r="K38" s="69" t="s">
        <v>2524</v>
      </c>
      <c r="L38" s="25" t="s">
        <v>1170</v>
      </c>
      <c r="M38" s="71" t="s">
        <v>2717</v>
      </c>
      <c r="N38" s="72">
        <v>45987</v>
      </c>
      <c r="O38" s="73">
        <v>45992</v>
      </c>
      <c r="P38" s="74" t="s">
        <v>1171</v>
      </c>
      <c r="Q38" s="69" t="s">
        <v>2813</v>
      </c>
      <c r="R38" s="25" t="s">
        <v>1172</v>
      </c>
      <c r="S38" s="68" t="s">
        <v>2909</v>
      </c>
      <c r="T38" s="70" t="s">
        <v>40</v>
      </c>
      <c r="U38" s="75" t="s">
        <v>121</v>
      </c>
      <c r="V38" s="76" t="s">
        <v>1177</v>
      </c>
      <c r="W38" s="68">
        <v>1</v>
      </c>
      <c r="X38" s="38">
        <f>IF(T38="PRINCIPAL",'TARIFAS 2025'!$B$5,IF(T38="INTERMEDIA",'TARIFAS 2025'!$C$5,IF(T38="LEJANA",'TARIFAS 2025'!$D$5)))</f>
        <v>367716</v>
      </c>
      <c r="Y38" s="61">
        <v>1</v>
      </c>
      <c r="Z38" s="38">
        <f t="shared" si="1"/>
        <v>367716</v>
      </c>
    </row>
    <row r="39" spans="1:26" x14ac:dyDescent="0.3">
      <c r="A39" s="68" t="s">
        <v>92</v>
      </c>
      <c r="B39" s="25" t="str">
        <f>VLOOKUP(A39,'CENTROS DE COSTOS'!A:D,2,0)</f>
        <v>0036-0002</v>
      </c>
      <c r="C39" s="25" t="str">
        <f>VLOOKUP(A39,'CENTROS DE COSTOS'!A:D,3,0)</f>
        <v>Wompi Eje Cafetero</v>
      </c>
      <c r="D39" s="68">
        <v>76100</v>
      </c>
      <c r="E39" s="68" t="s">
        <v>2622</v>
      </c>
      <c r="F39" s="69">
        <v>82185</v>
      </c>
      <c r="G39" s="25" t="s">
        <v>17</v>
      </c>
      <c r="H39" s="69" t="s">
        <v>1169</v>
      </c>
      <c r="I39" s="69" t="s">
        <v>1101</v>
      </c>
      <c r="J39" s="70" t="s">
        <v>275</v>
      </c>
      <c r="K39" s="69" t="s">
        <v>2525</v>
      </c>
      <c r="L39" s="25" t="s">
        <v>1170</v>
      </c>
      <c r="M39" s="71" t="s">
        <v>2718</v>
      </c>
      <c r="N39" s="72">
        <v>45987</v>
      </c>
      <c r="O39" s="73">
        <v>45993</v>
      </c>
      <c r="P39" s="74" t="s">
        <v>1171</v>
      </c>
      <c r="Q39" s="69" t="s">
        <v>2814</v>
      </c>
      <c r="R39" s="25" t="s">
        <v>1172</v>
      </c>
      <c r="S39" s="68" t="s">
        <v>2910</v>
      </c>
      <c r="T39" s="70" t="s">
        <v>41</v>
      </c>
      <c r="U39" s="75" t="s">
        <v>121</v>
      </c>
      <c r="V39" s="76" t="s">
        <v>1193</v>
      </c>
      <c r="W39" s="68">
        <v>1</v>
      </c>
      <c r="X39" s="38">
        <f>IF(T39="PRINCIPAL",'TARIFAS 2025'!$B$5,IF(T39="INTERMEDIA",'TARIFAS 2025'!$C$5,IF(T39="LEJANA",'TARIFAS 2025'!$D$5)))</f>
        <v>488953</v>
      </c>
      <c r="Y39" s="61">
        <v>1</v>
      </c>
      <c r="Z39" s="38">
        <f t="shared" si="1"/>
        <v>488953</v>
      </c>
    </row>
    <row r="40" spans="1:26" x14ac:dyDescent="0.3">
      <c r="A40" s="68" t="s">
        <v>89</v>
      </c>
      <c r="B40" s="25" t="str">
        <f>VLOOKUP(A40,'CENTROS DE COSTOS'!A:D,2,0)</f>
        <v>0036-0001</v>
      </c>
      <c r="C40" s="25" t="str">
        <f>VLOOKUP(A40,'CENTROS DE COSTOS'!A:D,3,0)</f>
        <v>Wompi Costa</v>
      </c>
      <c r="D40" s="68">
        <v>23001</v>
      </c>
      <c r="E40" s="68" t="s">
        <v>2623</v>
      </c>
      <c r="F40" s="69">
        <v>82215</v>
      </c>
      <c r="G40" s="25" t="s">
        <v>17</v>
      </c>
      <c r="H40" s="69" t="s">
        <v>1169</v>
      </c>
      <c r="I40" s="69" t="s">
        <v>276</v>
      </c>
      <c r="J40" s="70" t="s">
        <v>89</v>
      </c>
      <c r="K40" s="69" t="s">
        <v>2526</v>
      </c>
      <c r="L40" s="25" t="s">
        <v>1170</v>
      </c>
      <c r="M40" s="71" t="s">
        <v>2719</v>
      </c>
      <c r="N40" s="72">
        <v>45987</v>
      </c>
      <c r="O40" s="73">
        <v>45993</v>
      </c>
      <c r="P40" s="74" t="s">
        <v>1171</v>
      </c>
      <c r="Q40" s="69" t="s">
        <v>2815</v>
      </c>
      <c r="R40" s="25" t="s">
        <v>1172</v>
      </c>
      <c r="S40" s="68" t="s">
        <v>2911</v>
      </c>
      <c r="T40" s="70" t="s">
        <v>40</v>
      </c>
      <c r="U40" s="75" t="s">
        <v>121</v>
      </c>
      <c r="V40" s="76" t="s">
        <v>1320</v>
      </c>
      <c r="W40" s="68">
        <v>1</v>
      </c>
      <c r="X40" s="38">
        <f>IF(T40="PRINCIPAL",'TARIFAS 2025'!$B$5,IF(T40="INTERMEDIA",'TARIFAS 2025'!$C$5,IF(T40="LEJANA",'TARIFAS 2025'!$D$5)))</f>
        <v>367716</v>
      </c>
      <c r="Y40" s="61">
        <v>1</v>
      </c>
      <c r="Z40" s="38">
        <f t="shared" si="1"/>
        <v>367716</v>
      </c>
    </row>
    <row r="41" spans="1:26" x14ac:dyDescent="0.3">
      <c r="A41" s="68" t="s">
        <v>88</v>
      </c>
      <c r="B41" s="25" t="str">
        <f>VLOOKUP(A41,'CENTROS DE COSTOS'!A:D,2,0)</f>
        <v>0036-0005</v>
      </c>
      <c r="C41" s="25" t="str">
        <f>VLOOKUP(A41,'CENTROS DE COSTOS'!A:D,3,0)</f>
        <v>Wompi Noroccidente</v>
      </c>
      <c r="D41" s="68">
        <v>27361</v>
      </c>
      <c r="E41" s="68" t="s">
        <v>2624</v>
      </c>
      <c r="F41" s="69">
        <v>82111</v>
      </c>
      <c r="G41" s="25" t="s">
        <v>17</v>
      </c>
      <c r="H41" s="69" t="s">
        <v>1169</v>
      </c>
      <c r="I41" s="69" t="s">
        <v>560</v>
      </c>
      <c r="J41" s="70" t="s">
        <v>576</v>
      </c>
      <c r="K41" s="69" t="s">
        <v>2527</v>
      </c>
      <c r="L41" s="25" t="s">
        <v>1170</v>
      </c>
      <c r="M41" s="71" t="s">
        <v>2720</v>
      </c>
      <c r="N41" s="72">
        <v>45987</v>
      </c>
      <c r="O41" s="73">
        <v>45995</v>
      </c>
      <c r="P41" s="74" t="s">
        <v>1171</v>
      </c>
      <c r="Q41" s="69" t="s">
        <v>2816</v>
      </c>
      <c r="R41" s="25" t="s">
        <v>1172</v>
      </c>
      <c r="S41" s="68" t="s">
        <v>2912</v>
      </c>
      <c r="T41" s="70" t="s">
        <v>42</v>
      </c>
      <c r="U41" s="75" t="s">
        <v>108</v>
      </c>
      <c r="V41" s="76" t="s">
        <v>1227</v>
      </c>
      <c r="W41" s="68">
        <v>1</v>
      </c>
      <c r="X41" s="38">
        <f>IF(T41="PRINCIPAL",'TARIFAS 2025'!$B$5,IF(T41="INTERMEDIA",'TARIFAS 2025'!$C$5,IF(T41="LEJANA",'TARIFAS 2025'!$D$5)))</f>
        <v>598334</v>
      </c>
      <c r="Y41" s="61">
        <v>1</v>
      </c>
      <c r="Z41" s="38">
        <f t="shared" si="1"/>
        <v>598334</v>
      </c>
    </row>
    <row r="42" spans="1:26" x14ac:dyDescent="0.3">
      <c r="A42" s="68" t="s">
        <v>89</v>
      </c>
      <c r="B42" s="25" t="str">
        <f>VLOOKUP(A42,'CENTROS DE COSTOS'!A:D,2,0)</f>
        <v>0036-0001</v>
      </c>
      <c r="C42" s="25" t="str">
        <f>VLOOKUP(A42,'CENTROS DE COSTOS'!A:D,3,0)</f>
        <v>Wompi Costa</v>
      </c>
      <c r="D42" s="68">
        <v>23855</v>
      </c>
      <c r="E42" s="68" t="s">
        <v>2625</v>
      </c>
      <c r="F42" s="69">
        <v>82427</v>
      </c>
      <c r="G42" s="25" t="s">
        <v>17</v>
      </c>
      <c r="H42" s="69" t="s">
        <v>1174</v>
      </c>
      <c r="I42" s="69" t="s">
        <v>276</v>
      </c>
      <c r="J42" s="70" t="s">
        <v>616</v>
      </c>
      <c r="K42" s="69" t="s">
        <v>2528</v>
      </c>
      <c r="L42" s="25" t="s">
        <v>1170</v>
      </c>
      <c r="M42" s="71" t="s">
        <v>2721</v>
      </c>
      <c r="N42" s="72">
        <v>45992</v>
      </c>
      <c r="O42" s="73">
        <v>45994</v>
      </c>
      <c r="P42" s="74" t="s">
        <v>1171</v>
      </c>
      <c r="Q42" s="69" t="s">
        <v>2817</v>
      </c>
      <c r="R42" s="25" t="s">
        <v>1172</v>
      </c>
      <c r="S42" s="68" t="s">
        <v>2913</v>
      </c>
      <c r="T42" s="70" t="s">
        <v>42</v>
      </c>
      <c r="U42" s="75" t="s">
        <v>121</v>
      </c>
      <c r="V42" s="76" t="s">
        <v>1226</v>
      </c>
      <c r="W42" s="68">
        <v>1</v>
      </c>
      <c r="X42" s="38">
        <f>IF(T42="PRINCIPAL",'TARIFAS 2025'!$B$5,IF(T42="INTERMEDIA",'TARIFAS 2025'!$C$5,IF(T42="LEJANA",'TARIFAS 2025'!$D$5)))</f>
        <v>598334</v>
      </c>
      <c r="Y42" s="61">
        <v>1</v>
      </c>
      <c r="Z42" s="38">
        <f t="shared" si="1"/>
        <v>598334</v>
      </c>
    </row>
    <row r="43" spans="1:26" x14ac:dyDescent="0.3">
      <c r="A43" s="68" t="s">
        <v>81</v>
      </c>
      <c r="B43" s="25" t="str">
        <f>VLOOKUP(A43,'CENTROS DE COSTOS'!A:D,2,0)</f>
        <v>0036-0007</v>
      </c>
      <c r="C43" s="25" t="str">
        <f>VLOOKUP(A43,'CENTROS DE COSTOS'!A:D,3,0)</f>
        <v>Wompi Santander</v>
      </c>
      <c r="D43" s="68">
        <v>54001</v>
      </c>
      <c r="E43" s="68" t="s">
        <v>2626</v>
      </c>
      <c r="F43" s="69">
        <v>82417</v>
      </c>
      <c r="G43" s="25" t="s">
        <v>17</v>
      </c>
      <c r="H43" s="69" t="s">
        <v>1174</v>
      </c>
      <c r="I43" s="69" t="s">
        <v>891</v>
      </c>
      <c r="J43" s="70" t="s">
        <v>81</v>
      </c>
      <c r="K43" s="69" t="s">
        <v>2529</v>
      </c>
      <c r="L43" s="25" t="s">
        <v>1170</v>
      </c>
      <c r="M43" s="71" t="s">
        <v>2722</v>
      </c>
      <c r="N43" s="72">
        <v>45992</v>
      </c>
      <c r="O43" s="73">
        <v>45994</v>
      </c>
      <c r="P43" s="74" t="s">
        <v>1171</v>
      </c>
      <c r="Q43" s="69" t="s">
        <v>2818</v>
      </c>
      <c r="R43" s="25" t="s">
        <v>1172</v>
      </c>
      <c r="S43" s="68" t="s">
        <v>2914</v>
      </c>
      <c r="T43" s="70" t="s">
        <v>40</v>
      </c>
      <c r="U43" s="75" t="s">
        <v>121</v>
      </c>
      <c r="V43" s="76" t="s">
        <v>1302</v>
      </c>
      <c r="W43" s="68">
        <v>1</v>
      </c>
      <c r="X43" s="38">
        <f>IF(T43="PRINCIPAL",'TARIFAS 2025'!$B$5,IF(T43="INTERMEDIA",'TARIFAS 2025'!$C$5,IF(T43="LEJANA",'TARIFAS 2025'!$D$5)))</f>
        <v>367716</v>
      </c>
      <c r="Y43" s="61">
        <v>1</v>
      </c>
      <c r="Z43" s="38">
        <f t="shared" si="1"/>
        <v>367716</v>
      </c>
    </row>
    <row r="44" spans="1:26" x14ac:dyDescent="0.3">
      <c r="A44" s="68" t="s">
        <v>92</v>
      </c>
      <c r="B44" s="25" t="str">
        <f>VLOOKUP(A44,'CENTROS DE COSTOS'!A:D,2,0)</f>
        <v>0036-0002</v>
      </c>
      <c r="C44" s="25" t="str">
        <f>VLOOKUP(A44,'CENTROS DE COSTOS'!A:D,3,0)</f>
        <v>Wompi Eje Cafetero</v>
      </c>
      <c r="D44" s="68">
        <v>76895</v>
      </c>
      <c r="E44" s="68" t="s">
        <v>2627</v>
      </c>
      <c r="F44" s="69">
        <v>82429</v>
      </c>
      <c r="G44" s="25" t="s">
        <v>17</v>
      </c>
      <c r="H44" s="69" t="s">
        <v>1174</v>
      </c>
      <c r="I44" s="69" t="s">
        <v>1101</v>
      </c>
      <c r="J44" s="70" t="s">
        <v>1135</v>
      </c>
      <c r="K44" s="69" t="s">
        <v>2530</v>
      </c>
      <c r="L44" s="25" t="s">
        <v>1170</v>
      </c>
      <c r="M44" s="71" t="s">
        <v>2723</v>
      </c>
      <c r="N44" s="72">
        <v>45992</v>
      </c>
      <c r="O44" s="73">
        <v>45996</v>
      </c>
      <c r="P44" s="74" t="s">
        <v>1171</v>
      </c>
      <c r="Q44" s="69" t="s">
        <v>2819</v>
      </c>
      <c r="R44" s="25" t="s">
        <v>1172</v>
      </c>
      <c r="S44" s="68" t="s">
        <v>2915</v>
      </c>
      <c r="T44" s="70" t="s">
        <v>42</v>
      </c>
      <c r="U44" s="75" t="s">
        <v>121</v>
      </c>
      <c r="V44" s="76" t="s">
        <v>1193</v>
      </c>
      <c r="W44" s="68">
        <v>1</v>
      </c>
      <c r="X44" s="38">
        <f>IF(T44="PRINCIPAL",'TARIFAS 2025'!$B$5,IF(T44="INTERMEDIA",'TARIFAS 2025'!$C$5,IF(T44="LEJANA",'TARIFAS 2025'!$D$5)))</f>
        <v>598334</v>
      </c>
      <c r="Y44" s="61">
        <v>1</v>
      </c>
      <c r="Z44" s="38">
        <f t="shared" si="1"/>
        <v>598334</v>
      </c>
    </row>
    <row r="45" spans="1:26" x14ac:dyDescent="0.3">
      <c r="A45" s="68" t="s">
        <v>71</v>
      </c>
      <c r="B45" s="25" t="str">
        <f>VLOOKUP(A45,'CENTROS DE COSTOS'!A:D,2,0)</f>
        <v>0036-0004</v>
      </c>
      <c r="C45" s="25" t="str">
        <f>VLOOKUP(A45,'CENTROS DE COSTOS'!A:D,3,0)</f>
        <v>Wompi Centro</v>
      </c>
      <c r="D45" s="68">
        <v>25040</v>
      </c>
      <c r="E45" s="68" t="s">
        <v>2628</v>
      </c>
      <c r="F45" s="69">
        <v>82419</v>
      </c>
      <c r="G45" s="25" t="s">
        <v>17</v>
      </c>
      <c r="H45" s="69" t="s">
        <v>1174</v>
      </c>
      <c r="I45" s="69" t="s">
        <v>618</v>
      </c>
      <c r="J45" s="70" t="s">
        <v>626</v>
      </c>
      <c r="K45" s="69" t="s">
        <v>2531</v>
      </c>
      <c r="L45" s="25" t="s">
        <v>1170</v>
      </c>
      <c r="M45" s="71" t="s">
        <v>2724</v>
      </c>
      <c r="N45" s="72">
        <v>45992</v>
      </c>
      <c r="O45" s="73">
        <v>45994</v>
      </c>
      <c r="P45" s="74" t="s">
        <v>1171</v>
      </c>
      <c r="Q45" s="69" t="s">
        <v>2820</v>
      </c>
      <c r="R45" s="25" t="s">
        <v>1172</v>
      </c>
      <c r="S45" s="68" t="s">
        <v>2916</v>
      </c>
      <c r="T45" s="70" t="s">
        <v>41</v>
      </c>
      <c r="U45" s="75" t="s">
        <v>121</v>
      </c>
      <c r="V45" s="76" t="s">
        <v>1216</v>
      </c>
      <c r="W45" s="68">
        <v>1</v>
      </c>
      <c r="X45" s="38">
        <f>IF(T45="PRINCIPAL",'TARIFAS 2025'!$B$5,IF(T45="INTERMEDIA",'TARIFAS 2025'!$C$5,IF(T45="LEJANA",'TARIFAS 2025'!$D$5)))</f>
        <v>488953</v>
      </c>
      <c r="Y45" s="61">
        <v>1</v>
      </c>
      <c r="Z45" s="38">
        <f t="shared" si="1"/>
        <v>488953</v>
      </c>
    </row>
    <row r="46" spans="1:26" x14ac:dyDescent="0.3">
      <c r="A46" s="68" t="s">
        <v>88</v>
      </c>
      <c r="B46" s="25" t="str">
        <f>VLOOKUP(A46,'CENTROS DE COSTOS'!A:D,2,0)</f>
        <v>0036-0005</v>
      </c>
      <c r="C46" s="25" t="str">
        <f>VLOOKUP(A46,'CENTROS DE COSTOS'!A:D,3,0)</f>
        <v>Wompi Noroccidente</v>
      </c>
      <c r="D46" s="68">
        <v>5001</v>
      </c>
      <c r="E46" s="68" t="s">
        <v>2629</v>
      </c>
      <c r="F46" s="69">
        <v>82428</v>
      </c>
      <c r="G46" s="25" t="s">
        <v>17</v>
      </c>
      <c r="H46" s="69" t="s">
        <v>1174</v>
      </c>
      <c r="I46" s="69" t="s">
        <v>120</v>
      </c>
      <c r="J46" s="70" t="s">
        <v>88</v>
      </c>
      <c r="K46" s="69" t="s">
        <v>2532</v>
      </c>
      <c r="L46" s="25" t="s">
        <v>1170</v>
      </c>
      <c r="M46" s="71" t="s">
        <v>2725</v>
      </c>
      <c r="N46" s="72">
        <v>45992</v>
      </c>
      <c r="O46" s="73">
        <v>45994</v>
      </c>
      <c r="P46" s="74" t="s">
        <v>1171</v>
      </c>
      <c r="Q46" s="69" t="s">
        <v>2821</v>
      </c>
      <c r="R46" s="25" t="s">
        <v>1172</v>
      </c>
      <c r="S46" s="68" t="s">
        <v>2917</v>
      </c>
      <c r="T46" s="70" t="s">
        <v>40</v>
      </c>
      <c r="U46" s="75" t="s">
        <v>121</v>
      </c>
      <c r="V46" s="76" t="s">
        <v>1220</v>
      </c>
      <c r="W46" s="68">
        <v>1</v>
      </c>
      <c r="X46" s="38">
        <f>IF(T46="PRINCIPAL",'TARIFAS 2025'!$B$5,IF(T46="INTERMEDIA",'TARIFAS 2025'!$C$5,IF(T46="LEJANA",'TARIFAS 2025'!$D$5)))</f>
        <v>367716</v>
      </c>
      <c r="Y46" s="61">
        <v>1</v>
      </c>
      <c r="Z46" s="38">
        <f t="shared" si="1"/>
        <v>367716</v>
      </c>
    </row>
    <row r="47" spans="1:26" x14ac:dyDescent="0.3">
      <c r="A47" s="68" t="s">
        <v>71</v>
      </c>
      <c r="B47" s="25" t="str">
        <f>VLOOKUP(A47,'CENTROS DE COSTOS'!A:D,2,0)</f>
        <v>0036-0004</v>
      </c>
      <c r="C47" s="25" t="str">
        <f>VLOOKUP(A47,'CENTROS DE COSTOS'!A:D,3,0)</f>
        <v>Wompi Centro</v>
      </c>
      <c r="D47" s="68">
        <v>25473</v>
      </c>
      <c r="E47" s="68" t="s">
        <v>2630</v>
      </c>
      <c r="F47" s="69">
        <v>82421</v>
      </c>
      <c r="G47" s="25" t="s">
        <v>17</v>
      </c>
      <c r="H47" s="69" t="s">
        <v>1174</v>
      </c>
      <c r="I47" s="69" t="s">
        <v>618</v>
      </c>
      <c r="J47" s="70" t="s">
        <v>620</v>
      </c>
      <c r="K47" s="69" t="s">
        <v>2533</v>
      </c>
      <c r="L47" s="25" t="s">
        <v>1170</v>
      </c>
      <c r="M47" s="71" t="s">
        <v>2726</v>
      </c>
      <c r="N47" s="72">
        <v>45992</v>
      </c>
      <c r="O47" s="73">
        <v>45994</v>
      </c>
      <c r="P47" s="74" t="s">
        <v>1171</v>
      </c>
      <c r="Q47" s="69" t="s">
        <v>2822</v>
      </c>
      <c r="R47" s="25" t="s">
        <v>1172</v>
      </c>
      <c r="S47" s="68" t="s">
        <v>2918</v>
      </c>
      <c r="T47" s="70" t="s">
        <v>40</v>
      </c>
      <c r="U47" s="75" t="s">
        <v>121</v>
      </c>
      <c r="V47" s="76" t="s">
        <v>1191</v>
      </c>
      <c r="W47" s="68">
        <v>1</v>
      </c>
      <c r="X47" s="38">
        <f>IF(T47="PRINCIPAL",'TARIFAS 2025'!$B$5,IF(T47="INTERMEDIA",'TARIFAS 2025'!$C$5,IF(T47="LEJANA",'TARIFAS 2025'!$D$5)))</f>
        <v>367716</v>
      </c>
      <c r="Y47" s="61">
        <v>1</v>
      </c>
      <c r="Z47" s="38">
        <f t="shared" si="1"/>
        <v>367716</v>
      </c>
    </row>
    <row r="48" spans="1:26" x14ac:dyDescent="0.3">
      <c r="A48" s="68" t="s">
        <v>71</v>
      </c>
      <c r="B48" s="25" t="str">
        <f>VLOOKUP(A48,'CENTROS DE COSTOS'!A:D,2,0)</f>
        <v>0036-0004</v>
      </c>
      <c r="C48" s="25" t="str">
        <f>VLOOKUP(A48,'CENTROS DE COSTOS'!A:D,3,0)</f>
        <v>Wompi Centro</v>
      </c>
      <c r="D48" s="68">
        <v>25126</v>
      </c>
      <c r="E48" s="68" t="s">
        <v>2631</v>
      </c>
      <c r="F48" s="69">
        <v>82413</v>
      </c>
      <c r="G48" s="25" t="s">
        <v>17</v>
      </c>
      <c r="H48" s="69" t="s">
        <v>1174</v>
      </c>
      <c r="I48" s="69" t="s">
        <v>618</v>
      </c>
      <c r="J48" s="70" t="s">
        <v>633</v>
      </c>
      <c r="K48" s="69" t="s">
        <v>2534</v>
      </c>
      <c r="L48" s="25" t="s">
        <v>1170</v>
      </c>
      <c r="M48" s="71" t="s">
        <v>2727</v>
      </c>
      <c r="N48" s="72">
        <v>45992</v>
      </c>
      <c r="O48" s="73">
        <v>45995</v>
      </c>
      <c r="P48" s="74" t="s">
        <v>1171</v>
      </c>
      <c r="Q48" s="69" t="s">
        <v>2823</v>
      </c>
      <c r="R48" s="25" t="s">
        <v>1172</v>
      </c>
      <c r="S48" s="68" t="s">
        <v>2919</v>
      </c>
      <c r="T48" s="70" t="s">
        <v>41</v>
      </c>
      <c r="U48" s="75" t="s">
        <v>121</v>
      </c>
      <c r="V48" s="76" t="s">
        <v>1179</v>
      </c>
      <c r="W48" s="68">
        <v>1</v>
      </c>
      <c r="X48" s="38">
        <f>IF(T48="PRINCIPAL",'TARIFAS 2025'!$B$5,IF(T48="INTERMEDIA",'TARIFAS 2025'!$C$5,IF(T48="LEJANA",'TARIFAS 2025'!$D$5)))</f>
        <v>488953</v>
      </c>
      <c r="Y48" s="61">
        <v>1</v>
      </c>
      <c r="Z48" s="38">
        <f t="shared" si="1"/>
        <v>488953</v>
      </c>
    </row>
    <row r="49" spans="1:26" x14ac:dyDescent="0.3">
      <c r="A49" s="68" t="s">
        <v>65</v>
      </c>
      <c r="B49" s="25" t="str">
        <f>VLOOKUP(A49,'CENTROS DE COSTOS'!A:D,2,0)</f>
        <v>0036-0005</v>
      </c>
      <c r="C49" s="25" t="str">
        <f>VLOOKUP(A49,'CENTROS DE COSTOS'!A:D,3,0)</f>
        <v>Wompi Noroccidente</v>
      </c>
      <c r="D49" s="68">
        <v>5490</v>
      </c>
      <c r="E49" s="68" t="s">
        <v>2632</v>
      </c>
      <c r="F49" s="69">
        <v>82415</v>
      </c>
      <c r="G49" s="25" t="s">
        <v>17</v>
      </c>
      <c r="H49" s="69" t="s">
        <v>1174</v>
      </c>
      <c r="I49" s="69" t="s">
        <v>120</v>
      </c>
      <c r="J49" s="70" t="s">
        <v>204</v>
      </c>
      <c r="K49" s="69" t="s">
        <v>2535</v>
      </c>
      <c r="L49" s="25" t="s">
        <v>1170</v>
      </c>
      <c r="M49" s="71" t="s">
        <v>2728</v>
      </c>
      <c r="N49" s="72">
        <v>45992</v>
      </c>
      <c r="O49" s="73">
        <v>45995</v>
      </c>
      <c r="P49" s="74" t="s">
        <v>1171</v>
      </c>
      <c r="Q49" s="69" t="s">
        <v>2824</v>
      </c>
      <c r="R49" s="25" t="s">
        <v>1172</v>
      </c>
      <c r="S49" s="68" t="s">
        <v>2920</v>
      </c>
      <c r="T49" s="70" t="s">
        <v>41</v>
      </c>
      <c r="U49" s="75" t="s">
        <v>121</v>
      </c>
      <c r="V49" s="76" t="s">
        <v>1232</v>
      </c>
      <c r="W49" s="68">
        <v>1</v>
      </c>
      <c r="X49" s="38">
        <f>IF(T49="PRINCIPAL",'TARIFAS 2025'!$B$5,IF(T49="INTERMEDIA",'TARIFAS 2025'!$C$5,IF(T49="LEJANA",'TARIFAS 2025'!$D$5)))</f>
        <v>488953</v>
      </c>
      <c r="Y49" s="61">
        <v>1</v>
      </c>
      <c r="Z49" s="38">
        <f t="shared" si="1"/>
        <v>488953</v>
      </c>
    </row>
    <row r="50" spans="1:26" x14ac:dyDescent="0.3">
      <c r="A50" s="68" t="s">
        <v>71</v>
      </c>
      <c r="B50" s="25" t="str">
        <f>VLOOKUP(A50,'CENTROS DE COSTOS'!A:D,2,0)</f>
        <v>0036-0004</v>
      </c>
      <c r="C50" s="25" t="str">
        <f>VLOOKUP(A50,'CENTROS DE COSTOS'!A:D,3,0)</f>
        <v>Wompi Centro</v>
      </c>
      <c r="D50" s="68">
        <v>11001</v>
      </c>
      <c r="E50" s="68" t="s">
        <v>2633</v>
      </c>
      <c r="F50" s="69">
        <v>82411</v>
      </c>
      <c r="G50" s="25" t="s">
        <v>17</v>
      </c>
      <c r="H50" s="69" t="s">
        <v>1174</v>
      </c>
      <c r="I50" s="69" t="s">
        <v>618</v>
      </c>
      <c r="J50" s="70" t="s">
        <v>71</v>
      </c>
      <c r="K50" s="69" t="s">
        <v>2536</v>
      </c>
      <c r="L50" s="25" t="s">
        <v>1170</v>
      </c>
      <c r="M50" s="71" t="s">
        <v>2729</v>
      </c>
      <c r="N50" s="72">
        <v>45992</v>
      </c>
      <c r="O50" s="73">
        <v>46000</v>
      </c>
      <c r="P50" s="74" t="s">
        <v>1171</v>
      </c>
      <c r="Q50" s="69" t="s">
        <v>2825</v>
      </c>
      <c r="R50" s="25" t="s">
        <v>1172</v>
      </c>
      <c r="S50" s="68" t="s">
        <v>2921</v>
      </c>
      <c r="T50" s="70" t="s">
        <v>40</v>
      </c>
      <c r="U50" s="75" t="s">
        <v>121</v>
      </c>
      <c r="V50" s="76" t="s">
        <v>1202</v>
      </c>
      <c r="W50" s="68">
        <v>1</v>
      </c>
      <c r="X50" s="38">
        <f>IF(T50="PRINCIPAL",'TARIFAS 2025'!$B$5,IF(T50="INTERMEDIA",'TARIFAS 2025'!$C$5,IF(T50="LEJANA",'TARIFAS 2025'!$D$5)))</f>
        <v>367716</v>
      </c>
      <c r="Y50" s="61">
        <v>1</v>
      </c>
      <c r="Z50" s="38">
        <f t="shared" si="1"/>
        <v>367716</v>
      </c>
    </row>
    <row r="51" spans="1:26" x14ac:dyDescent="0.3">
      <c r="A51" s="68" t="s">
        <v>81</v>
      </c>
      <c r="B51" s="25" t="str">
        <f>VLOOKUP(A51,'CENTROS DE COSTOS'!A:D,2,0)</f>
        <v>0036-0007</v>
      </c>
      <c r="C51" s="25" t="str">
        <f>VLOOKUP(A51,'CENTROS DE COSTOS'!A:D,3,0)</f>
        <v>Wompi Santander</v>
      </c>
      <c r="D51" s="68">
        <v>54001</v>
      </c>
      <c r="E51" s="68" t="s">
        <v>2634</v>
      </c>
      <c r="F51" s="69">
        <v>82416</v>
      </c>
      <c r="G51" s="25" t="s">
        <v>17</v>
      </c>
      <c r="H51" s="69" t="s">
        <v>1174</v>
      </c>
      <c r="I51" s="69" t="s">
        <v>891</v>
      </c>
      <c r="J51" s="70" t="s">
        <v>81</v>
      </c>
      <c r="K51" s="69" t="s">
        <v>2537</v>
      </c>
      <c r="L51" s="25" t="s">
        <v>1170</v>
      </c>
      <c r="M51" s="71" t="s">
        <v>2730</v>
      </c>
      <c r="N51" s="72">
        <v>45992</v>
      </c>
      <c r="O51" s="73">
        <v>45994</v>
      </c>
      <c r="P51" s="74" t="s">
        <v>1171</v>
      </c>
      <c r="Q51" s="69" t="s">
        <v>2826</v>
      </c>
      <c r="R51" s="25" t="s">
        <v>1172</v>
      </c>
      <c r="S51" s="68" t="s">
        <v>2922</v>
      </c>
      <c r="T51" s="70" t="s">
        <v>40</v>
      </c>
      <c r="U51" s="75" t="s">
        <v>121</v>
      </c>
      <c r="V51" s="76" t="s">
        <v>1199</v>
      </c>
      <c r="W51" s="68">
        <v>1</v>
      </c>
      <c r="X51" s="38">
        <f>IF(T51="PRINCIPAL",'TARIFAS 2025'!$B$5,IF(T51="INTERMEDIA",'TARIFAS 2025'!$C$5,IF(T51="LEJANA",'TARIFAS 2025'!$D$5)))</f>
        <v>367716</v>
      </c>
      <c r="Y51" s="61">
        <v>1</v>
      </c>
      <c r="Z51" s="38">
        <f t="shared" si="1"/>
        <v>367716</v>
      </c>
    </row>
    <row r="52" spans="1:26" x14ac:dyDescent="0.3">
      <c r="A52" s="68" t="s">
        <v>89</v>
      </c>
      <c r="B52" s="25" t="str">
        <f>VLOOKUP(A52,'CENTROS DE COSTOS'!A:D,2,0)</f>
        <v>0036-0001</v>
      </c>
      <c r="C52" s="25" t="str">
        <f>VLOOKUP(A52,'CENTROS DE COSTOS'!A:D,3,0)</f>
        <v>Wompi Costa</v>
      </c>
      <c r="D52" s="68">
        <v>23807</v>
      </c>
      <c r="E52" s="68" t="s">
        <v>2635</v>
      </c>
      <c r="F52" s="69">
        <v>82426</v>
      </c>
      <c r="G52" s="25" t="s">
        <v>17</v>
      </c>
      <c r="H52" s="69" t="s">
        <v>1174</v>
      </c>
      <c r="I52" s="69" t="s">
        <v>276</v>
      </c>
      <c r="J52" s="70" t="s">
        <v>615</v>
      </c>
      <c r="K52" s="69" t="s">
        <v>2538</v>
      </c>
      <c r="L52" s="25" t="s">
        <v>1170</v>
      </c>
      <c r="M52" s="71" t="s">
        <v>2731</v>
      </c>
      <c r="N52" s="72">
        <v>45992</v>
      </c>
      <c r="O52" s="73">
        <v>45995</v>
      </c>
      <c r="P52" s="74" t="s">
        <v>1171</v>
      </c>
      <c r="Q52" s="69" t="s">
        <v>2827</v>
      </c>
      <c r="R52" s="25" t="s">
        <v>1172</v>
      </c>
      <c r="S52" s="68" t="s">
        <v>2923</v>
      </c>
      <c r="T52" s="70" t="s">
        <v>42</v>
      </c>
      <c r="U52" s="75" t="s">
        <v>121</v>
      </c>
      <c r="V52" s="76" t="s">
        <v>1226</v>
      </c>
      <c r="W52" s="68">
        <v>1</v>
      </c>
      <c r="X52" s="38">
        <f>IF(T52="PRINCIPAL",'TARIFAS 2025'!$B$5,IF(T52="INTERMEDIA",'TARIFAS 2025'!$C$5,IF(T52="LEJANA",'TARIFAS 2025'!$D$5)))</f>
        <v>598334</v>
      </c>
      <c r="Y52" s="61">
        <v>1</v>
      </c>
      <c r="Z52" s="38">
        <f t="shared" si="1"/>
        <v>598334</v>
      </c>
    </row>
    <row r="53" spans="1:26" x14ac:dyDescent="0.3">
      <c r="A53" s="68" t="s">
        <v>74</v>
      </c>
      <c r="B53" s="25" t="str">
        <f>VLOOKUP(A53,'CENTROS DE COSTOS'!A:D,2,0)</f>
        <v>0036-0007</v>
      </c>
      <c r="C53" s="25" t="str">
        <f>VLOOKUP(A53,'CENTROS DE COSTOS'!A:D,3,0)</f>
        <v>Wompi Santander</v>
      </c>
      <c r="D53" s="68">
        <v>68755</v>
      </c>
      <c r="E53" s="68" t="s">
        <v>2636</v>
      </c>
      <c r="F53" s="69">
        <v>82425</v>
      </c>
      <c r="G53" s="25" t="s">
        <v>17</v>
      </c>
      <c r="H53" s="69" t="s">
        <v>1174</v>
      </c>
      <c r="I53" s="69" t="s">
        <v>963</v>
      </c>
      <c r="J53" s="70" t="s">
        <v>1026</v>
      </c>
      <c r="K53" s="69" t="s">
        <v>2539</v>
      </c>
      <c r="L53" s="25" t="s">
        <v>1170</v>
      </c>
      <c r="M53" s="71" t="s">
        <v>2732</v>
      </c>
      <c r="N53" s="72">
        <v>45992</v>
      </c>
      <c r="O53" s="73">
        <v>45994</v>
      </c>
      <c r="P53" s="74" t="s">
        <v>1171</v>
      </c>
      <c r="Q53" s="69" t="s">
        <v>2828</v>
      </c>
      <c r="R53" s="25" t="s">
        <v>1172</v>
      </c>
      <c r="S53" s="68" t="s">
        <v>2924</v>
      </c>
      <c r="T53" s="70" t="s">
        <v>42</v>
      </c>
      <c r="U53" s="75" t="s">
        <v>121</v>
      </c>
      <c r="V53" s="76" t="s">
        <v>1430</v>
      </c>
      <c r="W53" s="68">
        <v>1</v>
      </c>
      <c r="X53" s="38">
        <f>IF(T53="PRINCIPAL",'TARIFAS 2025'!$B$5,IF(T53="INTERMEDIA",'TARIFAS 2025'!$C$5,IF(T53="LEJANA",'TARIFAS 2025'!$D$5)))</f>
        <v>598334</v>
      </c>
      <c r="Y53" s="61">
        <v>1</v>
      </c>
      <c r="Z53" s="38">
        <f t="shared" si="1"/>
        <v>598334</v>
      </c>
    </row>
    <row r="54" spans="1:26" x14ac:dyDescent="0.3">
      <c r="A54" s="68" t="s">
        <v>77</v>
      </c>
      <c r="B54" s="25" t="str">
        <f>VLOOKUP(A54,'CENTROS DE COSTOS'!A:D,2,0)</f>
        <v>0036-0003</v>
      </c>
      <c r="C54" s="25" t="str">
        <f>VLOOKUP(A54,'CENTROS DE COSTOS'!A:D,3,0)</f>
        <v>Wompi Suroccidente</v>
      </c>
      <c r="D54" s="68">
        <v>76001</v>
      </c>
      <c r="E54" s="68" t="s">
        <v>2637</v>
      </c>
      <c r="F54" s="69">
        <v>82414</v>
      </c>
      <c r="G54" s="25" t="s">
        <v>17</v>
      </c>
      <c r="H54" s="69" t="s">
        <v>1174</v>
      </c>
      <c r="I54" s="69" t="s">
        <v>1101</v>
      </c>
      <c r="J54" s="70" t="s">
        <v>77</v>
      </c>
      <c r="K54" s="69" t="s">
        <v>2540</v>
      </c>
      <c r="L54" s="25" t="s">
        <v>1170</v>
      </c>
      <c r="M54" s="71" t="s">
        <v>2733</v>
      </c>
      <c r="N54" s="72">
        <v>45992</v>
      </c>
      <c r="O54" s="73">
        <v>45994</v>
      </c>
      <c r="P54" s="74" t="s">
        <v>1171</v>
      </c>
      <c r="Q54" s="69" t="s">
        <v>2829</v>
      </c>
      <c r="R54" s="25" t="s">
        <v>1172</v>
      </c>
      <c r="S54" s="68" t="s">
        <v>2925</v>
      </c>
      <c r="T54" s="70" t="s">
        <v>40</v>
      </c>
      <c r="U54" s="75" t="s">
        <v>121</v>
      </c>
      <c r="V54" s="76" t="s">
        <v>1212</v>
      </c>
      <c r="W54" s="68">
        <v>1</v>
      </c>
      <c r="X54" s="38">
        <f>IF(T54="PRINCIPAL",'TARIFAS 2025'!$B$5,IF(T54="INTERMEDIA",'TARIFAS 2025'!$C$5,IF(T54="LEJANA",'TARIFAS 2025'!$D$5)))</f>
        <v>367716</v>
      </c>
      <c r="Y54" s="61">
        <v>1</v>
      </c>
      <c r="Z54" s="38">
        <f t="shared" si="1"/>
        <v>367716</v>
      </c>
    </row>
    <row r="55" spans="1:26" x14ac:dyDescent="0.3">
      <c r="A55" s="68" t="s">
        <v>71</v>
      </c>
      <c r="B55" s="25" t="str">
        <f>VLOOKUP(A55,'CENTROS DE COSTOS'!A:D,2,0)</f>
        <v>0036-0004</v>
      </c>
      <c r="C55" s="25" t="str">
        <f>VLOOKUP(A55,'CENTROS DE COSTOS'!A:D,3,0)</f>
        <v>Wompi Centro</v>
      </c>
      <c r="D55" s="68">
        <v>25513</v>
      </c>
      <c r="E55" s="68" t="s">
        <v>2638</v>
      </c>
      <c r="F55" s="69">
        <v>82422</v>
      </c>
      <c r="G55" s="25" t="s">
        <v>17</v>
      </c>
      <c r="H55" s="69" t="s">
        <v>1174</v>
      </c>
      <c r="I55" s="69" t="s">
        <v>618</v>
      </c>
      <c r="J55" s="70" t="s">
        <v>681</v>
      </c>
      <c r="K55" s="69" t="s">
        <v>2541</v>
      </c>
      <c r="L55" s="25" t="s">
        <v>1170</v>
      </c>
      <c r="M55" s="71" t="s">
        <v>2734</v>
      </c>
      <c r="N55" s="72">
        <v>45992</v>
      </c>
      <c r="O55" s="73">
        <v>45994</v>
      </c>
      <c r="P55" s="74" t="s">
        <v>1171</v>
      </c>
      <c r="Q55" s="69" t="s">
        <v>2830</v>
      </c>
      <c r="R55" s="25" t="s">
        <v>1172</v>
      </c>
      <c r="S55" s="68" t="s">
        <v>2926</v>
      </c>
      <c r="T55" s="70" t="s">
        <v>42</v>
      </c>
      <c r="U55" s="75" t="s">
        <v>121</v>
      </c>
      <c r="V55" s="76" t="s">
        <v>1202</v>
      </c>
      <c r="W55" s="68">
        <v>1</v>
      </c>
      <c r="X55" s="38">
        <f>IF(T55="PRINCIPAL",'TARIFAS 2025'!$B$5,IF(T55="INTERMEDIA",'TARIFAS 2025'!$C$5,IF(T55="LEJANA",'TARIFAS 2025'!$D$5)))</f>
        <v>598334</v>
      </c>
      <c r="Y55" s="61">
        <v>1</v>
      </c>
      <c r="Z55" s="38">
        <f t="shared" si="1"/>
        <v>598334</v>
      </c>
    </row>
    <row r="56" spans="1:26" x14ac:dyDescent="0.3">
      <c r="A56" s="68" t="s">
        <v>92</v>
      </c>
      <c r="B56" s="25" t="str">
        <f>VLOOKUP(A56,'CENTROS DE COSTOS'!A:D,2,0)</f>
        <v>0036-0002</v>
      </c>
      <c r="C56" s="25" t="str">
        <f>VLOOKUP(A56,'CENTROS DE COSTOS'!A:D,3,0)</f>
        <v>Wompi Eje Cafetero</v>
      </c>
      <c r="D56" s="68">
        <v>66045</v>
      </c>
      <c r="E56" s="68" t="s">
        <v>2639</v>
      </c>
      <c r="F56" s="69">
        <v>82408</v>
      </c>
      <c r="G56" s="25" t="s">
        <v>17</v>
      </c>
      <c r="H56" s="69" t="s">
        <v>1174</v>
      </c>
      <c r="I56" s="69" t="s">
        <v>458</v>
      </c>
      <c r="J56" s="70" t="s">
        <v>949</v>
      </c>
      <c r="K56" s="69" t="s">
        <v>2542</v>
      </c>
      <c r="L56" s="25" t="s">
        <v>1170</v>
      </c>
      <c r="M56" s="71" t="s">
        <v>2735</v>
      </c>
      <c r="N56" s="72">
        <v>45992</v>
      </c>
      <c r="O56" s="73">
        <v>45995</v>
      </c>
      <c r="P56" s="74" t="s">
        <v>1171</v>
      </c>
      <c r="Q56" s="69" t="s">
        <v>2831</v>
      </c>
      <c r="R56" s="25" t="s">
        <v>1172</v>
      </c>
      <c r="S56" s="68" t="s">
        <v>2927</v>
      </c>
      <c r="T56" s="70" t="s">
        <v>41</v>
      </c>
      <c r="U56" s="75" t="s">
        <v>121</v>
      </c>
      <c r="V56" s="76" t="s">
        <v>1175</v>
      </c>
      <c r="W56" s="68">
        <v>1</v>
      </c>
      <c r="X56" s="38">
        <f>IF(T56="PRINCIPAL",'TARIFAS 2025'!$B$5,IF(T56="INTERMEDIA",'TARIFAS 2025'!$C$5,IF(T56="LEJANA",'TARIFAS 2025'!$D$5)))</f>
        <v>488953</v>
      </c>
      <c r="Y56" s="61">
        <v>1</v>
      </c>
      <c r="Z56" s="38">
        <f t="shared" si="1"/>
        <v>488953</v>
      </c>
    </row>
    <row r="57" spans="1:26" x14ac:dyDescent="0.3">
      <c r="A57" s="68" t="s">
        <v>92</v>
      </c>
      <c r="B57" s="25" t="str">
        <f>VLOOKUP(A57,'CENTROS DE COSTOS'!A:D,2,0)</f>
        <v>0036-0002</v>
      </c>
      <c r="C57" s="25" t="str">
        <f>VLOOKUP(A57,'CENTROS DE COSTOS'!A:D,3,0)</f>
        <v>Wompi Eje Cafetero</v>
      </c>
      <c r="D57" s="68">
        <v>66001</v>
      </c>
      <c r="E57" s="68" t="s">
        <v>2640</v>
      </c>
      <c r="F57" s="69">
        <v>82423</v>
      </c>
      <c r="G57" s="25" t="s">
        <v>17</v>
      </c>
      <c r="H57" s="69" t="s">
        <v>1174</v>
      </c>
      <c r="I57" s="69" t="s">
        <v>458</v>
      </c>
      <c r="J57" s="70" t="s">
        <v>92</v>
      </c>
      <c r="K57" s="69" t="s">
        <v>2543</v>
      </c>
      <c r="L57" s="25" t="s">
        <v>1170</v>
      </c>
      <c r="M57" s="71" t="s">
        <v>2736</v>
      </c>
      <c r="N57" s="72">
        <v>45992</v>
      </c>
      <c r="O57" s="73">
        <v>45994</v>
      </c>
      <c r="P57" s="74" t="s">
        <v>1171</v>
      </c>
      <c r="Q57" s="69" t="s">
        <v>2832</v>
      </c>
      <c r="R57" s="25" t="s">
        <v>1172</v>
      </c>
      <c r="S57" s="68" t="s">
        <v>2928</v>
      </c>
      <c r="T57" s="70" t="s">
        <v>40</v>
      </c>
      <c r="U57" s="75" t="s">
        <v>121</v>
      </c>
      <c r="V57" s="76" t="s">
        <v>1175</v>
      </c>
      <c r="W57" s="68">
        <v>1</v>
      </c>
      <c r="X57" s="38">
        <f>IF(T57="PRINCIPAL",'TARIFAS 2025'!$B$5,IF(T57="INTERMEDIA",'TARIFAS 2025'!$C$5,IF(T57="LEJANA",'TARIFAS 2025'!$D$5)))</f>
        <v>367716</v>
      </c>
      <c r="Y57" s="61">
        <v>1</v>
      </c>
      <c r="Z57" s="38">
        <f t="shared" si="1"/>
        <v>367716</v>
      </c>
    </row>
    <row r="58" spans="1:26" x14ac:dyDescent="0.3">
      <c r="A58" s="68" t="s">
        <v>89</v>
      </c>
      <c r="B58" s="25" t="str">
        <f>VLOOKUP(A58,'CENTROS DE COSTOS'!A:D,2,0)</f>
        <v>0036-0001</v>
      </c>
      <c r="C58" s="25" t="str">
        <f>VLOOKUP(A58,'CENTROS DE COSTOS'!A:D,3,0)</f>
        <v>Wompi Costa</v>
      </c>
      <c r="D58" s="68">
        <v>5250</v>
      </c>
      <c r="E58" s="68" t="s">
        <v>2641</v>
      </c>
      <c r="F58" s="69">
        <v>82418</v>
      </c>
      <c r="G58" s="25" t="s">
        <v>17</v>
      </c>
      <c r="H58" s="69" t="s">
        <v>1174</v>
      </c>
      <c r="I58" s="69" t="s">
        <v>120</v>
      </c>
      <c r="J58" s="70" t="s">
        <v>176</v>
      </c>
      <c r="K58" s="69" t="s">
        <v>2544</v>
      </c>
      <c r="L58" s="25" t="s">
        <v>1170</v>
      </c>
      <c r="M58" s="71" t="s">
        <v>2737</v>
      </c>
      <c r="N58" s="72">
        <v>45992</v>
      </c>
      <c r="O58" s="73">
        <v>45995</v>
      </c>
      <c r="P58" s="74" t="s">
        <v>1171</v>
      </c>
      <c r="Q58" s="69" t="s">
        <v>2833</v>
      </c>
      <c r="R58" s="25" t="s">
        <v>1172</v>
      </c>
      <c r="S58" s="68" t="s">
        <v>2929</v>
      </c>
      <c r="T58" s="70" t="s">
        <v>42</v>
      </c>
      <c r="U58" s="75" t="s">
        <v>121</v>
      </c>
      <c r="V58" s="76" t="s">
        <v>1378</v>
      </c>
      <c r="W58" s="68">
        <v>1</v>
      </c>
      <c r="X58" s="38">
        <f>IF(T58="PRINCIPAL",'TARIFAS 2025'!$B$5,IF(T58="INTERMEDIA",'TARIFAS 2025'!$C$5,IF(T58="LEJANA",'TARIFAS 2025'!$D$5)))</f>
        <v>598334</v>
      </c>
      <c r="Y58" s="61">
        <v>1</v>
      </c>
      <c r="Z58" s="38">
        <f t="shared" si="1"/>
        <v>598334</v>
      </c>
    </row>
    <row r="59" spans="1:26" x14ac:dyDescent="0.3">
      <c r="A59" s="68" t="s">
        <v>96</v>
      </c>
      <c r="B59" s="25" t="str">
        <f>VLOOKUP(A59,'CENTROS DE COSTOS'!A:D,2,0)</f>
        <v>0036-0007</v>
      </c>
      <c r="C59" s="25" t="str">
        <f>VLOOKUP(A59,'CENTROS DE COSTOS'!A:D,3,0)</f>
        <v>Wompi Santander</v>
      </c>
      <c r="D59" s="68">
        <v>68077</v>
      </c>
      <c r="E59" s="68" t="s">
        <v>2642</v>
      </c>
      <c r="F59" s="69">
        <v>82409</v>
      </c>
      <c r="G59" s="25" t="s">
        <v>17</v>
      </c>
      <c r="H59" s="69" t="s">
        <v>1174</v>
      </c>
      <c r="I59" s="69" t="s">
        <v>963</v>
      </c>
      <c r="J59" s="70" t="s">
        <v>123</v>
      </c>
      <c r="K59" s="69" t="s">
        <v>2545</v>
      </c>
      <c r="L59" s="25" t="s">
        <v>1170</v>
      </c>
      <c r="M59" s="71" t="s">
        <v>2738</v>
      </c>
      <c r="N59" s="72">
        <v>45992</v>
      </c>
      <c r="O59" s="73">
        <v>45994</v>
      </c>
      <c r="P59" s="74" t="s">
        <v>1171</v>
      </c>
      <c r="Q59" s="69" t="s">
        <v>2834</v>
      </c>
      <c r="R59" s="25" t="s">
        <v>1172</v>
      </c>
      <c r="S59" s="68" t="s">
        <v>2930</v>
      </c>
      <c r="T59" s="70" t="s">
        <v>41</v>
      </c>
      <c r="U59" s="75" t="s">
        <v>121</v>
      </c>
      <c r="V59" s="76" t="s">
        <v>1218</v>
      </c>
      <c r="W59" s="68">
        <v>1</v>
      </c>
      <c r="X59" s="38">
        <f>IF(T59="PRINCIPAL",'TARIFAS 2025'!$B$5,IF(T59="INTERMEDIA",'TARIFAS 2025'!$C$5,IF(T59="LEJANA",'TARIFAS 2025'!$D$5)))</f>
        <v>488953</v>
      </c>
      <c r="Y59" s="61">
        <v>1</v>
      </c>
      <c r="Z59" s="38">
        <f t="shared" si="1"/>
        <v>488953</v>
      </c>
    </row>
    <row r="60" spans="1:26" x14ac:dyDescent="0.3">
      <c r="A60" s="68" t="s">
        <v>77</v>
      </c>
      <c r="B60" s="25" t="str">
        <f>VLOOKUP(A60,'CENTROS DE COSTOS'!A:D,2,0)</f>
        <v>0036-0003</v>
      </c>
      <c r="C60" s="25" t="str">
        <f>VLOOKUP(A60,'CENTROS DE COSTOS'!A:D,3,0)</f>
        <v>Wompi Suroccidente</v>
      </c>
      <c r="D60" s="68">
        <v>76364</v>
      </c>
      <c r="E60" s="68" t="s">
        <v>2643</v>
      </c>
      <c r="F60" s="69">
        <v>82420</v>
      </c>
      <c r="G60" s="25" t="s">
        <v>17</v>
      </c>
      <c r="H60" s="69" t="s">
        <v>1174</v>
      </c>
      <c r="I60" s="69" t="s">
        <v>1101</v>
      </c>
      <c r="J60" s="70" t="s">
        <v>1119</v>
      </c>
      <c r="K60" s="69" t="s">
        <v>2546</v>
      </c>
      <c r="L60" s="25" t="s">
        <v>1170</v>
      </c>
      <c r="M60" s="71" t="s">
        <v>2739</v>
      </c>
      <c r="N60" s="72">
        <v>45992</v>
      </c>
      <c r="O60" s="73">
        <v>45994</v>
      </c>
      <c r="P60" s="74" t="s">
        <v>1171</v>
      </c>
      <c r="Q60" s="69" t="s">
        <v>2835</v>
      </c>
      <c r="R60" s="25" t="s">
        <v>1172</v>
      </c>
      <c r="S60" s="68" t="s">
        <v>2931</v>
      </c>
      <c r="T60" s="70" t="s">
        <v>41</v>
      </c>
      <c r="U60" s="75" t="s">
        <v>121</v>
      </c>
      <c r="V60" s="76" t="s">
        <v>1221</v>
      </c>
      <c r="W60" s="68">
        <v>1</v>
      </c>
      <c r="X60" s="38">
        <f>IF(T60="PRINCIPAL",'TARIFAS 2025'!$B$5,IF(T60="INTERMEDIA",'TARIFAS 2025'!$C$5,IF(T60="LEJANA",'TARIFAS 2025'!$D$5)))</f>
        <v>488953</v>
      </c>
      <c r="Y60" s="61">
        <v>1</v>
      </c>
      <c r="Z60" s="38">
        <f t="shared" si="1"/>
        <v>488953</v>
      </c>
    </row>
    <row r="61" spans="1:26" x14ac:dyDescent="0.3">
      <c r="A61" s="68" t="s">
        <v>81</v>
      </c>
      <c r="B61" s="25" t="str">
        <f>VLOOKUP(A61,'CENTROS DE COSTOS'!A:D,2,0)</f>
        <v>0036-0007</v>
      </c>
      <c r="C61" s="25" t="str">
        <f>VLOOKUP(A61,'CENTROS DE COSTOS'!A:D,3,0)</f>
        <v>Wompi Santander</v>
      </c>
      <c r="D61" s="68">
        <v>54518</v>
      </c>
      <c r="E61" s="68" t="s">
        <v>2644</v>
      </c>
      <c r="F61" s="69">
        <v>82453</v>
      </c>
      <c r="G61" s="25" t="s">
        <v>17</v>
      </c>
      <c r="H61" s="69" t="s">
        <v>1174</v>
      </c>
      <c r="I61" s="69" t="s">
        <v>891</v>
      </c>
      <c r="J61" s="70" t="s">
        <v>917</v>
      </c>
      <c r="K61" s="69" t="s">
        <v>2547</v>
      </c>
      <c r="L61" s="25" t="s">
        <v>1170</v>
      </c>
      <c r="M61" s="71" t="s">
        <v>2740</v>
      </c>
      <c r="N61" s="72">
        <v>46000</v>
      </c>
      <c r="O61" s="73">
        <v>46009</v>
      </c>
      <c r="P61" s="74" t="s">
        <v>1171</v>
      </c>
      <c r="Q61" s="69" t="s">
        <v>2836</v>
      </c>
      <c r="R61" s="25" t="s">
        <v>1172</v>
      </c>
      <c r="S61" s="68" t="s">
        <v>2932</v>
      </c>
      <c r="T61" s="70" t="s">
        <v>42</v>
      </c>
      <c r="U61" s="75" t="s">
        <v>121</v>
      </c>
      <c r="V61" s="76" t="s">
        <v>1189</v>
      </c>
      <c r="W61" s="68">
        <v>1</v>
      </c>
      <c r="X61" s="38">
        <f>IF(T61="PRINCIPAL",'TARIFAS 2025'!$B$5,IF(T61="INTERMEDIA",'TARIFAS 2025'!$C$5,IF(T61="LEJANA",'TARIFAS 2025'!$D$5)))</f>
        <v>598334</v>
      </c>
      <c r="Y61" s="61">
        <v>1</v>
      </c>
      <c r="Z61" s="38">
        <f t="shared" si="1"/>
        <v>598334</v>
      </c>
    </row>
    <row r="62" spans="1:26" x14ac:dyDescent="0.3">
      <c r="A62" s="68" t="s">
        <v>91</v>
      </c>
      <c r="B62" s="25" t="str">
        <f>VLOOKUP(A62,'CENTROS DE COSTOS'!A:D,2,0)</f>
        <v>0036-0003</v>
      </c>
      <c r="C62" s="25" t="str">
        <f>VLOOKUP(A62,'CENTROS DE COSTOS'!A:D,3,0)</f>
        <v>Wompi Suroccidente</v>
      </c>
      <c r="D62" s="68">
        <v>52678</v>
      </c>
      <c r="E62" s="68" t="s">
        <v>2645</v>
      </c>
      <c r="F62" s="69">
        <v>82457</v>
      </c>
      <c r="G62" s="25" t="s">
        <v>17</v>
      </c>
      <c r="H62" s="69" t="s">
        <v>1174</v>
      </c>
      <c r="I62" s="69" t="s">
        <v>133</v>
      </c>
      <c r="J62" s="70" t="s">
        <v>880</v>
      </c>
      <c r="K62" s="69" t="s">
        <v>2548</v>
      </c>
      <c r="L62" s="25" t="s">
        <v>1170</v>
      </c>
      <c r="M62" s="71" t="s">
        <v>2741</v>
      </c>
      <c r="N62" s="72">
        <v>46000</v>
      </c>
      <c r="O62" s="73">
        <v>46009</v>
      </c>
      <c r="P62" s="74" t="s">
        <v>1171</v>
      </c>
      <c r="Q62" s="69" t="s">
        <v>2837</v>
      </c>
      <c r="R62" s="25" t="s">
        <v>1172</v>
      </c>
      <c r="S62" s="68" t="s">
        <v>2933</v>
      </c>
      <c r="T62" s="70" t="s">
        <v>42</v>
      </c>
      <c r="U62" s="75" t="s">
        <v>121</v>
      </c>
      <c r="V62" s="76" t="s">
        <v>1195</v>
      </c>
      <c r="W62" s="68">
        <v>1</v>
      </c>
      <c r="X62" s="38">
        <f>IF(T62="PRINCIPAL",'TARIFAS 2025'!$B$5,IF(T62="INTERMEDIA",'TARIFAS 2025'!$C$5,IF(T62="LEJANA",'TARIFAS 2025'!$D$5)))</f>
        <v>598334</v>
      </c>
      <c r="Y62" s="61">
        <v>1</v>
      </c>
      <c r="Z62" s="38">
        <f t="shared" si="1"/>
        <v>598334</v>
      </c>
    </row>
    <row r="63" spans="1:26" x14ac:dyDescent="0.3">
      <c r="A63" s="68" t="s">
        <v>96</v>
      </c>
      <c r="B63" s="25" t="str">
        <f>VLOOKUP(A63,'CENTROS DE COSTOS'!A:D,2,0)</f>
        <v>0036-0007</v>
      </c>
      <c r="C63" s="25" t="str">
        <f>VLOOKUP(A63,'CENTROS DE COSTOS'!A:D,3,0)</f>
        <v>Wompi Santander</v>
      </c>
      <c r="D63" s="68">
        <v>15299</v>
      </c>
      <c r="E63" s="68" t="s">
        <v>2646</v>
      </c>
      <c r="F63" s="69">
        <v>82443</v>
      </c>
      <c r="G63" s="25" t="s">
        <v>17</v>
      </c>
      <c r="H63" s="69" t="s">
        <v>1174</v>
      </c>
      <c r="I63" s="69" t="s">
        <v>322</v>
      </c>
      <c r="J63" s="70" t="s">
        <v>359</v>
      </c>
      <c r="K63" s="69" t="s">
        <v>2549</v>
      </c>
      <c r="L63" s="25" t="s">
        <v>1170</v>
      </c>
      <c r="M63" s="71" t="s">
        <v>2742</v>
      </c>
      <c r="N63" s="72">
        <v>46000</v>
      </c>
      <c r="O63" s="73">
        <v>46009</v>
      </c>
      <c r="P63" s="74" t="s">
        <v>1171</v>
      </c>
      <c r="Q63" s="69" t="s">
        <v>2838</v>
      </c>
      <c r="R63" s="25" t="s">
        <v>1172</v>
      </c>
      <c r="S63" s="68" t="s">
        <v>2934</v>
      </c>
      <c r="T63" s="70" t="s">
        <v>42</v>
      </c>
      <c r="U63" s="75" t="s">
        <v>121</v>
      </c>
      <c r="V63" s="76" t="s">
        <v>1218</v>
      </c>
      <c r="W63" s="68">
        <v>1</v>
      </c>
      <c r="X63" s="38">
        <f>IF(T63="PRINCIPAL",'TARIFAS 2025'!$B$5,IF(T63="INTERMEDIA",'TARIFAS 2025'!$C$5,IF(T63="LEJANA",'TARIFAS 2025'!$D$5)))</f>
        <v>598334</v>
      </c>
      <c r="Y63" s="61">
        <v>1</v>
      </c>
      <c r="Z63" s="38">
        <f t="shared" si="1"/>
        <v>598334</v>
      </c>
    </row>
    <row r="64" spans="1:26" x14ac:dyDescent="0.3">
      <c r="A64" s="68" t="s">
        <v>77</v>
      </c>
      <c r="B64" s="25" t="str">
        <f>VLOOKUP(A64,'CENTROS DE COSTOS'!A:D,2,0)</f>
        <v>0036-0003</v>
      </c>
      <c r="C64" s="25" t="str">
        <f>VLOOKUP(A64,'CENTROS DE COSTOS'!A:D,3,0)</f>
        <v>Wompi Suroccidente</v>
      </c>
      <c r="D64" s="68">
        <v>19001</v>
      </c>
      <c r="E64" s="68" t="s">
        <v>2647</v>
      </c>
      <c r="F64" s="69">
        <v>82455</v>
      </c>
      <c r="G64" s="25" t="s">
        <v>17</v>
      </c>
      <c r="H64" s="69" t="s">
        <v>1174</v>
      </c>
      <c r="I64" s="69" t="s">
        <v>498</v>
      </c>
      <c r="J64" s="70" t="s">
        <v>93</v>
      </c>
      <c r="K64" s="69" t="s">
        <v>2550</v>
      </c>
      <c r="L64" s="25" t="s">
        <v>1170</v>
      </c>
      <c r="M64" s="71" t="s">
        <v>2743</v>
      </c>
      <c r="N64" s="72">
        <v>46000</v>
      </c>
      <c r="O64" s="73">
        <v>46010</v>
      </c>
      <c r="P64" s="74" t="s">
        <v>1171</v>
      </c>
      <c r="Q64" s="69" t="s">
        <v>2839</v>
      </c>
      <c r="R64" s="25" t="s">
        <v>1172</v>
      </c>
      <c r="S64" s="68" t="s">
        <v>2935</v>
      </c>
      <c r="T64" s="70" t="s">
        <v>42</v>
      </c>
      <c r="U64" s="75" t="s">
        <v>121</v>
      </c>
      <c r="V64" s="76" t="s">
        <v>1194</v>
      </c>
      <c r="W64" s="68">
        <v>1</v>
      </c>
      <c r="X64" s="38">
        <f>IF(T64="PRINCIPAL",'TARIFAS 2025'!$B$5,IF(T64="INTERMEDIA",'TARIFAS 2025'!$C$5,IF(T64="LEJANA",'TARIFAS 2025'!$D$5)))</f>
        <v>598334</v>
      </c>
      <c r="Y64" s="61">
        <v>1</v>
      </c>
      <c r="Z64" s="38">
        <f t="shared" si="1"/>
        <v>598334</v>
      </c>
    </row>
    <row r="65" spans="1:26" x14ac:dyDescent="0.3">
      <c r="A65" s="68" t="s">
        <v>71</v>
      </c>
      <c r="B65" s="25" t="str">
        <f>VLOOKUP(A65,'CENTROS DE COSTOS'!A:D,2,0)</f>
        <v>0036-0004</v>
      </c>
      <c r="C65" s="25" t="str">
        <f>VLOOKUP(A65,'CENTROS DE COSTOS'!A:D,3,0)</f>
        <v>Wompi Centro</v>
      </c>
      <c r="D65" s="68">
        <v>25288</v>
      </c>
      <c r="E65" s="68" t="s">
        <v>2648</v>
      </c>
      <c r="F65" s="69">
        <v>82448</v>
      </c>
      <c r="G65" s="25" t="s">
        <v>17</v>
      </c>
      <c r="H65" s="69" t="s">
        <v>1174</v>
      </c>
      <c r="I65" s="69" t="s">
        <v>618</v>
      </c>
      <c r="J65" s="70" t="s">
        <v>651</v>
      </c>
      <c r="K65" s="69" t="s">
        <v>2551</v>
      </c>
      <c r="L65" s="25" t="s">
        <v>1170</v>
      </c>
      <c r="M65" s="71" t="s">
        <v>2744</v>
      </c>
      <c r="N65" s="72">
        <v>46000</v>
      </c>
      <c r="O65" s="73">
        <v>46003</v>
      </c>
      <c r="P65" s="74" t="s">
        <v>1171</v>
      </c>
      <c r="Q65" s="69" t="s">
        <v>2840</v>
      </c>
      <c r="R65" s="25" t="s">
        <v>1172</v>
      </c>
      <c r="S65" s="68" t="s">
        <v>2936</v>
      </c>
      <c r="T65" s="70" t="s">
        <v>42</v>
      </c>
      <c r="U65" s="75" t="s">
        <v>121</v>
      </c>
      <c r="V65" s="76" t="s">
        <v>1202</v>
      </c>
      <c r="W65" s="68">
        <v>1</v>
      </c>
      <c r="X65" s="38">
        <f>IF(T65="PRINCIPAL",'TARIFAS 2025'!$B$5,IF(T65="INTERMEDIA",'TARIFAS 2025'!$C$5,IF(T65="LEJANA",'TARIFAS 2025'!$D$5)))</f>
        <v>598334</v>
      </c>
      <c r="Y65" s="61">
        <v>1</v>
      </c>
      <c r="Z65" s="38">
        <f t="shared" si="1"/>
        <v>598334</v>
      </c>
    </row>
    <row r="66" spans="1:26" x14ac:dyDescent="0.3">
      <c r="A66" s="68" t="s">
        <v>71</v>
      </c>
      <c r="B66" s="25" t="str">
        <f>VLOOKUP(A66,'CENTROS DE COSTOS'!A:D,2,0)</f>
        <v>0036-0004</v>
      </c>
      <c r="C66" s="25" t="str">
        <f>VLOOKUP(A66,'CENTROS DE COSTOS'!A:D,3,0)</f>
        <v>Wompi Centro</v>
      </c>
      <c r="D66" s="68">
        <v>11001</v>
      </c>
      <c r="E66" s="68" t="s">
        <v>2649</v>
      </c>
      <c r="F66" s="69">
        <v>82434</v>
      </c>
      <c r="G66" s="25" t="s">
        <v>17</v>
      </c>
      <c r="H66" s="69" t="s">
        <v>1174</v>
      </c>
      <c r="I66" s="69" t="s">
        <v>618</v>
      </c>
      <c r="J66" s="70" t="s">
        <v>71</v>
      </c>
      <c r="K66" s="69" t="s">
        <v>2552</v>
      </c>
      <c r="L66" s="25" t="s">
        <v>1170</v>
      </c>
      <c r="M66" s="71" t="s">
        <v>2745</v>
      </c>
      <c r="N66" s="72">
        <v>46000</v>
      </c>
      <c r="O66" s="73">
        <v>46006</v>
      </c>
      <c r="P66" s="74" t="s">
        <v>1171</v>
      </c>
      <c r="Q66" s="69" t="s">
        <v>2841</v>
      </c>
      <c r="R66" s="25" t="s">
        <v>1172</v>
      </c>
      <c r="S66" s="68" t="s">
        <v>2937</v>
      </c>
      <c r="T66" s="70" t="s">
        <v>40</v>
      </c>
      <c r="U66" s="75" t="s">
        <v>121</v>
      </c>
      <c r="V66" s="76" t="s">
        <v>1857</v>
      </c>
      <c r="W66" s="68">
        <v>2</v>
      </c>
      <c r="X66" s="38">
        <f>IF(T66="PRINCIPAL",'TARIFAS 2025'!$B$5,IF(T66="INTERMEDIA",'TARIFAS 2025'!$C$5,IF(T66="LEJANA",'TARIFAS 2025'!$D$5)))</f>
        <v>367716</v>
      </c>
      <c r="Y66" s="61">
        <v>1</v>
      </c>
      <c r="Z66" s="38">
        <f t="shared" si="1"/>
        <v>735432</v>
      </c>
    </row>
    <row r="67" spans="1:26" x14ac:dyDescent="0.3">
      <c r="A67" s="68" t="s">
        <v>88</v>
      </c>
      <c r="B67" s="25" t="str">
        <f>VLOOKUP(A67,'CENTROS DE COSTOS'!A:D,2,0)</f>
        <v>0036-0005</v>
      </c>
      <c r="C67" s="25" t="str">
        <f>VLOOKUP(A67,'CENTROS DE COSTOS'!A:D,3,0)</f>
        <v>Wompi Noroccidente</v>
      </c>
      <c r="D67" s="68">
        <v>27001</v>
      </c>
      <c r="E67" s="68" t="s">
        <v>2650</v>
      </c>
      <c r="F67" s="69">
        <v>82440</v>
      </c>
      <c r="G67" s="25" t="s">
        <v>17</v>
      </c>
      <c r="H67" s="69" t="s">
        <v>1174</v>
      </c>
      <c r="I67" s="69" t="s">
        <v>560</v>
      </c>
      <c r="J67" s="70" t="s">
        <v>584</v>
      </c>
      <c r="K67" s="69" t="s">
        <v>2553</v>
      </c>
      <c r="L67" s="25" t="s">
        <v>1170</v>
      </c>
      <c r="M67" s="71" t="s">
        <v>2746</v>
      </c>
      <c r="N67" s="72">
        <v>46000</v>
      </c>
      <c r="O67" s="73">
        <v>46008</v>
      </c>
      <c r="P67" s="74" t="s">
        <v>1171</v>
      </c>
      <c r="Q67" s="69" t="s">
        <v>2842</v>
      </c>
      <c r="R67" s="25" t="s">
        <v>1172</v>
      </c>
      <c r="S67" s="68" t="s">
        <v>2938</v>
      </c>
      <c r="T67" s="70" t="s">
        <v>42</v>
      </c>
      <c r="U67" s="75" t="s">
        <v>108</v>
      </c>
      <c r="V67" s="76" t="s">
        <v>1227</v>
      </c>
      <c r="W67" s="68">
        <v>1</v>
      </c>
      <c r="X67" s="38">
        <f>IF(T67="PRINCIPAL",'TARIFAS 2025'!$B$5,IF(T67="INTERMEDIA",'TARIFAS 2025'!$C$5,IF(T67="LEJANA",'TARIFAS 2025'!$D$5)))</f>
        <v>598334</v>
      </c>
      <c r="Y67" s="61">
        <v>1</v>
      </c>
      <c r="Z67" s="38">
        <f t="shared" si="1"/>
        <v>598334</v>
      </c>
    </row>
    <row r="68" spans="1:26" x14ac:dyDescent="0.3">
      <c r="A68" s="68" t="s">
        <v>86</v>
      </c>
      <c r="B68" s="25" t="str">
        <f>VLOOKUP(A68,'CENTROS DE COSTOS'!A:D,2,0)</f>
        <v>0036-0002</v>
      </c>
      <c r="C68" s="25" t="str">
        <f>VLOOKUP(A68,'CENTROS DE COSTOS'!A:D,3,0)</f>
        <v>Wompi Eje Cafetero</v>
      </c>
      <c r="D68" s="68">
        <v>17001</v>
      </c>
      <c r="E68" s="68" t="s">
        <v>2651</v>
      </c>
      <c r="F68" s="69">
        <v>82449</v>
      </c>
      <c r="G68" s="25" t="s">
        <v>17</v>
      </c>
      <c r="H68" s="69" t="s">
        <v>1174</v>
      </c>
      <c r="I68" s="69" t="s">
        <v>126</v>
      </c>
      <c r="J68" s="70" t="s">
        <v>86</v>
      </c>
      <c r="K68" s="69" t="s">
        <v>2554</v>
      </c>
      <c r="L68" s="25" t="s">
        <v>1170</v>
      </c>
      <c r="M68" s="71" t="s">
        <v>2747</v>
      </c>
      <c r="N68" s="72">
        <v>46000</v>
      </c>
      <c r="O68" s="73">
        <v>46006</v>
      </c>
      <c r="P68" s="74" t="s">
        <v>1171</v>
      </c>
      <c r="Q68" s="69" t="s">
        <v>2843</v>
      </c>
      <c r="R68" s="25" t="s">
        <v>1172</v>
      </c>
      <c r="S68" s="68" t="s">
        <v>2939</v>
      </c>
      <c r="T68" s="70" t="s">
        <v>40</v>
      </c>
      <c r="U68" s="75" t="s">
        <v>121</v>
      </c>
      <c r="V68" s="76" t="s">
        <v>1207</v>
      </c>
      <c r="W68" s="68">
        <v>1</v>
      </c>
      <c r="X68" s="38">
        <f>IF(T68="PRINCIPAL",'TARIFAS 2025'!$B$5,IF(T68="INTERMEDIA",'TARIFAS 2025'!$C$5,IF(T68="LEJANA",'TARIFAS 2025'!$D$5)))</f>
        <v>367716</v>
      </c>
      <c r="Y68" s="61">
        <v>1</v>
      </c>
      <c r="Z68" s="38">
        <f t="shared" si="1"/>
        <v>367716</v>
      </c>
    </row>
    <row r="69" spans="1:26" x14ac:dyDescent="0.3">
      <c r="A69" s="68" t="s">
        <v>86</v>
      </c>
      <c r="B69" s="25" t="str">
        <f>VLOOKUP(A69,'CENTROS DE COSTOS'!A:D,2,0)</f>
        <v>0036-0002</v>
      </c>
      <c r="C69" s="25" t="str">
        <f>VLOOKUP(A69,'CENTROS DE COSTOS'!A:D,3,0)</f>
        <v>Wompi Eje Cafetero</v>
      </c>
      <c r="D69" s="68">
        <v>17001</v>
      </c>
      <c r="E69" s="68" t="s">
        <v>2652</v>
      </c>
      <c r="F69" s="69">
        <v>82450</v>
      </c>
      <c r="G69" s="25" t="s">
        <v>17</v>
      </c>
      <c r="H69" s="69" t="s">
        <v>1174</v>
      </c>
      <c r="I69" s="69" t="s">
        <v>126</v>
      </c>
      <c r="J69" s="70" t="s">
        <v>86</v>
      </c>
      <c r="K69" s="69" t="s">
        <v>2555</v>
      </c>
      <c r="L69" s="25" t="s">
        <v>1170</v>
      </c>
      <c r="M69" s="71" t="s">
        <v>2748</v>
      </c>
      <c r="N69" s="72">
        <v>46000</v>
      </c>
      <c r="O69" s="73">
        <v>46006</v>
      </c>
      <c r="P69" s="74" t="s">
        <v>1171</v>
      </c>
      <c r="Q69" s="69" t="s">
        <v>2844</v>
      </c>
      <c r="R69" s="25" t="s">
        <v>1172</v>
      </c>
      <c r="S69" s="68" t="s">
        <v>2940</v>
      </c>
      <c r="T69" s="70" t="s">
        <v>40</v>
      </c>
      <c r="U69" s="75" t="s">
        <v>121</v>
      </c>
      <c r="V69" s="76" t="s">
        <v>1207</v>
      </c>
      <c r="W69" s="68">
        <v>1</v>
      </c>
      <c r="X69" s="38">
        <f>IF(T69="PRINCIPAL",'TARIFAS 2025'!$B$5,IF(T69="INTERMEDIA",'TARIFAS 2025'!$C$5,IF(T69="LEJANA",'TARIFAS 2025'!$D$5)))</f>
        <v>367716</v>
      </c>
      <c r="Y69" s="61">
        <v>1</v>
      </c>
      <c r="Z69" s="38">
        <f t="shared" si="1"/>
        <v>367716</v>
      </c>
    </row>
    <row r="70" spans="1:26" x14ac:dyDescent="0.3">
      <c r="A70" s="68" t="s">
        <v>77</v>
      </c>
      <c r="B70" s="25" t="str">
        <f>VLOOKUP(A70,'CENTROS DE COSTOS'!A:D,2,0)</f>
        <v>0036-0003</v>
      </c>
      <c r="C70" s="25" t="str">
        <f>VLOOKUP(A70,'CENTROS DE COSTOS'!A:D,3,0)</f>
        <v>Wompi Suroccidente</v>
      </c>
      <c r="D70" s="68">
        <v>76111</v>
      </c>
      <c r="E70" s="68" t="s">
        <v>2653</v>
      </c>
      <c r="F70" s="69">
        <v>82445</v>
      </c>
      <c r="G70" s="25" t="s">
        <v>17</v>
      </c>
      <c r="H70" s="69" t="s">
        <v>1174</v>
      </c>
      <c r="I70" s="69" t="s">
        <v>1101</v>
      </c>
      <c r="J70" s="70" t="s">
        <v>1118</v>
      </c>
      <c r="K70" s="69" t="s">
        <v>2556</v>
      </c>
      <c r="L70" s="25" t="s">
        <v>1170</v>
      </c>
      <c r="M70" s="71" t="s">
        <v>2749</v>
      </c>
      <c r="N70" s="72">
        <v>46000</v>
      </c>
      <c r="O70" s="73">
        <v>46003</v>
      </c>
      <c r="P70" s="74" t="s">
        <v>1171</v>
      </c>
      <c r="Q70" s="69" t="s">
        <v>2845</v>
      </c>
      <c r="R70" s="25" t="s">
        <v>1172</v>
      </c>
      <c r="S70" s="68" t="s">
        <v>2941</v>
      </c>
      <c r="T70" s="70" t="s">
        <v>41</v>
      </c>
      <c r="U70" s="75" t="s">
        <v>121</v>
      </c>
      <c r="V70" s="76" t="s">
        <v>1215</v>
      </c>
      <c r="W70" s="68">
        <v>1</v>
      </c>
      <c r="X70" s="38">
        <f>IF(T70="PRINCIPAL",'TARIFAS 2025'!$B$5,IF(T70="INTERMEDIA",'TARIFAS 2025'!$C$5,IF(T70="LEJANA",'TARIFAS 2025'!$D$5)))</f>
        <v>488953</v>
      </c>
      <c r="Y70" s="61">
        <v>1</v>
      </c>
      <c r="Z70" s="38">
        <f t="shared" si="1"/>
        <v>488953</v>
      </c>
    </row>
    <row r="71" spans="1:26" x14ac:dyDescent="0.3">
      <c r="A71" s="68" t="s">
        <v>77</v>
      </c>
      <c r="B71" s="25" t="str">
        <f>VLOOKUP(A71,'CENTROS DE COSTOS'!A:D,2,0)</f>
        <v>0036-0003</v>
      </c>
      <c r="C71" s="25" t="str">
        <f>VLOOKUP(A71,'CENTROS DE COSTOS'!A:D,3,0)</f>
        <v>Wompi Suroccidente</v>
      </c>
      <c r="D71" s="68">
        <v>76111</v>
      </c>
      <c r="E71" s="68" t="s">
        <v>2654</v>
      </c>
      <c r="F71" s="69">
        <v>82446</v>
      </c>
      <c r="G71" s="25" t="s">
        <v>17</v>
      </c>
      <c r="H71" s="69" t="s">
        <v>1174</v>
      </c>
      <c r="I71" s="69" t="s">
        <v>1101</v>
      </c>
      <c r="J71" s="70" t="s">
        <v>1118</v>
      </c>
      <c r="K71" s="69" t="s">
        <v>2557</v>
      </c>
      <c r="L71" s="25" t="s">
        <v>1170</v>
      </c>
      <c r="M71" s="71" t="s">
        <v>2750</v>
      </c>
      <c r="N71" s="72">
        <v>46000</v>
      </c>
      <c r="O71" s="73">
        <v>46003</v>
      </c>
      <c r="P71" s="74" t="s">
        <v>1171</v>
      </c>
      <c r="Q71" s="69" t="s">
        <v>2846</v>
      </c>
      <c r="R71" s="25" t="s">
        <v>1172</v>
      </c>
      <c r="S71" s="68" t="s">
        <v>2942</v>
      </c>
      <c r="T71" s="70" t="s">
        <v>41</v>
      </c>
      <c r="U71" s="75" t="s">
        <v>121</v>
      </c>
      <c r="V71" s="76" t="s">
        <v>1215</v>
      </c>
      <c r="W71" s="68">
        <v>1</v>
      </c>
      <c r="X71" s="38">
        <f>IF(T71="PRINCIPAL",'TARIFAS 2025'!$B$5,IF(T71="INTERMEDIA",'TARIFAS 2025'!$C$5,IF(T71="LEJANA",'TARIFAS 2025'!$D$5)))</f>
        <v>488953</v>
      </c>
      <c r="Y71" s="61">
        <v>1</v>
      </c>
      <c r="Z71" s="38">
        <f t="shared" si="1"/>
        <v>488953</v>
      </c>
    </row>
    <row r="72" spans="1:26" x14ac:dyDescent="0.3">
      <c r="A72" s="68" t="s">
        <v>77</v>
      </c>
      <c r="B72" s="25" t="str">
        <f>VLOOKUP(A72,'CENTROS DE COSTOS'!A:D,2,0)</f>
        <v>0036-0003</v>
      </c>
      <c r="C72" s="25" t="str">
        <f>VLOOKUP(A72,'CENTROS DE COSTOS'!A:D,3,0)</f>
        <v>Wompi Suroccidente</v>
      </c>
      <c r="D72" s="68">
        <v>76001</v>
      </c>
      <c r="E72" s="68" t="s">
        <v>2655</v>
      </c>
      <c r="F72" s="69">
        <v>82436</v>
      </c>
      <c r="G72" s="25" t="s">
        <v>17</v>
      </c>
      <c r="H72" s="69" t="s">
        <v>1174</v>
      </c>
      <c r="I72" s="69" t="s">
        <v>1101</v>
      </c>
      <c r="J72" s="70" t="s">
        <v>77</v>
      </c>
      <c r="K72" s="69" t="s">
        <v>2558</v>
      </c>
      <c r="L72" s="25" t="s">
        <v>1170</v>
      </c>
      <c r="M72" s="71" t="s">
        <v>2751</v>
      </c>
      <c r="N72" s="72">
        <v>46000</v>
      </c>
      <c r="O72" s="73">
        <v>46003</v>
      </c>
      <c r="P72" s="74" t="s">
        <v>1171</v>
      </c>
      <c r="Q72" s="69" t="s">
        <v>2847</v>
      </c>
      <c r="R72" s="25" t="s">
        <v>1172</v>
      </c>
      <c r="S72" s="68" t="s">
        <v>2943</v>
      </c>
      <c r="T72" s="70" t="s">
        <v>40</v>
      </c>
      <c r="U72" s="75" t="s">
        <v>121</v>
      </c>
      <c r="V72" s="76" t="s">
        <v>1260</v>
      </c>
      <c r="W72" s="68">
        <v>1</v>
      </c>
      <c r="X72" s="38">
        <f>IF(T72="PRINCIPAL",'TARIFAS 2025'!$B$5,IF(T72="INTERMEDIA",'TARIFAS 2025'!$C$5,IF(T72="LEJANA",'TARIFAS 2025'!$D$5)))</f>
        <v>367716</v>
      </c>
      <c r="Y72" s="61">
        <v>1</v>
      </c>
      <c r="Z72" s="38">
        <f t="shared" si="1"/>
        <v>367716</v>
      </c>
    </row>
    <row r="73" spans="1:26" x14ac:dyDescent="0.3">
      <c r="A73" s="68" t="s">
        <v>77</v>
      </c>
      <c r="B73" s="25" t="str">
        <f>VLOOKUP(A73,'CENTROS DE COSTOS'!A:D,2,0)</f>
        <v>0036-0003</v>
      </c>
      <c r="C73" s="25" t="str">
        <f>VLOOKUP(A73,'CENTROS DE COSTOS'!A:D,3,0)</f>
        <v>Wompi Suroccidente</v>
      </c>
      <c r="D73" s="68">
        <v>76001</v>
      </c>
      <c r="E73" s="68" t="s">
        <v>2656</v>
      </c>
      <c r="F73" s="69">
        <v>82437</v>
      </c>
      <c r="G73" s="25" t="s">
        <v>17</v>
      </c>
      <c r="H73" s="69" t="s">
        <v>1174</v>
      </c>
      <c r="I73" s="69" t="s">
        <v>1101</v>
      </c>
      <c r="J73" s="70" t="s">
        <v>77</v>
      </c>
      <c r="K73" s="69" t="s">
        <v>2559</v>
      </c>
      <c r="L73" s="25" t="s">
        <v>1170</v>
      </c>
      <c r="M73" s="71" t="s">
        <v>2752</v>
      </c>
      <c r="N73" s="72">
        <v>46000</v>
      </c>
      <c r="O73" s="73">
        <v>46003</v>
      </c>
      <c r="P73" s="74" t="s">
        <v>1171</v>
      </c>
      <c r="Q73" s="69" t="s">
        <v>2848</v>
      </c>
      <c r="R73" s="25" t="s">
        <v>1172</v>
      </c>
      <c r="S73" s="68" t="s">
        <v>2944</v>
      </c>
      <c r="T73" s="70" t="s">
        <v>40</v>
      </c>
      <c r="U73" s="75" t="s">
        <v>121</v>
      </c>
      <c r="V73" s="76" t="s">
        <v>1221</v>
      </c>
      <c r="W73" s="68">
        <v>1</v>
      </c>
      <c r="X73" s="38">
        <f>IF(T73="PRINCIPAL",'TARIFAS 2025'!$B$5,IF(T73="INTERMEDIA",'TARIFAS 2025'!$C$5,IF(T73="LEJANA",'TARIFAS 2025'!$D$5)))</f>
        <v>367716</v>
      </c>
      <c r="Y73" s="61">
        <v>1</v>
      </c>
      <c r="Z73" s="38">
        <f t="shared" si="1"/>
        <v>367716</v>
      </c>
    </row>
    <row r="74" spans="1:26" x14ac:dyDescent="0.3">
      <c r="A74" s="68" t="s">
        <v>81</v>
      </c>
      <c r="B74" s="25" t="str">
        <f>VLOOKUP(A74,'CENTROS DE COSTOS'!A:D,2,0)</f>
        <v>0036-0007</v>
      </c>
      <c r="C74" s="25" t="str">
        <f>VLOOKUP(A74,'CENTROS DE COSTOS'!A:D,3,0)</f>
        <v>Wompi Santander</v>
      </c>
      <c r="D74" s="68">
        <v>54172</v>
      </c>
      <c r="E74" s="68" t="s">
        <v>2657</v>
      </c>
      <c r="F74" s="69">
        <v>82439</v>
      </c>
      <c r="G74" s="25" t="s">
        <v>17</v>
      </c>
      <c r="H74" s="69" t="s">
        <v>1174</v>
      </c>
      <c r="I74" s="69" t="s">
        <v>891</v>
      </c>
      <c r="J74" s="70" t="s">
        <v>899</v>
      </c>
      <c r="K74" s="69" t="s">
        <v>2560</v>
      </c>
      <c r="L74" s="25" t="s">
        <v>1170</v>
      </c>
      <c r="M74" s="71" t="s">
        <v>2753</v>
      </c>
      <c r="N74" s="72">
        <v>46000</v>
      </c>
      <c r="O74" s="73">
        <v>46009</v>
      </c>
      <c r="P74" s="74" t="s">
        <v>1171</v>
      </c>
      <c r="Q74" s="69" t="s">
        <v>2849</v>
      </c>
      <c r="R74" s="25" t="s">
        <v>1172</v>
      </c>
      <c r="S74" s="68" t="s">
        <v>2945</v>
      </c>
      <c r="T74" s="70" t="s">
        <v>41</v>
      </c>
      <c r="U74" s="75" t="s">
        <v>121</v>
      </c>
      <c r="V74" s="76" t="s">
        <v>1199</v>
      </c>
      <c r="W74" s="68">
        <v>1</v>
      </c>
      <c r="X74" s="38">
        <f>IF(T74="PRINCIPAL",'TARIFAS 2025'!$B$5,IF(T74="INTERMEDIA",'TARIFAS 2025'!$C$5,IF(T74="LEJANA",'TARIFAS 2025'!$D$5)))</f>
        <v>488953</v>
      </c>
      <c r="Y74" s="61">
        <v>1</v>
      </c>
      <c r="Z74" s="38">
        <f t="shared" si="1"/>
        <v>488953</v>
      </c>
    </row>
    <row r="75" spans="1:26" x14ac:dyDescent="0.3">
      <c r="A75" s="68" t="s">
        <v>88</v>
      </c>
      <c r="B75" s="25" t="str">
        <f>VLOOKUP(A75,'CENTROS DE COSTOS'!A:D,2,0)</f>
        <v>0036-0005</v>
      </c>
      <c r="C75" s="25" t="str">
        <f>VLOOKUP(A75,'CENTROS DE COSTOS'!A:D,3,0)</f>
        <v>Wompi Noroccidente</v>
      </c>
      <c r="D75" s="68">
        <v>27491</v>
      </c>
      <c r="E75" s="68" t="s">
        <v>2658</v>
      </c>
      <c r="F75" s="69">
        <v>82442</v>
      </c>
      <c r="G75" s="25" t="s">
        <v>17</v>
      </c>
      <c r="H75" s="69" t="s">
        <v>1174</v>
      </c>
      <c r="I75" s="69" t="s">
        <v>560</v>
      </c>
      <c r="J75" s="70" t="s">
        <v>582</v>
      </c>
      <c r="K75" s="69" t="s">
        <v>2561</v>
      </c>
      <c r="L75" s="25" t="s">
        <v>1170</v>
      </c>
      <c r="M75" s="71" t="s">
        <v>2754</v>
      </c>
      <c r="N75" s="72">
        <v>46000</v>
      </c>
      <c r="O75" s="73">
        <v>46010</v>
      </c>
      <c r="P75" s="74" t="s">
        <v>1171</v>
      </c>
      <c r="Q75" s="69" t="s">
        <v>2850</v>
      </c>
      <c r="R75" s="25" t="s">
        <v>1172</v>
      </c>
      <c r="S75" s="68" t="s">
        <v>2946</v>
      </c>
      <c r="T75" s="70" t="s">
        <v>42</v>
      </c>
      <c r="U75" s="75" t="s">
        <v>108</v>
      </c>
      <c r="V75" s="76" t="s">
        <v>1227</v>
      </c>
      <c r="W75" s="68">
        <v>1</v>
      </c>
      <c r="X75" s="38">
        <f>IF(T75="PRINCIPAL",'TARIFAS 2025'!$B$5,IF(T75="INTERMEDIA",'TARIFAS 2025'!$C$5,IF(T75="LEJANA",'TARIFAS 2025'!$D$5)))</f>
        <v>598334</v>
      </c>
      <c r="Y75" s="61">
        <v>1</v>
      </c>
      <c r="Z75" s="38">
        <f t="shared" si="1"/>
        <v>598334</v>
      </c>
    </row>
    <row r="76" spans="1:26" x14ac:dyDescent="0.3">
      <c r="A76" s="68" t="s">
        <v>71</v>
      </c>
      <c r="B76" s="25" t="str">
        <f>VLOOKUP(A76,'CENTROS DE COSTOS'!A:D,2,0)</f>
        <v>0036-0004</v>
      </c>
      <c r="C76" s="25" t="str">
        <f>VLOOKUP(A76,'CENTROS DE COSTOS'!A:D,3,0)</f>
        <v>Wompi Centro</v>
      </c>
      <c r="D76" s="68">
        <v>11001</v>
      </c>
      <c r="E76" s="68" t="s">
        <v>2659</v>
      </c>
      <c r="F76" s="69">
        <v>82433</v>
      </c>
      <c r="G76" s="25" t="s">
        <v>17</v>
      </c>
      <c r="H76" s="69" t="s">
        <v>1174</v>
      </c>
      <c r="I76" s="69" t="s">
        <v>618</v>
      </c>
      <c r="J76" s="70" t="s">
        <v>71</v>
      </c>
      <c r="K76" s="69" t="s">
        <v>2562</v>
      </c>
      <c r="L76" s="25" t="s">
        <v>1170</v>
      </c>
      <c r="M76" s="71" t="s">
        <v>2755</v>
      </c>
      <c r="N76" s="72">
        <v>46000</v>
      </c>
      <c r="O76" s="73">
        <v>46006</v>
      </c>
      <c r="P76" s="74" t="s">
        <v>1171</v>
      </c>
      <c r="Q76" s="69" t="s">
        <v>2851</v>
      </c>
      <c r="R76" s="25" t="s">
        <v>1172</v>
      </c>
      <c r="S76" s="68" t="s">
        <v>2947</v>
      </c>
      <c r="T76" s="70" t="s">
        <v>40</v>
      </c>
      <c r="U76" s="75" t="s">
        <v>121</v>
      </c>
      <c r="V76" s="76" t="s">
        <v>1208</v>
      </c>
      <c r="W76" s="68">
        <v>1</v>
      </c>
      <c r="X76" s="38">
        <f>IF(T76="PRINCIPAL",'TARIFAS 2025'!$B$5,IF(T76="INTERMEDIA",'TARIFAS 2025'!$C$5,IF(T76="LEJANA",'TARIFAS 2025'!$D$5)))</f>
        <v>367716</v>
      </c>
      <c r="Y76" s="61">
        <v>1</v>
      </c>
      <c r="Z76" s="38">
        <f t="shared" si="1"/>
        <v>367716</v>
      </c>
    </row>
    <row r="77" spans="1:26" x14ac:dyDescent="0.3">
      <c r="A77" s="68" t="s">
        <v>88</v>
      </c>
      <c r="B77" s="25" t="str">
        <f>VLOOKUP(A77,'CENTROS DE COSTOS'!A:D,2,0)</f>
        <v>0036-0005</v>
      </c>
      <c r="C77" s="25" t="str">
        <f>VLOOKUP(A77,'CENTROS DE COSTOS'!A:D,3,0)</f>
        <v>Wompi Noroccidente</v>
      </c>
      <c r="D77" s="68">
        <v>27361</v>
      </c>
      <c r="E77" s="68" t="s">
        <v>2660</v>
      </c>
      <c r="F77" s="69">
        <v>82451</v>
      </c>
      <c r="G77" s="25" t="s">
        <v>17</v>
      </c>
      <c r="H77" s="69" t="s">
        <v>1174</v>
      </c>
      <c r="I77" s="69" t="s">
        <v>560</v>
      </c>
      <c r="J77" s="70" t="s">
        <v>576</v>
      </c>
      <c r="K77" s="69" t="s">
        <v>2563</v>
      </c>
      <c r="L77" s="25" t="s">
        <v>1170</v>
      </c>
      <c r="M77" s="71" t="s">
        <v>2756</v>
      </c>
      <c r="N77" s="72">
        <v>46000</v>
      </c>
      <c r="O77" s="73">
        <v>46010</v>
      </c>
      <c r="P77" s="74" t="s">
        <v>1171</v>
      </c>
      <c r="Q77" s="69" t="s">
        <v>2852</v>
      </c>
      <c r="R77" s="25" t="s">
        <v>1172</v>
      </c>
      <c r="S77" s="68" t="s">
        <v>2948</v>
      </c>
      <c r="T77" s="70" t="s">
        <v>42</v>
      </c>
      <c r="U77" s="75" t="s">
        <v>108</v>
      </c>
      <c r="V77" s="76" t="s">
        <v>1227</v>
      </c>
      <c r="W77" s="68">
        <v>1</v>
      </c>
      <c r="X77" s="38">
        <f>IF(T77="PRINCIPAL",'TARIFAS 2025'!$B$5,IF(T77="INTERMEDIA",'TARIFAS 2025'!$C$5,IF(T77="LEJANA",'TARIFAS 2025'!$D$5)))</f>
        <v>598334</v>
      </c>
      <c r="Y77" s="61">
        <v>1</v>
      </c>
      <c r="Z77" s="38">
        <f t="shared" si="1"/>
        <v>598334</v>
      </c>
    </row>
    <row r="78" spans="1:26" x14ac:dyDescent="0.3">
      <c r="A78" s="68" t="s">
        <v>92</v>
      </c>
      <c r="B78" s="25" t="str">
        <f>VLOOKUP(A78,'CENTROS DE COSTOS'!A:D,2,0)</f>
        <v>0036-0002</v>
      </c>
      <c r="C78" s="25" t="str">
        <f>VLOOKUP(A78,'CENTROS DE COSTOS'!A:D,3,0)</f>
        <v>Wompi Eje Cafetero</v>
      </c>
      <c r="D78" s="68">
        <v>76020</v>
      </c>
      <c r="E78" s="68" t="s">
        <v>2661</v>
      </c>
      <c r="F78" s="69">
        <v>82431</v>
      </c>
      <c r="G78" s="25" t="s">
        <v>17</v>
      </c>
      <c r="H78" s="69" t="s">
        <v>1174</v>
      </c>
      <c r="I78" s="69" t="s">
        <v>1101</v>
      </c>
      <c r="J78" s="70" t="s">
        <v>1102</v>
      </c>
      <c r="K78" s="69" t="s">
        <v>2564</v>
      </c>
      <c r="L78" s="25" t="s">
        <v>1170</v>
      </c>
      <c r="M78" s="71" t="s">
        <v>2757</v>
      </c>
      <c r="N78" s="72">
        <v>46000</v>
      </c>
      <c r="O78" s="73">
        <v>46003</v>
      </c>
      <c r="P78" s="74" t="s">
        <v>1171</v>
      </c>
      <c r="Q78" s="69" t="s">
        <v>2853</v>
      </c>
      <c r="R78" s="25" t="s">
        <v>1172</v>
      </c>
      <c r="S78" s="68" t="s">
        <v>2949</v>
      </c>
      <c r="T78" s="70" t="s">
        <v>41</v>
      </c>
      <c r="U78" s="75" t="s">
        <v>121</v>
      </c>
      <c r="V78" s="76" t="s">
        <v>1175</v>
      </c>
      <c r="W78" s="68">
        <v>1</v>
      </c>
      <c r="X78" s="38">
        <f>IF(T78="PRINCIPAL",'TARIFAS 2025'!$B$5,IF(T78="INTERMEDIA",'TARIFAS 2025'!$C$5,IF(T78="LEJANA",'TARIFAS 2025'!$D$5)))</f>
        <v>488953</v>
      </c>
      <c r="Y78" s="61">
        <v>1</v>
      </c>
      <c r="Z78" s="38">
        <f t="shared" si="1"/>
        <v>488953</v>
      </c>
    </row>
    <row r="79" spans="1:26" x14ac:dyDescent="0.3">
      <c r="A79" s="68" t="s">
        <v>89</v>
      </c>
      <c r="B79" s="25" t="str">
        <f>VLOOKUP(A79,'CENTROS DE COSTOS'!A:D,2,0)</f>
        <v>0036-0001</v>
      </c>
      <c r="C79" s="25" t="str">
        <f>VLOOKUP(A79,'CENTROS DE COSTOS'!A:D,3,0)</f>
        <v>Wompi Costa</v>
      </c>
      <c r="D79" s="68">
        <v>23807</v>
      </c>
      <c r="E79" s="68" t="s">
        <v>2662</v>
      </c>
      <c r="F79" s="69">
        <v>82459</v>
      </c>
      <c r="G79" s="25" t="s">
        <v>17</v>
      </c>
      <c r="H79" s="69" t="s">
        <v>1174</v>
      </c>
      <c r="I79" s="69" t="s">
        <v>276</v>
      </c>
      <c r="J79" s="70" t="s">
        <v>615</v>
      </c>
      <c r="K79" s="69" t="s">
        <v>2565</v>
      </c>
      <c r="L79" s="25" t="s">
        <v>1170</v>
      </c>
      <c r="M79" s="71" t="s">
        <v>2758</v>
      </c>
      <c r="N79" s="72">
        <v>46000</v>
      </c>
      <c r="O79" s="73">
        <v>46006</v>
      </c>
      <c r="P79" s="74" t="s">
        <v>1171</v>
      </c>
      <c r="Q79" s="69" t="s">
        <v>2854</v>
      </c>
      <c r="R79" s="25" t="s">
        <v>1172</v>
      </c>
      <c r="S79" s="68" t="s">
        <v>2950</v>
      </c>
      <c r="T79" s="70" t="s">
        <v>42</v>
      </c>
      <c r="U79" s="75" t="s">
        <v>121</v>
      </c>
      <c r="V79" s="76" t="s">
        <v>1209</v>
      </c>
      <c r="W79" s="68">
        <v>1</v>
      </c>
      <c r="X79" s="38">
        <f>IF(T79="PRINCIPAL",'TARIFAS 2025'!$B$5,IF(T79="INTERMEDIA",'TARIFAS 2025'!$C$5,IF(T79="LEJANA",'TARIFAS 2025'!$D$5)))</f>
        <v>598334</v>
      </c>
      <c r="Y79" s="61">
        <v>1</v>
      </c>
      <c r="Z79" s="38">
        <f t="shared" si="1"/>
        <v>598334</v>
      </c>
    </row>
    <row r="80" spans="1:26" x14ac:dyDescent="0.3">
      <c r="A80" s="68" t="s">
        <v>77</v>
      </c>
      <c r="B80" s="25" t="str">
        <f>VLOOKUP(A80,'CENTROS DE COSTOS'!A:D,2,0)</f>
        <v>0036-0003</v>
      </c>
      <c r="C80" s="25" t="str">
        <f>VLOOKUP(A80,'CENTROS DE COSTOS'!A:D,3,0)</f>
        <v>Wompi Suroccidente</v>
      </c>
      <c r="D80" s="68">
        <v>76111</v>
      </c>
      <c r="E80" s="68" t="s">
        <v>2663</v>
      </c>
      <c r="F80" s="69">
        <v>82444</v>
      </c>
      <c r="G80" s="25" t="s">
        <v>17</v>
      </c>
      <c r="H80" s="69" t="s">
        <v>1174</v>
      </c>
      <c r="I80" s="69" t="s">
        <v>1101</v>
      </c>
      <c r="J80" s="70" t="s">
        <v>1118</v>
      </c>
      <c r="K80" s="69" t="s">
        <v>2566</v>
      </c>
      <c r="L80" s="25" t="s">
        <v>1170</v>
      </c>
      <c r="M80" s="71" t="s">
        <v>2759</v>
      </c>
      <c r="N80" s="72">
        <v>46000</v>
      </c>
      <c r="O80" s="73">
        <v>46006</v>
      </c>
      <c r="P80" s="74" t="s">
        <v>1171</v>
      </c>
      <c r="Q80" s="69" t="s">
        <v>2855</v>
      </c>
      <c r="R80" s="25" t="s">
        <v>1172</v>
      </c>
      <c r="S80" s="68" t="s">
        <v>2951</v>
      </c>
      <c r="T80" s="70" t="s">
        <v>41</v>
      </c>
      <c r="U80" s="75" t="s">
        <v>121</v>
      </c>
      <c r="V80" s="76" t="s">
        <v>1173</v>
      </c>
      <c r="W80" s="68">
        <v>1</v>
      </c>
      <c r="X80" s="38">
        <f>IF(T80="PRINCIPAL",'TARIFAS 2025'!$B$5,IF(T80="INTERMEDIA",'TARIFAS 2025'!$C$5,IF(T80="LEJANA",'TARIFAS 2025'!$D$5)))</f>
        <v>488953</v>
      </c>
      <c r="Y80" s="61">
        <v>1</v>
      </c>
      <c r="Z80" s="38">
        <f t="shared" si="1"/>
        <v>488953</v>
      </c>
    </row>
    <row r="81" spans="1:26" x14ac:dyDescent="0.3">
      <c r="A81" s="68" t="s">
        <v>77</v>
      </c>
      <c r="B81" s="25" t="str">
        <f>VLOOKUP(A81,'CENTROS DE COSTOS'!A:D,2,0)</f>
        <v>0036-0003</v>
      </c>
      <c r="C81" s="25" t="str">
        <f>VLOOKUP(A81,'CENTROS DE COSTOS'!A:D,3,0)</f>
        <v>Wompi Suroccidente</v>
      </c>
      <c r="D81" s="68">
        <v>76130</v>
      </c>
      <c r="E81" s="68" t="s">
        <v>2664</v>
      </c>
      <c r="F81" s="69">
        <v>82438</v>
      </c>
      <c r="G81" s="25" t="s">
        <v>17</v>
      </c>
      <c r="H81" s="69" t="s">
        <v>1174</v>
      </c>
      <c r="I81" s="69" t="s">
        <v>1101</v>
      </c>
      <c r="J81" s="70" t="s">
        <v>252</v>
      </c>
      <c r="K81" s="69" t="s">
        <v>2567</v>
      </c>
      <c r="L81" s="25" t="s">
        <v>1170</v>
      </c>
      <c r="M81" s="71" t="s">
        <v>2760</v>
      </c>
      <c r="N81" s="72">
        <v>46000</v>
      </c>
      <c r="O81" s="73">
        <v>46006</v>
      </c>
      <c r="P81" s="74" t="s">
        <v>1171</v>
      </c>
      <c r="Q81" s="69" t="s">
        <v>2856</v>
      </c>
      <c r="R81" s="25" t="s">
        <v>1172</v>
      </c>
      <c r="S81" s="68" t="s">
        <v>2952</v>
      </c>
      <c r="T81" s="70" t="s">
        <v>41</v>
      </c>
      <c r="U81" s="75" t="s">
        <v>121</v>
      </c>
      <c r="V81" s="76" t="s">
        <v>1221</v>
      </c>
      <c r="W81" s="68">
        <v>1</v>
      </c>
      <c r="X81" s="38">
        <f>IF(T81="PRINCIPAL",'TARIFAS 2025'!$B$5,IF(T81="INTERMEDIA",'TARIFAS 2025'!$C$5,IF(T81="LEJANA",'TARIFAS 2025'!$D$5)))</f>
        <v>488953</v>
      </c>
      <c r="Y81" s="61">
        <v>1</v>
      </c>
      <c r="Z81" s="38">
        <f t="shared" ref="Z81:Z97" si="2">X81*W81*Y81</f>
        <v>488953</v>
      </c>
    </row>
    <row r="82" spans="1:26" x14ac:dyDescent="0.3">
      <c r="A82" s="68" t="s">
        <v>71</v>
      </c>
      <c r="B82" s="25" t="str">
        <f>VLOOKUP(A82,'CENTROS DE COSTOS'!A:D,2,0)</f>
        <v>0036-0004</v>
      </c>
      <c r="C82" s="25" t="str">
        <f>VLOOKUP(A82,'CENTROS DE COSTOS'!A:D,3,0)</f>
        <v>Wompi Centro</v>
      </c>
      <c r="D82" s="68">
        <v>25181</v>
      </c>
      <c r="E82" s="68" t="s">
        <v>2665</v>
      </c>
      <c r="F82" s="69">
        <v>82447</v>
      </c>
      <c r="G82" s="25" t="s">
        <v>17</v>
      </c>
      <c r="H82" s="69" t="s">
        <v>1174</v>
      </c>
      <c r="I82" s="69" t="s">
        <v>618</v>
      </c>
      <c r="J82" s="70" t="s">
        <v>640</v>
      </c>
      <c r="K82" s="69" t="s">
        <v>2568</v>
      </c>
      <c r="L82" s="25" t="s">
        <v>1170</v>
      </c>
      <c r="M82" s="71" t="s">
        <v>2761</v>
      </c>
      <c r="N82" s="72">
        <v>46000</v>
      </c>
      <c r="O82" s="73">
        <v>46003</v>
      </c>
      <c r="P82" s="74" t="s">
        <v>1171</v>
      </c>
      <c r="Q82" s="69" t="s">
        <v>2857</v>
      </c>
      <c r="R82" s="25" t="s">
        <v>1172</v>
      </c>
      <c r="S82" s="68" t="s">
        <v>2953</v>
      </c>
      <c r="T82" s="70" t="s">
        <v>41</v>
      </c>
      <c r="U82" s="75" t="s">
        <v>121</v>
      </c>
      <c r="V82" s="76" t="s">
        <v>1312</v>
      </c>
      <c r="W82" s="68">
        <v>1</v>
      </c>
      <c r="X82" s="38">
        <f>IF(T82="PRINCIPAL",'TARIFAS 2025'!$B$5,IF(T82="INTERMEDIA",'TARIFAS 2025'!$C$5,IF(T82="LEJANA",'TARIFAS 2025'!$D$5)))</f>
        <v>488953</v>
      </c>
      <c r="Y82" s="61">
        <v>1</v>
      </c>
      <c r="Z82" s="38">
        <f t="shared" si="2"/>
        <v>488953</v>
      </c>
    </row>
    <row r="83" spans="1:26" x14ac:dyDescent="0.3">
      <c r="A83" s="68" t="s">
        <v>81</v>
      </c>
      <c r="B83" s="25" t="str">
        <f>VLOOKUP(A83,'CENTROS DE COSTOS'!A:D,2,0)</f>
        <v>0036-0007</v>
      </c>
      <c r="C83" s="25" t="str">
        <f>VLOOKUP(A83,'CENTROS DE COSTOS'!A:D,3,0)</f>
        <v>Wompi Santander</v>
      </c>
      <c r="D83" s="68">
        <v>54001</v>
      </c>
      <c r="E83" s="68" t="s">
        <v>2666</v>
      </c>
      <c r="F83" s="69">
        <v>82441</v>
      </c>
      <c r="G83" s="25" t="s">
        <v>17</v>
      </c>
      <c r="H83" s="69" t="s">
        <v>1174</v>
      </c>
      <c r="I83" s="69" t="s">
        <v>891</v>
      </c>
      <c r="J83" s="70" t="s">
        <v>81</v>
      </c>
      <c r="K83" s="69" t="s">
        <v>2569</v>
      </c>
      <c r="L83" s="25" t="s">
        <v>1170</v>
      </c>
      <c r="M83" s="71" t="s">
        <v>2762</v>
      </c>
      <c r="N83" s="72">
        <v>46000</v>
      </c>
      <c r="O83" s="73">
        <v>46003</v>
      </c>
      <c r="P83" s="74" t="s">
        <v>1171</v>
      </c>
      <c r="Q83" s="69" t="s">
        <v>2858</v>
      </c>
      <c r="R83" s="25" t="s">
        <v>1172</v>
      </c>
      <c r="S83" s="68" t="s">
        <v>2954</v>
      </c>
      <c r="T83" s="70" t="s">
        <v>40</v>
      </c>
      <c r="U83" s="75" t="s">
        <v>121</v>
      </c>
      <c r="V83" s="76" t="s">
        <v>1199</v>
      </c>
      <c r="W83" s="68">
        <v>1</v>
      </c>
      <c r="X83" s="38">
        <f>IF(T83="PRINCIPAL",'TARIFAS 2025'!$B$5,IF(T83="INTERMEDIA",'TARIFAS 2025'!$C$5,IF(T83="LEJANA",'TARIFAS 2025'!$D$5)))</f>
        <v>367716</v>
      </c>
      <c r="Y83" s="61">
        <v>1</v>
      </c>
      <c r="Z83" s="38">
        <f t="shared" si="2"/>
        <v>367716</v>
      </c>
    </row>
    <row r="84" spans="1:26" x14ac:dyDescent="0.3">
      <c r="A84" s="68" t="s">
        <v>71</v>
      </c>
      <c r="B84" s="25" t="str">
        <f>VLOOKUP(A84,'CENTROS DE COSTOS'!A:D,2,0)</f>
        <v>0036-0004</v>
      </c>
      <c r="C84" s="25" t="str">
        <f>VLOOKUP(A84,'CENTROS DE COSTOS'!A:D,3,0)</f>
        <v>Wompi Centro</v>
      </c>
      <c r="D84" s="68">
        <v>11001</v>
      </c>
      <c r="E84" s="68" t="s">
        <v>2667</v>
      </c>
      <c r="F84" s="69">
        <v>82435</v>
      </c>
      <c r="G84" s="25" t="s">
        <v>17</v>
      </c>
      <c r="H84" s="69" t="s">
        <v>1174</v>
      </c>
      <c r="I84" s="69" t="s">
        <v>618</v>
      </c>
      <c r="J84" s="70" t="s">
        <v>71</v>
      </c>
      <c r="K84" s="69" t="s">
        <v>2570</v>
      </c>
      <c r="L84" s="25" t="s">
        <v>1170</v>
      </c>
      <c r="M84" s="71" t="s">
        <v>2763</v>
      </c>
      <c r="N84" s="72">
        <v>46000</v>
      </c>
      <c r="O84" s="73">
        <v>46006</v>
      </c>
      <c r="P84" s="74" t="s">
        <v>1171</v>
      </c>
      <c r="Q84" s="69" t="s">
        <v>2859</v>
      </c>
      <c r="R84" s="25" t="s">
        <v>1172</v>
      </c>
      <c r="S84" s="68" t="s">
        <v>2955</v>
      </c>
      <c r="T84" s="70" t="s">
        <v>40</v>
      </c>
      <c r="U84" s="75" t="s">
        <v>121</v>
      </c>
      <c r="V84" s="76" t="s">
        <v>1478</v>
      </c>
      <c r="W84" s="68">
        <v>1</v>
      </c>
      <c r="X84" s="38">
        <f>IF(T84="PRINCIPAL",'TARIFAS 2025'!$B$5,IF(T84="INTERMEDIA",'TARIFAS 2025'!$C$5,IF(T84="LEJANA",'TARIFAS 2025'!$D$5)))</f>
        <v>367716</v>
      </c>
      <c r="Y84" s="61">
        <v>1</v>
      </c>
      <c r="Z84" s="38">
        <f t="shared" si="2"/>
        <v>367716</v>
      </c>
    </row>
    <row r="85" spans="1:26" x14ac:dyDescent="0.3">
      <c r="A85" s="68" t="s">
        <v>89</v>
      </c>
      <c r="B85" s="25" t="str">
        <f>VLOOKUP(A85,'CENTROS DE COSTOS'!A:D,2,0)</f>
        <v>0036-0001</v>
      </c>
      <c r="C85" s="25" t="str">
        <f>VLOOKUP(A85,'CENTROS DE COSTOS'!A:D,3,0)</f>
        <v>Wompi Costa</v>
      </c>
      <c r="D85" s="68">
        <v>23675</v>
      </c>
      <c r="E85" s="68" t="s">
        <v>2668</v>
      </c>
      <c r="F85" s="69">
        <v>82458</v>
      </c>
      <c r="G85" s="25" t="s">
        <v>17</v>
      </c>
      <c r="H85" s="69" t="s">
        <v>1174</v>
      </c>
      <c r="I85" s="69" t="s">
        <v>276</v>
      </c>
      <c r="J85" s="70" t="s">
        <v>613</v>
      </c>
      <c r="K85" s="69" t="s">
        <v>2571</v>
      </c>
      <c r="L85" s="25" t="s">
        <v>1170</v>
      </c>
      <c r="M85" s="71" t="s">
        <v>2764</v>
      </c>
      <c r="N85" s="72">
        <v>46000</v>
      </c>
      <c r="O85" s="73">
        <v>46003</v>
      </c>
      <c r="P85" s="74" t="s">
        <v>1171</v>
      </c>
      <c r="Q85" s="69" t="s">
        <v>2860</v>
      </c>
      <c r="R85" s="25" t="s">
        <v>1172</v>
      </c>
      <c r="S85" s="68" t="s">
        <v>2956</v>
      </c>
      <c r="T85" s="70" t="s">
        <v>41</v>
      </c>
      <c r="U85" s="75" t="s">
        <v>121</v>
      </c>
      <c r="V85" s="76" t="s">
        <v>1320</v>
      </c>
      <c r="W85" s="68">
        <v>1</v>
      </c>
      <c r="X85" s="38">
        <f>IF(T85="PRINCIPAL",'TARIFAS 2025'!$B$5,IF(T85="INTERMEDIA",'TARIFAS 2025'!$C$5,IF(T85="LEJANA",'TARIFAS 2025'!$D$5)))</f>
        <v>488953</v>
      </c>
      <c r="Y85" s="61">
        <v>1</v>
      </c>
      <c r="Z85" s="38">
        <f t="shared" si="2"/>
        <v>488953</v>
      </c>
    </row>
    <row r="86" spans="1:26" x14ac:dyDescent="0.3">
      <c r="A86" s="68" t="s">
        <v>81</v>
      </c>
      <c r="B86" s="25" t="str">
        <f>VLOOKUP(A86,'CENTROS DE COSTOS'!A:D,2,0)</f>
        <v>0036-0007</v>
      </c>
      <c r="C86" s="25" t="str">
        <f>VLOOKUP(A86,'CENTROS DE COSTOS'!A:D,3,0)</f>
        <v>Wompi Santander</v>
      </c>
      <c r="D86" s="68">
        <v>54518</v>
      </c>
      <c r="E86" s="68" t="s">
        <v>2669</v>
      </c>
      <c r="F86" s="69">
        <v>82454</v>
      </c>
      <c r="G86" s="25" t="s">
        <v>17</v>
      </c>
      <c r="H86" s="69" t="s">
        <v>1174</v>
      </c>
      <c r="I86" s="69" t="s">
        <v>891</v>
      </c>
      <c r="J86" s="70" t="s">
        <v>917</v>
      </c>
      <c r="K86" s="69" t="s">
        <v>2572</v>
      </c>
      <c r="L86" s="25" t="s">
        <v>1170</v>
      </c>
      <c r="M86" s="71" t="s">
        <v>2765</v>
      </c>
      <c r="N86" s="72">
        <v>46000</v>
      </c>
      <c r="O86" s="73">
        <v>46009</v>
      </c>
      <c r="P86" s="74" t="s">
        <v>1171</v>
      </c>
      <c r="Q86" s="69" t="s">
        <v>2861</v>
      </c>
      <c r="R86" s="25" t="s">
        <v>1172</v>
      </c>
      <c r="S86" s="68" t="s">
        <v>2957</v>
      </c>
      <c r="T86" s="70" t="s">
        <v>42</v>
      </c>
      <c r="U86" s="75" t="s">
        <v>121</v>
      </c>
      <c r="V86" s="76" t="s">
        <v>1189</v>
      </c>
      <c r="W86" s="68">
        <v>1</v>
      </c>
      <c r="X86" s="38">
        <f>IF(T86="PRINCIPAL",'TARIFAS 2025'!$B$5,IF(T86="INTERMEDIA",'TARIFAS 2025'!$C$5,IF(T86="LEJANA",'TARIFAS 2025'!$D$5)))</f>
        <v>598334</v>
      </c>
      <c r="Y86" s="61">
        <v>1</v>
      </c>
      <c r="Z86" s="38">
        <f t="shared" si="2"/>
        <v>598334</v>
      </c>
    </row>
    <row r="87" spans="1:26" x14ac:dyDescent="0.3">
      <c r="A87" s="68" t="s">
        <v>71</v>
      </c>
      <c r="B87" s="25" t="str">
        <f>VLOOKUP(A87,'CENTROS DE COSTOS'!A:D,2,0)</f>
        <v>0036-0004</v>
      </c>
      <c r="C87" s="25" t="str">
        <f>VLOOKUP(A87,'CENTROS DE COSTOS'!A:D,3,0)</f>
        <v>Wompi Centro</v>
      </c>
      <c r="D87" s="68">
        <v>11001</v>
      </c>
      <c r="E87" s="68" t="s">
        <v>2670</v>
      </c>
      <c r="F87" s="69">
        <v>82432</v>
      </c>
      <c r="G87" s="25" t="s">
        <v>17</v>
      </c>
      <c r="H87" s="69" t="s">
        <v>1174</v>
      </c>
      <c r="I87" s="69" t="s">
        <v>618</v>
      </c>
      <c r="J87" s="70" t="s">
        <v>71</v>
      </c>
      <c r="K87" s="69" t="s">
        <v>2573</v>
      </c>
      <c r="L87" s="25" t="s">
        <v>1170</v>
      </c>
      <c r="M87" s="71" t="s">
        <v>2766</v>
      </c>
      <c r="N87" s="72">
        <v>46000</v>
      </c>
      <c r="O87" s="73">
        <v>46003</v>
      </c>
      <c r="P87" s="74" t="s">
        <v>1171</v>
      </c>
      <c r="Q87" s="69" t="s">
        <v>2862</v>
      </c>
      <c r="R87" s="25" t="s">
        <v>1172</v>
      </c>
      <c r="S87" s="68" t="s">
        <v>2958</v>
      </c>
      <c r="T87" s="70" t="s">
        <v>40</v>
      </c>
      <c r="U87" s="75" t="s">
        <v>121</v>
      </c>
      <c r="V87" s="76" t="s">
        <v>1197</v>
      </c>
      <c r="W87" s="68">
        <v>1</v>
      </c>
      <c r="X87" s="38">
        <f>IF(T87="PRINCIPAL",'TARIFAS 2025'!$B$5,IF(T87="INTERMEDIA",'TARIFAS 2025'!$C$5,IF(T87="LEJANA",'TARIFAS 2025'!$D$5)))</f>
        <v>367716</v>
      </c>
      <c r="Y87" s="61">
        <v>1</v>
      </c>
      <c r="Z87" s="38">
        <f t="shared" si="2"/>
        <v>367716</v>
      </c>
    </row>
    <row r="88" spans="1:26" x14ac:dyDescent="0.3">
      <c r="A88" s="68" t="s">
        <v>86</v>
      </c>
      <c r="B88" s="25" t="str">
        <f>VLOOKUP(A88,'CENTROS DE COSTOS'!A:D,2,0)</f>
        <v>0036-0002</v>
      </c>
      <c r="C88" s="25" t="str">
        <f>VLOOKUP(A88,'CENTROS DE COSTOS'!A:D,3,0)</f>
        <v>Wompi Eje Cafetero</v>
      </c>
      <c r="D88" s="68">
        <v>17013</v>
      </c>
      <c r="E88" s="68" t="s">
        <v>2671</v>
      </c>
      <c r="F88" s="69">
        <v>82430</v>
      </c>
      <c r="G88" s="25" t="s">
        <v>17</v>
      </c>
      <c r="H88" s="69" t="s">
        <v>1174</v>
      </c>
      <c r="I88" s="69" t="s">
        <v>126</v>
      </c>
      <c r="J88" s="70" t="s">
        <v>442</v>
      </c>
      <c r="K88" s="69" t="s">
        <v>2574</v>
      </c>
      <c r="L88" s="25" t="s">
        <v>1170</v>
      </c>
      <c r="M88" s="71" t="s">
        <v>2767</v>
      </c>
      <c r="N88" s="72">
        <v>46000</v>
      </c>
      <c r="O88" s="73">
        <v>46008</v>
      </c>
      <c r="P88" s="74" t="s">
        <v>1171</v>
      </c>
      <c r="Q88" s="69" t="s">
        <v>2863</v>
      </c>
      <c r="R88" s="25" t="s">
        <v>1172</v>
      </c>
      <c r="S88" s="68" t="s">
        <v>2959</v>
      </c>
      <c r="T88" s="70" t="s">
        <v>42</v>
      </c>
      <c r="U88" s="75" t="s">
        <v>121</v>
      </c>
      <c r="V88" s="76" t="s">
        <v>1207</v>
      </c>
      <c r="W88" s="68">
        <v>1</v>
      </c>
      <c r="X88" s="38">
        <f>IF(T88="PRINCIPAL",'TARIFAS 2025'!$B$5,IF(T88="INTERMEDIA",'TARIFAS 2025'!$C$5,IF(T88="LEJANA",'TARIFAS 2025'!$D$5)))</f>
        <v>598334</v>
      </c>
      <c r="Y88" s="61">
        <v>1</v>
      </c>
      <c r="Z88" s="38">
        <f t="shared" si="2"/>
        <v>598334</v>
      </c>
    </row>
    <row r="89" spans="1:26" x14ac:dyDescent="0.3">
      <c r="A89" s="68" t="s">
        <v>77</v>
      </c>
      <c r="B89" s="25" t="str">
        <f>VLOOKUP(A89,'CENTROS DE COSTOS'!A:D,2,0)</f>
        <v>0036-0003</v>
      </c>
      <c r="C89" s="25" t="str">
        <f>VLOOKUP(A89,'CENTROS DE COSTOS'!A:D,3,0)</f>
        <v>Wompi Suroccidente</v>
      </c>
      <c r="D89" s="68">
        <v>76563</v>
      </c>
      <c r="E89" s="68" t="s">
        <v>2672</v>
      </c>
      <c r="F89" s="69">
        <v>82456</v>
      </c>
      <c r="G89" s="25" t="s">
        <v>17</v>
      </c>
      <c r="H89" s="69" t="s">
        <v>1174</v>
      </c>
      <c r="I89" s="69" t="s">
        <v>1101</v>
      </c>
      <c r="J89" s="70" t="s">
        <v>1123</v>
      </c>
      <c r="K89" s="69" t="s">
        <v>2575</v>
      </c>
      <c r="L89" s="25" t="s">
        <v>1170</v>
      </c>
      <c r="M89" s="71" t="s">
        <v>2768</v>
      </c>
      <c r="N89" s="72">
        <v>46000</v>
      </c>
      <c r="O89" s="73">
        <v>46006</v>
      </c>
      <c r="P89" s="74" t="s">
        <v>1171</v>
      </c>
      <c r="Q89" s="69" t="s">
        <v>2864</v>
      </c>
      <c r="R89" s="25" t="s">
        <v>1172</v>
      </c>
      <c r="S89" s="68" t="s">
        <v>2960</v>
      </c>
      <c r="T89" s="70" t="s">
        <v>41</v>
      </c>
      <c r="U89" s="75" t="s">
        <v>121</v>
      </c>
      <c r="V89" s="76" t="s">
        <v>1235</v>
      </c>
      <c r="W89" s="68">
        <v>1</v>
      </c>
      <c r="X89" s="38">
        <f>IF(T89="PRINCIPAL",'TARIFAS 2025'!$B$5,IF(T89="INTERMEDIA",'TARIFAS 2025'!$C$5,IF(T89="LEJANA",'TARIFAS 2025'!$D$5)))</f>
        <v>488953</v>
      </c>
      <c r="Y89" s="61">
        <v>1</v>
      </c>
      <c r="Z89" s="38">
        <f t="shared" si="2"/>
        <v>488953</v>
      </c>
    </row>
    <row r="90" spans="1:26" x14ac:dyDescent="0.3">
      <c r="A90" s="68" t="s">
        <v>68</v>
      </c>
      <c r="B90" s="25" t="str">
        <f>VLOOKUP(A90,'CENTROS DE COSTOS'!A:D,2,0)</f>
        <v>0036-0001</v>
      </c>
      <c r="C90" s="25" t="str">
        <f>VLOOKUP(A90,'CENTROS DE COSTOS'!A:D,3,0)</f>
        <v>Wompi Costa</v>
      </c>
      <c r="D90" s="68">
        <v>8770</v>
      </c>
      <c r="E90" s="68" t="s">
        <v>2673</v>
      </c>
      <c r="F90" s="69">
        <v>82491</v>
      </c>
      <c r="G90" s="25" t="s">
        <v>17</v>
      </c>
      <c r="H90" s="69" t="s">
        <v>1174</v>
      </c>
      <c r="I90" s="69" t="s">
        <v>253</v>
      </c>
      <c r="J90" s="70" t="s">
        <v>271</v>
      </c>
      <c r="K90" s="69" t="s">
        <v>2576</v>
      </c>
      <c r="L90" s="25" t="s">
        <v>1170</v>
      </c>
      <c r="M90" s="71" t="s">
        <v>2769</v>
      </c>
      <c r="N90" s="72">
        <v>46006</v>
      </c>
      <c r="O90" s="73">
        <v>46008</v>
      </c>
      <c r="P90" s="74" t="s">
        <v>1171</v>
      </c>
      <c r="Q90" s="69" t="s">
        <v>2865</v>
      </c>
      <c r="R90" s="25" t="s">
        <v>1172</v>
      </c>
      <c r="S90" s="68" t="s">
        <v>2961</v>
      </c>
      <c r="T90" s="70" t="s">
        <v>41</v>
      </c>
      <c r="U90" s="75" t="s">
        <v>121</v>
      </c>
      <c r="V90" s="76" t="s">
        <v>1325</v>
      </c>
      <c r="W90" s="68">
        <v>1</v>
      </c>
      <c r="X90" s="38">
        <f>IF(T90="PRINCIPAL",'TARIFAS 2025'!$B$5,IF(T90="INTERMEDIA",'TARIFAS 2025'!$C$5,IF(T90="LEJANA",'TARIFAS 2025'!$D$5)))</f>
        <v>488953</v>
      </c>
      <c r="Y90" s="61">
        <v>1</v>
      </c>
      <c r="Z90" s="38">
        <f t="shared" si="2"/>
        <v>488953</v>
      </c>
    </row>
    <row r="91" spans="1:26" x14ac:dyDescent="0.3">
      <c r="A91" s="68" t="s">
        <v>96</v>
      </c>
      <c r="B91" s="25" t="str">
        <f>VLOOKUP(A91,'CENTROS DE COSTOS'!A:D,2,0)</f>
        <v>0036-0007</v>
      </c>
      <c r="C91" s="25" t="str">
        <f>VLOOKUP(A91,'CENTROS DE COSTOS'!A:D,3,0)</f>
        <v>Wompi Santander</v>
      </c>
      <c r="D91" s="68">
        <v>15176</v>
      </c>
      <c r="E91" s="68" t="s">
        <v>2674</v>
      </c>
      <c r="F91" s="69">
        <v>82488</v>
      </c>
      <c r="G91" s="25" t="s">
        <v>17</v>
      </c>
      <c r="H91" s="69" t="s">
        <v>1174</v>
      </c>
      <c r="I91" s="69" t="s">
        <v>322</v>
      </c>
      <c r="J91" s="70" t="s">
        <v>338</v>
      </c>
      <c r="K91" s="69" t="s">
        <v>2577</v>
      </c>
      <c r="L91" s="25" t="s">
        <v>1170</v>
      </c>
      <c r="M91" s="71" t="s">
        <v>2770</v>
      </c>
      <c r="N91" s="72">
        <v>46006</v>
      </c>
      <c r="O91" s="73">
        <v>46010</v>
      </c>
      <c r="P91" s="74" t="s">
        <v>1171</v>
      </c>
      <c r="Q91" s="69" t="s">
        <v>2866</v>
      </c>
      <c r="R91" s="25" t="s">
        <v>1172</v>
      </c>
      <c r="S91" s="68" t="s">
        <v>2962</v>
      </c>
      <c r="T91" s="70" t="s">
        <v>42</v>
      </c>
      <c r="U91" s="75" t="s">
        <v>121</v>
      </c>
      <c r="V91" s="76" t="s">
        <v>1236</v>
      </c>
      <c r="W91" s="68">
        <v>1</v>
      </c>
      <c r="X91" s="38">
        <f>IF(T91="PRINCIPAL",'TARIFAS 2025'!$B$5,IF(T91="INTERMEDIA",'TARIFAS 2025'!$C$5,IF(T91="LEJANA",'TARIFAS 2025'!$D$5)))</f>
        <v>598334</v>
      </c>
      <c r="Y91" s="61">
        <v>1</v>
      </c>
      <c r="Z91" s="38">
        <f t="shared" si="2"/>
        <v>598334</v>
      </c>
    </row>
    <row r="92" spans="1:26" x14ac:dyDescent="0.3">
      <c r="A92" s="68" t="s">
        <v>77</v>
      </c>
      <c r="B92" s="25" t="str">
        <f>VLOOKUP(A92,'CENTROS DE COSTOS'!A:D,2,0)</f>
        <v>0036-0003</v>
      </c>
      <c r="C92" s="25" t="str">
        <f>VLOOKUP(A92,'CENTROS DE COSTOS'!A:D,3,0)</f>
        <v>Wompi Suroccidente</v>
      </c>
      <c r="D92" s="68">
        <v>76001</v>
      </c>
      <c r="E92" s="68" t="s">
        <v>2675</v>
      </c>
      <c r="F92" s="69">
        <v>82487</v>
      </c>
      <c r="G92" s="25" t="s">
        <v>17</v>
      </c>
      <c r="H92" s="69" t="s">
        <v>1174</v>
      </c>
      <c r="I92" s="69" t="s">
        <v>1101</v>
      </c>
      <c r="J92" s="70" t="s">
        <v>77</v>
      </c>
      <c r="K92" s="69" t="s">
        <v>2578</v>
      </c>
      <c r="L92" s="25" t="s">
        <v>1170</v>
      </c>
      <c r="M92" s="71" t="s">
        <v>2771</v>
      </c>
      <c r="N92" s="72">
        <v>46006</v>
      </c>
      <c r="O92" s="73">
        <v>46008</v>
      </c>
      <c r="P92" s="74" t="s">
        <v>1171</v>
      </c>
      <c r="Q92" s="69" t="s">
        <v>2867</v>
      </c>
      <c r="R92" s="25" t="s">
        <v>1172</v>
      </c>
      <c r="S92" s="68" t="s">
        <v>2963</v>
      </c>
      <c r="T92" s="70" t="s">
        <v>40</v>
      </c>
      <c r="U92" s="75" t="s">
        <v>121</v>
      </c>
      <c r="V92" s="76" t="s">
        <v>1856</v>
      </c>
      <c r="W92" s="68">
        <v>1</v>
      </c>
      <c r="X92" s="38">
        <f>IF(T92="PRINCIPAL",'TARIFAS 2025'!$B$5,IF(T92="INTERMEDIA",'TARIFAS 2025'!$C$5,IF(T92="LEJANA",'TARIFAS 2025'!$D$5)))</f>
        <v>367716</v>
      </c>
      <c r="Y92" s="61">
        <v>1</v>
      </c>
      <c r="Z92" s="38">
        <f t="shared" si="2"/>
        <v>367716</v>
      </c>
    </row>
    <row r="93" spans="1:26" x14ac:dyDescent="0.3">
      <c r="A93" s="68" t="s">
        <v>71</v>
      </c>
      <c r="B93" s="25" t="str">
        <f>VLOOKUP(A93,'CENTROS DE COSTOS'!A:D,2,0)</f>
        <v>0036-0004</v>
      </c>
      <c r="C93" s="25" t="str">
        <f>VLOOKUP(A93,'CENTROS DE COSTOS'!A:D,3,0)</f>
        <v>Wompi Centro</v>
      </c>
      <c r="D93" s="68">
        <v>11001</v>
      </c>
      <c r="E93" s="68" t="s">
        <v>2676</v>
      </c>
      <c r="F93" s="69">
        <v>82486</v>
      </c>
      <c r="G93" s="25" t="s">
        <v>17</v>
      </c>
      <c r="H93" s="69" t="s">
        <v>1174</v>
      </c>
      <c r="I93" s="69" t="s">
        <v>618</v>
      </c>
      <c r="J93" s="70" t="s">
        <v>71</v>
      </c>
      <c r="K93" s="69" t="s">
        <v>2579</v>
      </c>
      <c r="L93" s="25" t="s">
        <v>1170</v>
      </c>
      <c r="M93" s="71" t="s">
        <v>2772</v>
      </c>
      <c r="N93" s="72">
        <v>46006</v>
      </c>
      <c r="O93" s="73">
        <v>46008</v>
      </c>
      <c r="P93" s="74" t="s">
        <v>1171</v>
      </c>
      <c r="Q93" s="69" t="s">
        <v>2868</v>
      </c>
      <c r="R93" s="25" t="s">
        <v>1172</v>
      </c>
      <c r="S93" s="68" t="s">
        <v>2964</v>
      </c>
      <c r="T93" s="70" t="s">
        <v>40</v>
      </c>
      <c r="U93" s="75" t="s">
        <v>121</v>
      </c>
      <c r="V93" s="76" t="s">
        <v>1198</v>
      </c>
      <c r="W93" s="68">
        <v>1</v>
      </c>
      <c r="X93" s="38">
        <f>IF(T93="PRINCIPAL",'TARIFAS 2025'!$B$5,IF(T93="INTERMEDIA",'TARIFAS 2025'!$C$5,IF(T93="LEJANA",'TARIFAS 2025'!$D$5)))</f>
        <v>367716</v>
      </c>
      <c r="Y93" s="61">
        <v>1</v>
      </c>
      <c r="Z93" s="38">
        <f t="shared" si="2"/>
        <v>367716</v>
      </c>
    </row>
    <row r="94" spans="1:26" x14ac:dyDescent="0.3">
      <c r="A94" s="68" t="s">
        <v>77</v>
      </c>
      <c r="B94" s="25" t="str">
        <f>VLOOKUP(A94,'CENTROS DE COSTOS'!A:D,2,0)</f>
        <v>0036-0003</v>
      </c>
      <c r="C94" s="25" t="str">
        <f>VLOOKUP(A94,'CENTROS DE COSTOS'!A:D,3,0)</f>
        <v>Wompi Suroccidente</v>
      </c>
      <c r="D94" s="68">
        <v>76111</v>
      </c>
      <c r="E94" s="68" t="s">
        <v>2677</v>
      </c>
      <c r="F94" s="69">
        <v>82489</v>
      </c>
      <c r="G94" s="25" t="s">
        <v>17</v>
      </c>
      <c r="H94" s="69" t="s">
        <v>1174</v>
      </c>
      <c r="I94" s="69" t="s">
        <v>1101</v>
      </c>
      <c r="J94" s="70" t="s">
        <v>1118</v>
      </c>
      <c r="K94" s="69" t="s">
        <v>2580</v>
      </c>
      <c r="L94" s="25" t="s">
        <v>1170</v>
      </c>
      <c r="M94" s="71" t="s">
        <v>2773</v>
      </c>
      <c r="N94" s="72">
        <v>46006</v>
      </c>
      <c r="O94" s="73">
        <v>46008</v>
      </c>
      <c r="P94" s="74" t="s">
        <v>1171</v>
      </c>
      <c r="Q94" s="69" t="s">
        <v>2869</v>
      </c>
      <c r="R94" s="25" t="s">
        <v>1172</v>
      </c>
      <c r="S94" s="68" t="s">
        <v>2965</v>
      </c>
      <c r="T94" s="70" t="s">
        <v>41</v>
      </c>
      <c r="U94" s="75" t="s">
        <v>121</v>
      </c>
      <c r="V94" s="76" t="s">
        <v>1212</v>
      </c>
      <c r="W94" s="68">
        <v>1</v>
      </c>
      <c r="X94" s="38">
        <f>IF(T94="PRINCIPAL",'TARIFAS 2025'!$B$5,IF(T94="INTERMEDIA",'TARIFAS 2025'!$C$5,IF(T94="LEJANA",'TARIFAS 2025'!$D$5)))</f>
        <v>488953</v>
      </c>
      <c r="Y94" s="61">
        <v>1</v>
      </c>
      <c r="Z94" s="38">
        <f t="shared" si="2"/>
        <v>488953</v>
      </c>
    </row>
    <row r="95" spans="1:26" x14ac:dyDescent="0.3">
      <c r="A95" s="68" t="s">
        <v>89</v>
      </c>
      <c r="B95" s="25" t="str">
        <f>VLOOKUP(A95,'CENTROS DE COSTOS'!A:D,2,0)</f>
        <v>0036-0001</v>
      </c>
      <c r="C95" s="25" t="str">
        <f>VLOOKUP(A95,'CENTROS DE COSTOS'!A:D,3,0)</f>
        <v>Wompi Costa</v>
      </c>
      <c r="D95" s="68">
        <v>5154</v>
      </c>
      <c r="E95" s="68" t="s">
        <v>2678</v>
      </c>
      <c r="F95" s="69">
        <v>82493</v>
      </c>
      <c r="G95" s="25" t="s">
        <v>17</v>
      </c>
      <c r="H95" s="69" t="s">
        <v>1174</v>
      </c>
      <c r="I95" s="69" t="s">
        <v>120</v>
      </c>
      <c r="J95" s="70" t="s">
        <v>167</v>
      </c>
      <c r="K95" s="69" t="s">
        <v>2581</v>
      </c>
      <c r="L95" s="25" t="s">
        <v>1170</v>
      </c>
      <c r="M95" s="71" t="s">
        <v>2774</v>
      </c>
      <c r="N95" s="72">
        <v>46008</v>
      </c>
      <c r="O95" s="73">
        <v>46013</v>
      </c>
      <c r="P95" s="74" t="s">
        <v>1171</v>
      </c>
      <c r="Q95" s="69" t="s">
        <v>2870</v>
      </c>
      <c r="R95" s="25" t="s">
        <v>1172</v>
      </c>
      <c r="S95" s="68" t="s">
        <v>2966</v>
      </c>
      <c r="T95" s="70" t="s">
        <v>41</v>
      </c>
      <c r="U95" s="75" t="s">
        <v>121</v>
      </c>
      <c r="V95" s="76" t="s">
        <v>1209</v>
      </c>
      <c r="W95" s="68">
        <v>1</v>
      </c>
      <c r="X95" s="38">
        <f>IF(T95="PRINCIPAL",'TARIFAS 2025'!$B$5,IF(T95="INTERMEDIA",'TARIFAS 2025'!$C$5,IF(T95="LEJANA",'TARIFAS 2025'!$D$5)))</f>
        <v>488953</v>
      </c>
      <c r="Y95" s="61">
        <v>1</v>
      </c>
      <c r="Z95" s="38">
        <f t="shared" si="2"/>
        <v>488953</v>
      </c>
    </row>
    <row r="96" spans="1:26" x14ac:dyDescent="0.3">
      <c r="A96" s="68" t="s">
        <v>81</v>
      </c>
      <c r="B96" s="25" t="str">
        <f>VLOOKUP(A96,'CENTROS DE COSTOS'!A:D,2,0)</f>
        <v>0036-0007</v>
      </c>
      <c r="C96" s="25" t="str">
        <f>VLOOKUP(A96,'CENTROS DE COSTOS'!A:D,3,0)</f>
        <v>Wompi Santander</v>
      </c>
      <c r="D96" s="68">
        <v>54001</v>
      </c>
      <c r="E96" s="68" t="s">
        <v>2679</v>
      </c>
      <c r="F96" s="69">
        <v>82494</v>
      </c>
      <c r="G96" s="25" t="s">
        <v>17</v>
      </c>
      <c r="H96" s="69" t="s">
        <v>1174</v>
      </c>
      <c r="I96" s="69" t="s">
        <v>891</v>
      </c>
      <c r="J96" s="70" t="s">
        <v>81</v>
      </c>
      <c r="K96" s="69" t="s">
        <v>2582</v>
      </c>
      <c r="L96" s="25" t="s">
        <v>1170</v>
      </c>
      <c r="M96" s="71" t="s">
        <v>2775</v>
      </c>
      <c r="N96" s="72">
        <v>46008</v>
      </c>
      <c r="O96" s="73">
        <v>46011</v>
      </c>
      <c r="P96" s="74" t="s">
        <v>1171</v>
      </c>
      <c r="Q96" s="69" t="s">
        <v>2871</v>
      </c>
      <c r="R96" s="25" t="s">
        <v>1172</v>
      </c>
      <c r="S96" s="68" t="s">
        <v>2967</v>
      </c>
      <c r="T96" s="70" t="s">
        <v>40</v>
      </c>
      <c r="U96" s="75" t="s">
        <v>121</v>
      </c>
      <c r="V96" s="76" t="s">
        <v>1205</v>
      </c>
      <c r="W96" s="68">
        <v>1</v>
      </c>
      <c r="X96" s="38">
        <f>IF(T96="PRINCIPAL",'TARIFAS 2025'!$B$5,IF(T96="INTERMEDIA",'TARIFAS 2025'!$C$5,IF(T96="LEJANA",'TARIFAS 2025'!$D$5)))</f>
        <v>367716</v>
      </c>
      <c r="Y96" s="61">
        <v>1</v>
      </c>
      <c r="Z96" s="38">
        <f t="shared" si="2"/>
        <v>367716</v>
      </c>
    </row>
    <row r="97" spans="1:26" x14ac:dyDescent="0.3">
      <c r="A97" s="68" t="s">
        <v>89</v>
      </c>
      <c r="B97" s="25" t="str">
        <f>VLOOKUP(A97,'CENTROS DE COSTOS'!A:D,2,0)</f>
        <v>0036-0001</v>
      </c>
      <c r="C97" s="25" t="str">
        <f>VLOOKUP(A97,'CENTROS DE COSTOS'!A:D,3,0)</f>
        <v>Wompi Costa</v>
      </c>
      <c r="D97" s="68">
        <v>23001</v>
      </c>
      <c r="E97" s="68" t="s">
        <v>2680</v>
      </c>
      <c r="F97" s="69">
        <v>82495</v>
      </c>
      <c r="G97" s="25" t="s">
        <v>17</v>
      </c>
      <c r="H97" s="69" t="s">
        <v>1174</v>
      </c>
      <c r="I97" s="69" t="s">
        <v>276</v>
      </c>
      <c r="J97" s="70" t="s">
        <v>89</v>
      </c>
      <c r="K97" s="69" t="s">
        <v>2583</v>
      </c>
      <c r="L97" s="25" t="s">
        <v>1170</v>
      </c>
      <c r="M97" s="71" t="s">
        <v>2776</v>
      </c>
      <c r="N97" s="72">
        <v>46008</v>
      </c>
      <c r="O97" s="73">
        <v>46010</v>
      </c>
      <c r="P97" s="74" t="s">
        <v>1171</v>
      </c>
      <c r="Q97" s="69" t="s">
        <v>2872</v>
      </c>
      <c r="R97" s="25" t="s">
        <v>1172</v>
      </c>
      <c r="S97" s="68" t="s">
        <v>2968</v>
      </c>
      <c r="T97" s="70" t="s">
        <v>40</v>
      </c>
      <c r="U97" s="75" t="s">
        <v>121</v>
      </c>
      <c r="V97" s="76" t="s">
        <v>1209</v>
      </c>
      <c r="W97" s="68">
        <v>1</v>
      </c>
      <c r="X97" s="38">
        <f>IF(T97="PRINCIPAL",'TARIFAS 2025'!$B$5,IF(T97="INTERMEDIA",'TARIFAS 2025'!$C$5,IF(T97="LEJANA",'TARIFAS 2025'!$D$5)))</f>
        <v>367716</v>
      </c>
      <c r="Y97" s="61">
        <v>1</v>
      </c>
      <c r="Z97" s="38">
        <f t="shared" si="2"/>
        <v>367716</v>
      </c>
    </row>
    <row r="98" spans="1:26" x14ac:dyDescent="0.3">
      <c r="Z98" s="67">
        <f>SUM(Z2:Z97)</f>
        <v>47327250</v>
      </c>
    </row>
  </sheetData>
  <autoFilter ref="A1:Z98" xr:uid="{047EB47E-A85C-499E-B0C0-D652A4BE89FD}"/>
  <conditionalFormatting sqref="F2:F97">
    <cfRule type="duplicateValues" dxfId="1" priority="49"/>
  </conditionalFormatting>
  <conditionalFormatting sqref="S2:S97">
    <cfRule type="duplicateValues" dxfId="0" priority="5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7A1D-FD72-4E35-B95F-BA6AC511A8A1}">
  <sheetPr>
    <tabColor theme="9" tint="0.59999389629810485"/>
  </sheetPr>
  <dimension ref="A1:AA692"/>
  <sheetViews>
    <sheetView topLeftCell="T671" zoomScale="102" zoomScaleNormal="90" workbookViewId="0">
      <selection activeCell="AA2" sqref="AA2:AA691"/>
    </sheetView>
  </sheetViews>
  <sheetFormatPr baseColWidth="10" defaultColWidth="9.109375" defaultRowHeight="14.4" x14ac:dyDescent="0.3"/>
  <cols>
    <col min="1" max="1" width="17.5546875" style="77" customWidth="1"/>
    <col min="2" max="3" width="17.5546875" style="82" customWidth="1"/>
    <col min="4" max="6" width="17.5546875" style="77" customWidth="1"/>
    <col min="7" max="7" width="17.5546875" style="82" customWidth="1"/>
    <col min="8" max="10" width="17.5546875" style="77" customWidth="1"/>
    <col min="11" max="11" width="17.5546875" style="82" customWidth="1"/>
    <col min="12" max="12" width="18.5546875" style="77" customWidth="1"/>
    <col min="13" max="14" width="18.5546875" style="78" customWidth="1"/>
    <col min="15" max="15" width="18.5546875" style="82" customWidth="1"/>
    <col min="16" max="20" width="18.5546875" style="78" customWidth="1"/>
    <col min="21" max="21" width="18.5546875" style="79" customWidth="1"/>
    <col min="22" max="24" width="18.5546875" style="78" customWidth="1"/>
    <col min="25" max="25" width="18.5546875" style="77" customWidth="1"/>
    <col min="26" max="27" width="17.5546875" style="80" customWidth="1"/>
    <col min="28" max="16384" width="9.109375" style="77"/>
  </cols>
  <sheetData>
    <row r="1" spans="1:27" s="40" customFormat="1" ht="43.2" x14ac:dyDescent="0.3">
      <c r="A1" s="83" t="s">
        <v>1150</v>
      </c>
      <c r="B1" s="83" t="s">
        <v>63</v>
      </c>
      <c r="C1" s="83" t="s">
        <v>18</v>
      </c>
      <c r="D1" s="83" t="s">
        <v>1151</v>
      </c>
      <c r="E1" s="83" t="s">
        <v>1152</v>
      </c>
      <c r="F1" s="83" t="s">
        <v>1153</v>
      </c>
      <c r="G1" s="83" t="s">
        <v>16</v>
      </c>
      <c r="H1" s="83" t="s">
        <v>101</v>
      </c>
      <c r="I1" s="83" t="s">
        <v>62</v>
      </c>
      <c r="J1" s="83" t="s">
        <v>1155</v>
      </c>
      <c r="K1" s="83" t="s">
        <v>1156</v>
      </c>
      <c r="L1" s="83" t="s">
        <v>1157</v>
      </c>
      <c r="M1" s="84" t="s">
        <v>1237</v>
      </c>
      <c r="N1" s="84" t="s">
        <v>1238</v>
      </c>
      <c r="O1" s="83" t="s">
        <v>34</v>
      </c>
      <c r="P1" s="83" t="s">
        <v>1239</v>
      </c>
      <c r="Q1" s="83" t="s">
        <v>1240</v>
      </c>
      <c r="R1" s="83" t="s">
        <v>1241</v>
      </c>
      <c r="S1" s="83" t="s">
        <v>1242</v>
      </c>
      <c r="T1" s="83" t="s">
        <v>1162</v>
      </c>
      <c r="U1" s="83" t="s">
        <v>1243</v>
      </c>
      <c r="V1" s="83" t="s">
        <v>1164</v>
      </c>
      <c r="W1" s="83" t="s">
        <v>104</v>
      </c>
      <c r="X1" s="83" t="s">
        <v>1165</v>
      </c>
      <c r="Y1" s="83" t="s">
        <v>1244</v>
      </c>
      <c r="Z1" s="85" t="s">
        <v>1245</v>
      </c>
      <c r="AA1" s="85" t="s">
        <v>1246</v>
      </c>
    </row>
    <row r="2" spans="1:27" s="82" customFormat="1" x14ac:dyDescent="0.3">
      <c r="A2" s="87" t="s">
        <v>90</v>
      </c>
      <c r="B2" s="86" t="str">
        <f>VLOOKUP(A2,'CENTROS DE COSTOS'!A:D,2,0)</f>
        <v>0036-0006</v>
      </c>
      <c r="C2" s="86" t="str">
        <f>VLOOKUP(A2,'CENTROS DE COSTOS'!A:D,3,0)</f>
        <v>Wompi Oriente</v>
      </c>
      <c r="D2" s="87">
        <v>41001</v>
      </c>
      <c r="E2" s="88">
        <v>3078685</v>
      </c>
      <c r="F2" s="87">
        <v>29925</v>
      </c>
      <c r="G2" s="86" t="s">
        <v>31</v>
      </c>
      <c r="H2" s="87" t="s">
        <v>740</v>
      </c>
      <c r="I2" s="87" t="s">
        <v>90</v>
      </c>
      <c r="J2" s="87" t="s">
        <v>3364</v>
      </c>
      <c r="K2" s="86" t="s">
        <v>1170</v>
      </c>
      <c r="L2" s="87" t="s">
        <v>4338</v>
      </c>
      <c r="M2" s="89">
        <v>45991.375</v>
      </c>
      <c r="N2" s="89">
        <v>45992.302777777782</v>
      </c>
      <c r="O2" s="86" t="s">
        <v>31</v>
      </c>
      <c r="P2" s="87" t="s">
        <v>1247</v>
      </c>
      <c r="Q2" s="87" t="s">
        <v>1300</v>
      </c>
      <c r="R2" s="87" t="s">
        <v>1350</v>
      </c>
      <c r="S2" s="87" t="s">
        <v>5035</v>
      </c>
      <c r="T2" s="87" t="s">
        <v>1253</v>
      </c>
      <c r="U2" s="87" t="s">
        <v>1845</v>
      </c>
      <c r="V2" s="87" t="s">
        <v>40</v>
      </c>
      <c r="W2" s="87" t="s">
        <v>121</v>
      </c>
      <c r="X2" s="87" t="s">
        <v>1177</v>
      </c>
      <c r="Y2" s="87">
        <v>1</v>
      </c>
      <c r="Z2" s="90">
        <f>IF(T2="SOPORTE_TELEFÓNICO",'TARIFAS 2025'!$B$14,IF(V2="PRINCIPAL",'TARIFAS 2025'!$B$8,IF(V2="INTERMEDIA",'TARIFAS 2025'!$C$8,IF(V2="LEJANA",'TARIFAS 2025'!$D$8))))</f>
        <v>22000</v>
      </c>
      <c r="AA2" s="90">
        <f>Z2*Y2</f>
        <v>22000</v>
      </c>
    </row>
    <row r="3" spans="1:27" s="82" customFormat="1" x14ac:dyDescent="0.3">
      <c r="A3" s="87" t="s">
        <v>88</v>
      </c>
      <c r="B3" s="86" t="str">
        <f>VLOOKUP(A3,'CENTROS DE COSTOS'!A:D,2,0)</f>
        <v>0036-0005</v>
      </c>
      <c r="C3" s="86" t="str">
        <f>VLOOKUP(A3,'CENTROS DE COSTOS'!A:D,3,0)</f>
        <v>Wompi Noroccidente</v>
      </c>
      <c r="D3" s="87">
        <v>5001</v>
      </c>
      <c r="E3" s="88">
        <v>3078682</v>
      </c>
      <c r="F3" s="87">
        <v>10550</v>
      </c>
      <c r="G3" s="86" t="s">
        <v>31</v>
      </c>
      <c r="H3" s="87" t="s">
        <v>120</v>
      </c>
      <c r="I3" s="87" t="s">
        <v>88</v>
      </c>
      <c r="J3" s="87" t="s">
        <v>3365</v>
      </c>
      <c r="K3" s="86" t="s">
        <v>1170</v>
      </c>
      <c r="L3" s="87" t="s">
        <v>4339</v>
      </c>
      <c r="M3" s="89">
        <v>45991.375</v>
      </c>
      <c r="N3" s="89">
        <v>45992.304861111108</v>
      </c>
      <c r="O3" s="86" t="s">
        <v>31</v>
      </c>
      <c r="P3" s="87" t="s">
        <v>1250</v>
      </c>
      <c r="Q3" s="87" t="s">
        <v>1251</v>
      </c>
      <c r="R3" s="87" t="s">
        <v>1252</v>
      </c>
      <c r="S3" s="87" t="s">
        <v>5036</v>
      </c>
      <c r="T3" s="87" t="s">
        <v>1253</v>
      </c>
      <c r="U3" s="87" t="s">
        <v>1847</v>
      </c>
      <c r="V3" s="87" t="s">
        <v>40</v>
      </c>
      <c r="W3" s="87" t="s">
        <v>121</v>
      </c>
      <c r="X3" s="87" t="s">
        <v>1273</v>
      </c>
      <c r="Y3" s="87">
        <v>1</v>
      </c>
      <c r="Z3" s="90">
        <f>IF(T3="SOPORTE_TELEFÓNICO",'TARIFAS 2025'!$B$14,IF(V3="PRINCIPAL",'TARIFAS 2025'!$B$8,IF(V3="INTERMEDIA",'TARIFAS 2025'!$C$8,IF(V3="LEJANA",'TARIFAS 2025'!$D$8))))</f>
        <v>22000</v>
      </c>
      <c r="AA3" s="90">
        <f t="shared" ref="AA3:AA55" si="0">Z3*Y3</f>
        <v>22000</v>
      </c>
    </row>
    <row r="4" spans="1:27" s="82" customFormat="1" x14ac:dyDescent="0.3">
      <c r="A4" s="87" t="s">
        <v>96</v>
      </c>
      <c r="B4" s="86" t="str">
        <f>VLOOKUP(A4,'CENTROS DE COSTOS'!A:D,2,0)</f>
        <v>0036-0007</v>
      </c>
      <c r="C4" s="86" t="str">
        <f>VLOOKUP(A4,'CENTROS DE COSTOS'!A:D,3,0)</f>
        <v>Wompi Santander</v>
      </c>
      <c r="D4" s="87">
        <v>15759</v>
      </c>
      <c r="E4" s="88">
        <v>3073671</v>
      </c>
      <c r="F4" s="87">
        <v>60718</v>
      </c>
      <c r="G4" s="86" t="s">
        <v>31</v>
      </c>
      <c r="H4" s="87" t="s">
        <v>322</v>
      </c>
      <c r="I4" s="87" t="s">
        <v>412</v>
      </c>
      <c r="J4" s="87" t="s">
        <v>3366</v>
      </c>
      <c r="K4" s="86" t="s">
        <v>1170</v>
      </c>
      <c r="L4" s="87" t="s">
        <v>4340</v>
      </c>
      <c r="M4" s="89">
        <v>45989.333333333343</v>
      </c>
      <c r="N4" s="89">
        <v>45992.3125</v>
      </c>
      <c r="O4" s="86" t="s">
        <v>31</v>
      </c>
      <c r="P4" s="87" t="s">
        <v>1290</v>
      </c>
      <c r="Q4" s="87" t="s">
        <v>1291</v>
      </c>
      <c r="R4" s="87" t="s">
        <v>1292</v>
      </c>
      <c r="S4" s="87" t="s">
        <v>5037</v>
      </c>
      <c r="T4" s="87" t="s">
        <v>1253</v>
      </c>
      <c r="U4" s="87" t="s">
        <v>1848</v>
      </c>
      <c r="V4" s="87" t="s">
        <v>41</v>
      </c>
      <c r="W4" s="87" t="s">
        <v>121</v>
      </c>
      <c r="X4" s="87" t="s">
        <v>1236</v>
      </c>
      <c r="Y4" s="87">
        <v>1</v>
      </c>
      <c r="Z4" s="90">
        <f>IF(T4="SOPORTE_TELEFÓNICO",'TARIFAS 2025'!$B$14,IF(V4="PRINCIPAL",'TARIFAS 2025'!$B$8,IF(V4="INTERMEDIA",'TARIFAS 2025'!$C$8,IF(V4="LEJANA",'TARIFAS 2025'!$D$8))))</f>
        <v>22000</v>
      </c>
      <c r="AA4" s="90">
        <f t="shared" si="0"/>
        <v>22000</v>
      </c>
    </row>
    <row r="5" spans="1:27" s="82" customFormat="1" x14ac:dyDescent="0.3">
      <c r="A5" s="87" t="s">
        <v>71</v>
      </c>
      <c r="B5" s="86" t="str">
        <f>VLOOKUP(A5,'CENTROS DE COSTOS'!A:D,2,0)</f>
        <v>0036-0004</v>
      </c>
      <c r="C5" s="86" t="str">
        <f>VLOOKUP(A5,'CENTROS DE COSTOS'!A:D,3,0)</f>
        <v>Wompi Centro</v>
      </c>
      <c r="D5" s="87">
        <v>11001</v>
      </c>
      <c r="E5" s="88">
        <v>3077654</v>
      </c>
      <c r="F5" s="87">
        <v>79538</v>
      </c>
      <c r="G5" s="86" t="s">
        <v>31</v>
      </c>
      <c r="H5" s="87" t="s">
        <v>618</v>
      </c>
      <c r="I5" s="87" t="s">
        <v>71</v>
      </c>
      <c r="J5" s="87" t="s">
        <v>2217</v>
      </c>
      <c r="K5" s="86" t="s">
        <v>1170</v>
      </c>
      <c r="L5" s="87" t="s">
        <v>4341</v>
      </c>
      <c r="M5" s="89">
        <v>45989.678472222222</v>
      </c>
      <c r="N5" s="89">
        <v>45992.319444444453</v>
      </c>
      <c r="O5" s="86" t="s">
        <v>31</v>
      </c>
      <c r="P5" s="87" t="s">
        <v>1254</v>
      </c>
      <c r="Q5" s="87" t="s">
        <v>1255</v>
      </c>
      <c r="R5" s="87" t="s">
        <v>1256</v>
      </c>
      <c r="S5" s="87" t="s">
        <v>5038</v>
      </c>
      <c r="T5" s="87" t="s">
        <v>1253</v>
      </c>
      <c r="U5" s="87" t="s">
        <v>1847</v>
      </c>
      <c r="V5" s="87" t="s">
        <v>40</v>
      </c>
      <c r="W5" s="87" t="s">
        <v>121</v>
      </c>
      <c r="X5" s="87" t="s">
        <v>1312</v>
      </c>
      <c r="Y5" s="87">
        <v>2</v>
      </c>
      <c r="Z5" s="90">
        <f>IF(T5="SOPORTE_TELEFÓNICO",'TARIFAS 2025'!$B$14,IF(V5="PRINCIPAL",'TARIFAS 2025'!$B$8,IF(V5="INTERMEDIA",'TARIFAS 2025'!$C$8,IF(V5="LEJANA",'TARIFAS 2025'!$D$8))))</f>
        <v>22000</v>
      </c>
      <c r="AA5" s="90">
        <f t="shared" si="0"/>
        <v>44000</v>
      </c>
    </row>
    <row r="6" spans="1:27" s="82" customFormat="1" x14ac:dyDescent="0.3">
      <c r="A6" s="87" t="s">
        <v>74</v>
      </c>
      <c r="B6" s="86" t="str">
        <f>VLOOKUP(A6,'CENTROS DE COSTOS'!A:D,2,0)</f>
        <v>0036-0007</v>
      </c>
      <c r="C6" s="86" t="str">
        <f>VLOOKUP(A6,'CENTROS DE COSTOS'!A:D,3,0)</f>
        <v>Wompi Santander</v>
      </c>
      <c r="D6" s="87">
        <v>68307</v>
      </c>
      <c r="E6" s="88">
        <v>3079149</v>
      </c>
      <c r="F6" s="87">
        <v>49896</v>
      </c>
      <c r="G6" s="86" t="s">
        <v>31</v>
      </c>
      <c r="H6" s="87" t="s">
        <v>963</v>
      </c>
      <c r="I6" s="87" t="s">
        <v>990</v>
      </c>
      <c r="J6" s="87" t="s">
        <v>1829</v>
      </c>
      <c r="K6" s="86" t="s">
        <v>1170</v>
      </c>
      <c r="L6" s="87" t="s">
        <v>4342</v>
      </c>
      <c r="M6" s="89">
        <v>45991.390277777777</v>
      </c>
      <c r="N6" s="89">
        <v>45992.379166666673</v>
      </c>
      <c r="O6" s="86" t="s">
        <v>31</v>
      </c>
      <c r="P6" s="87" t="s">
        <v>1340</v>
      </c>
      <c r="Q6" s="87" t="s">
        <v>1341</v>
      </c>
      <c r="R6" s="87" t="s">
        <v>1397</v>
      </c>
      <c r="S6" s="87" t="s">
        <v>5039</v>
      </c>
      <c r="T6" s="87" t="s">
        <v>1253</v>
      </c>
      <c r="U6" s="87" t="s">
        <v>1841</v>
      </c>
      <c r="V6" s="87" t="s">
        <v>40</v>
      </c>
      <c r="W6" s="87" t="s">
        <v>121</v>
      </c>
      <c r="X6" s="87" t="s">
        <v>5724</v>
      </c>
      <c r="Y6" s="87">
        <v>1</v>
      </c>
      <c r="Z6" s="90">
        <f>IF(T6="SOPORTE_TELEFÓNICO",'TARIFAS 2025'!$B$14,IF(V6="PRINCIPAL",'TARIFAS 2025'!$B$8,IF(V6="INTERMEDIA",'TARIFAS 2025'!$C$8,IF(V6="LEJANA",'TARIFAS 2025'!$D$8))))</f>
        <v>22000</v>
      </c>
      <c r="AA6" s="90">
        <f t="shared" si="0"/>
        <v>22000</v>
      </c>
    </row>
    <row r="7" spans="1:27" s="82" customFormat="1" x14ac:dyDescent="0.3">
      <c r="A7" s="87" t="s">
        <v>71</v>
      </c>
      <c r="B7" s="86" t="str">
        <f>VLOOKUP(A7,'CENTROS DE COSTOS'!A:D,2,0)</f>
        <v>0036-0004</v>
      </c>
      <c r="C7" s="86" t="str">
        <f>VLOOKUP(A7,'CENTROS DE COSTOS'!A:D,3,0)</f>
        <v>Wompi Centro</v>
      </c>
      <c r="D7" s="87">
        <v>25899</v>
      </c>
      <c r="E7" s="88">
        <v>3078668</v>
      </c>
      <c r="F7" s="87">
        <v>72705</v>
      </c>
      <c r="G7" s="86" t="s">
        <v>31</v>
      </c>
      <c r="H7" s="87" t="s">
        <v>618</v>
      </c>
      <c r="I7" s="87" t="s">
        <v>727</v>
      </c>
      <c r="J7" s="87" t="s">
        <v>3367</v>
      </c>
      <c r="K7" s="86" t="s">
        <v>1170</v>
      </c>
      <c r="L7" s="87" t="s">
        <v>4343</v>
      </c>
      <c r="M7" s="89">
        <v>45990.501388888893</v>
      </c>
      <c r="N7" s="89">
        <v>45992.438194444447</v>
      </c>
      <c r="O7" s="86" t="s">
        <v>31</v>
      </c>
      <c r="P7" s="87" t="s">
        <v>1250</v>
      </c>
      <c r="Q7" s="87" t="s">
        <v>1280</v>
      </c>
      <c r="R7" s="87" t="s">
        <v>1283</v>
      </c>
      <c r="S7" s="87" t="s">
        <v>5040</v>
      </c>
      <c r="T7" s="87" t="s">
        <v>1172</v>
      </c>
      <c r="U7" s="87" t="s">
        <v>1841</v>
      </c>
      <c r="V7" s="87" t="s">
        <v>41</v>
      </c>
      <c r="W7" s="87" t="s">
        <v>121</v>
      </c>
      <c r="X7" s="87" t="s">
        <v>1191</v>
      </c>
      <c r="Y7" s="87">
        <v>1</v>
      </c>
      <c r="Z7" s="90">
        <f>IF(T7="SOPORTE_TELEFÓNICO",'TARIFAS 2025'!$B$14,IF(V7="PRINCIPAL",'TARIFAS 2025'!$B$8,IF(V7="INTERMEDIA",'TARIFAS 2025'!$C$8,IF(V7="LEJANA",'TARIFAS 2025'!$D$8))))</f>
        <v>172989</v>
      </c>
      <c r="AA7" s="90">
        <f t="shared" si="0"/>
        <v>172989</v>
      </c>
    </row>
    <row r="8" spans="1:27" s="82" customFormat="1" x14ac:dyDescent="0.3">
      <c r="A8" s="87" t="s">
        <v>88</v>
      </c>
      <c r="B8" s="86" t="str">
        <f>VLOOKUP(A8,'CENTROS DE COSTOS'!A:D,2,0)</f>
        <v>0036-0005</v>
      </c>
      <c r="C8" s="86" t="str">
        <f>VLOOKUP(A8,'CENTROS DE COSTOS'!A:D,3,0)</f>
        <v>Wompi Noroccidente</v>
      </c>
      <c r="D8" s="87">
        <v>5001</v>
      </c>
      <c r="E8" s="88">
        <v>3079156</v>
      </c>
      <c r="F8" s="87">
        <v>23658</v>
      </c>
      <c r="G8" s="86" t="s">
        <v>31</v>
      </c>
      <c r="H8" s="87" t="s">
        <v>120</v>
      </c>
      <c r="I8" s="87" t="s">
        <v>88</v>
      </c>
      <c r="J8" s="87" t="s">
        <v>3368</v>
      </c>
      <c r="K8" s="86" t="s">
        <v>1170</v>
      </c>
      <c r="L8" s="87" t="s">
        <v>4344</v>
      </c>
      <c r="M8" s="89">
        <v>45991.459722222222</v>
      </c>
      <c r="N8" s="89">
        <v>45992.462500000001</v>
      </c>
      <c r="O8" s="86" t="s">
        <v>31</v>
      </c>
      <c r="P8" s="87" t="s">
        <v>1277</v>
      </c>
      <c r="Q8" s="87" t="s">
        <v>1278</v>
      </c>
      <c r="R8" s="87" t="s">
        <v>1390</v>
      </c>
      <c r="S8" s="87" t="s">
        <v>5041</v>
      </c>
      <c r="T8" s="87" t="s">
        <v>1172</v>
      </c>
      <c r="U8" s="87" t="s">
        <v>1842</v>
      </c>
      <c r="V8" s="87" t="s">
        <v>40</v>
      </c>
      <c r="W8" s="87" t="s">
        <v>121</v>
      </c>
      <c r="X8" s="87" t="s">
        <v>1286</v>
      </c>
      <c r="Y8" s="87">
        <v>1</v>
      </c>
      <c r="Z8" s="90">
        <f>IF(T8="SOPORTE_TELEFÓNICO",'TARIFAS 2025'!$B$14,IF(V8="PRINCIPAL",'TARIFAS 2025'!$B$8,IF(V8="INTERMEDIA",'TARIFAS 2025'!$C$8,IF(V8="LEJANA",'TARIFAS 2025'!$D$8))))</f>
        <v>51282</v>
      </c>
      <c r="AA8" s="90">
        <f t="shared" si="0"/>
        <v>51282</v>
      </c>
    </row>
    <row r="9" spans="1:27" s="82" customFormat="1" x14ac:dyDescent="0.3">
      <c r="A9" s="87" t="s">
        <v>77</v>
      </c>
      <c r="B9" s="86" t="str">
        <f>VLOOKUP(A9,'CENTROS DE COSTOS'!A:D,2,0)</f>
        <v>0036-0003</v>
      </c>
      <c r="C9" s="86" t="str">
        <f>VLOOKUP(A9,'CENTROS DE COSTOS'!A:D,3,0)</f>
        <v>Wompi Suroccidente</v>
      </c>
      <c r="D9" s="87">
        <v>76001</v>
      </c>
      <c r="E9" s="88">
        <v>3078988</v>
      </c>
      <c r="F9" s="87">
        <v>34501</v>
      </c>
      <c r="G9" s="86" t="s">
        <v>31</v>
      </c>
      <c r="H9" s="87" t="s">
        <v>1101</v>
      </c>
      <c r="I9" s="87" t="s">
        <v>77</v>
      </c>
      <c r="J9" s="87" t="s">
        <v>2136</v>
      </c>
      <c r="K9" s="86" t="s">
        <v>1170</v>
      </c>
      <c r="L9" s="87" t="s">
        <v>4345</v>
      </c>
      <c r="M9" s="89">
        <v>45991.458333333343</v>
      </c>
      <c r="N9" s="89">
        <v>45992.477083333331</v>
      </c>
      <c r="O9" s="86" t="s">
        <v>31</v>
      </c>
      <c r="P9" s="87" t="s">
        <v>1262</v>
      </c>
      <c r="Q9" s="87" t="s">
        <v>1263</v>
      </c>
      <c r="R9" s="87" t="s">
        <v>1264</v>
      </c>
      <c r="S9" s="87" t="s">
        <v>5042</v>
      </c>
      <c r="T9" s="87" t="s">
        <v>1253</v>
      </c>
      <c r="U9" s="87" t="s">
        <v>1845</v>
      </c>
      <c r="V9" s="87" t="s">
        <v>40</v>
      </c>
      <c r="W9" s="87" t="s">
        <v>121</v>
      </c>
      <c r="X9" s="87" t="s">
        <v>1173</v>
      </c>
      <c r="Y9" s="87">
        <v>1</v>
      </c>
      <c r="Z9" s="90">
        <f>IF(T9="SOPORTE_TELEFÓNICO",'TARIFAS 2025'!$B$14,IF(V9="PRINCIPAL",'TARIFAS 2025'!$B$8,IF(V9="INTERMEDIA",'TARIFAS 2025'!$C$8,IF(V9="LEJANA",'TARIFAS 2025'!$D$8))))</f>
        <v>22000</v>
      </c>
      <c r="AA9" s="90">
        <f t="shared" si="0"/>
        <v>22000</v>
      </c>
    </row>
    <row r="10" spans="1:27" s="82" customFormat="1" x14ac:dyDescent="0.3">
      <c r="A10" s="87" t="s">
        <v>92</v>
      </c>
      <c r="B10" s="86" t="str">
        <f>VLOOKUP(A10,'CENTROS DE COSTOS'!A:D,2,0)</f>
        <v>0036-0002</v>
      </c>
      <c r="C10" s="86" t="str">
        <f>VLOOKUP(A10,'CENTROS DE COSTOS'!A:D,3,0)</f>
        <v>Wompi Eje Cafetero</v>
      </c>
      <c r="D10" s="87">
        <v>66001</v>
      </c>
      <c r="E10" s="88">
        <v>3081186</v>
      </c>
      <c r="F10" s="87">
        <v>62758</v>
      </c>
      <c r="G10" s="86" t="s">
        <v>31</v>
      </c>
      <c r="H10" s="87" t="s">
        <v>458</v>
      </c>
      <c r="I10" s="87" t="s">
        <v>92</v>
      </c>
      <c r="J10" s="87" t="s">
        <v>3369</v>
      </c>
      <c r="K10" s="86" t="s">
        <v>1170</v>
      </c>
      <c r="L10" s="87" t="s">
        <v>4346</v>
      </c>
      <c r="M10" s="89">
        <v>45992.387499999997</v>
      </c>
      <c r="N10" s="89">
        <v>45992.505555555559</v>
      </c>
      <c r="O10" s="86" t="s">
        <v>31</v>
      </c>
      <c r="P10" s="87" t="s">
        <v>1262</v>
      </c>
      <c r="Q10" s="87" t="s">
        <v>1263</v>
      </c>
      <c r="R10" s="87" t="s">
        <v>1264</v>
      </c>
      <c r="S10" s="87" t="s">
        <v>5043</v>
      </c>
      <c r="T10" s="87" t="s">
        <v>1253</v>
      </c>
      <c r="U10" s="87" t="s">
        <v>1847</v>
      </c>
      <c r="V10" s="87" t="s">
        <v>40</v>
      </c>
      <c r="W10" s="87" t="s">
        <v>121</v>
      </c>
      <c r="X10" s="87" t="s">
        <v>1288</v>
      </c>
      <c r="Y10" s="87">
        <v>1</v>
      </c>
      <c r="Z10" s="90">
        <f>IF(T10="SOPORTE_TELEFÓNICO",'TARIFAS 2025'!$B$14,IF(V10="PRINCIPAL",'TARIFAS 2025'!$B$8,IF(V10="INTERMEDIA",'TARIFAS 2025'!$C$8,IF(V10="LEJANA",'TARIFAS 2025'!$D$8))))</f>
        <v>22000</v>
      </c>
      <c r="AA10" s="90">
        <f t="shared" si="0"/>
        <v>22000</v>
      </c>
    </row>
    <row r="11" spans="1:27" s="82" customFormat="1" x14ac:dyDescent="0.3">
      <c r="A11" s="87" t="s">
        <v>71</v>
      </c>
      <c r="B11" s="86" t="str">
        <f>VLOOKUP(A11,'CENTROS DE COSTOS'!A:D,2,0)</f>
        <v>0036-0004</v>
      </c>
      <c r="C11" s="86" t="str">
        <f>VLOOKUP(A11,'CENTROS DE COSTOS'!A:D,3,0)</f>
        <v>Wompi Centro</v>
      </c>
      <c r="D11" s="87">
        <v>25772</v>
      </c>
      <c r="E11" s="88">
        <v>3079120</v>
      </c>
      <c r="F11" s="87">
        <v>48527</v>
      </c>
      <c r="G11" s="86" t="s">
        <v>31</v>
      </c>
      <c r="H11" s="87" t="s">
        <v>618</v>
      </c>
      <c r="I11" s="87" t="s">
        <v>701</v>
      </c>
      <c r="J11" s="87" t="s">
        <v>1950</v>
      </c>
      <c r="K11" s="86" t="s">
        <v>1170</v>
      </c>
      <c r="L11" s="87" t="s">
        <v>4347</v>
      </c>
      <c r="M11" s="89">
        <v>45991.375</v>
      </c>
      <c r="N11" s="89">
        <v>45992.519444444442</v>
      </c>
      <c r="O11" s="86" t="s">
        <v>31</v>
      </c>
      <c r="P11" s="87" t="s">
        <v>1833</v>
      </c>
      <c r="Q11" s="87" t="s">
        <v>1834</v>
      </c>
      <c r="R11" s="87" t="s">
        <v>1835</v>
      </c>
      <c r="S11" s="87" t="s">
        <v>5044</v>
      </c>
      <c r="T11" s="87" t="s">
        <v>1253</v>
      </c>
      <c r="U11" s="87" t="s">
        <v>1848</v>
      </c>
      <c r="V11" s="87" t="s">
        <v>41</v>
      </c>
      <c r="W11" s="87" t="s">
        <v>121</v>
      </c>
      <c r="X11" s="87" t="s">
        <v>1306</v>
      </c>
      <c r="Y11" s="87">
        <v>1</v>
      </c>
      <c r="Z11" s="90">
        <f>IF(T11="SOPORTE_TELEFÓNICO",'TARIFAS 2025'!$B$14,IF(V11="PRINCIPAL",'TARIFAS 2025'!$B$8,IF(V11="INTERMEDIA",'TARIFAS 2025'!$C$8,IF(V11="LEJANA",'TARIFAS 2025'!$D$8))))</f>
        <v>22000</v>
      </c>
      <c r="AA11" s="90">
        <f t="shared" si="0"/>
        <v>22000</v>
      </c>
    </row>
    <row r="12" spans="1:27" s="82" customFormat="1" x14ac:dyDescent="0.3">
      <c r="A12" s="87" t="s">
        <v>71</v>
      </c>
      <c r="B12" s="86" t="str">
        <f>VLOOKUP(A12,'CENTROS DE COSTOS'!A:D,2,0)</f>
        <v>0036-0004</v>
      </c>
      <c r="C12" s="86" t="str">
        <f>VLOOKUP(A12,'CENTROS DE COSTOS'!A:D,3,0)</f>
        <v>Wompi Centro</v>
      </c>
      <c r="D12" s="87">
        <v>25269</v>
      </c>
      <c r="E12" s="88">
        <v>3079339</v>
      </c>
      <c r="F12" s="87">
        <v>79940</v>
      </c>
      <c r="G12" s="86" t="s">
        <v>31</v>
      </c>
      <c r="H12" s="87" t="s">
        <v>618</v>
      </c>
      <c r="I12" s="87" t="s">
        <v>647</v>
      </c>
      <c r="J12" s="87" t="s">
        <v>3370</v>
      </c>
      <c r="K12" s="86" t="s">
        <v>1170</v>
      </c>
      <c r="L12" s="87" t="s">
        <v>4348</v>
      </c>
      <c r="M12" s="89">
        <v>45992.333333333343</v>
      </c>
      <c r="N12" s="89">
        <v>45992.523611111108</v>
      </c>
      <c r="O12" s="86" t="s">
        <v>31</v>
      </c>
      <c r="P12" s="87" t="s">
        <v>1254</v>
      </c>
      <c r="Q12" s="87" t="s">
        <v>1255</v>
      </c>
      <c r="R12" s="87" t="s">
        <v>1256</v>
      </c>
      <c r="S12" s="87" t="s">
        <v>5045</v>
      </c>
      <c r="T12" s="87" t="s">
        <v>1253</v>
      </c>
      <c r="U12" s="87" t="s">
        <v>1840</v>
      </c>
      <c r="V12" s="87" t="s">
        <v>41</v>
      </c>
      <c r="W12" s="87" t="s">
        <v>121</v>
      </c>
      <c r="X12" s="87" t="s">
        <v>1306</v>
      </c>
      <c r="Y12" s="87">
        <v>1</v>
      </c>
      <c r="Z12" s="90">
        <f>IF(T12="SOPORTE_TELEFÓNICO",'TARIFAS 2025'!$B$14,IF(V12="PRINCIPAL",'TARIFAS 2025'!$B$8,IF(V12="INTERMEDIA",'TARIFAS 2025'!$C$8,IF(V12="LEJANA",'TARIFAS 2025'!$D$8))))</f>
        <v>22000</v>
      </c>
      <c r="AA12" s="90">
        <f t="shared" si="0"/>
        <v>22000</v>
      </c>
    </row>
    <row r="13" spans="1:27" s="82" customFormat="1" x14ac:dyDescent="0.3">
      <c r="A13" s="87" t="s">
        <v>81</v>
      </c>
      <c r="B13" s="86" t="str">
        <f>VLOOKUP(A13,'CENTROS DE COSTOS'!A:D,2,0)</f>
        <v>0036-0007</v>
      </c>
      <c r="C13" s="86" t="str">
        <f>VLOOKUP(A13,'CENTROS DE COSTOS'!A:D,3,0)</f>
        <v>Wompi Santander</v>
      </c>
      <c r="D13" s="87">
        <v>54001</v>
      </c>
      <c r="E13" s="88">
        <v>3077617</v>
      </c>
      <c r="F13" s="87">
        <v>22937</v>
      </c>
      <c r="G13" s="86" t="s">
        <v>31</v>
      </c>
      <c r="H13" s="87" t="s">
        <v>891</v>
      </c>
      <c r="I13" s="87" t="s">
        <v>81</v>
      </c>
      <c r="J13" s="87" t="s">
        <v>3371</v>
      </c>
      <c r="K13" s="86" t="s">
        <v>1170</v>
      </c>
      <c r="L13" s="87" t="s">
        <v>4349</v>
      </c>
      <c r="M13" s="89">
        <v>45989.667361111111</v>
      </c>
      <c r="N13" s="89">
        <v>45992.527083333327</v>
      </c>
      <c r="O13" s="86" t="s">
        <v>31</v>
      </c>
      <c r="P13" s="87" t="s">
        <v>1290</v>
      </c>
      <c r="Q13" s="87" t="s">
        <v>1296</v>
      </c>
      <c r="R13" s="87" t="s">
        <v>1292</v>
      </c>
      <c r="S13" s="87" t="s">
        <v>5046</v>
      </c>
      <c r="T13" s="87" t="s">
        <v>1253</v>
      </c>
      <c r="U13" s="87" t="s">
        <v>1845</v>
      </c>
      <c r="V13" s="87" t="s">
        <v>40</v>
      </c>
      <c r="W13" s="87" t="s">
        <v>121</v>
      </c>
      <c r="X13" s="87" t="s">
        <v>1188</v>
      </c>
      <c r="Y13" s="87">
        <v>1</v>
      </c>
      <c r="Z13" s="90">
        <f>IF(T13="SOPORTE_TELEFÓNICO",'TARIFAS 2025'!$B$14,IF(V13="PRINCIPAL",'TARIFAS 2025'!$B$8,IF(V13="INTERMEDIA",'TARIFAS 2025'!$C$8,IF(V13="LEJANA",'TARIFAS 2025'!$D$8))))</f>
        <v>22000</v>
      </c>
      <c r="AA13" s="90">
        <f t="shared" si="0"/>
        <v>22000</v>
      </c>
    </row>
    <row r="14" spans="1:27" s="82" customFormat="1" x14ac:dyDescent="0.3">
      <c r="A14" s="87" t="s">
        <v>88</v>
      </c>
      <c r="B14" s="86" t="str">
        <f>VLOOKUP(A14,'CENTROS DE COSTOS'!A:D,2,0)</f>
        <v>0036-0005</v>
      </c>
      <c r="C14" s="86" t="str">
        <f>VLOOKUP(A14,'CENTROS DE COSTOS'!A:D,3,0)</f>
        <v>Wompi Noroccidente</v>
      </c>
      <c r="D14" s="87">
        <v>5001</v>
      </c>
      <c r="E14" s="88">
        <v>3076734</v>
      </c>
      <c r="F14" s="87">
        <v>16752</v>
      </c>
      <c r="G14" s="86" t="s">
        <v>31</v>
      </c>
      <c r="H14" s="87" t="s">
        <v>120</v>
      </c>
      <c r="I14" s="87" t="s">
        <v>88</v>
      </c>
      <c r="J14" s="87" t="s">
        <v>3372</v>
      </c>
      <c r="K14" s="86" t="s">
        <v>1170</v>
      </c>
      <c r="L14" s="87" t="s">
        <v>4350</v>
      </c>
      <c r="M14" s="89">
        <v>45989.59097222222</v>
      </c>
      <c r="N14" s="89">
        <v>45992.536805555559</v>
      </c>
      <c r="O14" s="86" t="s">
        <v>31</v>
      </c>
      <c r="P14" s="87" t="s">
        <v>1250</v>
      </c>
      <c r="Q14" s="87" t="s">
        <v>1251</v>
      </c>
      <c r="R14" s="87" t="s">
        <v>1252</v>
      </c>
      <c r="S14" s="87" t="s">
        <v>5047</v>
      </c>
      <c r="T14" s="87" t="s">
        <v>1253</v>
      </c>
      <c r="U14" s="87" t="s">
        <v>1840</v>
      </c>
      <c r="V14" s="87" t="s">
        <v>40</v>
      </c>
      <c r="W14" s="87" t="s">
        <v>121</v>
      </c>
      <c r="X14" s="87" t="s">
        <v>1273</v>
      </c>
      <c r="Y14" s="87">
        <v>1</v>
      </c>
      <c r="Z14" s="90">
        <f>IF(T14="SOPORTE_TELEFÓNICO",'TARIFAS 2025'!$B$14,IF(V14="PRINCIPAL",'TARIFAS 2025'!$B$8,IF(V14="INTERMEDIA",'TARIFAS 2025'!$C$8,IF(V14="LEJANA",'TARIFAS 2025'!$D$8))))</f>
        <v>22000</v>
      </c>
      <c r="AA14" s="90">
        <f t="shared" si="0"/>
        <v>22000</v>
      </c>
    </row>
    <row r="15" spans="1:27" s="82" customFormat="1" x14ac:dyDescent="0.3">
      <c r="A15" s="87" t="s">
        <v>96</v>
      </c>
      <c r="B15" s="86" t="str">
        <f>VLOOKUP(A15,'CENTROS DE COSTOS'!A:D,2,0)</f>
        <v>0036-0007</v>
      </c>
      <c r="C15" s="86" t="str">
        <f>VLOOKUP(A15,'CENTROS DE COSTOS'!A:D,3,0)</f>
        <v>Wompi Santander</v>
      </c>
      <c r="D15" s="87">
        <v>15516</v>
      </c>
      <c r="E15" s="88">
        <v>3054003</v>
      </c>
      <c r="F15" s="87">
        <v>55853</v>
      </c>
      <c r="G15" s="86" t="s">
        <v>31</v>
      </c>
      <c r="H15" s="87" t="s">
        <v>322</v>
      </c>
      <c r="I15" s="87" t="s">
        <v>381</v>
      </c>
      <c r="J15" s="87" t="s">
        <v>3373</v>
      </c>
      <c r="K15" s="86" t="s">
        <v>1170</v>
      </c>
      <c r="L15" s="87" t="s">
        <v>4351</v>
      </c>
      <c r="M15" s="89">
        <v>45985.481944444437</v>
      </c>
      <c r="N15" s="89">
        <v>45992.540277777778</v>
      </c>
      <c r="O15" s="86" t="s">
        <v>31</v>
      </c>
      <c r="P15" s="87" t="s">
        <v>1254</v>
      </c>
      <c r="Q15" s="87" t="s">
        <v>1255</v>
      </c>
      <c r="R15" s="87" t="s">
        <v>1256</v>
      </c>
      <c r="S15" s="87" t="s">
        <v>5048</v>
      </c>
      <c r="T15" s="87" t="s">
        <v>1253</v>
      </c>
      <c r="U15" s="87" t="s">
        <v>1841</v>
      </c>
      <c r="V15" s="87" t="s">
        <v>41</v>
      </c>
      <c r="W15" s="87" t="s">
        <v>121</v>
      </c>
      <c r="X15" s="87" t="s">
        <v>1234</v>
      </c>
      <c r="Y15" s="87">
        <v>1</v>
      </c>
      <c r="Z15" s="90">
        <f>IF(T15="SOPORTE_TELEFÓNICO",'TARIFAS 2025'!$B$14,IF(V15="PRINCIPAL",'TARIFAS 2025'!$B$8,IF(V15="INTERMEDIA",'TARIFAS 2025'!$C$8,IF(V15="LEJANA",'TARIFAS 2025'!$D$8))))</f>
        <v>22000</v>
      </c>
      <c r="AA15" s="90">
        <f t="shared" si="0"/>
        <v>22000</v>
      </c>
    </row>
    <row r="16" spans="1:27" s="82" customFormat="1" x14ac:dyDescent="0.3">
      <c r="A16" s="87" t="s">
        <v>77</v>
      </c>
      <c r="B16" s="86" t="str">
        <f>VLOOKUP(A16,'CENTROS DE COSTOS'!A:D,2,0)</f>
        <v>0036-0003</v>
      </c>
      <c r="C16" s="86" t="str">
        <f>VLOOKUP(A16,'CENTROS DE COSTOS'!A:D,3,0)</f>
        <v>Wompi Suroccidente</v>
      </c>
      <c r="D16" s="87">
        <v>76001</v>
      </c>
      <c r="E16" s="88">
        <v>3022981</v>
      </c>
      <c r="F16" s="87">
        <v>79988</v>
      </c>
      <c r="G16" s="86" t="s">
        <v>31</v>
      </c>
      <c r="H16" s="87" t="s">
        <v>1101</v>
      </c>
      <c r="I16" s="87" t="s">
        <v>77</v>
      </c>
      <c r="J16" s="87" t="s">
        <v>2137</v>
      </c>
      <c r="K16" s="86" t="s">
        <v>1170</v>
      </c>
      <c r="L16" s="87" t="s">
        <v>4352</v>
      </c>
      <c r="M16" s="89">
        <v>45976.493055555547</v>
      </c>
      <c r="N16" s="89">
        <v>45992.547222222223</v>
      </c>
      <c r="O16" s="86" t="s">
        <v>31</v>
      </c>
      <c r="P16" s="87" t="s">
        <v>1257</v>
      </c>
      <c r="Q16" s="87" t="s">
        <v>1258</v>
      </c>
      <c r="R16" s="87" t="s">
        <v>1271</v>
      </c>
      <c r="S16" s="87" t="s">
        <v>5049</v>
      </c>
      <c r="T16" s="87" t="s">
        <v>1253</v>
      </c>
      <c r="U16" s="87" t="s">
        <v>1846</v>
      </c>
      <c r="V16" s="87" t="s">
        <v>40</v>
      </c>
      <c r="W16" s="87" t="s">
        <v>121</v>
      </c>
      <c r="X16" s="87" t="s">
        <v>1260</v>
      </c>
      <c r="Y16" s="87">
        <v>2</v>
      </c>
      <c r="Z16" s="90">
        <f>IF(T16="SOPORTE_TELEFÓNICO",'TARIFAS 2025'!$B$14,IF(V16="PRINCIPAL",'TARIFAS 2025'!$B$8,IF(V16="INTERMEDIA",'TARIFAS 2025'!$C$8,IF(V16="LEJANA",'TARIFAS 2025'!$D$8))))</f>
        <v>22000</v>
      </c>
      <c r="AA16" s="90">
        <f t="shared" si="0"/>
        <v>44000</v>
      </c>
    </row>
    <row r="17" spans="1:27" s="82" customFormat="1" x14ac:dyDescent="0.3">
      <c r="A17" s="87" t="s">
        <v>74</v>
      </c>
      <c r="B17" s="86" t="str">
        <f>VLOOKUP(A17,'CENTROS DE COSTOS'!A:D,2,0)</f>
        <v>0036-0007</v>
      </c>
      <c r="C17" s="86" t="str">
        <f>VLOOKUP(A17,'CENTROS DE COSTOS'!A:D,3,0)</f>
        <v>Wompi Santander</v>
      </c>
      <c r="D17" s="87">
        <v>68307</v>
      </c>
      <c r="E17" s="88">
        <v>3078680</v>
      </c>
      <c r="F17" s="87">
        <v>31909</v>
      </c>
      <c r="G17" s="86" t="s">
        <v>31</v>
      </c>
      <c r="H17" s="87" t="s">
        <v>963</v>
      </c>
      <c r="I17" s="87" t="s">
        <v>990</v>
      </c>
      <c r="J17" s="87" t="s">
        <v>1375</v>
      </c>
      <c r="K17" s="86" t="s">
        <v>1170</v>
      </c>
      <c r="L17" s="87" t="s">
        <v>4353</v>
      </c>
      <c r="M17" s="89">
        <v>45991.375</v>
      </c>
      <c r="N17" s="89">
        <v>45992.586111111108</v>
      </c>
      <c r="O17" s="86" t="s">
        <v>31</v>
      </c>
      <c r="P17" s="87" t="s">
        <v>1262</v>
      </c>
      <c r="Q17" s="87" t="s">
        <v>1263</v>
      </c>
      <c r="R17" s="87" t="s">
        <v>1264</v>
      </c>
      <c r="S17" s="87" t="s">
        <v>5050</v>
      </c>
      <c r="T17" s="87" t="s">
        <v>1253</v>
      </c>
      <c r="U17" s="87" t="s">
        <v>1841</v>
      </c>
      <c r="V17" s="87" t="s">
        <v>40</v>
      </c>
      <c r="W17" s="87" t="s">
        <v>121</v>
      </c>
      <c r="X17" s="87" t="s">
        <v>1336</v>
      </c>
      <c r="Y17" s="87">
        <v>1</v>
      </c>
      <c r="Z17" s="90">
        <f>IF(T17="SOPORTE_TELEFÓNICO",'TARIFAS 2025'!$B$14,IF(V17="PRINCIPAL",'TARIFAS 2025'!$B$8,IF(V17="INTERMEDIA",'TARIFAS 2025'!$C$8,IF(V17="LEJANA",'TARIFAS 2025'!$D$8))))</f>
        <v>22000</v>
      </c>
      <c r="AA17" s="90">
        <f t="shared" si="0"/>
        <v>22000</v>
      </c>
    </row>
    <row r="18" spans="1:27" s="82" customFormat="1" x14ac:dyDescent="0.3">
      <c r="A18" s="87" t="s">
        <v>74</v>
      </c>
      <c r="B18" s="86" t="str">
        <f>VLOOKUP(A18,'CENTROS DE COSTOS'!A:D,2,0)</f>
        <v>0036-0007</v>
      </c>
      <c r="C18" s="86" t="str">
        <f>VLOOKUP(A18,'CENTROS DE COSTOS'!A:D,3,0)</f>
        <v>Wompi Santander</v>
      </c>
      <c r="D18" s="87">
        <v>68307</v>
      </c>
      <c r="E18" s="88">
        <v>3078585</v>
      </c>
      <c r="F18" s="87">
        <v>42654</v>
      </c>
      <c r="G18" s="86" t="s">
        <v>31</v>
      </c>
      <c r="H18" s="87" t="s">
        <v>963</v>
      </c>
      <c r="I18" s="87" t="s">
        <v>990</v>
      </c>
      <c r="J18" s="87" t="s">
        <v>3374</v>
      </c>
      <c r="K18" s="86" t="s">
        <v>1170</v>
      </c>
      <c r="L18" s="87" t="s">
        <v>4354</v>
      </c>
      <c r="M18" s="89">
        <v>45990.518055555563</v>
      </c>
      <c r="N18" s="89">
        <v>45992.588888888888</v>
      </c>
      <c r="O18" s="86" t="s">
        <v>31</v>
      </c>
      <c r="P18" s="87" t="s">
        <v>1262</v>
      </c>
      <c r="Q18" s="87" t="s">
        <v>1263</v>
      </c>
      <c r="R18" s="87" t="s">
        <v>1264</v>
      </c>
      <c r="S18" s="87" t="s">
        <v>5051</v>
      </c>
      <c r="T18" s="87" t="s">
        <v>1253</v>
      </c>
      <c r="U18" s="87" t="s">
        <v>1841</v>
      </c>
      <c r="V18" s="87" t="s">
        <v>40</v>
      </c>
      <c r="W18" s="87" t="s">
        <v>121</v>
      </c>
      <c r="X18" s="87" t="s">
        <v>1336</v>
      </c>
      <c r="Y18" s="87">
        <v>1</v>
      </c>
      <c r="Z18" s="90">
        <f>IF(T18="SOPORTE_TELEFÓNICO",'TARIFAS 2025'!$B$14,IF(V18="PRINCIPAL",'TARIFAS 2025'!$B$8,IF(V18="INTERMEDIA",'TARIFAS 2025'!$C$8,IF(V18="LEJANA",'TARIFAS 2025'!$D$8))))</f>
        <v>22000</v>
      </c>
      <c r="AA18" s="90">
        <f t="shared" si="0"/>
        <v>22000</v>
      </c>
    </row>
    <row r="19" spans="1:27" s="82" customFormat="1" x14ac:dyDescent="0.3">
      <c r="A19" s="87" t="s">
        <v>88</v>
      </c>
      <c r="B19" s="86" t="str">
        <f>VLOOKUP(A19,'CENTROS DE COSTOS'!A:D,2,0)</f>
        <v>0036-0005</v>
      </c>
      <c r="C19" s="86" t="str">
        <f>VLOOKUP(A19,'CENTROS DE COSTOS'!A:D,3,0)</f>
        <v>Wompi Noroccidente</v>
      </c>
      <c r="D19" s="87">
        <v>5607</v>
      </c>
      <c r="E19" s="88">
        <v>3083210</v>
      </c>
      <c r="F19" s="87">
        <v>36661</v>
      </c>
      <c r="G19" s="86" t="s">
        <v>31</v>
      </c>
      <c r="H19" s="87" t="s">
        <v>120</v>
      </c>
      <c r="I19" s="87" t="s">
        <v>213</v>
      </c>
      <c r="J19" s="87" t="s">
        <v>3377</v>
      </c>
      <c r="K19" s="86" t="s">
        <v>1170</v>
      </c>
      <c r="L19" s="87" t="s">
        <v>4355</v>
      </c>
      <c r="M19" s="89">
        <v>45992.458333333343</v>
      </c>
      <c r="N19" s="89">
        <v>45992.649305555547</v>
      </c>
      <c r="O19" s="86" t="s">
        <v>31</v>
      </c>
      <c r="P19" s="87" t="s">
        <v>1340</v>
      </c>
      <c r="Q19" s="87" t="s">
        <v>1366</v>
      </c>
      <c r="R19" s="87" t="s">
        <v>1267</v>
      </c>
      <c r="S19" s="87" t="s">
        <v>5052</v>
      </c>
      <c r="T19" s="87" t="s">
        <v>1253</v>
      </c>
      <c r="U19" s="87" t="s">
        <v>1847</v>
      </c>
      <c r="V19" s="87" t="s">
        <v>41</v>
      </c>
      <c r="W19" s="87" t="s">
        <v>121</v>
      </c>
      <c r="X19" s="87" t="s">
        <v>1273</v>
      </c>
      <c r="Y19" s="87">
        <v>1</v>
      </c>
      <c r="Z19" s="90">
        <f>IF(T19="SOPORTE_TELEFÓNICO",'TARIFAS 2025'!$B$14,IF(V19="PRINCIPAL",'TARIFAS 2025'!$B$8,IF(V19="INTERMEDIA",'TARIFAS 2025'!$C$8,IF(V19="LEJANA",'TARIFAS 2025'!$D$8))))</f>
        <v>22000</v>
      </c>
      <c r="AA19" s="90">
        <f t="shared" si="0"/>
        <v>22000</v>
      </c>
    </row>
    <row r="20" spans="1:27" s="82" customFormat="1" x14ac:dyDescent="0.3">
      <c r="A20" s="87" t="s">
        <v>71</v>
      </c>
      <c r="B20" s="86" t="str">
        <f>VLOOKUP(A20,'CENTROS DE COSTOS'!A:D,2,0)</f>
        <v>0036-0004</v>
      </c>
      <c r="C20" s="86" t="str">
        <f>VLOOKUP(A20,'CENTROS DE COSTOS'!A:D,3,0)</f>
        <v>Wompi Centro</v>
      </c>
      <c r="D20" s="87">
        <v>25875</v>
      </c>
      <c r="E20" s="88">
        <v>3082931</v>
      </c>
      <c r="F20" s="87">
        <v>25070</v>
      </c>
      <c r="G20" s="86" t="s">
        <v>31</v>
      </c>
      <c r="H20" s="87" t="s">
        <v>618</v>
      </c>
      <c r="I20" s="87" t="s">
        <v>723</v>
      </c>
      <c r="J20" s="87" t="s">
        <v>3378</v>
      </c>
      <c r="K20" s="86" t="s">
        <v>1170</v>
      </c>
      <c r="L20" s="87" t="s">
        <v>4356</v>
      </c>
      <c r="M20" s="89">
        <v>45992.445138888892</v>
      </c>
      <c r="N20" s="89">
        <v>45992.652083333327</v>
      </c>
      <c r="O20" s="86" t="s">
        <v>31</v>
      </c>
      <c r="P20" s="87" t="s">
        <v>1262</v>
      </c>
      <c r="Q20" s="87" t="s">
        <v>1263</v>
      </c>
      <c r="R20" s="87" t="s">
        <v>1264</v>
      </c>
      <c r="S20" s="87" t="s">
        <v>5053</v>
      </c>
      <c r="T20" s="87" t="s">
        <v>1253</v>
      </c>
      <c r="U20" s="87" t="s">
        <v>1841</v>
      </c>
      <c r="V20" s="87" t="s">
        <v>41</v>
      </c>
      <c r="W20" s="87" t="s">
        <v>121</v>
      </c>
      <c r="X20" s="87" t="s">
        <v>1306</v>
      </c>
      <c r="Y20" s="87">
        <v>1</v>
      </c>
      <c r="Z20" s="90">
        <f>IF(T20="SOPORTE_TELEFÓNICO",'TARIFAS 2025'!$B$14,IF(V20="PRINCIPAL",'TARIFAS 2025'!$B$8,IF(V20="INTERMEDIA",'TARIFAS 2025'!$C$8,IF(V20="LEJANA",'TARIFAS 2025'!$D$8))))</f>
        <v>22000</v>
      </c>
      <c r="AA20" s="90">
        <f t="shared" si="0"/>
        <v>22000</v>
      </c>
    </row>
    <row r="21" spans="1:27" s="82" customFormat="1" x14ac:dyDescent="0.3">
      <c r="A21" s="87" t="s">
        <v>68</v>
      </c>
      <c r="B21" s="86" t="str">
        <f>VLOOKUP(A21,'CENTROS DE COSTOS'!A:D,2,0)</f>
        <v>0036-0001</v>
      </c>
      <c r="C21" s="86" t="str">
        <f>VLOOKUP(A21,'CENTROS DE COSTOS'!A:D,3,0)</f>
        <v>Wompi Costa</v>
      </c>
      <c r="D21" s="87">
        <v>8758</v>
      </c>
      <c r="E21" s="88">
        <v>3082444</v>
      </c>
      <c r="F21" s="87">
        <v>37570</v>
      </c>
      <c r="G21" s="86" t="s">
        <v>31</v>
      </c>
      <c r="H21" s="87" t="s">
        <v>253</v>
      </c>
      <c r="I21" s="87" t="s">
        <v>270</v>
      </c>
      <c r="J21" s="87" t="s">
        <v>3379</v>
      </c>
      <c r="K21" s="86" t="s">
        <v>1170</v>
      </c>
      <c r="L21" s="87" t="s">
        <v>4357</v>
      </c>
      <c r="M21" s="89">
        <v>45992.431944444441</v>
      </c>
      <c r="N21" s="89">
        <v>45992.65902777778</v>
      </c>
      <c r="O21" s="86" t="s">
        <v>31</v>
      </c>
      <c r="P21" s="87" t="s">
        <v>1257</v>
      </c>
      <c r="Q21" s="87" t="s">
        <v>1258</v>
      </c>
      <c r="R21" s="87" t="s">
        <v>1259</v>
      </c>
      <c r="S21" s="87" t="s">
        <v>5054</v>
      </c>
      <c r="T21" s="87" t="s">
        <v>1253</v>
      </c>
      <c r="U21" s="87" t="s">
        <v>1845</v>
      </c>
      <c r="V21" s="87" t="s">
        <v>40</v>
      </c>
      <c r="W21" s="87" t="s">
        <v>121</v>
      </c>
      <c r="X21" s="87" t="s">
        <v>1196</v>
      </c>
      <c r="Y21" s="87">
        <v>1</v>
      </c>
      <c r="Z21" s="90">
        <f>IF(T21="SOPORTE_TELEFÓNICO",'TARIFAS 2025'!$B$14,IF(V21="PRINCIPAL",'TARIFAS 2025'!$B$8,IF(V21="INTERMEDIA",'TARIFAS 2025'!$C$8,IF(V21="LEJANA",'TARIFAS 2025'!$D$8))))</f>
        <v>22000</v>
      </c>
      <c r="AA21" s="90">
        <f t="shared" si="0"/>
        <v>22000</v>
      </c>
    </row>
    <row r="22" spans="1:27" s="82" customFormat="1" x14ac:dyDescent="0.3">
      <c r="A22" s="87" t="s">
        <v>71</v>
      </c>
      <c r="B22" s="86" t="str">
        <f>VLOOKUP(A22,'CENTROS DE COSTOS'!A:D,2,0)</f>
        <v>0036-0004</v>
      </c>
      <c r="C22" s="86" t="str">
        <f>VLOOKUP(A22,'CENTROS DE COSTOS'!A:D,3,0)</f>
        <v>Wompi Centro</v>
      </c>
      <c r="D22" s="87">
        <v>25245</v>
      </c>
      <c r="E22" s="88">
        <v>3079147</v>
      </c>
      <c r="F22" s="87">
        <v>32977</v>
      </c>
      <c r="G22" s="86" t="s">
        <v>31</v>
      </c>
      <c r="H22" s="87" t="s">
        <v>618</v>
      </c>
      <c r="I22" s="87" t="s">
        <v>645</v>
      </c>
      <c r="J22" s="87" t="s">
        <v>3380</v>
      </c>
      <c r="K22" s="86" t="s">
        <v>1170</v>
      </c>
      <c r="L22" s="87" t="s">
        <v>4358</v>
      </c>
      <c r="M22" s="89">
        <v>45991.387499999997</v>
      </c>
      <c r="N22" s="89">
        <v>45992.661111111112</v>
      </c>
      <c r="O22" s="86" t="s">
        <v>31</v>
      </c>
      <c r="P22" s="87" t="s">
        <v>1290</v>
      </c>
      <c r="Q22" s="87" t="s">
        <v>1291</v>
      </c>
      <c r="R22" s="87" t="s">
        <v>1292</v>
      </c>
      <c r="S22" s="87" t="s">
        <v>5055</v>
      </c>
      <c r="T22" s="87" t="s">
        <v>1253</v>
      </c>
      <c r="U22" s="87" t="s">
        <v>1848</v>
      </c>
      <c r="V22" s="87" t="s">
        <v>41</v>
      </c>
      <c r="W22" s="87" t="s">
        <v>121</v>
      </c>
      <c r="X22" s="87" t="s">
        <v>1306</v>
      </c>
      <c r="Y22" s="87">
        <v>1</v>
      </c>
      <c r="Z22" s="90">
        <f>IF(T22="SOPORTE_TELEFÓNICO",'TARIFAS 2025'!$B$14,IF(V22="PRINCIPAL",'TARIFAS 2025'!$B$8,IF(V22="INTERMEDIA",'TARIFAS 2025'!$C$8,IF(V22="LEJANA",'TARIFAS 2025'!$D$8))))</f>
        <v>22000</v>
      </c>
      <c r="AA22" s="90">
        <f t="shared" si="0"/>
        <v>22000</v>
      </c>
    </row>
    <row r="23" spans="1:27" s="82" customFormat="1" x14ac:dyDescent="0.3">
      <c r="A23" s="87" t="s">
        <v>88</v>
      </c>
      <c r="B23" s="86" t="str">
        <f>VLOOKUP(A23,'CENTROS DE COSTOS'!A:D,2,0)</f>
        <v>0036-0005</v>
      </c>
      <c r="C23" s="86" t="str">
        <f>VLOOKUP(A23,'CENTROS DE COSTOS'!A:D,3,0)</f>
        <v>Wompi Noroccidente</v>
      </c>
      <c r="D23" s="87">
        <v>5001</v>
      </c>
      <c r="E23" s="88">
        <v>3077163</v>
      </c>
      <c r="F23" s="87">
        <v>26558</v>
      </c>
      <c r="G23" s="86" t="s">
        <v>31</v>
      </c>
      <c r="H23" s="87" t="s">
        <v>120</v>
      </c>
      <c r="I23" s="87" t="s">
        <v>88</v>
      </c>
      <c r="J23" s="87" t="s">
        <v>2239</v>
      </c>
      <c r="K23" s="86" t="s">
        <v>1170</v>
      </c>
      <c r="L23" s="87" t="s">
        <v>4359</v>
      </c>
      <c r="M23" s="89">
        <v>45989.632638888892</v>
      </c>
      <c r="N23" s="89">
        <v>45992.665972222218</v>
      </c>
      <c r="O23" s="86" t="s">
        <v>31</v>
      </c>
      <c r="P23" s="87" t="s">
        <v>1265</v>
      </c>
      <c r="Q23" s="87" t="s">
        <v>1371</v>
      </c>
      <c r="R23" s="87" t="s">
        <v>1267</v>
      </c>
      <c r="S23" s="87" t="s">
        <v>5056</v>
      </c>
      <c r="T23" s="87" t="s">
        <v>1253</v>
      </c>
      <c r="U23" s="87" t="s">
        <v>1844</v>
      </c>
      <c r="V23" s="87" t="s">
        <v>40</v>
      </c>
      <c r="W23" s="87" t="s">
        <v>121</v>
      </c>
      <c r="X23" s="87" t="s">
        <v>1273</v>
      </c>
      <c r="Y23" s="87">
        <v>1</v>
      </c>
      <c r="Z23" s="90">
        <f>IF(T23="SOPORTE_TELEFÓNICO",'TARIFAS 2025'!$B$14,IF(V23="PRINCIPAL",'TARIFAS 2025'!$B$8,IF(V23="INTERMEDIA",'TARIFAS 2025'!$C$8,IF(V23="LEJANA",'TARIFAS 2025'!$D$8))))</f>
        <v>22000</v>
      </c>
      <c r="AA23" s="90">
        <f t="shared" si="0"/>
        <v>22000</v>
      </c>
    </row>
    <row r="24" spans="1:27" s="82" customFormat="1" x14ac:dyDescent="0.3">
      <c r="A24" s="87" t="s">
        <v>71</v>
      </c>
      <c r="B24" s="86" t="str">
        <f>VLOOKUP(A24,'CENTROS DE COSTOS'!A:D,2,0)</f>
        <v>0036-0004</v>
      </c>
      <c r="C24" s="86" t="str">
        <f>VLOOKUP(A24,'CENTROS DE COSTOS'!A:D,3,0)</f>
        <v>Wompi Centro</v>
      </c>
      <c r="D24" s="87">
        <v>11001</v>
      </c>
      <c r="E24" s="88">
        <v>3077861</v>
      </c>
      <c r="F24" s="87">
        <v>69653</v>
      </c>
      <c r="G24" s="86" t="s">
        <v>31</v>
      </c>
      <c r="H24" s="87" t="s">
        <v>618</v>
      </c>
      <c r="I24" s="87" t="s">
        <v>71</v>
      </c>
      <c r="J24" s="87" t="s">
        <v>1748</v>
      </c>
      <c r="K24" s="86" t="s">
        <v>1170</v>
      </c>
      <c r="L24" s="87" t="s">
        <v>4360</v>
      </c>
      <c r="M24" s="89">
        <v>45990.375</v>
      </c>
      <c r="N24" s="89">
        <v>45992.668749999997</v>
      </c>
      <c r="O24" s="86" t="s">
        <v>31</v>
      </c>
      <c r="P24" s="87" t="s">
        <v>1250</v>
      </c>
      <c r="Q24" s="87" t="s">
        <v>1251</v>
      </c>
      <c r="R24" s="87" t="s">
        <v>1252</v>
      </c>
      <c r="S24" s="87" t="s">
        <v>5057</v>
      </c>
      <c r="T24" s="87" t="s">
        <v>1172</v>
      </c>
      <c r="U24" s="87" t="s">
        <v>1847</v>
      </c>
      <c r="V24" s="87" t="s">
        <v>40</v>
      </c>
      <c r="W24" s="87" t="s">
        <v>121</v>
      </c>
      <c r="X24" s="87" t="s">
        <v>1197</v>
      </c>
      <c r="Y24" s="87">
        <v>1</v>
      </c>
      <c r="Z24" s="90">
        <f>IF(T24="SOPORTE_TELEFÓNICO",'TARIFAS 2025'!$B$14,IF(V24="PRINCIPAL",'TARIFAS 2025'!$B$8,IF(V24="INTERMEDIA",'TARIFAS 2025'!$C$8,IF(V24="LEJANA",'TARIFAS 2025'!$D$8))))</f>
        <v>51282</v>
      </c>
      <c r="AA24" s="90">
        <f t="shared" si="0"/>
        <v>51282</v>
      </c>
    </row>
    <row r="25" spans="1:27" s="82" customFormat="1" x14ac:dyDescent="0.3">
      <c r="A25" s="87" t="s">
        <v>68</v>
      </c>
      <c r="B25" s="86" t="str">
        <f>VLOOKUP(A25,'CENTROS DE COSTOS'!A:D,2,0)</f>
        <v>0036-0001</v>
      </c>
      <c r="C25" s="86" t="str">
        <f>VLOOKUP(A25,'CENTROS DE COSTOS'!A:D,3,0)</f>
        <v>Wompi Costa</v>
      </c>
      <c r="D25" s="87">
        <v>8001</v>
      </c>
      <c r="E25" s="88">
        <v>3071077</v>
      </c>
      <c r="F25" s="87">
        <v>57042</v>
      </c>
      <c r="G25" s="86" t="s">
        <v>31</v>
      </c>
      <c r="H25" s="87" t="s">
        <v>253</v>
      </c>
      <c r="I25" s="87" t="s">
        <v>68</v>
      </c>
      <c r="J25" s="87" t="s">
        <v>3381</v>
      </c>
      <c r="K25" s="86" t="s">
        <v>1170</v>
      </c>
      <c r="L25" s="87" t="s">
        <v>4361</v>
      </c>
      <c r="M25" s="89">
        <v>45988.456250000003</v>
      </c>
      <c r="N25" s="89">
        <v>45992.671527777777</v>
      </c>
      <c r="O25" s="86" t="s">
        <v>31</v>
      </c>
      <c r="P25" s="87" t="s">
        <v>1250</v>
      </c>
      <c r="Q25" s="87" t="s">
        <v>1323</v>
      </c>
      <c r="R25" s="87" t="s">
        <v>1314</v>
      </c>
      <c r="S25" s="87" t="s">
        <v>5058</v>
      </c>
      <c r="T25" s="87" t="s">
        <v>1172</v>
      </c>
      <c r="U25" s="87" t="s">
        <v>1845</v>
      </c>
      <c r="V25" s="87" t="s">
        <v>40</v>
      </c>
      <c r="W25" s="87" t="s">
        <v>121</v>
      </c>
      <c r="X25" s="87" t="s">
        <v>1435</v>
      </c>
      <c r="Y25" s="87">
        <v>1</v>
      </c>
      <c r="Z25" s="90">
        <f>IF(T25="SOPORTE_TELEFÓNICO",'TARIFAS 2025'!$B$14,IF(V25="PRINCIPAL",'TARIFAS 2025'!$B$8,IF(V25="INTERMEDIA",'TARIFAS 2025'!$C$8,IF(V25="LEJANA",'TARIFAS 2025'!$D$8))))</f>
        <v>51282</v>
      </c>
      <c r="AA25" s="90">
        <f t="shared" si="0"/>
        <v>51282</v>
      </c>
    </row>
    <row r="26" spans="1:27" s="82" customFormat="1" x14ac:dyDescent="0.3">
      <c r="A26" s="87" t="s">
        <v>77</v>
      </c>
      <c r="B26" s="86" t="str">
        <f>VLOOKUP(A26,'CENTROS DE COSTOS'!A:D,2,0)</f>
        <v>0036-0003</v>
      </c>
      <c r="C26" s="86" t="str">
        <f>VLOOKUP(A26,'CENTROS DE COSTOS'!A:D,3,0)</f>
        <v>Wompi Suroccidente</v>
      </c>
      <c r="D26" s="87">
        <v>76001</v>
      </c>
      <c r="E26" s="88">
        <v>3080628</v>
      </c>
      <c r="F26" s="87">
        <v>74059</v>
      </c>
      <c r="G26" s="86" t="s">
        <v>31</v>
      </c>
      <c r="H26" s="87" t="s">
        <v>1101</v>
      </c>
      <c r="I26" s="87" t="s">
        <v>77</v>
      </c>
      <c r="J26" s="87" t="s">
        <v>3382</v>
      </c>
      <c r="K26" s="86" t="s">
        <v>1170</v>
      </c>
      <c r="L26" s="87" t="s">
        <v>4362</v>
      </c>
      <c r="M26" s="89">
        <v>45992.35</v>
      </c>
      <c r="N26" s="89">
        <v>45992.675694444442</v>
      </c>
      <c r="O26" s="86" t="s">
        <v>31</v>
      </c>
      <c r="P26" s="87" t="s">
        <v>1250</v>
      </c>
      <c r="Q26" s="87" t="s">
        <v>1280</v>
      </c>
      <c r="R26" s="87" t="s">
        <v>1283</v>
      </c>
      <c r="S26" s="87" t="s">
        <v>5059</v>
      </c>
      <c r="T26" s="87" t="s">
        <v>1253</v>
      </c>
      <c r="U26" s="87" t="s">
        <v>1846</v>
      </c>
      <c r="V26" s="87" t="s">
        <v>40</v>
      </c>
      <c r="W26" s="87" t="s">
        <v>121</v>
      </c>
      <c r="X26" s="87" t="s">
        <v>1288</v>
      </c>
      <c r="Y26" s="87">
        <v>1</v>
      </c>
      <c r="Z26" s="90">
        <f>IF(T26="SOPORTE_TELEFÓNICO",'TARIFAS 2025'!$B$14,IF(V26="PRINCIPAL",'TARIFAS 2025'!$B$8,IF(V26="INTERMEDIA",'TARIFAS 2025'!$C$8,IF(V26="LEJANA",'TARIFAS 2025'!$D$8))))</f>
        <v>22000</v>
      </c>
      <c r="AA26" s="90">
        <f t="shared" si="0"/>
        <v>22000</v>
      </c>
    </row>
    <row r="27" spans="1:27" s="82" customFormat="1" x14ac:dyDescent="0.3">
      <c r="A27" s="87" t="s">
        <v>90</v>
      </c>
      <c r="B27" s="86" t="str">
        <f>VLOOKUP(A27,'CENTROS DE COSTOS'!A:D,2,0)</f>
        <v>0036-0006</v>
      </c>
      <c r="C27" s="86" t="str">
        <f>VLOOKUP(A27,'CENTROS DE COSTOS'!A:D,3,0)</f>
        <v>Wompi Oriente</v>
      </c>
      <c r="D27" s="87">
        <v>18205</v>
      </c>
      <c r="E27" s="88">
        <v>3078691</v>
      </c>
      <c r="F27" s="87">
        <v>72572</v>
      </c>
      <c r="G27" s="86" t="s">
        <v>31</v>
      </c>
      <c r="H27" s="87" t="s">
        <v>466</v>
      </c>
      <c r="I27" s="87" t="s">
        <v>470</v>
      </c>
      <c r="J27" s="87" t="s">
        <v>3383</v>
      </c>
      <c r="K27" s="86" t="s">
        <v>1170</v>
      </c>
      <c r="L27" s="87" t="s">
        <v>4363</v>
      </c>
      <c r="M27" s="89">
        <v>45991.375</v>
      </c>
      <c r="N27" s="89">
        <v>45992.684027777781</v>
      </c>
      <c r="O27" s="86" t="s">
        <v>31</v>
      </c>
      <c r="P27" s="87" t="s">
        <v>1262</v>
      </c>
      <c r="Q27" s="87" t="s">
        <v>1263</v>
      </c>
      <c r="R27" s="87" t="s">
        <v>1264</v>
      </c>
      <c r="S27" s="87" t="s">
        <v>5060</v>
      </c>
      <c r="T27" s="87" t="s">
        <v>1253</v>
      </c>
      <c r="U27" s="87" t="s">
        <v>1844</v>
      </c>
      <c r="V27" s="87" t="s">
        <v>42</v>
      </c>
      <c r="W27" s="87" t="s">
        <v>121</v>
      </c>
      <c r="X27" s="87" t="s">
        <v>1217</v>
      </c>
      <c r="Y27" s="87">
        <v>1</v>
      </c>
      <c r="Z27" s="90">
        <f>IF(T27="SOPORTE_TELEFÓNICO",'TARIFAS 2025'!$B$14,IF(V27="PRINCIPAL",'TARIFAS 2025'!$B$8,IF(V27="INTERMEDIA",'TARIFAS 2025'!$C$8,IF(V27="LEJANA",'TARIFAS 2025'!$D$8))))</f>
        <v>22000</v>
      </c>
      <c r="AA27" s="90">
        <f t="shared" si="0"/>
        <v>22000</v>
      </c>
    </row>
    <row r="28" spans="1:27" s="82" customFormat="1" x14ac:dyDescent="0.3">
      <c r="A28" s="87" t="s">
        <v>90</v>
      </c>
      <c r="B28" s="86" t="str">
        <f>VLOOKUP(A28,'CENTROS DE COSTOS'!A:D,2,0)</f>
        <v>0036-0006</v>
      </c>
      <c r="C28" s="86" t="str">
        <f>VLOOKUP(A28,'CENTROS DE COSTOS'!A:D,3,0)</f>
        <v>Wompi Oriente</v>
      </c>
      <c r="D28" s="87">
        <v>41001</v>
      </c>
      <c r="E28" s="88">
        <v>3080619</v>
      </c>
      <c r="F28" s="87">
        <v>77112</v>
      </c>
      <c r="G28" s="86" t="s">
        <v>31</v>
      </c>
      <c r="H28" s="87" t="s">
        <v>740</v>
      </c>
      <c r="I28" s="87" t="s">
        <v>90</v>
      </c>
      <c r="J28" s="87" t="s">
        <v>2162</v>
      </c>
      <c r="K28" s="86" t="s">
        <v>1170</v>
      </c>
      <c r="L28" s="87" t="s">
        <v>4364</v>
      </c>
      <c r="M28" s="89">
        <v>45992.345833333333</v>
      </c>
      <c r="N28" s="89">
        <v>45992.688888888893</v>
      </c>
      <c r="O28" s="86" t="s">
        <v>31</v>
      </c>
      <c r="P28" s="87" t="s">
        <v>1250</v>
      </c>
      <c r="Q28" s="87" t="s">
        <v>1387</v>
      </c>
      <c r="R28" s="87" t="s">
        <v>1837</v>
      </c>
      <c r="S28" s="87" t="s">
        <v>5061</v>
      </c>
      <c r="T28" s="87" t="s">
        <v>1172</v>
      </c>
      <c r="U28" s="87" t="s">
        <v>1840</v>
      </c>
      <c r="V28" s="87" t="s">
        <v>40</v>
      </c>
      <c r="W28" s="87" t="s">
        <v>121</v>
      </c>
      <c r="X28" s="87" t="s">
        <v>1214</v>
      </c>
      <c r="Y28" s="87">
        <v>1</v>
      </c>
      <c r="Z28" s="90">
        <f>IF(T28="SOPORTE_TELEFÓNICO",'TARIFAS 2025'!$B$14,IF(V28="PRINCIPAL",'TARIFAS 2025'!$B$8,IF(V28="INTERMEDIA",'TARIFAS 2025'!$C$8,IF(V28="LEJANA",'TARIFAS 2025'!$D$8))))</f>
        <v>51282</v>
      </c>
      <c r="AA28" s="90">
        <f t="shared" si="0"/>
        <v>51282</v>
      </c>
    </row>
    <row r="29" spans="1:27" s="82" customFormat="1" x14ac:dyDescent="0.3">
      <c r="A29" s="87" t="s">
        <v>98</v>
      </c>
      <c r="B29" s="86" t="str">
        <f>VLOOKUP(A29,'CENTROS DE COSTOS'!A:D,2,0)</f>
        <v>0036-0006</v>
      </c>
      <c r="C29" s="86" t="str">
        <f>VLOOKUP(A29,'CENTROS DE COSTOS'!A:D,3,0)</f>
        <v>Wompi Oriente</v>
      </c>
      <c r="D29" s="87">
        <v>50001</v>
      </c>
      <c r="E29" s="88">
        <v>3077858</v>
      </c>
      <c r="F29" s="87">
        <v>67924</v>
      </c>
      <c r="G29" s="86" t="s">
        <v>31</v>
      </c>
      <c r="H29" s="87" t="s">
        <v>814</v>
      </c>
      <c r="I29" s="87" t="s">
        <v>98</v>
      </c>
      <c r="J29" s="87" t="s">
        <v>3384</v>
      </c>
      <c r="K29" s="86" t="s">
        <v>1170</v>
      </c>
      <c r="L29" s="87" t="s">
        <v>4365</v>
      </c>
      <c r="M29" s="89">
        <v>45990.375</v>
      </c>
      <c r="N29" s="89">
        <v>45992.71875</v>
      </c>
      <c r="O29" s="86" t="s">
        <v>31</v>
      </c>
      <c r="P29" s="87" t="s">
        <v>1257</v>
      </c>
      <c r="Q29" s="87" t="s">
        <v>1258</v>
      </c>
      <c r="R29" s="87" t="s">
        <v>1271</v>
      </c>
      <c r="S29" s="87" t="s">
        <v>5062</v>
      </c>
      <c r="T29" s="87" t="s">
        <v>1172</v>
      </c>
      <c r="U29" s="87" t="s">
        <v>1847</v>
      </c>
      <c r="V29" s="87" t="s">
        <v>40</v>
      </c>
      <c r="W29" s="87" t="s">
        <v>121</v>
      </c>
      <c r="X29" s="87" t="s">
        <v>1352</v>
      </c>
      <c r="Y29" s="87">
        <v>1</v>
      </c>
      <c r="Z29" s="90">
        <f>IF(T29="SOPORTE_TELEFÓNICO",'TARIFAS 2025'!$B$14,IF(V29="PRINCIPAL",'TARIFAS 2025'!$B$8,IF(V29="INTERMEDIA",'TARIFAS 2025'!$C$8,IF(V29="LEJANA",'TARIFAS 2025'!$D$8))))</f>
        <v>51282</v>
      </c>
      <c r="AA29" s="90">
        <f t="shared" si="0"/>
        <v>51282</v>
      </c>
    </row>
    <row r="30" spans="1:27" s="82" customFormat="1" x14ac:dyDescent="0.3">
      <c r="A30" s="87" t="s">
        <v>92</v>
      </c>
      <c r="B30" s="86" t="str">
        <f>VLOOKUP(A30,'CENTROS DE COSTOS'!A:D,2,0)</f>
        <v>0036-0002</v>
      </c>
      <c r="C30" s="86" t="str">
        <f>VLOOKUP(A30,'CENTROS DE COSTOS'!A:D,3,0)</f>
        <v>Wompi Eje Cafetero</v>
      </c>
      <c r="D30" s="87">
        <v>63001</v>
      </c>
      <c r="E30" s="88">
        <v>3079118</v>
      </c>
      <c r="F30" s="87">
        <v>63155</v>
      </c>
      <c r="G30" s="86" t="s">
        <v>31</v>
      </c>
      <c r="H30" s="87" t="s">
        <v>939</v>
      </c>
      <c r="I30" s="87" t="s">
        <v>122</v>
      </c>
      <c r="J30" s="87" t="s">
        <v>3385</v>
      </c>
      <c r="K30" s="86" t="s">
        <v>1170</v>
      </c>
      <c r="L30" s="87" t="s">
        <v>4366</v>
      </c>
      <c r="M30" s="89">
        <v>45991.375</v>
      </c>
      <c r="N30" s="89">
        <v>45992.724999999999</v>
      </c>
      <c r="O30" s="86" t="s">
        <v>31</v>
      </c>
      <c r="P30" s="87" t="s">
        <v>1250</v>
      </c>
      <c r="Q30" s="87" t="s">
        <v>1280</v>
      </c>
      <c r="R30" s="87" t="s">
        <v>1283</v>
      </c>
      <c r="S30" s="87" t="s">
        <v>5063</v>
      </c>
      <c r="T30" s="87" t="s">
        <v>1253</v>
      </c>
      <c r="U30" s="87" t="s">
        <v>1844</v>
      </c>
      <c r="V30" s="87" t="s">
        <v>41</v>
      </c>
      <c r="W30" s="87" t="s">
        <v>121</v>
      </c>
      <c r="X30" s="87" t="s">
        <v>1288</v>
      </c>
      <c r="Y30" s="87">
        <v>1</v>
      </c>
      <c r="Z30" s="90">
        <f>IF(T30="SOPORTE_TELEFÓNICO",'TARIFAS 2025'!$B$14,IF(V30="PRINCIPAL",'TARIFAS 2025'!$B$8,IF(V30="INTERMEDIA",'TARIFAS 2025'!$C$8,IF(V30="LEJANA",'TARIFAS 2025'!$D$8))))</f>
        <v>22000</v>
      </c>
      <c r="AA30" s="90">
        <f t="shared" si="0"/>
        <v>22000</v>
      </c>
    </row>
    <row r="31" spans="1:27" s="82" customFormat="1" x14ac:dyDescent="0.3">
      <c r="A31" s="87" t="s">
        <v>71</v>
      </c>
      <c r="B31" s="86" t="str">
        <f>VLOOKUP(A31,'CENTROS DE COSTOS'!A:D,2,0)</f>
        <v>0036-0004</v>
      </c>
      <c r="C31" s="86" t="str">
        <f>VLOOKUP(A31,'CENTROS DE COSTOS'!A:D,3,0)</f>
        <v>Wompi Centro</v>
      </c>
      <c r="D31" s="87">
        <v>11001</v>
      </c>
      <c r="E31" s="88">
        <v>3083083</v>
      </c>
      <c r="F31" s="87">
        <v>74887</v>
      </c>
      <c r="G31" s="86" t="s">
        <v>31</v>
      </c>
      <c r="H31" s="87" t="s">
        <v>618</v>
      </c>
      <c r="I31" s="87" t="s">
        <v>71</v>
      </c>
      <c r="J31" s="87" t="s">
        <v>3386</v>
      </c>
      <c r="K31" s="86" t="s">
        <v>1170</v>
      </c>
      <c r="L31" s="87" t="s">
        <v>4367</v>
      </c>
      <c r="M31" s="89">
        <v>45992.463194444441</v>
      </c>
      <c r="N31" s="89">
        <v>45992.731249999997</v>
      </c>
      <c r="O31" s="86" t="s">
        <v>31</v>
      </c>
      <c r="P31" s="87" t="s">
        <v>1303</v>
      </c>
      <c r="Q31" s="87" t="s">
        <v>1304</v>
      </c>
      <c r="R31" s="87" t="s">
        <v>1305</v>
      </c>
      <c r="S31" s="87" t="s">
        <v>5064</v>
      </c>
      <c r="T31" s="87" t="s">
        <v>1253</v>
      </c>
      <c r="U31" s="87" t="s">
        <v>1848</v>
      </c>
      <c r="V31" s="87" t="s">
        <v>40</v>
      </c>
      <c r="W31" s="87" t="s">
        <v>121</v>
      </c>
      <c r="X31" s="87" t="s">
        <v>1306</v>
      </c>
      <c r="Y31" s="87">
        <v>1</v>
      </c>
      <c r="Z31" s="90">
        <f>IF(T31="SOPORTE_TELEFÓNICO",'TARIFAS 2025'!$B$14,IF(V31="PRINCIPAL",'TARIFAS 2025'!$B$8,IF(V31="INTERMEDIA",'TARIFAS 2025'!$C$8,IF(V31="LEJANA",'TARIFAS 2025'!$D$8))))</f>
        <v>22000</v>
      </c>
      <c r="AA31" s="90">
        <f t="shared" si="0"/>
        <v>22000</v>
      </c>
    </row>
    <row r="32" spans="1:27" s="82" customFormat="1" x14ac:dyDescent="0.3">
      <c r="A32" s="87" t="s">
        <v>74</v>
      </c>
      <c r="B32" s="86" t="str">
        <f>VLOOKUP(A32,'CENTROS DE COSTOS'!A:D,2,0)</f>
        <v>0036-0007</v>
      </c>
      <c r="C32" s="86" t="str">
        <f>VLOOKUP(A32,'CENTROS DE COSTOS'!A:D,3,0)</f>
        <v>Wompi Santander</v>
      </c>
      <c r="D32" s="87">
        <v>68276</v>
      </c>
      <c r="E32" s="88">
        <v>3083745</v>
      </c>
      <c r="F32" s="87">
        <v>45683</v>
      </c>
      <c r="G32" s="86" t="s">
        <v>31</v>
      </c>
      <c r="H32" s="87" t="s">
        <v>963</v>
      </c>
      <c r="I32" s="87" t="s">
        <v>987</v>
      </c>
      <c r="J32" s="87" t="s">
        <v>3387</v>
      </c>
      <c r="K32" s="86" t="s">
        <v>1170</v>
      </c>
      <c r="L32" s="87" t="s">
        <v>4368</v>
      </c>
      <c r="M32" s="89">
        <v>45992.48541666667</v>
      </c>
      <c r="N32" s="89">
        <v>45992.734027777777</v>
      </c>
      <c r="O32" s="86" t="s">
        <v>31</v>
      </c>
      <c r="P32" s="87" t="s">
        <v>1254</v>
      </c>
      <c r="Q32" s="87" t="s">
        <v>1255</v>
      </c>
      <c r="R32" s="87" t="s">
        <v>1256</v>
      </c>
      <c r="S32" s="87" t="s">
        <v>5065</v>
      </c>
      <c r="T32" s="87" t="s">
        <v>1253</v>
      </c>
      <c r="U32" s="87" t="s">
        <v>1841</v>
      </c>
      <c r="V32" s="87" t="s">
        <v>40</v>
      </c>
      <c r="W32" s="87" t="s">
        <v>121</v>
      </c>
      <c r="X32" s="87" t="s">
        <v>1365</v>
      </c>
      <c r="Y32" s="87">
        <v>1</v>
      </c>
      <c r="Z32" s="90">
        <f>IF(T32="SOPORTE_TELEFÓNICO",'TARIFAS 2025'!$B$14,IF(V32="PRINCIPAL",'TARIFAS 2025'!$B$8,IF(V32="INTERMEDIA",'TARIFAS 2025'!$C$8,IF(V32="LEJANA",'TARIFAS 2025'!$D$8))))</f>
        <v>22000</v>
      </c>
      <c r="AA32" s="90">
        <f t="shared" si="0"/>
        <v>22000</v>
      </c>
    </row>
    <row r="33" spans="1:27" s="82" customFormat="1" x14ac:dyDescent="0.3">
      <c r="A33" s="87" t="s">
        <v>71</v>
      </c>
      <c r="B33" s="86" t="str">
        <f>VLOOKUP(A33,'CENTROS DE COSTOS'!A:D,2,0)</f>
        <v>0036-0004</v>
      </c>
      <c r="C33" s="86" t="str">
        <f>VLOOKUP(A33,'CENTROS DE COSTOS'!A:D,3,0)</f>
        <v>Wompi Centro</v>
      </c>
      <c r="D33" s="87">
        <v>11001</v>
      </c>
      <c r="E33" s="88">
        <v>3084253</v>
      </c>
      <c r="F33" s="87">
        <v>51212</v>
      </c>
      <c r="G33" s="86" t="s">
        <v>31</v>
      </c>
      <c r="H33" s="87" t="s">
        <v>618</v>
      </c>
      <c r="I33" s="87" t="s">
        <v>71</v>
      </c>
      <c r="J33" s="87" t="s">
        <v>2232</v>
      </c>
      <c r="K33" s="86" t="s">
        <v>1170</v>
      </c>
      <c r="L33" s="87" t="s">
        <v>4369</v>
      </c>
      <c r="M33" s="89">
        <v>45992.512499999997</v>
      </c>
      <c r="N33" s="89">
        <v>45992.736805555563</v>
      </c>
      <c r="O33" s="86" t="s">
        <v>31</v>
      </c>
      <c r="P33" s="87" t="s">
        <v>1262</v>
      </c>
      <c r="Q33" s="87" t="s">
        <v>1263</v>
      </c>
      <c r="R33" s="87" t="s">
        <v>1264</v>
      </c>
      <c r="S33" s="87" t="s">
        <v>5066</v>
      </c>
      <c r="T33" s="87" t="s">
        <v>1253</v>
      </c>
      <c r="U33" s="87" t="s">
        <v>1845</v>
      </c>
      <c r="V33" s="87" t="s">
        <v>40</v>
      </c>
      <c r="W33" s="87" t="s">
        <v>121</v>
      </c>
      <c r="X33" s="87" t="s">
        <v>1306</v>
      </c>
      <c r="Y33" s="87">
        <v>1</v>
      </c>
      <c r="Z33" s="90">
        <f>IF(T33="SOPORTE_TELEFÓNICO",'TARIFAS 2025'!$B$14,IF(V33="PRINCIPAL",'TARIFAS 2025'!$B$8,IF(V33="INTERMEDIA",'TARIFAS 2025'!$C$8,IF(V33="LEJANA",'TARIFAS 2025'!$D$8))))</f>
        <v>22000</v>
      </c>
      <c r="AA33" s="90">
        <f t="shared" si="0"/>
        <v>22000</v>
      </c>
    </row>
    <row r="34" spans="1:27" s="82" customFormat="1" x14ac:dyDescent="0.3">
      <c r="A34" s="87" t="s">
        <v>71</v>
      </c>
      <c r="B34" s="86" t="str">
        <f>VLOOKUP(A34,'CENTROS DE COSTOS'!A:D,2,0)</f>
        <v>0036-0004</v>
      </c>
      <c r="C34" s="86" t="str">
        <f>VLOOKUP(A34,'CENTROS DE COSTOS'!A:D,3,0)</f>
        <v>Wompi Centro</v>
      </c>
      <c r="D34" s="87">
        <v>11001</v>
      </c>
      <c r="E34" s="88">
        <v>3084323</v>
      </c>
      <c r="F34" s="87">
        <v>25527</v>
      </c>
      <c r="G34" s="86" t="s">
        <v>31</v>
      </c>
      <c r="H34" s="87" t="s">
        <v>618</v>
      </c>
      <c r="I34" s="87" t="s">
        <v>71</v>
      </c>
      <c r="J34" s="87" t="s">
        <v>3388</v>
      </c>
      <c r="K34" s="86" t="s">
        <v>1170</v>
      </c>
      <c r="L34" s="87" t="s">
        <v>4370</v>
      </c>
      <c r="M34" s="89">
        <v>45992.515277777777</v>
      </c>
      <c r="N34" s="89">
        <v>45992.738194444442</v>
      </c>
      <c r="O34" s="86" t="s">
        <v>31</v>
      </c>
      <c r="P34" s="87" t="s">
        <v>1303</v>
      </c>
      <c r="Q34" s="87" t="s">
        <v>1304</v>
      </c>
      <c r="R34" s="87" t="s">
        <v>1305</v>
      </c>
      <c r="S34" s="87" t="s">
        <v>5067</v>
      </c>
      <c r="T34" s="87" t="s">
        <v>1253</v>
      </c>
      <c r="U34" s="87" t="s">
        <v>1845</v>
      </c>
      <c r="V34" s="87" t="s">
        <v>40</v>
      </c>
      <c r="W34" s="87" t="s">
        <v>121</v>
      </c>
      <c r="X34" s="87" t="s">
        <v>1306</v>
      </c>
      <c r="Y34" s="87">
        <v>1</v>
      </c>
      <c r="Z34" s="90">
        <f>IF(T34="SOPORTE_TELEFÓNICO",'TARIFAS 2025'!$B$14,IF(V34="PRINCIPAL",'TARIFAS 2025'!$B$8,IF(V34="INTERMEDIA",'TARIFAS 2025'!$C$8,IF(V34="LEJANA",'TARIFAS 2025'!$D$8))))</f>
        <v>22000</v>
      </c>
      <c r="AA34" s="90">
        <f t="shared" si="0"/>
        <v>22000</v>
      </c>
    </row>
    <row r="35" spans="1:27" s="82" customFormat="1" x14ac:dyDescent="0.3">
      <c r="A35" s="87" t="s">
        <v>91</v>
      </c>
      <c r="B35" s="86" t="str">
        <f>VLOOKUP(A35,'CENTROS DE COSTOS'!A:D,2,0)</f>
        <v>0036-0003</v>
      </c>
      <c r="C35" s="86" t="str">
        <f>VLOOKUP(A35,'CENTROS DE COSTOS'!A:D,3,0)</f>
        <v>Wompi Suroccidente</v>
      </c>
      <c r="D35" s="87">
        <v>52001</v>
      </c>
      <c r="E35" s="88">
        <v>3082158</v>
      </c>
      <c r="F35" s="87">
        <v>66145</v>
      </c>
      <c r="G35" s="86" t="s">
        <v>31</v>
      </c>
      <c r="H35" s="87" t="s">
        <v>133</v>
      </c>
      <c r="I35" s="87" t="s">
        <v>91</v>
      </c>
      <c r="J35" s="87" t="s">
        <v>1814</v>
      </c>
      <c r="K35" s="86" t="s">
        <v>1170</v>
      </c>
      <c r="L35" s="87" t="s">
        <v>4371</v>
      </c>
      <c r="M35" s="89">
        <v>45992.426388888889</v>
      </c>
      <c r="N35" s="89">
        <v>45993.311805555553</v>
      </c>
      <c r="O35" s="86" t="s">
        <v>31</v>
      </c>
      <c r="P35" s="87" t="s">
        <v>1250</v>
      </c>
      <c r="Q35" s="87" t="s">
        <v>1251</v>
      </c>
      <c r="R35" s="87" t="s">
        <v>1252</v>
      </c>
      <c r="S35" s="87" t="s">
        <v>5068</v>
      </c>
      <c r="T35" s="87" t="s">
        <v>1253</v>
      </c>
      <c r="U35" s="87" t="s">
        <v>1846</v>
      </c>
      <c r="V35" s="87" t="s">
        <v>40</v>
      </c>
      <c r="W35" s="87" t="s">
        <v>121</v>
      </c>
      <c r="X35" s="87" t="s">
        <v>1190</v>
      </c>
      <c r="Y35" s="87">
        <v>1</v>
      </c>
      <c r="Z35" s="90">
        <f>IF(T35="SOPORTE_TELEFÓNICO",'TARIFAS 2025'!$B$14,IF(V35="PRINCIPAL",'TARIFAS 2025'!$B$8,IF(V35="INTERMEDIA",'TARIFAS 2025'!$C$8,IF(V35="LEJANA",'TARIFAS 2025'!$D$8))))</f>
        <v>22000</v>
      </c>
      <c r="AA35" s="90">
        <f t="shared" si="0"/>
        <v>22000</v>
      </c>
    </row>
    <row r="36" spans="1:27" s="82" customFormat="1" x14ac:dyDescent="0.3">
      <c r="A36" s="87" t="s">
        <v>98</v>
      </c>
      <c r="B36" s="86" t="str">
        <f>VLOOKUP(A36,'CENTROS DE COSTOS'!A:D,2,0)</f>
        <v>0036-0006</v>
      </c>
      <c r="C36" s="86" t="str">
        <f>VLOOKUP(A36,'CENTROS DE COSTOS'!A:D,3,0)</f>
        <v>Wompi Oriente</v>
      </c>
      <c r="D36" s="87">
        <v>50568</v>
      </c>
      <c r="E36" s="88">
        <v>3022582</v>
      </c>
      <c r="F36" s="87">
        <v>77412</v>
      </c>
      <c r="G36" s="86" t="s">
        <v>31</v>
      </c>
      <c r="H36" s="87" t="s">
        <v>814</v>
      </c>
      <c r="I36" s="87" t="s">
        <v>831</v>
      </c>
      <c r="J36" s="87" t="s">
        <v>3389</v>
      </c>
      <c r="K36" s="86" t="s">
        <v>1170</v>
      </c>
      <c r="L36" s="87" t="s">
        <v>4372</v>
      </c>
      <c r="M36" s="89">
        <v>45976.434027777781</v>
      </c>
      <c r="N36" s="89">
        <v>45993.313888888893</v>
      </c>
      <c r="O36" s="86" t="s">
        <v>31</v>
      </c>
      <c r="P36" s="87" t="s">
        <v>1250</v>
      </c>
      <c r="Q36" s="87" t="s">
        <v>1280</v>
      </c>
      <c r="R36" s="87" t="s">
        <v>1283</v>
      </c>
      <c r="S36" s="87" t="s">
        <v>5069</v>
      </c>
      <c r="T36" s="87" t="s">
        <v>1253</v>
      </c>
      <c r="U36" s="87" t="s">
        <v>1841</v>
      </c>
      <c r="V36" s="87" t="s">
        <v>42</v>
      </c>
      <c r="W36" s="87" t="s">
        <v>121</v>
      </c>
      <c r="X36" s="87" t="s">
        <v>1180</v>
      </c>
      <c r="Y36" s="87">
        <v>2</v>
      </c>
      <c r="Z36" s="90">
        <f>IF(T36="SOPORTE_TELEFÓNICO",'TARIFAS 2025'!$B$14,IF(V36="PRINCIPAL",'TARIFAS 2025'!$B$8,IF(V36="INTERMEDIA",'TARIFAS 2025'!$C$8,IF(V36="LEJANA",'TARIFAS 2025'!$D$8))))</f>
        <v>22000</v>
      </c>
      <c r="AA36" s="90">
        <f t="shared" si="0"/>
        <v>44000</v>
      </c>
    </row>
    <row r="37" spans="1:27" s="82" customFormat="1" x14ac:dyDescent="0.3">
      <c r="A37" s="87" t="s">
        <v>74</v>
      </c>
      <c r="B37" s="86" t="str">
        <f>VLOOKUP(A37,'CENTROS DE COSTOS'!A:D,2,0)</f>
        <v>0036-0007</v>
      </c>
      <c r="C37" s="86" t="str">
        <f>VLOOKUP(A37,'CENTROS DE COSTOS'!A:D,3,0)</f>
        <v>Wompi Santander</v>
      </c>
      <c r="D37" s="87">
        <v>68307</v>
      </c>
      <c r="E37" s="88">
        <v>3078657</v>
      </c>
      <c r="F37" s="87">
        <v>75727</v>
      </c>
      <c r="G37" s="86" t="s">
        <v>31</v>
      </c>
      <c r="H37" s="87" t="s">
        <v>963</v>
      </c>
      <c r="I37" s="87" t="s">
        <v>990</v>
      </c>
      <c r="J37" s="87" t="s">
        <v>2188</v>
      </c>
      <c r="K37" s="86" t="s">
        <v>1170</v>
      </c>
      <c r="L37" s="87" t="s">
        <v>4373</v>
      </c>
      <c r="M37" s="89">
        <v>45990.479861111111</v>
      </c>
      <c r="N37" s="89">
        <v>45993.348611111112</v>
      </c>
      <c r="O37" s="86" t="s">
        <v>31</v>
      </c>
      <c r="P37" s="87" t="s">
        <v>1262</v>
      </c>
      <c r="Q37" s="87" t="s">
        <v>1263</v>
      </c>
      <c r="R37" s="87" t="s">
        <v>1264</v>
      </c>
      <c r="S37" s="87" t="s">
        <v>5070</v>
      </c>
      <c r="T37" s="87" t="s">
        <v>1253</v>
      </c>
      <c r="U37" s="87" t="s">
        <v>1842</v>
      </c>
      <c r="V37" s="87" t="s">
        <v>40</v>
      </c>
      <c r="W37" s="87" t="s">
        <v>121</v>
      </c>
      <c r="X37" s="87" t="s">
        <v>1336</v>
      </c>
      <c r="Y37" s="87">
        <v>1</v>
      </c>
      <c r="Z37" s="90">
        <f>IF(T37="SOPORTE_TELEFÓNICO",'TARIFAS 2025'!$B$14,IF(V37="PRINCIPAL",'TARIFAS 2025'!$B$8,IF(V37="INTERMEDIA",'TARIFAS 2025'!$C$8,IF(V37="LEJANA",'TARIFAS 2025'!$D$8))))</f>
        <v>22000</v>
      </c>
      <c r="AA37" s="90">
        <f t="shared" si="0"/>
        <v>22000</v>
      </c>
    </row>
    <row r="38" spans="1:27" s="82" customFormat="1" x14ac:dyDescent="0.3">
      <c r="A38" s="87" t="s">
        <v>77</v>
      </c>
      <c r="B38" s="86" t="str">
        <f>VLOOKUP(A38,'CENTROS DE COSTOS'!A:D,2,0)</f>
        <v>0036-0003</v>
      </c>
      <c r="C38" s="86" t="str">
        <f>VLOOKUP(A38,'CENTROS DE COSTOS'!A:D,3,0)</f>
        <v>Wompi Suroccidente</v>
      </c>
      <c r="D38" s="87">
        <v>76001</v>
      </c>
      <c r="E38" s="88">
        <v>3077842</v>
      </c>
      <c r="F38" s="87">
        <v>80441</v>
      </c>
      <c r="G38" s="86" t="s">
        <v>31</v>
      </c>
      <c r="H38" s="87" t="s">
        <v>1101</v>
      </c>
      <c r="I38" s="87" t="s">
        <v>77</v>
      </c>
      <c r="J38" s="87" t="s">
        <v>1405</v>
      </c>
      <c r="K38" s="86" t="s">
        <v>1170</v>
      </c>
      <c r="L38" s="87" t="s">
        <v>4374</v>
      </c>
      <c r="M38" s="89">
        <v>45990.375</v>
      </c>
      <c r="N38" s="89">
        <v>45993.352777777778</v>
      </c>
      <c r="O38" s="86" t="s">
        <v>31</v>
      </c>
      <c r="P38" s="87" t="s">
        <v>1262</v>
      </c>
      <c r="Q38" s="87" t="s">
        <v>1263</v>
      </c>
      <c r="R38" s="87" t="s">
        <v>1264</v>
      </c>
      <c r="S38" s="87" t="s">
        <v>5071</v>
      </c>
      <c r="T38" s="87" t="s">
        <v>1253</v>
      </c>
      <c r="U38" s="87" t="s">
        <v>1841</v>
      </c>
      <c r="V38" s="87" t="s">
        <v>40</v>
      </c>
      <c r="W38" s="87" t="s">
        <v>121</v>
      </c>
      <c r="X38" s="87" t="s">
        <v>1288</v>
      </c>
      <c r="Y38" s="87">
        <v>1</v>
      </c>
      <c r="Z38" s="90">
        <f>IF(T38="SOPORTE_TELEFÓNICO",'TARIFAS 2025'!$B$14,IF(V38="PRINCIPAL",'TARIFAS 2025'!$B$8,IF(V38="INTERMEDIA",'TARIFAS 2025'!$C$8,IF(V38="LEJANA",'TARIFAS 2025'!$D$8))))</f>
        <v>22000</v>
      </c>
      <c r="AA38" s="90">
        <f t="shared" si="0"/>
        <v>22000</v>
      </c>
    </row>
    <row r="39" spans="1:27" s="82" customFormat="1" x14ac:dyDescent="0.3">
      <c r="A39" s="87" t="s">
        <v>90</v>
      </c>
      <c r="B39" s="86" t="str">
        <f>VLOOKUP(A39,'CENTROS DE COSTOS'!A:D,2,0)</f>
        <v>0036-0006</v>
      </c>
      <c r="C39" s="86" t="str">
        <f>VLOOKUP(A39,'CENTROS DE COSTOS'!A:D,3,0)</f>
        <v>Wompi Oriente</v>
      </c>
      <c r="D39" s="87">
        <v>41001</v>
      </c>
      <c r="E39" s="88">
        <v>3077656</v>
      </c>
      <c r="F39" s="87">
        <v>49776</v>
      </c>
      <c r="G39" s="86" t="s">
        <v>31</v>
      </c>
      <c r="H39" s="87" t="s">
        <v>740</v>
      </c>
      <c r="I39" s="87" t="s">
        <v>90</v>
      </c>
      <c r="J39" s="87" t="s">
        <v>3390</v>
      </c>
      <c r="K39" s="86" t="s">
        <v>1170</v>
      </c>
      <c r="L39" s="87" t="s">
        <v>4375</v>
      </c>
      <c r="M39" s="89">
        <v>45989.679861111108</v>
      </c>
      <c r="N39" s="89">
        <v>45993.367361111108</v>
      </c>
      <c r="O39" s="86" t="s">
        <v>31</v>
      </c>
      <c r="P39" s="87" t="s">
        <v>1262</v>
      </c>
      <c r="Q39" s="87" t="s">
        <v>1263</v>
      </c>
      <c r="R39" s="87" t="s">
        <v>1264</v>
      </c>
      <c r="S39" s="87" t="s">
        <v>5072</v>
      </c>
      <c r="T39" s="87" t="s">
        <v>1253</v>
      </c>
      <c r="U39" s="87" t="s">
        <v>1845</v>
      </c>
      <c r="V39" s="87" t="s">
        <v>40</v>
      </c>
      <c r="W39" s="87" t="s">
        <v>121</v>
      </c>
      <c r="X39" s="87" t="s">
        <v>1187</v>
      </c>
      <c r="Y39" s="87">
        <v>1</v>
      </c>
      <c r="Z39" s="90">
        <f>IF(T39="SOPORTE_TELEFÓNICO",'TARIFAS 2025'!$B$14,IF(V39="PRINCIPAL",'TARIFAS 2025'!$B$8,IF(V39="INTERMEDIA",'TARIFAS 2025'!$C$8,IF(V39="LEJANA",'TARIFAS 2025'!$D$8))))</f>
        <v>22000</v>
      </c>
      <c r="AA39" s="90">
        <f t="shared" si="0"/>
        <v>22000</v>
      </c>
    </row>
    <row r="40" spans="1:27" s="82" customFormat="1" x14ac:dyDescent="0.3">
      <c r="A40" s="87" t="s">
        <v>77</v>
      </c>
      <c r="B40" s="86" t="str">
        <f>VLOOKUP(A40,'CENTROS DE COSTOS'!A:D,2,0)</f>
        <v>0036-0003</v>
      </c>
      <c r="C40" s="86" t="str">
        <f>VLOOKUP(A40,'CENTROS DE COSTOS'!A:D,3,0)</f>
        <v>Wompi Suroccidente</v>
      </c>
      <c r="D40" s="87">
        <v>76001</v>
      </c>
      <c r="E40" s="88">
        <v>3083685</v>
      </c>
      <c r="F40" s="87">
        <v>75323</v>
      </c>
      <c r="G40" s="86" t="s">
        <v>31</v>
      </c>
      <c r="H40" s="87" t="s">
        <v>1101</v>
      </c>
      <c r="I40" s="87" t="s">
        <v>77</v>
      </c>
      <c r="J40" s="87" t="s">
        <v>3391</v>
      </c>
      <c r="K40" s="86" t="s">
        <v>1170</v>
      </c>
      <c r="L40" s="87" t="s">
        <v>4376</v>
      </c>
      <c r="M40" s="89">
        <v>45992.484027777777</v>
      </c>
      <c r="N40" s="89">
        <v>45993.412499999999</v>
      </c>
      <c r="O40" s="86" t="s">
        <v>31</v>
      </c>
      <c r="P40" s="87" t="s">
        <v>1250</v>
      </c>
      <c r="Q40" s="87" t="s">
        <v>1280</v>
      </c>
      <c r="R40" s="87" t="s">
        <v>1283</v>
      </c>
      <c r="S40" s="87" t="s">
        <v>5073</v>
      </c>
      <c r="T40" s="87" t="s">
        <v>1253</v>
      </c>
      <c r="U40" s="87" t="s">
        <v>1846</v>
      </c>
      <c r="V40" s="87" t="s">
        <v>40</v>
      </c>
      <c r="W40" s="87" t="s">
        <v>121</v>
      </c>
      <c r="X40" s="87" t="s">
        <v>1288</v>
      </c>
      <c r="Y40" s="87">
        <v>1</v>
      </c>
      <c r="Z40" s="90">
        <f>IF(T40="SOPORTE_TELEFÓNICO",'TARIFAS 2025'!$B$14,IF(V40="PRINCIPAL",'TARIFAS 2025'!$B$8,IF(V40="INTERMEDIA",'TARIFAS 2025'!$C$8,IF(V40="LEJANA",'TARIFAS 2025'!$D$8))))</f>
        <v>22000</v>
      </c>
      <c r="AA40" s="90">
        <f t="shared" si="0"/>
        <v>22000</v>
      </c>
    </row>
    <row r="41" spans="1:27" s="82" customFormat="1" x14ac:dyDescent="0.3">
      <c r="A41" s="87" t="s">
        <v>71</v>
      </c>
      <c r="B41" s="86" t="str">
        <f>VLOOKUP(A41,'CENTROS DE COSTOS'!A:D,2,0)</f>
        <v>0036-0004</v>
      </c>
      <c r="C41" s="86" t="str">
        <f>VLOOKUP(A41,'CENTROS DE COSTOS'!A:D,3,0)</f>
        <v>Wompi Centro</v>
      </c>
      <c r="D41" s="87">
        <v>11001</v>
      </c>
      <c r="E41" s="88">
        <v>3084348</v>
      </c>
      <c r="F41" s="87">
        <v>63843</v>
      </c>
      <c r="G41" s="86" t="s">
        <v>31</v>
      </c>
      <c r="H41" s="87" t="s">
        <v>618</v>
      </c>
      <c r="I41" s="87" t="s">
        <v>71</v>
      </c>
      <c r="J41" s="87" t="s">
        <v>2231</v>
      </c>
      <c r="K41" s="86" t="s">
        <v>1170</v>
      </c>
      <c r="L41" s="87" t="s">
        <v>4377</v>
      </c>
      <c r="M41" s="89">
        <v>45992.523611111108</v>
      </c>
      <c r="N41" s="89">
        <v>45993.415972222218</v>
      </c>
      <c r="O41" s="86" t="s">
        <v>31</v>
      </c>
      <c r="P41" s="87" t="s">
        <v>1250</v>
      </c>
      <c r="Q41" s="87" t="s">
        <v>1251</v>
      </c>
      <c r="R41" s="87" t="s">
        <v>1283</v>
      </c>
      <c r="S41" s="87" t="s">
        <v>5074</v>
      </c>
      <c r="T41" s="87" t="s">
        <v>1253</v>
      </c>
      <c r="U41" s="87" t="s">
        <v>1845</v>
      </c>
      <c r="V41" s="87" t="s">
        <v>40</v>
      </c>
      <c r="W41" s="87" t="s">
        <v>121</v>
      </c>
      <c r="X41" s="87" t="s">
        <v>1312</v>
      </c>
      <c r="Y41" s="87">
        <v>1</v>
      </c>
      <c r="Z41" s="90">
        <f>IF(T41="SOPORTE_TELEFÓNICO",'TARIFAS 2025'!$B$14,IF(V41="PRINCIPAL",'TARIFAS 2025'!$B$8,IF(V41="INTERMEDIA",'TARIFAS 2025'!$C$8,IF(V41="LEJANA",'TARIFAS 2025'!$D$8))))</f>
        <v>22000</v>
      </c>
      <c r="AA41" s="90">
        <f t="shared" si="0"/>
        <v>22000</v>
      </c>
    </row>
    <row r="42" spans="1:27" s="82" customFormat="1" x14ac:dyDescent="0.3">
      <c r="A42" s="87" t="s">
        <v>92</v>
      </c>
      <c r="B42" s="86" t="str">
        <f>VLOOKUP(A42,'CENTROS DE COSTOS'!A:D,2,0)</f>
        <v>0036-0002</v>
      </c>
      <c r="C42" s="86" t="str">
        <f>VLOOKUP(A42,'CENTROS DE COSTOS'!A:D,3,0)</f>
        <v>Wompi Eje Cafetero</v>
      </c>
      <c r="D42" s="87">
        <v>76147</v>
      </c>
      <c r="E42" s="88">
        <v>3081173</v>
      </c>
      <c r="F42" s="87">
        <v>26661</v>
      </c>
      <c r="G42" s="86" t="s">
        <v>31</v>
      </c>
      <c r="H42" s="87" t="s">
        <v>1101</v>
      </c>
      <c r="I42" s="87" t="s">
        <v>1109</v>
      </c>
      <c r="J42" s="87" t="s">
        <v>3392</v>
      </c>
      <c r="K42" s="86" t="s">
        <v>1170</v>
      </c>
      <c r="L42" s="87" t="s">
        <v>4378</v>
      </c>
      <c r="M42" s="89">
        <v>45992.386111111111</v>
      </c>
      <c r="N42" s="89">
        <v>45993.463194444441</v>
      </c>
      <c r="O42" s="86" t="s">
        <v>31</v>
      </c>
      <c r="P42" s="87" t="s">
        <v>1250</v>
      </c>
      <c r="Q42" s="87" t="s">
        <v>1280</v>
      </c>
      <c r="R42" s="87" t="s">
        <v>1283</v>
      </c>
      <c r="S42" s="87" t="s">
        <v>5075</v>
      </c>
      <c r="T42" s="87" t="s">
        <v>1253</v>
      </c>
      <c r="U42" s="87" t="s">
        <v>1841</v>
      </c>
      <c r="V42" s="87" t="s">
        <v>40</v>
      </c>
      <c r="W42" s="87" t="s">
        <v>121</v>
      </c>
      <c r="X42" s="87" t="s">
        <v>1288</v>
      </c>
      <c r="Y42" s="87">
        <v>1</v>
      </c>
      <c r="Z42" s="90">
        <f>IF(T42="SOPORTE_TELEFÓNICO",'TARIFAS 2025'!$B$14,IF(V42="PRINCIPAL",'TARIFAS 2025'!$B$8,IF(V42="INTERMEDIA",'TARIFAS 2025'!$C$8,IF(V42="LEJANA",'TARIFAS 2025'!$D$8))))</f>
        <v>22000</v>
      </c>
      <c r="AA42" s="90">
        <f t="shared" si="0"/>
        <v>22000</v>
      </c>
    </row>
    <row r="43" spans="1:27" s="82" customFormat="1" x14ac:dyDescent="0.3">
      <c r="A43" s="87" t="s">
        <v>80</v>
      </c>
      <c r="B43" s="86" t="str">
        <f>VLOOKUP(A43,'CENTROS DE COSTOS'!A:D,2,0)</f>
        <v>0036-0001</v>
      </c>
      <c r="C43" s="86" t="str">
        <f>VLOOKUP(A43,'CENTROS DE COSTOS'!A:D,3,0)</f>
        <v>Wompi Costa</v>
      </c>
      <c r="D43" s="87">
        <v>13001</v>
      </c>
      <c r="E43" s="88">
        <v>3084546</v>
      </c>
      <c r="F43" s="87">
        <v>47370</v>
      </c>
      <c r="G43" s="86" t="s">
        <v>31</v>
      </c>
      <c r="H43" s="87" t="s">
        <v>275</v>
      </c>
      <c r="I43" s="87" t="s">
        <v>80</v>
      </c>
      <c r="J43" s="87" t="s">
        <v>1970</v>
      </c>
      <c r="K43" s="86" t="s">
        <v>1170</v>
      </c>
      <c r="L43" s="87" t="s">
        <v>4379</v>
      </c>
      <c r="M43" s="89">
        <v>45992.535416666673</v>
      </c>
      <c r="N43" s="89">
        <v>45993.486805555563</v>
      </c>
      <c r="O43" s="86" t="s">
        <v>31</v>
      </c>
      <c r="P43" s="87" t="s">
        <v>1250</v>
      </c>
      <c r="Q43" s="87" t="s">
        <v>1251</v>
      </c>
      <c r="R43" s="87" t="s">
        <v>1837</v>
      </c>
      <c r="S43" s="87" t="s">
        <v>5076</v>
      </c>
      <c r="T43" s="87" t="s">
        <v>1172</v>
      </c>
      <c r="U43" s="87" t="s">
        <v>1842</v>
      </c>
      <c r="V43" s="87" t="s">
        <v>40</v>
      </c>
      <c r="W43" s="87" t="s">
        <v>121</v>
      </c>
      <c r="X43" s="87" t="s">
        <v>1228</v>
      </c>
      <c r="Y43" s="87">
        <v>1</v>
      </c>
      <c r="Z43" s="90">
        <f>IF(T43="SOPORTE_TELEFÓNICO",'TARIFAS 2025'!$B$14,IF(V43="PRINCIPAL",'TARIFAS 2025'!$B$8,IF(V43="INTERMEDIA",'TARIFAS 2025'!$C$8,IF(V43="LEJANA",'TARIFAS 2025'!$D$8))))</f>
        <v>51282</v>
      </c>
      <c r="AA43" s="90">
        <f t="shared" si="0"/>
        <v>51282</v>
      </c>
    </row>
    <row r="44" spans="1:27" s="82" customFormat="1" x14ac:dyDescent="0.3">
      <c r="A44" s="87" t="s">
        <v>96</v>
      </c>
      <c r="B44" s="86" t="str">
        <f>VLOOKUP(A44,'CENTROS DE COSTOS'!A:D,2,0)</f>
        <v>0036-0007</v>
      </c>
      <c r="C44" s="86" t="str">
        <f>VLOOKUP(A44,'CENTROS DE COSTOS'!A:D,3,0)</f>
        <v>Wompi Santander</v>
      </c>
      <c r="D44" s="87">
        <v>15238</v>
      </c>
      <c r="E44" s="88">
        <v>3012022</v>
      </c>
      <c r="F44" s="87">
        <v>18727</v>
      </c>
      <c r="G44" s="86" t="s">
        <v>31</v>
      </c>
      <c r="H44" s="87" t="s">
        <v>322</v>
      </c>
      <c r="I44" s="87" t="s">
        <v>352</v>
      </c>
      <c r="J44" s="87" t="s">
        <v>1706</v>
      </c>
      <c r="K44" s="86" t="s">
        <v>1170</v>
      </c>
      <c r="L44" s="87" t="s">
        <v>4380</v>
      </c>
      <c r="M44" s="89">
        <v>45974.333333333343</v>
      </c>
      <c r="N44" s="89">
        <v>45993.488194444442</v>
      </c>
      <c r="O44" s="86" t="s">
        <v>31</v>
      </c>
      <c r="P44" s="87" t="s">
        <v>1254</v>
      </c>
      <c r="Q44" s="87" t="s">
        <v>1255</v>
      </c>
      <c r="R44" s="87" t="s">
        <v>1256</v>
      </c>
      <c r="S44" s="87" t="s">
        <v>5077</v>
      </c>
      <c r="T44" s="87" t="s">
        <v>1253</v>
      </c>
      <c r="U44" s="87" t="s">
        <v>1845</v>
      </c>
      <c r="V44" s="87" t="s">
        <v>41</v>
      </c>
      <c r="W44" s="87" t="s">
        <v>121</v>
      </c>
      <c r="X44" s="87" t="s">
        <v>1272</v>
      </c>
      <c r="Y44" s="87">
        <v>3</v>
      </c>
      <c r="Z44" s="90">
        <f>IF(T44="SOPORTE_TELEFÓNICO",'TARIFAS 2025'!$B$14,IF(V44="PRINCIPAL",'TARIFAS 2025'!$B$8,IF(V44="INTERMEDIA",'TARIFAS 2025'!$C$8,IF(V44="LEJANA",'TARIFAS 2025'!$D$8))))</f>
        <v>22000</v>
      </c>
      <c r="AA44" s="90">
        <f t="shared" si="0"/>
        <v>66000</v>
      </c>
    </row>
    <row r="45" spans="1:27" s="82" customFormat="1" x14ac:dyDescent="0.3">
      <c r="A45" s="87" t="s">
        <v>96</v>
      </c>
      <c r="B45" s="86" t="str">
        <f>VLOOKUP(A45,'CENTROS DE COSTOS'!A:D,2,0)</f>
        <v>0036-0007</v>
      </c>
      <c r="C45" s="86" t="str">
        <f>VLOOKUP(A45,'CENTROS DE COSTOS'!A:D,3,0)</f>
        <v>Wompi Santander</v>
      </c>
      <c r="D45" s="87">
        <v>15238</v>
      </c>
      <c r="E45" s="88">
        <v>3074039</v>
      </c>
      <c r="F45" s="87">
        <v>35965</v>
      </c>
      <c r="G45" s="86" t="s">
        <v>31</v>
      </c>
      <c r="H45" s="87" t="s">
        <v>322</v>
      </c>
      <c r="I45" s="87" t="s">
        <v>352</v>
      </c>
      <c r="J45" s="87" t="s">
        <v>3393</v>
      </c>
      <c r="K45" s="86" t="s">
        <v>1170</v>
      </c>
      <c r="L45" s="87" t="s">
        <v>4381</v>
      </c>
      <c r="M45" s="89">
        <v>45989.333333333343</v>
      </c>
      <c r="N45" s="89">
        <v>45993.493055555547</v>
      </c>
      <c r="O45" s="86" t="s">
        <v>31</v>
      </c>
      <c r="P45" s="87" t="s">
        <v>1250</v>
      </c>
      <c r="Q45" s="87" t="s">
        <v>1387</v>
      </c>
      <c r="R45" s="87" t="s">
        <v>1252</v>
      </c>
      <c r="S45" s="87" t="s">
        <v>5078</v>
      </c>
      <c r="T45" s="87" t="s">
        <v>1172</v>
      </c>
      <c r="U45" s="87" t="s">
        <v>1847</v>
      </c>
      <c r="V45" s="87" t="s">
        <v>41</v>
      </c>
      <c r="W45" s="87" t="s">
        <v>121</v>
      </c>
      <c r="X45" s="87" t="s">
        <v>1234</v>
      </c>
      <c r="Y45" s="87">
        <v>1</v>
      </c>
      <c r="Z45" s="90">
        <f>IF(T45="SOPORTE_TELEFÓNICO",'TARIFAS 2025'!$B$14,IF(V45="PRINCIPAL",'TARIFAS 2025'!$B$8,IF(V45="INTERMEDIA",'TARIFAS 2025'!$C$8,IF(V45="LEJANA",'TARIFAS 2025'!$D$8))))</f>
        <v>172989</v>
      </c>
      <c r="AA45" s="90">
        <f t="shared" si="0"/>
        <v>172989</v>
      </c>
    </row>
    <row r="46" spans="1:27" s="82" customFormat="1" x14ac:dyDescent="0.3">
      <c r="A46" s="87" t="s">
        <v>88</v>
      </c>
      <c r="B46" s="86" t="str">
        <f>VLOOKUP(A46,'CENTROS DE COSTOS'!A:D,2,0)</f>
        <v>0036-0005</v>
      </c>
      <c r="C46" s="86" t="str">
        <f>VLOOKUP(A46,'CENTROS DE COSTOS'!A:D,3,0)</f>
        <v>Wompi Noroccidente</v>
      </c>
      <c r="D46" s="87">
        <v>5001</v>
      </c>
      <c r="E46" s="88">
        <v>3084525</v>
      </c>
      <c r="F46" s="87">
        <v>51395</v>
      </c>
      <c r="G46" s="86" t="s">
        <v>31</v>
      </c>
      <c r="H46" s="87" t="s">
        <v>120</v>
      </c>
      <c r="I46" s="87" t="s">
        <v>88</v>
      </c>
      <c r="J46" s="87" t="s">
        <v>1793</v>
      </c>
      <c r="K46" s="86" t="s">
        <v>1170</v>
      </c>
      <c r="L46" s="87" t="s">
        <v>4382</v>
      </c>
      <c r="M46" s="89">
        <v>45992.527083333327</v>
      </c>
      <c r="N46" s="89">
        <v>45993.548611111109</v>
      </c>
      <c r="O46" s="86" t="s">
        <v>31</v>
      </c>
      <c r="P46" s="87" t="s">
        <v>1340</v>
      </c>
      <c r="Q46" s="87" t="s">
        <v>1400</v>
      </c>
      <c r="R46" s="87" t="s">
        <v>1397</v>
      </c>
      <c r="S46" s="87" t="s">
        <v>5079</v>
      </c>
      <c r="T46" s="87" t="s">
        <v>1172</v>
      </c>
      <c r="U46" s="87" t="s">
        <v>1845</v>
      </c>
      <c r="V46" s="87" t="s">
        <v>40</v>
      </c>
      <c r="W46" s="87" t="s">
        <v>121</v>
      </c>
      <c r="X46" s="87" t="s">
        <v>1230</v>
      </c>
      <c r="Y46" s="87">
        <v>1</v>
      </c>
      <c r="Z46" s="90">
        <f>IF(T46="SOPORTE_TELEFÓNICO",'TARIFAS 2025'!$B$14,IF(V46="PRINCIPAL",'TARIFAS 2025'!$B$8,IF(V46="INTERMEDIA",'TARIFAS 2025'!$C$8,IF(V46="LEJANA",'TARIFAS 2025'!$D$8))))</f>
        <v>51282</v>
      </c>
      <c r="AA46" s="90">
        <f t="shared" si="0"/>
        <v>51282</v>
      </c>
    </row>
    <row r="47" spans="1:27" s="82" customFormat="1" x14ac:dyDescent="0.3">
      <c r="A47" s="87" t="s">
        <v>91</v>
      </c>
      <c r="B47" s="86" t="str">
        <f>VLOOKUP(A47,'CENTROS DE COSTOS'!A:D,2,0)</f>
        <v>0036-0003</v>
      </c>
      <c r="C47" s="86" t="str">
        <f>VLOOKUP(A47,'CENTROS DE COSTOS'!A:D,3,0)</f>
        <v>Wompi Suroccidente</v>
      </c>
      <c r="D47" s="87">
        <v>52356</v>
      </c>
      <c r="E47" s="88">
        <v>3081759</v>
      </c>
      <c r="F47" s="87">
        <v>37745</v>
      </c>
      <c r="G47" s="86" t="s">
        <v>31</v>
      </c>
      <c r="H47" s="87" t="s">
        <v>133</v>
      </c>
      <c r="I47" s="87" t="s">
        <v>863</v>
      </c>
      <c r="J47" s="87" t="s">
        <v>1815</v>
      </c>
      <c r="K47" s="86" t="s">
        <v>1170</v>
      </c>
      <c r="L47" s="87" t="s">
        <v>4383</v>
      </c>
      <c r="M47" s="89">
        <v>45992.404166666667</v>
      </c>
      <c r="N47" s="89">
        <v>45993.555555555547</v>
      </c>
      <c r="O47" s="86" t="s">
        <v>31</v>
      </c>
      <c r="P47" s="87" t="s">
        <v>1250</v>
      </c>
      <c r="Q47" s="87" t="s">
        <v>1280</v>
      </c>
      <c r="R47" s="87" t="s">
        <v>1252</v>
      </c>
      <c r="S47" s="87" t="s">
        <v>5080</v>
      </c>
      <c r="T47" s="87" t="s">
        <v>1172</v>
      </c>
      <c r="U47" s="87" t="s">
        <v>1845</v>
      </c>
      <c r="V47" s="87" t="s">
        <v>41</v>
      </c>
      <c r="W47" s="87" t="s">
        <v>121</v>
      </c>
      <c r="X47" s="87" t="s">
        <v>1206</v>
      </c>
      <c r="Y47" s="87">
        <v>1</v>
      </c>
      <c r="Z47" s="90">
        <f>IF(T47="SOPORTE_TELEFÓNICO",'TARIFAS 2025'!$B$14,IF(V47="PRINCIPAL",'TARIFAS 2025'!$B$8,IF(V47="INTERMEDIA",'TARIFAS 2025'!$C$8,IF(V47="LEJANA",'TARIFAS 2025'!$D$8))))</f>
        <v>172989</v>
      </c>
      <c r="AA47" s="90">
        <f t="shared" si="0"/>
        <v>172989</v>
      </c>
    </row>
    <row r="48" spans="1:27" s="82" customFormat="1" x14ac:dyDescent="0.3">
      <c r="A48" s="87" t="s">
        <v>71</v>
      </c>
      <c r="B48" s="86" t="str">
        <f>VLOOKUP(A48,'CENTROS DE COSTOS'!A:D,2,0)</f>
        <v>0036-0004</v>
      </c>
      <c r="C48" s="86" t="str">
        <f>VLOOKUP(A48,'CENTROS DE COSTOS'!A:D,3,0)</f>
        <v>Wompi Centro</v>
      </c>
      <c r="D48" s="87">
        <v>11001</v>
      </c>
      <c r="E48" s="88">
        <v>3087248</v>
      </c>
      <c r="F48" s="87">
        <v>39525</v>
      </c>
      <c r="G48" s="86" t="s">
        <v>31</v>
      </c>
      <c r="H48" s="87" t="s">
        <v>618</v>
      </c>
      <c r="I48" s="87" t="s">
        <v>71</v>
      </c>
      <c r="J48" s="87" t="s">
        <v>1790</v>
      </c>
      <c r="K48" s="86" t="s">
        <v>1170</v>
      </c>
      <c r="L48" s="87" t="s">
        <v>4384</v>
      </c>
      <c r="M48" s="89">
        <v>45993.333333333343</v>
      </c>
      <c r="N48" s="89">
        <v>45993.559027777781</v>
      </c>
      <c r="O48" s="86" t="s">
        <v>31</v>
      </c>
      <c r="P48" s="87" t="s">
        <v>1290</v>
      </c>
      <c r="Q48" s="87" t="s">
        <v>1296</v>
      </c>
      <c r="R48" s="87" t="s">
        <v>1292</v>
      </c>
      <c r="S48" s="87" t="s">
        <v>5081</v>
      </c>
      <c r="T48" s="87" t="s">
        <v>1172</v>
      </c>
      <c r="U48" s="87" t="s">
        <v>1845</v>
      </c>
      <c r="V48" s="87" t="s">
        <v>40</v>
      </c>
      <c r="W48" s="87" t="s">
        <v>121</v>
      </c>
      <c r="X48" s="87" t="s">
        <v>1202</v>
      </c>
      <c r="Y48" s="87">
        <v>1</v>
      </c>
      <c r="Z48" s="90">
        <f>IF(T48="SOPORTE_TELEFÓNICO",'TARIFAS 2025'!$B$14,IF(V48="PRINCIPAL",'TARIFAS 2025'!$B$8,IF(V48="INTERMEDIA",'TARIFAS 2025'!$C$8,IF(V48="LEJANA",'TARIFAS 2025'!$D$8))))</f>
        <v>51282</v>
      </c>
      <c r="AA48" s="90">
        <f t="shared" si="0"/>
        <v>51282</v>
      </c>
    </row>
    <row r="49" spans="1:27" s="82" customFormat="1" x14ac:dyDescent="0.3">
      <c r="A49" s="87" t="s">
        <v>85</v>
      </c>
      <c r="B49" s="86" t="str">
        <f>VLOOKUP(A49,'CENTROS DE COSTOS'!A:D,2,0)</f>
        <v>0036-0006</v>
      </c>
      <c r="C49" s="86" t="str">
        <f>VLOOKUP(A49,'CENTROS DE COSTOS'!A:D,3,0)</f>
        <v>Wompi Oriente</v>
      </c>
      <c r="D49" s="87">
        <v>73001</v>
      </c>
      <c r="E49" s="88">
        <v>3086904</v>
      </c>
      <c r="F49" s="87">
        <v>46297</v>
      </c>
      <c r="G49" s="86" t="s">
        <v>31</v>
      </c>
      <c r="H49" s="87" t="s">
        <v>1056</v>
      </c>
      <c r="I49" s="87" t="s">
        <v>85</v>
      </c>
      <c r="J49" s="87" t="s">
        <v>3394</v>
      </c>
      <c r="K49" s="86" t="s">
        <v>1170</v>
      </c>
      <c r="L49" s="87" t="s">
        <v>4385</v>
      </c>
      <c r="M49" s="89">
        <v>45992.69027777778</v>
      </c>
      <c r="N49" s="89">
        <v>45993.602777777778</v>
      </c>
      <c r="O49" s="86" t="s">
        <v>31</v>
      </c>
      <c r="P49" s="87" t="s">
        <v>1250</v>
      </c>
      <c r="Q49" s="87" t="s">
        <v>1280</v>
      </c>
      <c r="R49" s="87" t="s">
        <v>1281</v>
      </c>
      <c r="S49" s="87" t="s">
        <v>5082</v>
      </c>
      <c r="T49" s="87" t="s">
        <v>1172</v>
      </c>
      <c r="U49" s="87" t="s">
        <v>1843</v>
      </c>
      <c r="V49" s="87" t="s">
        <v>40</v>
      </c>
      <c r="W49" s="87" t="s">
        <v>121</v>
      </c>
      <c r="X49" s="87" t="s">
        <v>1308</v>
      </c>
      <c r="Y49" s="87">
        <v>1</v>
      </c>
      <c r="Z49" s="90">
        <f>IF(T49="SOPORTE_TELEFÓNICO",'TARIFAS 2025'!$B$14,IF(V49="PRINCIPAL",'TARIFAS 2025'!$B$8,IF(V49="INTERMEDIA",'TARIFAS 2025'!$C$8,IF(V49="LEJANA",'TARIFAS 2025'!$D$8))))</f>
        <v>51282</v>
      </c>
      <c r="AA49" s="90">
        <f t="shared" si="0"/>
        <v>51282</v>
      </c>
    </row>
    <row r="50" spans="1:27" s="82" customFormat="1" x14ac:dyDescent="0.3">
      <c r="A50" s="87" t="s">
        <v>88</v>
      </c>
      <c r="B50" s="86" t="str">
        <f>VLOOKUP(A50,'CENTROS DE COSTOS'!A:D,2,0)</f>
        <v>0036-0005</v>
      </c>
      <c r="C50" s="86" t="str">
        <f>VLOOKUP(A50,'CENTROS DE COSTOS'!A:D,3,0)</f>
        <v>Wompi Noroccidente</v>
      </c>
      <c r="D50" s="87">
        <v>5697</v>
      </c>
      <c r="E50" s="88">
        <v>3086389</v>
      </c>
      <c r="F50" s="87">
        <v>10361</v>
      </c>
      <c r="G50" s="86" t="s">
        <v>31</v>
      </c>
      <c r="H50" s="87" t="s">
        <v>120</v>
      </c>
      <c r="I50" s="87" t="s">
        <v>178</v>
      </c>
      <c r="J50" s="87" t="s">
        <v>1536</v>
      </c>
      <c r="K50" s="86" t="s">
        <v>1170</v>
      </c>
      <c r="L50" s="87" t="s">
        <v>4386</v>
      </c>
      <c r="M50" s="89">
        <v>45992.682638888888</v>
      </c>
      <c r="N50" s="89">
        <v>45993.606249999997</v>
      </c>
      <c r="O50" s="86" t="s">
        <v>31</v>
      </c>
      <c r="P50" s="87" t="s">
        <v>1340</v>
      </c>
      <c r="Q50" s="87" t="s">
        <v>1341</v>
      </c>
      <c r="R50" s="87" t="s">
        <v>1267</v>
      </c>
      <c r="S50" s="87" t="s">
        <v>5083</v>
      </c>
      <c r="T50" s="87" t="s">
        <v>1253</v>
      </c>
      <c r="U50" s="87" t="s">
        <v>1845</v>
      </c>
      <c r="V50" s="87" t="s">
        <v>41</v>
      </c>
      <c r="W50" s="87" t="s">
        <v>121</v>
      </c>
      <c r="X50" s="87" t="s">
        <v>1313</v>
      </c>
      <c r="Y50" s="87">
        <v>1</v>
      </c>
      <c r="Z50" s="90">
        <f>IF(T50="SOPORTE_TELEFÓNICO",'TARIFAS 2025'!$B$14,IF(V50="PRINCIPAL",'TARIFAS 2025'!$B$8,IF(V50="INTERMEDIA",'TARIFAS 2025'!$C$8,IF(V50="LEJANA",'TARIFAS 2025'!$D$8))))</f>
        <v>22000</v>
      </c>
      <c r="AA50" s="90">
        <f t="shared" si="0"/>
        <v>22000</v>
      </c>
    </row>
    <row r="51" spans="1:27" s="82" customFormat="1" x14ac:dyDescent="0.3">
      <c r="A51" s="87" t="s">
        <v>81</v>
      </c>
      <c r="B51" s="86" t="str">
        <f>VLOOKUP(A51,'CENTROS DE COSTOS'!A:D,2,0)</f>
        <v>0036-0007</v>
      </c>
      <c r="C51" s="86" t="str">
        <f>VLOOKUP(A51,'CENTROS DE COSTOS'!A:D,3,0)</f>
        <v>Wompi Santander</v>
      </c>
      <c r="D51" s="87">
        <v>54405</v>
      </c>
      <c r="E51" s="88">
        <v>3086708</v>
      </c>
      <c r="F51" s="87">
        <v>65169</v>
      </c>
      <c r="G51" s="86" t="s">
        <v>31</v>
      </c>
      <c r="H51" s="87" t="s">
        <v>891</v>
      </c>
      <c r="I51" s="87" t="s">
        <v>913</v>
      </c>
      <c r="J51" s="87" t="s">
        <v>3395</v>
      </c>
      <c r="K51" s="86" t="s">
        <v>1170</v>
      </c>
      <c r="L51" s="87" t="s">
        <v>4387</v>
      </c>
      <c r="M51" s="89">
        <v>45992.688194444447</v>
      </c>
      <c r="N51" s="89">
        <v>45993.657638888893</v>
      </c>
      <c r="O51" s="86" t="s">
        <v>31</v>
      </c>
      <c r="P51" s="87" t="s">
        <v>1262</v>
      </c>
      <c r="Q51" s="87" t="s">
        <v>1274</v>
      </c>
      <c r="R51" s="87" t="s">
        <v>1275</v>
      </c>
      <c r="S51" s="87" t="s">
        <v>5084</v>
      </c>
      <c r="T51" s="87" t="s">
        <v>1253</v>
      </c>
      <c r="U51" s="87" t="s">
        <v>1845</v>
      </c>
      <c r="V51" s="87" t="s">
        <v>40</v>
      </c>
      <c r="W51" s="87" t="s">
        <v>121</v>
      </c>
      <c r="X51" s="87" t="s">
        <v>1199</v>
      </c>
      <c r="Y51" s="87">
        <v>1</v>
      </c>
      <c r="Z51" s="90">
        <f>IF(T51="SOPORTE_TELEFÓNICO",'TARIFAS 2025'!$B$14,IF(V51="PRINCIPAL",'TARIFAS 2025'!$B$8,IF(V51="INTERMEDIA",'TARIFAS 2025'!$C$8,IF(V51="LEJANA",'TARIFAS 2025'!$D$8))))</f>
        <v>22000</v>
      </c>
      <c r="AA51" s="90">
        <f t="shared" si="0"/>
        <v>22000</v>
      </c>
    </row>
    <row r="52" spans="1:27" s="82" customFormat="1" x14ac:dyDescent="0.3">
      <c r="A52" s="87" t="s">
        <v>71</v>
      </c>
      <c r="B52" s="86" t="str">
        <f>VLOOKUP(A52,'CENTROS DE COSTOS'!A:D,2,0)</f>
        <v>0036-0004</v>
      </c>
      <c r="C52" s="86" t="str">
        <f>VLOOKUP(A52,'CENTROS DE COSTOS'!A:D,3,0)</f>
        <v>Wompi Centro</v>
      </c>
      <c r="D52" s="87">
        <v>11001</v>
      </c>
      <c r="E52" s="88">
        <v>3088198</v>
      </c>
      <c r="F52" s="87">
        <v>59758</v>
      </c>
      <c r="G52" s="86" t="s">
        <v>31</v>
      </c>
      <c r="H52" s="87" t="s">
        <v>618</v>
      </c>
      <c r="I52" s="87" t="s">
        <v>71</v>
      </c>
      <c r="J52" s="87" t="s">
        <v>1951</v>
      </c>
      <c r="K52" s="86" t="s">
        <v>1170</v>
      </c>
      <c r="L52" s="87" t="s">
        <v>4388</v>
      </c>
      <c r="M52" s="89">
        <v>45993.361111111109</v>
      </c>
      <c r="N52" s="89">
        <v>45993.663194444453</v>
      </c>
      <c r="O52" s="86" t="s">
        <v>31</v>
      </c>
      <c r="P52" s="87" t="s">
        <v>1262</v>
      </c>
      <c r="Q52" s="87" t="s">
        <v>1263</v>
      </c>
      <c r="R52" s="87" t="s">
        <v>1264</v>
      </c>
      <c r="S52" s="87" t="s">
        <v>5085</v>
      </c>
      <c r="T52" s="87" t="s">
        <v>1253</v>
      </c>
      <c r="U52" s="87" t="s">
        <v>1846</v>
      </c>
      <c r="V52" s="87" t="s">
        <v>40</v>
      </c>
      <c r="W52" s="87" t="s">
        <v>121</v>
      </c>
      <c r="X52" s="87" t="s">
        <v>1306</v>
      </c>
      <c r="Y52" s="87">
        <v>1</v>
      </c>
      <c r="Z52" s="90">
        <f>IF(T52="SOPORTE_TELEFÓNICO",'TARIFAS 2025'!$B$14,IF(V52="PRINCIPAL",'TARIFAS 2025'!$B$8,IF(V52="INTERMEDIA",'TARIFAS 2025'!$C$8,IF(V52="LEJANA",'TARIFAS 2025'!$D$8))))</f>
        <v>22000</v>
      </c>
      <c r="AA52" s="90">
        <f t="shared" si="0"/>
        <v>22000</v>
      </c>
    </row>
    <row r="53" spans="1:27" s="82" customFormat="1" x14ac:dyDescent="0.3">
      <c r="A53" s="87" t="s">
        <v>88</v>
      </c>
      <c r="B53" s="86" t="str">
        <f>VLOOKUP(A53,'CENTROS DE COSTOS'!A:D,2,0)</f>
        <v>0036-0005</v>
      </c>
      <c r="C53" s="86" t="str">
        <f>VLOOKUP(A53,'CENTROS DE COSTOS'!A:D,3,0)</f>
        <v>Wompi Noroccidente</v>
      </c>
      <c r="D53" s="87">
        <v>5001</v>
      </c>
      <c r="E53" s="88">
        <v>3077844</v>
      </c>
      <c r="F53" s="87">
        <v>10550</v>
      </c>
      <c r="G53" s="86" t="s">
        <v>31</v>
      </c>
      <c r="H53" s="87" t="s">
        <v>120</v>
      </c>
      <c r="I53" s="87" t="s">
        <v>88</v>
      </c>
      <c r="J53" s="87" t="s">
        <v>3365</v>
      </c>
      <c r="K53" s="86" t="s">
        <v>1170</v>
      </c>
      <c r="L53" s="87" t="s">
        <v>4389</v>
      </c>
      <c r="M53" s="89">
        <v>45990.375</v>
      </c>
      <c r="N53" s="89">
        <v>45993.666666666657</v>
      </c>
      <c r="O53" s="86" t="s">
        <v>31</v>
      </c>
      <c r="P53" s="87" t="s">
        <v>1250</v>
      </c>
      <c r="Q53" s="87" t="s">
        <v>1251</v>
      </c>
      <c r="R53" s="87" t="s">
        <v>1283</v>
      </c>
      <c r="S53" s="87" t="s">
        <v>5086</v>
      </c>
      <c r="T53" s="87" t="s">
        <v>1253</v>
      </c>
      <c r="U53" s="87" t="s">
        <v>1847</v>
      </c>
      <c r="V53" s="87" t="s">
        <v>40</v>
      </c>
      <c r="W53" s="87" t="s">
        <v>121</v>
      </c>
      <c r="X53" s="87" t="s">
        <v>1313</v>
      </c>
      <c r="Y53" s="87">
        <v>1</v>
      </c>
      <c r="Z53" s="90">
        <f>IF(T53="SOPORTE_TELEFÓNICO",'TARIFAS 2025'!$B$14,IF(V53="PRINCIPAL",'TARIFAS 2025'!$B$8,IF(V53="INTERMEDIA",'TARIFAS 2025'!$C$8,IF(V53="LEJANA",'TARIFAS 2025'!$D$8))))</f>
        <v>22000</v>
      </c>
      <c r="AA53" s="90">
        <f t="shared" si="0"/>
        <v>22000</v>
      </c>
    </row>
    <row r="54" spans="1:27" s="82" customFormat="1" x14ac:dyDescent="0.3">
      <c r="A54" s="87" t="s">
        <v>71</v>
      </c>
      <c r="B54" s="86" t="str">
        <f>VLOOKUP(A54,'CENTROS DE COSTOS'!A:D,2,0)</f>
        <v>0036-0004</v>
      </c>
      <c r="C54" s="86" t="str">
        <f>VLOOKUP(A54,'CENTROS DE COSTOS'!A:D,3,0)</f>
        <v>Wompi Centro</v>
      </c>
      <c r="D54" s="87">
        <v>11001</v>
      </c>
      <c r="E54" s="88">
        <v>3089764</v>
      </c>
      <c r="F54" s="87">
        <v>61927</v>
      </c>
      <c r="G54" s="86" t="s">
        <v>31</v>
      </c>
      <c r="H54" s="87" t="s">
        <v>618</v>
      </c>
      <c r="I54" s="87" t="s">
        <v>71</v>
      </c>
      <c r="J54" s="87" t="s">
        <v>3396</v>
      </c>
      <c r="K54" s="86" t="s">
        <v>1170</v>
      </c>
      <c r="L54" s="87" t="s">
        <v>4390</v>
      </c>
      <c r="M54" s="89">
        <v>45993.424305555563</v>
      </c>
      <c r="N54" s="89">
        <v>45993.680555555547</v>
      </c>
      <c r="O54" s="86" t="s">
        <v>31</v>
      </c>
      <c r="P54" s="87" t="s">
        <v>1250</v>
      </c>
      <c r="Q54" s="87" t="s">
        <v>1251</v>
      </c>
      <c r="R54" s="87" t="s">
        <v>1252</v>
      </c>
      <c r="S54" s="87" t="s">
        <v>5087</v>
      </c>
      <c r="T54" s="87" t="s">
        <v>1253</v>
      </c>
      <c r="U54" s="87" t="s">
        <v>1847</v>
      </c>
      <c r="V54" s="87" t="s">
        <v>40</v>
      </c>
      <c r="W54" s="87" t="s">
        <v>121</v>
      </c>
      <c r="X54" s="87" t="s">
        <v>1306</v>
      </c>
      <c r="Y54" s="87">
        <v>1</v>
      </c>
      <c r="Z54" s="90">
        <f>IF(T54="SOPORTE_TELEFÓNICO",'TARIFAS 2025'!$B$14,IF(V54="PRINCIPAL",'TARIFAS 2025'!$B$8,IF(V54="INTERMEDIA",'TARIFAS 2025'!$C$8,IF(V54="LEJANA",'TARIFAS 2025'!$D$8))))</f>
        <v>22000</v>
      </c>
      <c r="AA54" s="90">
        <f t="shared" si="0"/>
        <v>22000</v>
      </c>
    </row>
    <row r="55" spans="1:27" s="82" customFormat="1" x14ac:dyDescent="0.3">
      <c r="A55" s="87" t="s">
        <v>74</v>
      </c>
      <c r="B55" s="86" t="str">
        <f>VLOOKUP(A55,'CENTROS DE COSTOS'!A:D,2,0)</f>
        <v>0036-0007</v>
      </c>
      <c r="C55" s="86" t="str">
        <f>VLOOKUP(A55,'CENTROS DE COSTOS'!A:D,3,0)</f>
        <v>Wompi Santander</v>
      </c>
      <c r="D55" s="87">
        <v>68276</v>
      </c>
      <c r="E55" s="88">
        <v>3090981</v>
      </c>
      <c r="F55" s="87">
        <v>62770</v>
      </c>
      <c r="G55" s="86" t="s">
        <v>31</v>
      </c>
      <c r="H55" s="87" t="s">
        <v>963</v>
      </c>
      <c r="I55" s="87" t="s">
        <v>987</v>
      </c>
      <c r="J55" s="87" t="s">
        <v>1409</v>
      </c>
      <c r="K55" s="86" t="s">
        <v>1170</v>
      </c>
      <c r="L55" s="87" t="s">
        <v>4391</v>
      </c>
      <c r="M55" s="89">
        <v>45993.489583333343</v>
      </c>
      <c r="N55" s="89">
        <v>45993.686111111107</v>
      </c>
      <c r="O55" s="86" t="s">
        <v>31</v>
      </c>
      <c r="P55" s="87" t="s">
        <v>1265</v>
      </c>
      <c r="Q55" s="87" t="s">
        <v>1371</v>
      </c>
      <c r="R55" s="87" t="s">
        <v>1267</v>
      </c>
      <c r="S55" s="87" t="s">
        <v>5088</v>
      </c>
      <c r="T55" s="87" t="s">
        <v>1253</v>
      </c>
      <c r="U55" s="87" t="s">
        <v>1845</v>
      </c>
      <c r="V55" s="87" t="s">
        <v>40</v>
      </c>
      <c r="W55" s="87" t="s">
        <v>121</v>
      </c>
      <c r="X55" s="87" t="s">
        <v>1203</v>
      </c>
      <c r="Y55" s="87">
        <v>1</v>
      </c>
      <c r="Z55" s="90">
        <f>IF(T55="SOPORTE_TELEFÓNICO",'TARIFAS 2025'!$B$14,IF(V55="PRINCIPAL",'TARIFAS 2025'!$B$8,IF(V55="INTERMEDIA",'TARIFAS 2025'!$C$8,IF(V55="LEJANA",'TARIFAS 2025'!$D$8))))</f>
        <v>22000</v>
      </c>
      <c r="AA55" s="90">
        <f t="shared" si="0"/>
        <v>22000</v>
      </c>
    </row>
    <row r="56" spans="1:27" s="82" customFormat="1" x14ac:dyDescent="0.3">
      <c r="A56" s="87" t="s">
        <v>81</v>
      </c>
      <c r="B56" s="86" t="str">
        <f>VLOOKUP(A56,'CENTROS DE COSTOS'!A:D,2,0)</f>
        <v>0036-0007</v>
      </c>
      <c r="C56" s="86" t="str">
        <f>VLOOKUP(A56,'CENTROS DE COSTOS'!A:D,3,0)</f>
        <v>Wompi Santander</v>
      </c>
      <c r="D56" s="87">
        <v>54261</v>
      </c>
      <c r="E56" s="88">
        <v>3050612</v>
      </c>
      <c r="F56" s="87">
        <v>74378</v>
      </c>
      <c r="G56" s="86" t="s">
        <v>31</v>
      </c>
      <c r="H56" s="87" t="s">
        <v>891</v>
      </c>
      <c r="I56" s="87" t="s">
        <v>906</v>
      </c>
      <c r="J56" s="87" t="s">
        <v>3397</v>
      </c>
      <c r="K56" s="86" t="s">
        <v>1170</v>
      </c>
      <c r="L56" s="87" t="s">
        <v>4392</v>
      </c>
      <c r="M56" s="89">
        <v>45985.333333333343</v>
      </c>
      <c r="N56" s="89">
        <v>45993.71597222222</v>
      </c>
      <c r="O56" s="86" t="s">
        <v>31</v>
      </c>
      <c r="P56" s="87" t="s">
        <v>1262</v>
      </c>
      <c r="Q56" s="87" t="s">
        <v>1274</v>
      </c>
      <c r="R56" s="87" t="s">
        <v>1275</v>
      </c>
      <c r="S56" s="87" t="s">
        <v>5089</v>
      </c>
      <c r="T56" s="87" t="s">
        <v>1253</v>
      </c>
      <c r="U56" s="87" t="s">
        <v>1847</v>
      </c>
      <c r="V56" s="87" t="s">
        <v>41</v>
      </c>
      <c r="W56" s="87" t="s">
        <v>121</v>
      </c>
      <c r="X56" s="87" t="s">
        <v>1205</v>
      </c>
      <c r="Y56" s="87">
        <v>1</v>
      </c>
      <c r="Z56" s="90">
        <f>IF(T56="SOPORTE_TELEFÓNICO",'TARIFAS 2025'!$B$14,IF(V56="PRINCIPAL",'TARIFAS 2025'!$B$8,IF(V56="INTERMEDIA",'TARIFAS 2025'!$C$8,IF(V56="LEJANA",'TARIFAS 2025'!$D$8))))</f>
        <v>22000</v>
      </c>
      <c r="AA56" s="90">
        <f t="shared" ref="AA56:AA115" si="1">Z56*Y56</f>
        <v>22000</v>
      </c>
    </row>
    <row r="57" spans="1:27" s="82" customFormat="1" x14ac:dyDescent="0.3">
      <c r="A57" s="87" t="s">
        <v>68</v>
      </c>
      <c r="B57" s="86" t="str">
        <f>VLOOKUP(A57,'CENTROS DE COSTOS'!A:D,2,0)</f>
        <v>0036-0001</v>
      </c>
      <c r="C57" s="86" t="str">
        <f>VLOOKUP(A57,'CENTROS DE COSTOS'!A:D,3,0)</f>
        <v>Wompi Costa</v>
      </c>
      <c r="D57" s="87">
        <v>8001</v>
      </c>
      <c r="E57" s="88">
        <v>3077206</v>
      </c>
      <c r="F57" s="87">
        <v>65597</v>
      </c>
      <c r="G57" s="86" t="s">
        <v>31</v>
      </c>
      <c r="H57" s="87" t="s">
        <v>253</v>
      </c>
      <c r="I57" s="87" t="s">
        <v>68</v>
      </c>
      <c r="J57" s="87" t="s">
        <v>3398</v>
      </c>
      <c r="K57" s="86" t="s">
        <v>1170</v>
      </c>
      <c r="L57" s="87" t="s">
        <v>4393</v>
      </c>
      <c r="M57" s="89">
        <v>45989.636111111111</v>
      </c>
      <c r="N57" s="89">
        <v>45994.302083333343</v>
      </c>
      <c r="O57" s="86" t="s">
        <v>31</v>
      </c>
      <c r="P57" s="87" t="s">
        <v>1250</v>
      </c>
      <c r="Q57" s="87" t="s">
        <v>1387</v>
      </c>
      <c r="R57" s="87" t="s">
        <v>1252</v>
      </c>
      <c r="S57" s="87" t="s">
        <v>5090</v>
      </c>
      <c r="T57" s="87" t="s">
        <v>1253</v>
      </c>
      <c r="U57" s="87" t="s">
        <v>1845</v>
      </c>
      <c r="V57" s="87" t="s">
        <v>40</v>
      </c>
      <c r="W57" s="87" t="s">
        <v>121</v>
      </c>
      <c r="X57" s="87" t="s">
        <v>1353</v>
      </c>
      <c r="Y57" s="87">
        <v>2</v>
      </c>
      <c r="Z57" s="90">
        <f>IF(T57="SOPORTE_TELEFÓNICO",'TARIFAS 2025'!$B$14,IF(V57="PRINCIPAL",'TARIFAS 2025'!$B$8,IF(V57="INTERMEDIA",'TARIFAS 2025'!$C$8,IF(V57="LEJANA",'TARIFAS 2025'!$D$8))))</f>
        <v>22000</v>
      </c>
      <c r="AA57" s="90">
        <f t="shared" si="1"/>
        <v>44000</v>
      </c>
    </row>
    <row r="58" spans="1:27" s="82" customFormat="1" x14ac:dyDescent="0.3">
      <c r="A58" s="87" t="s">
        <v>85</v>
      </c>
      <c r="B58" s="86" t="str">
        <f>VLOOKUP(A58,'CENTROS DE COSTOS'!A:D,2,0)</f>
        <v>0036-0006</v>
      </c>
      <c r="C58" s="86" t="str">
        <f>VLOOKUP(A58,'CENTROS DE COSTOS'!A:D,3,0)</f>
        <v>Wompi Oriente</v>
      </c>
      <c r="D58" s="87">
        <v>73001</v>
      </c>
      <c r="E58" s="88">
        <v>3089597</v>
      </c>
      <c r="F58" s="87">
        <v>16255</v>
      </c>
      <c r="G58" s="86" t="s">
        <v>31</v>
      </c>
      <c r="H58" s="87" t="s">
        <v>1056</v>
      </c>
      <c r="I58" s="87" t="s">
        <v>85</v>
      </c>
      <c r="J58" s="87" t="s">
        <v>3399</v>
      </c>
      <c r="K58" s="86" t="s">
        <v>1170</v>
      </c>
      <c r="L58" s="87" t="s">
        <v>4394</v>
      </c>
      <c r="M58" s="89">
        <v>45993.429166666669</v>
      </c>
      <c r="N58" s="89">
        <v>45994.375694444447</v>
      </c>
      <c r="O58" s="86" t="s">
        <v>31</v>
      </c>
      <c r="P58" s="87" t="s">
        <v>1303</v>
      </c>
      <c r="Q58" s="87" t="s">
        <v>1304</v>
      </c>
      <c r="R58" s="87" t="s">
        <v>1305</v>
      </c>
      <c r="S58" s="87" t="s">
        <v>5091</v>
      </c>
      <c r="T58" s="87" t="s">
        <v>1253</v>
      </c>
      <c r="U58" s="87" t="s">
        <v>1847</v>
      </c>
      <c r="V58" s="87" t="s">
        <v>40</v>
      </c>
      <c r="W58" s="87" t="s">
        <v>121</v>
      </c>
      <c r="X58" s="87" t="s">
        <v>1308</v>
      </c>
      <c r="Y58" s="87">
        <v>1</v>
      </c>
      <c r="Z58" s="90">
        <f>IF(T58="SOPORTE_TELEFÓNICO",'TARIFAS 2025'!$B$14,IF(V58="PRINCIPAL",'TARIFAS 2025'!$B$8,IF(V58="INTERMEDIA",'TARIFAS 2025'!$C$8,IF(V58="LEJANA",'TARIFAS 2025'!$D$8))))</f>
        <v>22000</v>
      </c>
      <c r="AA58" s="90">
        <f t="shared" si="1"/>
        <v>22000</v>
      </c>
    </row>
    <row r="59" spans="1:27" s="82" customFormat="1" x14ac:dyDescent="0.3">
      <c r="A59" s="87" t="s">
        <v>71</v>
      </c>
      <c r="B59" s="86" t="str">
        <f>VLOOKUP(A59,'CENTROS DE COSTOS'!A:D,2,0)</f>
        <v>0036-0004</v>
      </c>
      <c r="C59" s="86" t="str">
        <f>VLOOKUP(A59,'CENTROS DE COSTOS'!A:D,3,0)</f>
        <v>Wompi Centro</v>
      </c>
      <c r="D59" s="87">
        <v>11001</v>
      </c>
      <c r="E59" s="88">
        <v>3091477</v>
      </c>
      <c r="F59" s="87">
        <v>60224</v>
      </c>
      <c r="G59" s="86" t="s">
        <v>31</v>
      </c>
      <c r="H59" s="87" t="s">
        <v>618</v>
      </c>
      <c r="I59" s="87" t="s">
        <v>71</v>
      </c>
      <c r="J59" s="87" t="s">
        <v>1926</v>
      </c>
      <c r="K59" s="86" t="s">
        <v>1170</v>
      </c>
      <c r="L59" s="87" t="s">
        <v>4395</v>
      </c>
      <c r="M59" s="89">
        <v>45993.573611111111</v>
      </c>
      <c r="N59" s="89">
        <v>45994.401388888888</v>
      </c>
      <c r="O59" s="86" t="s">
        <v>31</v>
      </c>
      <c r="P59" s="87" t="s">
        <v>1250</v>
      </c>
      <c r="Q59" s="87" t="s">
        <v>1280</v>
      </c>
      <c r="R59" s="87" t="s">
        <v>1283</v>
      </c>
      <c r="S59" s="87" t="s">
        <v>5092</v>
      </c>
      <c r="T59" s="87" t="s">
        <v>1253</v>
      </c>
      <c r="U59" s="87" t="s">
        <v>1845</v>
      </c>
      <c r="V59" s="87" t="s">
        <v>40</v>
      </c>
      <c r="W59" s="87" t="s">
        <v>121</v>
      </c>
      <c r="X59" s="87" t="s">
        <v>1225</v>
      </c>
      <c r="Y59" s="87">
        <v>1</v>
      </c>
      <c r="Z59" s="90">
        <f>IF(T59="SOPORTE_TELEFÓNICO",'TARIFAS 2025'!$B$14,IF(V59="PRINCIPAL",'TARIFAS 2025'!$B$8,IF(V59="INTERMEDIA",'TARIFAS 2025'!$C$8,IF(V59="LEJANA",'TARIFAS 2025'!$D$8))))</f>
        <v>22000</v>
      </c>
      <c r="AA59" s="90">
        <f t="shared" si="1"/>
        <v>22000</v>
      </c>
    </row>
    <row r="60" spans="1:27" s="82" customFormat="1" x14ac:dyDescent="0.3">
      <c r="A60" s="87" t="s">
        <v>98</v>
      </c>
      <c r="B60" s="86" t="str">
        <f>VLOOKUP(A60,'CENTROS DE COSTOS'!A:D,2,0)</f>
        <v>0036-0006</v>
      </c>
      <c r="C60" s="86" t="str">
        <f>VLOOKUP(A60,'CENTROS DE COSTOS'!A:D,3,0)</f>
        <v>Wompi Oriente</v>
      </c>
      <c r="D60" s="87">
        <v>50001</v>
      </c>
      <c r="E60" s="88">
        <v>3087167</v>
      </c>
      <c r="F60" s="87">
        <v>74768</v>
      </c>
      <c r="G60" s="86" t="s">
        <v>31</v>
      </c>
      <c r="H60" s="87" t="s">
        <v>814</v>
      </c>
      <c r="I60" s="87" t="s">
        <v>98</v>
      </c>
      <c r="J60" s="87" t="s">
        <v>3400</v>
      </c>
      <c r="K60" s="86" t="s">
        <v>1170</v>
      </c>
      <c r="L60" s="87" t="s">
        <v>4396</v>
      </c>
      <c r="M60" s="89">
        <v>45993.333333333343</v>
      </c>
      <c r="N60" s="89">
        <v>45994.404166666667</v>
      </c>
      <c r="O60" s="86" t="s">
        <v>31</v>
      </c>
      <c r="P60" s="87" t="s">
        <v>1250</v>
      </c>
      <c r="Q60" s="87" t="s">
        <v>1280</v>
      </c>
      <c r="R60" s="87" t="s">
        <v>1252</v>
      </c>
      <c r="S60" s="87" t="s">
        <v>5093</v>
      </c>
      <c r="T60" s="87" t="s">
        <v>1172</v>
      </c>
      <c r="U60" s="87" t="s">
        <v>1842</v>
      </c>
      <c r="V60" s="87" t="s">
        <v>40</v>
      </c>
      <c r="W60" s="87" t="s">
        <v>121</v>
      </c>
      <c r="X60" s="87" t="s">
        <v>1180</v>
      </c>
      <c r="Y60" s="87">
        <v>1</v>
      </c>
      <c r="Z60" s="90">
        <f>IF(T60="SOPORTE_TELEFÓNICO",'TARIFAS 2025'!$B$14,IF(V60="PRINCIPAL",'TARIFAS 2025'!$B$8,IF(V60="INTERMEDIA",'TARIFAS 2025'!$C$8,IF(V60="LEJANA",'TARIFAS 2025'!$D$8))))</f>
        <v>51282</v>
      </c>
      <c r="AA60" s="90">
        <f t="shared" si="1"/>
        <v>51282</v>
      </c>
    </row>
    <row r="61" spans="1:27" s="82" customFormat="1" x14ac:dyDescent="0.3">
      <c r="A61" s="87" t="s">
        <v>81</v>
      </c>
      <c r="B61" s="86" t="str">
        <f>VLOOKUP(A61,'CENTROS DE COSTOS'!A:D,2,0)</f>
        <v>0036-0007</v>
      </c>
      <c r="C61" s="86" t="str">
        <f>VLOOKUP(A61,'CENTROS DE COSTOS'!A:D,3,0)</f>
        <v>Wompi Santander</v>
      </c>
      <c r="D61" s="87">
        <v>54001</v>
      </c>
      <c r="E61" s="88">
        <v>3083743</v>
      </c>
      <c r="F61" s="87">
        <v>75615</v>
      </c>
      <c r="G61" s="86" t="s">
        <v>31</v>
      </c>
      <c r="H61" s="87" t="s">
        <v>891</v>
      </c>
      <c r="I61" s="87" t="s">
        <v>81</v>
      </c>
      <c r="J61" s="87" t="s">
        <v>3401</v>
      </c>
      <c r="K61" s="86" t="s">
        <v>1170</v>
      </c>
      <c r="L61" s="87" t="s">
        <v>4397</v>
      </c>
      <c r="M61" s="89">
        <v>45992.484722222223</v>
      </c>
      <c r="N61" s="89">
        <v>45994.458333333343</v>
      </c>
      <c r="O61" s="86" t="s">
        <v>31</v>
      </c>
      <c r="P61" s="87" t="s">
        <v>1250</v>
      </c>
      <c r="Q61" s="87" t="s">
        <v>1280</v>
      </c>
      <c r="R61" s="87" t="s">
        <v>1283</v>
      </c>
      <c r="S61" s="87" t="s">
        <v>5094</v>
      </c>
      <c r="T61" s="87" t="s">
        <v>1253</v>
      </c>
      <c r="U61" s="87" t="s">
        <v>1847</v>
      </c>
      <c r="V61" s="87" t="s">
        <v>40</v>
      </c>
      <c r="W61" s="87" t="s">
        <v>121</v>
      </c>
      <c r="X61" s="87" t="s">
        <v>1199</v>
      </c>
      <c r="Y61" s="87">
        <v>1</v>
      </c>
      <c r="Z61" s="90">
        <f>IF(T61="SOPORTE_TELEFÓNICO",'TARIFAS 2025'!$B$14,IF(V61="PRINCIPAL",'TARIFAS 2025'!$B$8,IF(V61="INTERMEDIA",'TARIFAS 2025'!$C$8,IF(V61="LEJANA",'TARIFAS 2025'!$D$8))))</f>
        <v>22000</v>
      </c>
      <c r="AA61" s="90">
        <f t="shared" si="1"/>
        <v>22000</v>
      </c>
    </row>
    <row r="62" spans="1:27" s="82" customFormat="1" x14ac:dyDescent="0.3">
      <c r="A62" s="87" t="s">
        <v>85</v>
      </c>
      <c r="B62" s="86" t="str">
        <f>VLOOKUP(A62,'CENTROS DE COSTOS'!A:D,2,0)</f>
        <v>0036-0006</v>
      </c>
      <c r="C62" s="86" t="str">
        <f>VLOOKUP(A62,'CENTROS DE COSTOS'!A:D,3,0)</f>
        <v>Wompi Oriente</v>
      </c>
      <c r="D62" s="87">
        <v>17380</v>
      </c>
      <c r="E62" s="88">
        <v>3087231</v>
      </c>
      <c r="F62" s="87">
        <v>27134</v>
      </c>
      <c r="G62" s="86" t="s">
        <v>31</v>
      </c>
      <c r="H62" s="87" t="s">
        <v>126</v>
      </c>
      <c r="I62" s="87" t="s">
        <v>448</v>
      </c>
      <c r="J62" s="87" t="s">
        <v>1719</v>
      </c>
      <c r="K62" s="86" t="s">
        <v>1170</v>
      </c>
      <c r="L62" s="87" t="s">
        <v>4398</v>
      </c>
      <c r="M62" s="89">
        <v>45993.333333333343</v>
      </c>
      <c r="N62" s="89">
        <v>45994.5</v>
      </c>
      <c r="O62" s="86" t="s">
        <v>31</v>
      </c>
      <c r="P62" s="87" t="s">
        <v>1257</v>
      </c>
      <c r="Q62" s="87" t="s">
        <v>1258</v>
      </c>
      <c r="R62" s="87" t="s">
        <v>1271</v>
      </c>
      <c r="S62" s="87" t="s">
        <v>5095</v>
      </c>
      <c r="T62" s="87" t="s">
        <v>1172</v>
      </c>
      <c r="U62" s="87" t="s">
        <v>1845</v>
      </c>
      <c r="V62" s="87" t="s">
        <v>42</v>
      </c>
      <c r="W62" s="87" t="s">
        <v>121</v>
      </c>
      <c r="X62" s="87" t="s">
        <v>1213</v>
      </c>
      <c r="Y62" s="87">
        <v>1</v>
      </c>
      <c r="Z62" s="90">
        <f>IF(T62="SOPORTE_TELEFÓNICO",'TARIFAS 2025'!$B$14,IF(V62="PRINCIPAL",'TARIFAS 2025'!$B$8,IF(V62="INTERMEDIA",'TARIFAS 2025'!$C$8,IF(V62="LEJANA",'TARIFAS 2025'!$D$8))))</f>
        <v>452148</v>
      </c>
      <c r="AA62" s="90">
        <f t="shared" si="1"/>
        <v>452148</v>
      </c>
    </row>
    <row r="63" spans="1:27" s="82" customFormat="1" x14ac:dyDescent="0.3">
      <c r="A63" s="87" t="s">
        <v>85</v>
      </c>
      <c r="B63" s="86" t="str">
        <f>VLOOKUP(A63,'CENTROS DE COSTOS'!A:D,2,0)</f>
        <v>0036-0006</v>
      </c>
      <c r="C63" s="86" t="str">
        <f>VLOOKUP(A63,'CENTROS DE COSTOS'!A:D,3,0)</f>
        <v>Wompi Oriente</v>
      </c>
      <c r="D63" s="87">
        <v>73001</v>
      </c>
      <c r="E63" s="88">
        <v>3091256</v>
      </c>
      <c r="F63" s="87">
        <v>17385</v>
      </c>
      <c r="G63" s="86" t="s">
        <v>31</v>
      </c>
      <c r="H63" s="87" t="s">
        <v>1056</v>
      </c>
      <c r="I63" s="87" t="s">
        <v>85</v>
      </c>
      <c r="J63" s="87" t="s">
        <v>3402</v>
      </c>
      <c r="K63" s="86" t="s">
        <v>1170</v>
      </c>
      <c r="L63" s="87" t="s">
        <v>4399</v>
      </c>
      <c r="M63" s="89">
        <v>45993.517361111109</v>
      </c>
      <c r="N63" s="89">
        <v>45994.506249999999</v>
      </c>
      <c r="O63" s="86" t="s">
        <v>31</v>
      </c>
      <c r="P63" s="87" t="s">
        <v>1833</v>
      </c>
      <c r="Q63" s="87" t="s">
        <v>1834</v>
      </c>
      <c r="R63" s="87" t="s">
        <v>1835</v>
      </c>
      <c r="S63" s="87" t="s">
        <v>5096</v>
      </c>
      <c r="T63" s="87" t="s">
        <v>1253</v>
      </c>
      <c r="U63" s="87" t="s">
        <v>1847</v>
      </c>
      <c r="V63" s="87" t="s">
        <v>40</v>
      </c>
      <c r="W63" s="87" t="s">
        <v>121</v>
      </c>
      <c r="X63" s="87" t="s">
        <v>1308</v>
      </c>
      <c r="Y63" s="87">
        <v>1</v>
      </c>
      <c r="Z63" s="90">
        <f>IF(T63="SOPORTE_TELEFÓNICO",'TARIFAS 2025'!$B$14,IF(V63="PRINCIPAL",'TARIFAS 2025'!$B$8,IF(V63="INTERMEDIA",'TARIFAS 2025'!$C$8,IF(V63="LEJANA",'TARIFAS 2025'!$D$8))))</f>
        <v>22000</v>
      </c>
      <c r="AA63" s="90">
        <f t="shared" si="1"/>
        <v>22000</v>
      </c>
    </row>
    <row r="64" spans="1:27" s="82" customFormat="1" x14ac:dyDescent="0.3">
      <c r="A64" s="87" t="s">
        <v>85</v>
      </c>
      <c r="B64" s="86" t="str">
        <f>VLOOKUP(A64,'CENTROS DE COSTOS'!A:D,2,0)</f>
        <v>0036-0006</v>
      </c>
      <c r="C64" s="86" t="str">
        <f>VLOOKUP(A64,'CENTROS DE COSTOS'!A:D,3,0)</f>
        <v>Wompi Oriente</v>
      </c>
      <c r="D64" s="87">
        <v>73001</v>
      </c>
      <c r="E64" s="88">
        <v>3091344</v>
      </c>
      <c r="F64" s="87">
        <v>17271</v>
      </c>
      <c r="G64" s="86" t="s">
        <v>31</v>
      </c>
      <c r="H64" s="87" t="s">
        <v>1056</v>
      </c>
      <c r="I64" s="87" t="s">
        <v>85</v>
      </c>
      <c r="J64" s="87" t="s">
        <v>3403</v>
      </c>
      <c r="K64" s="86" t="s">
        <v>1170</v>
      </c>
      <c r="L64" s="87" t="s">
        <v>4400</v>
      </c>
      <c r="M64" s="89">
        <v>45993.515277777777</v>
      </c>
      <c r="N64" s="89">
        <v>45994.508333333331</v>
      </c>
      <c r="O64" s="86" t="s">
        <v>31</v>
      </c>
      <c r="P64" s="87" t="s">
        <v>1833</v>
      </c>
      <c r="Q64" s="87" t="s">
        <v>1834</v>
      </c>
      <c r="R64" s="87" t="s">
        <v>1835</v>
      </c>
      <c r="S64" s="87" t="s">
        <v>5096</v>
      </c>
      <c r="T64" s="87" t="s">
        <v>1253</v>
      </c>
      <c r="U64" s="87" t="s">
        <v>1844</v>
      </c>
      <c r="V64" s="87" t="s">
        <v>40</v>
      </c>
      <c r="W64" s="87" t="s">
        <v>121</v>
      </c>
      <c r="X64" s="87" t="s">
        <v>1308</v>
      </c>
      <c r="Y64" s="87">
        <v>1</v>
      </c>
      <c r="Z64" s="90">
        <f>IF(T64="SOPORTE_TELEFÓNICO",'TARIFAS 2025'!$B$14,IF(V64="PRINCIPAL",'TARIFAS 2025'!$B$8,IF(V64="INTERMEDIA",'TARIFAS 2025'!$C$8,IF(V64="LEJANA",'TARIFAS 2025'!$D$8))))</f>
        <v>22000</v>
      </c>
      <c r="AA64" s="90">
        <f t="shared" si="1"/>
        <v>22000</v>
      </c>
    </row>
    <row r="65" spans="1:27" s="82" customFormat="1" x14ac:dyDescent="0.3">
      <c r="A65" s="87" t="s">
        <v>85</v>
      </c>
      <c r="B65" s="86" t="str">
        <f>VLOOKUP(A65,'CENTROS DE COSTOS'!A:D,2,0)</f>
        <v>0036-0006</v>
      </c>
      <c r="C65" s="86" t="str">
        <f>VLOOKUP(A65,'CENTROS DE COSTOS'!A:D,3,0)</f>
        <v>Wompi Oriente</v>
      </c>
      <c r="D65" s="87">
        <v>73001</v>
      </c>
      <c r="E65" s="88">
        <v>3091429</v>
      </c>
      <c r="F65" s="87">
        <v>17384</v>
      </c>
      <c r="G65" s="86" t="s">
        <v>31</v>
      </c>
      <c r="H65" s="87" t="s">
        <v>1056</v>
      </c>
      <c r="I65" s="87" t="s">
        <v>85</v>
      </c>
      <c r="J65" s="87" t="s">
        <v>3404</v>
      </c>
      <c r="K65" s="86" t="s">
        <v>1170</v>
      </c>
      <c r="L65" s="87" t="s">
        <v>4401</v>
      </c>
      <c r="M65" s="89">
        <v>45993.515972222223</v>
      </c>
      <c r="N65" s="89">
        <v>45994.511111111111</v>
      </c>
      <c r="O65" s="86" t="s">
        <v>31</v>
      </c>
      <c r="P65" s="87" t="s">
        <v>1833</v>
      </c>
      <c r="Q65" s="87" t="s">
        <v>1834</v>
      </c>
      <c r="R65" s="87" t="s">
        <v>1835</v>
      </c>
      <c r="S65" s="87" t="s">
        <v>5097</v>
      </c>
      <c r="T65" s="87" t="s">
        <v>1253</v>
      </c>
      <c r="U65" s="87" t="s">
        <v>1846</v>
      </c>
      <c r="V65" s="87" t="s">
        <v>40</v>
      </c>
      <c r="W65" s="87" t="s">
        <v>121</v>
      </c>
      <c r="X65" s="87" t="s">
        <v>1308</v>
      </c>
      <c r="Y65" s="87">
        <v>1</v>
      </c>
      <c r="Z65" s="90">
        <f>IF(T65="SOPORTE_TELEFÓNICO",'TARIFAS 2025'!$B$14,IF(V65="PRINCIPAL",'TARIFAS 2025'!$B$8,IF(V65="INTERMEDIA",'TARIFAS 2025'!$C$8,IF(V65="LEJANA",'TARIFAS 2025'!$D$8))))</f>
        <v>22000</v>
      </c>
      <c r="AA65" s="90">
        <f t="shared" si="1"/>
        <v>22000</v>
      </c>
    </row>
    <row r="66" spans="1:27" s="82" customFormat="1" x14ac:dyDescent="0.3">
      <c r="A66" s="87" t="s">
        <v>88</v>
      </c>
      <c r="B66" s="86" t="str">
        <f>VLOOKUP(A66,'CENTROS DE COSTOS'!A:D,2,0)</f>
        <v>0036-0005</v>
      </c>
      <c r="C66" s="86" t="str">
        <f>VLOOKUP(A66,'CENTROS DE COSTOS'!A:D,3,0)</f>
        <v>Wompi Noroccidente</v>
      </c>
      <c r="D66" s="87">
        <v>5088</v>
      </c>
      <c r="E66" s="88">
        <v>3093325</v>
      </c>
      <c r="F66" s="87">
        <v>39696</v>
      </c>
      <c r="G66" s="86" t="s">
        <v>31</v>
      </c>
      <c r="H66" s="87" t="s">
        <v>120</v>
      </c>
      <c r="I66" s="87" t="s">
        <v>155</v>
      </c>
      <c r="J66" s="87" t="s">
        <v>1911</v>
      </c>
      <c r="K66" s="86" t="s">
        <v>1170</v>
      </c>
      <c r="L66" s="87" t="s">
        <v>4402</v>
      </c>
      <c r="M66" s="89">
        <v>45993.684027777781</v>
      </c>
      <c r="N66" s="89">
        <v>45994.552777777782</v>
      </c>
      <c r="O66" s="86" t="s">
        <v>31</v>
      </c>
      <c r="P66" s="87" t="s">
        <v>1265</v>
      </c>
      <c r="Q66" s="87" t="s">
        <v>1371</v>
      </c>
      <c r="R66" s="87" t="s">
        <v>1267</v>
      </c>
      <c r="S66" s="87" t="s">
        <v>5098</v>
      </c>
      <c r="T66" s="87" t="s">
        <v>1253</v>
      </c>
      <c r="U66" s="87" t="s">
        <v>1845</v>
      </c>
      <c r="V66" s="87" t="s">
        <v>40</v>
      </c>
      <c r="W66" s="87" t="s">
        <v>121</v>
      </c>
      <c r="X66" s="87" t="s">
        <v>1315</v>
      </c>
      <c r="Y66" s="87">
        <v>1</v>
      </c>
      <c r="Z66" s="90">
        <f>IF(T66="SOPORTE_TELEFÓNICO",'TARIFAS 2025'!$B$14,IF(V66="PRINCIPAL",'TARIFAS 2025'!$B$8,IF(V66="INTERMEDIA",'TARIFAS 2025'!$C$8,IF(V66="LEJANA",'TARIFAS 2025'!$D$8))))</f>
        <v>22000</v>
      </c>
      <c r="AA66" s="90">
        <f t="shared" si="1"/>
        <v>22000</v>
      </c>
    </row>
    <row r="67" spans="1:27" s="82" customFormat="1" x14ac:dyDescent="0.3">
      <c r="A67" s="87" t="s">
        <v>98</v>
      </c>
      <c r="B67" s="86" t="str">
        <f>VLOOKUP(A67,'CENTROS DE COSTOS'!A:D,2,0)</f>
        <v>0036-0006</v>
      </c>
      <c r="C67" s="86" t="str">
        <f>VLOOKUP(A67,'CENTROS DE COSTOS'!A:D,3,0)</f>
        <v>Wompi Oriente</v>
      </c>
      <c r="D67" s="87">
        <v>50001</v>
      </c>
      <c r="E67" s="88">
        <v>3067236</v>
      </c>
      <c r="F67" s="87">
        <v>21744</v>
      </c>
      <c r="G67" s="86" t="s">
        <v>31</v>
      </c>
      <c r="H67" s="87" t="s">
        <v>814</v>
      </c>
      <c r="I67" s="87" t="s">
        <v>98</v>
      </c>
      <c r="J67" s="87" t="s">
        <v>3405</v>
      </c>
      <c r="K67" s="86" t="s">
        <v>1170</v>
      </c>
      <c r="L67" s="87" t="s">
        <v>4403</v>
      </c>
      <c r="M67" s="89">
        <v>45987.609722222223</v>
      </c>
      <c r="N67" s="89">
        <v>45994.574305555558</v>
      </c>
      <c r="O67" s="86" t="s">
        <v>31</v>
      </c>
      <c r="P67" s="87" t="s">
        <v>1250</v>
      </c>
      <c r="Q67" s="87" t="s">
        <v>1280</v>
      </c>
      <c r="R67" s="87" t="s">
        <v>1283</v>
      </c>
      <c r="S67" s="87" t="s">
        <v>5099</v>
      </c>
      <c r="T67" s="87" t="s">
        <v>1253</v>
      </c>
      <c r="U67" s="87" t="s">
        <v>1844</v>
      </c>
      <c r="V67" s="87" t="s">
        <v>40</v>
      </c>
      <c r="W67" s="87" t="s">
        <v>121</v>
      </c>
      <c r="X67" s="87" t="s">
        <v>1352</v>
      </c>
      <c r="Y67" s="87">
        <v>2</v>
      </c>
      <c r="Z67" s="90">
        <f>IF(T67="SOPORTE_TELEFÓNICO",'TARIFAS 2025'!$B$14,IF(V67="PRINCIPAL",'TARIFAS 2025'!$B$8,IF(V67="INTERMEDIA",'TARIFAS 2025'!$C$8,IF(V67="LEJANA",'TARIFAS 2025'!$D$8))))</f>
        <v>22000</v>
      </c>
      <c r="AA67" s="90">
        <f t="shared" si="1"/>
        <v>44000</v>
      </c>
    </row>
    <row r="68" spans="1:27" s="82" customFormat="1" x14ac:dyDescent="0.3">
      <c r="A68" s="87" t="s">
        <v>77</v>
      </c>
      <c r="B68" s="86" t="str">
        <f>VLOOKUP(A68,'CENTROS DE COSTOS'!A:D,2,0)</f>
        <v>0036-0003</v>
      </c>
      <c r="C68" s="86" t="str">
        <f>VLOOKUP(A68,'CENTROS DE COSTOS'!A:D,3,0)</f>
        <v>Wompi Suroccidente</v>
      </c>
      <c r="D68" s="87">
        <v>76001</v>
      </c>
      <c r="E68" s="88">
        <v>3077490</v>
      </c>
      <c r="F68" s="87">
        <v>81062</v>
      </c>
      <c r="G68" s="86" t="s">
        <v>31</v>
      </c>
      <c r="H68" s="87" t="s">
        <v>1101</v>
      </c>
      <c r="I68" s="87" t="s">
        <v>77</v>
      </c>
      <c r="J68" s="87" t="s">
        <v>3406</v>
      </c>
      <c r="K68" s="86" t="s">
        <v>1170</v>
      </c>
      <c r="L68" s="87" t="s">
        <v>4404</v>
      </c>
      <c r="M68" s="89">
        <v>45989.7</v>
      </c>
      <c r="N68" s="89">
        <v>45994.578472222223</v>
      </c>
      <c r="O68" s="86" t="s">
        <v>31</v>
      </c>
      <c r="P68" s="87" t="s">
        <v>1262</v>
      </c>
      <c r="Q68" s="87" t="s">
        <v>1263</v>
      </c>
      <c r="R68" s="87" t="s">
        <v>1264</v>
      </c>
      <c r="S68" s="87" t="s">
        <v>5100</v>
      </c>
      <c r="T68" s="87" t="s">
        <v>1253</v>
      </c>
      <c r="U68" s="87" t="s">
        <v>1841</v>
      </c>
      <c r="V68" s="87" t="s">
        <v>40</v>
      </c>
      <c r="W68" s="87" t="s">
        <v>121</v>
      </c>
      <c r="X68" s="87" t="s">
        <v>1288</v>
      </c>
      <c r="Y68" s="87">
        <v>1</v>
      </c>
      <c r="Z68" s="90">
        <f>IF(T68="SOPORTE_TELEFÓNICO",'TARIFAS 2025'!$B$14,IF(V68="PRINCIPAL",'TARIFAS 2025'!$B$8,IF(V68="INTERMEDIA",'TARIFAS 2025'!$C$8,IF(V68="LEJANA",'TARIFAS 2025'!$D$8))))</f>
        <v>22000</v>
      </c>
      <c r="AA68" s="90">
        <f t="shared" si="1"/>
        <v>22000</v>
      </c>
    </row>
    <row r="69" spans="1:27" s="82" customFormat="1" x14ac:dyDescent="0.3">
      <c r="A69" s="87" t="s">
        <v>98</v>
      </c>
      <c r="B69" s="86" t="str">
        <f>VLOOKUP(A69,'CENTROS DE COSTOS'!A:D,2,0)</f>
        <v>0036-0006</v>
      </c>
      <c r="C69" s="86" t="str">
        <f>VLOOKUP(A69,'CENTROS DE COSTOS'!A:D,3,0)</f>
        <v>Wompi Oriente</v>
      </c>
      <c r="D69" s="87">
        <v>50001</v>
      </c>
      <c r="E69" s="88">
        <v>3096064</v>
      </c>
      <c r="F69" s="87">
        <v>24918</v>
      </c>
      <c r="G69" s="86" t="s">
        <v>31</v>
      </c>
      <c r="H69" s="87" t="s">
        <v>814</v>
      </c>
      <c r="I69" s="87" t="s">
        <v>98</v>
      </c>
      <c r="J69" s="87" t="s">
        <v>3407</v>
      </c>
      <c r="K69" s="86" t="s">
        <v>1170</v>
      </c>
      <c r="L69" s="87" t="s">
        <v>4405</v>
      </c>
      <c r="M69" s="89">
        <v>45994.430555555547</v>
      </c>
      <c r="N69" s="89">
        <v>45994.581944444442</v>
      </c>
      <c r="O69" s="86" t="s">
        <v>31</v>
      </c>
      <c r="P69" s="87" t="s">
        <v>1250</v>
      </c>
      <c r="Q69" s="87" t="s">
        <v>1280</v>
      </c>
      <c r="R69" s="87" t="s">
        <v>1252</v>
      </c>
      <c r="S69" s="87" t="s">
        <v>5101</v>
      </c>
      <c r="T69" s="87" t="s">
        <v>1172</v>
      </c>
      <c r="U69" s="87" t="s">
        <v>1846</v>
      </c>
      <c r="V69" s="87" t="s">
        <v>40</v>
      </c>
      <c r="W69" s="87" t="s">
        <v>121</v>
      </c>
      <c r="X69" s="87" t="s">
        <v>1180</v>
      </c>
      <c r="Y69" s="87">
        <v>1</v>
      </c>
      <c r="Z69" s="90">
        <f>IF(T69="SOPORTE_TELEFÓNICO",'TARIFAS 2025'!$B$14,IF(V69="PRINCIPAL",'TARIFAS 2025'!$B$8,IF(V69="INTERMEDIA",'TARIFAS 2025'!$C$8,IF(V69="LEJANA",'TARIFAS 2025'!$D$8))))</f>
        <v>51282</v>
      </c>
      <c r="AA69" s="90">
        <f t="shared" si="1"/>
        <v>51282</v>
      </c>
    </row>
    <row r="70" spans="1:27" s="82" customFormat="1" x14ac:dyDescent="0.3">
      <c r="A70" s="87" t="s">
        <v>86</v>
      </c>
      <c r="B70" s="86" t="str">
        <f>VLOOKUP(A70,'CENTROS DE COSTOS'!A:D,2,0)</f>
        <v>0036-0002</v>
      </c>
      <c r="C70" s="86" t="str">
        <f>VLOOKUP(A70,'CENTROS DE COSTOS'!A:D,3,0)</f>
        <v>Wompi Eje Cafetero</v>
      </c>
      <c r="D70" s="87">
        <v>17001</v>
      </c>
      <c r="E70" s="88">
        <v>3095392</v>
      </c>
      <c r="F70" s="87">
        <v>71881</v>
      </c>
      <c r="G70" s="86" t="s">
        <v>31</v>
      </c>
      <c r="H70" s="87" t="s">
        <v>126</v>
      </c>
      <c r="I70" s="87" t="s">
        <v>86</v>
      </c>
      <c r="J70" s="87" t="s">
        <v>3408</v>
      </c>
      <c r="K70" s="86" t="s">
        <v>1170</v>
      </c>
      <c r="L70" s="87" t="s">
        <v>4406</v>
      </c>
      <c r="M70" s="89">
        <v>45994.395138888889</v>
      </c>
      <c r="N70" s="89">
        <v>45994.584027777782</v>
      </c>
      <c r="O70" s="86" t="s">
        <v>31</v>
      </c>
      <c r="P70" s="87" t="s">
        <v>1257</v>
      </c>
      <c r="Q70" s="87" t="s">
        <v>1258</v>
      </c>
      <c r="R70" s="87" t="s">
        <v>1271</v>
      </c>
      <c r="S70" s="87" t="s">
        <v>5102</v>
      </c>
      <c r="T70" s="87" t="s">
        <v>1253</v>
      </c>
      <c r="U70" s="87" t="s">
        <v>1848</v>
      </c>
      <c r="V70" s="87" t="s">
        <v>40</v>
      </c>
      <c r="W70" s="87" t="s">
        <v>121</v>
      </c>
      <c r="X70" s="87" t="s">
        <v>1288</v>
      </c>
      <c r="Y70" s="87">
        <v>1</v>
      </c>
      <c r="Z70" s="90">
        <f>IF(T70="SOPORTE_TELEFÓNICO",'TARIFAS 2025'!$B$14,IF(V70="PRINCIPAL",'TARIFAS 2025'!$B$8,IF(V70="INTERMEDIA",'TARIFAS 2025'!$C$8,IF(V70="LEJANA",'TARIFAS 2025'!$D$8))))</f>
        <v>22000</v>
      </c>
      <c r="AA70" s="90">
        <f t="shared" si="1"/>
        <v>22000</v>
      </c>
    </row>
    <row r="71" spans="1:27" s="82" customFormat="1" x14ac:dyDescent="0.3">
      <c r="A71" s="87" t="s">
        <v>88</v>
      </c>
      <c r="B71" s="86" t="str">
        <f>VLOOKUP(A71,'CENTROS DE COSTOS'!A:D,2,0)</f>
        <v>0036-0005</v>
      </c>
      <c r="C71" s="86" t="str">
        <f>VLOOKUP(A71,'CENTROS DE COSTOS'!A:D,3,0)</f>
        <v>Wompi Noroccidente</v>
      </c>
      <c r="D71" s="87">
        <v>5001</v>
      </c>
      <c r="E71" s="88">
        <v>3095124</v>
      </c>
      <c r="F71" s="87">
        <v>80763</v>
      </c>
      <c r="G71" s="86" t="s">
        <v>31</v>
      </c>
      <c r="H71" s="87" t="s">
        <v>120</v>
      </c>
      <c r="I71" s="87" t="s">
        <v>88</v>
      </c>
      <c r="J71" s="87" t="s">
        <v>3409</v>
      </c>
      <c r="K71" s="86" t="s">
        <v>1170</v>
      </c>
      <c r="L71" s="87" t="s">
        <v>4407</v>
      </c>
      <c r="M71" s="89">
        <v>45994.368055555547</v>
      </c>
      <c r="N71" s="89">
        <v>45994.586111111108</v>
      </c>
      <c r="O71" s="86" t="s">
        <v>31</v>
      </c>
      <c r="P71" s="87" t="s">
        <v>1250</v>
      </c>
      <c r="Q71" s="87" t="s">
        <v>1280</v>
      </c>
      <c r="R71" s="87" t="s">
        <v>1283</v>
      </c>
      <c r="S71" s="87" t="s">
        <v>5103</v>
      </c>
      <c r="T71" s="87" t="s">
        <v>1253</v>
      </c>
      <c r="U71" s="87" t="s">
        <v>1841</v>
      </c>
      <c r="V71" s="87" t="s">
        <v>40</v>
      </c>
      <c r="W71" s="87" t="s">
        <v>121</v>
      </c>
      <c r="X71" s="87" t="s">
        <v>1315</v>
      </c>
      <c r="Y71" s="87">
        <v>1</v>
      </c>
      <c r="Z71" s="90">
        <f>IF(T71="SOPORTE_TELEFÓNICO",'TARIFAS 2025'!$B$14,IF(V71="PRINCIPAL",'TARIFAS 2025'!$B$8,IF(V71="INTERMEDIA",'TARIFAS 2025'!$C$8,IF(V71="LEJANA",'TARIFAS 2025'!$D$8))))</f>
        <v>22000</v>
      </c>
      <c r="AA71" s="90">
        <f t="shared" si="1"/>
        <v>22000</v>
      </c>
    </row>
    <row r="72" spans="1:27" s="82" customFormat="1" x14ac:dyDescent="0.3">
      <c r="A72" s="87" t="s">
        <v>91</v>
      </c>
      <c r="B72" s="86" t="str">
        <f>VLOOKUP(A72,'CENTROS DE COSTOS'!A:D,2,0)</f>
        <v>0036-0003</v>
      </c>
      <c r="C72" s="86" t="str">
        <f>VLOOKUP(A72,'CENTROS DE COSTOS'!A:D,3,0)</f>
        <v>Wompi Suroccidente</v>
      </c>
      <c r="D72" s="87">
        <v>52001</v>
      </c>
      <c r="E72" s="88">
        <v>3086764</v>
      </c>
      <c r="F72" s="87">
        <v>11012</v>
      </c>
      <c r="G72" s="86" t="s">
        <v>31</v>
      </c>
      <c r="H72" s="87" t="s">
        <v>133</v>
      </c>
      <c r="I72" s="87" t="s">
        <v>91</v>
      </c>
      <c r="J72" s="87" t="s">
        <v>3410</v>
      </c>
      <c r="K72" s="86" t="s">
        <v>1170</v>
      </c>
      <c r="L72" s="87" t="s">
        <v>4408</v>
      </c>
      <c r="M72" s="89">
        <v>45993.333333333343</v>
      </c>
      <c r="N72" s="89">
        <v>45994.586805555547</v>
      </c>
      <c r="O72" s="86" t="s">
        <v>31</v>
      </c>
      <c r="P72" s="87" t="s">
        <v>1250</v>
      </c>
      <c r="Q72" s="87" t="s">
        <v>1280</v>
      </c>
      <c r="R72" s="87" t="s">
        <v>1283</v>
      </c>
      <c r="S72" s="87" t="s">
        <v>5104</v>
      </c>
      <c r="T72" s="87" t="s">
        <v>1253</v>
      </c>
      <c r="U72" s="87" t="s">
        <v>1846</v>
      </c>
      <c r="V72" s="87" t="s">
        <v>40</v>
      </c>
      <c r="W72" s="87" t="s">
        <v>121</v>
      </c>
      <c r="X72" s="87" t="s">
        <v>1288</v>
      </c>
      <c r="Y72" s="87">
        <v>1</v>
      </c>
      <c r="Z72" s="90">
        <f>IF(T72="SOPORTE_TELEFÓNICO",'TARIFAS 2025'!$B$14,IF(V72="PRINCIPAL",'TARIFAS 2025'!$B$8,IF(V72="INTERMEDIA",'TARIFAS 2025'!$C$8,IF(V72="LEJANA",'TARIFAS 2025'!$D$8))))</f>
        <v>22000</v>
      </c>
      <c r="AA72" s="90">
        <f t="shared" si="1"/>
        <v>22000</v>
      </c>
    </row>
    <row r="73" spans="1:27" s="82" customFormat="1" x14ac:dyDescent="0.3">
      <c r="A73" s="87" t="s">
        <v>71</v>
      </c>
      <c r="B73" s="86" t="str">
        <f>VLOOKUP(A73,'CENTROS DE COSTOS'!A:D,2,0)</f>
        <v>0036-0004</v>
      </c>
      <c r="C73" s="86" t="str">
        <f>VLOOKUP(A73,'CENTROS DE COSTOS'!A:D,3,0)</f>
        <v>Wompi Centro</v>
      </c>
      <c r="D73" s="87">
        <v>25035</v>
      </c>
      <c r="E73" s="88">
        <v>3086910</v>
      </c>
      <c r="F73" s="87">
        <v>61831</v>
      </c>
      <c r="G73" s="86" t="s">
        <v>31</v>
      </c>
      <c r="H73" s="87" t="s">
        <v>618</v>
      </c>
      <c r="I73" s="87" t="s">
        <v>625</v>
      </c>
      <c r="J73" s="87" t="s">
        <v>3411</v>
      </c>
      <c r="K73" s="86" t="s">
        <v>1170</v>
      </c>
      <c r="L73" s="87" t="s">
        <v>4409</v>
      </c>
      <c r="M73" s="89">
        <v>45992.693749999999</v>
      </c>
      <c r="N73" s="89">
        <v>45994.631249999999</v>
      </c>
      <c r="O73" s="86" t="s">
        <v>31</v>
      </c>
      <c r="P73" s="87" t="s">
        <v>1362</v>
      </c>
      <c r="Q73" s="87" t="s">
        <v>1363</v>
      </c>
      <c r="R73" s="87" t="s">
        <v>5027</v>
      </c>
      <c r="S73" s="87" t="s">
        <v>5105</v>
      </c>
      <c r="T73" s="87" t="s">
        <v>1253</v>
      </c>
      <c r="U73" s="87" t="s">
        <v>1840</v>
      </c>
      <c r="V73" s="87" t="s">
        <v>41</v>
      </c>
      <c r="W73" s="87" t="s">
        <v>121</v>
      </c>
      <c r="X73" s="87" t="s">
        <v>1306</v>
      </c>
      <c r="Y73" s="87">
        <v>1</v>
      </c>
      <c r="Z73" s="90">
        <f>IF(T73="SOPORTE_TELEFÓNICO",'TARIFAS 2025'!$B$14,IF(V73="PRINCIPAL",'TARIFAS 2025'!$B$8,IF(V73="INTERMEDIA",'TARIFAS 2025'!$C$8,IF(V73="LEJANA",'TARIFAS 2025'!$D$8))))</f>
        <v>22000</v>
      </c>
      <c r="AA73" s="90">
        <f t="shared" si="1"/>
        <v>22000</v>
      </c>
    </row>
    <row r="74" spans="1:27" s="82" customFormat="1" x14ac:dyDescent="0.3">
      <c r="A74" s="87" t="s">
        <v>77</v>
      </c>
      <c r="B74" s="86" t="str">
        <f>VLOOKUP(A74,'CENTROS DE COSTOS'!A:D,2,0)</f>
        <v>0036-0003</v>
      </c>
      <c r="C74" s="86" t="str">
        <f>VLOOKUP(A74,'CENTROS DE COSTOS'!A:D,3,0)</f>
        <v>Wompi Suroccidente</v>
      </c>
      <c r="D74" s="87">
        <v>19001</v>
      </c>
      <c r="E74" s="88">
        <v>3078950</v>
      </c>
      <c r="F74" s="87">
        <v>78458</v>
      </c>
      <c r="G74" s="86" t="s">
        <v>31</v>
      </c>
      <c r="H74" s="87" t="s">
        <v>498</v>
      </c>
      <c r="I74" s="87" t="s">
        <v>93</v>
      </c>
      <c r="J74" s="87" t="s">
        <v>3412</v>
      </c>
      <c r="K74" s="86" t="s">
        <v>1170</v>
      </c>
      <c r="L74" s="87" t="s">
        <v>4410</v>
      </c>
      <c r="M74" s="89">
        <v>45991.375</v>
      </c>
      <c r="N74" s="89">
        <v>45994.644444444442</v>
      </c>
      <c r="O74" s="86" t="s">
        <v>31</v>
      </c>
      <c r="P74" s="87" t="s">
        <v>1250</v>
      </c>
      <c r="Q74" s="87" t="s">
        <v>1323</v>
      </c>
      <c r="R74" s="87" t="s">
        <v>1283</v>
      </c>
      <c r="S74" s="87" t="s">
        <v>5106</v>
      </c>
      <c r="T74" s="87" t="s">
        <v>1253</v>
      </c>
      <c r="U74" s="87" t="s">
        <v>1843</v>
      </c>
      <c r="V74" s="87" t="s">
        <v>42</v>
      </c>
      <c r="W74" s="87" t="s">
        <v>121</v>
      </c>
      <c r="X74" s="87" t="s">
        <v>1288</v>
      </c>
      <c r="Y74" s="87">
        <v>1</v>
      </c>
      <c r="Z74" s="90">
        <f>IF(T74="SOPORTE_TELEFÓNICO",'TARIFAS 2025'!$B$14,IF(V74="PRINCIPAL",'TARIFAS 2025'!$B$8,IF(V74="INTERMEDIA",'TARIFAS 2025'!$C$8,IF(V74="LEJANA",'TARIFAS 2025'!$D$8))))</f>
        <v>22000</v>
      </c>
      <c r="AA74" s="90">
        <f t="shared" si="1"/>
        <v>22000</v>
      </c>
    </row>
    <row r="75" spans="1:27" s="82" customFormat="1" x14ac:dyDescent="0.3">
      <c r="A75" s="87" t="s">
        <v>90</v>
      </c>
      <c r="B75" s="86" t="str">
        <f>VLOOKUP(A75,'CENTROS DE COSTOS'!A:D,2,0)</f>
        <v>0036-0006</v>
      </c>
      <c r="C75" s="86" t="str">
        <f>VLOOKUP(A75,'CENTROS DE COSTOS'!A:D,3,0)</f>
        <v>Wompi Oriente</v>
      </c>
      <c r="D75" s="87">
        <v>41001</v>
      </c>
      <c r="E75" s="88">
        <v>3092654</v>
      </c>
      <c r="F75" s="87">
        <v>25614</v>
      </c>
      <c r="G75" s="86" t="s">
        <v>31</v>
      </c>
      <c r="H75" s="87" t="s">
        <v>740</v>
      </c>
      <c r="I75" s="87" t="s">
        <v>90</v>
      </c>
      <c r="J75" s="87" t="s">
        <v>3413</v>
      </c>
      <c r="K75" s="86" t="s">
        <v>1170</v>
      </c>
      <c r="L75" s="87" t="s">
        <v>4411</v>
      </c>
      <c r="M75" s="89">
        <v>45993.65</v>
      </c>
      <c r="N75" s="89">
        <v>45994.652777777781</v>
      </c>
      <c r="O75" s="86" t="s">
        <v>31</v>
      </c>
      <c r="P75" s="87" t="s">
        <v>1303</v>
      </c>
      <c r="Q75" s="87" t="s">
        <v>1304</v>
      </c>
      <c r="R75" s="87" t="s">
        <v>1305</v>
      </c>
      <c r="S75" s="87" t="s">
        <v>5107</v>
      </c>
      <c r="T75" s="87" t="s">
        <v>1253</v>
      </c>
      <c r="U75" s="87" t="s">
        <v>1840</v>
      </c>
      <c r="V75" s="87" t="s">
        <v>40</v>
      </c>
      <c r="W75" s="87" t="s">
        <v>121</v>
      </c>
      <c r="X75" s="87" t="s">
        <v>1214</v>
      </c>
      <c r="Y75" s="87">
        <v>1</v>
      </c>
      <c r="Z75" s="90">
        <f>IF(T75="SOPORTE_TELEFÓNICO",'TARIFAS 2025'!$B$14,IF(V75="PRINCIPAL",'TARIFAS 2025'!$B$8,IF(V75="INTERMEDIA",'TARIFAS 2025'!$C$8,IF(V75="LEJANA",'TARIFAS 2025'!$D$8))))</f>
        <v>22000</v>
      </c>
      <c r="AA75" s="90">
        <f t="shared" si="1"/>
        <v>22000</v>
      </c>
    </row>
    <row r="76" spans="1:27" s="82" customFormat="1" x14ac:dyDescent="0.3">
      <c r="A76" s="87" t="s">
        <v>96</v>
      </c>
      <c r="B76" s="86" t="str">
        <f>VLOOKUP(A76,'CENTROS DE COSTOS'!A:D,2,0)</f>
        <v>0036-0007</v>
      </c>
      <c r="C76" s="86" t="str">
        <f>VLOOKUP(A76,'CENTROS DE COSTOS'!A:D,3,0)</f>
        <v>Wompi Santander</v>
      </c>
      <c r="D76" s="87">
        <v>15516</v>
      </c>
      <c r="E76" s="88">
        <v>3087381</v>
      </c>
      <c r="F76" s="87">
        <v>42518</v>
      </c>
      <c r="G76" s="86" t="s">
        <v>31</v>
      </c>
      <c r="H76" s="87" t="s">
        <v>322</v>
      </c>
      <c r="I76" s="87" t="s">
        <v>381</v>
      </c>
      <c r="J76" s="87" t="s">
        <v>1931</v>
      </c>
      <c r="K76" s="86" t="s">
        <v>1170</v>
      </c>
      <c r="L76" s="87" t="s">
        <v>4412</v>
      </c>
      <c r="M76" s="89">
        <v>45993.333333333343</v>
      </c>
      <c r="N76" s="89">
        <v>45994.663888888892</v>
      </c>
      <c r="O76" s="86" t="s">
        <v>31</v>
      </c>
      <c r="P76" s="87" t="s">
        <v>1290</v>
      </c>
      <c r="Q76" s="87" t="s">
        <v>1291</v>
      </c>
      <c r="R76" s="87" t="s">
        <v>1292</v>
      </c>
      <c r="S76" s="87" t="s">
        <v>5108</v>
      </c>
      <c r="T76" s="87" t="s">
        <v>1172</v>
      </c>
      <c r="U76" s="87" t="s">
        <v>1840</v>
      </c>
      <c r="V76" s="87" t="s">
        <v>41</v>
      </c>
      <c r="W76" s="87" t="s">
        <v>121</v>
      </c>
      <c r="X76" s="87" t="s">
        <v>1236</v>
      </c>
      <c r="Y76" s="87">
        <v>1</v>
      </c>
      <c r="Z76" s="90">
        <f>IF(T76="SOPORTE_TELEFÓNICO",'TARIFAS 2025'!$B$14,IF(V76="PRINCIPAL",'TARIFAS 2025'!$B$8,IF(V76="INTERMEDIA",'TARIFAS 2025'!$C$8,IF(V76="LEJANA",'TARIFAS 2025'!$D$8))))</f>
        <v>172989</v>
      </c>
      <c r="AA76" s="90">
        <f t="shared" si="1"/>
        <v>172989</v>
      </c>
    </row>
    <row r="77" spans="1:27" s="82" customFormat="1" x14ac:dyDescent="0.3">
      <c r="A77" s="87" t="s">
        <v>91</v>
      </c>
      <c r="B77" s="86" t="str">
        <f>VLOOKUP(A77,'CENTROS DE COSTOS'!A:D,2,0)</f>
        <v>0036-0003</v>
      </c>
      <c r="C77" s="86" t="str">
        <f>VLOOKUP(A77,'CENTROS DE COSTOS'!A:D,3,0)</f>
        <v>Wompi Suroccidente</v>
      </c>
      <c r="D77" s="87">
        <v>52001</v>
      </c>
      <c r="E77" s="88">
        <v>3094804</v>
      </c>
      <c r="F77" s="87">
        <v>25468</v>
      </c>
      <c r="G77" s="86" t="s">
        <v>31</v>
      </c>
      <c r="H77" s="87" t="s">
        <v>133</v>
      </c>
      <c r="I77" s="87" t="s">
        <v>91</v>
      </c>
      <c r="J77" s="87" t="s">
        <v>3414</v>
      </c>
      <c r="K77" s="86" t="s">
        <v>1170</v>
      </c>
      <c r="L77" s="87" t="s">
        <v>4413</v>
      </c>
      <c r="M77" s="89">
        <v>45994.347916666673</v>
      </c>
      <c r="N77" s="89">
        <v>45995.298611111109</v>
      </c>
      <c r="O77" s="86" t="s">
        <v>31</v>
      </c>
      <c r="P77" s="87" t="s">
        <v>1250</v>
      </c>
      <c r="Q77" s="87" t="s">
        <v>1251</v>
      </c>
      <c r="R77" s="87" t="s">
        <v>1283</v>
      </c>
      <c r="S77" s="87" t="s">
        <v>5109</v>
      </c>
      <c r="T77" s="87" t="s">
        <v>1253</v>
      </c>
      <c r="U77" s="87">
        <v>24</v>
      </c>
      <c r="V77" s="87" t="s">
        <v>40</v>
      </c>
      <c r="W77" s="87" t="s">
        <v>121</v>
      </c>
      <c r="X77" s="87" t="s">
        <v>1288</v>
      </c>
      <c r="Y77" s="87">
        <v>1</v>
      </c>
      <c r="Z77" s="90">
        <f>IF(T77="SOPORTE_TELEFÓNICO",'TARIFAS 2025'!$B$14,IF(V77="PRINCIPAL",'TARIFAS 2025'!$B$8,IF(V77="INTERMEDIA",'TARIFAS 2025'!$C$8,IF(V77="LEJANA",'TARIFAS 2025'!$D$8))))</f>
        <v>22000</v>
      </c>
      <c r="AA77" s="90">
        <f t="shared" si="1"/>
        <v>22000</v>
      </c>
    </row>
    <row r="78" spans="1:27" s="82" customFormat="1" x14ac:dyDescent="0.3">
      <c r="A78" s="87" t="s">
        <v>77</v>
      </c>
      <c r="B78" s="86" t="str">
        <f>VLOOKUP(A78,'CENTROS DE COSTOS'!A:D,2,0)</f>
        <v>0036-0003</v>
      </c>
      <c r="C78" s="86" t="str">
        <f>VLOOKUP(A78,'CENTROS DE COSTOS'!A:D,3,0)</f>
        <v>Wompi Suroccidente</v>
      </c>
      <c r="D78" s="87">
        <v>76130</v>
      </c>
      <c r="E78" s="88">
        <v>3090362</v>
      </c>
      <c r="F78" s="87">
        <v>80939</v>
      </c>
      <c r="G78" s="86" t="s">
        <v>31</v>
      </c>
      <c r="H78" s="87" t="s">
        <v>1101</v>
      </c>
      <c r="I78" s="87" t="s">
        <v>252</v>
      </c>
      <c r="J78" s="87" t="s">
        <v>3415</v>
      </c>
      <c r="K78" s="86" t="s">
        <v>1170</v>
      </c>
      <c r="L78" s="87" t="s">
        <v>4414</v>
      </c>
      <c r="M78" s="89">
        <v>45993.462500000001</v>
      </c>
      <c r="N78" s="89">
        <v>45995.300694444442</v>
      </c>
      <c r="O78" s="86" t="s">
        <v>31</v>
      </c>
      <c r="P78" s="87" t="s">
        <v>1254</v>
      </c>
      <c r="Q78" s="87" t="s">
        <v>1255</v>
      </c>
      <c r="R78" s="87" t="s">
        <v>1256</v>
      </c>
      <c r="S78" s="87" t="s">
        <v>5110</v>
      </c>
      <c r="T78" s="87" t="s">
        <v>1172</v>
      </c>
      <c r="U78" s="87">
        <v>8</v>
      </c>
      <c r="V78" s="87" t="s">
        <v>41</v>
      </c>
      <c r="W78" s="87" t="s">
        <v>121</v>
      </c>
      <c r="X78" s="87" t="s">
        <v>1235</v>
      </c>
      <c r="Y78" s="87">
        <v>1</v>
      </c>
      <c r="Z78" s="90">
        <f>IF(T78="SOPORTE_TELEFÓNICO",'TARIFAS 2025'!$B$14,IF(V78="PRINCIPAL",'TARIFAS 2025'!$B$8,IF(V78="INTERMEDIA",'TARIFAS 2025'!$C$8,IF(V78="LEJANA",'TARIFAS 2025'!$D$8))))</f>
        <v>172989</v>
      </c>
      <c r="AA78" s="90">
        <f t="shared" si="1"/>
        <v>172989</v>
      </c>
    </row>
    <row r="79" spans="1:27" s="82" customFormat="1" x14ac:dyDescent="0.3">
      <c r="A79" s="87" t="s">
        <v>96</v>
      </c>
      <c r="B79" s="86" t="str">
        <f>VLOOKUP(A79,'CENTROS DE COSTOS'!A:D,2,0)</f>
        <v>0036-0007</v>
      </c>
      <c r="C79" s="86" t="str">
        <f>VLOOKUP(A79,'CENTROS DE COSTOS'!A:D,3,0)</f>
        <v>Wompi Santander</v>
      </c>
      <c r="D79" s="87">
        <v>15464</v>
      </c>
      <c r="E79" s="88">
        <v>3061818</v>
      </c>
      <c r="F79" s="87">
        <v>43157</v>
      </c>
      <c r="G79" s="86" t="s">
        <v>31</v>
      </c>
      <c r="H79" s="87" t="s">
        <v>322</v>
      </c>
      <c r="I79" s="87" t="s">
        <v>371</v>
      </c>
      <c r="J79" s="87" t="s">
        <v>1778</v>
      </c>
      <c r="K79" s="86" t="s">
        <v>1170</v>
      </c>
      <c r="L79" s="87" t="s">
        <v>4415</v>
      </c>
      <c r="M79" s="89">
        <v>45986.60833333333</v>
      </c>
      <c r="N79" s="89">
        <v>45995.302777777782</v>
      </c>
      <c r="O79" s="86" t="s">
        <v>31</v>
      </c>
      <c r="P79" s="87" t="s">
        <v>1250</v>
      </c>
      <c r="Q79" s="87" t="s">
        <v>1280</v>
      </c>
      <c r="R79" s="87" t="s">
        <v>1281</v>
      </c>
      <c r="S79" s="87" t="s">
        <v>5111</v>
      </c>
      <c r="T79" s="87" t="s">
        <v>1253</v>
      </c>
      <c r="U79" s="87">
        <v>40</v>
      </c>
      <c r="V79" s="87" t="s">
        <v>41</v>
      </c>
      <c r="W79" s="87" t="s">
        <v>121</v>
      </c>
      <c r="X79" s="87" t="s">
        <v>1335</v>
      </c>
      <c r="Y79" s="87">
        <v>1</v>
      </c>
      <c r="Z79" s="90">
        <f>IF(T79="SOPORTE_TELEFÓNICO",'TARIFAS 2025'!$B$14,IF(V79="PRINCIPAL",'TARIFAS 2025'!$B$8,IF(V79="INTERMEDIA",'TARIFAS 2025'!$C$8,IF(V79="LEJANA",'TARIFAS 2025'!$D$8))))</f>
        <v>22000</v>
      </c>
      <c r="AA79" s="90">
        <f t="shared" si="1"/>
        <v>22000</v>
      </c>
    </row>
    <row r="80" spans="1:27" s="82" customFormat="1" x14ac:dyDescent="0.3">
      <c r="A80" s="87" t="s">
        <v>88</v>
      </c>
      <c r="B80" s="86" t="str">
        <f>VLOOKUP(A80,'CENTROS DE COSTOS'!A:D,2,0)</f>
        <v>0036-0005</v>
      </c>
      <c r="C80" s="86" t="str">
        <f>VLOOKUP(A80,'CENTROS DE COSTOS'!A:D,3,0)</f>
        <v>Wompi Noroccidente</v>
      </c>
      <c r="D80" s="87">
        <v>5001</v>
      </c>
      <c r="E80" s="88">
        <v>3097310</v>
      </c>
      <c r="F80" s="87">
        <v>43004</v>
      </c>
      <c r="G80" s="86" t="s">
        <v>31</v>
      </c>
      <c r="H80" s="87" t="s">
        <v>120</v>
      </c>
      <c r="I80" s="87" t="s">
        <v>88</v>
      </c>
      <c r="J80" s="87" t="s">
        <v>1725</v>
      </c>
      <c r="K80" s="86" t="s">
        <v>1170</v>
      </c>
      <c r="L80" s="87" t="s">
        <v>4416</v>
      </c>
      <c r="M80" s="89">
        <v>45994.500694444447</v>
      </c>
      <c r="N80" s="89">
        <v>45995.306250000001</v>
      </c>
      <c r="O80" s="86" t="s">
        <v>31</v>
      </c>
      <c r="P80" s="87" t="s">
        <v>1262</v>
      </c>
      <c r="Q80" s="87" t="s">
        <v>1263</v>
      </c>
      <c r="R80" s="87" t="s">
        <v>1264</v>
      </c>
      <c r="S80" s="87" t="s">
        <v>5112</v>
      </c>
      <c r="T80" s="87" t="s">
        <v>1253</v>
      </c>
      <c r="U80" s="87">
        <v>32</v>
      </c>
      <c r="V80" s="87" t="s">
        <v>40</v>
      </c>
      <c r="W80" s="87" t="s">
        <v>121</v>
      </c>
      <c r="X80" s="87" t="s">
        <v>5725</v>
      </c>
      <c r="Y80" s="87">
        <v>2</v>
      </c>
      <c r="Z80" s="90">
        <f>IF(T80="SOPORTE_TELEFÓNICO",'TARIFAS 2025'!$B$14,IF(V80="PRINCIPAL",'TARIFAS 2025'!$B$8,IF(V80="INTERMEDIA",'TARIFAS 2025'!$C$8,IF(V80="LEJANA",'TARIFAS 2025'!$D$8))))</f>
        <v>22000</v>
      </c>
      <c r="AA80" s="90">
        <f t="shared" si="1"/>
        <v>44000</v>
      </c>
    </row>
    <row r="81" spans="1:27" s="82" customFormat="1" x14ac:dyDescent="0.3">
      <c r="A81" s="87" t="s">
        <v>81</v>
      </c>
      <c r="B81" s="86" t="str">
        <f>VLOOKUP(A81,'CENTROS DE COSTOS'!A:D,2,0)</f>
        <v>0036-0007</v>
      </c>
      <c r="C81" s="86" t="str">
        <f>VLOOKUP(A81,'CENTROS DE COSTOS'!A:D,3,0)</f>
        <v>Wompi Santander</v>
      </c>
      <c r="D81" s="87">
        <v>54874</v>
      </c>
      <c r="E81" s="88">
        <v>3098072</v>
      </c>
      <c r="F81" s="87">
        <v>51091</v>
      </c>
      <c r="G81" s="86" t="s">
        <v>31</v>
      </c>
      <c r="H81" s="87" t="s">
        <v>891</v>
      </c>
      <c r="I81" s="87" t="s">
        <v>927</v>
      </c>
      <c r="J81" s="87" t="s">
        <v>3416</v>
      </c>
      <c r="K81" s="86" t="s">
        <v>1170</v>
      </c>
      <c r="L81" s="87" t="s">
        <v>4417</v>
      </c>
      <c r="M81" s="89">
        <v>45994.613194444442</v>
      </c>
      <c r="N81" s="89">
        <v>45995.308333333327</v>
      </c>
      <c r="O81" s="86" t="s">
        <v>31</v>
      </c>
      <c r="P81" s="87" t="s">
        <v>1262</v>
      </c>
      <c r="Q81" s="87" t="s">
        <v>1274</v>
      </c>
      <c r="R81" s="87" t="s">
        <v>1275</v>
      </c>
      <c r="S81" s="87" t="s">
        <v>5113</v>
      </c>
      <c r="T81" s="87" t="s">
        <v>1253</v>
      </c>
      <c r="U81" s="87">
        <v>64</v>
      </c>
      <c r="V81" s="87" t="s">
        <v>40</v>
      </c>
      <c r="W81" s="87" t="s">
        <v>121</v>
      </c>
      <c r="X81" s="87" t="s">
        <v>1302</v>
      </c>
      <c r="Y81" s="87">
        <v>1</v>
      </c>
      <c r="Z81" s="90">
        <f>IF(T81="SOPORTE_TELEFÓNICO",'TARIFAS 2025'!$B$14,IF(V81="PRINCIPAL",'TARIFAS 2025'!$B$8,IF(V81="INTERMEDIA",'TARIFAS 2025'!$C$8,IF(V81="LEJANA",'TARIFAS 2025'!$D$8))))</f>
        <v>22000</v>
      </c>
      <c r="AA81" s="90">
        <f t="shared" si="1"/>
        <v>22000</v>
      </c>
    </row>
    <row r="82" spans="1:27" s="82" customFormat="1" x14ac:dyDescent="0.3">
      <c r="A82" s="87" t="s">
        <v>77</v>
      </c>
      <c r="B82" s="86" t="str">
        <f>VLOOKUP(A82,'CENTROS DE COSTOS'!A:D,2,0)</f>
        <v>0036-0003</v>
      </c>
      <c r="C82" s="86" t="str">
        <f>VLOOKUP(A82,'CENTROS DE COSTOS'!A:D,3,0)</f>
        <v>Wompi Suroccidente</v>
      </c>
      <c r="D82" s="87">
        <v>19001</v>
      </c>
      <c r="E82" s="88">
        <v>3046912</v>
      </c>
      <c r="F82" s="87">
        <v>80048</v>
      </c>
      <c r="G82" s="86" t="s">
        <v>31</v>
      </c>
      <c r="H82" s="87" t="s">
        <v>498</v>
      </c>
      <c r="I82" s="87" t="s">
        <v>93</v>
      </c>
      <c r="J82" s="87" t="s">
        <v>3417</v>
      </c>
      <c r="K82" s="86" t="s">
        <v>1170</v>
      </c>
      <c r="L82" s="87" t="s">
        <v>4418</v>
      </c>
      <c r="M82" s="89">
        <v>45982.539583333331</v>
      </c>
      <c r="N82" s="89">
        <v>45995.343055555553</v>
      </c>
      <c r="O82" s="86" t="s">
        <v>31</v>
      </c>
      <c r="P82" s="87" t="s">
        <v>1262</v>
      </c>
      <c r="Q82" s="87" t="s">
        <v>1263</v>
      </c>
      <c r="R82" s="87" t="s">
        <v>1264</v>
      </c>
      <c r="S82" s="87" t="s">
        <v>5114</v>
      </c>
      <c r="T82" s="87" t="s">
        <v>1253</v>
      </c>
      <c r="U82" s="87">
        <v>8</v>
      </c>
      <c r="V82" s="87" t="s">
        <v>42</v>
      </c>
      <c r="W82" s="87" t="s">
        <v>121</v>
      </c>
      <c r="X82" s="87" t="s">
        <v>1288</v>
      </c>
      <c r="Y82" s="87">
        <v>1</v>
      </c>
      <c r="Z82" s="90">
        <f>IF(T82="SOPORTE_TELEFÓNICO",'TARIFAS 2025'!$B$14,IF(V82="PRINCIPAL",'TARIFAS 2025'!$B$8,IF(V82="INTERMEDIA",'TARIFAS 2025'!$C$8,IF(V82="LEJANA",'TARIFAS 2025'!$D$8))))</f>
        <v>22000</v>
      </c>
      <c r="AA82" s="90">
        <f t="shared" si="1"/>
        <v>22000</v>
      </c>
    </row>
    <row r="83" spans="1:27" s="82" customFormat="1" x14ac:dyDescent="0.3">
      <c r="A83" s="87" t="s">
        <v>95</v>
      </c>
      <c r="B83" s="86" t="str">
        <f>VLOOKUP(A83,'CENTROS DE COSTOS'!A:D,2,0)</f>
        <v>0036-0001</v>
      </c>
      <c r="C83" s="86" t="str">
        <f>VLOOKUP(A83,'CENTROS DE COSTOS'!A:D,3,0)</f>
        <v>Wompi Costa</v>
      </c>
      <c r="D83" s="87">
        <v>70001</v>
      </c>
      <c r="E83" s="88">
        <v>3097827</v>
      </c>
      <c r="F83" s="87">
        <v>70673</v>
      </c>
      <c r="G83" s="86" t="s">
        <v>31</v>
      </c>
      <c r="H83" s="87" t="s">
        <v>504</v>
      </c>
      <c r="I83" s="87" t="s">
        <v>95</v>
      </c>
      <c r="J83" s="87" t="s">
        <v>3418</v>
      </c>
      <c r="K83" s="86" t="s">
        <v>1170</v>
      </c>
      <c r="L83" s="87" t="s">
        <v>4419</v>
      </c>
      <c r="M83" s="89">
        <v>45994.586111111108</v>
      </c>
      <c r="N83" s="89">
        <v>45995.369444444441</v>
      </c>
      <c r="O83" s="86" t="s">
        <v>31</v>
      </c>
      <c r="P83" s="87" t="s">
        <v>1262</v>
      </c>
      <c r="Q83" s="87" t="s">
        <v>1330</v>
      </c>
      <c r="R83" s="87" t="s">
        <v>1347</v>
      </c>
      <c r="S83" s="87" t="s">
        <v>5115</v>
      </c>
      <c r="T83" s="87" t="s">
        <v>1253</v>
      </c>
      <c r="U83" s="87">
        <v>64</v>
      </c>
      <c r="V83" s="87" t="s">
        <v>40</v>
      </c>
      <c r="W83" s="87" t="s">
        <v>121</v>
      </c>
      <c r="X83" s="87" t="s">
        <v>1311</v>
      </c>
      <c r="Y83" s="87">
        <v>1</v>
      </c>
      <c r="Z83" s="90">
        <f>IF(T83="SOPORTE_TELEFÓNICO",'TARIFAS 2025'!$B$14,IF(V83="PRINCIPAL",'TARIFAS 2025'!$B$8,IF(V83="INTERMEDIA",'TARIFAS 2025'!$C$8,IF(V83="LEJANA",'TARIFAS 2025'!$D$8))))</f>
        <v>22000</v>
      </c>
      <c r="AA83" s="90">
        <f t="shared" si="1"/>
        <v>22000</v>
      </c>
    </row>
    <row r="84" spans="1:27" s="82" customFormat="1" x14ac:dyDescent="0.3">
      <c r="A84" s="87" t="s">
        <v>90</v>
      </c>
      <c r="B84" s="86" t="str">
        <f>VLOOKUP(A84,'CENTROS DE COSTOS'!A:D,2,0)</f>
        <v>0036-0006</v>
      </c>
      <c r="C84" s="86" t="str">
        <f>VLOOKUP(A84,'CENTROS DE COSTOS'!A:D,3,0)</f>
        <v>Wompi Oriente</v>
      </c>
      <c r="D84" s="87">
        <v>41001</v>
      </c>
      <c r="E84" s="88">
        <v>3098576</v>
      </c>
      <c r="F84" s="87">
        <v>36993</v>
      </c>
      <c r="G84" s="86" t="s">
        <v>31</v>
      </c>
      <c r="H84" s="87" t="s">
        <v>740</v>
      </c>
      <c r="I84" s="87" t="s">
        <v>90</v>
      </c>
      <c r="J84" s="87" t="s">
        <v>3419</v>
      </c>
      <c r="K84" s="86" t="s">
        <v>1170</v>
      </c>
      <c r="L84" s="87" t="s">
        <v>4420</v>
      </c>
      <c r="M84" s="89">
        <v>45994.655555555553</v>
      </c>
      <c r="N84" s="89">
        <v>45995.398611111108</v>
      </c>
      <c r="O84" s="86" t="s">
        <v>31</v>
      </c>
      <c r="P84" s="87" t="s">
        <v>1277</v>
      </c>
      <c r="Q84" s="87" t="s">
        <v>1278</v>
      </c>
      <c r="R84" s="87" t="s">
        <v>1279</v>
      </c>
      <c r="S84" s="87" t="s">
        <v>5116</v>
      </c>
      <c r="T84" s="87" t="s">
        <v>1172</v>
      </c>
      <c r="U84" s="87">
        <v>56</v>
      </c>
      <c r="V84" s="87" t="s">
        <v>40</v>
      </c>
      <c r="W84" s="87" t="s">
        <v>121</v>
      </c>
      <c r="X84" s="87" t="s">
        <v>1187</v>
      </c>
      <c r="Y84" s="87">
        <v>1</v>
      </c>
      <c r="Z84" s="90">
        <f>IF(T84="SOPORTE_TELEFÓNICO",'TARIFAS 2025'!$B$14,IF(V84="PRINCIPAL",'TARIFAS 2025'!$B$8,IF(V84="INTERMEDIA",'TARIFAS 2025'!$C$8,IF(V84="LEJANA",'TARIFAS 2025'!$D$8))))</f>
        <v>51282</v>
      </c>
      <c r="AA84" s="90">
        <f t="shared" si="1"/>
        <v>51282</v>
      </c>
    </row>
    <row r="85" spans="1:27" s="82" customFormat="1" x14ac:dyDescent="0.3">
      <c r="A85" s="87" t="s">
        <v>92</v>
      </c>
      <c r="B85" s="86" t="str">
        <f>VLOOKUP(A85,'CENTROS DE COSTOS'!A:D,2,0)</f>
        <v>0036-0002</v>
      </c>
      <c r="C85" s="86" t="str">
        <f>VLOOKUP(A85,'CENTROS DE COSTOS'!A:D,3,0)</f>
        <v>Wompi Eje Cafetero</v>
      </c>
      <c r="D85" s="87">
        <v>66318</v>
      </c>
      <c r="E85" s="88">
        <v>3075679</v>
      </c>
      <c r="F85" s="87">
        <v>80021</v>
      </c>
      <c r="G85" s="86" t="s">
        <v>31</v>
      </c>
      <c r="H85" s="87" t="s">
        <v>458</v>
      </c>
      <c r="I85" s="87" t="s">
        <v>952</v>
      </c>
      <c r="J85" s="87" t="s">
        <v>2149</v>
      </c>
      <c r="K85" s="86" t="s">
        <v>1170</v>
      </c>
      <c r="L85" s="87" t="s">
        <v>4421</v>
      </c>
      <c r="M85" s="89">
        <v>45989.461805555547</v>
      </c>
      <c r="N85" s="89">
        <v>45995.404861111107</v>
      </c>
      <c r="O85" s="86" t="s">
        <v>31</v>
      </c>
      <c r="P85" s="87" t="s">
        <v>1250</v>
      </c>
      <c r="Q85" s="87" t="s">
        <v>1280</v>
      </c>
      <c r="R85" s="87" t="s">
        <v>1283</v>
      </c>
      <c r="S85" s="87" t="s">
        <v>5117</v>
      </c>
      <c r="T85" s="87" t="s">
        <v>1253</v>
      </c>
      <c r="U85" s="87">
        <v>0</v>
      </c>
      <c r="V85" s="87" t="s">
        <v>41</v>
      </c>
      <c r="W85" s="87" t="s">
        <v>121</v>
      </c>
      <c r="X85" s="87" t="s">
        <v>1288</v>
      </c>
      <c r="Y85" s="87">
        <v>1</v>
      </c>
      <c r="Z85" s="90">
        <f>IF(T85="SOPORTE_TELEFÓNICO",'TARIFAS 2025'!$B$14,IF(V85="PRINCIPAL",'TARIFAS 2025'!$B$8,IF(V85="INTERMEDIA",'TARIFAS 2025'!$C$8,IF(V85="LEJANA",'TARIFAS 2025'!$D$8))))</f>
        <v>22000</v>
      </c>
      <c r="AA85" s="90">
        <f t="shared" si="1"/>
        <v>22000</v>
      </c>
    </row>
    <row r="86" spans="1:27" s="82" customFormat="1" x14ac:dyDescent="0.3">
      <c r="A86" s="87" t="s">
        <v>91</v>
      </c>
      <c r="B86" s="86" t="str">
        <f>VLOOKUP(A86,'CENTROS DE COSTOS'!A:D,2,0)</f>
        <v>0036-0003</v>
      </c>
      <c r="C86" s="86" t="str">
        <f>VLOOKUP(A86,'CENTROS DE COSTOS'!A:D,3,0)</f>
        <v>Wompi Suroccidente</v>
      </c>
      <c r="D86" s="87">
        <v>52001</v>
      </c>
      <c r="E86" s="88">
        <v>3097124</v>
      </c>
      <c r="F86" s="87">
        <v>29176</v>
      </c>
      <c r="G86" s="86" t="s">
        <v>31</v>
      </c>
      <c r="H86" s="87" t="s">
        <v>133</v>
      </c>
      <c r="I86" s="87" t="s">
        <v>91</v>
      </c>
      <c r="J86" s="87" t="s">
        <v>3420</v>
      </c>
      <c r="K86" s="86" t="s">
        <v>1170</v>
      </c>
      <c r="L86" s="87" t="s">
        <v>4422</v>
      </c>
      <c r="M86" s="89">
        <v>45994.490277777782</v>
      </c>
      <c r="N86" s="89">
        <v>45995.46875</v>
      </c>
      <c r="O86" s="86" t="s">
        <v>31</v>
      </c>
      <c r="P86" s="87" t="s">
        <v>1833</v>
      </c>
      <c r="Q86" s="87" t="s">
        <v>1834</v>
      </c>
      <c r="R86" s="87" t="s">
        <v>1835</v>
      </c>
      <c r="S86" s="87" t="s">
        <v>5118</v>
      </c>
      <c r="T86" s="87" t="s">
        <v>1253</v>
      </c>
      <c r="U86" s="87">
        <v>16</v>
      </c>
      <c r="V86" s="87" t="s">
        <v>40</v>
      </c>
      <c r="W86" s="87" t="s">
        <v>121</v>
      </c>
      <c r="X86" s="87" t="s">
        <v>1288</v>
      </c>
      <c r="Y86" s="87">
        <v>1</v>
      </c>
      <c r="Z86" s="90">
        <f>IF(T86="SOPORTE_TELEFÓNICO",'TARIFAS 2025'!$B$14,IF(V86="PRINCIPAL",'TARIFAS 2025'!$B$8,IF(V86="INTERMEDIA",'TARIFAS 2025'!$C$8,IF(V86="LEJANA",'TARIFAS 2025'!$D$8))))</f>
        <v>22000</v>
      </c>
      <c r="AA86" s="90">
        <f t="shared" si="1"/>
        <v>22000</v>
      </c>
    </row>
    <row r="87" spans="1:27" s="82" customFormat="1" x14ac:dyDescent="0.3">
      <c r="A87" s="87" t="s">
        <v>90</v>
      </c>
      <c r="B87" s="86" t="str">
        <f>VLOOKUP(A87,'CENTROS DE COSTOS'!A:D,2,0)</f>
        <v>0036-0006</v>
      </c>
      <c r="C87" s="86" t="str">
        <f>VLOOKUP(A87,'CENTROS DE COSTOS'!A:D,3,0)</f>
        <v>Wompi Oriente</v>
      </c>
      <c r="D87" s="87">
        <v>41001</v>
      </c>
      <c r="E87" s="88">
        <v>3096126</v>
      </c>
      <c r="F87" s="87">
        <v>67122</v>
      </c>
      <c r="G87" s="86" t="s">
        <v>31</v>
      </c>
      <c r="H87" s="87" t="s">
        <v>740</v>
      </c>
      <c r="I87" s="87" t="s">
        <v>90</v>
      </c>
      <c r="J87" s="87" t="s">
        <v>3421</v>
      </c>
      <c r="K87" s="86" t="s">
        <v>1170</v>
      </c>
      <c r="L87" s="87" t="s">
        <v>4423</v>
      </c>
      <c r="M87" s="89">
        <v>45994.431250000001</v>
      </c>
      <c r="N87" s="89">
        <v>45995.472222222219</v>
      </c>
      <c r="O87" s="86" t="s">
        <v>31</v>
      </c>
      <c r="P87" s="87" t="s">
        <v>1262</v>
      </c>
      <c r="Q87" s="87" t="s">
        <v>1263</v>
      </c>
      <c r="R87" s="87" t="s">
        <v>1264</v>
      </c>
      <c r="S87" s="87" t="s">
        <v>5119</v>
      </c>
      <c r="T87" s="87" t="s">
        <v>1253</v>
      </c>
      <c r="U87" s="87">
        <v>48</v>
      </c>
      <c r="V87" s="87" t="s">
        <v>40</v>
      </c>
      <c r="W87" s="87" t="s">
        <v>121</v>
      </c>
      <c r="X87" s="87" t="s">
        <v>1187</v>
      </c>
      <c r="Y87" s="87">
        <v>1</v>
      </c>
      <c r="Z87" s="90">
        <f>IF(T87="SOPORTE_TELEFÓNICO",'TARIFAS 2025'!$B$14,IF(V87="PRINCIPAL",'TARIFAS 2025'!$B$8,IF(V87="INTERMEDIA",'TARIFAS 2025'!$C$8,IF(V87="LEJANA",'TARIFAS 2025'!$D$8))))</f>
        <v>22000</v>
      </c>
      <c r="AA87" s="90">
        <f t="shared" si="1"/>
        <v>22000</v>
      </c>
    </row>
    <row r="88" spans="1:27" s="82" customFormat="1" x14ac:dyDescent="0.3">
      <c r="A88" s="87" t="s">
        <v>88</v>
      </c>
      <c r="B88" s="86" t="str">
        <f>VLOOKUP(A88,'CENTROS DE COSTOS'!A:D,2,0)</f>
        <v>0036-0005</v>
      </c>
      <c r="C88" s="86" t="str">
        <f>VLOOKUP(A88,'CENTROS DE COSTOS'!A:D,3,0)</f>
        <v>Wompi Noroccidente</v>
      </c>
      <c r="D88" s="87">
        <v>5001</v>
      </c>
      <c r="E88" s="88">
        <v>3078960</v>
      </c>
      <c r="F88" s="87">
        <v>66376</v>
      </c>
      <c r="G88" s="86" t="s">
        <v>31</v>
      </c>
      <c r="H88" s="87" t="s">
        <v>120</v>
      </c>
      <c r="I88" s="87" t="s">
        <v>88</v>
      </c>
      <c r="J88" s="87" t="s">
        <v>3422</v>
      </c>
      <c r="K88" s="86" t="s">
        <v>1170</v>
      </c>
      <c r="L88" s="87" t="s">
        <v>4424</v>
      </c>
      <c r="M88" s="89">
        <v>45991.375</v>
      </c>
      <c r="N88" s="89">
        <v>45995.484027777777</v>
      </c>
      <c r="O88" s="86" t="s">
        <v>31</v>
      </c>
      <c r="P88" s="87" t="s">
        <v>1262</v>
      </c>
      <c r="Q88" s="87" t="s">
        <v>1263</v>
      </c>
      <c r="R88" s="87" t="s">
        <v>1264</v>
      </c>
      <c r="S88" s="87" t="s">
        <v>5120</v>
      </c>
      <c r="T88" s="87" t="s">
        <v>1172</v>
      </c>
      <c r="U88" s="87">
        <v>64</v>
      </c>
      <c r="V88" s="87" t="s">
        <v>40</v>
      </c>
      <c r="W88" s="87" t="s">
        <v>121</v>
      </c>
      <c r="X88" s="87" t="s">
        <v>1315</v>
      </c>
      <c r="Y88" s="87">
        <v>3</v>
      </c>
      <c r="Z88" s="90">
        <f>IF(T88="SOPORTE_TELEFÓNICO",'TARIFAS 2025'!$B$14,IF(V88="PRINCIPAL",'TARIFAS 2025'!$B$8,IF(V88="INTERMEDIA",'TARIFAS 2025'!$C$8,IF(V88="LEJANA",'TARIFAS 2025'!$D$8))))</f>
        <v>51282</v>
      </c>
      <c r="AA88" s="90">
        <f t="shared" si="1"/>
        <v>153846</v>
      </c>
    </row>
    <row r="89" spans="1:27" s="82" customFormat="1" x14ac:dyDescent="0.3">
      <c r="A89" s="87" t="s">
        <v>91</v>
      </c>
      <c r="B89" s="86" t="str">
        <f>VLOOKUP(A89,'CENTROS DE COSTOS'!A:D,2,0)</f>
        <v>0036-0003</v>
      </c>
      <c r="C89" s="86" t="str">
        <f>VLOOKUP(A89,'CENTROS DE COSTOS'!A:D,3,0)</f>
        <v>Wompi Suroccidente</v>
      </c>
      <c r="D89" s="87">
        <v>52838</v>
      </c>
      <c r="E89" s="88">
        <v>3030691</v>
      </c>
      <c r="F89" s="87">
        <v>64971</v>
      </c>
      <c r="G89" s="86" t="s">
        <v>31</v>
      </c>
      <c r="H89" s="87" t="s">
        <v>133</v>
      </c>
      <c r="I89" s="87" t="s">
        <v>889</v>
      </c>
      <c r="J89" s="87" t="s">
        <v>3423</v>
      </c>
      <c r="K89" s="86" t="s">
        <v>1170</v>
      </c>
      <c r="L89" s="87" t="s">
        <v>4425</v>
      </c>
      <c r="M89" s="89">
        <v>45979.677777777782</v>
      </c>
      <c r="N89" s="89">
        <v>45995.488888888889</v>
      </c>
      <c r="O89" s="86" t="s">
        <v>31</v>
      </c>
      <c r="P89" s="87" t="s">
        <v>1247</v>
      </c>
      <c r="Q89" s="87" t="s">
        <v>1300</v>
      </c>
      <c r="R89" s="87" t="s">
        <v>1301</v>
      </c>
      <c r="S89" s="87" t="s">
        <v>5121</v>
      </c>
      <c r="T89" s="87" t="s">
        <v>1172</v>
      </c>
      <c r="U89" s="87">
        <v>40</v>
      </c>
      <c r="V89" s="87" t="s">
        <v>41</v>
      </c>
      <c r="W89" s="87" t="s">
        <v>121</v>
      </c>
      <c r="X89" s="87" t="s">
        <v>1288</v>
      </c>
      <c r="Y89" s="87">
        <v>2</v>
      </c>
      <c r="Z89" s="90">
        <f>IF(T89="SOPORTE_TELEFÓNICO",'TARIFAS 2025'!$B$14,IF(V89="PRINCIPAL",'TARIFAS 2025'!$B$8,IF(V89="INTERMEDIA",'TARIFAS 2025'!$C$8,IF(V89="LEJANA",'TARIFAS 2025'!$D$8))))</f>
        <v>172989</v>
      </c>
      <c r="AA89" s="90">
        <f t="shared" si="1"/>
        <v>345978</v>
      </c>
    </row>
    <row r="90" spans="1:27" s="82" customFormat="1" x14ac:dyDescent="0.3">
      <c r="A90" s="87" t="s">
        <v>98</v>
      </c>
      <c r="B90" s="86" t="str">
        <f>VLOOKUP(A90,'CENTROS DE COSTOS'!A:D,2,0)</f>
        <v>0036-0006</v>
      </c>
      <c r="C90" s="86" t="str">
        <f>VLOOKUP(A90,'CENTROS DE COSTOS'!A:D,3,0)</f>
        <v>Wompi Oriente</v>
      </c>
      <c r="D90" s="87">
        <v>50001</v>
      </c>
      <c r="E90" s="88">
        <v>3097519</v>
      </c>
      <c r="F90" s="87">
        <v>33485</v>
      </c>
      <c r="G90" s="86" t="s">
        <v>31</v>
      </c>
      <c r="H90" s="87" t="s">
        <v>814</v>
      </c>
      <c r="I90" s="87" t="s">
        <v>98</v>
      </c>
      <c r="J90" s="87" t="s">
        <v>1802</v>
      </c>
      <c r="K90" s="86" t="s">
        <v>1170</v>
      </c>
      <c r="L90" s="87" t="s">
        <v>4426</v>
      </c>
      <c r="M90" s="89">
        <v>45994.54583333333</v>
      </c>
      <c r="N90" s="89">
        <v>45995.491666666669</v>
      </c>
      <c r="O90" s="86" t="s">
        <v>31</v>
      </c>
      <c r="P90" s="87" t="s">
        <v>1262</v>
      </c>
      <c r="Q90" s="87" t="s">
        <v>1263</v>
      </c>
      <c r="R90" s="87" t="s">
        <v>1264</v>
      </c>
      <c r="S90" s="87" t="s">
        <v>5122</v>
      </c>
      <c r="T90" s="87" t="s">
        <v>1253</v>
      </c>
      <c r="U90" s="87">
        <v>64</v>
      </c>
      <c r="V90" s="87" t="s">
        <v>40</v>
      </c>
      <c r="W90" s="87" t="s">
        <v>121</v>
      </c>
      <c r="X90" s="87" t="s">
        <v>1299</v>
      </c>
      <c r="Y90" s="87">
        <v>1</v>
      </c>
      <c r="Z90" s="90">
        <f>IF(T90="SOPORTE_TELEFÓNICO",'TARIFAS 2025'!$B$14,IF(V90="PRINCIPAL",'TARIFAS 2025'!$B$8,IF(V90="INTERMEDIA",'TARIFAS 2025'!$C$8,IF(V90="LEJANA",'TARIFAS 2025'!$D$8))))</f>
        <v>22000</v>
      </c>
      <c r="AA90" s="90">
        <f t="shared" si="1"/>
        <v>22000</v>
      </c>
    </row>
    <row r="91" spans="1:27" s="82" customFormat="1" x14ac:dyDescent="0.3">
      <c r="A91" s="87" t="s">
        <v>90</v>
      </c>
      <c r="B91" s="86" t="str">
        <f>VLOOKUP(A91,'CENTROS DE COSTOS'!A:D,2,0)</f>
        <v>0036-0006</v>
      </c>
      <c r="C91" s="86" t="str">
        <f>VLOOKUP(A91,'CENTROS DE COSTOS'!A:D,3,0)</f>
        <v>Wompi Oriente</v>
      </c>
      <c r="D91" s="87">
        <v>41001</v>
      </c>
      <c r="E91" s="88">
        <v>3099309</v>
      </c>
      <c r="F91" s="87">
        <v>75690</v>
      </c>
      <c r="G91" s="86" t="s">
        <v>31</v>
      </c>
      <c r="H91" s="87" t="s">
        <v>740</v>
      </c>
      <c r="I91" s="87" t="s">
        <v>90</v>
      </c>
      <c r="J91" s="87" t="s">
        <v>3424</v>
      </c>
      <c r="K91" s="86" t="s">
        <v>1170</v>
      </c>
      <c r="L91" s="87" t="s">
        <v>4427</v>
      </c>
      <c r="M91" s="89">
        <v>45994.693055555559</v>
      </c>
      <c r="N91" s="89">
        <v>45995.493750000001</v>
      </c>
      <c r="O91" s="86" t="s">
        <v>31</v>
      </c>
      <c r="P91" s="87" t="s">
        <v>1250</v>
      </c>
      <c r="Q91" s="87" t="s">
        <v>1280</v>
      </c>
      <c r="R91" s="87" t="s">
        <v>1837</v>
      </c>
      <c r="S91" s="87" t="s">
        <v>5123</v>
      </c>
      <c r="T91" s="87" t="s">
        <v>1253</v>
      </c>
      <c r="U91" s="87">
        <v>8</v>
      </c>
      <c r="V91" s="87" t="s">
        <v>40</v>
      </c>
      <c r="W91" s="87" t="s">
        <v>121</v>
      </c>
      <c r="X91" s="87" t="s">
        <v>1187</v>
      </c>
      <c r="Y91" s="87">
        <v>1</v>
      </c>
      <c r="Z91" s="90">
        <f>IF(T91="SOPORTE_TELEFÓNICO",'TARIFAS 2025'!$B$14,IF(V91="PRINCIPAL",'TARIFAS 2025'!$B$8,IF(V91="INTERMEDIA",'TARIFAS 2025'!$C$8,IF(V91="LEJANA",'TARIFAS 2025'!$D$8))))</f>
        <v>22000</v>
      </c>
      <c r="AA91" s="90">
        <f t="shared" si="1"/>
        <v>22000</v>
      </c>
    </row>
    <row r="92" spans="1:27" s="82" customFormat="1" x14ac:dyDescent="0.3">
      <c r="A92" s="87" t="s">
        <v>98</v>
      </c>
      <c r="B92" s="86" t="str">
        <f>VLOOKUP(A92,'CENTROS DE COSTOS'!A:D,2,0)</f>
        <v>0036-0006</v>
      </c>
      <c r="C92" s="86" t="str">
        <f>VLOOKUP(A92,'CENTROS DE COSTOS'!A:D,3,0)</f>
        <v>Wompi Oriente</v>
      </c>
      <c r="D92" s="87">
        <v>50001</v>
      </c>
      <c r="E92" s="88">
        <v>3099570</v>
      </c>
      <c r="F92" s="87">
        <v>30658</v>
      </c>
      <c r="G92" s="86" t="s">
        <v>31</v>
      </c>
      <c r="H92" s="87" t="s">
        <v>814</v>
      </c>
      <c r="I92" s="87" t="s">
        <v>98</v>
      </c>
      <c r="J92" s="87" t="s">
        <v>3425</v>
      </c>
      <c r="K92" s="86" t="s">
        <v>1170</v>
      </c>
      <c r="L92" s="87" t="s">
        <v>4428</v>
      </c>
      <c r="M92" s="89">
        <v>45995.333333333343</v>
      </c>
      <c r="N92" s="89">
        <v>45995.5</v>
      </c>
      <c r="O92" s="86" t="s">
        <v>31</v>
      </c>
      <c r="P92" s="87" t="s">
        <v>1262</v>
      </c>
      <c r="Q92" s="87" t="s">
        <v>1263</v>
      </c>
      <c r="R92" s="87" t="s">
        <v>1264</v>
      </c>
      <c r="S92" s="87" t="s">
        <v>5124</v>
      </c>
      <c r="T92" s="87" t="s">
        <v>1172</v>
      </c>
      <c r="U92" s="87">
        <v>24</v>
      </c>
      <c r="V92" s="87" t="s">
        <v>40</v>
      </c>
      <c r="W92" s="87" t="s">
        <v>121</v>
      </c>
      <c r="X92" s="87" t="s">
        <v>1352</v>
      </c>
      <c r="Y92" s="87">
        <v>1</v>
      </c>
      <c r="Z92" s="90">
        <f>IF(T92="SOPORTE_TELEFÓNICO",'TARIFAS 2025'!$B$14,IF(V92="PRINCIPAL",'TARIFAS 2025'!$B$8,IF(V92="INTERMEDIA",'TARIFAS 2025'!$C$8,IF(V92="LEJANA",'TARIFAS 2025'!$D$8))))</f>
        <v>51282</v>
      </c>
      <c r="AA92" s="90">
        <f t="shared" si="1"/>
        <v>51282</v>
      </c>
    </row>
    <row r="93" spans="1:27" s="82" customFormat="1" x14ac:dyDescent="0.3">
      <c r="A93" s="87" t="s">
        <v>68</v>
      </c>
      <c r="B93" s="86" t="str">
        <f>VLOOKUP(A93,'CENTROS DE COSTOS'!A:D,2,0)</f>
        <v>0036-0001</v>
      </c>
      <c r="C93" s="86" t="str">
        <f>VLOOKUP(A93,'CENTROS DE COSTOS'!A:D,3,0)</f>
        <v>Wompi Costa</v>
      </c>
      <c r="D93" s="87">
        <v>47745</v>
      </c>
      <c r="E93" s="88">
        <v>3098007</v>
      </c>
      <c r="F93" s="87">
        <v>70249</v>
      </c>
      <c r="G93" s="86" t="s">
        <v>31</v>
      </c>
      <c r="H93" s="87" t="s">
        <v>787</v>
      </c>
      <c r="I93" s="87" t="s">
        <v>810</v>
      </c>
      <c r="J93" s="87" t="s">
        <v>2032</v>
      </c>
      <c r="K93" s="86" t="s">
        <v>1170</v>
      </c>
      <c r="L93" s="87" t="s">
        <v>4429</v>
      </c>
      <c r="M93" s="89">
        <v>45994.601388888892</v>
      </c>
      <c r="N93" s="89">
        <v>45995.50277777778</v>
      </c>
      <c r="O93" s="86" t="s">
        <v>31</v>
      </c>
      <c r="P93" s="87" t="s">
        <v>1262</v>
      </c>
      <c r="Q93" s="87" t="s">
        <v>1263</v>
      </c>
      <c r="R93" s="87" t="s">
        <v>1264</v>
      </c>
      <c r="S93" s="87" t="s">
        <v>5125</v>
      </c>
      <c r="T93" s="87" t="s">
        <v>1172</v>
      </c>
      <c r="U93" s="87">
        <v>48</v>
      </c>
      <c r="V93" s="87" t="s">
        <v>41</v>
      </c>
      <c r="W93" s="87" t="s">
        <v>121</v>
      </c>
      <c r="X93" s="87" t="s">
        <v>1196</v>
      </c>
      <c r="Y93" s="87">
        <v>1</v>
      </c>
      <c r="Z93" s="90">
        <f>IF(T93="SOPORTE_TELEFÓNICO",'TARIFAS 2025'!$B$14,IF(V93="PRINCIPAL",'TARIFAS 2025'!$B$8,IF(V93="INTERMEDIA",'TARIFAS 2025'!$C$8,IF(V93="LEJANA",'TARIFAS 2025'!$D$8))))</f>
        <v>172989</v>
      </c>
      <c r="AA93" s="90">
        <f t="shared" si="1"/>
        <v>172989</v>
      </c>
    </row>
    <row r="94" spans="1:27" s="82" customFormat="1" x14ac:dyDescent="0.3">
      <c r="A94" s="87" t="s">
        <v>74</v>
      </c>
      <c r="B94" s="86" t="str">
        <f>VLOOKUP(A94,'CENTROS DE COSTOS'!A:D,2,0)</f>
        <v>0036-0007</v>
      </c>
      <c r="C94" s="86" t="str">
        <f>VLOOKUP(A94,'CENTROS DE COSTOS'!A:D,3,0)</f>
        <v>Wompi Santander</v>
      </c>
      <c r="D94" s="87">
        <v>68276</v>
      </c>
      <c r="E94" s="88">
        <v>3100222</v>
      </c>
      <c r="F94" s="87">
        <v>29350</v>
      </c>
      <c r="G94" s="86" t="s">
        <v>31</v>
      </c>
      <c r="H94" s="87" t="s">
        <v>963</v>
      </c>
      <c r="I94" s="87" t="s">
        <v>987</v>
      </c>
      <c r="J94" s="87" t="s">
        <v>3426</v>
      </c>
      <c r="K94" s="86" t="s">
        <v>1170</v>
      </c>
      <c r="L94" s="87" t="s">
        <v>4430</v>
      </c>
      <c r="M94" s="89">
        <v>45995.333333333343</v>
      </c>
      <c r="N94" s="89">
        <v>45995.505555555559</v>
      </c>
      <c r="O94" s="86" t="s">
        <v>31</v>
      </c>
      <c r="P94" s="87" t="s">
        <v>1265</v>
      </c>
      <c r="Q94" s="87" t="s">
        <v>1269</v>
      </c>
      <c r="R94" s="87" t="s">
        <v>1267</v>
      </c>
      <c r="S94" s="87" t="s">
        <v>5126</v>
      </c>
      <c r="T94" s="87" t="s">
        <v>1253</v>
      </c>
      <c r="U94" s="87">
        <v>0</v>
      </c>
      <c r="V94" s="87" t="s">
        <v>40</v>
      </c>
      <c r="W94" s="87" t="s">
        <v>121</v>
      </c>
      <c r="X94" s="87" t="s">
        <v>1365</v>
      </c>
      <c r="Y94" s="87">
        <v>1</v>
      </c>
      <c r="Z94" s="90">
        <f>IF(T94="SOPORTE_TELEFÓNICO",'TARIFAS 2025'!$B$14,IF(V94="PRINCIPAL",'TARIFAS 2025'!$B$8,IF(V94="INTERMEDIA",'TARIFAS 2025'!$C$8,IF(V94="LEJANA",'TARIFAS 2025'!$D$8))))</f>
        <v>22000</v>
      </c>
      <c r="AA94" s="90">
        <f t="shared" si="1"/>
        <v>22000</v>
      </c>
    </row>
    <row r="95" spans="1:27" s="82" customFormat="1" x14ac:dyDescent="0.3">
      <c r="A95" s="87" t="s">
        <v>96</v>
      </c>
      <c r="B95" s="86" t="str">
        <f>VLOOKUP(A95,'CENTROS DE COSTOS'!A:D,2,0)</f>
        <v>0036-0007</v>
      </c>
      <c r="C95" s="86" t="str">
        <f>VLOOKUP(A95,'CENTROS DE COSTOS'!A:D,3,0)</f>
        <v>Wompi Santander</v>
      </c>
      <c r="D95" s="87">
        <v>15763</v>
      </c>
      <c r="E95" s="88">
        <v>3101139</v>
      </c>
      <c r="F95" s="87">
        <v>41102</v>
      </c>
      <c r="G95" s="86" t="s">
        <v>31</v>
      </c>
      <c r="H95" s="87" t="s">
        <v>322</v>
      </c>
      <c r="I95" s="87" t="s">
        <v>416</v>
      </c>
      <c r="J95" s="87" t="s">
        <v>3427</v>
      </c>
      <c r="K95" s="86" t="s">
        <v>1170</v>
      </c>
      <c r="L95" s="87" t="s">
        <v>4431</v>
      </c>
      <c r="M95" s="89">
        <v>45995.372916666667</v>
      </c>
      <c r="N95" s="89">
        <v>45995.509027777778</v>
      </c>
      <c r="O95" s="86" t="s">
        <v>31</v>
      </c>
      <c r="P95" s="87" t="s">
        <v>1247</v>
      </c>
      <c r="Q95" s="87" t="s">
        <v>1300</v>
      </c>
      <c r="R95" s="87" t="s">
        <v>1301</v>
      </c>
      <c r="S95" s="87" t="s">
        <v>5127</v>
      </c>
      <c r="T95" s="87" t="s">
        <v>1253</v>
      </c>
      <c r="U95" s="87">
        <v>32</v>
      </c>
      <c r="V95" s="87" t="s">
        <v>41</v>
      </c>
      <c r="W95" s="87" t="s">
        <v>121</v>
      </c>
      <c r="X95" s="87" t="s">
        <v>1236</v>
      </c>
      <c r="Y95" s="87">
        <v>1</v>
      </c>
      <c r="Z95" s="90">
        <f>IF(T95="SOPORTE_TELEFÓNICO",'TARIFAS 2025'!$B$14,IF(V95="PRINCIPAL",'TARIFAS 2025'!$B$8,IF(V95="INTERMEDIA",'TARIFAS 2025'!$C$8,IF(V95="LEJANA",'TARIFAS 2025'!$D$8))))</f>
        <v>22000</v>
      </c>
      <c r="AA95" s="90">
        <f t="shared" si="1"/>
        <v>22000</v>
      </c>
    </row>
    <row r="96" spans="1:27" s="82" customFormat="1" x14ac:dyDescent="0.3">
      <c r="A96" s="87" t="s">
        <v>88</v>
      </c>
      <c r="B96" s="86" t="str">
        <f>VLOOKUP(A96,'CENTROS DE COSTOS'!A:D,2,0)</f>
        <v>0036-0005</v>
      </c>
      <c r="C96" s="86" t="str">
        <f>VLOOKUP(A96,'CENTROS DE COSTOS'!A:D,3,0)</f>
        <v>Wompi Noroccidente</v>
      </c>
      <c r="D96" s="87">
        <v>5001</v>
      </c>
      <c r="E96" s="88">
        <v>3100674</v>
      </c>
      <c r="F96" s="87">
        <v>80763</v>
      </c>
      <c r="G96" s="86" t="s">
        <v>31</v>
      </c>
      <c r="H96" s="87" t="s">
        <v>120</v>
      </c>
      <c r="I96" s="87" t="s">
        <v>88</v>
      </c>
      <c r="J96" s="87" t="s">
        <v>3409</v>
      </c>
      <c r="K96" s="86" t="s">
        <v>1170</v>
      </c>
      <c r="L96" s="87" t="s">
        <v>4432</v>
      </c>
      <c r="M96" s="89">
        <v>45995.350694444453</v>
      </c>
      <c r="N96" s="89">
        <v>45995.511111111111</v>
      </c>
      <c r="O96" s="86" t="s">
        <v>31</v>
      </c>
      <c r="P96" s="87" t="s">
        <v>1254</v>
      </c>
      <c r="Q96" s="87" t="s">
        <v>1255</v>
      </c>
      <c r="R96" s="87" t="s">
        <v>1256</v>
      </c>
      <c r="S96" s="87" t="s">
        <v>5128</v>
      </c>
      <c r="T96" s="87" t="s">
        <v>1253</v>
      </c>
      <c r="U96" s="87">
        <v>0</v>
      </c>
      <c r="V96" s="87" t="s">
        <v>40</v>
      </c>
      <c r="W96" s="87" t="s">
        <v>121</v>
      </c>
      <c r="X96" s="87" t="s">
        <v>1273</v>
      </c>
      <c r="Y96" s="87">
        <v>1</v>
      </c>
      <c r="Z96" s="90">
        <f>IF(T96="SOPORTE_TELEFÓNICO",'TARIFAS 2025'!$B$14,IF(V96="PRINCIPAL",'TARIFAS 2025'!$B$8,IF(V96="INTERMEDIA",'TARIFAS 2025'!$C$8,IF(V96="LEJANA",'TARIFAS 2025'!$D$8))))</f>
        <v>22000</v>
      </c>
      <c r="AA96" s="90">
        <f t="shared" si="1"/>
        <v>22000</v>
      </c>
    </row>
    <row r="97" spans="1:27" s="82" customFormat="1" x14ac:dyDescent="0.3">
      <c r="A97" s="87" t="s">
        <v>80</v>
      </c>
      <c r="B97" s="86" t="str">
        <f>VLOOKUP(A97,'CENTROS DE COSTOS'!A:D,2,0)</f>
        <v>0036-0001</v>
      </c>
      <c r="C97" s="86" t="str">
        <f>VLOOKUP(A97,'CENTROS DE COSTOS'!A:D,3,0)</f>
        <v>Wompi Costa</v>
      </c>
      <c r="D97" s="87">
        <v>13001</v>
      </c>
      <c r="E97" s="88">
        <v>3100618</v>
      </c>
      <c r="F97" s="87">
        <v>62379</v>
      </c>
      <c r="G97" s="86" t="s">
        <v>31</v>
      </c>
      <c r="H97" s="87" t="s">
        <v>275</v>
      </c>
      <c r="I97" s="87" t="s">
        <v>80</v>
      </c>
      <c r="J97" s="87" t="s">
        <v>3428</v>
      </c>
      <c r="K97" s="86" t="s">
        <v>1170</v>
      </c>
      <c r="L97" s="87" t="s">
        <v>4433</v>
      </c>
      <c r="M97" s="89">
        <v>45995.333333333343</v>
      </c>
      <c r="N97" s="89">
        <v>45995.513888888891</v>
      </c>
      <c r="O97" s="86" t="s">
        <v>31</v>
      </c>
      <c r="P97" s="87" t="s">
        <v>1262</v>
      </c>
      <c r="Q97" s="87" t="s">
        <v>1263</v>
      </c>
      <c r="R97" s="87" t="s">
        <v>1264</v>
      </c>
      <c r="S97" s="87" t="s">
        <v>5129</v>
      </c>
      <c r="T97" s="87" t="s">
        <v>1172</v>
      </c>
      <c r="U97" s="87">
        <v>64</v>
      </c>
      <c r="V97" s="87" t="s">
        <v>40</v>
      </c>
      <c r="W97" s="87" t="s">
        <v>121</v>
      </c>
      <c r="X97" s="87" t="s">
        <v>1855</v>
      </c>
      <c r="Y97" s="87">
        <v>1</v>
      </c>
      <c r="Z97" s="90">
        <f>IF(T97="SOPORTE_TELEFÓNICO",'TARIFAS 2025'!$B$14,IF(V97="PRINCIPAL",'TARIFAS 2025'!$B$8,IF(V97="INTERMEDIA",'TARIFAS 2025'!$C$8,IF(V97="LEJANA",'TARIFAS 2025'!$D$8))))</f>
        <v>51282</v>
      </c>
      <c r="AA97" s="90">
        <f t="shared" si="1"/>
        <v>51282</v>
      </c>
    </row>
    <row r="98" spans="1:27" s="82" customFormat="1" x14ac:dyDescent="0.3">
      <c r="A98" s="87" t="s">
        <v>81</v>
      </c>
      <c r="B98" s="86" t="str">
        <f>VLOOKUP(A98,'CENTROS DE COSTOS'!A:D,2,0)</f>
        <v>0036-0007</v>
      </c>
      <c r="C98" s="86" t="str">
        <f>VLOOKUP(A98,'CENTROS DE COSTOS'!A:D,3,0)</f>
        <v>Wompi Santander</v>
      </c>
      <c r="D98" s="87">
        <v>54405</v>
      </c>
      <c r="E98" s="88">
        <v>3068990</v>
      </c>
      <c r="F98" s="87">
        <v>41825</v>
      </c>
      <c r="G98" s="86" t="s">
        <v>31</v>
      </c>
      <c r="H98" s="87" t="s">
        <v>891</v>
      </c>
      <c r="I98" s="87" t="s">
        <v>913</v>
      </c>
      <c r="J98" s="87" t="s">
        <v>3429</v>
      </c>
      <c r="K98" s="86" t="s">
        <v>1170</v>
      </c>
      <c r="L98" s="87" t="s">
        <v>4434</v>
      </c>
      <c r="M98" s="89">
        <v>45988.338194444441</v>
      </c>
      <c r="N98" s="89">
        <v>45995.519444444442</v>
      </c>
      <c r="O98" s="86" t="s">
        <v>31</v>
      </c>
      <c r="P98" s="87" t="s">
        <v>1262</v>
      </c>
      <c r="Q98" s="87" t="s">
        <v>1263</v>
      </c>
      <c r="R98" s="87" t="s">
        <v>1264</v>
      </c>
      <c r="S98" s="87" t="s">
        <v>5130</v>
      </c>
      <c r="T98" s="87" t="s">
        <v>1253</v>
      </c>
      <c r="U98" s="87">
        <v>16</v>
      </c>
      <c r="V98" s="87" t="s">
        <v>40</v>
      </c>
      <c r="W98" s="87" t="s">
        <v>121</v>
      </c>
      <c r="X98" s="87" t="s">
        <v>1211</v>
      </c>
      <c r="Y98" s="87">
        <v>1</v>
      </c>
      <c r="Z98" s="90">
        <f>IF(T98="SOPORTE_TELEFÓNICO",'TARIFAS 2025'!$B$14,IF(V98="PRINCIPAL",'TARIFAS 2025'!$B$8,IF(V98="INTERMEDIA",'TARIFAS 2025'!$C$8,IF(V98="LEJANA",'TARIFAS 2025'!$D$8))))</f>
        <v>22000</v>
      </c>
      <c r="AA98" s="90">
        <f t="shared" si="1"/>
        <v>22000</v>
      </c>
    </row>
    <row r="99" spans="1:27" s="82" customFormat="1" x14ac:dyDescent="0.3">
      <c r="A99" s="87" t="s">
        <v>80</v>
      </c>
      <c r="B99" s="86" t="str">
        <f>VLOOKUP(A99,'CENTROS DE COSTOS'!A:D,2,0)</f>
        <v>0036-0001</v>
      </c>
      <c r="C99" s="86" t="str">
        <f>VLOOKUP(A99,'CENTROS DE COSTOS'!A:D,3,0)</f>
        <v>Wompi Costa</v>
      </c>
      <c r="D99" s="87">
        <v>13001</v>
      </c>
      <c r="E99" s="88">
        <v>3099212</v>
      </c>
      <c r="F99" s="87">
        <v>15358</v>
      </c>
      <c r="G99" s="86" t="s">
        <v>31</v>
      </c>
      <c r="H99" s="87" t="s">
        <v>275</v>
      </c>
      <c r="I99" s="87" t="s">
        <v>80</v>
      </c>
      <c r="J99" s="87" t="s">
        <v>1294</v>
      </c>
      <c r="K99" s="86" t="s">
        <v>1170</v>
      </c>
      <c r="L99" s="87" t="s">
        <v>4435</v>
      </c>
      <c r="M99" s="89">
        <v>45994.677777777782</v>
      </c>
      <c r="N99" s="89">
        <v>45995.566666666673</v>
      </c>
      <c r="O99" s="86" t="s">
        <v>31</v>
      </c>
      <c r="P99" s="87" t="s">
        <v>1257</v>
      </c>
      <c r="Q99" s="87" t="s">
        <v>1258</v>
      </c>
      <c r="R99" s="87" t="s">
        <v>1271</v>
      </c>
      <c r="S99" s="87" t="s">
        <v>5131</v>
      </c>
      <c r="T99" s="87" t="s">
        <v>1172</v>
      </c>
      <c r="U99" s="87">
        <v>64</v>
      </c>
      <c r="V99" s="87" t="s">
        <v>40</v>
      </c>
      <c r="W99" s="87" t="s">
        <v>121</v>
      </c>
      <c r="X99" s="87" t="s">
        <v>1228</v>
      </c>
      <c r="Y99" s="87">
        <v>1</v>
      </c>
      <c r="Z99" s="90">
        <f>IF(T99="SOPORTE_TELEFÓNICO",'TARIFAS 2025'!$B$14,IF(V99="PRINCIPAL",'TARIFAS 2025'!$B$8,IF(V99="INTERMEDIA",'TARIFAS 2025'!$C$8,IF(V99="LEJANA",'TARIFAS 2025'!$D$8))))</f>
        <v>51282</v>
      </c>
      <c r="AA99" s="90">
        <f t="shared" si="1"/>
        <v>51282</v>
      </c>
    </row>
    <row r="100" spans="1:27" s="82" customFormat="1" x14ac:dyDescent="0.3">
      <c r="A100" s="87" t="s">
        <v>71</v>
      </c>
      <c r="B100" s="86" t="str">
        <f>VLOOKUP(A100,'CENTROS DE COSTOS'!A:D,2,0)</f>
        <v>0036-0004</v>
      </c>
      <c r="C100" s="86" t="str">
        <f>VLOOKUP(A100,'CENTROS DE COSTOS'!A:D,3,0)</f>
        <v>Wompi Centro</v>
      </c>
      <c r="D100" s="87">
        <v>25286</v>
      </c>
      <c r="E100" s="88">
        <v>3099399</v>
      </c>
      <c r="F100" s="87">
        <v>79847</v>
      </c>
      <c r="G100" s="86" t="s">
        <v>31</v>
      </c>
      <c r="H100" s="87" t="s">
        <v>618</v>
      </c>
      <c r="I100" s="87" t="s">
        <v>650</v>
      </c>
      <c r="J100" s="87" t="s">
        <v>3430</v>
      </c>
      <c r="K100" s="86" t="s">
        <v>1170</v>
      </c>
      <c r="L100" s="87" t="s">
        <v>4436</v>
      </c>
      <c r="M100" s="89">
        <v>45995.333333333343</v>
      </c>
      <c r="N100" s="89">
        <v>45995.569444444453</v>
      </c>
      <c r="O100" s="86" t="s">
        <v>31</v>
      </c>
      <c r="P100" s="87" t="s">
        <v>1262</v>
      </c>
      <c r="Q100" s="87" t="s">
        <v>1263</v>
      </c>
      <c r="R100" s="87" t="s">
        <v>1264</v>
      </c>
      <c r="S100" s="87" t="s">
        <v>5132</v>
      </c>
      <c r="T100" s="87" t="s">
        <v>1253</v>
      </c>
      <c r="U100" s="87">
        <v>0</v>
      </c>
      <c r="V100" s="87" t="s">
        <v>41</v>
      </c>
      <c r="W100" s="87" t="s">
        <v>121</v>
      </c>
      <c r="X100" s="87" t="s">
        <v>1306</v>
      </c>
      <c r="Y100" s="87">
        <v>1</v>
      </c>
      <c r="Z100" s="90">
        <f>IF(T100="SOPORTE_TELEFÓNICO",'TARIFAS 2025'!$B$14,IF(V100="PRINCIPAL",'TARIFAS 2025'!$B$8,IF(V100="INTERMEDIA",'TARIFAS 2025'!$C$8,IF(V100="LEJANA",'TARIFAS 2025'!$D$8))))</f>
        <v>22000</v>
      </c>
      <c r="AA100" s="90">
        <f t="shared" si="1"/>
        <v>22000</v>
      </c>
    </row>
    <row r="101" spans="1:27" s="82" customFormat="1" x14ac:dyDescent="0.3">
      <c r="A101" s="87" t="s">
        <v>90</v>
      </c>
      <c r="B101" s="86" t="str">
        <f>VLOOKUP(A101,'CENTROS DE COSTOS'!A:D,2,0)</f>
        <v>0036-0006</v>
      </c>
      <c r="C101" s="86" t="str">
        <f>VLOOKUP(A101,'CENTROS DE COSTOS'!A:D,3,0)</f>
        <v>Wompi Oriente</v>
      </c>
      <c r="D101" s="87">
        <v>41001</v>
      </c>
      <c r="E101" s="88">
        <v>3101945</v>
      </c>
      <c r="F101" s="87">
        <v>57701</v>
      </c>
      <c r="G101" s="86" t="s">
        <v>31</v>
      </c>
      <c r="H101" s="87" t="s">
        <v>740</v>
      </c>
      <c r="I101" s="87" t="s">
        <v>90</v>
      </c>
      <c r="J101" s="87" t="s">
        <v>3431</v>
      </c>
      <c r="K101" s="86" t="s">
        <v>1170</v>
      </c>
      <c r="L101" s="87" t="s">
        <v>4437</v>
      </c>
      <c r="M101" s="89">
        <v>45995.424305555563</v>
      </c>
      <c r="N101" s="89">
        <v>45995.572222222218</v>
      </c>
      <c r="O101" s="86" t="s">
        <v>31</v>
      </c>
      <c r="P101" s="87" t="s">
        <v>1250</v>
      </c>
      <c r="Q101" s="87" t="s">
        <v>1280</v>
      </c>
      <c r="R101" s="87" t="s">
        <v>1252</v>
      </c>
      <c r="S101" s="87" t="s">
        <v>5133</v>
      </c>
      <c r="T101" s="87" t="s">
        <v>1253</v>
      </c>
      <c r="U101" s="87">
        <v>16</v>
      </c>
      <c r="V101" s="87" t="s">
        <v>40</v>
      </c>
      <c r="W101" s="87" t="s">
        <v>121</v>
      </c>
      <c r="X101" s="87" t="s">
        <v>1187</v>
      </c>
      <c r="Y101" s="87">
        <v>1</v>
      </c>
      <c r="Z101" s="90">
        <f>IF(T101="SOPORTE_TELEFÓNICO",'TARIFAS 2025'!$B$14,IF(V101="PRINCIPAL",'TARIFAS 2025'!$B$8,IF(V101="INTERMEDIA",'TARIFAS 2025'!$C$8,IF(V101="LEJANA",'TARIFAS 2025'!$D$8))))</f>
        <v>22000</v>
      </c>
      <c r="AA101" s="90">
        <f t="shared" si="1"/>
        <v>22000</v>
      </c>
    </row>
    <row r="102" spans="1:27" s="82" customFormat="1" x14ac:dyDescent="0.3">
      <c r="A102" s="87" t="s">
        <v>68</v>
      </c>
      <c r="B102" s="86" t="str">
        <f>VLOOKUP(A102,'CENTROS DE COSTOS'!A:D,2,0)</f>
        <v>0036-0001</v>
      </c>
      <c r="C102" s="86" t="str">
        <f>VLOOKUP(A102,'CENTROS DE COSTOS'!A:D,3,0)</f>
        <v>Wompi Costa</v>
      </c>
      <c r="D102" s="87">
        <v>8758</v>
      </c>
      <c r="E102" s="88">
        <v>3098405</v>
      </c>
      <c r="F102" s="87">
        <v>70145</v>
      </c>
      <c r="G102" s="86" t="s">
        <v>31</v>
      </c>
      <c r="H102" s="87" t="s">
        <v>253</v>
      </c>
      <c r="I102" s="87" t="s">
        <v>270</v>
      </c>
      <c r="J102" s="87" t="s">
        <v>3432</v>
      </c>
      <c r="K102" s="86" t="s">
        <v>1170</v>
      </c>
      <c r="L102" s="87" t="s">
        <v>4438</v>
      </c>
      <c r="M102" s="89">
        <v>45994.624305555553</v>
      </c>
      <c r="N102" s="89">
        <v>45995.597222222219</v>
      </c>
      <c r="O102" s="86" t="s">
        <v>31</v>
      </c>
      <c r="P102" s="87" t="s">
        <v>1257</v>
      </c>
      <c r="Q102" s="87" t="s">
        <v>1258</v>
      </c>
      <c r="R102" s="87" t="s">
        <v>1271</v>
      </c>
      <c r="S102" s="87" t="s">
        <v>5134</v>
      </c>
      <c r="T102" s="87" t="s">
        <v>1172</v>
      </c>
      <c r="U102" s="87">
        <v>16</v>
      </c>
      <c r="V102" s="87" t="s">
        <v>40</v>
      </c>
      <c r="W102" s="87" t="s">
        <v>121</v>
      </c>
      <c r="X102" s="87" t="s">
        <v>1196</v>
      </c>
      <c r="Y102" s="87">
        <v>1</v>
      </c>
      <c r="Z102" s="90">
        <f>IF(T102="SOPORTE_TELEFÓNICO",'TARIFAS 2025'!$B$14,IF(V102="PRINCIPAL",'TARIFAS 2025'!$B$8,IF(V102="INTERMEDIA",'TARIFAS 2025'!$C$8,IF(V102="LEJANA",'TARIFAS 2025'!$D$8))))</f>
        <v>51282</v>
      </c>
      <c r="AA102" s="90">
        <f t="shared" si="1"/>
        <v>51282</v>
      </c>
    </row>
    <row r="103" spans="1:27" s="82" customFormat="1" x14ac:dyDescent="0.3">
      <c r="A103" s="87" t="s">
        <v>71</v>
      </c>
      <c r="B103" s="86" t="str">
        <f>VLOOKUP(A103,'CENTROS DE COSTOS'!A:D,2,0)</f>
        <v>0036-0004</v>
      </c>
      <c r="C103" s="86" t="str">
        <f>VLOOKUP(A103,'CENTROS DE COSTOS'!A:D,3,0)</f>
        <v>Wompi Centro</v>
      </c>
      <c r="D103" s="87">
        <v>11001</v>
      </c>
      <c r="E103" s="88">
        <v>3098636</v>
      </c>
      <c r="F103" s="87">
        <v>63841</v>
      </c>
      <c r="G103" s="86" t="s">
        <v>31</v>
      </c>
      <c r="H103" s="87" t="s">
        <v>618</v>
      </c>
      <c r="I103" s="87" t="s">
        <v>71</v>
      </c>
      <c r="J103" s="87" t="s">
        <v>3433</v>
      </c>
      <c r="K103" s="86" t="s">
        <v>1170</v>
      </c>
      <c r="L103" s="87" t="s">
        <v>4439</v>
      </c>
      <c r="M103" s="89">
        <v>45994.646527777782</v>
      </c>
      <c r="N103" s="89">
        <v>45995.617361111108</v>
      </c>
      <c r="O103" s="86" t="s">
        <v>31</v>
      </c>
      <c r="P103" s="87" t="s">
        <v>1257</v>
      </c>
      <c r="Q103" s="87" t="s">
        <v>1285</v>
      </c>
      <c r="R103" s="87" t="s">
        <v>1259</v>
      </c>
      <c r="S103" s="87" t="s">
        <v>5135</v>
      </c>
      <c r="T103" s="87" t="s">
        <v>1172</v>
      </c>
      <c r="U103" s="87">
        <v>16</v>
      </c>
      <c r="V103" s="87" t="s">
        <v>40</v>
      </c>
      <c r="W103" s="87" t="s">
        <v>121</v>
      </c>
      <c r="X103" s="87" t="s">
        <v>1202</v>
      </c>
      <c r="Y103" s="87">
        <v>1</v>
      </c>
      <c r="Z103" s="90">
        <f>IF(T103="SOPORTE_TELEFÓNICO",'TARIFAS 2025'!$B$14,IF(V103="PRINCIPAL",'TARIFAS 2025'!$B$8,IF(V103="INTERMEDIA",'TARIFAS 2025'!$C$8,IF(V103="LEJANA",'TARIFAS 2025'!$D$8))))</f>
        <v>51282</v>
      </c>
      <c r="AA103" s="90">
        <f t="shared" si="1"/>
        <v>51282</v>
      </c>
    </row>
    <row r="104" spans="1:27" s="82" customFormat="1" x14ac:dyDescent="0.3">
      <c r="A104" s="87" t="s">
        <v>71</v>
      </c>
      <c r="B104" s="86" t="str">
        <f>VLOOKUP(A104,'CENTROS DE COSTOS'!A:D,2,0)</f>
        <v>0036-0004</v>
      </c>
      <c r="C104" s="86" t="str">
        <f>VLOOKUP(A104,'CENTROS DE COSTOS'!A:D,3,0)</f>
        <v>Wompi Centro</v>
      </c>
      <c r="D104" s="87">
        <v>11001</v>
      </c>
      <c r="E104" s="88">
        <v>3098173</v>
      </c>
      <c r="F104" s="87">
        <v>42694</v>
      </c>
      <c r="G104" s="86" t="s">
        <v>31</v>
      </c>
      <c r="H104" s="87" t="s">
        <v>618</v>
      </c>
      <c r="I104" s="87" t="s">
        <v>71</v>
      </c>
      <c r="J104" s="87" t="s">
        <v>3434</v>
      </c>
      <c r="K104" s="86" t="s">
        <v>1170</v>
      </c>
      <c r="L104" s="87" t="s">
        <v>4440</v>
      </c>
      <c r="M104" s="89">
        <v>45994.629166666673</v>
      </c>
      <c r="N104" s="89">
        <v>45995.630555555559</v>
      </c>
      <c r="O104" s="86" t="s">
        <v>31</v>
      </c>
      <c r="P104" s="87" t="s">
        <v>1265</v>
      </c>
      <c r="Q104" s="87" t="s">
        <v>1348</v>
      </c>
      <c r="R104" s="87" t="s">
        <v>1267</v>
      </c>
      <c r="S104" s="87" t="s">
        <v>5136</v>
      </c>
      <c r="T104" s="87" t="s">
        <v>1172</v>
      </c>
      <c r="U104" s="87">
        <v>48</v>
      </c>
      <c r="V104" s="87" t="s">
        <v>40</v>
      </c>
      <c r="W104" s="87" t="s">
        <v>121</v>
      </c>
      <c r="X104" s="87" t="s">
        <v>1478</v>
      </c>
      <c r="Y104" s="87">
        <v>1</v>
      </c>
      <c r="Z104" s="90">
        <f>IF(T104="SOPORTE_TELEFÓNICO",'TARIFAS 2025'!$B$14,IF(V104="PRINCIPAL",'TARIFAS 2025'!$B$8,IF(V104="INTERMEDIA",'TARIFAS 2025'!$C$8,IF(V104="LEJANA",'TARIFAS 2025'!$D$8))))</f>
        <v>51282</v>
      </c>
      <c r="AA104" s="90">
        <f t="shared" si="1"/>
        <v>51282</v>
      </c>
    </row>
    <row r="105" spans="1:27" s="82" customFormat="1" x14ac:dyDescent="0.3">
      <c r="A105" s="87" t="s">
        <v>98</v>
      </c>
      <c r="B105" s="86" t="str">
        <f>VLOOKUP(A105,'CENTROS DE COSTOS'!A:D,2,0)</f>
        <v>0036-0006</v>
      </c>
      <c r="C105" s="86" t="str">
        <f>VLOOKUP(A105,'CENTROS DE COSTOS'!A:D,3,0)</f>
        <v>Wompi Oriente</v>
      </c>
      <c r="D105" s="87">
        <v>50001</v>
      </c>
      <c r="E105" s="88">
        <v>3099779</v>
      </c>
      <c r="F105" s="87">
        <v>67924</v>
      </c>
      <c r="G105" s="86" t="s">
        <v>31</v>
      </c>
      <c r="H105" s="87" t="s">
        <v>814</v>
      </c>
      <c r="I105" s="87" t="s">
        <v>98</v>
      </c>
      <c r="J105" s="87" t="s">
        <v>3384</v>
      </c>
      <c r="K105" s="86" t="s">
        <v>1170</v>
      </c>
      <c r="L105" s="87" t="s">
        <v>4441</v>
      </c>
      <c r="M105" s="89">
        <v>45995.333333333343</v>
      </c>
      <c r="N105" s="89">
        <v>45995.654861111107</v>
      </c>
      <c r="O105" s="86" t="s">
        <v>31</v>
      </c>
      <c r="P105" s="87" t="s">
        <v>1250</v>
      </c>
      <c r="Q105" s="87" t="s">
        <v>1280</v>
      </c>
      <c r="R105" s="87" t="s">
        <v>1281</v>
      </c>
      <c r="S105" s="87" t="s">
        <v>5137</v>
      </c>
      <c r="T105" s="87" t="s">
        <v>1172</v>
      </c>
      <c r="U105" s="87">
        <v>24</v>
      </c>
      <c r="V105" s="87" t="s">
        <v>40</v>
      </c>
      <c r="W105" s="87" t="s">
        <v>121</v>
      </c>
      <c r="X105" s="87" t="s">
        <v>1352</v>
      </c>
      <c r="Y105" s="87">
        <v>1</v>
      </c>
      <c r="Z105" s="90">
        <f>IF(T105="SOPORTE_TELEFÓNICO",'TARIFAS 2025'!$B$14,IF(V105="PRINCIPAL",'TARIFAS 2025'!$B$8,IF(V105="INTERMEDIA",'TARIFAS 2025'!$C$8,IF(V105="LEJANA",'TARIFAS 2025'!$D$8))))</f>
        <v>51282</v>
      </c>
      <c r="AA105" s="90">
        <f t="shared" si="1"/>
        <v>51282</v>
      </c>
    </row>
    <row r="106" spans="1:27" s="82" customFormat="1" x14ac:dyDescent="0.3">
      <c r="A106" s="87" t="s">
        <v>98</v>
      </c>
      <c r="B106" s="86" t="str">
        <f>VLOOKUP(A106,'CENTROS DE COSTOS'!A:D,2,0)</f>
        <v>0036-0006</v>
      </c>
      <c r="C106" s="86" t="str">
        <f>VLOOKUP(A106,'CENTROS DE COSTOS'!A:D,3,0)</f>
        <v>Wompi Oriente</v>
      </c>
      <c r="D106" s="87">
        <v>50001</v>
      </c>
      <c r="E106" s="88">
        <v>3101501</v>
      </c>
      <c r="F106" s="87">
        <v>76620</v>
      </c>
      <c r="G106" s="86" t="s">
        <v>31</v>
      </c>
      <c r="H106" s="87" t="s">
        <v>814</v>
      </c>
      <c r="I106" s="87" t="s">
        <v>98</v>
      </c>
      <c r="J106" s="87" t="s">
        <v>3435</v>
      </c>
      <c r="K106" s="86" t="s">
        <v>1170</v>
      </c>
      <c r="L106" s="87" t="s">
        <v>4442</v>
      </c>
      <c r="M106" s="89">
        <v>45995.390277777777</v>
      </c>
      <c r="N106" s="89">
        <v>45995.658333333333</v>
      </c>
      <c r="O106" s="86" t="s">
        <v>31</v>
      </c>
      <c r="P106" s="87" t="s">
        <v>1250</v>
      </c>
      <c r="Q106" s="87" t="s">
        <v>1280</v>
      </c>
      <c r="R106" s="87" t="s">
        <v>1283</v>
      </c>
      <c r="S106" s="87" t="s">
        <v>5138</v>
      </c>
      <c r="T106" s="87" t="s">
        <v>1172</v>
      </c>
      <c r="U106" s="87">
        <v>32</v>
      </c>
      <c r="V106" s="87" t="s">
        <v>40</v>
      </c>
      <c r="W106" s="87" t="s">
        <v>121</v>
      </c>
      <c r="X106" s="87" t="s">
        <v>1352</v>
      </c>
      <c r="Y106" s="87">
        <v>1</v>
      </c>
      <c r="Z106" s="90">
        <f>IF(T106="SOPORTE_TELEFÓNICO",'TARIFAS 2025'!$B$14,IF(V106="PRINCIPAL",'TARIFAS 2025'!$B$8,IF(V106="INTERMEDIA",'TARIFAS 2025'!$C$8,IF(V106="LEJANA",'TARIFAS 2025'!$D$8))))</f>
        <v>51282</v>
      </c>
      <c r="AA106" s="90">
        <f t="shared" si="1"/>
        <v>51282</v>
      </c>
    </row>
    <row r="107" spans="1:27" s="82" customFormat="1" x14ac:dyDescent="0.3">
      <c r="A107" s="87" t="s">
        <v>71</v>
      </c>
      <c r="B107" s="86" t="str">
        <f>VLOOKUP(A107,'CENTROS DE COSTOS'!A:D,2,0)</f>
        <v>0036-0004</v>
      </c>
      <c r="C107" s="86" t="str">
        <f>VLOOKUP(A107,'CENTROS DE COSTOS'!A:D,3,0)</f>
        <v>Wompi Centro</v>
      </c>
      <c r="D107" s="87">
        <v>25290</v>
      </c>
      <c r="E107" s="88">
        <v>3102404</v>
      </c>
      <c r="F107" s="87">
        <v>61969</v>
      </c>
      <c r="G107" s="86" t="s">
        <v>31</v>
      </c>
      <c r="H107" s="87" t="s">
        <v>618</v>
      </c>
      <c r="I107" s="87" t="s">
        <v>652</v>
      </c>
      <c r="J107" s="87" t="s">
        <v>3436</v>
      </c>
      <c r="K107" s="86" t="s">
        <v>1170</v>
      </c>
      <c r="L107" s="87" t="s">
        <v>4443</v>
      </c>
      <c r="M107" s="89">
        <v>45995.455555555563</v>
      </c>
      <c r="N107" s="89">
        <v>45995.660416666673</v>
      </c>
      <c r="O107" s="86" t="s">
        <v>31</v>
      </c>
      <c r="P107" s="87" t="s">
        <v>1257</v>
      </c>
      <c r="Q107" s="87" t="s">
        <v>1258</v>
      </c>
      <c r="R107" s="87" t="s">
        <v>1271</v>
      </c>
      <c r="S107" s="87" t="s">
        <v>5139</v>
      </c>
      <c r="T107" s="87" t="s">
        <v>1253</v>
      </c>
      <c r="U107" s="87">
        <v>0</v>
      </c>
      <c r="V107" s="87" t="s">
        <v>41</v>
      </c>
      <c r="W107" s="87" t="s">
        <v>121</v>
      </c>
      <c r="X107" s="87" t="s">
        <v>1306</v>
      </c>
      <c r="Y107" s="87">
        <v>1</v>
      </c>
      <c r="Z107" s="90">
        <f>IF(T107="SOPORTE_TELEFÓNICO",'TARIFAS 2025'!$B$14,IF(V107="PRINCIPAL",'TARIFAS 2025'!$B$8,IF(V107="INTERMEDIA",'TARIFAS 2025'!$C$8,IF(V107="LEJANA",'TARIFAS 2025'!$D$8))))</f>
        <v>22000</v>
      </c>
      <c r="AA107" s="90">
        <f t="shared" si="1"/>
        <v>22000</v>
      </c>
    </row>
    <row r="108" spans="1:27" s="82" customFormat="1" x14ac:dyDescent="0.3">
      <c r="A108" s="87" t="s">
        <v>88</v>
      </c>
      <c r="B108" s="86" t="str">
        <f>VLOOKUP(A108,'CENTROS DE COSTOS'!A:D,2,0)</f>
        <v>0036-0005</v>
      </c>
      <c r="C108" s="86" t="str">
        <f>VLOOKUP(A108,'CENTROS DE COSTOS'!A:D,3,0)</f>
        <v>Wompi Noroccidente</v>
      </c>
      <c r="D108" s="87">
        <v>5001</v>
      </c>
      <c r="E108" s="88">
        <v>3100669</v>
      </c>
      <c r="F108" s="87">
        <v>45335</v>
      </c>
      <c r="G108" s="86" t="s">
        <v>31</v>
      </c>
      <c r="H108" s="87" t="s">
        <v>120</v>
      </c>
      <c r="I108" s="87" t="s">
        <v>88</v>
      </c>
      <c r="J108" s="87" t="s">
        <v>3437</v>
      </c>
      <c r="K108" s="86" t="s">
        <v>1170</v>
      </c>
      <c r="L108" s="87" t="s">
        <v>4444</v>
      </c>
      <c r="M108" s="89">
        <v>45995.349305555559</v>
      </c>
      <c r="N108" s="89">
        <v>45995.663888888892</v>
      </c>
      <c r="O108" s="86" t="s">
        <v>31</v>
      </c>
      <c r="P108" s="87" t="s">
        <v>1257</v>
      </c>
      <c r="Q108" s="87" t="s">
        <v>1258</v>
      </c>
      <c r="R108" s="87" t="s">
        <v>1259</v>
      </c>
      <c r="S108" s="87" t="s">
        <v>5140</v>
      </c>
      <c r="T108" s="87" t="s">
        <v>1253</v>
      </c>
      <c r="U108" s="87">
        <v>64</v>
      </c>
      <c r="V108" s="87" t="s">
        <v>40</v>
      </c>
      <c r="W108" s="87" t="s">
        <v>121</v>
      </c>
      <c r="X108" s="87" t="s">
        <v>1273</v>
      </c>
      <c r="Y108" s="87">
        <v>1</v>
      </c>
      <c r="Z108" s="90">
        <f>IF(T108="SOPORTE_TELEFÓNICO",'TARIFAS 2025'!$B$14,IF(V108="PRINCIPAL",'TARIFAS 2025'!$B$8,IF(V108="INTERMEDIA",'TARIFAS 2025'!$C$8,IF(V108="LEJANA",'TARIFAS 2025'!$D$8))))</f>
        <v>22000</v>
      </c>
      <c r="AA108" s="90">
        <f t="shared" si="1"/>
        <v>22000</v>
      </c>
    </row>
    <row r="109" spans="1:27" s="82" customFormat="1" x14ac:dyDescent="0.3">
      <c r="A109" s="87" t="s">
        <v>81</v>
      </c>
      <c r="B109" s="86" t="str">
        <f>VLOOKUP(A109,'CENTROS DE COSTOS'!A:D,2,0)</f>
        <v>0036-0007</v>
      </c>
      <c r="C109" s="86" t="str">
        <f>VLOOKUP(A109,'CENTROS DE COSTOS'!A:D,3,0)</f>
        <v>Wompi Santander</v>
      </c>
      <c r="D109" s="87">
        <v>54874</v>
      </c>
      <c r="E109" s="88">
        <v>3065334</v>
      </c>
      <c r="F109" s="87">
        <v>78120</v>
      </c>
      <c r="G109" s="86" t="s">
        <v>31</v>
      </c>
      <c r="H109" s="87" t="s">
        <v>891</v>
      </c>
      <c r="I109" s="87" t="s">
        <v>927</v>
      </c>
      <c r="J109" s="87" t="s">
        <v>3438</v>
      </c>
      <c r="K109" s="86" t="s">
        <v>1170</v>
      </c>
      <c r="L109" s="87" t="s">
        <v>4445</v>
      </c>
      <c r="M109" s="89">
        <v>45987.42291666667</v>
      </c>
      <c r="N109" s="89">
        <v>45995.681250000001</v>
      </c>
      <c r="O109" s="86" t="s">
        <v>31</v>
      </c>
      <c r="P109" s="87" t="s">
        <v>1393</v>
      </c>
      <c r="Q109" s="87" t="s">
        <v>1394</v>
      </c>
      <c r="R109" s="87" t="s">
        <v>1402</v>
      </c>
      <c r="S109" s="87" t="s">
        <v>5141</v>
      </c>
      <c r="T109" s="87" t="s">
        <v>1253</v>
      </c>
      <c r="U109" s="87">
        <v>24</v>
      </c>
      <c r="V109" s="87" t="s">
        <v>40</v>
      </c>
      <c r="W109" s="87" t="s">
        <v>121</v>
      </c>
      <c r="X109" s="87" t="s">
        <v>1302</v>
      </c>
      <c r="Y109" s="87">
        <v>1</v>
      </c>
      <c r="Z109" s="90">
        <f>IF(T109="SOPORTE_TELEFÓNICO",'TARIFAS 2025'!$B$14,IF(V109="PRINCIPAL",'TARIFAS 2025'!$B$8,IF(V109="INTERMEDIA",'TARIFAS 2025'!$C$8,IF(V109="LEJANA",'TARIFAS 2025'!$D$8))))</f>
        <v>22000</v>
      </c>
      <c r="AA109" s="90">
        <f t="shared" si="1"/>
        <v>22000</v>
      </c>
    </row>
    <row r="110" spans="1:27" s="82" customFormat="1" x14ac:dyDescent="0.3">
      <c r="A110" s="87" t="s">
        <v>81</v>
      </c>
      <c r="B110" s="86" t="str">
        <f>VLOOKUP(A110,'CENTROS DE COSTOS'!A:D,2,0)</f>
        <v>0036-0007</v>
      </c>
      <c r="C110" s="86" t="str">
        <f>VLOOKUP(A110,'CENTROS DE COSTOS'!A:D,3,0)</f>
        <v>Wompi Santander</v>
      </c>
      <c r="D110" s="87">
        <v>54660</v>
      </c>
      <c r="E110" s="88">
        <v>3077204</v>
      </c>
      <c r="F110" s="87">
        <v>78158</v>
      </c>
      <c r="G110" s="86" t="s">
        <v>31</v>
      </c>
      <c r="H110" s="87" t="s">
        <v>891</v>
      </c>
      <c r="I110" s="87" t="s">
        <v>920</v>
      </c>
      <c r="J110" s="87" t="s">
        <v>3439</v>
      </c>
      <c r="K110" s="86" t="s">
        <v>1170</v>
      </c>
      <c r="L110" s="87" t="s">
        <v>4446</v>
      </c>
      <c r="M110" s="89">
        <v>45989.633333333331</v>
      </c>
      <c r="N110" s="89">
        <v>45995.689583333333</v>
      </c>
      <c r="O110" s="86" t="s">
        <v>31</v>
      </c>
      <c r="P110" s="87" t="s">
        <v>1250</v>
      </c>
      <c r="Q110" s="87" t="s">
        <v>1280</v>
      </c>
      <c r="R110" s="87" t="s">
        <v>1283</v>
      </c>
      <c r="S110" s="87" t="s">
        <v>5142</v>
      </c>
      <c r="T110" s="87" t="s">
        <v>1253</v>
      </c>
      <c r="U110" s="87">
        <v>0</v>
      </c>
      <c r="V110" s="87" t="s">
        <v>41</v>
      </c>
      <c r="W110" s="87" t="s">
        <v>121</v>
      </c>
      <c r="X110" s="87" t="s">
        <v>1211</v>
      </c>
      <c r="Y110" s="87">
        <v>1</v>
      </c>
      <c r="Z110" s="90">
        <f>IF(T110="SOPORTE_TELEFÓNICO",'TARIFAS 2025'!$B$14,IF(V110="PRINCIPAL",'TARIFAS 2025'!$B$8,IF(V110="INTERMEDIA",'TARIFAS 2025'!$C$8,IF(V110="LEJANA",'TARIFAS 2025'!$D$8))))</f>
        <v>22000</v>
      </c>
      <c r="AA110" s="90">
        <f t="shared" si="1"/>
        <v>22000</v>
      </c>
    </row>
    <row r="111" spans="1:27" s="82" customFormat="1" x14ac:dyDescent="0.3">
      <c r="A111" s="87" t="s">
        <v>74</v>
      </c>
      <c r="B111" s="86" t="str">
        <f>VLOOKUP(A111,'CENTROS DE COSTOS'!A:D,2,0)</f>
        <v>0036-0007</v>
      </c>
      <c r="C111" s="86" t="str">
        <f>VLOOKUP(A111,'CENTROS DE COSTOS'!A:D,3,0)</f>
        <v>Wompi Santander</v>
      </c>
      <c r="D111" s="87">
        <v>68307</v>
      </c>
      <c r="E111" s="88">
        <v>3102592</v>
      </c>
      <c r="F111" s="87">
        <v>32646</v>
      </c>
      <c r="G111" s="86" t="s">
        <v>31</v>
      </c>
      <c r="H111" s="87" t="s">
        <v>963</v>
      </c>
      <c r="I111" s="87" t="s">
        <v>990</v>
      </c>
      <c r="J111" s="87" t="s">
        <v>3440</v>
      </c>
      <c r="K111" s="86" t="s">
        <v>1170</v>
      </c>
      <c r="L111" s="87" t="s">
        <v>4447</v>
      </c>
      <c r="M111" s="89">
        <v>45995.488194444442</v>
      </c>
      <c r="N111" s="89">
        <v>45995.7</v>
      </c>
      <c r="O111" s="86" t="s">
        <v>31</v>
      </c>
      <c r="P111" s="87" t="s">
        <v>1254</v>
      </c>
      <c r="Q111" s="87" t="s">
        <v>1255</v>
      </c>
      <c r="R111" s="87" t="s">
        <v>1256</v>
      </c>
      <c r="S111" s="87" t="s">
        <v>5143</v>
      </c>
      <c r="T111" s="87" t="s">
        <v>1253</v>
      </c>
      <c r="U111" s="87">
        <v>0</v>
      </c>
      <c r="V111" s="87" t="s">
        <v>40</v>
      </c>
      <c r="W111" s="87" t="s">
        <v>121</v>
      </c>
      <c r="X111" s="87" t="s">
        <v>1192</v>
      </c>
      <c r="Y111" s="87">
        <v>1</v>
      </c>
      <c r="Z111" s="90">
        <f>IF(T111="SOPORTE_TELEFÓNICO",'TARIFAS 2025'!$B$14,IF(V111="PRINCIPAL",'TARIFAS 2025'!$B$8,IF(V111="INTERMEDIA",'TARIFAS 2025'!$C$8,IF(V111="LEJANA",'TARIFAS 2025'!$D$8))))</f>
        <v>22000</v>
      </c>
      <c r="AA111" s="90">
        <f t="shared" si="1"/>
        <v>22000</v>
      </c>
    </row>
    <row r="112" spans="1:27" s="82" customFormat="1" x14ac:dyDescent="0.3">
      <c r="A112" s="87" t="s">
        <v>81</v>
      </c>
      <c r="B112" s="86" t="str">
        <f>VLOOKUP(A112,'CENTROS DE COSTOS'!A:D,2,0)</f>
        <v>0036-0007</v>
      </c>
      <c r="C112" s="86" t="str">
        <f>VLOOKUP(A112,'CENTROS DE COSTOS'!A:D,3,0)</f>
        <v>Wompi Santander</v>
      </c>
      <c r="D112" s="87">
        <v>54498</v>
      </c>
      <c r="E112" s="88">
        <v>3063345</v>
      </c>
      <c r="F112" s="87">
        <v>27897</v>
      </c>
      <c r="G112" s="86" t="s">
        <v>31</v>
      </c>
      <c r="H112" s="87" t="s">
        <v>891</v>
      </c>
      <c r="I112" s="87" t="s">
        <v>916</v>
      </c>
      <c r="J112" s="87" t="s">
        <v>3441</v>
      </c>
      <c r="K112" s="86" t="s">
        <v>1170</v>
      </c>
      <c r="L112" s="87" t="s">
        <v>4448</v>
      </c>
      <c r="M112" s="89">
        <v>45987.333333333343</v>
      </c>
      <c r="N112" s="89">
        <v>45995.706944444442</v>
      </c>
      <c r="O112" s="86" t="s">
        <v>31</v>
      </c>
      <c r="P112" s="87" t="s">
        <v>1340</v>
      </c>
      <c r="Q112" s="87" t="s">
        <v>1341</v>
      </c>
      <c r="R112" s="87" t="s">
        <v>1397</v>
      </c>
      <c r="S112" s="87" t="s">
        <v>5144</v>
      </c>
      <c r="T112" s="87" t="s">
        <v>1172</v>
      </c>
      <c r="U112" s="87">
        <v>56</v>
      </c>
      <c r="V112" s="87" t="s">
        <v>42</v>
      </c>
      <c r="W112" s="87" t="s">
        <v>121</v>
      </c>
      <c r="X112" s="87" t="s">
        <v>1188</v>
      </c>
      <c r="Y112" s="87">
        <v>1</v>
      </c>
      <c r="Z112" s="90">
        <f>IF(T112="SOPORTE_TELEFÓNICO",'TARIFAS 2025'!$B$14,IF(V112="PRINCIPAL",'TARIFAS 2025'!$B$8,IF(V112="INTERMEDIA",'TARIFAS 2025'!$C$8,IF(V112="LEJANA",'TARIFAS 2025'!$D$8))))</f>
        <v>452148</v>
      </c>
      <c r="AA112" s="90">
        <f t="shared" si="1"/>
        <v>452148</v>
      </c>
    </row>
    <row r="113" spans="1:27" s="82" customFormat="1" x14ac:dyDescent="0.3">
      <c r="A113" s="87" t="s">
        <v>98</v>
      </c>
      <c r="B113" s="86" t="str">
        <f>VLOOKUP(A113,'CENTROS DE COSTOS'!A:D,2,0)</f>
        <v>0036-0006</v>
      </c>
      <c r="C113" s="86" t="str">
        <f>VLOOKUP(A113,'CENTROS DE COSTOS'!A:D,3,0)</f>
        <v>Wompi Oriente</v>
      </c>
      <c r="D113" s="87">
        <v>50001</v>
      </c>
      <c r="E113" s="88">
        <v>3100251</v>
      </c>
      <c r="F113" s="87">
        <v>75888</v>
      </c>
      <c r="G113" s="86" t="s">
        <v>31</v>
      </c>
      <c r="H113" s="87" t="s">
        <v>814</v>
      </c>
      <c r="I113" s="87" t="s">
        <v>98</v>
      </c>
      <c r="J113" s="87" t="s">
        <v>1708</v>
      </c>
      <c r="K113" s="86" t="s">
        <v>1170</v>
      </c>
      <c r="L113" s="87" t="s">
        <v>4449</v>
      </c>
      <c r="M113" s="89">
        <v>45995.341666666667</v>
      </c>
      <c r="N113" s="89">
        <v>45996.332638888889</v>
      </c>
      <c r="O113" s="86" t="s">
        <v>31</v>
      </c>
      <c r="P113" s="87" t="s">
        <v>1340</v>
      </c>
      <c r="Q113" s="87" t="s">
        <v>1836</v>
      </c>
      <c r="R113" s="87" t="s">
        <v>1267</v>
      </c>
      <c r="S113" s="87" t="s">
        <v>5145</v>
      </c>
      <c r="T113" s="87" t="s">
        <v>1253</v>
      </c>
      <c r="U113" s="87">
        <v>32</v>
      </c>
      <c r="V113" s="87" t="s">
        <v>40</v>
      </c>
      <c r="W113" s="87" t="s">
        <v>121</v>
      </c>
      <c r="X113" s="87" t="s">
        <v>1352</v>
      </c>
      <c r="Y113" s="87">
        <v>1</v>
      </c>
      <c r="Z113" s="90">
        <f>IF(T113="SOPORTE_TELEFÓNICO",'TARIFAS 2025'!$B$14,IF(V113="PRINCIPAL",'TARIFAS 2025'!$B$8,IF(V113="INTERMEDIA",'TARIFAS 2025'!$C$8,IF(V113="LEJANA",'TARIFAS 2025'!$D$8))))</f>
        <v>22000</v>
      </c>
      <c r="AA113" s="90">
        <f t="shared" si="1"/>
        <v>22000</v>
      </c>
    </row>
    <row r="114" spans="1:27" s="82" customFormat="1" x14ac:dyDescent="0.3">
      <c r="A114" s="87" t="s">
        <v>88</v>
      </c>
      <c r="B114" s="86" t="str">
        <f>VLOOKUP(A114,'CENTROS DE COSTOS'!A:D,2,0)</f>
        <v>0036-0005</v>
      </c>
      <c r="C114" s="86" t="str">
        <f>VLOOKUP(A114,'CENTROS DE COSTOS'!A:D,3,0)</f>
        <v>Wompi Noroccidente</v>
      </c>
      <c r="D114" s="87">
        <v>5360</v>
      </c>
      <c r="E114" s="88">
        <v>3099537</v>
      </c>
      <c r="F114" s="87">
        <v>27731</v>
      </c>
      <c r="G114" s="86" t="s">
        <v>31</v>
      </c>
      <c r="H114" s="87" t="s">
        <v>120</v>
      </c>
      <c r="I114" s="87" t="s">
        <v>190</v>
      </c>
      <c r="J114" s="87" t="s">
        <v>3442</v>
      </c>
      <c r="K114" s="86" t="s">
        <v>1170</v>
      </c>
      <c r="L114" s="87" t="s">
        <v>4450</v>
      </c>
      <c r="M114" s="89">
        <v>45995.333333333343</v>
      </c>
      <c r="N114" s="89">
        <v>45996.338194444441</v>
      </c>
      <c r="O114" s="86" t="s">
        <v>31</v>
      </c>
      <c r="P114" s="87" t="s">
        <v>1262</v>
      </c>
      <c r="Q114" s="87" t="s">
        <v>1274</v>
      </c>
      <c r="R114" s="87" t="s">
        <v>1275</v>
      </c>
      <c r="S114" s="87" t="s">
        <v>5146</v>
      </c>
      <c r="T114" s="87" t="s">
        <v>1253</v>
      </c>
      <c r="U114" s="87">
        <v>24</v>
      </c>
      <c r="V114" s="87" t="s">
        <v>40</v>
      </c>
      <c r="W114" s="87" t="s">
        <v>121</v>
      </c>
      <c r="X114" s="87" t="s">
        <v>1273</v>
      </c>
      <c r="Y114" s="87">
        <v>1</v>
      </c>
      <c r="Z114" s="90">
        <f>IF(T114="SOPORTE_TELEFÓNICO",'TARIFAS 2025'!$B$14,IF(V114="PRINCIPAL",'TARIFAS 2025'!$B$8,IF(V114="INTERMEDIA",'TARIFAS 2025'!$C$8,IF(V114="LEJANA",'TARIFAS 2025'!$D$8))))</f>
        <v>22000</v>
      </c>
      <c r="AA114" s="90">
        <f t="shared" si="1"/>
        <v>22000</v>
      </c>
    </row>
    <row r="115" spans="1:27" s="82" customFormat="1" x14ac:dyDescent="0.3">
      <c r="A115" s="87" t="s">
        <v>77</v>
      </c>
      <c r="B115" s="86" t="str">
        <f>VLOOKUP(A115,'CENTROS DE COSTOS'!A:D,2,0)</f>
        <v>0036-0003</v>
      </c>
      <c r="C115" s="86" t="str">
        <f>VLOOKUP(A115,'CENTROS DE COSTOS'!A:D,3,0)</f>
        <v>Wompi Suroccidente</v>
      </c>
      <c r="D115" s="87">
        <v>19001</v>
      </c>
      <c r="E115" s="88">
        <v>3077097</v>
      </c>
      <c r="F115" s="87">
        <v>80747</v>
      </c>
      <c r="G115" s="86" t="s">
        <v>31</v>
      </c>
      <c r="H115" s="87" t="s">
        <v>498</v>
      </c>
      <c r="I115" s="87" t="s">
        <v>93</v>
      </c>
      <c r="J115" s="87" t="s">
        <v>1762</v>
      </c>
      <c r="K115" s="86" t="s">
        <v>1170</v>
      </c>
      <c r="L115" s="87" t="s">
        <v>4451</v>
      </c>
      <c r="M115" s="89">
        <v>45989.647222222222</v>
      </c>
      <c r="N115" s="89">
        <v>45996.356944444437</v>
      </c>
      <c r="O115" s="86" t="s">
        <v>31</v>
      </c>
      <c r="P115" s="87" t="s">
        <v>1250</v>
      </c>
      <c r="Q115" s="87" t="s">
        <v>1839</v>
      </c>
      <c r="R115" s="87" t="s">
        <v>1283</v>
      </c>
      <c r="S115" s="87" t="s">
        <v>5147</v>
      </c>
      <c r="T115" s="87" t="s">
        <v>1172</v>
      </c>
      <c r="U115" s="87">
        <v>16</v>
      </c>
      <c r="V115" s="87" t="s">
        <v>42</v>
      </c>
      <c r="W115" s="87" t="s">
        <v>121</v>
      </c>
      <c r="X115" s="87" t="s">
        <v>1194</v>
      </c>
      <c r="Y115" s="87">
        <v>2</v>
      </c>
      <c r="Z115" s="90">
        <f>IF(T115="SOPORTE_TELEFÓNICO",'TARIFAS 2025'!$B$14,IF(V115="PRINCIPAL",'TARIFAS 2025'!$B$8,IF(V115="INTERMEDIA",'TARIFAS 2025'!$C$8,IF(V115="LEJANA",'TARIFAS 2025'!$D$8))))</f>
        <v>452148</v>
      </c>
      <c r="AA115" s="90">
        <f t="shared" si="1"/>
        <v>904296</v>
      </c>
    </row>
    <row r="116" spans="1:27" s="82" customFormat="1" x14ac:dyDescent="0.3">
      <c r="A116" s="87" t="s">
        <v>85</v>
      </c>
      <c r="B116" s="86" t="str">
        <f>VLOOKUP(A116,'CENTROS DE COSTOS'!A:D,2,0)</f>
        <v>0036-0006</v>
      </c>
      <c r="C116" s="86" t="str">
        <f>VLOOKUP(A116,'CENTROS DE COSTOS'!A:D,3,0)</f>
        <v>Wompi Oriente</v>
      </c>
      <c r="D116" s="87">
        <v>73001</v>
      </c>
      <c r="E116" s="88">
        <v>3101098</v>
      </c>
      <c r="F116" s="87">
        <v>50893</v>
      </c>
      <c r="G116" s="86" t="s">
        <v>31</v>
      </c>
      <c r="H116" s="87" t="s">
        <v>1056</v>
      </c>
      <c r="I116" s="87" t="s">
        <v>85</v>
      </c>
      <c r="J116" s="87" t="s">
        <v>3443</v>
      </c>
      <c r="K116" s="86" t="s">
        <v>1170</v>
      </c>
      <c r="L116" s="87" t="s">
        <v>4452</v>
      </c>
      <c r="M116" s="89">
        <v>45995.381249999999</v>
      </c>
      <c r="N116" s="89">
        <v>45996.37777777778</v>
      </c>
      <c r="O116" s="86" t="s">
        <v>31</v>
      </c>
      <c r="P116" s="87" t="s">
        <v>1247</v>
      </c>
      <c r="Q116" s="87" t="s">
        <v>1300</v>
      </c>
      <c r="R116" s="87" t="s">
        <v>1301</v>
      </c>
      <c r="S116" s="87" t="s">
        <v>5148</v>
      </c>
      <c r="T116" s="87" t="s">
        <v>1253</v>
      </c>
      <c r="U116" s="87">
        <v>32</v>
      </c>
      <c r="V116" s="87" t="s">
        <v>40</v>
      </c>
      <c r="W116" s="87" t="s">
        <v>121</v>
      </c>
      <c r="X116" s="87" t="s">
        <v>1308</v>
      </c>
      <c r="Y116" s="87">
        <v>1</v>
      </c>
      <c r="Z116" s="90">
        <f>IF(T116="SOPORTE_TELEFÓNICO",'TARIFAS 2025'!$B$14,IF(V116="PRINCIPAL",'TARIFAS 2025'!$B$8,IF(V116="INTERMEDIA",'TARIFAS 2025'!$C$8,IF(V116="LEJANA",'TARIFAS 2025'!$D$8))))</f>
        <v>22000</v>
      </c>
      <c r="AA116" s="90">
        <f t="shared" ref="AA116:AA169" si="2">Z116*Y116</f>
        <v>22000</v>
      </c>
    </row>
    <row r="117" spans="1:27" s="82" customFormat="1" x14ac:dyDescent="0.3">
      <c r="A117" s="87" t="s">
        <v>91</v>
      </c>
      <c r="B117" s="86" t="str">
        <f>VLOOKUP(A117,'CENTROS DE COSTOS'!A:D,2,0)</f>
        <v>0036-0003</v>
      </c>
      <c r="C117" s="86" t="str">
        <f>VLOOKUP(A117,'CENTROS DE COSTOS'!A:D,3,0)</f>
        <v>Wompi Suroccidente</v>
      </c>
      <c r="D117" s="87">
        <v>52227</v>
      </c>
      <c r="E117" s="88">
        <v>3104741</v>
      </c>
      <c r="F117" s="87">
        <v>12257</v>
      </c>
      <c r="G117" s="86" t="s">
        <v>31</v>
      </c>
      <c r="H117" s="87" t="s">
        <v>133</v>
      </c>
      <c r="I117" s="87" t="s">
        <v>850</v>
      </c>
      <c r="J117" s="87" t="s">
        <v>1729</v>
      </c>
      <c r="K117" s="86" t="s">
        <v>1170</v>
      </c>
      <c r="L117" s="87" t="s">
        <v>4453</v>
      </c>
      <c r="M117" s="89">
        <v>45995.676388888889</v>
      </c>
      <c r="N117" s="89">
        <v>45996.423611111109</v>
      </c>
      <c r="O117" s="86" t="s">
        <v>31</v>
      </c>
      <c r="P117" s="87" t="s">
        <v>1257</v>
      </c>
      <c r="Q117" s="87" t="s">
        <v>1258</v>
      </c>
      <c r="R117" s="87" t="s">
        <v>1271</v>
      </c>
      <c r="S117" s="87" t="s">
        <v>5149</v>
      </c>
      <c r="T117" s="87" t="s">
        <v>1253</v>
      </c>
      <c r="U117" s="87">
        <v>56</v>
      </c>
      <c r="V117" s="87" t="s">
        <v>42</v>
      </c>
      <c r="W117" s="87" t="s">
        <v>121</v>
      </c>
      <c r="X117" s="87" t="s">
        <v>1288</v>
      </c>
      <c r="Y117" s="87">
        <v>1</v>
      </c>
      <c r="Z117" s="90">
        <f>IF(T117="SOPORTE_TELEFÓNICO",'TARIFAS 2025'!$B$14,IF(V117="PRINCIPAL",'TARIFAS 2025'!$B$8,IF(V117="INTERMEDIA",'TARIFAS 2025'!$C$8,IF(V117="LEJANA",'TARIFAS 2025'!$D$8))))</f>
        <v>22000</v>
      </c>
      <c r="AA117" s="90">
        <f t="shared" si="2"/>
        <v>22000</v>
      </c>
    </row>
    <row r="118" spans="1:27" s="82" customFormat="1" x14ac:dyDescent="0.3">
      <c r="A118" s="87" t="s">
        <v>88</v>
      </c>
      <c r="B118" s="86" t="str">
        <f>VLOOKUP(A118,'CENTROS DE COSTOS'!A:D,2,0)</f>
        <v>0036-0005</v>
      </c>
      <c r="C118" s="86" t="str">
        <f>VLOOKUP(A118,'CENTROS DE COSTOS'!A:D,3,0)</f>
        <v>Wompi Noroccidente</v>
      </c>
      <c r="D118" s="87">
        <v>5001</v>
      </c>
      <c r="E118" s="88">
        <v>3103173</v>
      </c>
      <c r="F118" s="87">
        <v>55166</v>
      </c>
      <c r="G118" s="86" t="s">
        <v>31</v>
      </c>
      <c r="H118" s="87" t="s">
        <v>120</v>
      </c>
      <c r="I118" s="87" t="s">
        <v>88</v>
      </c>
      <c r="J118" s="87" t="s">
        <v>3444</v>
      </c>
      <c r="K118" s="86" t="s">
        <v>1170</v>
      </c>
      <c r="L118" s="87" t="s">
        <v>4454</v>
      </c>
      <c r="M118" s="89">
        <v>45995.53125</v>
      </c>
      <c r="N118" s="89">
        <v>45996.505555555559</v>
      </c>
      <c r="O118" s="86" t="s">
        <v>31</v>
      </c>
      <c r="P118" s="87" t="s">
        <v>1250</v>
      </c>
      <c r="Q118" s="87" t="s">
        <v>1251</v>
      </c>
      <c r="R118" s="87" t="s">
        <v>1252</v>
      </c>
      <c r="S118" s="87" t="s">
        <v>5150</v>
      </c>
      <c r="T118" s="87" t="s">
        <v>1253</v>
      </c>
      <c r="U118" s="87">
        <v>48</v>
      </c>
      <c r="V118" s="87" t="s">
        <v>40</v>
      </c>
      <c r="W118" s="87" t="s">
        <v>121</v>
      </c>
      <c r="X118" s="87" t="s">
        <v>1273</v>
      </c>
      <c r="Y118" s="87">
        <v>1</v>
      </c>
      <c r="Z118" s="90">
        <f>IF(T118="SOPORTE_TELEFÓNICO",'TARIFAS 2025'!$B$14,IF(V118="PRINCIPAL",'TARIFAS 2025'!$B$8,IF(V118="INTERMEDIA",'TARIFAS 2025'!$C$8,IF(V118="LEJANA",'TARIFAS 2025'!$D$8))))</f>
        <v>22000</v>
      </c>
      <c r="AA118" s="90">
        <f t="shared" si="2"/>
        <v>22000</v>
      </c>
    </row>
    <row r="119" spans="1:27" s="82" customFormat="1" x14ac:dyDescent="0.3">
      <c r="A119" s="87" t="s">
        <v>74</v>
      </c>
      <c r="B119" s="86" t="str">
        <f>VLOOKUP(A119,'CENTROS DE COSTOS'!A:D,2,0)</f>
        <v>0036-0007</v>
      </c>
      <c r="C119" s="86" t="str">
        <f>VLOOKUP(A119,'CENTROS DE COSTOS'!A:D,3,0)</f>
        <v>Wompi Santander</v>
      </c>
      <c r="D119" s="87">
        <v>68573</v>
      </c>
      <c r="E119" s="88">
        <v>3105322</v>
      </c>
      <c r="F119" s="87">
        <v>65693</v>
      </c>
      <c r="G119" s="86" t="s">
        <v>31</v>
      </c>
      <c r="H119" s="87" t="s">
        <v>963</v>
      </c>
      <c r="I119" s="87" t="s">
        <v>1016</v>
      </c>
      <c r="J119" s="87" t="s">
        <v>3445</v>
      </c>
      <c r="K119" s="86" t="s">
        <v>1170</v>
      </c>
      <c r="L119" s="87" t="s">
        <v>4455</v>
      </c>
      <c r="M119" s="89">
        <v>45996.333333333343</v>
      </c>
      <c r="N119" s="89">
        <v>45996.518055555563</v>
      </c>
      <c r="O119" s="86" t="s">
        <v>31</v>
      </c>
      <c r="P119" s="87" t="s">
        <v>1262</v>
      </c>
      <c r="Q119" s="87" t="s">
        <v>1263</v>
      </c>
      <c r="R119" s="87" t="s">
        <v>1264</v>
      </c>
      <c r="S119" s="87" t="s">
        <v>5151</v>
      </c>
      <c r="T119" s="87" t="s">
        <v>1253</v>
      </c>
      <c r="U119" s="87">
        <v>0</v>
      </c>
      <c r="V119" s="87" t="s">
        <v>42</v>
      </c>
      <c r="W119" s="87" t="s">
        <v>121</v>
      </c>
      <c r="X119" s="87" t="s">
        <v>1380</v>
      </c>
      <c r="Y119" s="87">
        <v>1</v>
      </c>
      <c r="Z119" s="90">
        <f>IF(T119="SOPORTE_TELEFÓNICO",'TARIFAS 2025'!$B$14,IF(V119="PRINCIPAL",'TARIFAS 2025'!$B$8,IF(V119="INTERMEDIA",'TARIFAS 2025'!$C$8,IF(V119="LEJANA",'TARIFAS 2025'!$D$8))))</f>
        <v>22000</v>
      </c>
      <c r="AA119" s="90">
        <f t="shared" si="2"/>
        <v>22000</v>
      </c>
    </row>
    <row r="120" spans="1:27" s="82" customFormat="1" x14ac:dyDescent="0.3">
      <c r="A120" s="87" t="s">
        <v>71</v>
      </c>
      <c r="B120" s="86" t="str">
        <f>VLOOKUP(A120,'CENTROS DE COSTOS'!A:D,2,0)</f>
        <v>0036-0004</v>
      </c>
      <c r="C120" s="86" t="str">
        <f>VLOOKUP(A120,'CENTROS DE COSTOS'!A:D,3,0)</f>
        <v>Wompi Centro</v>
      </c>
      <c r="D120" s="87">
        <v>25430</v>
      </c>
      <c r="E120" s="88">
        <v>3105285</v>
      </c>
      <c r="F120" s="87">
        <v>77679</v>
      </c>
      <c r="G120" s="86" t="s">
        <v>31</v>
      </c>
      <c r="H120" s="87" t="s">
        <v>618</v>
      </c>
      <c r="I120" s="87" t="s">
        <v>674</v>
      </c>
      <c r="J120" s="87" t="s">
        <v>3446</v>
      </c>
      <c r="K120" s="86" t="s">
        <v>1170</v>
      </c>
      <c r="L120" s="87" t="s">
        <v>4456</v>
      </c>
      <c r="M120" s="89">
        <v>45996.333333333343</v>
      </c>
      <c r="N120" s="89">
        <v>45996.520138888889</v>
      </c>
      <c r="O120" s="86" t="s">
        <v>31</v>
      </c>
      <c r="P120" s="87" t="s">
        <v>1262</v>
      </c>
      <c r="Q120" s="87" t="s">
        <v>1263</v>
      </c>
      <c r="R120" s="87" t="s">
        <v>1264</v>
      </c>
      <c r="S120" s="87" t="s">
        <v>5152</v>
      </c>
      <c r="T120" s="87" t="s">
        <v>1253</v>
      </c>
      <c r="U120" s="87">
        <v>24</v>
      </c>
      <c r="V120" s="87" t="s">
        <v>41</v>
      </c>
      <c r="W120" s="87" t="s">
        <v>121</v>
      </c>
      <c r="X120" s="87" t="s">
        <v>1306</v>
      </c>
      <c r="Y120" s="87">
        <v>1</v>
      </c>
      <c r="Z120" s="90">
        <f>IF(T120="SOPORTE_TELEFÓNICO",'TARIFAS 2025'!$B$14,IF(V120="PRINCIPAL",'TARIFAS 2025'!$B$8,IF(V120="INTERMEDIA",'TARIFAS 2025'!$C$8,IF(V120="LEJANA",'TARIFAS 2025'!$D$8))))</f>
        <v>22000</v>
      </c>
      <c r="AA120" s="90">
        <f t="shared" si="2"/>
        <v>22000</v>
      </c>
    </row>
    <row r="121" spans="1:27" s="82" customFormat="1" x14ac:dyDescent="0.3">
      <c r="A121" s="87" t="s">
        <v>71</v>
      </c>
      <c r="B121" s="86" t="str">
        <f>VLOOKUP(A121,'CENTROS DE COSTOS'!A:D,2,0)</f>
        <v>0036-0004</v>
      </c>
      <c r="C121" s="86" t="str">
        <f>VLOOKUP(A121,'CENTROS DE COSTOS'!A:D,3,0)</f>
        <v>Wompi Centro</v>
      </c>
      <c r="D121" s="87">
        <v>11001</v>
      </c>
      <c r="E121" s="88">
        <v>3105259</v>
      </c>
      <c r="F121" s="87">
        <v>15601</v>
      </c>
      <c r="G121" s="86" t="s">
        <v>31</v>
      </c>
      <c r="H121" s="87" t="s">
        <v>618</v>
      </c>
      <c r="I121" s="87" t="s">
        <v>71</v>
      </c>
      <c r="J121" s="87" t="s">
        <v>3447</v>
      </c>
      <c r="K121" s="86" t="s">
        <v>1170</v>
      </c>
      <c r="L121" s="87" t="s">
        <v>4457</v>
      </c>
      <c r="M121" s="89">
        <v>45996.333333333343</v>
      </c>
      <c r="N121" s="89">
        <v>45996.525694444441</v>
      </c>
      <c r="O121" s="86" t="s">
        <v>31</v>
      </c>
      <c r="P121" s="87" t="s">
        <v>1247</v>
      </c>
      <c r="Q121" s="87" t="s">
        <v>1248</v>
      </c>
      <c r="R121" s="87" t="s">
        <v>1301</v>
      </c>
      <c r="S121" s="87" t="s">
        <v>5153</v>
      </c>
      <c r="T121" s="87" t="s">
        <v>1172</v>
      </c>
      <c r="U121" s="87">
        <v>64</v>
      </c>
      <c r="V121" s="87" t="s">
        <v>40</v>
      </c>
      <c r="W121" s="87" t="s">
        <v>121</v>
      </c>
      <c r="X121" s="87" t="s">
        <v>1198</v>
      </c>
      <c r="Y121" s="87">
        <v>1</v>
      </c>
      <c r="Z121" s="90">
        <f>IF(T121="SOPORTE_TELEFÓNICO",'TARIFAS 2025'!$B$14,IF(V121="PRINCIPAL",'TARIFAS 2025'!$B$8,IF(V121="INTERMEDIA",'TARIFAS 2025'!$C$8,IF(V121="LEJANA",'TARIFAS 2025'!$D$8))))</f>
        <v>51282</v>
      </c>
      <c r="AA121" s="90">
        <f t="shared" si="2"/>
        <v>51282</v>
      </c>
    </row>
    <row r="122" spans="1:27" s="82" customFormat="1" x14ac:dyDescent="0.3">
      <c r="A122" s="87" t="s">
        <v>77</v>
      </c>
      <c r="B122" s="86" t="str">
        <f>VLOOKUP(A122,'CENTROS DE COSTOS'!A:D,2,0)</f>
        <v>0036-0003</v>
      </c>
      <c r="C122" s="86" t="str">
        <f>VLOOKUP(A122,'CENTROS DE COSTOS'!A:D,3,0)</f>
        <v>Wompi Suroccidente</v>
      </c>
      <c r="D122" s="87">
        <v>76248</v>
      </c>
      <c r="E122" s="88">
        <v>3104406</v>
      </c>
      <c r="F122" s="87">
        <v>39493</v>
      </c>
      <c r="G122" s="86" t="s">
        <v>31</v>
      </c>
      <c r="H122" s="87" t="s">
        <v>1101</v>
      </c>
      <c r="I122" s="87" t="s">
        <v>1113</v>
      </c>
      <c r="J122" s="87" t="s">
        <v>3448</v>
      </c>
      <c r="K122" s="86" t="s">
        <v>1170</v>
      </c>
      <c r="L122" s="87" t="s">
        <v>4458</v>
      </c>
      <c r="M122" s="89">
        <v>45995.64166666667</v>
      </c>
      <c r="N122" s="89">
        <v>45996.529861111107</v>
      </c>
      <c r="O122" s="86" t="s">
        <v>31</v>
      </c>
      <c r="P122" s="87" t="s">
        <v>1262</v>
      </c>
      <c r="Q122" s="87" t="s">
        <v>1274</v>
      </c>
      <c r="R122" s="87" t="s">
        <v>1275</v>
      </c>
      <c r="S122" s="87" t="s">
        <v>5154</v>
      </c>
      <c r="T122" s="87" t="s">
        <v>1253</v>
      </c>
      <c r="U122" s="87">
        <v>0</v>
      </c>
      <c r="V122" s="87" t="s">
        <v>41</v>
      </c>
      <c r="W122" s="87" t="s">
        <v>121</v>
      </c>
      <c r="X122" s="87" t="s">
        <v>1288</v>
      </c>
      <c r="Y122" s="87">
        <v>1</v>
      </c>
      <c r="Z122" s="90">
        <f>IF(T122="SOPORTE_TELEFÓNICO",'TARIFAS 2025'!$B$14,IF(V122="PRINCIPAL",'TARIFAS 2025'!$B$8,IF(V122="INTERMEDIA",'TARIFAS 2025'!$C$8,IF(V122="LEJANA",'TARIFAS 2025'!$D$8))))</f>
        <v>22000</v>
      </c>
      <c r="AA122" s="90">
        <f t="shared" si="2"/>
        <v>22000</v>
      </c>
    </row>
    <row r="123" spans="1:27" s="82" customFormat="1" x14ac:dyDescent="0.3">
      <c r="A123" s="87" t="s">
        <v>96</v>
      </c>
      <c r="B123" s="86" t="str">
        <f>VLOOKUP(A123,'CENTROS DE COSTOS'!A:D,2,0)</f>
        <v>0036-0007</v>
      </c>
      <c r="C123" s="86" t="str">
        <f>VLOOKUP(A123,'CENTROS DE COSTOS'!A:D,3,0)</f>
        <v>Wompi Santander</v>
      </c>
      <c r="D123" s="87">
        <v>15806</v>
      </c>
      <c r="E123" s="88">
        <v>3103335</v>
      </c>
      <c r="F123" s="87">
        <v>55441</v>
      </c>
      <c r="G123" s="86" t="s">
        <v>31</v>
      </c>
      <c r="H123" s="87" t="s">
        <v>322</v>
      </c>
      <c r="I123" s="87" t="s">
        <v>423</v>
      </c>
      <c r="J123" s="87" t="s">
        <v>3449</v>
      </c>
      <c r="K123" s="86" t="s">
        <v>1170</v>
      </c>
      <c r="L123" s="87" t="s">
        <v>4459</v>
      </c>
      <c r="M123" s="89">
        <v>45995.522916666669</v>
      </c>
      <c r="N123" s="89">
        <v>45996.531944444447</v>
      </c>
      <c r="O123" s="86" t="s">
        <v>31</v>
      </c>
      <c r="P123" s="87" t="s">
        <v>1833</v>
      </c>
      <c r="Q123" s="87" t="s">
        <v>1834</v>
      </c>
      <c r="R123" s="87" t="s">
        <v>1835</v>
      </c>
      <c r="S123" s="87" t="s">
        <v>5155</v>
      </c>
      <c r="T123" s="87" t="s">
        <v>1253</v>
      </c>
      <c r="U123" s="87">
        <v>40</v>
      </c>
      <c r="V123" s="87" t="s">
        <v>41</v>
      </c>
      <c r="W123" s="87" t="s">
        <v>121</v>
      </c>
      <c r="X123" s="87" t="s">
        <v>1184</v>
      </c>
      <c r="Y123" s="87">
        <v>1</v>
      </c>
      <c r="Z123" s="90">
        <f>IF(T123="SOPORTE_TELEFÓNICO",'TARIFAS 2025'!$B$14,IF(V123="PRINCIPAL",'TARIFAS 2025'!$B$8,IF(V123="INTERMEDIA",'TARIFAS 2025'!$C$8,IF(V123="LEJANA",'TARIFAS 2025'!$D$8))))</f>
        <v>22000</v>
      </c>
      <c r="AA123" s="90">
        <f t="shared" si="2"/>
        <v>22000</v>
      </c>
    </row>
    <row r="124" spans="1:27" s="82" customFormat="1" x14ac:dyDescent="0.3">
      <c r="A124" s="87" t="s">
        <v>89</v>
      </c>
      <c r="B124" s="86" t="str">
        <f>VLOOKUP(A124,'CENTROS DE COSTOS'!A:D,2,0)</f>
        <v>0036-0001</v>
      </c>
      <c r="C124" s="86" t="str">
        <f>VLOOKUP(A124,'CENTROS DE COSTOS'!A:D,3,0)</f>
        <v>Wompi Costa</v>
      </c>
      <c r="D124" s="87">
        <v>23182</v>
      </c>
      <c r="E124" s="88">
        <v>3102596</v>
      </c>
      <c r="F124" s="87">
        <v>31044</v>
      </c>
      <c r="G124" s="86" t="s">
        <v>31</v>
      </c>
      <c r="H124" s="87" t="s">
        <v>276</v>
      </c>
      <c r="I124" s="87" t="s">
        <v>596</v>
      </c>
      <c r="J124" s="87" t="s">
        <v>3450</v>
      </c>
      <c r="K124" s="86" t="s">
        <v>1170</v>
      </c>
      <c r="L124" s="87" t="s">
        <v>4460</v>
      </c>
      <c r="M124" s="89">
        <v>45995.488888888889</v>
      </c>
      <c r="N124" s="89">
        <v>45996.535416666673</v>
      </c>
      <c r="O124" s="86" t="s">
        <v>31</v>
      </c>
      <c r="P124" s="87" t="s">
        <v>1250</v>
      </c>
      <c r="Q124" s="87" t="s">
        <v>1839</v>
      </c>
      <c r="R124" s="87" t="s">
        <v>1837</v>
      </c>
      <c r="S124" s="87" t="s">
        <v>5156</v>
      </c>
      <c r="T124" s="87" t="s">
        <v>1172</v>
      </c>
      <c r="U124" s="87">
        <v>32</v>
      </c>
      <c r="V124" s="87" t="s">
        <v>41</v>
      </c>
      <c r="W124" s="87" t="s">
        <v>121</v>
      </c>
      <c r="X124" s="87" t="s">
        <v>1311</v>
      </c>
      <c r="Y124" s="87">
        <v>1</v>
      </c>
      <c r="Z124" s="90">
        <f>IF(T124="SOPORTE_TELEFÓNICO",'TARIFAS 2025'!$B$14,IF(V124="PRINCIPAL",'TARIFAS 2025'!$B$8,IF(V124="INTERMEDIA",'TARIFAS 2025'!$C$8,IF(V124="LEJANA",'TARIFAS 2025'!$D$8))))</f>
        <v>172989</v>
      </c>
      <c r="AA124" s="90">
        <f t="shared" si="2"/>
        <v>172989</v>
      </c>
    </row>
    <row r="125" spans="1:27" s="82" customFormat="1" x14ac:dyDescent="0.3">
      <c r="A125" s="87" t="s">
        <v>74</v>
      </c>
      <c r="B125" s="86" t="str">
        <f>VLOOKUP(A125,'CENTROS DE COSTOS'!A:D,2,0)</f>
        <v>0036-0007</v>
      </c>
      <c r="C125" s="86" t="str">
        <f>VLOOKUP(A125,'CENTROS DE COSTOS'!A:D,3,0)</f>
        <v>Wompi Santander</v>
      </c>
      <c r="D125" s="87">
        <v>68001</v>
      </c>
      <c r="E125" s="88">
        <v>3078901</v>
      </c>
      <c r="F125" s="87">
        <v>50598</v>
      </c>
      <c r="G125" s="86" t="s">
        <v>31</v>
      </c>
      <c r="H125" s="87" t="s">
        <v>963</v>
      </c>
      <c r="I125" s="87" t="s">
        <v>74</v>
      </c>
      <c r="J125" s="87" t="s">
        <v>3451</v>
      </c>
      <c r="K125" s="86" t="s">
        <v>1170</v>
      </c>
      <c r="L125" s="87" t="s">
        <v>4461</v>
      </c>
      <c r="M125" s="89">
        <v>45990.416666666657</v>
      </c>
      <c r="N125" s="89">
        <v>45996.538888888892</v>
      </c>
      <c r="O125" s="86" t="s">
        <v>31</v>
      </c>
      <c r="P125" s="87" t="s">
        <v>1250</v>
      </c>
      <c r="Q125" s="87" t="s">
        <v>1251</v>
      </c>
      <c r="R125" s="87" t="s">
        <v>1252</v>
      </c>
      <c r="S125" s="87" t="s">
        <v>5157</v>
      </c>
      <c r="T125" s="87" t="s">
        <v>1253</v>
      </c>
      <c r="U125" s="87">
        <v>16</v>
      </c>
      <c r="V125" s="87" t="s">
        <v>40</v>
      </c>
      <c r="W125" s="87" t="s">
        <v>121</v>
      </c>
      <c r="X125" s="87" t="s">
        <v>1380</v>
      </c>
      <c r="Y125" s="87">
        <v>1</v>
      </c>
      <c r="Z125" s="90">
        <f>IF(T125="SOPORTE_TELEFÓNICO",'TARIFAS 2025'!$B$14,IF(V125="PRINCIPAL",'TARIFAS 2025'!$B$8,IF(V125="INTERMEDIA",'TARIFAS 2025'!$C$8,IF(V125="LEJANA",'TARIFAS 2025'!$D$8))))</f>
        <v>22000</v>
      </c>
      <c r="AA125" s="90">
        <f t="shared" si="2"/>
        <v>22000</v>
      </c>
    </row>
    <row r="126" spans="1:27" s="82" customFormat="1" x14ac:dyDescent="0.3">
      <c r="A126" s="87" t="s">
        <v>71</v>
      </c>
      <c r="B126" s="86" t="str">
        <f>VLOOKUP(A126,'CENTROS DE COSTOS'!A:D,2,0)</f>
        <v>0036-0004</v>
      </c>
      <c r="C126" s="86" t="str">
        <f>VLOOKUP(A126,'CENTROS DE COSTOS'!A:D,3,0)</f>
        <v>Wompi Centro</v>
      </c>
      <c r="D126" s="87">
        <v>25279</v>
      </c>
      <c r="E126" s="88">
        <v>3104900</v>
      </c>
      <c r="F126" s="87">
        <v>81209</v>
      </c>
      <c r="G126" s="86" t="s">
        <v>31</v>
      </c>
      <c r="H126" s="87" t="s">
        <v>618</v>
      </c>
      <c r="I126" s="87" t="s">
        <v>648</v>
      </c>
      <c r="J126" s="87" t="s">
        <v>1584</v>
      </c>
      <c r="K126" s="86" t="s">
        <v>1170</v>
      </c>
      <c r="L126" s="87" t="s">
        <v>4462</v>
      </c>
      <c r="M126" s="89">
        <v>45995.675000000003</v>
      </c>
      <c r="N126" s="89">
        <v>45996.543749999997</v>
      </c>
      <c r="O126" s="86" t="s">
        <v>31</v>
      </c>
      <c r="P126" s="87" t="s">
        <v>1265</v>
      </c>
      <c r="Q126" s="87" t="s">
        <v>1368</v>
      </c>
      <c r="R126" s="87" t="s">
        <v>1267</v>
      </c>
      <c r="S126" s="87" t="s">
        <v>5158</v>
      </c>
      <c r="T126" s="87" t="s">
        <v>1172</v>
      </c>
      <c r="U126" s="87">
        <v>16</v>
      </c>
      <c r="V126" s="87" t="s">
        <v>41</v>
      </c>
      <c r="W126" s="87" t="s">
        <v>121</v>
      </c>
      <c r="X126" s="87" t="s">
        <v>1396</v>
      </c>
      <c r="Y126" s="87">
        <v>1</v>
      </c>
      <c r="Z126" s="90">
        <f>IF(T126="SOPORTE_TELEFÓNICO",'TARIFAS 2025'!$B$14,IF(V126="PRINCIPAL",'TARIFAS 2025'!$B$8,IF(V126="INTERMEDIA",'TARIFAS 2025'!$C$8,IF(V126="LEJANA",'TARIFAS 2025'!$D$8))))</f>
        <v>172989</v>
      </c>
      <c r="AA126" s="90">
        <f t="shared" si="2"/>
        <v>172989</v>
      </c>
    </row>
    <row r="127" spans="1:27" s="82" customFormat="1" x14ac:dyDescent="0.3">
      <c r="A127" s="87" t="s">
        <v>86</v>
      </c>
      <c r="B127" s="86" t="str">
        <f>VLOOKUP(A127,'CENTROS DE COSTOS'!A:D,2,0)</f>
        <v>0036-0002</v>
      </c>
      <c r="C127" s="86" t="str">
        <f>VLOOKUP(A127,'CENTROS DE COSTOS'!A:D,3,0)</f>
        <v>Wompi Eje Cafetero</v>
      </c>
      <c r="D127" s="87">
        <v>17042</v>
      </c>
      <c r="E127" s="88">
        <v>3102705</v>
      </c>
      <c r="F127" s="87">
        <v>73810</v>
      </c>
      <c r="G127" s="86" t="s">
        <v>31</v>
      </c>
      <c r="H127" s="87" t="s">
        <v>126</v>
      </c>
      <c r="I127" s="87" t="s">
        <v>443</v>
      </c>
      <c r="J127" s="87" t="s">
        <v>3452</v>
      </c>
      <c r="K127" s="86" t="s">
        <v>1170</v>
      </c>
      <c r="L127" s="87" t="s">
        <v>4463</v>
      </c>
      <c r="M127" s="89">
        <v>45995.459722222222</v>
      </c>
      <c r="N127" s="89">
        <v>45996.563194444447</v>
      </c>
      <c r="O127" s="86" t="s">
        <v>31</v>
      </c>
      <c r="P127" s="87" t="s">
        <v>1250</v>
      </c>
      <c r="Q127" s="87" t="s">
        <v>1280</v>
      </c>
      <c r="R127" s="87" t="s">
        <v>1314</v>
      </c>
      <c r="S127" s="87" t="s">
        <v>5159</v>
      </c>
      <c r="T127" s="87" t="s">
        <v>1253</v>
      </c>
      <c r="U127" s="87">
        <v>0</v>
      </c>
      <c r="V127" s="87" t="s">
        <v>41</v>
      </c>
      <c r="W127" s="87" t="s">
        <v>121</v>
      </c>
      <c r="X127" s="87" t="s">
        <v>1175</v>
      </c>
      <c r="Y127" s="87">
        <v>1</v>
      </c>
      <c r="Z127" s="90">
        <f>IF(T127="SOPORTE_TELEFÓNICO",'TARIFAS 2025'!$B$14,IF(V127="PRINCIPAL",'TARIFAS 2025'!$B$8,IF(V127="INTERMEDIA",'TARIFAS 2025'!$C$8,IF(V127="LEJANA",'TARIFAS 2025'!$D$8))))</f>
        <v>22000</v>
      </c>
      <c r="AA127" s="90">
        <f t="shared" si="2"/>
        <v>22000</v>
      </c>
    </row>
    <row r="128" spans="1:27" s="82" customFormat="1" x14ac:dyDescent="0.3">
      <c r="A128" s="87" t="s">
        <v>74</v>
      </c>
      <c r="B128" s="86" t="str">
        <f>VLOOKUP(A128,'CENTROS DE COSTOS'!A:D,2,0)</f>
        <v>0036-0007</v>
      </c>
      <c r="C128" s="86" t="str">
        <f>VLOOKUP(A128,'CENTROS DE COSTOS'!A:D,3,0)</f>
        <v>Wompi Santander</v>
      </c>
      <c r="D128" s="87">
        <v>68001</v>
      </c>
      <c r="E128" s="88">
        <v>3107125</v>
      </c>
      <c r="F128" s="87">
        <v>60864</v>
      </c>
      <c r="G128" s="86" t="s">
        <v>31</v>
      </c>
      <c r="H128" s="87" t="s">
        <v>963</v>
      </c>
      <c r="I128" s="87" t="s">
        <v>74</v>
      </c>
      <c r="J128" s="87" t="s">
        <v>3453</v>
      </c>
      <c r="K128" s="86" t="s">
        <v>1170</v>
      </c>
      <c r="L128" s="87" t="s">
        <v>4464</v>
      </c>
      <c r="M128" s="89">
        <v>45996.424305555563</v>
      </c>
      <c r="N128" s="89">
        <v>45996.654166666667</v>
      </c>
      <c r="O128" s="86" t="s">
        <v>31</v>
      </c>
      <c r="P128" s="87" t="s">
        <v>1247</v>
      </c>
      <c r="Q128" s="87" t="s">
        <v>1300</v>
      </c>
      <c r="R128" s="87" t="s">
        <v>1301</v>
      </c>
      <c r="S128" s="87" t="s">
        <v>5160</v>
      </c>
      <c r="T128" s="87" t="s">
        <v>1253</v>
      </c>
      <c r="U128" s="87">
        <v>48</v>
      </c>
      <c r="V128" s="87" t="s">
        <v>40</v>
      </c>
      <c r="W128" s="87" t="s">
        <v>121</v>
      </c>
      <c r="X128" s="87" t="s">
        <v>1369</v>
      </c>
      <c r="Y128" s="87">
        <v>1</v>
      </c>
      <c r="Z128" s="90">
        <f>IF(T128="SOPORTE_TELEFÓNICO",'TARIFAS 2025'!$B$14,IF(V128="PRINCIPAL",'TARIFAS 2025'!$B$8,IF(V128="INTERMEDIA",'TARIFAS 2025'!$C$8,IF(V128="LEJANA",'TARIFAS 2025'!$D$8))))</f>
        <v>22000</v>
      </c>
      <c r="AA128" s="90">
        <f t="shared" si="2"/>
        <v>22000</v>
      </c>
    </row>
    <row r="129" spans="1:27" s="82" customFormat="1" x14ac:dyDescent="0.3">
      <c r="A129" s="87" t="s">
        <v>74</v>
      </c>
      <c r="B129" s="86" t="str">
        <f>VLOOKUP(A129,'CENTROS DE COSTOS'!A:D,2,0)</f>
        <v>0036-0007</v>
      </c>
      <c r="C129" s="86" t="str">
        <f>VLOOKUP(A129,'CENTROS DE COSTOS'!A:D,3,0)</f>
        <v>Wompi Santander</v>
      </c>
      <c r="D129" s="87">
        <v>68276</v>
      </c>
      <c r="E129" s="88">
        <v>3107882</v>
      </c>
      <c r="F129" s="87">
        <v>63939</v>
      </c>
      <c r="G129" s="86" t="s">
        <v>31</v>
      </c>
      <c r="H129" s="87" t="s">
        <v>963</v>
      </c>
      <c r="I129" s="87" t="s">
        <v>987</v>
      </c>
      <c r="J129" s="87" t="s">
        <v>3454</v>
      </c>
      <c r="K129" s="86" t="s">
        <v>1170</v>
      </c>
      <c r="L129" s="87" t="s">
        <v>4465</v>
      </c>
      <c r="M129" s="89">
        <v>45996.481249999997</v>
      </c>
      <c r="N129" s="89">
        <v>45996.657638888893</v>
      </c>
      <c r="O129" s="86" t="s">
        <v>31</v>
      </c>
      <c r="P129" s="87" t="s">
        <v>1257</v>
      </c>
      <c r="Q129" s="87" t="s">
        <v>1258</v>
      </c>
      <c r="R129" s="87" t="s">
        <v>1271</v>
      </c>
      <c r="S129" s="87" t="s">
        <v>5161</v>
      </c>
      <c r="T129" s="87" t="s">
        <v>1253</v>
      </c>
      <c r="U129" s="87">
        <v>48</v>
      </c>
      <c r="V129" s="87" t="s">
        <v>40</v>
      </c>
      <c r="W129" s="87" t="s">
        <v>121</v>
      </c>
      <c r="X129" s="87" t="s">
        <v>1192</v>
      </c>
      <c r="Y129" s="87">
        <v>1</v>
      </c>
      <c r="Z129" s="90">
        <f>IF(T129="SOPORTE_TELEFÓNICO",'TARIFAS 2025'!$B$14,IF(V129="PRINCIPAL",'TARIFAS 2025'!$B$8,IF(V129="INTERMEDIA",'TARIFAS 2025'!$C$8,IF(V129="LEJANA",'TARIFAS 2025'!$D$8))))</f>
        <v>22000</v>
      </c>
      <c r="AA129" s="90">
        <f t="shared" si="2"/>
        <v>22000</v>
      </c>
    </row>
    <row r="130" spans="1:27" s="82" customFormat="1" x14ac:dyDescent="0.3">
      <c r="A130" s="87" t="s">
        <v>71</v>
      </c>
      <c r="B130" s="86" t="str">
        <f>VLOOKUP(A130,'CENTROS DE COSTOS'!A:D,2,0)</f>
        <v>0036-0004</v>
      </c>
      <c r="C130" s="86" t="str">
        <f>VLOOKUP(A130,'CENTROS DE COSTOS'!A:D,3,0)</f>
        <v>Wompi Centro</v>
      </c>
      <c r="D130" s="87">
        <v>11001</v>
      </c>
      <c r="E130" s="88">
        <v>3107046</v>
      </c>
      <c r="F130" s="87">
        <v>62221</v>
      </c>
      <c r="G130" s="86" t="s">
        <v>31</v>
      </c>
      <c r="H130" s="87" t="s">
        <v>618</v>
      </c>
      <c r="I130" s="87" t="s">
        <v>71</v>
      </c>
      <c r="J130" s="87" t="s">
        <v>3455</v>
      </c>
      <c r="K130" s="86" t="s">
        <v>1170</v>
      </c>
      <c r="L130" s="87" t="s">
        <v>4466</v>
      </c>
      <c r="M130" s="89">
        <v>45996.416666666657</v>
      </c>
      <c r="N130" s="89">
        <v>45996.660416666673</v>
      </c>
      <c r="O130" s="86" t="s">
        <v>31</v>
      </c>
      <c r="P130" s="87" t="s">
        <v>1262</v>
      </c>
      <c r="Q130" s="87" t="s">
        <v>1274</v>
      </c>
      <c r="R130" s="87" t="s">
        <v>1275</v>
      </c>
      <c r="S130" s="87" t="s">
        <v>5162</v>
      </c>
      <c r="T130" s="87" t="s">
        <v>1253</v>
      </c>
      <c r="U130" s="87">
        <v>16</v>
      </c>
      <c r="V130" s="87" t="s">
        <v>40</v>
      </c>
      <c r="W130" s="87" t="s">
        <v>121</v>
      </c>
      <c r="X130" s="87" t="s">
        <v>1306</v>
      </c>
      <c r="Y130" s="87">
        <v>1</v>
      </c>
      <c r="Z130" s="90">
        <f>IF(T130="SOPORTE_TELEFÓNICO",'TARIFAS 2025'!$B$14,IF(V130="PRINCIPAL",'TARIFAS 2025'!$B$8,IF(V130="INTERMEDIA",'TARIFAS 2025'!$C$8,IF(V130="LEJANA",'TARIFAS 2025'!$D$8))))</f>
        <v>22000</v>
      </c>
      <c r="AA130" s="90">
        <f t="shared" si="2"/>
        <v>22000</v>
      </c>
    </row>
    <row r="131" spans="1:27" s="82" customFormat="1" x14ac:dyDescent="0.3">
      <c r="A131" s="87" t="s">
        <v>77</v>
      </c>
      <c r="B131" s="86" t="str">
        <f>VLOOKUP(A131,'CENTROS DE COSTOS'!A:D,2,0)</f>
        <v>0036-0003</v>
      </c>
      <c r="C131" s="86" t="str">
        <f>VLOOKUP(A131,'CENTROS DE COSTOS'!A:D,3,0)</f>
        <v>Wompi Suroccidente</v>
      </c>
      <c r="D131" s="87">
        <v>76001</v>
      </c>
      <c r="E131" s="88">
        <v>3107872</v>
      </c>
      <c r="F131" s="87">
        <v>77222</v>
      </c>
      <c r="G131" s="86" t="s">
        <v>31</v>
      </c>
      <c r="H131" s="87" t="s">
        <v>1101</v>
      </c>
      <c r="I131" s="87" t="s">
        <v>77</v>
      </c>
      <c r="J131" s="87" t="s">
        <v>3456</v>
      </c>
      <c r="K131" s="86" t="s">
        <v>1170</v>
      </c>
      <c r="L131" s="87" t="s">
        <v>4467</v>
      </c>
      <c r="M131" s="89">
        <v>45996.480555555558</v>
      </c>
      <c r="N131" s="89">
        <v>45996.663194444453</v>
      </c>
      <c r="O131" s="86" t="s">
        <v>31</v>
      </c>
      <c r="P131" s="87" t="s">
        <v>1247</v>
      </c>
      <c r="Q131" s="87" t="s">
        <v>1300</v>
      </c>
      <c r="R131" s="87" t="s">
        <v>1350</v>
      </c>
      <c r="S131" s="87" t="s">
        <v>5163</v>
      </c>
      <c r="T131" s="87" t="s">
        <v>1172</v>
      </c>
      <c r="U131" s="87">
        <v>64</v>
      </c>
      <c r="V131" s="87" t="s">
        <v>40</v>
      </c>
      <c r="W131" s="87" t="s">
        <v>121</v>
      </c>
      <c r="X131" s="87" t="s">
        <v>1221</v>
      </c>
      <c r="Y131" s="87">
        <v>1</v>
      </c>
      <c r="Z131" s="90">
        <f>IF(T131="SOPORTE_TELEFÓNICO",'TARIFAS 2025'!$B$14,IF(V131="PRINCIPAL",'TARIFAS 2025'!$B$8,IF(V131="INTERMEDIA",'TARIFAS 2025'!$C$8,IF(V131="LEJANA",'TARIFAS 2025'!$D$8))))</f>
        <v>51282</v>
      </c>
      <c r="AA131" s="90">
        <f t="shared" si="2"/>
        <v>51282</v>
      </c>
    </row>
    <row r="132" spans="1:27" s="82" customFormat="1" x14ac:dyDescent="0.3">
      <c r="A132" s="87" t="s">
        <v>91</v>
      </c>
      <c r="B132" s="86" t="str">
        <f>VLOOKUP(A132,'CENTROS DE COSTOS'!A:D,2,0)</f>
        <v>0036-0003</v>
      </c>
      <c r="C132" s="86" t="str">
        <f>VLOOKUP(A132,'CENTROS DE COSTOS'!A:D,3,0)</f>
        <v>Wompi Suroccidente</v>
      </c>
      <c r="D132" s="87">
        <v>52240</v>
      </c>
      <c r="E132" s="88">
        <v>3106553</v>
      </c>
      <c r="F132" s="87">
        <v>79550</v>
      </c>
      <c r="G132" s="86" t="s">
        <v>31</v>
      </c>
      <c r="H132" s="87" t="s">
        <v>133</v>
      </c>
      <c r="I132" s="87" t="s">
        <v>846</v>
      </c>
      <c r="J132" s="87" t="s">
        <v>3457</v>
      </c>
      <c r="K132" s="86" t="s">
        <v>1170</v>
      </c>
      <c r="L132" s="87" t="s">
        <v>4468</v>
      </c>
      <c r="M132" s="89">
        <v>45996.402083333327</v>
      </c>
      <c r="N132" s="89">
        <v>45996.668749999997</v>
      </c>
      <c r="O132" s="86" t="s">
        <v>31</v>
      </c>
      <c r="P132" s="87" t="s">
        <v>1247</v>
      </c>
      <c r="Q132" s="87" t="s">
        <v>1248</v>
      </c>
      <c r="R132" s="87" t="s">
        <v>1249</v>
      </c>
      <c r="S132" s="87" t="s">
        <v>5164</v>
      </c>
      <c r="T132" s="87" t="s">
        <v>1172</v>
      </c>
      <c r="U132" s="87">
        <v>0</v>
      </c>
      <c r="V132" s="87" t="s">
        <v>41</v>
      </c>
      <c r="W132" s="87" t="s">
        <v>121</v>
      </c>
      <c r="X132" s="87" t="s">
        <v>1190</v>
      </c>
      <c r="Y132" s="87">
        <v>1</v>
      </c>
      <c r="Z132" s="90">
        <f>IF(T132="SOPORTE_TELEFÓNICO",'TARIFAS 2025'!$B$14,IF(V132="PRINCIPAL",'TARIFAS 2025'!$B$8,IF(V132="INTERMEDIA",'TARIFAS 2025'!$C$8,IF(V132="LEJANA",'TARIFAS 2025'!$D$8))))</f>
        <v>172989</v>
      </c>
      <c r="AA132" s="90">
        <f t="shared" si="2"/>
        <v>172989</v>
      </c>
    </row>
    <row r="133" spans="1:27" s="82" customFormat="1" x14ac:dyDescent="0.3">
      <c r="A133" s="87" t="s">
        <v>74</v>
      </c>
      <c r="B133" s="86" t="str">
        <f>VLOOKUP(A133,'CENTROS DE COSTOS'!A:D,2,0)</f>
        <v>0036-0007</v>
      </c>
      <c r="C133" s="86" t="str">
        <f>VLOOKUP(A133,'CENTROS DE COSTOS'!A:D,3,0)</f>
        <v>Wompi Santander</v>
      </c>
      <c r="D133" s="87">
        <v>68276</v>
      </c>
      <c r="E133" s="88">
        <v>3105459</v>
      </c>
      <c r="F133" s="87">
        <v>17257</v>
      </c>
      <c r="G133" s="86" t="s">
        <v>31</v>
      </c>
      <c r="H133" s="87" t="s">
        <v>963</v>
      </c>
      <c r="I133" s="87" t="s">
        <v>987</v>
      </c>
      <c r="J133" s="87" t="s">
        <v>3458</v>
      </c>
      <c r="K133" s="86" t="s">
        <v>1170</v>
      </c>
      <c r="L133" s="87" t="s">
        <v>4469</v>
      </c>
      <c r="M133" s="89">
        <v>45996.333333333343</v>
      </c>
      <c r="N133" s="89">
        <v>45996.67083333333</v>
      </c>
      <c r="O133" s="86" t="s">
        <v>31</v>
      </c>
      <c r="P133" s="87" t="s">
        <v>1254</v>
      </c>
      <c r="Q133" s="87" t="s">
        <v>1255</v>
      </c>
      <c r="R133" s="87" t="s">
        <v>1256</v>
      </c>
      <c r="S133" s="87" t="s">
        <v>5165</v>
      </c>
      <c r="T133" s="87" t="s">
        <v>1253</v>
      </c>
      <c r="U133" s="87">
        <v>0</v>
      </c>
      <c r="V133" s="87" t="s">
        <v>40</v>
      </c>
      <c r="W133" s="87" t="s">
        <v>121</v>
      </c>
      <c r="X133" s="87" t="s">
        <v>1369</v>
      </c>
      <c r="Y133" s="87">
        <v>1</v>
      </c>
      <c r="Z133" s="90">
        <f>IF(T133="SOPORTE_TELEFÓNICO",'TARIFAS 2025'!$B$14,IF(V133="PRINCIPAL",'TARIFAS 2025'!$B$8,IF(V133="INTERMEDIA",'TARIFAS 2025'!$C$8,IF(V133="LEJANA",'TARIFAS 2025'!$D$8))))</f>
        <v>22000</v>
      </c>
      <c r="AA133" s="90">
        <f t="shared" si="2"/>
        <v>22000</v>
      </c>
    </row>
    <row r="134" spans="1:27" s="82" customFormat="1" x14ac:dyDescent="0.3">
      <c r="A134" s="87" t="s">
        <v>77</v>
      </c>
      <c r="B134" s="86" t="str">
        <f>VLOOKUP(A134,'CENTROS DE COSTOS'!A:D,2,0)</f>
        <v>0036-0003</v>
      </c>
      <c r="C134" s="86" t="str">
        <f>VLOOKUP(A134,'CENTROS DE COSTOS'!A:D,3,0)</f>
        <v>Wompi Suroccidente</v>
      </c>
      <c r="D134" s="87">
        <v>19212</v>
      </c>
      <c r="E134" s="88">
        <v>3108936</v>
      </c>
      <c r="F134" s="87">
        <v>24471</v>
      </c>
      <c r="G134" s="86" t="s">
        <v>31</v>
      </c>
      <c r="H134" s="87" t="s">
        <v>498</v>
      </c>
      <c r="I134" s="87" t="s">
        <v>510</v>
      </c>
      <c r="J134" s="87" t="s">
        <v>3459</v>
      </c>
      <c r="K134" s="86" t="s">
        <v>1170</v>
      </c>
      <c r="L134" s="87" t="s">
        <v>4470</v>
      </c>
      <c r="M134" s="89">
        <v>45996.595833333333</v>
      </c>
      <c r="N134" s="89">
        <v>45996.680555555547</v>
      </c>
      <c r="O134" s="86" t="s">
        <v>31</v>
      </c>
      <c r="P134" s="87" t="s">
        <v>1262</v>
      </c>
      <c r="Q134" s="87" t="s">
        <v>1263</v>
      </c>
      <c r="R134" s="87" t="s">
        <v>1264</v>
      </c>
      <c r="S134" s="87" t="s">
        <v>5166</v>
      </c>
      <c r="T134" s="87" t="s">
        <v>1253</v>
      </c>
      <c r="U134" s="87">
        <v>0</v>
      </c>
      <c r="V134" s="87" t="s">
        <v>42</v>
      </c>
      <c r="W134" s="87" t="s">
        <v>121</v>
      </c>
      <c r="X134" s="87" t="s">
        <v>1288</v>
      </c>
      <c r="Y134" s="87">
        <v>1</v>
      </c>
      <c r="Z134" s="90">
        <f>IF(T134="SOPORTE_TELEFÓNICO",'TARIFAS 2025'!$B$14,IF(V134="PRINCIPAL",'TARIFAS 2025'!$B$8,IF(V134="INTERMEDIA",'TARIFAS 2025'!$C$8,IF(V134="LEJANA",'TARIFAS 2025'!$D$8))))</f>
        <v>22000</v>
      </c>
      <c r="AA134" s="90">
        <f t="shared" si="2"/>
        <v>22000</v>
      </c>
    </row>
    <row r="135" spans="1:27" s="82" customFormat="1" x14ac:dyDescent="0.3">
      <c r="A135" s="87" t="s">
        <v>68</v>
      </c>
      <c r="B135" s="86" t="str">
        <f>VLOOKUP(A135,'CENTROS DE COSTOS'!A:D,2,0)</f>
        <v>0036-0001</v>
      </c>
      <c r="C135" s="86" t="str">
        <f>VLOOKUP(A135,'CENTROS DE COSTOS'!A:D,3,0)</f>
        <v>Wompi Costa</v>
      </c>
      <c r="D135" s="87">
        <v>8001</v>
      </c>
      <c r="E135" s="88">
        <v>3106649</v>
      </c>
      <c r="F135" s="87">
        <v>51688</v>
      </c>
      <c r="G135" s="86" t="s">
        <v>31</v>
      </c>
      <c r="H135" s="87" t="s">
        <v>253</v>
      </c>
      <c r="I135" s="87" t="s">
        <v>68</v>
      </c>
      <c r="J135" s="87" t="s">
        <v>3460</v>
      </c>
      <c r="K135" s="86" t="s">
        <v>1170</v>
      </c>
      <c r="L135" s="87" t="s">
        <v>4471</v>
      </c>
      <c r="M135" s="89">
        <v>45996.384027777778</v>
      </c>
      <c r="N135" s="89">
        <v>45996.686111111107</v>
      </c>
      <c r="O135" s="86" t="s">
        <v>31</v>
      </c>
      <c r="P135" s="87" t="s">
        <v>1247</v>
      </c>
      <c r="Q135" s="87" t="s">
        <v>1248</v>
      </c>
      <c r="R135" s="87" t="s">
        <v>1350</v>
      </c>
      <c r="S135" s="87" t="s">
        <v>5167</v>
      </c>
      <c r="T135" s="87" t="s">
        <v>1172</v>
      </c>
      <c r="U135" s="87">
        <v>32</v>
      </c>
      <c r="V135" s="87" t="s">
        <v>40</v>
      </c>
      <c r="W135" s="87" t="s">
        <v>121</v>
      </c>
      <c r="X135" s="87" t="s">
        <v>1401</v>
      </c>
      <c r="Y135" s="87">
        <v>1</v>
      </c>
      <c r="Z135" s="90">
        <f>IF(T135="SOPORTE_TELEFÓNICO",'TARIFAS 2025'!$B$14,IF(V135="PRINCIPAL",'TARIFAS 2025'!$B$8,IF(V135="INTERMEDIA",'TARIFAS 2025'!$C$8,IF(V135="LEJANA",'TARIFAS 2025'!$D$8))))</f>
        <v>51282</v>
      </c>
      <c r="AA135" s="90">
        <f t="shared" si="2"/>
        <v>51282</v>
      </c>
    </row>
    <row r="136" spans="1:27" s="82" customFormat="1" x14ac:dyDescent="0.3">
      <c r="A136" s="87" t="s">
        <v>68</v>
      </c>
      <c r="B136" s="86" t="str">
        <f>VLOOKUP(A136,'CENTROS DE COSTOS'!A:D,2,0)</f>
        <v>0036-0001</v>
      </c>
      <c r="C136" s="86" t="str">
        <f>VLOOKUP(A136,'CENTROS DE COSTOS'!A:D,3,0)</f>
        <v>Wompi Costa</v>
      </c>
      <c r="D136" s="87">
        <v>8001</v>
      </c>
      <c r="E136" s="88">
        <v>3106174</v>
      </c>
      <c r="F136" s="87">
        <v>21450</v>
      </c>
      <c r="G136" s="86" t="s">
        <v>31</v>
      </c>
      <c r="H136" s="87" t="s">
        <v>253</v>
      </c>
      <c r="I136" s="87" t="s">
        <v>68</v>
      </c>
      <c r="J136" s="87" t="s">
        <v>3461</v>
      </c>
      <c r="K136" s="86" t="s">
        <v>1170</v>
      </c>
      <c r="L136" s="87" t="s">
        <v>4472</v>
      </c>
      <c r="M136" s="89">
        <v>45996.363888888889</v>
      </c>
      <c r="N136" s="89">
        <v>45996.701388888891</v>
      </c>
      <c r="O136" s="86" t="s">
        <v>31</v>
      </c>
      <c r="P136" s="87" t="s">
        <v>1265</v>
      </c>
      <c r="Q136" s="87" t="s">
        <v>1266</v>
      </c>
      <c r="R136" s="87" t="s">
        <v>1267</v>
      </c>
      <c r="S136" s="87" t="s">
        <v>5168</v>
      </c>
      <c r="T136" s="87" t="s">
        <v>1172</v>
      </c>
      <c r="U136" s="87">
        <v>48</v>
      </c>
      <c r="V136" s="87" t="s">
        <v>40</v>
      </c>
      <c r="W136" s="87" t="s">
        <v>121</v>
      </c>
      <c r="X136" s="87" t="s">
        <v>1401</v>
      </c>
      <c r="Y136" s="87">
        <v>1</v>
      </c>
      <c r="Z136" s="90">
        <f>IF(T136="SOPORTE_TELEFÓNICO",'TARIFAS 2025'!$B$14,IF(V136="PRINCIPAL",'TARIFAS 2025'!$B$8,IF(V136="INTERMEDIA",'TARIFAS 2025'!$C$8,IF(V136="LEJANA",'TARIFAS 2025'!$D$8))))</f>
        <v>51282</v>
      </c>
      <c r="AA136" s="90">
        <f t="shared" si="2"/>
        <v>51282</v>
      </c>
    </row>
    <row r="137" spans="1:27" s="82" customFormat="1" x14ac:dyDescent="0.3">
      <c r="A137" s="87" t="s">
        <v>81</v>
      </c>
      <c r="B137" s="86" t="str">
        <f>VLOOKUP(A137,'CENTROS DE COSTOS'!A:D,2,0)</f>
        <v>0036-0007</v>
      </c>
      <c r="C137" s="86" t="str">
        <f>VLOOKUP(A137,'CENTROS DE COSTOS'!A:D,3,0)</f>
        <v>Wompi Santander</v>
      </c>
      <c r="D137" s="87">
        <v>54001</v>
      </c>
      <c r="E137" s="88">
        <v>3099093</v>
      </c>
      <c r="F137" s="87">
        <v>74337</v>
      </c>
      <c r="G137" s="86" t="s">
        <v>31</v>
      </c>
      <c r="H137" s="87" t="s">
        <v>891</v>
      </c>
      <c r="I137" s="87" t="s">
        <v>81</v>
      </c>
      <c r="J137" s="87" t="s">
        <v>3462</v>
      </c>
      <c r="K137" s="86" t="s">
        <v>1170</v>
      </c>
      <c r="L137" s="87" t="s">
        <v>4473</v>
      </c>
      <c r="M137" s="89">
        <v>45994.688888888893</v>
      </c>
      <c r="N137" s="89">
        <v>45996.703472222223</v>
      </c>
      <c r="O137" s="86" t="s">
        <v>31</v>
      </c>
      <c r="P137" s="87" t="s">
        <v>1262</v>
      </c>
      <c r="Q137" s="87" t="s">
        <v>1274</v>
      </c>
      <c r="R137" s="87" t="s">
        <v>1275</v>
      </c>
      <c r="S137" s="87" t="s">
        <v>5169</v>
      </c>
      <c r="T137" s="87" t="s">
        <v>1253</v>
      </c>
      <c r="U137" s="87">
        <v>8</v>
      </c>
      <c r="V137" s="87" t="s">
        <v>40</v>
      </c>
      <c r="W137" s="87" t="s">
        <v>121</v>
      </c>
      <c r="X137" s="87" t="s">
        <v>1199</v>
      </c>
      <c r="Y137" s="87">
        <v>1</v>
      </c>
      <c r="Z137" s="90">
        <f>IF(T137="SOPORTE_TELEFÓNICO",'TARIFAS 2025'!$B$14,IF(V137="PRINCIPAL",'TARIFAS 2025'!$B$8,IF(V137="INTERMEDIA",'TARIFAS 2025'!$C$8,IF(V137="LEJANA",'TARIFAS 2025'!$D$8))))</f>
        <v>22000</v>
      </c>
      <c r="AA137" s="90">
        <f t="shared" si="2"/>
        <v>22000</v>
      </c>
    </row>
    <row r="138" spans="1:27" s="82" customFormat="1" x14ac:dyDescent="0.3">
      <c r="A138" s="87" t="s">
        <v>90</v>
      </c>
      <c r="B138" s="86" t="str">
        <f>VLOOKUP(A138,'CENTROS DE COSTOS'!A:D,2,0)</f>
        <v>0036-0006</v>
      </c>
      <c r="C138" s="86" t="str">
        <f>VLOOKUP(A138,'CENTROS DE COSTOS'!A:D,3,0)</f>
        <v>Wompi Oriente</v>
      </c>
      <c r="D138" s="87">
        <v>41001</v>
      </c>
      <c r="E138" s="88">
        <v>3106167</v>
      </c>
      <c r="F138" s="87">
        <v>50490</v>
      </c>
      <c r="G138" s="86" t="s">
        <v>31</v>
      </c>
      <c r="H138" s="87" t="s">
        <v>740</v>
      </c>
      <c r="I138" s="87" t="s">
        <v>90</v>
      </c>
      <c r="J138" s="87" t="s">
        <v>3463</v>
      </c>
      <c r="K138" s="86" t="s">
        <v>1170</v>
      </c>
      <c r="L138" s="87" t="s">
        <v>4474</v>
      </c>
      <c r="M138" s="89">
        <v>45996.359027777777</v>
      </c>
      <c r="N138" s="89">
        <v>45997.370833333327</v>
      </c>
      <c r="O138" s="86" t="s">
        <v>31</v>
      </c>
      <c r="P138" s="87" t="s">
        <v>1277</v>
      </c>
      <c r="Q138" s="87" t="s">
        <v>1278</v>
      </c>
      <c r="R138" s="87" t="s">
        <v>1279</v>
      </c>
      <c r="S138" s="87" t="s">
        <v>5170</v>
      </c>
      <c r="T138" s="87" t="s">
        <v>1253</v>
      </c>
      <c r="U138" s="87">
        <v>48</v>
      </c>
      <c r="V138" s="87" t="s">
        <v>40</v>
      </c>
      <c r="W138" s="87" t="s">
        <v>121</v>
      </c>
      <c r="X138" s="87" t="s">
        <v>1214</v>
      </c>
      <c r="Y138" s="87">
        <v>1</v>
      </c>
      <c r="Z138" s="90">
        <f>IF(T138="SOPORTE_TELEFÓNICO",'TARIFAS 2025'!$B$14,IF(V138="PRINCIPAL",'TARIFAS 2025'!$B$8,IF(V138="INTERMEDIA",'TARIFAS 2025'!$C$8,IF(V138="LEJANA",'TARIFAS 2025'!$D$8))))</f>
        <v>22000</v>
      </c>
      <c r="AA138" s="90">
        <f t="shared" si="2"/>
        <v>22000</v>
      </c>
    </row>
    <row r="139" spans="1:27" s="82" customFormat="1" x14ac:dyDescent="0.3">
      <c r="A139" s="87" t="s">
        <v>85</v>
      </c>
      <c r="B139" s="86" t="str">
        <f>VLOOKUP(A139,'CENTROS DE COSTOS'!A:D,2,0)</f>
        <v>0036-0006</v>
      </c>
      <c r="C139" s="86" t="str">
        <f>VLOOKUP(A139,'CENTROS DE COSTOS'!A:D,3,0)</f>
        <v>Wompi Oriente</v>
      </c>
      <c r="D139" s="87">
        <v>73001</v>
      </c>
      <c r="E139" s="88">
        <v>3105289</v>
      </c>
      <c r="F139" s="87">
        <v>71037</v>
      </c>
      <c r="G139" s="86" t="s">
        <v>31</v>
      </c>
      <c r="H139" s="87" t="s">
        <v>1056</v>
      </c>
      <c r="I139" s="87" t="s">
        <v>85</v>
      </c>
      <c r="J139" s="87" t="s">
        <v>3464</v>
      </c>
      <c r="K139" s="86" t="s">
        <v>1170</v>
      </c>
      <c r="L139" s="87" t="s">
        <v>4475</v>
      </c>
      <c r="M139" s="89">
        <v>45996.333333333343</v>
      </c>
      <c r="N139" s="89">
        <v>45997.37777777778</v>
      </c>
      <c r="O139" s="86" t="s">
        <v>31</v>
      </c>
      <c r="P139" s="87" t="s">
        <v>1262</v>
      </c>
      <c r="Q139" s="87" t="s">
        <v>1263</v>
      </c>
      <c r="R139" s="87" t="s">
        <v>1264</v>
      </c>
      <c r="S139" s="87" t="s">
        <v>5171</v>
      </c>
      <c r="T139" s="87" t="s">
        <v>1253</v>
      </c>
      <c r="U139" s="87">
        <v>24</v>
      </c>
      <c r="V139" s="87" t="s">
        <v>40</v>
      </c>
      <c r="W139" s="87" t="s">
        <v>121</v>
      </c>
      <c r="X139" s="87" t="s">
        <v>1308</v>
      </c>
      <c r="Y139" s="87">
        <v>1</v>
      </c>
      <c r="Z139" s="90">
        <f>IF(T139="SOPORTE_TELEFÓNICO",'TARIFAS 2025'!$B$14,IF(V139="PRINCIPAL",'TARIFAS 2025'!$B$8,IF(V139="INTERMEDIA",'TARIFAS 2025'!$C$8,IF(V139="LEJANA",'TARIFAS 2025'!$D$8))))</f>
        <v>22000</v>
      </c>
      <c r="AA139" s="90">
        <f t="shared" si="2"/>
        <v>22000</v>
      </c>
    </row>
    <row r="140" spans="1:27" s="82" customFormat="1" x14ac:dyDescent="0.3">
      <c r="A140" s="87" t="s">
        <v>90</v>
      </c>
      <c r="B140" s="86" t="str">
        <f>VLOOKUP(A140,'CENTROS DE COSTOS'!A:D,2,0)</f>
        <v>0036-0006</v>
      </c>
      <c r="C140" s="86" t="str">
        <f>VLOOKUP(A140,'CENTROS DE COSTOS'!A:D,3,0)</f>
        <v>Wompi Oriente</v>
      </c>
      <c r="D140" s="87">
        <v>41001</v>
      </c>
      <c r="E140" s="88">
        <v>3105199</v>
      </c>
      <c r="F140" s="87">
        <v>64277</v>
      </c>
      <c r="G140" s="86" t="s">
        <v>31</v>
      </c>
      <c r="H140" s="87" t="s">
        <v>740</v>
      </c>
      <c r="I140" s="87" t="s">
        <v>90</v>
      </c>
      <c r="J140" s="87" t="s">
        <v>3465</v>
      </c>
      <c r="K140" s="86" t="s">
        <v>1170</v>
      </c>
      <c r="L140" s="87" t="s">
        <v>4476</v>
      </c>
      <c r="M140" s="89">
        <v>45996.333333333343</v>
      </c>
      <c r="N140" s="89">
        <v>45997.380555555559</v>
      </c>
      <c r="O140" s="86" t="s">
        <v>31</v>
      </c>
      <c r="P140" s="87" t="s">
        <v>1833</v>
      </c>
      <c r="Q140" s="87" t="s">
        <v>1834</v>
      </c>
      <c r="R140" s="87" t="s">
        <v>1835</v>
      </c>
      <c r="S140" s="87" t="s">
        <v>5172</v>
      </c>
      <c r="T140" s="87" t="s">
        <v>1253</v>
      </c>
      <c r="U140" s="87">
        <v>56</v>
      </c>
      <c r="V140" s="87" t="s">
        <v>40</v>
      </c>
      <c r="W140" s="87" t="s">
        <v>121</v>
      </c>
      <c r="X140" s="87" t="s">
        <v>1214</v>
      </c>
      <c r="Y140" s="87">
        <v>1</v>
      </c>
      <c r="Z140" s="90">
        <f>IF(T140="SOPORTE_TELEFÓNICO",'TARIFAS 2025'!$B$14,IF(V140="PRINCIPAL",'TARIFAS 2025'!$B$8,IF(V140="INTERMEDIA",'TARIFAS 2025'!$C$8,IF(V140="LEJANA",'TARIFAS 2025'!$D$8))))</f>
        <v>22000</v>
      </c>
      <c r="AA140" s="90">
        <f t="shared" si="2"/>
        <v>22000</v>
      </c>
    </row>
    <row r="141" spans="1:27" s="82" customFormat="1" x14ac:dyDescent="0.3">
      <c r="A141" s="87" t="s">
        <v>81</v>
      </c>
      <c r="B141" s="86" t="str">
        <f>VLOOKUP(A141,'CENTROS DE COSTOS'!A:D,2,0)</f>
        <v>0036-0007</v>
      </c>
      <c r="C141" s="86" t="str">
        <f>VLOOKUP(A141,'CENTROS DE COSTOS'!A:D,3,0)</f>
        <v>Wompi Santander</v>
      </c>
      <c r="D141" s="87">
        <v>54001</v>
      </c>
      <c r="E141" s="88">
        <v>3111106</v>
      </c>
      <c r="F141" s="87">
        <v>58927</v>
      </c>
      <c r="G141" s="86" t="s">
        <v>31</v>
      </c>
      <c r="H141" s="87" t="s">
        <v>891</v>
      </c>
      <c r="I141" s="87" t="s">
        <v>81</v>
      </c>
      <c r="J141" s="87" t="s">
        <v>3466</v>
      </c>
      <c r="K141" s="86" t="s">
        <v>1170</v>
      </c>
      <c r="L141" s="87" t="s">
        <v>4477</v>
      </c>
      <c r="M141" s="89">
        <v>45997.415277777778</v>
      </c>
      <c r="N141" s="89">
        <v>45997.495138888888</v>
      </c>
      <c r="O141" s="86" t="s">
        <v>31</v>
      </c>
      <c r="P141" s="87" t="s">
        <v>1250</v>
      </c>
      <c r="Q141" s="87" t="s">
        <v>1280</v>
      </c>
      <c r="R141" s="87" t="s">
        <v>1314</v>
      </c>
      <c r="S141" s="87" t="s">
        <v>5173</v>
      </c>
      <c r="T141" s="87" t="s">
        <v>1253</v>
      </c>
      <c r="U141" s="87">
        <v>16</v>
      </c>
      <c r="V141" s="87" t="s">
        <v>40</v>
      </c>
      <c r="W141" s="87" t="s">
        <v>121</v>
      </c>
      <c r="X141" s="87" t="s">
        <v>1199</v>
      </c>
      <c r="Y141" s="87">
        <v>1</v>
      </c>
      <c r="Z141" s="90">
        <f>IF(T141="SOPORTE_TELEFÓNICO",'TARIFAS 2025'!$B$14,IF(V141="PRINCIPAL",'TARIFAS 2025'!$B$8,IF(V141="INTERMEDIA",'TARIFAS 2025'!$C$8,IF(V141="LEJANA",'TARIFAS 2025'!$D$8))))</f>
        <v>22000</v>
      </c>
      <c r="AA141" s="90">
        <f t="shared" si="2"/>
        <v>22000</v>
      </c>
    </row>
    <row r="142" spans="1:27" s="82" customFormat="1" x14ac:dyDescent="0.3">
      <c r="A142" s="87" t="s">
        <v>88</v>
      </c>
      <c r="B142" s="86" t="str">
        <f>VLOOKUP(A142,'CENTROS DE COSTOS'!A:D,2,0)</f>
        <v>0036-0005</v>
      </c>
      <c r="C142" s="86" t="str">
        <f>VLOOKUP(A142,'CENTROS DE COSTOS'!A:D,3,0)</f>
        <v>Wompi Noroccidente</v>
      </c>
      <c r="D142" s="87">
        <v>5209</v>
      </c>
      <c r="E142" s="88">
        <v>3110094</v>
      </c>
      <c r="F142" s="87">
        <v>68251</v>
      </c>
      <c r="G142" s="86" t="s">
        <v>31</v>
      </c>
      <c r="H142" s="87" t="s">
        <v>120</v>
      </c>
      <c r="I142" s="87" t="s">
        <v>128</v>
      </c>
      <c r="J142" s="87" t="s">
        <v>3467</v>
      </c>
      <c r="K142" s="86" t="s">
        <v>1170</v>
      </c>
      <c r="L142" s="87" t="s">
        <v>4478</v>
      </c>
      <c r="M142" s="89">
        <v>45997.375</v>
      </c>
      <c r="N142" s="89">
        <v>45997.518750000003</v>
      </c>
      <c r="O142" s="86" t="s">
        <v>31</v>
      </c>
      <c r="P142" s="87" t="s">
        <v>1254</v>
      </c>
      <c r="Q142" s="87" t="s">
        <v>1255</v>
      </c>
      <c r="R142" s="87" t="s">
        <v>1256</v>
      </c>
      <c r="S142" s="87" t="s">
        <v>5174</v>
      </c>
      <c r="T142" s="87" t="s">
        <v>1253</v>
      </c>
      <c r="U142" s="87">
        <v>0</v>
      </c>
      <c r="V142" s="87" t="s">
        <v>42</v>
      </c>
      <c r="W142" s="87" t="s">
        <v>121</v>
      </c>
      <c r="X142" s="87" t="s">
        <v>1273</v>
      </c>
      <c r="Y142" s="87">
        <v>1</v>
      </c>
      <c r="Z142" s="90">
        <f>IF(T142="SOPORTE_TELEFÓNICO",'TARIFAS 2025'!$B$14,IF(V142="PRINCIPAL",'TARIFAS 2025'!$B$8,IF(V142="INTERMEDIA",'TARIFAS 2025'!$C$8,IF(V142="LEJANA",'TARIFAS 2025'!$D$8))))</f>
        <v>22000</v>
      </c>
      <c r="AA142" s="90">
        <f t="shared" si="2"/>
        <v>22000</v>
      </c>
    </row>
    <row r="143" spans="1:27" s="82" customFormat="1" x14ac:dyDescent="0.3">
      <c r="A143" s="87" t="s">
        <v>77</v>
      </c>
      <c r="B143" s="86" t="str">
        <f>VLOOKUP(A143,'CENTROS DE COSTOS'!A:D,2,0)</f>
        <v>0036-0003</v>
      </c>
      <c r="C143" s="86" t="str">
        <f>VLOOKUP(A143,'CENTROS DE COSTOS'!A:D,3,0)</f>
        <v>Wompi Suroccidente</v>
      </c>
      <c r="D143" s="87">
        <v>76520</v>
      </c>
      <c r="E143" s="88">
        <v>3110283</v>
      </c>
      <c r="F143" s="87">
        <v>76022</v>
      </c>
      <c r="G143" s="86" t="s">
        <v>31</v>
      </c>
      <c r="H143" s="87" t="s">
        <v>1101</v>
      </c>
      <c r="I143" s="87" t="s">
        <v>1122</v>
      </c>
      <c r="J143" s="87" t="s">
        <v>3468</v>
      </c>
      <c r="K143" s="86" t="s">
        <v>1170</v>
      </c>
      <c r="L143" s="87" t="s">
        <v>4479</v>
      </c>
      <c r="M143" s="89">
        <v>45997.375</v>
      </c>
      <c r="N143" s="89">
        <v>45997.60833333333</v>
      </c>
      <c r="O143" s="86" t="s">
        <v>31</v>
      </c>
      <c r="P143" s="87" t="s">
        <v>1254</v>
      </c>
      <c r="Q143" s="87" t="s">
        <v>1255</v>
      </c>
      <c r="R143" s="87" t="s">
        <v>1256</v>
      </c>
      <c r="S143" s="87" t="s">
        <v>5175</v>
      </c>
      <c r="T143" s="87" t="s">
        <v>1172</v>
      </c>
      <c r="U143" s="87">
        <v>0</v>
      </c>
      <c r="V143" s="87" t="s">
        <v>40</v>
      </c>
      <c r="W143" s="87" t="s">
        <v>121</v>
      </c>
      <c r="X143" s="87" t="s">
        <v>1235</v>
      </c>
      <c r="Y143" s="87">
        <v>1</v>
      </c>
      <c r="Z143" s="90">
        <f>IF(T143="SOPORTE_TELEFÓNICO",'TARIFAS 2025'!$B$14,IF(V143="PRINCIPAL",'TARIFAS 2025'!$B$8,IF(V143="INTERMEDIA",'TARIFAS 2025'!$C$8,IF(V143="LEJANA",'TARIFAS 2025'!$D$8))))</f>
        <v>51282</v>
      </c>
      <c r="AA143" s="90">
        <f t="shared" si="2"/>
        <v>51282</v>
      </c>
    </row>
    <row r="144" spans="1:27" s="82" customFormat="1" x14ac:dyDescent="0.3">
      <c r="A144" s="87" t="s">
        <v>71</v>
      </c>
      <c r="B144" s="86" t="str">
        <f>VLOOKUP(A144,'CENTROS DE COSTOS'!A:D,2,0)</f>
        <v>0036-0004</v>
      </c>
      <c r="C144" s="86" t="str">
        <f>VLOOKUP(A144,'CENTROS DE COSTOS'!A:D,3,0)</f>
        <v>Wompi Centro</v>
      </c>
      <c r="D144" s="87">
        <v>11001</v>
      </c>
      <c r="E144" s="88">
        <v>3108103</v>
      </c>
      <c r="F144" s="87">
        <v>38175</v>
      </c>
      <c r="G144" s="86" t="s">
        <v>31</v>
      </c>
      <c r="H144" s="87" t="s">
        <v>618</v>
      </c>
      <c r="I144" s="87" t="s">
        <v>71</v>
      </c>
      <c r="J144" s="87" t="s">
        <v>1437</v>
      </c>
      <c r="K144" s="86" t="s">
        <v>1170</v>
      </c>
      <c r="L144" s="87" t="s">
        <v>4480</v>
      </c>
      <c r="M144" s="89">
        <v>45996.486805555563</v>
      </c>
      <c r="N144" s="89">
        <v>45997.673611111109</v>
      </c>
      <c r="O144" s="86" t="s">
        <v>31</v>
      </c>
      <c r="P144" s="87" t="s">
        <v>1265</v>
      </c>
      <c r="Q144" s="87" t="s">
        <v>1368</v>
      </c>
      <c r="R144" s="87" t="s">
        <v>1267</v>
      </c>
      <c r="S144" s="87" t="s">
        <v>5176</v>
      </c>
      <c r="T144" s="87" t="s">
        <v>1172</v>
      </c>
      <c r="U144" s="87">
        <v>48</v>
      </c>
      <c r="V144" s="87" t="s">
        <v>40</v>
      </c>
      <c r="W144" s="87" t="s">
        <v>121</v>
      </c>
      <c r="X144" s="87" t="s">
        <v>1312</v>
      </c>
      <c r="Y144" s="87">
        <v>1</v>
      </c>
      <c r="Z144" s="90">
        <f>IF(T144="SOPORTE_TELEFÓNICO",'TARIFAS 2025'!$B$14,IF(V144="PRINCIPAL",'TARIFAS 2025'!$B$8,IF(V144="INTERMEDIA",'TARIFAS 2025'!$C$8,IF(V144="LEJANA",'TARIFAS 2025'!$D$8))))</f>
        <v>51282</v>
      </c>
      <c r="AA144" s="90">
        <f t="shared" si="2"/>
        <v>51282</v>
      </c>
    </row>
    <row r="145" spans="1:27" s="82" customFormat="1" x14ac:dyDescent="0.3">
      <c r="A145" s="87" t="s">
        <v>71</v>
      </c>
      <c r="B145" s="86" t="str">
        <f>VLOOKUP(A145,'CENTROS DE COSTOS'!A:D,2,0)</f>
        <v>0036-0004</v>
      </c>
      <c r="C145" s="86" t="str">
        <f>VLOOKUP(A145,'CENTROS DE COSTOS'!A:D,3,0)</f>
        <v>Wompi Centro</v>
      </c>
      <c r="D145" s="87">
        <v>25473</v>
      </c>
      <c r="E145" s="88">
        <v>3110398</v>
      </c>
      <c r="F145" s="87">
        <v>61435</v>
      </c>
      <c r="G145" s="86" t="s">
        <v>31</v>
      </c>
      <c r="H145" s="87" t="s">
        <v>618</v>
      </c>
      <c r="I145" s="87" t="s">
        <v>620</v>
      </c>
      <c r="J145" s="87" t="s">
        <v>3469</v>
      </c>
      <c r="K145" s="86" t="s">
        <v>1170</v>
      </c>
      <c r="L145" s="87" t="s">
        <v>4481</v>
      </c>
      <c r="M145" s="89">
        <v>45997.45208333333</v>
      </c>
      <c r="N145" s="89">
        <v>45998.435416666667</v>
      </c>
      <c r="O145" s="86" t="s">
        <v>31</v>
      </c>
      <c r="P145" s="87" t="s">
        <v>1303</v>
      </c>
      <c r="Q145" s="87" t="s">
        <v>1304</v>
      </c>
      <c r="R145" s="87" t="s">
        <v>1305</v>
      </c>
      <c r="S145" s="87" t="s">
        <v>5177</v>
      </c>
      <c r="T145" s="87" t="s">
        <v>1253</v>
      </c>
      <c r="U145" s="87">
        <v>0</v>
      </c>
      <c r="V145" s="87" t="s">
        <v>40</v>
      </c>
      <c r="W145" s="87" t="s">
        <v>121</v>
      </c>
      <c r="X145" s="87" t="s">
        <v>1198</v>
      </c>
      <c r="Y145" s="87">
        <v>1</v>
      </c>
      <c r="Z145" s="90">
        <f>IF(T145="SOPORTE_TELEFÓNICO",'TARIFAS 2025'!$B$14,IF(V145="PRINCIPAL",'TARIFAS 2025'!$B$8,IF(V145="INTERMEDIA",'TARIFAS 2025'!$C$8,IF(V145="LEJANA",'TARIFAS 2025'!$D$8))))</f>
        <v>22000</v>
      </c>
      <c r="AA145" s="90">
        <f t="shared" si="2"/>
        <v>22000</v>
      </c>
    </row>
    <row r="146" spans="1:27" s="82" customFormat="1" x14ac:dyDescent="0.3">
      <c r="A146" s="87" t="s">
        <v>74</v>
      </c>
      <c r="B146" s="86" t="str">
        <f>VLOOKUP(A146,'CENTROS DE COSTOS'!A:D,2,0)</f>
        <v>0036-0007</v>
      </c>
      <c r="C146" s="86" t="str">
        <f>VLOOKUP(A146,'CENTROS DE COSTOS'!A:D,3,0)</f>
        <v>Wompi Santander</v>
      </c>
      <c r="D146" s="87">
        <v>68001</v>
      </c>
      <c r="E146" s="88">
        <v>3111230</v>
      </c>
      <c r="F146" s="87">
        <v>74094</v>
      </c>
      <c r="G146" s="86" t="s">
        <v>31</v>
      </c>
      <c r="H146" s="87" t="s">
        <v>963</v>
      </c>
      <c r="I146" s="87" t="s">
        <v>74</v>
      </c>
      <c r="J146" s="87" t="s">
        <v>1529</v>
      </c>
      <c r="K146" s="86" t="s">
        <v>1170</v>
      </c>
      <c r="L146" s="87" t="s">
        <v>4482</v>
      </c>
      <c r="M146" s="89">
        <v>45998.375</v>
      </c>
      <c r="N146" s="89">
        <v>45999.371527777781</v>
      </c>
      <c r="O146" s="86" t="s">
        <v>31</v>
      </c>
      <c r="P146" s="87" t="s">
        <v>1257</v>
      </c>
      <c r="Q146" s="87" t="s">
        <v>1285</v>
      </c>
      <c r="R146" s="87" t="s">
        <v>1271</v>
      </c>
      <c r="S146" s="87" t="s">
        <v>5178</v>
      </c>
      <c r="T146" s="87" t="s">
        <v>1253</v>
      </c>
      <c r="U146" s="87">
        <v>24</v>
      </c>
      <c r="V146" s="87" t="s">
        <v>40</v>
      </c>
      <c r="W146" s="87" t="s">
        <v>121</v>
      </c>
      <c r="X146" s="87" t="s">
        <v>1192</v>
      </c>
      <c r="Y146" s="87">
        <v>1</v>
      </c>
      <c r="Z146" s="90">
        <f>IF(T146="SOPORTE_TELEFÓNICO",'TARIFAS 2025'!$B$14,IF(V146="PRINCIPAL",'TARIFAS 2025'!$B$8,IF(V146="INTERMEDIA",'TARIFAS 2025'!$C$8,IF(V146="LEJANA",'TARIFAS 2025'!$D$8))))</f>
        <v>22000</v>
      </c>
      <c r="AA146" s="90">
        <f t="shared" si="2"/>
        <v>22000</v>
      </c>
    </row>
    <row r="147" spans="1:27" s="82" customFormat="1" x14ac:dyDescent="0.3">
      <c r="A147" s="87" t="s">
        <v>71</v>
      </c>
      <c r="B147" s="86" t="str">
        <f>VLOOKUP(A147,'CENTROS DE COSTOS'!A:D,2,0)</f>
        <v>0036-0004</v>
      </c>
      <c r="C147" s="86" t="str">
        <f>VLOOKUP(A147,'CENTROS DE COSTOS'!A:D,3,0)</f>
        <v>Wompi Centro</v>
      </c>
      <c r="D147" s="87">
        <v>11001</v>
      </c>
      <c r="E147" s="88">
        <v>3087534</v>
      </c>
      <c r="F147" s="87">
        <v>35879</v>
      </c>
      <c r="G147" s="86" t="s">
        <v>31</v>
      </c>
      <c r="H147" s="87" t="s">
        <v>618</v>
      </c>
      <c r="I147" s="87" t="s">
        <v>71</v>
      </c>
      <c r="J147" s="87" t="s">
        <v>3470</v>
      </c>
      <c r="K147" s="86" t="s">
        <v>1170</v>
      </c>
      <c r="L147" s="87" t="s">
        <v>4483</v>
      </c>
      <c r="M147" s="89">
        <v>45993.333333333343</v>
      </c>
      <c r="N147" s="89">
        <v>46000.353472222218</v>
      </c>
      <c r="O147" s="86" t="s">
        <v>31</v>
      </c>
      <c r="P147" s="87" t="s">
        <v>1254</v>
      </c>
      <c r="Q147" s="87" t="s">
        <v>1255</v>
      </c>
      <c r="R147" s="87" t="s">
        <v>1256</v>
      </c>
      <c r="S147" s="87" t="s">
        <v>5179</v>
      </c>
      <c r="T147" s="87" t="s">
        <v>1253</v>
      </c>
      <c r="U147" s="87">
        <v>32</v>
      </c>
      <c r="V147" s="87" t="s">
        <v>40</v>
      </c>
      <c r="W147" s="87" t="s">
        <v>121</v>
      </c>
      <c r="X147" s="87" t="s">
        <v>1306</v>
      </c>
      <c r="Y147" s="87">
        <v>1</v>
      </c>
      <c r="Z147" s="90">
        <f>IF(T147="SOPORTE_TELEFÓNICO",'TARIFAS 2025'!$B$14,IF(V147="PRINCIPAL",'TARIFAS 2025'!$B$8,IF(V147="INTERMEDIA",'TARIFAS 2025'!$C$8,IF(V147="LEJANA",'TARIFAS 2025'!$D$8))))</f>
        <v>22000</v>
      </c>
      <c r="AA147" s="90">
        <f t="shared" si="2"/>
        <v>22000</v>
      </c>
    </row>
    <row r="148" spans="1:27" s="82" customFormat="1" x14ac:dyDescent="0.3">
      <c r="A148" s="87" t="s">
        <v>88</v>
      </c>
      <c r="B148" s="86" t="str">
        <f>VLOOKUP(A148,'CENTROS DE COSTOS'!A:D,2,0)</f>
        <v>0036-0005</v>
      </c>
      <c r="C148" s="86" t="str">
        <f>VLOOKUP(A148,'CENTROS DE COSTOS'!A:D,3,0)</f>
        <v>Wompi Noroccidente</v>
      </c>
      <c r="D148" s="87">
        <v>5001</v>
      </c>
      <c r="E148" s="88">
        <v>3112316</v>
      </c>
      <c r="F148" s="87">
        <v>10314</v>
      </c>
      <c r="G148" s="86" t="s">
        <v>31</v>
      </c>
      <c r="H148" s="87" t="s">
        <v>120</v>
      </c>
      <c r="I148" s="87" t="s">
        <v>88</v>
      </c>
      <c r="J148" s="87" t="s">
        <v>3471</v>
      </c>
      <c r="K148" s="86" t="s">
        <v>1170</v>
      </c>
      <c r="L148" s="87" t="s">
        <v>4484</v>
      </c>
      <c r="M148" s="89">
        <v>45999.48333333333</v>
      </c>
      <c r="N148" s="89">
        <v>46000.443055555559</v>
      </c>
      <c r="O148" s="86" t="s">
        <v>31</v>
      </c>
      <c r="P148" s="87" t="s">
        <v>1250</v>
      </c>
      <c r="Q148" s="87" t="s">
        <v>1280</v>
      </c>
      <c r="R148" s="87" t="s">
        <v>1314</v>
      </c>
      <c r="S148" s="87" t="s">
        <v>5180</v>
      </c>
      <c r="T148" s="87" t="s">
        <v>1253</v>
      </c>
      <c r="U148" s="87">
        <v>64</v>
      </c>
      <c r="V148" s="87" t="s">
        <v>40</v>
      </c>
      <c r="W148" s="87" t="s">
        <v>121</v>
      </c>
      <c r="X148" s="87" t="s">
        <v>1220</v>
      </c>
      <c r="Y148" s="87">
        <v>1</v>
      </c>
      <c r="Z148" s="90">
        <f>IF(T148="SOPORTE_TELEFÓNICO",'TARIFAS 2025'!$B$14,IF(V148="PRINCIPAL",'TARIFAS 2025'!$B$8,IF(V148="INTERMEDIA",'TARIFAS 2025'!$C$8,IF(V148="LEJANA",'TARIFAS 2025'!$D$8))))</f>
        <v>22000</v>
      </c>
      <c r="AA148" s="90">
        <f t="shared" si="2"/>
        <v>22000</v>
      </c>
    </row>
    <row r="149" spans="1:27" s="82" customFormat="1" x14ac:dyDescent="0.3">
      <c r="A149" s="87" t="s">
        <v>81</v>
      </c>
      <c r="B149" s="86" t="str">
        <f>VLOOKUP(A149,'CENTROS DE COSTOS'!A:D,2,0)</f>
        <v>0036-0007</v>
      </c>
      <c r="C149" s="86" t="str">
        <f>VLOOKUP(A149,'CENTROS DE COSTOS'!A:D,3,0)</f>
        <v>Wompi Santander</v>
      </c>
      <c r="D149" s="87">
        <v>54001</v>
      </c>
      <c r="E149" s="88">
        <v>3114011</v>
      </c>
      <c r="F149" s="87">
        <v>71612</v>
      </c>
      <c r="G149" s="86" t="s">
        <v>31</v>
      </c>
      <c r="H149" s="87" t="s">
        <v>891</v>
      </c>
      <c r="I149" s="87" t="s">
        <v>81</v>
      </c>
      <c r="J149" s="87" t="s">
        <v>3472</v>
      </c>
      <c r="K149" s="86" t="s">
        <v>1170</v>
      </c>
      <c r="L149" s="87" t="s">
        <v>4485</v>
      </c>
      <c r="M149" s="89">
        <v>46000.390972222223</v>
      </c>
      <c r="N149" s="89">
        <v>46000.465277777781</v>
      </c>
      <c r="O149" s="86" t="s">
        <v>31</v>
      </c>
      <c r="P149" s="87" t="s">
        <v>1250</v>
      </c>
      <c r="Q149" s="87" t="s">
        <v>1251</v>
      </c>
      <c r="R149" s="87" t="s">
        <v>1252</v>
      </c>
      <c r="S149" s="87" t="s">
        <v>5181</v>
      </c>
      <c r="T149" s="87" t="s">
        <v>1253</v>
      </c>
      <c r="U149" s="87">
        <v>32</v>
      </c>
      <c r="V149" s="87" t="s">
        <v>40</v>
      </c>
      <c r="W149" s="87" t="s">
        <v>121</v>
      </c>
      <c r="X149" s="87" t="s">
        <v>1302</v>
      </c>
      <c r="Y149" s="87">
        <v>1</v>
      </c>
      <c r="Z149" s="90">
        <f>IF(T149="SOPORTE_TELEFÓNICO",'TARIFAS 2025'!$B$14,IF(V149="PRINCIPAL",'TARIFAS 2025'!$B$8,IF(V149="INTERMEDIA",'TARIFAS 2025'!$C$8,IF(V149="LEJANA",'TARIFAS 2025'!$D$8))))</f>
        <v>22000</v>
      </c>
      <c r="AA149" s="90">
        <f t="shared" si="2"/>
        <v>22000</v>
      </c>
    </row>
    <row r="150" spans="1:27" s="82" customFormat="1" x14ac:dyDescent="0.3">
      <c r="A150" s="87" t="s">
        <v>88</v>
      </c>
      <c r="B150" s="86" t="str">
        <f>VLOOKUP(A150,'CENTROS DE COSTOS'!A:D,2,0)</f>
        <v>0036-0005</v>
      </c>
      <c r="C150" s="86" t="str">
        <f>VLOOKUP(A150,'CENTROS DE COSTOS'!A:D,3,0)</f>
        <v>Wompi Noroccidente</v>
      </c>
      <c r="D150" s="87">
        <v>5001</v>
      </c>
      <c r="E150" s="88">
        <v>3112325</v>
      </c>
      <c r="F150" s="87">
        <v>77428</v>
      </c>
      <c r="G150" s="86" t="s">
        <v>31</v>
      </c>
      <c r="H150" s="87" t="s">
        <v>120</v>
      </c>
      <c r="I150" s="87" t="s">
        <v>88</v>
      </c>
      <c r="J150" s="87" t="s">
        <v>3473</v>
      </c>
      <c r="K150" s="86" t="s">
        <v>1170</v>
      </c>
      <c r="L150" s="87" t="s">
        <v>4486</v>
      </c>
      <c r="M150" s="89">
        <v>45999.535416666673</v>
      </c>
      <c r="N150" s="89">
        <v>46000.474999999999</v>
      </c>
      <c r="O150" s="86" t="s">
        <v>31</v>
      </c>
      <c r="P150" s="87" t="s">
        <v>1254</v>
      </c>
      <c r="Q150" s="87" t="s">
        <v>1255</v>
      </c>
      <c r="R150" s="87" t="s">
        <v>1324</v>
      </c>
      <c r="S150" s="87" t="s">
        <v>5182</v>
      </c>
      <c r="T150" s="87" t="s">
        <v>1253</v>
      </c>
      <c r="U150" s="87">
        <v>64</v>
      </c>
      <c r="V150" s="87" t="s">
        <v>40</v>
      </c>
      <c r="W150" s="87" t="s">
        <v>121</v>
      </c>
      <c r="X150" s="87" t="s">
        <v>1230</v>
      </c>
      <c r="Y150" s="87">
        <v>1</v>
      </c>
      <c r="Z150" s="90">
        <f>IF(T150="SOPORTE_TELEFÓNICO",'TARIFAS 2025'!$B$14,IF(V150="PRINCIPAL",'TARIFAS 2025'!$B$8,IF(V150="INTERMEDIA",'TARIFAS 2025'!$C$8,IF(V150="LEJANA",'TARIFAS 2025'!$D$8))))</f>
        <v>22000</v>
      </c>
      <c r="AA150" s="90">
        <f t="shared" si="2"/>
        <v>22000</v>
      </c>
    </row>
    <row r="151" spans="1:27" s="82" customFormat="1" x14ac:dyDescent="0.3">
      <c r="A151" s="87" t="s">
        <v>91</v>
      </c>
      <c r="B151" s="86" t="str">
        <f>VLOOKUP(A151,'CENTROS DE COSTOS'!A:D,2,0)</f>
        <v>0036-0003</v>
      </c>
      <c r="C151" s="86" t="str">
        <f>VLOOKUP(A151,'CENTROS DE COSTOS'!A:D,3,0)</f>
        <v>Wompi Suroccidente</v>
      </c>
      <c r="D151" s="87">
        <v>52001</v>
      </c>
      <c r="E151" s="88">
        <v>3112318</v>
      </c>
      <c r="F151" s="87">
        <v>74770</v>
      </c>
      <c r="G151" s="86" t="s">
        <v>31</v>
      </c>
      <c r="H151" s="87" t="s">
        <v>133</v>
      </c>
      <c r="I151" s="87" t="s">
        <v>91</v>
      </c>
      <c r="J151" s="87" t="s">
        <v>3474</v>
      </c>
      <c r="K151" s="86" t="s">
        <v>1170</v>
      </c>
      <c r="L151" s="87" t="s">
        <v>4487</v>
      </c>
      <c r="M151" s="89">
        <v>45999.488194444442</v>
      </c>
      <c r="N151" s="89">
        <v>46000.486111111109</v>
      </c>
      <c r="O151" s="86" t="s">
        <v>31</v>
      </c>
      <c r="P151" s="87" t="s">
        <v>1250</v>
      </c>
      <c r="Q151" s="87" t="s">
        <v>1280</v>
      </c>
      <c r="R151" s="87" t="s">
        <v>1283</v>
      </c>
      <c r="S151" s="87" t="s">
        <v>5183</v>
      </c>
      <c r="T151" s="87" t="s">
        <v>1172</v>
      </c>
      <c r="U151" s="87">
        <v>16</v>
      </c>
      <c r="V151" s="87" t="s">
        <v>40</v>
      </c>
      <c r="W151" s="87" t="s">
        <v>121</v>
      </c>
      <c r="X151" s="87" t="s">
        <v>1233</v>
      </c>
      <c r="Y151" s="87">
        <v>1</v>
      </c>
      <c r="Z151" s="90">
        <f>IF(T151="SOPORTE_TELEFÓNICO",'TARIFAS 2025'!$B$14,IF(V151="PRINCIPAL",'TARIFAS 2025'!$B$8,IF(V151="INTERMEDIA",'TARIFAS 2025'!$C$8,IF(V151="LEJANA",'TARIFAS 2025'!$D$8))))</f>
        <v>51282</v>
      </c>
      <c r="AA151" s="90">
        <f t="shared" si="2"/>
        <v>51282</v>
      </c>
    </row>
    <row r="152" spans="1:27" s="82" customFormat="1" x14ac:dyDescent="0.3">
      <c r="A152" s="87" t="s">
        <v>77</v>
      </c>
      <c r="B152" s="86" t="str">
        <f>VLOOKUP(A152,'CENTROS DE COSTOS'!A:D,2,0)</f>
        <v>0036-0003</v>
      </c>
      <c r="C152" s="86" t="str">
        <f>VLOOKUP(A152,'CENTROS DE COSTOS'!A:D,3,0)</f>
        <v>Wompi Suroccidente</v>
      </c>
      <c r="D152" s="87">
        <v>76001</v>
      </c>
      <c r="E152" s="88">
        <v>3114633</v>
      </c>
      <c r="F152" s="87">
        <v>58948</v>
      </c>
      <c r="G152" s="86" t="s">
        <v>31</v>
      </c>
      <c r="H152" s="87" t="s">
        <v>1101</v>
      </c>
      <c r="I152" s="87" t="s">
        <v>77</v>
      </c>
      <c r="J152" s="87" t="s">
        <v>3475</v>
      </c>
      <c r="K152" s="86" t="s">
        <v>1170</v>
      </c>
      <c r="L152" s="87" t="s">
        <v>4488</v>
      </c>
      <c r="M152" s="89">
        <v>46000.429166666669</v>
      </c>
      <c r="N152" s="89">
        <v>46000.556944444441</v>
      </c>
      <c r="O152" s="86" t="s">
        <v>31</v>
      </c>
      <c r="P152" s="87" t="s">
        <v>1277</v>
      </c>
      <c r="Q152" s="87" t="s">
        <v>1278</v>
      </c>
      <c r="R152" s="87" t="s">
        <v>1390</v>
      </c>
      <c r="S152" s="87" t="s">
        <v>5184</v>
      </c>
      <c r="T152" s="87" t="s">
        <v>1253</v>
      </c>
      <c r="U152" s="87">
        <v>48</v>
      </c>
      <c r="V152" s="87" t="s">
        <v>40</v>
      </c>
      <c r="W152" s="87" t="s">
        <v>121</v>
      </c>
      <c r="X152" s="87" t="s">
        <v>1288</v>
      </c>
      <c r="Y152" s="87">
        <v>1</v>
      </c>
      <c r="Z152" s="90">
        <f>IF(T152="SOPORTE_TELEFÓNICO",'TARIFAS 2025'!$B$14,IF(V152="PRINCIPAL",'TARIFAS 2025'!$B$8,IF(V152="INTERMEDIA",'TARIFAS 2025'!$C$8,IF(V152="LEJANA",'TARIFAS 2025'!$D$8))))</f>
        <v>22000</v>
      </c>
      <c r="AA152" s="90">
        <f t="shared" si="2"/>
        <v>22000</v>
      </c>
    </row>
    <row r="153" spans="1:27" s="82" customFormat="1" x14ac:dyDescent="0.3">
      <c r="A153" s="87" t="s">
        <v>77</v>
      </c>
      <c r="B153" s="86" t="str">
        <f>VLOOKUP(A153,'CENTROS DE COSTOS'!A:D,2,0)</f>
        <v>0036-0003</v>
      </c>
      <c r="C153" s="86" t="str">
        <f>VLOOKUP(A153,'CENTROS DE COSTOS'!A:D,3,0)</f>
        <v>Wompi Suroccidente</v>
      </c>
      <c r="D153" s="87">
        <v>76001</v>
      </c>
      <c r="E153" s="88">
        <v>3113772</v>
      </c>
      <c r="F153" s="87">
        <v>10777</v>
      </c>
      <c r="G153" s="86" t="s">
        <v>31</v>
      </c>
      <c r="H153" s="87" t="s">
        <v>1101</v>
      </c>
      <c r="I153" s="87" t="s">
        <v>77</v>
      </c>
      <c r="J153" s="87" t="s">
        <v>3476</v>
      </c>
      <c r="K153" s="86" t="s">
        <v>1170</v>
      </c>
      <c r="L153" s="87" t="s">
        <v>4489</v>
      </c>
      <c r="M153" s="89">
        <v>46000.393750000003</v>
      </c>
      <c r="N153" s="89">
        <v>46000.570833333331</v>
      </c>
      <c r="O153" s="86" t="s">
        <v>31</v>
      </c>
      <c r="P153" s="87" t="s">
        <v>1265</v>
      </c>
      <c r="Q153" s="87" t="s">
        <v>1368</v>
      </c>
      <c r="R153" s="87" t="s">
        <v>1267</v>
      </c>
      <c r="S153" s="87" t="s">
        <v>5185</v>
      </c>
      <c r="T153" s="87" t="s">
        <v>1172</v>
      </c>
      <c r="U153" s="87">
        <v>64</v>
      </c>
      <c r="V153" s="87" t="s">
        <v>40</v>
      </c>
      <c r="W153" s="87" t="s">
        <v>121</v>
      </c>
      <c r="X153" s="87" t="s">
        <v>1260</v>
      </c>
      <c r="Y153" s="87">
        <v>1</v>
      </c>
      <c r="Z153" s="90">
        <f>IF(T153="SOPORTE_TELEFÓNICO",'TARIFAS 2025'!$B$14,IF(V153="PRINCIPAL",'TARIFAS 2025'!$B$8,IF(V153="INTERMEDIA",'TARIFAS 2025'!$C$8,IF(V153="LEJANA",'TARIFAS 2025'!$D$8))))</f>
        <v>51282</v>
      </c>
      <c r="AA153" s="90">
        <f t="shared" si="2"/>
        <v>51282</v>
      </c>
    </row>
    <row r="154" spans="1:27" s="82" customFormat="1" x14ac:dyDescent="0.3">
      <c r="A154" s="87" t="s">
        <v>77</v>
      </c>
      <c r="B154" s="86" t="str">
        <f>VLOOKUP(A154,'CENTROS DE COSTOS'!A:D,2,0)</f>
        <v>0036-0003</v>
      </c>
      <c r="C154" s="86" t="str">
        <f>VLOOKUP(A154,'CENTROS DE COSTOS'!A:D,3,0)</f>
        <v>Wompi Suroccidente</v>
      </c>
      <c r="D154" s="87">
        <v>76001</v>
      </c>
      <c r="E154" s="88">
        <v>3113747</v>
      </c>
      <c r="F154" s="87">
        <v>71765</v>
      </c>
      <c r="G154" s="86" t="s">
        <v>31</v>
      </c>
      <c r="H154" s="87" t="s">
        <v>1101</v>
      </c>
      <c r="I154" s="87" t="s">
        <v>77</v>
      </c>
      <c r="J154" s="87" t="s">
        <v>3477</v>
      </c>
      <c r="K154" s="86" t="s">
        <v>1170</v>
      </c>
      <c r="L154" s="87" t="s">
        <v>4490</v>
      </c>
      <c r="M154" s="89">
        <v>46000.38958333333</v>
      </c>
      <c r="N154" s="89">
        <v>46000.57708333333</v>
      </c>
      <c r="O154" s="86" t="s">
        <v>31</v>
      </c>
      <c r="P154" s="87" t="s">
        <v>1250</v>
      </c>
      <c r="Q154" s="87" t="s">
        <v>1251</v>
      </c>
      <c r="R154" s="87" t="s">
        <v>1283</v>
      </c>
      <c r="S154" s="87" t="s">
        <v>5186</v>
      </c>
      <c r="T154" s="87" t="s">
        <v>1172</v>
      </c>
      <c r="U154" s="87">
        <v>32</v>
      </c>
      <c r="V154" s="87" t="s">
        <v>40</v>
      </c>
      <c r="W154" s="87" t="s">
        <v>121</v>
      </c>
      <c r="X154" s="87" t="s">
        <v>1260</v>
      </c>
      <c r="Y154" s="87">
        <v>1</v>
      </c>
      <c r="Z154" s="90">
        <f>IF(T154="SOPORTE_TELEFÓNICO",'TARIFAS 2025'!$B$14,IF(V154="PRINCIPAL",'TARIFAS 2025'!$B$8,IF(V154="INTERMEDIA",'TARIFAS 2025'!$C$8,IF(V154="LEJANA",'TARIFAS 2025'!$D$8))))</f>
        <v>51282</v>
      </c>
      <c r="AA154" s="90">
        <f t="shared" si="2"/>
        <v>51282</v>
      </c>
    </row>
    <row r="155" spans="1:27" s="82" customFormat="1" x14ac:dyDescent="0.3">
      <c r="A155" s="87" t="s">
        <v>71</v>
      </c>
      <c r="B155" s="86" t="str">
        <f>VLOOKUP(A155,'CENTROS DE COSTOS'!A:D,2,0)</f>
        <v>0036-0004</v>
      </c>
      <c r="C155" s="86" t="str">
        <f>VLOOKUP(A155,'CENTROS DE COSTOS'!A:D,3,0)</f>
        <v>Wompi Centro</v>
      </c>
      <c r="D155" s="87">
        <v>11001</v>
      </c>
      <c r="E155" s="88">
        <v>3110673</v>
      </c>
      <c r="F155" s="87">
        <v>35779</v>
      </c>
      <c r="G155" s="86" t="s">
        <v>31</v>
      </c>
      <c r="H155" s="87" t="s">
        <v>618</v>
      </c>
      <c r="I155" s="87" t="s">
        <v>71</v>
      </c>
      <c r="J155" s="87" t="s">
        <v>3478</v>
      </c>
      <c r="K155" s="86" t="s">
        <v>1170</v>
      </c>
      <c r="L155" s="87" t="s">
        <v>4491</v>
      </c>
      <c r="M155" s="89">
        <v>45997.445138888892</v>
      </c>
      <c r="N155" s="89">
        <v>46000.585416666669</v>
      </c>
      <c r="O155" s="86" t="s">
        <v>31</v>
      </c>
      <c r="P155" s="87" t="s">
        <v>1262</v>
      </c>
      <c r="Q155" s="87" t="s">
        <v>1263</v>
      </c>
      <c r="R155" s="87" t="s">
        <v>1264</v>
      </c>
      <c r="S155" s="87" t="s">
        <v>5187</v>
      </c>
      <c r="T155" s="87" t="s">
        <v>1253</v>
      </c>
      <c r="U155" s="87">
        <v>24</v>
      </c>
      <c r="V155" s="87" t="s">
        <v>40</v>
      </c>
      <c r="W155" s="87" t="s">
        <v>121</v>
      </c>
      <c r="X155" s="87" t="s">
        <v>1306</v>
      </c>
      <c r="Y155" s="87">
        <v>1</v>
      </c>
      <c r="Z155" s="90">
        <f>IF(T155="SOPORTE_TELEFÓNICO",'TARIFAS 2025'!$B$14,IF(V155="PRINCIPAL",'TARIFAS 2025'!$B$8,IF(V155="INTERMEDIA",'TARIFAS 2025'!$C$8,IF(V155="LEJANA",'TARIFAS 2025'!$D$8))))</f>
        <v>22000</v>
      </c>
      <c r="AA155" s="90">
        <f t="shared" si="2"/>
        <v>22000</v>
      </c>
    </row>
    <row r="156" spans="1:27" s="82" customFormat="1" x14ac:dyDescent="0.3">
      <c r="A156" s="87" t="s">
        <v>81</v>
      </c>
      <c r="B156" s="86" t="str">
        <f>VLOOKUP(A156,'CENTROS DE COSTOS'!A:D,2,0)</f>
        <v>0036-0007</v>
      </c>
      <c r="C156" s="86" t="str">
        <f>VLOOKUP(A156,'CENTROS DE COSTOS'!A:D,3,0)</f>
        <v>Wompi Santander</v>
      </c>
      <c r="D156" s="87">
        <v>54874</v>
      </c>
      <c r="E156" s="88">
        <v>3110137</v>
      </c>
      <c r="F156" s="87">
        <v>46415</v>
      </c>
      <c r="G156" s="86" t="s">
        <v>31</v>
      </c>
      <c r="H156" s="87" t="s">
        <v>891</v>
      </c>
      <c r="I156" s="87" t="s">
        <v>927</v>
      </c>
      <c r="J156" s="87" t="s">
        <v>3479</v>
      </c>
      <c r="K156" s="86" t="s">
        <v>1170</v>
      </c>
      <c r="L156" s="87" t="s">
        <v>4492</v>
      </c>
      <c r="M156" s="89">
        <v>45997.375</v>
      </c>
      <c r="N156" s="89">
        <v>46000.587500000001</v>
      </c>
      <c r="O156" s="86" t="s">
        <v>31</v>
      </c>
      <c r="P156" s="87" t="s">
        <v>1247</v>
      </c>
      <c r="Q156" s="87" t="s">
        <v>1300</v>
      </c>
      <c r="R156" s="87" t="s">
        <v>1301</v>
      </c>
      <c r="S156" s="87" t="s">
        <v>5188</v>
      </c>
      <c r="T156" s="87" t="s">
        <v>1172</v>
      </c>
      <c r="U156" s="87">
        <v>64</v>
      </c>
      <c r="V156" s="87" t="s">
        <v>40</v>
      </c>
      <c r="W156" s="87" t="s">
        <v>121</v>
      </c>
      <c r="X156" s="87" t="s">
        <v>1199</v>
      </c>
      <c r="Y156" s="87">
        <v>1</v>
      </c>
      <c r="Z156" s="90">
        <f>IF(T156="SOPORTE_TELEFÓNICO",'TARIFAS 2025'!$B$14,IF(V156="PRINCIPAL",'TARIFAS 2025'!$B$8,IF(V156="INTERMEDIA",'TARIFAS 2025'!$C$8,IF(V156="LEJANA",'TARIFAS 2025'!$D$8))))</f>
        <v>51282</v>
      </c>
      <c r="AA156" s="90">
        <f t="shared" si="2"/>
        <v>51282</v>
      </c>
    </row>
    <row r="157" spans="1:27" s="82" customFormat="1" x14ac:dyDescent="0.3">
      <c r="A157" s="87" t="s">
        <v>71</v>
      </c>
      <c r="B157" s="86" t="str">
        <f>VLOOKUP(A157,'CENTROS DE COSTOS'!A:D,2,0)</f>
        <v>0036-0004</v>
      </c>
      <c r="C157" s="86" t="str">
        <f>VLOOKUP(A157,'CENTROS DE COSTOS'!A:D,3,0)</f>
        <v>Wompi Centro</v>
      </c>
      <c r="D157" s="87">
        <v>11001</v>
      </c>
      <c r="E157" s="88">
        <v>3108640</v>
      </c>
      <c r="F157" s="87">
        <v>36847</v>
      </c>
      <c r="G157" s="86" t="s">
        <v>31</v>
      </c>
      <c r="H157" s="87" t="s">
        <v>618</v>
      </c>
      <c r="I157" s="87" t="s">
        <v>71</v>
      </c>
      <c r="J157" s="87" t="s">
        <v>2121</v>
      </c>
      <c r="K157" s="86" t="s">
        <v>1170</v>
      </c>
      <c r="L157" s="87" t="s">
        <v>4493</v>
      </c>
      <c r="M157" s="89">
        <v>45996.53125</v>
      </c>
      <c r="N157" s="89">
        <v>46000.595138888893</v>
      </c>
      <c r="O157" s="86" t="s">
        <v>31</v>
      </c>
      <c r="P157" s="87" t="s">
        <v>1262</v>
      </c>
      <c r="Q157" s="87" t="s">
        <v>1263</v>
      </c>
      <c r="R157" s="87" t="s">
        <v>1264</v>
      </c>
      <c r="S157" s="87" t="s">
        <v>5189</v>
      </c>
      <c r="T157" s="87" t="s">
        <v>1253</v>
      </c>
      <c r="U157" s="87">
        <v>40</v>
      </c>
      <c r="V157" s="87" t="s">
        <v>40</v>
      </c>
      <c r="W157" s="87" t="s">
        <v>121</v>
      </c>
      <c r="X157" s="87" t="s">
        <v>1306</v>
      </c>
      <c r="Y157" s="87">
        <v>2</v>
      </c>
      <c r="Z157" s="90">
        <f>IF(T157="SOPORTE_TELEFÓNICO",'TARIFAS 2025'!$B$14,IF(V157="PRINCIPAL",'TARIFAS 2025'!$B$8,IF(V157="INTERMEDIA",'TARIFAS 2025'!$C$8,IF(V157="LEJANA",'TARIFAS 2025'!$D$8))))</f>
        <v>22000</v>
      </c>
      <c r="AA157" s="90">
        <f t="shared" si="2"/>
        <v>44000</v>
      </c>
    </row>
    <row r="158" spans="1:27" s="82" customFormat="1" x14ac:dyDescent="0.3">
      <c r="A158" s="87" t="s">
        <v>71</v>
      </c>
      <c r="B158" s="86" t="str">
        <f>VLOOKUP(A158,'CENTROS DE COSTOS'!A:D,2,0)</f>
        <v>0036-0004</v>
      </c>
      <c r="C158" s="86" t="str">
        <f>VLOOKUP(A158,'CENTROS DE COSTOS'!A:D,3,0)</f>
        <v>Wompi Centro</v>
      </c>
      <c r="D158" s="87">
        <v>25290</v>
      </c>
      <c r="E158" s="88">
        <v>3113190</v>
      </c>
      <c r="F158" s="87">
        <v>48616</v>
      </c>
      <c r="G158" s="86" t="s">
        <v>31</v>
      </c>
      <c r="H158" s="87" t="s">
        <v>618</v>
      </c>
      <c r="I158" s="87" t="s">
        <v>652</v>
      </c>
      <c r="J158" s="87" t="s">
        <v>2221</v>
      </c>
      <c r="K158" s="86" t="s">
        <v>1170</v>
      </c>
      <c r="L158" s="87" t="s">
        <v>4494</v>
      </c>
      <c r="M158" s="89">
        <v>46000.367361111108</v>
      </c>
      <c r="N158" s="89">
        <v>46000.601388888892</v>
      </c>
      <c r="O158" s="86" t="s">
        <v>31</v>
      </c>
      <c r="P158" s="87" t="s">
        <v>1290</v>
      </c>
      <c r="Q158" s="87" t="s">
        <v>1291</v>
      </c>
      <c r="R158" s="87" t="s">
        <v>1292</v>
      </c>
      <c r="S158" s="87" t="s">
        <v>5190</v>
      </c>
      <c r="T158" s="87" t="s">
        <v>1172</v>
      </c>
      <c r="U158" s="87">
        <v>24</v>
      </c>
      <c r="V158" s="87" t="s">
        <v>41</v>
      </c>
      <c r="W158" s="87" t="s">
        <v>121</v>
      </c>
      <c r="X158" s="87" t="s">
        <v>1216</v>
      </c>
      <c r="Y158" s="87">
        <v>1</v>
      </c>
      <c r="Z158" s="90">
        <f>IF(T158="SOPORTE_TELEFÓNICO",'TARIFAS 2025'!$B$14,IF(V158="PRINCIPAL",'TARIFAS 2025'!$B$8,IF(V158="INTERMEDIA",'TARIFAS 2025'!$C$8,IF(V158="LEJANA",'TARIFAS 2025'!$D$8))))</f>
        <v>172989</v>
      </c>
      <c r="AA158" s="90">
        <f t="shared" si="2"/>
        <v>172989</v>
      </c>
    </row>
    <row r="159" spans="1:27" s="82" customFormat="1" x14ac:dyDescent="0.3">
      <c r="A159" s="87" t="s">
        <v>71</v>
      </c>
      <c r="B159" s="86" t="str">
        <f>VLOOKUP(A159,'CENTROS DE COSTOS'!A:D,2,0)</f>
        <v>0036-0004</v>
      </c>
      <c r="C159" s="86" t="str">
        <f>VLOOKUP(A159,'CENTROS DE COSTOS'!A:D,3,0)</f>
        <v>Wompi Centro</v>
      </c>
      <c r="D159" s="87">
        <v>11001</v>
      </c>
      <c r="E159" s="88">
        <v>3110678</v>
      </c>
      <c r="F159" s="87">
        <v>61293</v>
      </c>
      <c r="G159" s="86" t="s">
        <v>31</v>
      </c>
      <c r="H159" s="87" t="s">
        <v>618</v>
      </c>
      <c r="I159" s="87" t="s">
        <v>71</v>
      </c>
      <c r="J159" s="87" t="s">
        <v>3480</v>
      </c>
      <c r="K159" s="86" t="s">
        <v>1170</v>
      </c>
      <c r="L159" s="87" t="s">
        <v>4495</v>
      </c>
      <c r="M159" s="89">
        <v>45997.45</v>
      </c>
      <c r="N159" s="89">
        <v>46000.61041666667</v>
      </c>
      <c r="O159" s="86" t="s">
        <v>31</v>
      </c>
      <c r="P159" s="87" t="s">
        <v>1265</v>
      </c>
      <c r="Q159" s="87" t="s">
        <v>1269</v>
      </c>
      <c r="R159" s="87" t="s">
        <v>1267</v>
      </c>
      <c r="S159" s="87" t="s">
        <v>5191</v>
      </c>
      <c r="T159" s="87" t="s">
        <v>1172</v>
      </c>
      <c r="U159" s="87">
        <v>24</v>
      </c>
      <c r="V159" s="87" t="s">
        <v>40</v>
      </c>
      <c r="W159" s="87" t="s">
        <v>121</v>
      </c>
      <c r="X159" s="87" t="s">
        <v>1202</v>
      </c>
      <c r="Y159" s="87">
        <v>1</v>
      </c>
      <c r="Z159" s="90">
        <f>IF(T159="SOPORTE_TELEFÓNICO",'TARIFAS 2025'!$B$14,IF(V159="PRINCIPAL",'TARIFAS 2025'!$B$8,IF(V159="INTERMEDIA",'TARIFAS 2025'!$C$8,IF(V159="LEJANA",'TARIFAS 2025'!$D$8))))</f>
        <v>51282</v>
      </c>
      <c r="AA159" s="90">
        <f t="shared" si="2"/>
        <v>51282</v>
      </c>
    </row>
    <row r="160" spans="1:27" s="82" customFormat="1" x14ac:dyDescent="0.3">
      <c r="A160" s="87" t="s">
        <v>71</v>
      </c>
      <c r="B160" s="86" t="str">
        <f>VLOOKUP(A160,'CENTROS DE COSTOS'!A:D,2,0)</f>
        <v>0036-0004</v>
      </c>
      <c r="C160" s="86" t="str">
        <f>VLOOKUP(A160,'CENTROS DE COSTOS'!A:D,3,0)</f>
        <v>Wompi Centro</v>
      </c>
      <c r="D160" s="87">
        <v>11001</v>
      </c>
      <c r="E160" s="88">
        <v>3106937</v>
      </c>
      <c r="F160" s="87">
        <v>19825</v>
      </c>
      <c r="G160" s="86" t="s">
        <v>31</v>
      </c>
      <c r="H160" s="87" t="s">
        <v>618</v>
      </c>
      <c r="I160" s="87" t="s">
        <v>71</v>
      </c>
      <c r="J160" s="87" t="s">
        <v>3481</v>
      </c>
      <c r="K160" s="86" t="s">
        <v>1170</v>
      </c>
      <c r="L160" s="87" t="s">
        <v>4496</v>
      </c>
      <c r="M160" s="89">
        <v>45996.410416666673</v>
      </c>
      <c r="N160" s="89">
        <v>46000.614583333343</v>
      </c>
      <c r="O160" s="86" t="s">
        <v>31</v>
      </c>
      <c r="P160" s="87" t="s">
        <v>1303</v>
      </c>
      <c r="Q160" s="87" t="s">
        <v>1304</v>
      </c>
      <c r="R160" s="87" t="s">
        <v>1305</v>
      </c>
      <c r="S160" s="87" t="s">
        <v>5192</v>
      </c>
      <c r="T160" s="87" t="s">
        <v>1172</v>
      </c>
      <c r="U160" s="87">
        <v>64</v>
      </c>
      <c r="V160" s="87" t="s">
        <v>40</v>
      </c>
      <c r="W160" s="87" t="s">
        <v>121</v>
      </c>
      <c r="X160" s="87" t="s">
        <v>1198</v>
      </c>
      <c r="Y160" s="87">
        <v>1</v>
      </c>
      <c r="Z160" s="90">
        <f>IF(T160="SOPORTE_TELEFÓNICO",'TARIFAS 2025'!$B$14,IF(V160="PRINCIPAL",'TARIFAS 2025'!$B$8,IF(V160="INTERMEDIA",'TARIFAS 2025'!$C$8,IF(V160="LEJANA",'TARIFAS 2025'!$D$8))))</f>
        <v>51282</v>
      </c>
      <c r="AA160" s="90">
        <f t="shared" si="2"/>
        <v>51282</v>
      </c>
    </row>
    <row r="161" spans="1:27" s="82" customFormat="1" x14ac:dyDescent="0.3">
      <c r="A161" s="87" t="s">
        <v>96</v>
      </c>
      <c r="B161" s="86" t="str">
        <f>VLOOKUP(A161,'CENTROS DE COSTOS'!A:D,2,0)</f>
        <v>0036-0007</v>
      </c>
      <c r="C161" s="86" t="str">
        <f>VLOOKUP(A161,'CENTROS DE COSTOS'!A:D,3,0)</f>
        <v>Wompi Santander</v>
      </c>
      <c r="D161" s="87">
        <v>15455</v>
      </c>
      <c r="E161" s="88">
        <v>3109617</v>
      </c>
      <c r="F161" s="87">
        <v>40145</v>
      </c>
      <c r="G161" s="86" t="s">
        <v>31</v>
      </c>
      <c r="H161" s="87" t="s">
        <v>322</v>
      </c>
      <c r="I161" s="87" t="s">
        <v>325</v>
      </c>
      <c r="J161" s="87" t="s">
        <v>1741</v>
      </c>
      <c r="K161" s="86" t="s">
        <v>1170</v>
      </c>
      <c r="L161" s="87" t="s">
        <v>4497</v>
      </c>
      <c r="M161" s="89">
        <v>45996.65902777778</v>
      </c>
      <c r="N161" s="89">
        <v>46000.69027777778</v>
      </c>
      <c r="O161" s="86" t="s">
        <v>31</v>
      </c>
      <c r="P161" s="87" t="s">
        <v>1250</v>
      </c>
      <c r="Q161" s="87" t="s">
        <v>1251</v>
      </c>
      <c r="R161" s="87" t="s">
        <v>1283</v>
      </c>
      <c r="S161" s="87" t="s">
        <v>5193</v>
      </c>
      <c r="T161" s="87" t="s">
        <v>1172</v>
      </c>
      <c r="U161" s="87">
        <v>24</v>
      </c>
      <c r="V161" s="87" t="s">
        <v>42</v>
      </c>
      <c r="W161" s="87" t="s">
        <v>121</v>
      </c>
      <c r="X161" s="87" t="s">
        <v>1218</v>
      </c>
      <c r="Y161" s="87">
        <v>1</v>
      </c>
      <c r="Z161" s="90">
        <f>IF(T161="SOPORTE_TELEFÓNICO",'TARIFAS 2025'!$B$14,IF(V161="PRINCIPAL",'TARIFAS 2025'!$B$8,IF(V161="INTERMEDIA",'TARIFAS 2025'!$C$8,IF(V161="LEJANA",'TARIFAS 2025'!$D$8))))</f>
        <v>452148</v>
      </c>
      <c r="AA161" s="90">
        <f t="shared" si="2"/>
        <v>452148</v>
      </c>
    </row>
    <row r="162" spans="1:27" s="82" customFormat="1" x14ac:dyDescent="0.3">
      <c r="A162" s="87" t="s">
        <v>92</v>
      </c>
      <c r="B162" s="86" t="str">
        <f>VLOOKUP(A162,'CENTROS DE COSTOS'!A:D,2,0)</f>
        <v>0036-0002</v>
      </c>
      <c r="C162" s="86" t="str">
        <f>VLOOKUP(A162,'CENTROS DE COSTOS'!A:D,3,0)</f>
        <v>Wompi Eje Cafetero</v>
      </c>
      <c r="D162" s="87">
        <v>66170</v>
      </c>
      <c r="E162" s="88">
        <v>3116090</v>
      </c>
      <c r="F162" s="87">
        <v>66152</v>
      </c>
      <c r="G162" s="86" t="s">
        <v>31</v>
      </c>
      <c r="H162" s="87" t="s">
        <v>458</v>
      </c>
      <c r="I162" s="87" t="s">
        <v>951</v>
      </c>
      <c r="J162" s="87" t="s">
        <v>3482</v>
      </c>
      <c r="K162" s="86" t="s">
        <v>1170</v>
      </c>
      <c r="L162" s="87" t="s">
        <v>4498</v>
      </c>
      <c r="M162" s="89">
        <v>46000.512499999997</v>
      </c>
      <c r="N162" s="89">
        <v>46000.694444444453</v>
      </c>
      <c r="O162" s="86" t="s">
        <v>31</v>
      </c>
      <c r="P162" s="87" t="s">
        <v>1250</v>
      </c>
      <c r="Q162" s="87" t="s">
        <v>1280</v>
      </c>
      <c r="R162" s="87" t="s">
        <v>1283</v>
      </c>
      <c r="S162" s="87" t="s">
        <v>5194</v>
      </c>
      <c r="T162" s="87" t="s">
        <v>1172</v>
      </c>
      <c r="U162" s="87">
        <v>0</v>
      </c>
      <c r="V162" s="87" t="s">
        <v>40</v>
      </c>
      <c r="W162" s="87" t="s">
        <v>121</v>
      </c>
      <c r="X162" s="87" t="s">
        <v>1193</v>
      </c>
      <c r="Y162" s="87">
        <v>1</v>
      </c>
      <c r="Z162" s="90">
        <f>IF(T162="SOPORTE_TELEFÓNICO",'TARIFAS 2025'!$B$14,IF(V162="PRINCIPAL",'TARIFAS 2025'!$B$8,IF(V162="INTERMEDIA",'TARIFAS 2025'!$C$8,IF(V162="LEJANA",'TARIFAS 2025'!$D$8))))</f>
        <v>51282</v>
      </c>
      <c r="AA162" s="90">
        <f t="shared" si="2"/>
        <v>51282</v>
      </c>
    </row>
    <row r="163" spans="1:27" s="82" customFormat="1" x14ac:dyDescent="0.3">
      <c r="A163" s="87" t="s">
        <v>90</v>
      </c>
      <c r="B163" s="86" t="str">
        <f>VLOOKUP(A163,'CENTROS DE COSTOS'!A:D,2,0)</f>
        <v>0036-0006</v>
      </c>
      <c r="C163" s="86" t="str">
        <f>VLOOKUP(A163,'CENTROS DE COSTOS'!A:D,3,0)</f>
        <v>Wompi Oriente</v>
      </c>
      <c r="D163" s="87">
        <v>41001</v>
      </c>
      <c r="E163" s="88">
        <v>3113441</v>
      </c>
      <c r="F163" s="87">
        <v>64277</v>
      </c>
      <c r="G163" s="86" t="s">
        <v>31</v>
      </c>
      <c r="H163" s="87" t="s">
        <v>740</v>
      </c>
      <c r="I163" s="87" t="s">
        <v>90</v>
      </c>
      <c r="J163" s="87" t="s">
        <v>3465</v>
      </c>
      <c r="K163" s="86" t="s">
        <v>1170</v>
      </c>
      <c r="L163" s="87" t="s">
        <v>4499</v>
      </c>
      <c r="M163" s="89">
        <v>46000.363194444442</v>
      </c>
      <c r="N163" s="89">
        <v>46000.697222222218</v>
      </c>
      <c r="O163" s="86" t="s">
        <v>31</v>
      </c>
      <c r="P163" s="87" t="s">
        <v>1833</v>
      </c>
      <c r="Q163" s="87" t="s">
        <v>1834</v>
      </c>
      <c r="R163" s="87" t="s">
        <v>1835</v>
      </c>
      <c r="S163" s="87" t="s">
        <v>5195</v>
      </c>
      <c r="T163" s="87" t="s">
        <v>1253</v>
      </c>
      <c r="U163" s="87">
        <v>56</v>
      </c>
      <c r="V163" s="87" t="s">
        <v>40</v>
      </c>
      <c r="W163" s="87" t="s">
        <v>121</v>
      </c>
      <c r="X163" s="87" t="s">
        <v>1214</v>
      </c>
      <c r="Y163" s="87">
        <v>1</v>
      </c>
      <c r="Z163" s="90">
        <f>IF(T163="SOPORTE_TELEFÓNICO",'TARIFAS 2025'!$B$14,IF(V163="PRINCIPAL",'TARIFAS 2025'!$B$8,IF(V163="INTERMEDIA",'TARIFAS 2025'!$C$8,IF(V163="LEJANA",'TARIFAS 2025'!$D$8))))</f>
        <v>22000</v>
      </c>
      <c r="AA163" s="90">
        <f t="shared" si="2"/>
        <v>22000</v>
      </c>
    </row>
    <row r="164" spans="1:27" s="82" customFormat="1" x14ac:dyDescent="0.3">
      <c r="A164" s="87" t="s">
        <v>96</v>
      </c>
      <c r="B164" s="86" t="str">
        <f>VLOOKUP(A164,'CENTROS DE COSTOS'!A:D,2,0)</f>
        <v>0036-0007</v>
      </c>
      <c r="C164" s="86" t="str">
        <f>VLOOKUP(A164,'CENTROS DE COSTOS'!A:D,3,0)</f>
        <v>Wompi Santander</v>
      </c>
      <c r="D164" s="87">
        <v>15176</v>
      </c>
      <c r="E164" s="88">
        <v>3111410</v>
      </c>
      <c r="F164" s="87">
        <v>69859</v>
      </c>
      <c r="G164" s="86" t="s">
        <v>31</v>
      </c>
      <c r="H164" s="87" t="s">
        <v>322</v>
      </c>
      <c r="I164" s="87" t="s">
        <v>338</v>
      </c>
      <c r="J164" s="87" t="s">
        <v>1726</v>
      </c>
      <c r="K164" s="86" t="s">
        <v>1170</v>
      </c>
      <c r="L164" s="87" t="s">
        <v>4500</v>
      </c>
      <c r="M164" s="89">
        <v>45998.375</v>
      </c>
      <c r="N164" s="89">
        <v>46000.698611111111</v>
      </c>
      <c r="O164" s="86" t="s">
        <v>31</v>
      </c>
      <c r="P164" s="87" t="s">
        <v>1265</v>
      </c>
      <c r="Q164" s="87" t="s">
        <v>1371</v>
      </c>
      <c r="R164" s="87" t="s">
        <v>1267</v>
      </c>
      <c r="S164" s="87" t="s">
        <v>5196</v>
      </c>
      <c r="T164" s="87" t="s">
        <v>1253</v>
      </c>
      <c r="U164" s="87">
        <v>32</v>
      </c>
      <c r="V164" s="87" t="s">
        <v>42</v>
      </c>
      <c r="W164" s="87" t="s">
        <v>121</v>
      </c>
      <c r="X164" s="87" t="s">
        <v>1184</v>
      </c>
      <c r="Y164" s="87">
        <v>1</v>
      </c>
      <c r="Z164" s="90">
        <f>IF(T164="SOPORTE_TELEFÓNICO",'TARIFAS 2025'!$B$14,IF(V164="PRINCIPAL",'TARIFAS 2025'!$B$8,IF(V164="INTERMEDIA",'TARIFAS 2025'!$C$8,IF(V164="LEJANA",'TARIFAS 2025'!$D$8))))</f>
        <v>22000</v>
      </c>
      <c r="AA164" s="90">
        <f t="shared" si="2"/>
        <v>22000</v>
      </c>
    </row>
    <row r="165" spans="1:27" s="82" customFormat="1" x14ac:dyDescent="0.3">
      <c r="A165" s="87" t="s">
        <v>99</v>
      </c>
      <c r="B165" s="86" t="str">
        <f>VLOOKUP(A165,'CENTROS DE COSTOS'!A:D,2,0)</f>
        <v>0036-0006</v>
      </c>
      <c r="C165" s="86" t="str">
        <f>VLOOKUP(A165,'CENTROS DE COSTOS'!A:D,3,0)</f>
        <v>Wompi Oriente</v>
      </c>
      <c r="D165" s="87">
        <v>85001</v>
      </c>
      <c r="E165" s="88">
        <v>3115687</v>
      </c>
      <c r="F165" s="87">
        <v>76295</v>
      </c>
      <c r="G165" s="86" t="s">
        <v>31</v>
      </c>
      <c r="H165" s="87" t="s">
        <v>481</v>
      </c>
      <c r="I165" s="87" t="s">
        <v>99</v>
      </c>
      <c r="J165" s="87" t="s">
        <v>2122</v>
      </c>
      <c r="K165" s="86" t="s">
        <v>1170</v>
      </c>
      <c r="L165" s="87" t="s">
        <v>4501</v>
      </c>
      <c r="M165" s="89">
        <v>46000.488888888889</v>
      </c>
      <c r="N165" s="89">
        <v>46000.7</v>
      </c>
      <c r="O165" s="86" t="s">
        <v>31</v>
      </c>
      <c r="P165" s="87" t="s">
        <v>1262</v>
      </c>
      <c r="Q165" s="87" t="s">
        <v>1263</v>
      </c>
      <c r="R165" s="87" t="s">
        <v>1264</v>
      </c>
      <c r="S165" s="87" t="s">
        <v>5197</v>
      </c>
      <c r="T165" s="87" t="s">
        <v>1253</v>
      </c>
      <c r="U165" s="87">
        <v>24</v>
      </c>
      <c r="V165" s="87" t="s">
        <v>40</v>
      </c>
      <c r="W165" s="87" t="s">
        <v>121</v>
      </c>
      <c r="X165" s="87" t="s">
        <v>1219</v>
      </c>
      <c r="Y165" s="87">
        <v>1</v>
      </c>
      <c r="Z165" s="90">
        <f>IF(T165="SOPORTE_TELEFÓNICO",'TARIFAS 2025'!$B$14,IF(V165="PRINCIPAL",'TARIFAS 2025'!$B$8,IF(V165="INTERMEDIA",'TARIFAS 2025'!$C$8,IF(V165="LEJANA",'TARIFAS 2025'!$D$8))))</f>
        <v>22000</v>
      </c>
      <c r="AA165" s="90">
        <f t="shared" si="2"/>
        <v>22000</v>
      </c>
    </row>
    <row r="166" spans="1:27" s="82" customFormat="1" x14ac:dyDescent="0.3">
      <c r="A166" s="87" t="s">
        <v>95</v>
      </c>
      <c r="B166" s="86" t="str">
        <f>VLOOKUP(A166,'CENTROS DE COSTOS'!A:D,2,0)</f>
        <v>0036-0001</v>
      </c>
      <c r="C166" s="86" t="str">
        <f>VLOOKUP(A166,'CENTROS DE COSTOS'!A:D,3,0)</f>
        <v>Wompi Costa</v>
      </c>
      <c r="D166" s="87">
        <v>70670</v>
      </c>
      <c r="E166" s="88">
        <v>2874183</v>
      </c>
      <c r="F166" s="87">
        <v>55273</v>
      </c>
      <c r="G166" s="86" t="s">
        <v>31</v>
      </c>
      <c r="H166" s="87" t="s">
        <v>504</v>
      </c>
      <c r="I166" s="87" t="s">
        <v>1048</v>
      </c>
      <c r="J166" s="87" t="s">
        <v>3483</v>
      </c>
      <c r="K166" s="86" t="s">
        <v>1170</v>
      </c>
      <c r="L166" s="87" t="s">
        <v>4502</v>
      </c>
      <c r="M166" s="89">
        <v>45943.490972222222</v>
      </c>
      <c r="N166" s="89">
        <v>46000.701388888891</v>
      </c>
      <c r="O166" s="86" t="s">
        <v>31</v>
      </c>
      <c r="P166" s="87" t="s">
        <v>1254</v>
      </c>
      <c r="Q166" s="87" t="s">
        <v>1255</v>
      </c>
      <c r="R166" s="87" t="s">
        <v>1256</v>
      </c>
      <c r="S166" s="87" t="s">
        <v>5198</v>
      </c>
      <c r="T166" s="87" t="s">
        <v>1253</v>
      </c>
      <c r="U166" s="87">
        <v>64</v>
      </c>
      <c r="V166" s="87" t="s">
        <v>41</v>
      </c>
      <c r="W166" s="87" t="s">
        <v>121</v>
      </c>
      <c r="X166" s="87" t="s">
        <v>1322</v>
      </c>
      <c r="Y166" s="87">
        <v>2</v>
      </c>
      <c r="Z166" s="90">
        <f>IF(T166="SOPORTE_TELEFÓNICO",'TARIFAS 2025'!$B$14,IF(V166="PRINCIPAL",'TARIFAS 2025'!$B$8,IF(V166="INTERMEDIA",'TARIFAS 2025'!$C$8,IF(V166="LEJANA",'TARIFAS 2025'!$D$8))))</f>
        <v>22000</v>
      </c>
      <c r="AA166" s="90">
        <f t="shared" si="2"/>
        <v>44000</v>
      </c>
    </row>
    <row r="167" spans="1:27" s="82" customFormat="1" x14ac:dyDescent="0.3">
      <c r="A167" s="87" t="s">
        <v>88</v>
      </c>
      <c r="B167" s="86" t="str">
        <f>VLOOKUP(A167,'CENTROS DE COSTOS'!A:D,2,0)</f>
        <v>0036-0005</v>
      </c>
      <c r="C167" s="86" t="str">
        <f>VLOOKUP(A167,'CENTROS DE COSTOS'!A:D,3,0)</f>
        <v>Wompi Noroccidente</v>
      </c>
      <c r="D167" s="87">
        <v>5001</v>
      </c>
      <c r="E167" s="88">
        <v>3115901</v>
      </c>
      <c r="F167" s="87">
        <v>14997</v>
      </c>
      <c r="G167" s="86" t="s">
        <v>31</v>
      </c>
      <c r="H167" s="87" t="s">
        <v>120</v>
      </c>
      <c r="I167" s="87" t="s">
        <v>88</v>
      </c>
      <c r="J167" s="87" t="s">
        <v>3484</v>
      </c>
      <c r="K167" s="86" t="s">
        <v>1170</v>
      </c>
      <c r="L167" s="87" t="s">
        <v>4503</v>
      </c>
      <c r="M167" s="89">
        <v>46000.484722222223</v>
      </c>
      <c r="N167" s="89">
        <v>46001.328472222223</v>
      </c>
      <c r="O167" s="86" t="s">
        <v>31</v>
      </c>
      <c r="P167" s="87" t="s">
        <v>1262</v>
      </c>
      <c r="Q167" s="87" t="s">
        <v>1263</v>
      </c>
      <c r="R167" s="87" t="s">
        <v>1264</v>
      </c>
      <c r="S167" s="87" t="s">
        <v>5199</v>
      </c>
      <c r="T167" s="87" t="s">
        <v>1253</v>
      </c>
      <c r="U167" s="87">
        <v>64</v>
      </c>
      <c r="V167" s="87" t="s">
        <v>40</v>
      </c>
      <c r="W167" s="87" t="s">
        <v>121</v>
      </c>
      <c r="X167" s="87" t="s">
        <v>1220</v>
      </c>
      <c r="Y167" s="87">
        <v>1</v>
      </c>
      <c r="Z167" s="90">
        <f>IF(T167="SOPORTE_TELEFÓNICO",'TARIFAS 2025'!$B$14,IF(V167="PRINCIPAL",'TARIFAS 2025'!$B$8,IF(V167="INTERMEDIA",'TARIFAS 2025'!$C$8,IF(V167="LEJANA",'TARIFAS 2025'!$D$8))))</f>
        <v>22000</v>
      </c>
      <c r="AA167" s="90">
        <f t="shared" si="2"/>
        <v>22000</v>
      </c>
    </row>
    <row r="168" spans="1:27" s="82" customFormat="1" x14ac:dyDescent="0.3">
      <c r="A168" s="87" t="s">
        <v>81</v>
      </c>
      <c r="B168" s="86" t="str">
        <f>VLOOKUP(A168,'CENTROS DE COSTOS'!A:D,2,0)</f>
        <v>0036-0007</v>
      </c>
      <c r="C168" s="86" t="str">
        <f>VLOOKUP(A168,'CENTROS DE COSTOS'!A:D,3,0)</f>
        <v>Wompi Santander</v>
      </c>
      <c r="D168" s="87">
        <v>54874</v>
      </c>
      <c r="E168" s="88">
        <v>3115661</v>
      </c>
      <c r="F168" s="87">
        <v>77297</v>
      </c>
      <c r="G168" s="86" t="s">
        <v>31</v>
      </c>
      <c r="H168" s="87" t="s">
        <v>891</v>
      </c>
      <c r="I168" s="87" t="s">
        <v>927</v>
      </c>
      <c r="J168" s="87" t="s">
        <v>3485</v>
      </c>
      <c r="K168" s="86" t="s">
        <v>1170</v>
      </c>
      <c r="L168" s="87" t="s">
        <v>4504</v>
      </c>
      <c r="M168" s="89">
        <v>46000.482638888891</v>
      </c>
      <c r="N168" s="89">
        <v>46001.331250000003</v>
      </c>
      <c r="O168" s="86" t="s">
        <v>31</v>
      </c>
      <c r="P168" s="87" t="s">
        <v>1250</v>
      </c>
      <c r="Q168" s="87" t="s">
        <v>1280</v>
      </c>
      <c r="R168" s="87" t="s">
        <v>1283</v>
      </c>
      <c r="S168" s="87" t="s">
        <v>5200</v>
      </c>
      <c r="T168" s="87" t="s">
        <v>1253</v>
      </c>
      <c r="U168" s="87">
        <v>8</v>
      </c>
      <c r="V168" s="87" t="s">
        <v>40</v>
      </c>
      <c r="W168" s="87" t="s">
        <v>121</v>
      </c>
      <c r="X168" s="87" t="s">
        <v>1302</v>
      </c>
      <c r="Y168" s="87">
        <v>1</v>
      </c>
      <c r="Z168" s="90">
        <f>IF(T168="SOPORTE_TELEFÓNICO",'TARIFAS 2025'!$B$14,IF(V168="PRINCIPAL",'TARIFAS 2025'!$B$8,IF(V168="INTERMEDIA",'TARIFAS 2025'!$C$8,IF(V168="LEJANA",'TARIFAS 2025'!$D$8))))</f>
        <v>22000</v>
      </c>
      <c r="AA168" s="90">
        <f t="shared" si="2"/>
        <v>22000</v>
      </c>
    </row>
    <row r="169" spans="1:27" s="82" customFormat="1" x14ac:dyDescent="0.3">
      <c r="A169" s="87" t="s">
        <v>71</v>
      </c>
      <c r="B169" s="86" t="str">
        <f>VLOOKUP(A169,'CENTROS DE COSTOS'!A:D,2,0)</f>
        <v>0036-0004</v>
      </c>
      <c r="C169" s="86" t="str">
        <f>VLOOKUP(A169,'CENTROS DE COSTOS'!A:D,3,0)</f>
        <v>Wompi Centro</v>
      </c>
      <c r="D169" s="87">
        <v>25899</v>
      </c>
      <c r="E169" s="88">
        <v>3115252</v>
      </c>
      <c r="F169" s="87">
        <v>68820</v>
      </c>
      <c r="G169" s="86" t="s">
        <v>31</v>
      </c>
      <c r="H169" s="87" t="s">
        <v>618</v>
      </c>
      <c r="I169" s="87" t="s">
        <v>727</v>
      </c>
      <c r="J169" s="87" t="s">
        <v>3486</v>
      </c>
      <c r="K169" s="86" t="s">
        <v>1170</v>
      </c>
      <c r="L169" s="87" t="s">
        <v>4505</v>
      </c>
      <c r="M169" s="89">
        <v>46000.457638888889</v>
      </c>
      <c r="N169" s="89">
        <v>46001.335416666669</v>
      </c>
      <c r="O169" s="86" t="s">
        <v>31</v>
      </c>
      <c r="P169" s="87" t="s">
        <v>1262</v>
      </c>
      <c r="Q169" s="87" t="s">
        <v>1263</v>
      </c>
      <c r="R169" s="87" t="s">
        <v>1264</v>
      </c>
      <c r="S169" s="87" t="s">
        <v>5201</v>
      </c>
      <c r="T169" s="87" t="s">
        <v>1253</v>
      </c>
      <c r="U169" s="87">
        <v>0</v>
      </c>
      <c r="V169" s="87" t="s">
        <v>41</v>
      </c>
      <c r="W169" s="87" t="s">
        <v>121</v>
      </c>
      <c r="X169" s="87" t="s">
        <v>1306</v>
      </c>
      <c r="Y169" s="87">
        <v>1</v>
      </c>
      <c r="Z169" s="90">
        <f>IF(T169="SOPORTE_TELEFÓNICO",'TARIFAS 2025'!$B$14,IF(V169="PRINCIPAL",'TARIFAS 2025'!$B$8,IF(V169="INTERMEDIA",'TARIFAS 2025'!$C$8,IF(V169="LEJANA",'TARIFAS 2025'!$D$8))))</f>
        <v>22000</v>
      </c>
      <c r="AA169" s="90">
        <f t="shared" si="2"/>
        <v>22000</v>
      </c>
    </row>
    <row r="170" spans="1:27" s="82" customFormat="1" x14ac:dyDescent="0.3">
      <c r="A170" s="87" t="s">
        <v>88</v>
      </c>
      <c r="B170" s="86" t="str">
        <f>VLOOKUP(A170,'CENTROS DE COSTOS'!A:D,2,0)</f>
        <v>0036-0005</v>
      </c>
      <c r="C170" s="86" t="str">
        <f>VLOOKUP(A170,'CENTROS DE COSTOS'!A:D,3,0)</f>
        <v>Wompi Noroccidente</v>
      </c>
      <c r="D170" s="87">
        <v>5001</v>
      </c>
      <c r="E170" s="88">
        <v>3114424</v>
      </c>
      <c r="F170" s="87">
        <v>28835</v>
      </c>
      <c r="G170" s="86" t="s">
        <v>31</v>
      </c>
      <c r="H170" s="87" t="s">
        <v>120</v>
      </c>
      <c r="I170" s="87" t="s">
        <v>88</v>
      </c>
      <c r="J170" s="87" t="s">
        <v>3487</v>
      </c>
      <c r="K170" s="86" t="s">
        <v>1170</v>
      </c>
      <c r="L170" s="87" t="s">
        <v>4506</v>
      </c>
      <c r="M170" s="89">
        <v>46000.413194444453</v>
      </c>
      <c r="N170" s="89">
        <v>46001.34097222222</v>
      </c>
      <c r="O170" s="86" t="s">
        <v>31</v>
      </c>
      <c r="P170" s="87" t="s">
        <v>1257</v>
      </c>
      <c r="Q170" s="87" t="s">
        <v>1258</v>
      </c>
      <c r="R170" s="87" t="s">
        <v>1259</v>
      </c>
      <c r="S170" s="87" t="s">
        <v>5202</v>
      </c>
      <c r="T170" s="87" t="s">
        <v>1253</v>
      </c>
      <c r="U170" s="87">
        <v>64</v>
      </c>
      <c r="V170" s="87" t="s">
        <v>40</v>
      </c>
      <c r="W170" s="87" t="s">
        <v>121</v>
      </c>
      <c r="X170" s="87" t="s">
        <v>1220</v>
      </c>
      <c r="Y170" s="87">
        <v>1</v>
      </c>
      <c r="Z170" s="90">
        <f>IF(T170="SOPORTE_TELEFÓNICO",'TARIFAS 2025'!$B$14,IF(V170="PRINCIPAL",'TARIFAS 2025'!$B$8,IF(V170="INTERMEDIA",'TARIFAS 2025'!$C$8,IF(V170="LEJANA",'TARIFAS 2025'!$D$8))))</f>
        <v>22000</v>
      </c>
      <c r="AA170" s="90">
        <f t="shared" ref="AA170:AA224" si="3">Z170*Y170</f>
        <v>22000</v>
      </c>
    </row>
    <row r="171" spans="1:27" s="82" customFormat="1" x14ac:dyDescent="0.3">
      <c r="A171" s="87" t="s">
        <v>88</v>
      </c>
      <c r="B171" s="86" t="str">
        <f>VLOOKUP(A171,'CENTROS DE COSTOS'!A:D,2,0)</f>
        <v>0036-0005</v>
      </c>
      <c r="C171" s="86" t="str">
        <f>VLOOKUP(A171,'CENTROS DE COSTOS'!A:D,3,0)</f>
        <v>Wompi Noroccidente</v>
      </c>
      <c r="D171" s="87">
        <v>5001</v>
      </c>
      <c r="E171" s="88">
        <v>3113758</v>
      </c>
      <c r="F171" s="87">
        <v>73788</v>
      </c>
      <c r="G171" s="86" t="s">
        <v>31</v>
      </c>
      <c r="H171" s="87" t="s">
        <v>120</v>
      </c>
      <c r="I171" s="87" t="s">
        <v>88</v>
      </c>
      <c r="J171" s="87" t="s">
        <v>3488</v>
      </c>
      <c r="K171" s="86" t="s">
        <v>1170</v>
      </c>
      <c r="L171" s="87" t="s">
        <v>4507</v>
      </c>
      <c r="M171" s="89">
        <v>46000.39166666667</v>
      </c>
      <c r="N171" s="89">
        <v>46001.347222222219</v>
      </c>
      <c r="O171" s="86" t="s">
        <v>31</v>
      </c>
      <c r="P171" s="87" t="s">
        <v>1250</v>
      </c>
      <c r="Q171" s="87" t="s">
        <v>1251</v>
      </c>
      <c r="R171" s="87" t="s">
        <v>1252</v>
      </c>
      <c r="S171" s="87" t="s">
        <v>5203</v>
      </c>
      <c r="T171" s="87" t="s">
        <v>1253</v>
      </c>
      <c r="U171" s="87">
        <v>40</v>
      </c>
      <c r="V171" s="87" t="s">
        <v>40</v>
      </c>
      <c r="W171" s="87" t="s">
        <v>121</v>
      </c>
      <c r="X171" s="87" t="s">
        <v>1315</v>
      </c>
      <c r="Y171" s="87">
        <v>1</v>
      </c>
      <c r="Z171" s="90">
        <f>IF(T171="SOPORTE_TELEFÓNICO",'TARIFAS 2025'!$B$14,IF(V171="PRINCIPAL",'TARIFAS 2025'!$B$8,IF(V171="INTERMEDIA",'TARIFAS 2025'!$C$8,IF(V171="LEJANA",'TARIFAS 2025'!$D$8))))</f>
        <v>22000</v>
      </c>
      <c r="AA171" s="90">
        <f t="shared" si="3"/>
        <v>22000</v>
      </c>
    </row>
    <row r="172" spans="1:27" s="82" customFormat="1" x14ac:dyDescent="0.3">
      <c r="A172" s="87" t="s">
        <v>71</v>
      </c>
      <c r="B172" s="86" t="str">
        <f>VLOOKUP(A172,'CENTROS DE COSTOS'!A:D,2,0)</f>
        <v>0036-0004</v>
      </c>
      <c r="C172" s="86" t="str">
        <f>VLOOKUP(A172,'CENTROS DE COSTOS'!A:D,3,0)</f>
        <v>Wompi Centro</v>
      </c>
      <c r="D172" s="87">
        <v>25175</v>
      </c>
      <c r="E172" s="88">
        <v>3111179</v>
      </c>
      <c r="F172" s="87">
        <v>21463</v>
      </c>
      <c r="G172" s="86" t="s">
        <v>31</v>
      </c>
      <c r="H172" s="87" t="s">
        <v>618</v>
      </c>
      <c r="I172" s="87" t="s">
        <v>638</v>
      </c>
      <c r="J172" s="87" t="s">
        <v>3490</v>
      </c>
      <c r="K172" s="86" t="s">
        <v>1170</v>
      </c>
      <c r="L172" s="87" t="s">
        <v>4508</v>
      </c>
      <c r="M172" s="89">
        <v>45998.415277777778</v>
      </c>
      <c r="N172" s="89">
        <v>46001.361111111109</v>
      </c>
      <c r="O172" s="86" t="s">
        <v>31</v>
      </c>
      <c r="P172" s="87" t="s">
        <v>1262</v>
      </c>
      <c r="Q172" s="87" t="s">
        <v>1263</v>
      </c>
      <c r="R172" s="87" t="s">
        <v>1264</v>
      </c>
      <c r="S172" s="87" t="s">
        <v>5204</v>
      </c>
      <c r="T172" s="87" t="s">
        <v>1253</v>
      </c>
      <c r="U172" s="87">
        <v>0</v>
      </c>
      <c r="V172" s="87" t="s">
        <v>41</v>
      </c>
      <c r="W172" s="87" t="s">
        <v>121</v>
      </c>
      <c r="X172" s="87" t="s">
        <v>1306</v>
      </c>
      <c r="Y172" s="87">
        <v>1</v>
      </c>
      <c r="Z172" s="90">
        <f>IF(T172="SOPORTE_TELEFÓNICO",'TARIFAS 2025'!$B$14,IF(V172="PRINCIPAL",'TARIFAS 2025'!$B$8,IF(V172="INTERMEDIA",'TARIFAS 2025'!$C$8,IF(V172="LEJANA",'TARIFAS 2025'!$D$8))))</f>
        <v>22000</v>
      </c>
      <c r="AA172" s="90">
        <f t="shared" si="3"/>
        <v>22000</v>
      </c>
    </row>
    <row r="173" spans="1:27" s="82" customFormat="1" x14ac:dyDescent="0.3">
      <c r="A173" s="87" t="s">
        <v>71</v>
      </c>
      <c r="B173" s="86" t="str">
        <f>VLOOKUP(A173,'CENTROS DE COSTOS'!A:D,2,0)</f>
        <v>0036-0004</v>
      </c>
      <c r="C173" s="86" t="str">
        <f>VLOOKUP(A173,'CENTROS DE COSTOS'!A:D,3,0)</f>
        <v>Wompi Centro</v>
      </c>
      <c r="D173" s="87">
        <v>25899</v>
      </c>
      <c r="E173" s="88">
        <v>3113831</v>
      </c>
      <c r="F173" s="87">
        <v>50484</v>
      </c>
      <c r="G173" s="86" t="s">
        <v>31</v>
      </c>
      <c r="H173" s="87" t="s">
        <v>618</v>
      </c>
      <c r="I173" s="87" t="s">
        <v>727</v>
      </c>
      <c r="J173" s="87" t="s">
        <v>3491</v>
      </c>
      <c r="K173" s="86" t="s">
        <v>1170</v>
      </c>
      <c r="L173" s="87" t="s">
        <v>4509</v>
      </c>
      <c r="M173" s="89">
        <v>46000.386111111111</v>
      </c>
      <c r="N173" s="89">
        <v>46001.365277777782</v>
      </c>
      <c r="O173" s="86" t="s">
        <v>31</v>
      </c>
      <c r="P173" s="87" t="s">
        <v>1833</v>
      </c>
      <c r="Q173" s="87" t="s">
        <v>1834</v>
      </c>
      <c r="R173" s="87" t="s">
        <v>1835</v>
      </c>
      <c r="S173" s="87" t="s">
        <v>5205</v>
      </c>
      <c r="T173" s="87" t="s">
        <v>1253</v>
      </c>
      <c r="U173" s="87">
        <v>16</v>
      </c>
      <c r="V173" s="87" t="s">
        <v>41</v>
      </c>
      <c r="W173" s="87" t="s">
        <v>121</v>
      </c>
      <c r="X173" s="87" t="s">
        <v>1306</v>
      </c>
      <c r="Y173" s="87">
        <v>1</v>
      </c>
      <c r="Z173" s="90">
        <f>IF(T173="SOPORTE_TELEFÓNICO",'TARIFAS 2025'!$B$14,IF(V173="PRINCIPAL",'TARIFAS 2025'!$B$8,IF(V173="INTERMEDIA",'TARIFAS 2025'!$C$8,IF(V173="LEJANA",'TARIFAS 2025'!$D$8))))</f>
        <v>22000</v>
      </c>
      <c r="AA173" s="90">
        <f t="shared" si="3"/>
        <v>22000</v>
      </c>
    </row>
    <row r="174" spans="1:27" s="82" customFormat="1" x14ac:dyDescent="0.3">
      <c r="A174" s="87" t="s">
        <v>91</v>
      </c>
      <c r="B174" s="86" t="str">
        <f>VLOOKUP(A174,'CENTROS DE COSTOS'!A:D,2,0)</f>
        <v>0036-0003</v>
      </c>
      <c r="C174" s="86" t="str">
        <f>VLOOKUP(A174,'CENTROS DE COSTOS'!A:D,3,0)</f>
        <v>Wompi Suroccidente</v>
      </c>
      <c r="D174" s="87">
        <v>52001</v>
      </c>
      <c r="E174" s="88">
        <v>3116326</v>
      </c>
      <c r="F174" s="87">
        <v>11012</v>
      </c>
      <c r="G174" s="86" t="s">
        <v>31</v>
      </c>
      <c r="H174" s="87" t="s">
        <v>133</v>
      </c>
      <c r="I174" s="87" t="s">
        <v>91</v>
      </c>
      <c r="J174" s="87" t="s">
        <v>3492</v>
      </c>
      <c r="K174" s="86" t="s">
        <v>1170</v>
      </c>
      <c r="L174" s="87" t="s">
        <v>4510</v>
      </c>
      <c r="M174" s="89">
        <v>46000.537499999999</v>
      </c>
      <c r="N174" s="89">
        <v>46001.430555555547</v>
      </c>
      <c r="O174" s="86" t="s">
        <v>31</v>
      </c>
      <c r="P174" s="87" t="s">
        <v>1247</v>
      </c>
      <c r="Q174" s="87" t="s">
        <v>5028</v>
      </c>
      <c r="R174" s="87" t="s">
        <v>1249</v>
      </c>
      <c r="S174" s="87" t="s">
        <v>5206</v>
      </c>
      <c r="T174" s="87" t="s">
        <v>1172</v>
      </c>
      <c r="U174" s="87">
        <v>32</v>
      </c>
      <c r="V174" s="87" t="s">
        <v>40</v>
      </c>
      <c r="W174" s="87" t="s">
        <v>121</v>
      </c>
      <c r="X174" s="87" t="s">
        <v>1206</v>
      </c>
      <c r="Y174" s="87">
        <v>1</v>
      </c>
      <c r="Z174" s="90">
        <f>IF(T174="SOPORTE_TELEFÓNICO",'TARIFAS 2025'!$B$14,IF(V174="PRINCIPAL",'TARIFAS 2025'!$B$8,IF(V174="INTERMEDIA",'TARIFAS 2025'!$C$8,IF(V174="LEJANA",'TARIFAS 2025'!$D$8))))</f>
        <v>51282</v>
      </c>
      <c r="AA174" s="90">
        <f t="shared" si="3"/>
        <v>51282</v>
      </c>
    </row>
    <row r="175" spans="1:27" s="82" customFormat="1" x14ac:dyDescent="0.3">
      <c r="A175" s="87" t="s">
        <v>92</v>
      </c>
      <c r="B175" s="86" t="str">
        <f>VLOOKUP(A175,'CENTROS DE COSTOS'!A:D,2,0)</f>
        <v>0036-0002</v>
      </c>
      <c r="C175" s="86" t="str">
        <f>VLOOKUP(A175,'CENTROS DE COSTOS'!A:D,3,0)</f>
        <v>Wompi Eje Cafetero</v>
      </c>
      <c r="D175" s="87">
        <v>66001</v>
      </c>
      <c r="E175" s="88">
        <v>3119705</v>
      </c>
      <c r="F175" s="87">
        <v>46669</v>
      </c>
      <c r="G175" s="86" t="s">
        <v>31</v>
      </c>
      <c r="H175" s="87" t="s">
        <v>458</v>
      </c>
      <c r="I175" s="87" t="s">
        <v>92</v>
      </c>
      <c r="J175" s="87" t="s">
        <v>3493</v>
      </c>
      <c r="K175" s="86" t="s">
        <v>1170</v>
      </c>
      <c r="L175" s="87" t="s">
        <v>4511</v>
      </c>
      <c r="M175" s="89">
        <v>46001.338888888888</v>
      </c>
      <c r="N175" s="89">
        <v>46001.445833333331</v>
      </c>
      <c r="O175" s="86" t="s">
        <v>31</v>
      </c>
      <c r="P175" s="87" t="s">
        <v>1250</v>
      </c>
      <c r="Q175" s="87" t="s">
        <v>1251</v>
      </c>
      <c r="R175" s="87" t="s">
        <v>1283</v>
      </c>
      <c r="S175" s="87" t="s">
        <v>5207</v>
      </c>
      <c r="T175" s="87" t="s">
        <v>1172</v>
      </c>
      <c r="U175" s="87">
        <v>64</v>
      </c>
      <c r="V175" s="87" t="s">
        <v>40</v>
      </c>
      <c r="W175" s="87" t="s">
        <v>121</v>
      </c>
      <c r="X175" s="87" t="s">
        <v>1224</v>
      </c>
      <c r="Y175" s="87">
        <v>1</v>
      </c>
      <c r="Z175" s="90">
        <f>IF(T175="SOPORTE_TELEFÓNICO",'TARIFAS 2025'!$B$14,IF(V175="PRINCIPAL",'TARIFAS 2025'!$B$8,IF(V175="INTERMEDIA",'TARIFAS 2025'!$C$8,IF(V175="LEJANA",'TARIFAS 2025'!$D$8))))</f>
        <v>51282</v>
      </c>
      <c r="AA175" s="90">
        <f t="shared" si="3"/>
        <v>51282</v>
      </c>
    </row>
    <row r="176" spans="1:27" s="82" customFormat="1" x14ac:dyDescent="0.3">
      <c r="A176" s="87" t="s">
        <v>96</v>
      </c>
      <c r="B176" s="86" t="str">
        <f>VLOOKUP(A176,'CENTROS DE COSTOS'!A:D,2,0)</f>
        <v>0036-0007</v>
      </c>
      <c r="C176" s="86" t="str">
        <f>VLOOKUP(A176,'CENTROS DE COSTOS'!A:D,3,0)</f>
        <v>Wompi Santander</v>
      </c>
      <c r="D176" s="87">
        <v>15757</v>
      </c>
      <c r="E176" s="88">
        <v>3084289</v>
      </c>
      <c r="F176" s="87">
        <v>24903</v>
      </c>
      <c r="G176" s="86" t="s">
        <v>31</v>
      </c>
      <c r="H176" s="87" t="s">
        <v>322</v>
      </c>
      <c r="I176" s="87" t="s">
        <v>410</v>
      </c>
      <c r="J176" s="87" t="s">
        <v>3494</v>
      </c>
      <c r="K176" s="86" t="s">
        <v>1170</v>
      </c>
      <c r="L176" s="87" t="s">
        <v>4512</v>
      </c>
      <c r="M176" s="89">
        <v>45992.520138888889</v>
      </c>
      <c r="N176" s="89">
        <v>46001.451388888891</v>
      </c>
      <c r="O176" s="86" t="s">
        <v>31</v>
      </c>
      <c r="P176" s="87" t="s">
        <v>1250</v>
      </c>
      <c r="Q176" s="87" t="s">
        <v>1839</v>
      </c>
      <c r="R176" s="87" t="s">
        <v>1837</v>
      </c>
      <c r="S176" s="87" t="s">
        <v>5208</v>
      </c>
      <c r="T176" s="87" t="s">
        <v>1253</v>
      </c>
      <c r="U176" s="87">
        <v>56</v>
      </c>
      <c r="V176" s="87" t="s">
        <v>42</v>
      </c>
      <c r="W176" s="87" t="s">
        <v>121</v>
      </c>
      <c r="X176" s="87" t="s">
        <v>1184</v>
      </c>
      <c r="Y176" s="87">
        <v>1</v>
      </c>
      <c r="Z176" s="90">
        <f>IF(T176="SOPORTE_TELEFÓNICO",'TARIFAS 2025'!$B$14,IF(V176="PRINCIPAL",'TARIFAS 2025'!$B$8,IF(V176="INTERMEDIA",'TARIFAS 2025'!$C$8,IF(V176="LEJANA",'TARIFAS 2025'!$D$8))))</f>
        <v>22000</v>
      </c>
      <c r="AA176" s="90">
        <f t="shared" si="3"/>
        <v>22000</v>
      </c>
    </row>
    <row r="177" spans="1:27" s="82" customFormat="1" x14ac:dyDescent="0.3">
      <c r="A177" s="87" t="s">
        <v>71</v>
      </c>
      <c r="B177" s="86" t="str">
        <f>VLOOKUP(A177,'CENTROS DE COSTOS'!A:D,2,0)</f>
        <v>0036-0004</v>
      </c>
      <c r="C177" s="86" t="str">
        <f>VLOOKUP(A177,'CENTROS DE COSTOS'!A:D,3,0)</f>
        <v>Wompi Centro</v>
      </c>
      <c r="D177" s="87">
        <v>11001</v>
      </c>
      <c r="E177" s="88">
        <v>3118904</v>
      </c>
      <c r="F177" s="87">
        <v>24548</v>
      </c>
      <c r="G177" s="86" t="s">
        <v>31</v>
      </c>
      <c r="H177" s="87" t="s">
        <v>618</v>
      </c>
      <c r="I177" s="87" t="s">
        <v>71</v>
      </c>
      <c r="J177" s="87" t="s">
        <v>3495</v>
      </c>
      <c r="K177" s="86" t="s">
        <v>1170</v>
      </c>
      <c r="L177" s="87" t="s">
        <v>4513</v>
      </c>
      <c r="M177" s="89">
        <v>46001.333333333343</v>
      </c>
      <c r="N177" s="89">
        <v>46001.452777777777</v>
      </c>
      <c r="O177" s="86" t="s">
        <v>31</v>
      </c>
      <c r="P177" s="87" t="s">
        <v>1262</v>
      </c>
      <c r="Q177" s="87" t="s">
        <v>1263</v>
      </c>
      <c r="R177" s="87" t="s">
        <v>1264</v>
      </c>
      <c r="S177" s="87" t="s">
        <v>5209</v>
      </c>
      <c r="T177" s="87" t="s">
        <v>1253</v>
      </c>
      <c r="U177" s="87">
        <v>32</v>
      </c>
      <c r="V177" s="87" t="s">
        <v>40</v>
      </c>
      <c r="W177" s="87" t="s">
        <v>121</v>
      </c>
      <c r="X177" s="87" t="s">
        <v>1306</v>
      </c>
      <c r="Y177" s="87">
        <v>1</v>
      </c>
      <c r="Z177" s="90">
        <f>IF(T177="SOPORTE_TELEFÓNICO",'TARIFAS 2025'!$B$14,IF(V177="PRINCIPAL",'TARIFAS 2025'!$B$8,IF(V177="INTERMEDIA",'TARIFAS 2025'!$C$8,IF(V177="LEJANA",'TARIFAS 2025'!$D$8))))</f>
        <v>22000</v>
      </c>
      <c r="AA177" s="90">
        <f t="shared" si="3"/>
        <v>22000</v>
      </c>
    </row>
    <row r="178" spans="1:27" s="82" customFormat="1" x14ac:dyDescent="0.3">
      <c r="A178" s="87" t="s">
        <v>81</v>
      </c>
      <c r="B178" s="86" t="str">
        <f>VLOOKUP(A178,'CENTROS DE COSTOS'!A:D,2,0)</f>
        <v>0036-0007</v>
      </c>
      <c r="C178" s="86" t="str">
        <f>VLOOKUP(A178,'CENTROS DE COSTOS'!A:D,3,0)</f>
        <v>Wompi Santander</v>
      </c>
      <c r="D178" s="87">
        <v>54001</v>
      </c>
      <c r="E178" s="88">
        <v>3117395</v>
      </c>
      <c r="F178" s="87">
        <v>60950</v>
      </c>
      <c r="G178" s="86" t="s">
        <v>31</v>
      </c>
      <c r="H178" s="87" t="s">
        <v>891</v>
      </c>
      <c r="I178" s="87" t="s">
        <v>81</v>
      </c>
      <c r="J178" s="87" t="s">
        <v>3496</v>
      </c>
      <c r="K178" s="86" t="s">
        <v>1170</v>
      </c>
      <c r="L178" s="87" t="s">
        <v>4514</v>
      </c>
      <c r="M178" s="89">
        <v>46000.643055555563</v>
      </c>
      <c r="N178" s="89">
        <v>46001.474305555559</v>
      </c>
      <c r="O178" s="86" t="s">
        <v>31</v>
      </c>
      <c r="P178" s="87" t="s">
        <v>1257</v>
      </c>
      <c r="Q178" s="87" t="s">
        <v>1258</v>
      </c>
      <c r="R178" s="87" t="s">
        <v>1271</v>
      </c>
      <c r="S178" s="87" t="s">
        <v>5210</v>
      </c>
      <c r="T178" s="87" t="s">
        <v>1253</v>
      </c>
      <c r="U178" s="87">
        <v>56</v>
      </c>
      <c r="V178" s="87" t="s">
        <v>40</v>
      </c>
      <c r="W178" s="87" t="s">
        <v>121</v>
      </c>
      <c r="X178" s="87" t="s">
        <v>1302</v>
      </c>
      <c r="Y178" s="87">
        <v>1</v>
      </c>
      <c r="Z178" s="90">
        <f>IF(T178="SOPORTE_TELEFÓNICO",'TARIFAS 2025'!$B$14,IF(V178="PRINCIPAL",'TARIFAS 2025'!$B$8,IF(V178="INTERMEDIA",'TARIFAS 2025'!$C$8,IF(V178="LEJANA",'TARIFAS 2025'!$D$8))))</f>
        <v>22000</v>
      </c>
      <c r="AA178" s="90">
        <f t="shared" si="3"/>
        <v>22000</v>
      </c>
    </row>
    <row r="179" spans="1:27" s="82" customFormat="1" x14ac:dyDescent="0.3">
      <c r="A179" s="87" t="s">
        <v>86</v>
      </c>
      <c r="B179" s="86" t="str">
        <f>VLOOKUP(A179,'CENTROS DE COSTOS'!A:D,2,0)</f>
        <v>0036-0002</v>
      </c>
      <c r="C179" s="86" t="str">
        <f>VLOOKUP(A179,'CENTROS DE COSTOS'!A:D,3,0)</f>
        <v>Wompi Eje Cafetero</v>
      </c>
      <c r="D179" s="87">
        <v>17873</v>
      </c>
      <c r="E179" s="88">
        <v>3110653</v>
      </c>
      <c r="F179" s="87">
        <v>14807</v>
      </c>
      <c r="G179" s="86" t="s">
        <v>31</v>
      </c>
      <c r="H179" s="87" t="s">
        <v>126</v>
      </c>
      <c r="I179" s="87" t="s">
        <v>463</v>
      </c>
      <c r="J179" s="87" t="s">
        <v>3497</v>
      </c>
      <c r="K179" s="86" t="s">
        <v>1170</v>
      </c>
      <c r="L179" s="87" t="s">
        <v>4515</v>
      </c>
      <c r="M179" s="89">
        <v>45997.413194444453</v>
      </c>
      <c r="N179" s="89">
        <v>46001.480555555558</v>
      </c>
      <c r="O179" s="86" t="s">
        <v>31</v>
      </c>
      <c r="P179" s="87" t="s">
        <v>1262</v>
      </c>
      <c r="Q179" s="87" t="s">
        <v>1263</v>
      </c>
      <c r="R179" s="87" t="s">
        <v>1264</v>
      </c>
      <c r="S179" s="87" t="s">
        <v>5211</v>
      </c>
      <c r="T179" s="87" t="s">
        <v>1253</v>
      </c>
      <c r="U179" s="87">
        <v>0</v>
      </c>
      <c r="V179" s="87" t="s">
        <v>40</v>
      </c>
      <c r="W179" s="87" t="s">
        <v>121</v>
      </c>
      <c r="X179" s="87" t="s">
        <v>1207</v>
      </c>
      <c r="Y179" s="87">
        <v>1</v>
      </c>
      <c r="Z179" s="90">
        <f>IF(T179="SOPORTE_TELEFÓNICO",'TARIFAS 2025'!$B$14,IF(V179="PRINCIPAL",'TARIFAS 2025'!$B$8,IF(V179="INTERMEDIA",'TARIFAS 2025'!$C$8,IF(V179="LEJANA",'TARIFAS 2025'!$D$8))))</f>
        <v>22000</v>
      </c>
      <c r="AA179" s="90">
        <f t="shared" si="3"/>
        <v>22000</v>
      </c>
    </row>
    <row r="180" spans="1:27" s="82" customFormat="1" x14ac:dyDescent="0.3">
      <c r="A180" s="87" t="s">
        <v>92</v>
      </c>
      <c r="B180" s="86" t="str">
        <f>VLOOKUP(A180,'CENTROS DE COSTOS'!A:D,2,0)</f>
        <v>0036-0002</v>
      </c>
      <c r="C180" s="86" t="str">
        <f>VLOOKUP(A180,'CENTROS DE COSTOS'!A:D,3,0)</f>
        <v>Wompi Eje Cafetero</v>
      </c>
      <c r="D180" s="87">
        <v>66170</v>
      </c>
      <c r="E180" s="88">
        <v>3119025</v>
      </c>
      <c r="F180" s="87">
        <v>66152</v>
      </c>
      <c r="G180" s="86" t="s">
        <v>31</v>
      </c>
      <c r="H180" s="87" t="s">
        <v>458</v>
      </c>
      <c r="I180" s="87" t="s">
        <v>951</v>
      </c>
      <c r="J180" s="87" t="s">
        <v>3482</v>
      </c>
      <c r="K180" s="86" t="s">
        <v>1170</v>
      </c>
      <c r="L180" s="87" t="s">
        <v>4516</v>
      </c>
      <c r="M180" s="89">
        <v>46001.333333333343</v>
      </c>
      <c r="N180" s="89">
        <v>46001.490972222222</v>
      </c>
      <c r="O180" s="86" t="s">
        <v>31</v>
      </c>
      <c r="P180" s="87" t="s">
        <v>1250</v>
      </c>
      <c r="Q180" s="87" t="s">
        <v>1280</v>
      </c>
      <c r="R180" s="87" t="s">
        <v>1283</v>
      </c>
      <c r="S180" s="87" t="s">
        <v>5212</v>
      </c>
      <c r="T180" s="87" t="s">
        <v>1172</v>
      </c>
      <c r="U180" s="87">
        <v>0</v>
      </c>
      <c r="V180" s="87" t="s">
        <v>40</v>
      </c>
      <c r="W180" s="87" t="s">
        <v>121</v>
      </c>
      <c r="X180" s="87" t="s">
        <v>1175</v>
      </c>
      <c r="Y180" s="87">
        <v>1</v>
      </c>
      <c r="Z180" s="90">
        <f>IF(T180="SOPORTE_TELEFÓNICO",'TARIFAS 2025'!$B$14,IF(V180="PRINCIPAL",'TARIFAS 2025'!$B$8,IF(V180="INTERMEDIA",'TARIFAS 2025'!$C$8,IF(V180="LEJANA",'TARIFAS 2025'!$D$8))))</f>
        <v>51282</v>
      </c>
      <c r="AA180" s="90">
        <f t="shared" si="3"/>
        <v>51282</v>
      </c>
    </row>
    <row r="181" spans="1:27" s="82" customFormat="1" x14ac:dyDescent="0.3">
      <c r="A181" s="87" t="s">
        <v>85</v>
      </c>
      <c r="B181" s="86" t="str">
        <f>VLOOKUP(A181,'CENTROS DE COSTOS'!A:D,2,0)</f>
        <v>0036-0006</v>
      </c>
      <c r="C181" s="86" t="str">
        <f>VLOOKUP(A181,'CENTROS DE COSTOS'!A:D,3,0)</f>
        <v>Wompi Oriente</v>
      </c>
      <c r="D181" s="87">
        <v>73001</v>
      </c>
      <c r="E181" s="88">
        <v>3118153</v>
      </c>
      <c r="F181" s="87">
        <v>50199</v>
      </c>
      <c r="G181" s="86" t="s">
        <v>31</v>
      </c>
      <c r="H181" s="87" t="s">
        <v>1056</v>
      </c>
      <c r="I181" s="87" t="s">
        <v>85</v>
      </c>
      <c r="J181" s="87" t="s">
        <v>3498</v>
      </c>
      <c r="K181" s="86" t="s">
        <v>1170</v>
      </c>
      <c r="L181" s="87" t="s">
        <v>4517</v>
      </c>
      <c r="M181" s="89">
        <v>46000.674305555563</v>
      </c>
      <c r="N181" s="89">
        <v>46001.493055555547</v>
      </c>
      <c r="O181" s="86" t="s">
        <v>31</v>
      </c>
      <c r="P181" s="87" t="s">
        <v>1290</v>
      </c>
      <c r="Q181" s="87" t="s">
        <v>1291</v>
      </c>
      <c r="R181" s="87" t="s">
        <v>1292</v>
      </c>
      <c r="S181" s="87" t="s">
        <v>5213</v>
      </c>
      <c r="T181" s="87" t="s">
        <v>1253</v>
      </c>
      <c r="U181" s="87">
        <v>24</v>
      </c>
      <c r="V181" s="87" t="s">
        <v>40</v>
      </c>
      <c r="W181" s="87" t="s">
        <v>121</v>
      </c>
      <c r="X181" s="87" t="s">
        <v>1308</v>
      </c>
      <c r="Y181" s="87">
        <v>1</v>
      </c>
      <c r="Z181" s="90">
        <f>IF(T181="SOPORTE_TELEFÓNICO",'TARIFAS 2025'!$B$14,IF(V181="PRINCIPAL",'TARIFAS 2025'!$B$8,IF(V181="INTERMEDIA",'TARIFAS 2025'!$C$8,IF(V181="LEJANA",'TARIFAS 2025'!$D$8))))</f>
        <v>22000</v>
      </c>
      <c r="AA181" s="90">
        <f t="shared" si="3"/>
        <v>22000</v>
      </c>
    </row>
    <row r="182" spans="1:27" s="82" customFormat="1" x14ac:dyDescent="0.3">
      <c r="A182" s="87" t="s">
        <v>88</v>
      </c>
      <c r="B182" s="86" t="str">
        <f>VLOOKUP(A182,'CENTROS DE COSTOS'!A:D,2,0)</f>
        <v>0036-0005</v>
      </c>
      <c r="C182" s="86" t="str">
        <f>VLOOKUP(A182,'CENTROS DE COSTOS'!A:D,3,0)</f>
        <v>Wompi Noroccidente</v>
      </c>
      <c r="D182" s="87">
        <v>5360</v>
      </c>
      <c r="E182" s="88">
        <v>3116531</v>
      </c>
      <c r="F182" s="87">
        <v>46735</v>
      </c>
      <c r="G182" s="86" t="s">
        <v>31</v>
      </c>
      <c r="H182" s="87" t="s">
        <v>120</v>
      </c>
      <c r="I182" s="87" t="s">
        <v>190</v>
      </c>
      <c r="J182" s="87" t="s">
        <v>3499</v>
      </c>
      <c r="K182" s="86" t="s">
        <v>1170</v>
      </c>
      <c r="L182" s="87" t="s">
        <v>4518</v>
      </c>
      <c r="M182" s="89">
        <v>46000.571527777778</v>
      </c>
      <c r="N182" s="89">
        <v>46001.524305555547</v>
      </c>
      <c r="O182" s="86" t="s">
        <v>31</v>
      </c>
      <c r="P182" s="87" t="s">
        <v>1257</v>
      </c>
      <c r="Q182" s="87" t="s">
        <v>1258</v>
      </c>
      <c r="R182" s="87" t="s">
        <v>1259</v>
      </c>
      <c r="S182" s="87" t="s">
        <v>5214</v>
      </c>
      <c r="T182" s="87" t="s">
        <v>1172</v>
      </c>
      <c r="U182" s="87">
        <v>24</v>
      </c>
      <c r="V182" s="87" t="s">
        <v>40</v>
      </c>
      <c r="W182" s="87" t="s">
        <v>121</v>
      </c>
      <c r="X182" s="87" t="s">
        <v>1273</v>
      </c>
      <c r="Y182" s="87">
        <v>1</v>
      </c>
      <c r="Z182" s="90">
        <f>IF(T182="SOPORTE_TELEFÓNICO",'TARIFAS 2025'!$B$14,IF(V182="PRINCIPAL",'TARIFAS 2025'!$B$8,IF(V182="INTERMEDIA",'TARIFAS 2025'!$C$8,IF(V182="LEJANA",'TARIFAS 2025'!$D$8))))</f>
        <v>51282</v>
      </c>
      <c r="AA182" s="90">
        <f t="shared" si="3"/>
        <v>51282</v>
      </c>
    </row>
    <row r="183" spans="1:27" s="82" customFormat="1" x14ac:dyDescent="0.3">
      <c r="A183" s="87" t="s">
        <v>96</v>
      </c>
      <c r="B183" s="86" t="str">
        <f>VLOOKUP(A183,'CENTROS DE COSTOS'!A:D,2,0)</f>
        <v>0036-0007</v>
      </c>
      <c r="C183" s="86" t="str">
        <f>VLOOKUP(A183,'CENTROS DE COSTOS'!A:D,3,0)</f>
        <v>Wompi Santander</v>
      </c>
      <c r="D183" s="87">
        <v>15837</v>
      </c>
      <c r="E183" s="88">
        <v>3105214</v>
      </c>
      <c r="F183" s="87">
        <v>55146</v>
      </c>
      <c r="G183" s="86" t="s">
        <v>31</v>
      </c>
      <c r="H183" s="87" t="s">
        <v>322</v>
      </c>
      <c r="I183" s="87" t="s">
        <v>432</v>
      </c>
      <c r="J183" s="87" t="s">
        <v>3500</v>
      </c>
      <c r="K183" s="86" t="s">
        <v>1170</v>
      </c>
      <c r="L183" s="87" t="s">
        <v>4519</v>
      </c>
      <c r="M183" s="89">
        <v>45996.333333333343</v>
      </c>
      <c r="N183" s="89">
        <v>46001.531944444447</v>
      </c>
      <c r="O183" s="86" t="s">
        <v>31</v>
      </c>
      <c r="P183" s="87" t="s">
        <v>1262</v>
      </c>
      <c r="Q183" s="87" t="s">
        <v>1274</v>
      </c>
      <c r="R183" s="87" t="s">
        <v>1275</v>
      </c>
      <c r="S183" s="87" t="s">
        <v>5215</v>
      </c>
      <c r="T183" s="87" t="s">
        <v>1253</v>
      </c>
      <c r="U183" s="87">
        <v>0</v>
      </c>
      <c r="V183" s="87" t="s">
        <v>41</v>
      </c>
      <c r="W183" s="87" t="s">
        <v>121</v>
      </c>
      <c r="X183" s="87" t="s">
        <v>1184</v>
      </c>
      <c r="Y183" s="87">
        <v>1</v>
      </c>
      <c r="Z183" s="90">
        <f>IF(T183="SOPORTE_TELEFÓNICO",'TARIFAS 2025'!$B$14,IF(V183="PRINCIPAL",'TARIFAS 2025'!$B$8,IF(V183="INTERMEDIA",'TARIFAS 2025'!$C$8,IF(V183="LEJANA",'TARIFAS 2025'!$D$8))))</f>
        <v>22000</v>
      </c>
      <c r="AA183" s="90">
        <f t="shared" si="3"/>
        <v>22000</v>
      </c>
    </row>
    <row r="184" spans="1:27" s="82" customFormat="1" x14ac:dyDescent="0.3">
      <c r="A184" s="87" t="s">
        <v>71</v>
      </c>
      <c r="B184" s="86" t="str">
        <f>VLOOKUP(A184,'CENTROS DE COSTOS'!A:D,2,0)</f>
        <v>0036-0004</v>
      </c>
      <c r="C184" s="86" t="str">
        <f>VLOOKUP(A184,'CENTROS DE COSTOS'!A:D,3,0)</f>
        <v>Wompi Centro</v>
      </c>
      <c r="D184" s="87">
        <v>25430</v>
      </c>
      <c r="E184" s="88">
        <v>3110085</v>
      </c>
      <c r="F184" s="87">
        <v>62622</v>
      </c>
      <c r="G184" s="86" t="s">
        <v>31</v>
      </c>
      <c r="H184" s="87" t="s">
        <v>618</v>
      </c>
      <c r="I184" s="87" t="s">
        <v>674</v>
      </c>
      <c r="J184" s="87" t="s">
        <v>3501</v>
      </c>
      <c r="K184" s="86" t="s">
        <v>1170</v>
      </c>
      <c r="L184" s="87" t="s">
        <v>4520</v>
      </c>
      <c r="M184" s="89">
        <v>45997.375</v>
      </c>
      <c r="N184" s="89">
        <v>46001.545138888891</v>
      </c>
      <c r="O184" s="86" t="s">
        <v>31</v>
      </c>
      <c r="P184" s="87" t="s">
        <v>1833</v>
      </c>
      <c r="Q184" s="87" t="s">
        <v>1834</v>
      </c>
      <c r="R184" s="87" t="s">
        <v>1835</v>
      </c>
      <c r="S184" s="87" t="s">
        <v>5216</v>
      </c>
      <c r="T184" s="87" t="s">
        <v>1253</v>
      </c>
      <c r="U184" s="87">
        <v>0</v>
      </c>
      <c r="V184" s="87" t="s">
        <v>41</v>
      </c>
      <c r="W184" s="87" t="s">
        <v>121</v>
      </c>
      <c r="X184" s="87" t="s">
        <v>1306</v>
      </c>
      <c r="Y184" s="87">
        <v>1</v>
      </c>
      <c r="Z184" s="90">
        <f>IF(T184="SOPORTE_TELEFÓNICO",'TARIFAS 2025'!$B$14,IF(V184="PRINCIPAL",'TARIFAS 2025'!$B$8,IF(V184="INTERMEDIA",'TARIFAS 2025'!$C$8,IF(V184="LEJANA",'TARIFAS 2025'!$D$8))))</f>
        <v>22000</v>
      </c>
      <c r="AA184" s="90">
        <f t="shared" si="3"/>
        <v>22000</v>
      </c>
    </row>
    <row r="185" spans="1:27" s="82" customFormat="1" x14ac:dyDescent="0.3">
      <c r="A185" s="87" t="s">
        <v>95</v>
      </c>
      <c r="B185" s="86" t="str">
        <f>VLOOKUP(A185,'CENTROS DE COSTOS'!A:D,2,0)</f>
        <v>0036-0001</v>
      </c>
      <c r="C185" s="86" t="str">
        <f>VLOOKUP(A185,'CENTROS DE COSTOS'!A:D,3,0)</f>
        <v>Wompi Costa</v>
      </c>
      <c r="D185" s="87">
        <v>70001</v>
      </c>
      <c r="E185" s="88">
        <v>3118205</v>
      </c>
      <c r="F185" s="87">
        <v>24567</v>
      </c>
      <c r="G185" s="86" t="s">
        <v>31</v>
      </c>
      <c r="H185" s="87" t="s">
        <v>504</v>
      </c>
      <c r="I185" s="87" t="s">
        <v>95</v>
      </c>
      <c r="J185" s="87" t="s">
        <v>3502</v>
      </c>
      <c r="K185" s="86" t="s">
        <v>1170</v>
      </c>
      <c r="L185" s="87" t="s">
        <v>4521</v>
      </c>
      <c r="M185" s="89">
        <v>46000.671527777777</v>
      </c>
      <c r="N185" s="89">
        <v>46001.561111111107</v>
      </c>
      <c r="O185" s="86" t="s">
        <v>31</v>
      </c>
      <c r="P185" s="87" t="s">
        <v>1250</v>
      </c>
      <c r="Q185" s="87" t="s">
        <v>1280</v>
      </c>
      <c r="R185" s="87" t="s">
        <v>1283</v>
      </c>
      <c r="S185" s="87" t="s">
        <v>5217</v>
      </c>
      <c r="T185" s="87" t="s">
        <v>1172</v>
      </c>
      <c r="U185" s="87">
        <v>0</v>
      </c>
      <c r="V185" s="87" t="s">
        <v>40</v>
      </c>
      <c r="W185" s="87" t="s">
        <v>121</v>
      </c>
      <c r="X185" s="87" t="s">
        <v>1176</v>
      </c>
      <c r="Y185" s="87">
        <v>1</v>
      </c>
      <c r="Z185" s="90">
        <f>IF(T185="SOPORTE_TELEFÓNICO",'TARIFAS 2025'!$B$14,IF(V185="PRINCIPAL",'TARIFAS 2025'!$B$8,IF(V185="INTERMEDIA",'TARIFAS 2025'!$C$8,IF(V185="LEJANA",'TARIFAS 2025'!$D$8))))</f>
        <v>51282</v>
      </c>
      <c r="AA185" s="90">
        <f t="shared" si="3"/>
        <v>51282</v>
      </c>
    </row>
    <row r="186" spans="1:27" s="82" customFormat="1" x14ac:dyDescent="0.3">
      <c r="A186" s="87" t="s">
        <v>71</v>
      </c>
      <c r="B186" s="86" t="str">
        <f>VLOOKUP(A186,'CENTROS DE COSTOS'!A:D,2,0)</f>
        <v>0036-0004</v>
      </c>
      <c r="C186" s="86" t="str">
        <f>VLOOKUP(A186,'CENTROS DE COSTOS'!A:D,3,0)</f>
        <v>Wompi Centro</v>
      </c>
      <c r="D186" s="87">
        <v>11001</v>
      </c>
      <c r="E186" s="88">
        <v>3119089</v>
      </c>
      <c r="F186" s="87">
        <v>50539</v>
      </c>
      <c r="G186" s="86" t="s">
        <v>31</v>
      </c>
      <c r="H186" s="87" t="s">
        <v>618</v>
      </c>
      <c r="I186" s="87" t="s">
        <v>71</v>
      </c>
      <c r="J186" s="87" t="s">
        <v>1730</v>
      </c>
      <c r="K186" s="86" t="s">
        <v>1170</v>
      </c>
      <c r="L186" s="87" t="s">
        <v>4522</v>
      </c>
      <c r="M186" s="89">
        <v>46001.333333333343</v>
      </c>
      <c r="N186" s="89">
        <v>46001.568055555559</v>
      </c>
      <c r="O186" s="86" t="s">
        <v>31</v>
      </c>
      <c r="P186" s="87" t="s">
        <v>1265</v>
      </c>
      <c r="Q186" s="87" t="s">
        <v>1269</v>
      </c>
      <c r="R186" s="87" t="s">
        <v>1267</v>
      </c>
      <c r="S186" s="87" t="s">
        <v>5218</v>
      </c>
      <c r="T186" s="87" t="s">
        <v>1253</v>
      </c>
      <c r="U186" s="87">
        <v>16</v>
      </c>
      <c r="V186" s="87" t="s">
        <v>40</v>
      </c>
      <c r="W186" s="87" t="s">
        <v>121</v>
      </c>
      <c r="X186" s="87" t="s">
        <v>1225</v>
      </c>
      <c r="Y186" s="87">
        <v>1</v>
      </c>
      <c r="Z186" s="90">
        <f>IF(T186="SOPORTE_TELEFÓNICO",'TARIFAS 2025'!$B$14,IF(V186="PRINCIPAL",'TARIFAS 2025'!$B$8,IF(V186="INTERMEDIA",'TARIFAS 2025'!$C$8,IF(V186="LEJANA",'TARIFAS 2025'!$D$8))))</f>
        <v>22000</v>
      </c>
      <c r="AA186" s="90">
        <f t="shared" si="3"/>
        <v>22000</v>
      </c>
    </row>
    <row r="187" spans="1:27" s="82" customFormat="1" x14ac:dyDescent="0.3">
      <c r="A187" s="87" t="s">
        <v>71</v>
      </c>
      <c r="B187" s="86" t="str">
        <f>VLOOKUP(A187,'CENTROS DE COSTOS'!A:D,2,0)</f>
        <v>0036-0004</v>
      </c>
      <c r="C187" s="86" t="str">
        <f>VLOOKUP(A187,'CENTROS DE COSTOS'!A:D,3,0)</f>
        <v>Wompi Centro</v>
      </c>
      <c r="D187" s="87">
        <v>11001</v>
      </c>
      <c r="E187" s="88">
        <v>3116766</v>
      </c>
      <c r="F187" s="87">
        <v>64322</v>
      </c>
      <c r="G187" s="86" t="s">
        <v>31</v>
      </c>
      <c r="H187" s="87" t="s">
        <v>618</v>
      </c>
      <c r="I187" s="87" t="s">
        <v>71</v>
      </c>
      <c r="J187" s="87" t="s">
        <v>1379</v>
      </c>
      <c r="K187" s="86" t="s">
        <v>1170</v>
      </c>
      <c r="L187" s="87" t="s">
        <v>4523</v>
      </c>
      <c r="M187" s="89">
        <v>46000.609722222223</v>
      </c>
      <c r="N187" s="89">
        <v>46001.576388888891</v>
      </c>
      <c r="O187" s="86" t="s">
        <v>31</v>
      </c>
      <c r="P187" s="87" t="s">
        <v>1262</v>
      </c>
      <c r="Q187" s="87" t="s">
        <v>1263</v>
      </c>
      <c r="R187" s="87" t="s">
        <v>1264</v>
      </c>
      <c r="S187" s="87" t="s">
        <v>5219</v>
      </c>
      <c r="T187" s="87" t="s">
        <v>1253</v>
      </c>
      <c r="U187" s="87">
        <v>16</v>
      </c>
      <c r="V187" s="87" t="s">
        <v>40</v>
      </c>
      <c r="W187" s="87" t="s">
        <v>121</v>
      </c>
      <c r="X187" s="87" t="s">
        <v>1478</v>
      </c>
      <c r="Y187" s="87">
        <v>1</v>
      </c>
      <c r="Z187" s="90">
        <f>IF(T187="SOPORTE_TELEFÓNICO",'TARIFAS 2025'!$B$14,IF(V187="PRINCIPAL",'TARIFAS 2025'!$B$8,IF(V187="INTERMEDIA",'TARIFAS 2025'!$C$8,IF(V187="LEJANA",'TARIFAS 2025'!$D$8))))</f>
        <v>22000</v>
      </c>
      <c r="AA187" s="90">
        <f t="shared" si="3"/>
        <v>22000</v>
      </c>
    </row>
    <row r="188" spans="1:27" s="82" customFormat="1" x14ac:dyDescent="0.3">
      <c r="A188" s="87" t="s">
        <v>88</v>
      </c>
      <c r="B188" s="86" t="str">
        <f>VLOOKUP(A188,'CENTROS DE COSTOS'!A:D,2,0)</f>
        <v>0036-0005</v>
      </c>
      <c r="C188" s="86" t="str">
        <f>VLOOKUP(A188,'CENTROS DE COSTOS'!A:D,3,0)</f>
        <v>Wompi Noroccidente</v>
      </c>
      <c r="D188" s="87">
        <v>5001</v>
      </c>
      <c r="E188" s="88">
        <v>3116159</v>
      </c>
      <c r="F188" s="87">
        <v>40393</v>
      </c>
      <c r="G188" s="86" t="s">
        <v>31</v>
      </c>
      <c r="H188" s="87" t="s">
        <v>120</v>
      </c>
      <c r="I188" s="87" t="s">
        <v>88</v>
      </c>
      <c r="J188" s="87" t="s">
        <v>3503</v>
      </c>
      <c r="K188" s="86" t="s">
        <v>1170</v>
      </c>
      <c r="L188" s="87" t="s">
        <v>4524</v>
      </c>
      <c r="M188" s="89">
        <v>46000.518055555563</v>
      </c>
      <c r="N188" s="89">
        <v>46001.604166666657</v>
      </c>
      <c r="O188" s="86" t="s">
        <v>31</v>
      </c>
      <c r="P188" s="87" t="s">
        <v>1247</v>
      </c>
      <c r="Q188" s="87" t="s">
        <v>1248</v>
      </c>
      <c r="R188" s="87" t="s">
        <v>1301</v>
      </c>
      <c r="S188" s="87" t="s">
        <v>5220</v>
      </c>
      <c r="T188" s="87" t="s">
        <v>1172</v>
      </c>
      <c r="U188" s="87">
        <v>64</v>
      </c>
      <c r="V188" s="87" t="s">
        <v>40</v>
      </c>
      <c r="W188" s="87" t="s">
        <v>121</v>
      </c>
      <c r="X188" s="87" t="s">
        <v>1313</v>
      </c>
      <c r="Y188" s="87">
        <v>1</v>
      </c>
      <c r="Z188" s="90">
        <f>IF(T188="SOPORTE_TELEFÓNICO",'TARIFAS 2025'!$B$14,IF(V188="PRINCIPAL",'TARIFAS 2025'!$B$8,IF(V188="INTERMEDIA",'TARIFAS 2025'!$C$8,IF(V188="LEJANA",'TARIFAS 2025'!$D$8))))</f>
        <v>51282</v>
      </c>
      <c r="AA188" s="90">
        <f t="shared" si="3"/>
        <v>51282</v>
      </c>
    </row>
    <row r="189" spans="1:27" s="82" customFormat="1" x14ac:dyDescent="0.3">
      <c r="A189" s="87" t="s">
        <v>88</v>
      </c>
      <c r="B189" s="86" t="str">
        <f>VLOOKUP(A189,'CENTROS DE COSTOS'!A:D,2,0)</f>
        <v>0036-0005</v>
      </c>
      <c r="C189" s="86" t="str">
        <f>VLOOKUP(A189,'CENTROS DE COSTOS'!A:D,3,0)</f>
        <v>Wompi Noroccidente</v>
      </c>
      <c r="D189" s="87">
        <v>5088</v>
      </c>
      <c r="E189" s="88">
        <v>3120199</v>
      </c>
      <c r="F189" s="87">
        <v>41093</v>
      </c>
      <c r="G189" s="86" t="s">
        <v>31</v>
      </c>
      <c r="H189" s="87" t="s">
        <v>120</v>
      </c>
      <c r="I189" s="87" t="s">
        <v>155</v>
      </c>
      <c r="J189" s="87" t="s">
        <v>3504</v>
      </c>
      <c r="K189" s="86" t="s">
        <v>1170</v>
      </c>
      <c r="L189" s="87" t="s">
        <v>4525</v>
      </c>
      <c r="M189" s="89">
        <v>46001.404166666667</v>
      </c>
      <c r="N189" s="89">
        <v>46001.609722222223</v>
      </c>
      <c r="O189" s="86" t="s">
        <v>31</v>
      </c>
      <c r="P189" s="87" t="s">
        <v>1247</v>
      </c>
      <c r="Q189" s="87" t="s">
        <v>1248</v>
      </c>
      <c r="R189" s="87" t="s">
        <v>1350</v>
      </c>
      <c r="S189" s="87" t="s">
        <v>5221</v>
      </c>
      <c r="T189" s="87" t="s">
        <v>1172</v>
      </c>
      <c r="U189" s="87">
        <v>48</v>
      </c>
      <c r="V189" s="87" t="s">
        <v>40</v>
      </c>
      <c r="W189" s="87" t="s">
        <v>121</v>
      </c>
      <c r="X189" s="87" t="s">
        <v>1220</v>
      </c>
      <c r="Y189" s="87">
        <v>1</v>
      </c>
      <c r="Z189" s="90">
        <f>IF(T189="SOPORTE_TELEFÓNICO",'TARIFAS 2025'!$B$14,IF(V189="PRINCIPAL",'TARIFAS 2025'!$B$8,IF(V189="INTERMEDIA",'TARIFAS 2025'!$C$8,IF(V189="LEJANA",'TARIFAS 2025'!$D$8))))</f>
        <v>51282</v>
      </c>
      <c r="AA189" s="90">
        <f t="shared" si="3"/>
        <v>51282</v>
      </c>
    </row>
    <row r="190" spans="1:27" s="82" customFormat="1" x14ac:dyDescent="0.3">
      <c r="A190" s="87" t="s">
        <v>98</v>
      </c>
      <c r="B190" s="86" t="str">
        <f>VLOOKUP(A190,'CENTROS DE COSTOS'!A:D,2,0)</f>
        <v>0036-0006</v>
      </c>
      <c r="C190" s="86" t="str">
        <f>VLOOKUP(A190,'CENTROS DE COSTOS'!A:D,3,0)</f>
        <v>Wompi Oriente</v>
      </c>
      <c r="D190" s="87">
        <v>50006</v>
      </c>
      <c r="E190" s="88">
        <v>3120144</v>
      </c>
      <c r="F190" s="87">
        <v>64783</v>
      </c>
      <c r="G190" s="86" t="s">
        <v>31</v>
      </c>
      <c r="H190" s="87" t="s">
        <v>814</v>
      </c>
      <c r="I190" s="87" t="s">
        <v>816</v>
      </c>
      <c r="J190" s="87" t="s">
        <v>3505</v>
      </c>
      <c r="K190" s="86" t="s">
        <v>1170</v>
      </c>
      <c r="L190" s="87" t="s">
        <v>4526</v>
      </c>
      <c r="M190" s="89">
        <v>46001.390277777777</v>
      </c>
      <c r="N190" s="89">
        <v>46001.613888888889</v>
      </c>
      <c r="O190" s="86" t="s">
        <v>31</v>
      </c>
      <c r="P190" s="87" t="s">
        <v>1262</v>
      </c>
      <c r="Q190" s="87" t="s">
        <v>1263</v>
      </c>
      <c r="R190" s="87" t="s">
        <v>1264</v>
      </c>
      <c r="S190" s="87" t="s">
        <v>5222</v>
      </c>
      <c r="T190" s="87" t="s">
        <v>1253</v>
      </c>
      <c r="U190" s="87">
        <v>0</v>
      </c>
      <c r="V190" s="87" t="s">
        <v>41</v>
      </c>
      <c r="W190" s="87" t="s">
        <v>121</v>
      </c>
      <c r="X190" s="87" t="s">
        <v>1180</v>
      </c>
      <c r="Y190" s="87">
        <v>1</v>
      </c>
      <c r="Z190" s="90">
        <f>IF(T190="SOPORTE_TELEFÓNICO",'TARIFAS 2025'!$B$14,IF(V190="PRINCIPAL",'TARIFAS 2025'!$B$8,IF(V190="INTERMEDIA",'TARIFAS 2025'!$C$8,IF(V190="LEJANA",'TARIFAS 2025'!$D$8))))</f>
        <v>22000</v>
      </c>
      <c r="AA190" s="90">
        <f t="shared" si="3"/>
        <v>22000</v>
      </c>
    </row>
    <row r="191" spans="1:27" s="82" customFormat="1" x14ac:dyDescent="0.3">
      <c r="A191" s="87" t="s">
        <v>88</v>
      </c>
      <c r="B191" s="86" t="str">
        <f>VLOOKUP(A191,'CENTROS DE COSTOS'!A:D,2,0)</f>
        <v>0036-0005</v>
      </c>
      <c r="C191" s="86" t="str">
        <f>VLOOKUP(A191,'CENTROS DE COSTOS'!A:D,3,0)</f>
        <v>Wompi Noroccidente</v>
      </c>
      <c r="D191" s="87">
        <v>5686</v>
      </c>
      <c r="E191" s="88">
        <v>3115496</v>
      </c>
      <c r="F191" s="87">
        <v>14011</v>
      </c>
      <c r="G191" s="86" t="s">
        <v>31</v>
      </c>
      <c r="H191" s="87" t="s">
        <v>120</v>
      </c>
      <c r="I191" s="87" t="s">
        <v>225</v>
      </c>
      <c r="J191" s="87" t="s">
        <v>3506</v>
      </c>
      <c r="K191" s="86" t="s">
        <v>1170</v>
      </c>
      <c r="L191" s="87" t="s">
        <v>4527</v>
      </c>
      <c r="M191" s="89">
        <v>46000.484027777777</v>
      </c>
      <c r="N191" s="89">
        <v>46001.619444444441</v>
      </c>
      <c r="O191" s="86" t="s">
        <v>31</v>
      </c>
      <c r="P191" s="87" t="s">
        <v>1265</v>
      </c>
      <c r="Q191" s="87" t="s">
        <v>1371</v>
      </c>
      <c r="R191" s="87" t="s">
        <v>1267</v>
      </c>
      <c r="S191" s="87" t="s">
        <v>5223</v>
      </c>
      <c r="T191" s="87" t="s">
        <v>1253</v>
      </c>
      <c r="U191" s="87">
        <v>0</v>
      </c>
      <c r="V191" s="87" t="s">
        <v>41</v>
      </c>
      <c r="W191" s="87" t="s">
        <v>121</v>
      </c>
      <c r="X191" s="87" t="s">
        <v>1337</v>
      </c>
      <c r="Y191" s="87">
        <v>1</v>
      </c>
      <c r="Z191" s="90">
        <f>IF(T191="SOPORTE_TELEFÓNICO",'TARIFAS 2025'!$B$14,IF(V191="PRINCIPAL",'TARIFAS 2025'!$B$8,IF(V191="INTERMEDIA",'TARIFAS 2025'!$C$8,IF(V191="LEJANA",'TARIFAS 2025'!$D$8))))</f>
        <v>22000</v>
      </c>
      <c r="AA191" s="90">
        <f t="shared" si="3"/>
        <v>22000</v>
      </c>
    </row>
    <row r="192" spans="1:27" s="82" customFormat="1" x14ac:dyDescent="0.3">
      <c r="A192" s="87" t="s">
        <v>91</v>
      </c>
      <c r="B192" s="86" t="str">
        <f>VLOOKUP(A192,'CENTROS DE COSTOS'!A:D,2,0)</f>
        <v>0036-0003</v>
      </c>
      <c r="C192" s="86" t="str">
        <f>VLOOKUP(A192,'CENTROS DE COSTOS'!A:D,3,0)</f>
        <v>Wompi Suroccidente</v>
      </c>
      <c r="D192" s="87">
        <v>52258</v>
      </c>
      <c r="E192" s="88">
        <v>3111260</v>
      </c>
      <c r="F192" s="87">
        <v>28030</v>
      </c>
      <c r="G192" s="86" t="s">
        <v>31</v>
      </c>
      <c r="H192" s="87" t="s">
        <v>133</v>
      </c>
      <c r="I192" s="87" t="s">
        <v>855</v>
      </c>
      <c r="J192" s="87" t="s">
        <v>3507</v>
      </c>
      <c r="K192" s="86" t="s">
        <v>1170</v>
      </c>
      <c r="L192" s="87" t="s">
        <v>4528</v>
      </c>
      <c r="M192" s="89">
        <v>45998.375</v>
      </c>
      <c r="N192" s="89">
        <v>46001.631249999999</v>
      </c>
      <c r="O192" s="86" t="s">
        <v>31</v>
      </c>
      <c r="P192" s="87" t="s">
        <v>1247</v>
      </c>
      <c r="Q192" s="87" t="s">
        <v>1300</v>
      </c>
      <c r="R192" s="87" t="s">
        <v>1301</v>
      </c>
      <c r="S192" s="87" t="s">
        <v>5224</v>
      </c>
      <c r="T192" s="87" t="s">
        <v>1253</v>
      </c>
      <c r="U192" s="87">
        <v>0</v>
      </c>
      <c r="V192" s="87" t="s">
        <v>41</v>
      </c>
      <c r="W192" s="87" t="s">
        <v>121</v>
      </c>
      <c r="X192" s="87" t="s">
        <v>1190</v>
      </c>
      <c r="Y192" s="87">
        <v>1</v>
      </c>
      <c r="Z192" s="90">
        <f>IF(T192="SOPORTE_TELEFÓNICO",'TARIFAS 2025'!$B$14,IF(V192="PRINCIPAL",'TARIFAS 2025'!$B$8,IF(V192="INTERMEDIA",'TARIFAS 2025'!$C$8,IF(V192="LEJANA",'TARIFAS 2025'!$D$8))))</f>
        <v>22000</v>
      </c>
      <c r="AA192" s="90">
        <f t="shared" si="3"/>
        <v>22000</v>
      </c>
    </row>
    <row r="193" spans="1:27" s="82" customFormat="1" x14ac:dyDescent="0.3">
      <c r="A193" s="87" t="s">
        <v>89</v>
      </c>
      <c r="B193" s="86" t="str">
        <f>VLOOKUP(A193,'CENTROS DE COSTOS'!A:D,2,0)</f>
        <v>0036-0001</v>
      </c>
      <c r="C193" s="86" t="str">
        <f>VLOOKUP(A193,'CENTROS DE COSTOS'!A:D,3,0)</f>
        <v>Wompi Costa</v>
      </c>
      <c r="D193" s="87">
        <v>23001</v>
      </c>
      <c r="E193" s="88">
        <v>3118534</v>
      </c>
      <c r="F193" s="87">
        <v>48514</v>
      </c>
      <c r="G193" s="86" t="s">
        <v>31</v>
      </c>
      <c r="H193" s="87" t="s">
        <v>276</v>
      </c>
      <c r="I193" s="87" t="s">
        <v>89</v>
      </c>
      <c r="J193" s="87" t="s">
        <v>3508</v>
      </c>
      <c r="K193" s="86" t="s">
        <v>1170</v>
      </c>
      <c r="L193" s="87" t="s">
        <v>4529</v>
      </c>
      <c r="M193" s="89">
        <v>46001.333333333343</v>
      </c>
      <c r="N193" s="89">
        <v>46001.668749999997</v>
      </c>
      <c r="O193" s="86" t="s">
        <v>31</v>
      </c>
      <c r="P193" s="87" t="s">
        <v>1250</v>
      </c>
      <c r="Q193" s="87" t="s">
        <v>1280</v>
      </c>
      <c r="R193" s="87" t="s">
        <v>1283</v>
      </c>
      <c r="S193" s="87" t="s">
        <v>5225</v>
      </c>
      <c r="T193" s="87" t="s">
        <v>1172</v>
      </c>
      <c r="U193" s="87">
        <v>16</v>
      </c>
      <c r="V193" s="87" t="s">
        <v>40</v>
      </c>
      <c r="W193" s="87" t="s">
        <v>121</v>
      </c>
      <c r="X193" s="87" t="s">
        <v>1421</v>
      </c>
      <c r="Y193" s="87">
        <v>1</v>
      </c>
      <c r="Z193" s="90">
        <f>IF(T193="SOPORTE_TELEFÓNICO",'TARIFAS 2025'!$B$14,IF(V193="PRINCIPAL",'TARIFAS 2025'!$B$8,IF(V193="INTERMEDIA",'TARIFAS 2025'!$C$8,IF(V193="LEJANA",'TARIFAS 2025'!$D$8))))</f>
        <v>51282</v>
      </c>
      <c r="AA193" s="90">
        <f t="shared" si="3"/>
        <v>51282</v>
      </c>
    </row>
    <row r="194" spans="1:27" s="82" customFormat="1" x14ac:dyDescent="0.3">
      <c r="A194" s="87" t="s">
        <v>95</v>
      </c>
      <c r="B194" s="86" t="str">
        <f>VLOOKUP(A194,'CENTROS DE COSTOS'!A:D,2,0)</f>
        <v>0036-0001</v>
      </c>
      <c r="C194" s="86" t="str">
        <f>VLOOKUP(A194,'CENTROS DE COSTOS'!A:D,3,0)</f>
        <v>Wompi Costa</v>
      </c>
      <c r="D194" s="87">
        <v>70215</v>
      </c>
      <c r="E194" s="88">
        <v>3110311</v>
      </c>
      <c r="F194" s="87">
        <v>26481</v>
      </c>
      <c r="G194" s="86" t="s">
        <v>31</v>
      </c>
      <c r="H194" s="87" t="s">
        <v>504</v>
      </c>
      <c r="I194" s="87" t="s">
        <v>1038</v>
      </c>
      <c r="J194" s="87" t="s">
        <v>3509</v>
      </c>
      <c r="K194" s="86" t="s">
        <v>1170</v>
      </c>
      <c r="L194" s="87" t="s">
        <v>4530</v>
      </c>
      <c r="M194" s="89">
        <v>45997.375</v>
      </c>
      <c r="N194" s="89">
        <v>46001.686805555553</v>
      </c>
      <c r="O194" s="86" t="s">
        <v>31</v>
      </c>
      <c r="P194" s="87" t="s">
        <v>1262</v>
      </c>
      <c r="Q194" s="87" t="s">
        <v>1274</v>
      </c>
      <c r="R194" s="87" t="s">
        <v>1275</v>
      </c>
      <c r="S194" s="87" t="s">
        <v>5226</v>
      </c>
      <c r="T194" s="87" t="s">
        <v>1253</v>
      </c>
      <c r="U194" s="87">
        <v>0</v>
      </c>
      <c r="V194" s="87" t="s">
        <v>41</v>
      </c>
      <c r="W194" s="87" t="s">
        <v>121</v>
      </c>
      <c r="X194" s="87" t="s">
        <v>1176</v>
      </c>
      <c r="Y194" s="87">
        <v>1</v>
      </c>
      <c r="Z194" s="90">
        <f>IF(T194="SOPORTE_TELEFÓNICO",'TARIFAS 2025'!$B$14,IF(V194="PRINCIPAL",'TARIFAS 2025'!$B$8,IF(V194="INTERMEDIA",'TARIFAS 2025'!$C$8,IF(V194="LEJANA",'TARIFAS 2025'!$D$8))))</f>
        <v>22000</v>
      </c>
      <c r="AA194" s="90">
        <f t="shared" si="3"/>
        <v>22000</v>
      </c>
    </row>
    <row r="195" spans="1:27" s="82" customFormat="1" x14ac:dyDescent="0.3">
      <c r="A195" s="87" t="s">
        <v>86</v>
      </c>
      <c r="B195" s="86" t="str">
        <f>VLOOKUP(A195,'CENTROS DE COSTOS'!A:D,2,0)</f>
        <v>0036-0002</v>
      </c>
      <c r="C195" s="86" t="str">
        <f>VLOOKUP(A195,'CENTROS DE COSTOS'!A:D,3,0)</f>
        <v>Wompi Eje Cafetero</v>
      </c>
      <c r="D195" s="87">
        <v>17174</v>
      </c>
      <c r="E195" s="88">
        <v>3109497</v>
      </c>
      <c r="F195" s="87">
        <v>42416</v>
      </c>
      <c r="G195" s="86" t="s">
        <v>31</v>
      </c>
      <c r="H195" s="87" t="s">
        <v>126</v>
      </c>
      <c r="I195" s="87" t="s">
        <v>446</v>
      </c>
      <c r="J195" s="87" t="s">
        <v>3510</v>
      </c>
      <c r="K195" s="86" t="s">
        <v>1170</v>
      </c>
      <c r="L195" s="87" t="s">
        <v>4531</v>
      </c>
      <c r="M195" s="89">
        <v>45996.661805555559</v>
      </c>
      <c r="N195" s="89">
        <v>46001.686805555553</v>
      </c>
      <c r="O195" s="86" t="s">
        <v>31</v>
      </c>
      <c r="P195" s="87" t="s">
        <v>1262</v>
      </c>
      <c r="Q195" s="87" t="s">
        <v>1274</v>
      </c>
      <c r="R195" s="87" t="s">
        <v>1275</v>
      </c>
      <c r="S195" s="87" t="s">
        <v>5227</v>
      </c>
      <c r="T195" s="87" t="s">
        <v>1253</v>
      </c>
      <c r="U195" s="87">
        <v>0</v>
      </c>
      <c r="V195" s="87" t="s">
        <v>41</v>
      </c>
      <c r="W195" s="87" t="s">
        <v>121</v>
      </c>
      <c r="X195" s="87" t="s">
        <v>1288</v>
      </c>
      <c r="Y195" s="87">
        <v>1</v>
      </c>
      <c r="Z195" s="90">
        <f>IF(T195="SOPORTE_TELEFÓNICO",'TARIFAS 2025'!$B$14,IF(V195="PRINCIPAL",'TARIFAS 2025'!$B$8,IF(V195="INTERMEDIA",'TARIFAS 2025'!$C$8,IF(V195="LEJANA",'TARIFAS 2025'!$D$8))))</f>
        <v>22000</v>
      </c>
      <c r="AA195" s="90">
        <f t="shared" si="3"/>
        <v>22000</v>
      </c>
    </row>
    <row r="196" spans="1:27" s="82" customFormat="1" x14ac:dyDescent="0.3">
      <c r="A196" s="87" t="s">
        <v>81</v>
      </c>
      <c r="B196" s="86" t="str">
        <f>VLOOKUP(A196,'CENTROS DE COSTOS'!A:D,2,0)</f>
        <v>0036-0007</v>
      </c>
      <c r="C196" s="86" t="str">
        <f>VLOOKUP(A196,'CENTROS DE COSTOS'!A:D,3,0)</f>
        <v>Wompi Santander</v>
      </c>
      <c r="D196" s="87">
        <v>54001</v>
      </c>
      <c r="E196" s="88">
        <v>3104788</v>
      </c>
      <c r="F196" s="87">
        <v>29576</v>
      </c>
      <c r="G196" s="86" t="s">
        <v>31</v>
      </c>
      <c r="H196" s="87" t="s">
        <v>891</v>
      </c>
      <c r="I196" s="87" t="s">
        <v>81</v>
      </c>
      <c r="J196" s="87" t="s">
        <v>3511</v>
      </c>
      <c r="K196" s="86" t="s">
        <v>1170</v>
      </c>
      <c r="L196" s="87" t="s">
        <v>4532</v>
      </c>
      <c r="M196" s="89">
        <v>45995.686111111107</v>
      </c>
      <c r="N196" s="89">
        <v>46001.714583333327</v>
      </c>
      <c r="O196" s="86" t="s">
        <v>31</v>
      </c>
      <c r="P196" s="87" t="s">
        <v>1262</v>
      </c>
      <c r="Q196" s="87" t="s">
        <v>1274</v>
      </c>
      <c r="R196" s="87" t="s">
        <v>1275</v>
      </c>
      <c r="S196" s="87" t="s">
        <v>5228</v>
      </c>
      <c r="T196" s="87" t="s">
        <v>1253</v>
      </c>
      <c r="U196" s="87">
        <v>40</v>
      </c>
      <c r="V196" s="87" t="s">
        <v>40</v>
      </c>
      <c r="W196" s="87" t="s">
        <v>121</v>
      </c>
      <c r="X196" s="87" t="s">
        <v>1199</v>
      </c>
      <c r="Y196" s="87">
        <v>1</v>
      </c>
      <c r="Z196" s="90">
        <f>IF(T196="SOPORTE_TELEFÓNICO",'TARIFAS 2025'!$B$14,IF(V196="PRINCIPAL",'TARIFAS 2025'!$B$8,IF(V196="INTERMEDIA",'TARIFAS 2025'!$C$8,IF(V196="LEJANA",'TARIFAS 2025'!$D$8))))</f>
        <v>22000</v>
      </c>
      <c r="AA196" s="90">
        <f t="shared" si="3"/>
        <v>22000</v>
      </c>
    </row>
    <row r="197" spans="1:27" s="82" customFormat="1" x14ac:dyDescent="0.3">
      <c r="A197" s="87" t="s">
        <v>91</v>
      </c>
      <c r="B197" s="86" t="str">
        <f>VLOOKUP(A197,'CENTROS DE COSTOS'!A:D,2,0)</f>
        <v>0036-0003</v>
      </c>
      <c r="C197" s="86" t="str">
        <f>VLOOKUP(A197,'CENTROS DE COSTOS'!A:D,3,0)</f>
        <v>Wompi Suroccidente</v>
      </c>
      <c r="D197" s="87">
        <v>52506</v>
      </c>
      <c r="E197" s="88">
        <v>3122156</v>
      </c>
      <c r="F197" s="87">
        <v>21334</v>
      </c>
      <c r="G197" s="86" t="s">
        <v>31</v>
      </c>
      <c r="H197" s="87" t="s">
        <v>133</v>
      </c>
      <c r="I197" s="87" t="s">
        <v>874</v>
      </c>
      <c r="J197" s="87" t="s">
        <v>1871</v>
      </c>
      <c r="K197" s="86" t="s">
        <v>1170</v>
      </c>
      <c r="L197" s="87" t="s">
        <v>4533</v>
      </c>
      <c r="M197" s="89">
        <v>46001.543749999997</v>
      </c>
      <c r="N197" s="89">
        <v>46001.734722222223</v>
      </c>
      <c r="O197" s="86" t="s">
        <v>31</v>
      </c>
      <c r="P197" s="87" t="s">
        <v>1265</v>
      </c>
      <c r="Q197" s="87" t="s">
        <v>1371</v>
      </c>
      <c r="R197" s="87" t="s">
        <v>1267</v>
      </c>
      <c r="S197" s="87" t="s">
        <v>5229</v>
      </c>
      <c r="T197" s="87" t="s">
        <v>1253</v>
      </c>
      <c r="U197" s="87">
        <v>24</v>
      </c>
      <c r="V197" s="87" t="s">
        <v>41</v>
      </c>
      <c r="W197" s="87" t="s">
        <v>121</v>
      </c>
      <c r="X197" s="87" t="s">
        <v>1288</v>
      </c>
      <c r="Y197" s="87">
        <v>1</v>
      </c>
      <c r="Z197" s="90">
        <f>IF(T197="SOPORTE_TELEFÓNICO",'TARIFAS 2025'!$B$14,IF(V197="PRINCIPAL",'TARIFAS 2025'!$B$8,IF(V197="INTERMEDIA",'TARIFAS 2025'!$C$8,IF(V197="LEJANA",'TARIFAS 2025'!$D$8))))</f>
        <v>22000</v>
      </c>
      <c r="AA197" s="90">
        <f t="shared" si="3"/>
        <v>22000</v>
      </c>
    </row>
    <row r="198" spans="1:27" s="82" customFormat="1" x14ac:dyDescent="0.3">
      <c r="A198" s="87" t="s">
        <v>98</v>
      </c>
      <c r="B198" s="86" t="str">
        <f>VLOOKUP(A198,'CENTROS DE COSTOS'!A:D,2,0)</f>
        <v>0036-0006</v>
      </c>
      <c r="C198" s="86" t="str">
        <f>VLOOKUP(A198,'CENTROS DE COSTOS'!A:D,3,0)</f>
        <v>Wompi Oriente</v>
      </c>
      <c r="D198" s="87">
        <v>50001</v>
      </c>
      <c r="E198" s="88">
        <v>3119116</v>
      </c>
      <c r="F198" s="87">
        <v>57705</v>
      </c>
      <c r="G198" s="86" t="s">
        <v>31</v>
      </c>
      <c r="H198" s="87" t="s">
        <v>814</v>
      </c>
      <c r="I198" s="87" t="s">
        <v>98</v>
      </c>
      <c r="J198" s="87" t="s">
        <v>3512</v>
      </c>
      <c r="K198" s="86" t="s">
        <v>1170</v>
      </c>
      <c r="L198" s="87" t="s">
        <v>4534</v>
      </c>
      <c r="M198" s="89">
        <v>46001.333333333343</v>
      </c>
      <c r="N198" s="89">
        <v>46002.298611111109</v>
      </c>
      <c r="O198" s="86" t="s">
        <v>31</v>
      </c>
      <c r="P198" s="87" t="s">
        <v>1257</v>
      </c>
      <c r="Q198" s="87" t="s">
        <v>1258</v>
      </c>
      <c r="R198" s="87" t="s">
        <v>1259</v>
      </c>
      <c r="S198" s="87" t="s">
        <v>5230</v>
      </c>
      <c r="T198" s="87" t="s">
        <v>1172</v>
      </c>
      <c r="U198" s="87">
        <v>32</v>
      </c>
      <c r="V198" s="87" t="s">
        <v>40</v>
      </c>
      <c r="W198" s="87" t="s">
        <v>121</v>
      </c>
      <c r="X198" s="87" t="s">
        <v>1352</v>
      </c>
      <c r="Y198" s="87">
        <v>1</v>
      </c>
      <c r="Z198" s="90">
        <f>IF(T198="SOPORTE_TELEFÓNICO",'TARIFAS 2025'!$B$14,IF(V198="PRINCIPAL",'TARIFAS 2025'!$B$8,IF(V198="INTERMEDIA",'TARIFAS 2025'!$C$8,IF(V198="LEJANA",'TARIFAS 2025'!$D$8))))</f>
        <v>51282</v>
      </c>
      <c r="AA198" s="90">
        <f t="shared" si="3"/>
        <v>51282</v>
      </c>
    </row>
    <row r="199" spans="1:27" s="82" customFormat="1" x14ac:dyDescent="0.3">
      <c r="A199" s="87" t="s">
        <v>91</v>
      </c>
      <c r="B199" s="86" t="str">
        <f>VLOOKUP(A199,'CENTROS DE COSTOS'!A:D,2,0)</f>
        <v>0036-0003</v>
      </c>
      <c r="C199" s="86" t="str">
        <f>VLOOKUP(A199,'CENTROS DE COSTOS'!A:D,3,0)</f>
        <v>Wompi Suroccidente</v>
      </c>
      <c r="D199" s="87">
        <v>52001</v>
      </c>
      <c r="E199" s="88">
        <v>3111150</v>
      </c>
      <c r="F199" s="87">
        <v>52633</v>
      </c>
      <c r="G199" s="86" t="s">
        <v>31</v>
      </c>
      <c r="H199" s="87" t="s">
        <v>133</v>
      </c>
      <c r="I199" s="87" t="s">
        <v>91</v>
      </c>
      <c r="J199" s="87" t="s">
        <v>1528</v>
      </c>
      <c r="K199" s="86" t="s">
        <v>1170</v>
      </c>
      <c r="L199" s="87" t="s">
        <v>4535</v>
      </c>
      <c r="M199" s="89">
        <v>45998.375</v>
      </c>
      <c r="N199" s="89">
        <v>46002.335416666669</v>
      </c>
      <c r="O199" s="86" t="s">
        <v>31</v>
      </c>
      <c r="P199" s="87" t="s">
        <v>1250</v>
      </c>
      <c r="Q199" s="87" t="s">
        <v>1280</v>
      </c>
      <c r="R199" s="87" t="s">
        <v>1283</v>
      </c>
      <c r="S199" s="87" t="s">
        <v>5231</v>
      </c>
      <c r="T199" s="87" t="s">
        <v>1253</v>
      </c>
      <c r="U199" s="87">
        <v>32</v>
      </c>
      <c r="V199" s="87" t="s">
        <v>40</v>
      </c>
      <c r="W199" s="87" t="s">
        <v>121</v>
      </c>
      <c r="X199" s="87" t="s">
        <v>1235</v>
      </c>
      <c r="Y199" s="87">
        <v>1</v>
      </c>
      <c r="Z199" s="90">
        <f>IF(T199="SOPORTE_TELEFÓNICO",'TARIFAS 2025'!$B$14,IF(V199="PRINCIPAL",'TARIFAS 2025'!$B$8,IF(V199="INTERMEDIA",'TARIFAS 2025'!$C$8,IF(V199="LEJANA",'TARIFAS 2025'!$D$8))))</f>
        <v>22000</v>
      </c>
      <c r="AA199" s="90">
        <f t="shared" si="3"/>
        <v>22000</v>
      </c>
    </row>
    <row r="200" spans="1:27" s="82" customFormat="1" x14ac:dyDescent="0.3">
      <c r="A200" s="87" t="s">
        <v>74</v>
      </c>
      <c r="B200" s="86" t="str">
        <f>VLOOKUP(A200,'CENTROS DE COSTOS'!A:D,2,0)</f>
        <v>0036-0007</v>
      </c>
      <c r="C200" s="86" t="str">
        <f>VLOOKUP(A200,'CENTROS DE COSTOS'!A:D,3,0)</f>
        <v>Wompi Santander</v>
      </c>
      <c r="D200" s="87">
        <v>68307</v>
      </c>
      <c r="E200" s="88">
        <v>3124654</v>
      </c>
      <c r="F200" s="87">
        <v>38881</v>
      </c>
      <c r="G200" s="86" t="s">
        <v>31</v>
      </c>
      <c r="H200" s="87" t="s">
        <v>963</v>
      </c>
      <c r="I200" s="87" t="s">
        <v>990</v>
      </c>
      <c r="J200" s="87" t="s">
        <v>3513</v>
      </c>
      <c r="K200" s="86" t="s">
        <v>1170</v>
      </c>
      <c r="L200" s="87" t="s">
        <v>4536</v>
      </c>
      <c r="M200" s="89">
        <v>46002.333333333343</v>
      </c>
      <c r="N200" s="89">
        <v>46002.419444444437</v>
      </c>
      <c r="O200" s="86" t="s">
        <v>31</v>
      </c>
      <c r="P200" s="87" t="s">
        <v>1250</v>
      </c>
      <c r="Q200" s="87" t="s">
        <v>1280</v>
      </c>
      <c r="R200" s="87" t="s">
        <v>1283</v>
      </c>
      <c r="S200" s="87" t="s">
        <v>5232</v>
      </c>
      <c r="T200" s="87" t="s">
        <v>1253</v>
      </c>
      <c r="U200" s="87">
        <v>24</v>
      </c>
      <c r="V200" s="87" t="s">
        <v>40</v>
      </c>
      <c r="W200" s="87" t="s">
        <v>121</v>
      </c>
      <c r="X200" s="87" t="s">
        <v>1430</v>
      </c>
      <c r="Y200" s="87">
        <v>1</v>
      </c>
      <c r="Z200" s="90">
        <f>IF(T200="SOPORTE_TELEFÓNICO",'TARIFAS 2025'!$B$14,IF(V200="PRINCIPAL",'TARIFAS 2025'!$B$8,IF(V200="INTERMEDIA",'TARIFAS 2025'!$C$8,IF(V200="LEJANA",'TARIFAS 2025'!$D$8))))</f>
        <v>22000</v>
      </c>
      <c r="AA200" s="90">
        <f t="shared" si="3"/>
        <v>22000</v>
      </c>
    </row>
    <row r="201" spans="1:27" s="82" customFormat="1" x14ac:dyDescent="0.3">
      <c r="A201" s="87" t="s">
        <v>85</v>
      </c>
      <c r="B201" s="86" t="str">
        <f>VLOOKUP(A201,'CENTROS DE COSTOS'!A:D,2,0)</f>
        <v>0036-0006</v>
      </c>
      <c r="C201" s="86" t="str">
        <f>VLOOKUP(A201,'CENTROS DE COSTOS'!A:D,3,0)</f>
        <v>Wompi Oriente</v>
      </c>
      <c r="D201" s="87">
        <v>73001</v>
      </c>
      <c r="E201" s="88">
        <v>3122288</v>
      </c>
      <c r="F201" s="87">
        <v>73076</v>
      </c>
      <c r="G201" s="86" t="s">
        <v>31</v>
      </c>
      <c r="H201" s="87" t="s">
        <v>1056</v>
      </c>
      <c r="I201" s="87" t="s">
        <v>85</v>
      </c>
      <c r="J201" s="87" t="s">
        <v>3514</v>
      </c>
      <c r="K201" s="86" t="s">
        <v>1170</v>
      </c>
      <c r="L201" s="87" t="s">
        <v>4537</v>
      </c>
      <c r="M201" s="89">
        <v>46001.590277777781</v>
      </c>
      <c r="N201" s="89">
        <v>46002.52847222222</v>
      </c>
      <c r="O201" s="86" t="s">
        <v>31</v>
      </c>
      <c r="P201" s="87" t="s">
        <v>1833</v>
      </c>
      <c r="Q201" s="87" t="s">
        <v>1834</v>
      </c>
      <c r="R201" s="87" t="s">
        <v>1835</v>
      </c>
      <c r="S201" s="87" t="s">
        <v>5233</v>
      </c>
      <c r="T201" s="87" t="s">
        <v>1172</v>
      </c>
      <c r="U201" s="87">
        <v>48</v>
      </c>
      <c r="V201" s="87" t="s">
        <v>40</v>
      </c>
      <c r="W201" s="87" t="s">
        <v>121</v>
      </c>
      <c r="X201" s="87" t="s">
        <v>1308</v>
      </c>
      <c r="Y201" s="87">
        <v>2</v>
      </c>
      <c r="Z201" s="90">
        <f>IF(T201="SOPORTE_TELEFÓNICO",'TARIFAS 2025'!$B$14,IF(V201="PRINCIPAL",'TARIFAS 2025'!$B$8,IF(V201="INTERMEDIA",'TARIFAS 2025'!$C$8,IF(V201="LEJANA",'TARIFAS 2025'!$D$8))))</f>
        <v>51282</v>
      </c>
      <c r="AA201" s="90">
        <f t="shared" si="3"/>
        <v>102564</v>
      </c>
    </row>
    <row r="202" spans="1:27" s="82" customFormat="1" x14ac:dyDescent="0.3">
      <c r="A202" s="87" t="s">
        <v>77</v>
      </c>
      <c r="B202" s="86" t="str">
        <f>VLOOKUP(A202,'CENTROS DE COSTOS'!A:D,2,0)</f>
        <v>0036-0003</v>
      </c>
      <c r="C202" s="86" t="str">
        <f>VLOOKUP(A202,'CENTROS DE COSTOS'!A:D,3,0)</f>
        <v>Wompi Suroccidente</v>
      </c>
      <c r="D202" s="87">
        <v>76001</v>
      </c>
      <c r="E202" s="88">
        <v>3122179</v>
      </c>
      <c r="F202" s="87">
        <v>73964</v>
      </c>
      <c r="G202" s="86" t="s">
        <v>31</v>
      </c>
      <c r="H202" s="87" t="s">
        <v>1101</v>
      </c>
      <c r="I202" s="87" t="s">
        <v>77</v>
      </c>
      <c r="J202" s="87" t="s">
        <v>1781</v>
      </c>
      <c r="K202" s="86" t="s">
        <v>1170</v>
      </c>
      <c r="L202" s="87" t="s">
        <v>4538</v>
      </c>
      <c r="M202" s="89">
        <v>46001.56527777778</v>
      </c>
      <c r="N202" s="89">
        <v>46002.535416666673</v>
      </c>
      <c r="O202" s="86" t="s">
        <v>31</v>
      </c>
      <c r="P202" s="87" t="s">
        <v>1250</v>
      </c>
      <c r="Q202" s="87" t="s">
        <v>1280</v>
      </c>
      <c r="R202" s="87" t="s">
        <v>1283</v>
      </c>
      <c r="S202" s="87" t="s">
        <v>5234</v>
      </c>
      <c r="T202" s="87" t="s">
        <v>1172</v>
      </c>
      <c r="U202" s="87">
        <v>40</v>
      </c>
      <c r="V202" s="87" t="s">
        <v>40</v>
      </c>
      <c r="W202" s="87" t="s">
        <v>121</v>
      </c>
      <c r="X202" s="87" t="s">
        <v>1260</v>
      </c>
      <c r="Y202" s="87">
        <v>1</v>
      </c>
      <c r="Z202" s="90">
        <f>IF(T202="SOPORTE_TELEFÓNICO",'TARIFAS 2025'!$B$14,IF(V202="PRINCIPAL",'TARIFAS 2025'!$B$8,IF(V202="INTERMEDIA",'TARIFAS 2025'!$C$8,IF(V202="LEJANA",'TARIFAS 2025'!$D$8))))</f>
        <v>51282</v>
      </c>
      <c r="AA202" s="90">
        <f t="shared" si="3"/>
        <v>51282</v>
      </c>
    </row>
    <row r="203" spans="1:27" s="82" customFormat="1" x14ac:dyDescent="0.3">
      <c r="A203" s="87" t="s">
        <v>85</v>
      </c>
      <c r="B203" s="86" t="str">
        <f>VLOOKUP(A203,'CENTROS DE COSTOS'!A:D,2,0)</f>
        <v>0036-0006</v>
      </c>
      <c r="C203" s="86" t="str">
        <f>VLOOKUP(A203,'CENTROS DE COSTOS'!A:D,3,0)</f>
        <v>Wompi Oriente</v>
      </c>
      <c r="D203" s="87">
        <v>73001</v>
      </c>
      <c r="E203" s="88">
        <v>3122097</v>
      </c>
      <c r="F203" s="87">
        <v>63485</v>
      </c>
      <c r="G203" s="86" t="s">
        <v>31</v>
      </c>
      <c r="H203" s="87" t="s">
        <v>1056</v>
      </c>
      <c r="I203" s="87" t="s">
        <v>85</v>
      </c>
      <c r="J203" s="87" t="s">
        <v>3515</v>
      </c>
      <c r="K203" s="86" t="s">
        <v>1170</v>
      </c>
      <c r="L203" s="87" t="s">
        <v>4539</v>
      </c>
      <c r="M203" s="89">
        <v>46001.582638888889</v>
      </c>
      <c r="N203" s="89">
        <v>46002.539583333331</v>
      </c>
      <c r="O203" s="86" t="s">
        <v>31</v>
      </c>
      <c r="P203" s="87" t="s">
        <v>1833</v>
      </c>
      <c r="Q203" s="87" t="s">
        <v>1834</v>
      </c>
      <c r="R203" s="87" t="s">
        <v>1835</v>
      </c>
      <c r="S203" s="87" t="s">
        <v>5235</v>
      </c>
      <c r="T203" s="87" t="s">
        <v>1253</v>
      </c>
      <c r="U203" s="87">
        <v>64</v>
      </c>
      <c r="V203" s="87" t="s">
        <v>40</v>
      </c>
      <c r="W203" s="87" t="s">
        <v>121</v>
      </c>
      <c r="X203" s="87" t="s">
        <v>1308</v>
      </c>
      <c r="Y203" s="87">
        <v>1</v>
      </c>
      <c r="Z203" s="90">
        <f>IF(T203="SOPORTE_TELEFÓNICO",'TARIFAS 2025'!$B$14,IF(V203="PRINCIPAL",'TARIFAS 2025'!$B$8,IF(V203="INTERMEDIA",'TARIFAS 2025'!$C$8,IF(V203="LEJANA",'TARIFAS 2025'!$D$8))))</f>
        <v>22000</v>
      </c>
      <c r="AA203" s="90">
        <f t="shared" si="3"/>
        <v>22000</v>
      </c>
    </row>
    <row r="204" spans="1:27" s="82" customFormat="1" x14ac:dyDescent="0.3">
      <c r="A204" s="87" t="s">
        <v>77</v>
      </c>
      <c r="B204" s="86" t="str">
        <f>VLOOKUP(A204,'CENTROS DE COSTOS'!A:D,2,0)</f>
        <v>0036-0003</v>
      </c>
      <c r="C204" s="86" t="str">
        <f>VLOOKUP(A204,'CENTROS DE COSTOS'!A:D,3,0)</f>
        <v>Wompi Suroccidente</v>
      </c>
      <c r="D204" s="87">
        <v>76892</v>
      </c>
      <c r="E204" s="88">
        <v>3122076</v>
      </c>
      <c r="F204" s="87">
        <v>68843</v>
      </c>
      <c r="G204" s="86" t="s">
        <v>31</v>
      </c>
      <c r="H204" s="87" t="s">
        <v>1101</v>
      </c>
      <c r="I204" s="87" t="s">
        <v>1134</v>
      </c>
      <c r="J204" s="87" t="s">
        <v>3516</v>
      </c>
      <c r="K204" s="86" t="s">
        <v>1170</v>
      </c>
      <c r="L204" s="87" t="s">
        <v>4540</v>
      </c>
      <c r="M204" s="89">
        <v>46001.559027777781</v>
      </c>
      <c r="N204" s="89">
        <v>46002.54583333333</v>
      </c>
      <c r="O204" s="86" t="s">
        <v>31</v>
      </c>
      <c r="P204" s="87" t="s">
        <v>1340</v>
      </c>
      <c r="Q204" s="87" t="s">
        <v>1831</v>
      </c>
      <c r="R204" s="87" t="s">
        <v>1832</v>
      </c>
      <c r="S204" s="87" t="s">
        <v>5236</v>
      </c>
      <c r="T204" s="87" t="s">
        <v>1253</v>
      </c>
      <c r="U204" s="87">
        <v>48</v>
      </c>
      <c r="V204" s="87" t="s">
        <v>40</v>
      </c>
      <c r="W204" s="87" t="s">
        <v>121</v>
      </c>
      <c r="X204" s="87" t="s">
        <v>1221</v>
      </c>
      <c r="Y204" s="87">
        <v>1</v>
      </c>
      <c r="Z204" s="90">
        <f>IF(T204="SOPORTE_TELEFÓNICO",'TARIFAS 2025'!$B$14,IF(V204="PRINCIPAL",'TARIFAS 2025'!$B$8,IF(V204="INTERMEDIA",'TARIFAS 2025'!$C$8,IF(V204="LEJANA",'TARIFAS 2025'!$D$8))))</f>
        <v>22000</v>
      </c>
      <c r="AA204" s="90">
        <f t="shared" si="3"/>
        <v>22000</v>
      </c>
    </row>
    <row r="205" spans="1:27" s="82" customFormat="1" x14ac:dyDescent="0.3">
      <c r="A205" s="87" t="s">
        <v>91</v>
      </c>
      <c r="B205" s="86" t="str">
        <f>VLOOKUP(A205,'CENTROS DE COSTOS'!A:D,2,0)</f>
        <v>0036-0003</v>
      </c>
      <c r="C205" s="86" t="str">
        <f>VLOOKUP(A205,'CENTROS DE COSTOS'!A:D,3,0)</f>
        <v>Wompi Suroccidente</v>
      </c>
      <c r="D205" s="87">
        <v>52001</v>
      </c>
      <c r="E205" s="88">
        <v>3123234</v>
      </c>
      <c r="F205" s="87">
        <v>69325</v>
      </c>
      <c r="G205" s="86" t="s">
        <v>31</v>
      </c>
      <c r="H205" s="87" t="s">
        <v>133</v>
      </c>
      <c r="I205" s="87" t="s">
        <v>91</v>
      </c>
      <c r="J205" s="87" t="s">
        <v>3517</v>
      </c>
      <c r="K205" s="86" t="s">
        <v>1170</v>
      </c>
      <c r="L205" s="87" t="s">
        <v>4541</v>
      </c>
      <c r="M205" s="89">
        <v>46001.643750000003</v>
      </c>
      <c r="N205" s="89">
        <v>46002.557638888888</v>
      </c>
      <c r="O205" s="86" t="s">
        <v>31</v>
      </c>
      <c r="P205" s="87" t="s">
        <v>1247</v>
      </c>
      <c r="Q205" s="87" t="s">
        <v>1248</v>
      </c>
      <c r="R205" s="87" t="s">
        <v>1301</v>
      </c>
      <c r="S205" s="87" t="s">
        <v>5237</v>
      </c>
      <c r="T205" s="87" t="s">
        <v>1253</v>
      </c>
      <c r="U205" s="87">
        <v>24</v>
      </c>
      <c r="V205" s="87" t="s">
        <v>40</v>
      </c>
      <c r="W205" s="87" t="s">
        <v>121</v>
      </c>
      <c r="X205" s="87" t="s">
        <v>1190</v>
      </c>
      <c r="Y205" s="87">
        <v>1</v>
      </c>
      <c r="Z205" s="90">
        <f>IF(T205="SOPORTE_TELEFÓNICO",'TARIFAS 2025'!$B$14,IF(V205="PRINCIPAL",'TARIFAS 2025'!$B$8,IF(V205="INTERMEDIA",'TARIFAS 2025'!$C$8,IF(V205="LEJANA",'TARIFAS 2025'!$D$8))))</f>
        <v>22000</v>
      </c>
      <c r="AA205" s="90">
        <f t="shared" si="3"/>
        <v>22000</v>
      </c>
    </row>
    <row r="206" spans="1:27" s="82" customFormat="1" x14ac:dyDescent="0.3">
      <c r="A206" s="87" t="s">
        <v>91</v>
      </c>
      <c r="B206" s="86" t="str">
        <f>VLOOKUP(A206,'CENTROS DE COSTOS'!A:D,2,0)</f>
        <v>0036-0003</v>
      </c>
      <c r="C206" s="86" t="str">
        <f>VLOOKUP(A206,'CENTROS DE COSTOS'!A:D,3,0)</f>
        <v>Wompi Suroccidente</v>
      </c>
      <c r="D206" s="87">
        <v>52001</v>
      </c>
      <c r="E206" s="88">
        <v>3123857</v>
      </c>
      <c r="F206" s="87">
        <v>47295</v>
      </c>
      <c r="G206" s="86" t="s">
        <v>31</v>
      </c>
      <c r="H206" s="87" t="s">
        <v>133</v>
      </c>
      <c r="I206" s="87" t="s">
        <v>91</v>
      </c>
      <c r="J206" s="87" t="s">
        <v>1746</v>
      </c>
      <c r="K206" s="86" t="s">
        <v>1170</v>
      </c>
      <c r="L206" s="87" t="s">
        <v>4542</v>
      </c>
      <c r="M206" s="89">
        <v>46001.677777777782</v>
      </c>
      <c r="N206" s="89">
        <v>46002.563194444447</v>
      </c>
      <c r="O206" s="86" t="s">
        <v>31</v>
      </c>
      <c r="P206" s="87" t="s">
        <v>1262</v>
      </c>
      <c r="Q206" s="87" t="s">
        <v>1263</v>
      </c>
      <c r="R206" s="87" t="s">
        <v>1264</v>
      </c>
      <c r="S206" s="87" t="s">
        <v>5238</v>
      </c>
      <c r="T206" s="87" t="s">
        <v>1253</v>
      </c>
      <c r="U206" s="87">
        <v>56</v>
      </c>
      <c r="V206" s="87" t="s">
        <v>40</v>
      </c>
      <c r="W206" s="87" t="s">
        <v>121</v>
      </c>
      <c r="X206" s="87" t="s">
        <v>1288</v>
      </c>
      <c r="Y206" s="87">
        <v>1</v>
      </c>
      <c r="Z206" s="90">
        <f>IF(T206="SOPORTE_TELEFÓNICO",'TARIFAS 2025'!$B$14,IF(V206="PRINCIPAL",'TARIFAS 2025'!$B$8,IF(V206="INTERMEDIA",'TARIFAS 2025'!$C$8,IF(V206="LEJANA",'TARIFAS 2025'!$D$8))))</f>
        <v>22000</v>
      </c>
      <c r="AA206" s="90">
        <f t="shared" si="3"/>
        <v>22000</v>
      </c>
    </row>
    <row r="207" spans="1:27" s="82" customFormat="1" x14ac:dyDescent="0.3">
      <c r="A207" s="87" t="s">
        <v>91</v>
      </c>
      <c r="B207" s="86" t="str">
        <f>VLOOKUP(A207,'CENTROS DE COSTOS'!A:D,2,0)</f>
        <v>0036-0003</v>
      </c>
      <c r="C207" s="86" t="str">
        <f>VLOOKUP(A207,'CENTROS DE COSTOS'!A:D,3,0)</f>
        <v>Wompi Suroccidente</v>
      </c>
      <c r="D207" s="87">
        <v>52001</v>
      </c>
      <c r="E207" s="88">
        <v>3126525</v>
      </c>
      <c r="F207" s="87">
        <v>66145</v>
      </c>
      <c r="G207" s="86" t="s">
        <v>31</v>
      </c>
      <c r="H207" s="87" t="s">
        <v>133</v>
      </c>
      <c r="I207" s="87" t="s">
        <v>91</v>
      </c>
      <c r="J207" s="87" t="s">
        <v>1814</v>
      </c>
      <c r="K207" s="86" t="s">
        <v>1170</v>
      </c>
      <c r="L207" s="87" t="s">
        <v>4543</v>
      </c>
      <c r="M207" s="89">
        <v>46002.429166666669</v>
      </c>
      <c r="N207" s="89">
        <v>46002.568055555559</v>
      </c>
      <c r="O207" s="86" t="s">
        <v>31</v>
      </c>
      <c r="P207" s="87" t="s">
        <v>1254</v>
      </c>
      <c r="Q207" s="87" t="s">
        <v>1255</v>
      </c>
      <c r="R207" s="87" t="s">
        <v>1256</v>
      </c>
      <c r="S207" s="87" t="s">
        <v>5239</v>
      </c>
      <c r="T207" s="87" t="s">
        <v>1172</v>
      </c>
      <c r="U207" s="87">
        <v>32</v>
      </c>
      <c r="V207" s="87" t="s">
        <v>40</v>
      </c>
      <c r="W207" s="87" t="s">
        <v>121</v>
      </c>
      <c r="X207" s="87" t="s">
        <v>1206</v>
      </c>
      <c r="Y207" s="87">
        <v>1</v>
      </c>
      <c r="Z207" s="90">
        <f>IF(T207="SOPORTE_TELEFÓNICO",'TARIFAS 2025'!$B$14,IF(V207="PRINCIPAL",'TARIFAS 2025'!$B$8,IF(V207="INTERMEDIA",'TARIFAS 2025'!$C$8,IF(V207="LEJANA",'TARIFAS 2025'!$D$8))))</f>
        <v>51282</v>
      </c>
      <c r="AA207" s="90">
        <f t="shared" si="3"/>
        <v>51282</v>
      </c>
    </row>
    <row r="208" spans="1:27" s="82" customFormat="1" x14ac:dyDescent="0.3">
      <c r="A208" s="87" t="s">
        <v>85</v>
      </c>
      <c r="B208" s="86" t="str">
        <f>VLOOKUP(A208,'CENTROS DE COSTOS'!A:D,2,0)</f>
        <v>0036-0006</v>
      </c>
      <c r="C208" s="86" t="str">
        <f>VLOOKUP(A208,'CENTROS DE COSTOS'!A:D,3,0)</f>
        <v>Wompi Oriente</v>
      </c>
      <c r="D208" s="87">
        <v>73001</v>
      </c>
      <c r="E208" s="88">
        <v>3122096</v>
      </c>
      <c r="F208" s="87">
        <v>46763</v>
      </c>
      <c r="G208" s="86" t="s">
        <v>31</v>
      </c>
      <c r="H208" s="87" t="s">
        <v>1056</v>
      </c>
      <c r="I208" s="87" t="s">
        <v>85</v>
      </c>
      <c r="J208" s="87" t="s">
        <v>3518</v>
      </c>
      <c r="K208" s="86" t="s">
        <v>1170</v>
      </c>
      <c r="L208" s="87" t="s">
        <v>4544</v>
      </c>
      <c r="M208" s="89">
        <v>46001.581250000003</v>
      </c>
      <c r="N208" s="89">
        <v>46002.589583333327</v>
      </c>
      <c r="O208" s="86" t="s">
        <v>31</v>
      </c>
      <c r="P208" s="87" t="s">
        <v>1833</v>
      </c>
      <c r="Q208" s="87" t="s">
        <v>1834</v>
      </c>
      <c r="R208" s="87" t="s">
        <v>1835</v>
      </c>
      <c r="S208" s="87" t="s">
        <v>5240</v>
      </c>
      <c r="T208" s="87" t="s">
        <v>1172</v>
      </c>
      <c r="U208" s="87">
        <v>64</v>
      </c>
      <c r="V208" s="87" t="s">
        <v>40</v>
      </c>
      <c r="W208" s="87" t="s">
        <v>121</v>
      </c>
      <c r="X208" s="87" t="s">
        <v>1308</v>
      </c>
      <c r="Y208" s="87">
        <v>2</v>
      </c>
      <c r="Z208" s="90">
        <f>IF(T208="SOPORTE_TELEFÓNICO",'TARIFAS 2025'!$B$14,IF(V208="PRINCIPAL",'TARIFAS 2025'!$B$8,IF(V208="INTERMEDIA",'TARIFAS 2025'!$C$8,IF(V208="LEJANA",'TARIFAS 2025'!$D$8))))</f>
        <v>51282</v>
      </c>
      <c r="AA208" s="90">
        <f t="shared" si="3"/>
        <v>102564</v>
      </c>
    </row>
    <row r="209" spans="1:27" s="82" customFormat="1" x14ac:dyDescent="0.3">
      <c r="A209" s="87" t="s">
        <v>71</v>
      </c>
      <c r="B209" s="86" t="str">
        <f>VLOOKUP(A209,'CENTROS DE COSTOS'!A:D,2,0)</f>
        <v>0036-0004</v>
      </c>
      <c r="C209" s="86" t="str">
        <f>VLOOKUP(A209,'CENTROS DE COSTOS'!A:D,3,0)</f>
        <v>Wompi Centro</v>
      </c>
      <c r="D209" s="87">
        <v>25269</v>
      </c>
      <c r="E209" s="88">
        <v>3126991</v>
      </c>
      <c r="F209" s="87">
        <v>68553</v>
      </c>
      <c r="G209" s="86" t="s">
        <v>31</v>
      </c>
      <c r="H209" s="87" t="s">
        <v>618</v>
      </c>
      <c r="I209" s="87" t="s">
        <v>647</v>
      </c>
      <c r="J209" s="87" t="s">
        <v>2209</v>
      </c>
      <c r="K209" s="86" t="s">
        <v>1170</v>
      </c>
      <c r="L209" s="87" t="s">
        <v>4545</v>
      </c>
      <c r="M209" s="89">
        <v>46002.475694444453</v>
      </c>
      <c r="N209" s="89">
        <v>46002.602083333331</v>
      </c>
      <c r="O209" s="86" t="s">
        <v>31</v>
      </c>
      <c r="P209" s="87" t="s">
        <v>1262</v>
      </c>
      <c r="Q209" s="87" t="s">
        <v>1263</v>
      </c>
      <c r="R209" s="87" t="s">
        <v>1264</v>
      </c>
      <c r="S209" s="87" t="s">
        <v>5241</v>
      </c>
      <c r="T209" s="87" t="s">
        <v>1253</v>
      </c>
      <c r="U209" s="87">
        <v>24</v>
      </c>
      <c r="V209" s="87" t="s">
        <v>41</v>
      </c>
      <c r="W209" s="87" t="s">
        <v>121</v>
      </c>
      <c r="X209" s="87" t="s">
        <v>1306</v>
      </c>
      <c r="Y209" s="87">
        <v>1</v>
      </c>
      <c r="Z209" s="90">
        <f>IF(T209="SOPORTE_TELEFÓNICO",'TARIFAS 2025'!$B$14,IF(V209="PRINCIPAL",'TARIFAS 2025'!$B$8,IF(V209="INTERMEDIA",'TARIFAS 2025'!$C$8,IF(V209="LEJANA",'TARIFAS 2025'!$D$8))))</f>
        <v>22000</v>
      </c>
      <c r="AA209" s="90">
        <f t="shared" si="3"/>
        <v>22000</v>
      </c>
    </row>
    <row r="210" spans="1:27" s="82" customFormat="1" x14ac:dyDescent="0.3">
      <c r="A210" s="87" t="s">
        <v>74</v>
      </c>
      <c r="B210" s="86" t="str">
        <f>VLOOKUP(A210,'CENTROS DE COSTOS'!A:D,2,0)</f>
        <v>0036-0007</v>
      </c>
      <c r="C210" s="86" t="str">
        <f>VLOOKUP(A210,'CENTROS DE COSTOS'!A:D,3,0)</f>
        <v>Wompi Santander</v>
      </c>
      <c r="D210" s="87">
        <v>68001</v>
      </c>
      <c r="E210" s="88">
        <v>3125581</v>
      </c>
      <c r="F210" s="87">
        <v>57291</v>
      </c>
      <c r="G210" s="86" t="s">
        <v>31</v>
      </c>
      <c r="H210" s="87" t="s">
        <v>963</v>
      </c>
      <c r="I210" s="87" t="s">
        <v>74</v>
      </c>
      <c r="J210" s="87" t="s">
        <v>3519</v>
      </c>
      <c r="K210" s="86" t="s">
        <v>1170</v>
      </c>
      <c r="L210" s="87" t="s">
        <v>4546</v>
      </c>
      <c r="M210" s="89">
        <v>46002.387499999997</v>
      </c>
      <c r="N210" s="89">
        <v>46002.616666666669</v>
      </c>
      <c r="O210" s="86" t="s">
        <v>31</v>
      </c>
      <c r="P210" s="87" t="s">
        <v>1262</v>
      </c>
      <c r="Q210" s="87" t="s">
        <v>1263</v>
      </c>
      <c r="R210" s="87" t="s">
        <v>1264</v>
      </c>
      <c r="S210" s="87" t="s">
        <v>5242</v>
      </c>
      <c r="T210" s="87" t="s">
        <v>1253</v>
      </c>
      <c r="U210" s="87">
        <v>32</v>
      </c>
      <c r="V210" s="87" t="s">
        <v>40</v>
      </c>
      <c r="W210" s="87" t="s">
        <v>121</v>
      </c>
      <c r="X210" s="87" t="s">
        <v>1182</v>
      </c>
      <c r="Y210" s="87">
        <v>1</v>
      </c>
      <c r="Z210" s="90">
        <f>IF(T210="SOPORTE_TELEFÓNICO",'TARIFAS 2025'!$B$14,IF(V210="PRINCIPAL",'TARIFAS 2025'!$B$8,IF(V210="INTERMEDIA",'TARIFAS 2025'!$C$8,IF(V210="LEJANA",'TARIFAS 2025'!$D$8))))</f>
        <v>22000</v>
      </c>
      <c r="AA210" s="90">
        <f t="shared" si="3"/>
        <v>22000</v>
      </c>
    </row>
    <row r="211" spans="1:27" s="82" customFormat="1" x14ac:dyDescent="0.3">
      <c r="A211" s="87" t="s">
        <v>92</v>
      </c>
      <c r="B211" s="86" t="str">
        <f>VLOOKUP(A211,'CENTROS DE COSTOS'!A:D,2,0)</f>
        <v>0036-0002</v>
      </c>
      <c r="C211" s="86" t="str">
        <f>VLOOKUP(A211,'CENTROS DE COSTOS'!A:D,3,0)</f>
        <v>Wompi Eje Cafetero</v>
      </c>
      <c r="D211" s="87">
        <v>66170</v>
      </c>
      <c r="E211" s="88">
        <v>3124634</v>
      </c>
      <c r="F211" s="87">
        <v>81555</v>
      </c>
      <c r="G211" s="86" t="s">
        <v>31</v>
      </c>
      <c r="H211" s="87" t="s">
        <v>458</v>
      </c>
      <c r="I211" s="87" t="s">
        <v>951</v>
      </c>
      <c r="J211" s="87" t="s">
        <v>3520</v>
      </c>
      <c r="K211" s="86" t="s">
        <v>1170</v>
      </c>
      <c r="L211" s="87" t="s">
        <v>4547</v>
      </c>
      <c r="M211" s="89">
        <v>46002.333333333343</v>
      </c>
      <c r="N211" s="89">
        <v>46002.623611111107</v>
      </c>
      <c r="O211" s="86" t="s">
        <v>31</v>
      </c>
      <c r="P211" s="87" t="s">
        <v>1254</v>
      </c>
      <c r="Q211" s="87" t="s">
        <v>1255</v>
      </c>
      <c r="R211" s="87" t="s">
        <v>1256</v>
      </c>
      <c r="S211" s="87" t="s">
        <v>5243</v>
      </c>
      <c r="T211" s="87" t="s">
        <v>1172</v>
      </c>
      <c r="U211" s="87">
        <v>0</v>
      </c>
      <c r="V211" s="87" t="s">
        <v>40</v>
      </c>
      <c r="W211" s="87" t="s">
        <v>121</v>
      </c>
      <c r="X211" s="87" t="s">
        <v>1224</v>
      </c>
      <c r="Y211" s="87">
        <v>1</v>
      </c>
      <c r="Z211" s="90">
        <f>IF(T211="SOPORTE_TELEFÓNICO",'TARIFAS 2025'!$B$14,IF(V211="PRINCIPAL",'TARIFAS 2025'!$B$8,IF(V211="INTERMEDIA",'TARIFAS 2025'!$C$8,IF(V211="LEJANA",'TARIFAS 2025'!$D$8))))</f>
        <v>51282</v>
      </c>
      <c r="AA211" s="90">
        <f t="shared" si="3"/>
        <v>51282</v>
      </c>
    </row>
    <row r="212" spans="1:27" s="82" customFormat="1" x14ac:dyDescent="0.3">
      <c r="A212" s="87" t="s">
        <v>85</v>
      </c>
      <c r="B212" s="86" t="str">
        <f>VLOOKUP(A212,'CENTROS DE COSTOS'!A:D,2,0)</f>
        <v>0036-0006</v>
      </c>
      <c r="C212" s="86" t="str">
        <f>VLOOKUP(A212,'CENTROS DE COSTOS'!A:D,3,0)</f>
        <v>Wompi Oriente</v>
      </c>
      <c r="D212" s="87">
        <v>73001</v>
      </c>
      <c r="E212" s="88">
        <v>3123838</v>
      </c>
      <c r="F212" s="87">
        <v>42846</v>
      </c>
      <c r="G212" s="86" t="s">
        <v>31</v>
      </c>
      <c r="H212" s="87" t="s">
        <v>1056</v>
      </c>
      <c r="I212" s="87" t="s">
        <v>85</v>
      </c>
      <c r="J212" s="87" t="s">
        <v>3521</v>
      </c>
      <c r="K212" s="86" t="s">
        <v>1170</v>
      </c>
      <c r="L212" s="87" t="s">
        <v>4548</v>
      </c>
      <c r="M212" s="89">
        <v>46001.675694444442</v>
      </c>
      <c r="N212" s="89">
        <v>46002.636111111111</v>
      </c>
      <c r="O212" s="86" t="s">
        <v>31</v>
      </c>
      <c r="P212" s="87" t="s">
        <v>1340</v>
      </c>
      <c r="Q212" s="87" t="s">
        <v>1341</v>
      </c>
      <c r="R212" s="87" t="s">
        <v>1838</v>
      </c>
      <c r="S212" s="87" t="s">
        <v>5244</v>
      </c>
      <c r="T212" s="87" t="s">
        <v>1172</v>
      </c>
      <c r="U212" s="87">
        <v>16</v>
      </c>
      <c r="V212" s="87" t="s">
        <v>40</v>
      </c>
      <c r="W212" s="87" t="s">
        <v>121</v>
      </c>
      <c r="X212" s="87" t="s">
        <v>1308</v>
      </c>
      <c r="Y212" s="87">
        <v>1</v>
      </c>
      <c r="Z212" s="90">
        <f>IF(T212="SOPORTE_TELEFÓNICO",'TARIFAS 2025'!$B$14,IF(V212="PRINCIPAL",'TARIFAS 2025'!$B$8,IF(V212="INTERMEDIA",'TARIFAS 2025'!$C$8,IF(V212="LEJANA",'TARIFAS 2025'!$D$8))))</f>
        <v>51282</v>
      </c>
      <c r="AA212" s="90">
        <f t="shared" si="3"/>
        <v>51282</v>
      </c>
    </row>
    <row r="213" spans="1:27" s="82" customFormat="1" x14ac:dyDescent="0.3">
      <c r="A213" s="87" t="s">
        <v>77</v>
      </c>
      <c r="B213" s="86" t="str">
        <f>VLOOKUP(A213,'CENTROS DE COSTOS'!A:D,2,0)</f>
        <v>0036-0003</v>
      </c>
      <c r="C213" s="86" t="str">
        <f>VLOOKUP(A213,'CENTROS DE COSTOS'!A:D,3,0)</f>
        <v>Wompi Suroccidente</v>
      </c>
      <c r="D213" s="87">
        <v>76001</v>
      </c>
      <c r="E213" s="88">
        <v>3127021</v>
      </c>
      <c r="F213" s="87">
        <v>75472</v>
      </c>
      <c r="G213" s="86" t="s">
        <v>31</v>
      </c>
      <c r="H213" s="87" t="s">
        <v>1101</v>
      </c>
      <c r="I213" s="87" t="s">
        <v>77</v>
      </c>
      <c r="J213" s="87" t="s">
        <v>3522</v>
      </c>
      <c r="K213" s="86" t="s">
        <v>1170</v>
      </c>
      <c r="L213" s="87" t="s">
        <v>4549</v>
      </c>
      <c r="M213" s="89">
        <v>46002.476388888892</v>
      </c>
      <c r="N213" s="89">
        <v>46002.665972222218</v>
      </c>
      <c r="O213" s="86" t="s">
        <v>31</v>
      </c>
      <c r="P213" s="87" t="s">
        <v>1250</v>
      </c>
      <c r="Q213" s="87" t="s">
        <v>1280</v>
      </c>
      <c r="R213" s="87" t="s">
        <v>1283</v>
      </c>
      <c r="S213" s="87" t="s">
        <v>5245</v>
      </c>
      <c r="T213" s="87" t="s">
        <v>1172</v>
      </c>
      <c r="U213" s="87">
        <v>48</v>
      </c>
      <c r="V213" s="87" t="s">
        <v>40</v>
      </c>
      <c r="W213" s="87" t="s">
        <v>121</v>
      </c>
      <c r="X213" s="87" t="s">
        <v>1260</v>
      </c>
      <c r="Y213" s="87">
        <v>1</v>
      </c>
      <c r="Z213" s="90">
        <f>IF(T213="SOPORTE_TELEFÓNICO",'TARIFAS 2025'!$B$14,IF(V213="PRINCIPAL",'TARIFAS 2025'!$B$8,IF(V213="INTERMEDIA",'TARIFAS 2025'!$C$8,IF(V213="LEJANA",'TARIFAS 2025'!$D$8))))</f>
        <v>51282</v>
      </c>
      <c r="AA213" s="90">
        <f t="shared" si="3"/>
        <v>51282</v>
      </c>
    </row>
    <row r="214" spans="1:27" s="82" customFormat="1" x14ac:dyDescent="0.3">
      <c r="A214" s="87" t="s">
        <v>86</v>
      </c>
      <c r="B214" s="86" t="str">
        <f>VLOOKUP(A214,'CENTROS DE COSTOS'!A:D,2,0)</f>
        <v>0036-0002</v>
      </c>
      <c r="C214" s="86" t="str">
        <f>VLOOKUP(A214,'CENTROS DE COSTOS'!A:D,3,0)</f>
        <v>Wompi Eje Cafetero</v>
      </c>
      <c r="D214" s="87">
        <v>17001</v>
      </c>
      <c r="E214" s="88">
        <v>3124530</v>
      </c>
      <c r="F214" s="87">
        <v>50016</v>
      </c>
      <c r="G214" s="86" t="s">
        <v>31</v>
      </c>
      <c r="H214" s="87" t="s">
        <v>126</v>
      </c>
      <c r="I214" s="87" t="s">
        <v>86</v>
      </c>
      <c r="J214" s="87" t="s">
        <v>3523</v>
      </c>
      <c r="K214" s="86" t="s">
        <v>1170</v>
      </c>
      <c r="L214" s="87" t="s">
        <v>4550</v>
      </c>
      <c r="M214" s="89">
        <v>46002.333333333343</v>
      </c>
      <c r="N214" s="89">
        <v>46002.669444444437</v>
      </c>
      <c r="O214" s="86" t="s">
        <v>31</v>
      </c>
      <c r="P214" s="87" t="s">
        <v>1262</v>
      </c>
      <c r="Q214" s="87" t="s">
        <v>1330</v>
      </c>
      <c r="R214" s="87" t="s">
        <v>1275</v>
      </c>
      <c r="S214" s="87" t="s">
        <v>5246</v>
      </c>
      <c r="T214" s="87" t="s">
        <v>1172</v>
      </c>
      <c r="U214" s="87">
        <v>56</v>
      </c>
      <c r="V214" s="87" t="s">
        <v>40</v>
      </c>
      <c r="W214" s="87" t="s">
        <v>121</v>
      </c>
      <c r="X214" s="87" t="s">
        <v>1495</v>
      </c>
      <c r="Y214" s="87">
        <v>1</v>
      </c>
      <c r="Z214" s="90">
        <f>IF(T214="SOPORTE_TELEFÓNICO",'TARIFAS 2025'!$B$14,IF(V214="PRINCIPAL",'TARIFAS 2025'!$B$8,IF(V214="INTERMEDIA",'TARIFAS 2025'!$C$8,IF(V214="LEJANA",'TARIFAS 2025'!$D$8))))</f>
        <v>51282</v>
      </c>
      <c r="AA214" s="90">
        <f t="shared" si="3"/>
        <v>51282</v>
      </c>
    </row>
    <row r="215" spans="1:27" s="82" customFormat="1" x14ac:dyDescent="0.3">
      <c r="A215" s="87" t="s">
        <v>89</v>
      </c>
      <c r="B215" s="86" t="str">
        <f>VLOOKUP(A215,'CENTROS DE COSTOS'!A:D,2,0)</f>
        <v>0036-0001</v>
      </c>
      <c r="C215" s="86" t="str">
        <f>VLOOKUP(A215,'CENTROS DE COSTOS'!A:D,3,0)</f>
        <v>Wompi Costa</v>
      </c>
      <c r="D215" s="87">
        <v>23162</v>
      </c>
      <c r="E215" s="88">
        <v>3124184</v>
      </c>
      <c r="F215" s="87">
        <v>78421</v>
      </c>
      <c r="G215" s="86" t="s">
        <v>31</v>
      </c>
      <c r="H215" s="87" t="s">
        <v>276</v>
      </c>
      <c r="I215" s="87" t="s">
        <v>595</v>
      </c>
      <c r="J215" s="87" t="s">
        <v>3524</v>
      </c>
      <c r="K215" s="86" t="s">
        <v>1170</v>
      </c>
      <c r="L215" s="87" t="s">
        <v>4551</v>
      </c>
      <c r="M215" s="89">
        <v>46002.333333333343</v>
      </c>
      <c r="N215" s="89">
        <v>46002.673611111109</v>
      </c>
      <c r="O215" s="86" t="s">
        <v>31</v>
      </c>
      <c r="P215" s="87" t="s">
        <v>1257</v>
      </c>
      <c r="Q215" s="87" t="s">
        <v>1285</v>
      </c>
      <c r="R215" s="87" t="s">
        <v>1271</v>
      </c>
      <c r="S215" s="87" t="s">
        <v>5247</v>
      </c>
      <c r="T215" s="87" t="s">
        <v>1172</v>
      </c>
      <c r="U215" s="87">
        <v>0</v>
      </c>
      <c r="V215" s="87" t="s">
        <v>40</v>
      </c>
      <c r="W215" s="87" t="s">
        <v>121</v>
      </c>
      <c r="X215" s="87" t="s">
        <v>1209</v>
      </c>
      <c r="Y215" s="87">
        <v>1</v>
      </c>
      <c r="Z215" s="90">
        <f>IF(T215="SOPORTE_TELEFÓNICO",'TARIFAS 2025'!$B$14,IF(V215="PRINCIPAL",'TARIFAS 2025'!$B$8,IF(V215="INTERMEDIA",'TARIFAS 2025'!$C$8,IF(V215="LEJANA",'TARIFAS 2025'!$D$8))))</f>
        <v>51282</v>
      </c>
      <c r="AA215" s="90">
        <f t="shared" si="3"/>
        <v>51282</v>
      </c>
    </row>
    <row r="216" spans="1:27" s="82" customFormat="1" x14ac:dyDescent="0.3">
      <c r="A216" s="87" t="s">
        <v>98</v>
      </c>
      <c r="B216" s="86" t="str">
        <f>VLOOKUP(A216,'CENTROS DE COSTOS'!A:D,2,0)</f>
        <v>0036-0006</v>
      </c>
      <c r="C216" s="86" t="str">
        <f>VLOOKUP(A216,'CENTROS DE COSTOS'!A:D,3,0)</f>
        <v>Wompi Oriente</v>
      </c>
      <c r="D216" s="87">
        <v>50001</v>
      </c>
      <c r="E216" s="88">
        <v>3126129</v>
      </c>
      <c r="F216" s="87">
        <v>71920</v>
      </c>
      <c r="G216" s="86" t="s">
        <v>31</v>
      </c>
      <c r="H216" s="87" t="s">
        <v>814</v>
      </c>
      <c r="I216" s="87" t="s">
        <v>98</v>
      </c>
      <c r="J216" s="87" t="s">
        <v>2222</v>
      </c>
      <c r="K216" s="86" t="s">
        <v>1170</v>
      </c>
      <c r="L216" s="87" t="s">
        <v>4552</v>
      </c>
      <c r="M216" s="89">
        <v>46002.405555555553</v>
      </c>
      <c r="N216" s="89">
        <v>46002.677083333343</v>
      </c>
      <c r="O216" s="86" t="s">
        <v>31</v>
      </c>
      <c r="P216" s="87" t="s">
        <v>1262</v>
      </c>
      <c r="Q216" s="87" t="s">
        <v>1330</v>
      </c>
      <c r="R216" s="87" t="s">
        <v>1275</v>
      </c>
      <c r="S216" s="87" t="s">
        <v>5248</v>
      </c>
      <c r="T216" s="87" t="s">
        <v>1172</v>
      </c>
      <c r="U216" s="87">
        <v>16</v>
      </c>
      <c r="V216" s="87" t="s">
        <v>40</v>
      </c>
      <c r="W216" s="87" t="s">
        <v>121</v>
      </c>
      <c r="X216" s="87" t="s">
        <v>1461</v>
      </c>
      <c r="Y216" s="87">
        <v>1</v>
      </c>
      <c r="Z216" s="90">
        <f>IF(T216="SOPORTE_TELEFÓNICO",'TARIFAS 2025'!$B$14,IF(V216="PRINCIPAL",'TARIFAS 2025'!$B$8,IF(V216="INTERMEDIA",'TARIFAS 2025'!$C$8,IF(V216="LEJANA",'TARIFAS 2025'!$D$8))))</f>
        <v>51282</v>
      </c>
      <c r="AA216" s="90">
        <f t="shared" si="3"/>
        <v>51282</v>
      </c>
    </row>
    <row r="217" spans="1:27" s="82" customFormat="1" x14ac:dyDescent="0.3">
      <c r="A217" s="87" t="s">
        <v>92</v>
      </c>
      <c r="B217" s="86" t="str">
        <f>VLOOKUP(A217,'CENTROS DE COSTOS'!A:D,2,0)</f>
        <v>0036-0002</v>
      </c>
      <c r="C217" s="86" t="str">
        <f>VLOOKUP(A217,'CENTROS DE COSTOS'!A:D,3,0)</f>
        <v>Wompi Eje Cafetero</v>
      </c>
      <c r="D217" s="87">
        <v>63130</v>
      </c>
      <c r="E217" s="88">
        <v>3124130</v>
      </c>
      <c r="F217" s="87">
        <v>12911</v>
      </c>
      <c r="G217" s="86" t="s">
        <v>31</v>
      </c>
      <c r="H217" s="87" t="s">
        <v>939</v>
      </c>
      <c r="I217" s="87" t="s">
        <v>940</v>
      </c>
      <c r="J217" s="87" t="s">
        <v>3525</v>
      </c>
      <c r="K217" s="86" t="s">
        <v>1170</v>
      </c>
      <c r="L217" s="87" t="s">
        <v>4553</v>
      </c>
      <c r="M217" s="89">
        <v>46001.700694444437</v>
      </c>
      <c r="N217" s="89">
        <v>46002.686111111107</v>
      </c>
      <c r="O217" s="86" t="s">
        <v>31</v>
      </c>
      <c r="P217" s="87" t="s">
        <v>1340</v>
      </c>
      <c r="Q217" s="87" t="s">
        <v>1400</v>
      </c>
      <c r="R217" s="87" t="s">
        <v>1377</v>
      </c>
      <c r="S217" s="87" t="s">
        <v>5249</v>
      </c>
      <c r="T217" s="87" t="s">
        <v>1172</v>
      </c>
      <c r="U217" s="87">
        <v>0</v>
      </c>
      <c r="V217" s="87" t="s">
        <v>41</v>
      </c>
      <c r="W217" s="87" t="s">
        <v>121</v>
      </c>
      <c r="X217" s="87" t="s">
        <v>1231</v>
      </c>
      <c r="Y217" s="87">
        <v>1</v>
      </c>
      <c r="Z217" s="90">
        <f>IF(T217="SOPORTE_TELEFÓNICO",'TARIFAS 2025'!$B$14,IF(V217="PRINCIPAL",'TARIFAS 2025'!$B$8,IF(V217="INTERMEDIA",'TARIFAS 2025'!$C$8,IF(V217="LEJANA",'TARIFAS 2025'!$D$8))))</f>
        <v>172989</v>
      </c>
      <c r="AA217" s="90">
        <f t="shared" si="3"/>
        <v>172989</v>
      </c>
    </row>
    <row r="218" spans="1:27" s="82" customFormat="1" x14ac:dyDescent="0.3">
      <c r="A218" s="87" t="s">
        <v>88</v>
      </c>
      <c r="B218" s="86" t="str">
        <f>VLOOKUP(A218,'CENTROS DE COSTOS'!A:D,2,0)</f>
        <v>0036-0005</v>
      </c>
      <c r="C218" s="86" t="str">
        <f>VLOOKUP(A218,'CENTROS DE COSTOS'!A:D,3,0)</f>
        <v>Wompi Noroccidente</v>
      </c>
      <c r="D218" s="87">
        <v>5001</v>
      </c>
      <c r="E218" s="88">
        <v>3124053</v>
      </c>
      <c r="F218" s="87">
        <v>68653</v>
      </c>
      <c r="G218" s="86" t="s">
        <v>31</v>
      </c>
      <c r="H218" s="87" t="s">
        <v>120</v>
      </c>
      <c r="I218" s="87" t="s">
        <v>88</v>
      </c>
      <c r="J218" s="87" t="s">
        <v>3526</v>
      </c>
      <c r="K218" s="86" t="s">
        <v>1170</v>
      </c>
      <c r="L218" s="87" t="s">
        <v>4554</v>
      </c>
      <c r="M218" s="89">
        <v>46002.333333333343</v>
      </c>
      <c r="N218" s="89">
        <v>46002.693749999999</v>
      </c>
      <c r="O218" s="86" t="s">
        <v>31</v>
      </c>
      <c r="P218" s="87" t="s">
        <v>1250</v>
      </c>
      <c r="Q218" s="87" t="s">
        <v>1251</v>
      </c>
      <c r="R218" s="87" t="s">
        <v>1283</v>
      </c>
      <c r="S218" s="87" t="s">
        <v>5250</v>
      </c>
      <c r="T218" s="87" t="s">
        <v>1253</v>
      </c>
      <c r="U218" s="87">
        <v>24</v>
      </c>
      <c r="V218" s="87" t="s">
        <v>40</v>
      </c>
      <c r="W218" s="87" t="s">
        <v>121</v>
      </c>
      <c r="X218" s="87" t="s">
        <v>1315</v>
      </c>
      <c r="Y218" s="87">
        <v>1</v>
      </c>
      <c r="Z218" s="90">
        <f>IF(T218="SOPORTE_TELEFÓNICO",'TARIFAS 2025'!$B$14,IF(V218="PRINCIPAL",'TARIFAS 2025'!$B$8,IF(V218="INTERMEDIA",'TARIFAS 2025'!$C$8,IF(V218="LEJANA",'TARIFAS 2025'!$D$8))))</f>
        <v>22000</v>
      </c>
      <c r="AA218" s="90">
        <f t="shared" si="3"/>
        <v>22000</v>
      </c>
    </row>
    <row r="219" spans="1:27" s="82" customFormat="1" x14ac:dyDescent="0.3">
      <c r="A219" s="87" t="s">
        <v>90</v>
      </c>
      <c r="B219" s="86" t="str">
        <f>VLOOKUP(A219,'CENTROS DE COSTOS'!A:D,2,0)</f>
        <v>0036-0006</v>
      </c>
      <c r="C219" s="86" t="str">
        <f>VLOOKUP(A219,'CENTROS DE COSTOS'!A:D,3,0)</f>
        <v>Wompi Oriente</v>
      </c>
      <c r="D219" s="87">
        <v>41001</v>
      </c>
      <c r="E219" s="88">
        <v>3122037</v>
      </c>
      <c r="F219" s="87">
        <v>64277</v>
      </c>
      <c r="G219" s="86" t="s">
        <v>31</v>
      </c>
      <c r="H219" s="87" t="s">
        <v>740</v>
      </c>
      <c r="I219" s="87" t="s">
        <v>90</v>
      </c>
      <c r="J219" s="87" t="s">
        <v>3465</v>
      </c>
      <c r="K219" s="86" t="s">
        <v>1170</v>
      </c>
      <c r="L219" s="87" t="s">
        <v>4555</v>
      </c>
      <c r="M219" s="89">
        <v>46001.518750000003</v>
      </c>
      <c r="N219" s="89">
        <v>46002.70208333333</v>
      </c>
      <c r="O219" s="86" t="s">
        <v>31</v>
      </c>
      <c r="P219" s="87" t="s">
        <v>1332</v>
      </c>
      <c r="Q219" s="87" t="s">
        <v>1346</v>
      </c>
      <c r="R219" s="87" t="s">
        <v>1333</v>
      </c>
      <c r="S219" s="87" t="s">
        <v>5251</v>
      </c>
      <c r="T219" s="87" t="s">
        <v>1172</v>
      </c>
      <c r="U219" s="87">
        <v>56</v>
      </c>
      <c r="V219" s="87" t="s">
        <v>40</v>
      </c>
      <c r="W219" s="87" t="s">
        <v>121</v>
      </c>
      <c r="X219" s="87" t="s">
        <v>1214</v>
      </c>
      <c r="Y219" s="87">
        <v>1</v>
      </c>
      <c r="Z219" s="90">
        <f>IF(T219="SOPORTE_TELEFÓNICO",'TARIFAS 2025'!$B$14,IF(V219="PRINCIPAL",'TARIFAS 2025'!$B$8,IF(V219="INTERMEDIA",'TARIFAS 2025'!$C$8,IF(V219="LEJANA",'TARIFAS 2025'!$D$8))))</f>
        <v>51282</v>
      </c>
      <c r="AA219" s="90">
        <f t="shared" si="3"/>
        <v>51282</v>
      </c>
    </row>
    <row r="220" spans="1:27" s="82" customFormat="1" x14ac:dyDescent="0.3">
      <c r="A220" s="87" t="s">
        <v>92</v>
      </c>
      <c r="B220" s="86" t="str">
        <f>VLOOKUP(A220,'CENTROS DE COSTOS'!A:D,2,0)</f>
        <v>0036-0002</v>
      </c>
      <c r="C220" s="86" t="str">
        <f>VLOOKUP(A220,'CENTROS DE COSTOS'!A:D,3,0)</f>
        <v>Wompi Eje Cafetero</v>
      </c>
      <c r="D220" s="87">
        <v>63001</v>
      </c>
      <c r="E220" s="88">
        <v>3120421</v>
      </c>
      <c r="F220" s="87">
        <v>63807</v>
      </c>
      <c r="G220" s="86" t="s">
        <v>31</v>
      </c>
      <c r="H220" s="87" t="s">
        <v>939</v>
      </c>
      <c r="I220" s="87" t="s">
        <v>122</v>
      </c>
      <c r="J220" s="87" t="s">
        <v>3527</v>
      </c>
      <c r="K220" s="86" t="s">
        <v>1170</v>
      </c>
      <c r="L220" s="87" t="s">
        <v>4556</v>
      </c>
      <c r="M220" s="89">
        <v>46001.404861111107</v>
      </c>
      <c r="N220" s="89">
        <v>46002.713194444441</v>
      </c>
      <c r="O220" s="86" t="s">
        <v>31</v>
      </c>
      <c r="P220" s="87" t="s">
        <v>1250</v>
      </c>
      <c r="Q220" s="87" t="s">
        <v>1280</v>
      </c>
      <c r="R220" s="87" t="s">
        <v>1283</v>
      </c>
      <c r="S220" s="87" t="s">
        <v>5252</v>
      </c>
      <c r="T220" s="87" t="s">
        <v>1253</v>
      </c>
      <c r="U220" s="87">
        <v>32</v>
      </c>
      <c r="V220" s="87" t="s">
        <v>41</v>
      </c>
      <c r="W220" s="87" t="s">
        <v>121</v>
      </c>
      <c r="X220" s="87" t="s">
        <v>1231</v>
      </c>
      <c r="Y220" s="87">
        <v>1</v>
      </c>
      <c r="Z220" s="90">
        <f>IF(T220="SOPORTE_TELEFÓNICO",'TARIFAS 2025'!$B$14,IF(V220="PRINCIPAL",'TARIFAS 2025'!$B$8,IF(V220="INTERMEDIA",'TARIFAS 2025'!$C$8,IF(V220="LEJANA",'TARIFAS 2025'!$D$8))))</f>
        <v>22000</v>
      </c>
      <c r="AA220" s="90">
        <f t="shared" si="3"/>
        <v>22000</v>
      </c>
    </row>
    <row r="221" spans="1:27" s="82" customFormat="1" x14ac:dyDescent="0.3">
      <c r="A221" s="87" t="s">
        <v>81</v>
      </c>
      <c r="B221" s="86" t="str">
        <f>VLOOKUP(A221,'CENTROS DE COSTOS'!A:D,2,0)</f>
        <v>0036-0007</v>
      </c>
      <c r="C221" s="86" t="str">
        <f>VLOOKUP(A221,'CENTROS DE COSTOS'!A:D,3,0)</f>
        <v>Wompi Santander</v>
      </c>
      <c r="D221" s="87">
        <v>54001</v>
      </c>
      <c r="E221" s="88">
        <v>3127614</v>
      </c>
      <c r="F221" s="87">
        <v>68066</v>
      </c>
      <c r="G221" s="86" t="s">
        <v>31</v>
      </c>
      <c r="H221" s="87" t="s">
        <v>891</v>
      </c>
      <c r="I221" s="87" t="s">
        <v>81</v>
      </c>
      <c r="J221" s="87" t="s">
        <v>3528</v>
      </c>
      <c r="K221" s="86" t="s">
        <v>1170</v>
      </c>
      <c r="L221" s="87" t="s">
        <v>4557</v>
      </c>
      <c r="M221" s="89">
        <v>46002.513194444437</v>
      </c>
      <c r="N221" s="89">
        <v>46002.718055555553</v>
      </c>
      <c r="O221" s="86" t="s">
        <v>31</v>
      </c>
      <c r="P221" s="87" t="s">
        <v>1254</v>
      </c>
      <c r="Q221" s="87" t="s">
        <v>1255</v>
      </c>
      <c r="R221" s="87" t="s">
        <v>1317</v>
      </c>
      <c r="S221" s="87" t="s">
        <v>5253</v>
      </c>
      <c r="T221" s="87" t="s">
        <v>1253</v>
      </c>
      <c r="U221" s="87">
        <v>32</v>
      </c>
      <c r="V221" s="87" t="s">
        <v>40</v>
      </c>
      <c r="W221" s="87" t="s">
        <v>121</v>
      </c>
      <c r="X221" s="87" t="s">
        <v>1302</v>
      </c>
      <c r="Y221" s="87">
        <v>1</v>
      </c>
      <c r="Z221" s="90">
        <f>IF(T221="SOPORTE_TELEFÓNICO",'TARIFAS 2025'!$B$14,IF(V221="PRINCIPAL",'TARIFAS 2025'!$B$8,IF(V221="INTERMEDIA",'TARIFAS 2025'!$C$8,IF(V221="LEJANA",'TARIFAS 2025'!$D$8))))</f>
        <v>22000</v>
      </c>
      <c r="AA221" s="90">
        <f t="shared" si="3"/>
        <v>22000</v>
      </c>
    </row>
    <row r="222" spans="1:27" s="82" customFormat="1" x14ac:dyDescent="0.3">
      <c r="A222" s="87" t="s">
        <v>74</v>
      </c>
      <c r="B222" s="86" t="str">
        <f>VLOOKUP(A222,'CENTROS DE COSTOS'!A:D,2,0)</f>
        <v>0036-0007</v>
      </c>
      <c r="C222" s="86" t="str">
        <f>VLOOKUP(A222,'CENTROS DE COSTOS'!A:D,3,0)</f>
        <v>Wompi Santander</v>
      </c>
      <c r="D222" s="87">
        <v>68307</v>
      </c>
      <c r="E222" s="88">
        <v>3127732</v>
      </c>
      <c r="F222" s="87">
        <v>38881</v>
      </c>
      <c r="G222" s="86" t="s">
        <v>31</v>
      </c>
      <c r="H222" s="87" t="s">
        <v>963</v>
      </c>
      <c r="I222" s="87" t="s">
        <v>990</v>
      </c>
      <c r="J222" s="87" t="s">
        <v>3513</v>
      </c>
      <c r="K222" s="86" t="s">
        <v>1170</v>
      </c>
      <c r="L222" s="87" t="s">
        <v>4558</v>
      </c>
      <c r="M222" s="89">
        <v>46002.527777777781</v>
      </c>
      <c r="N222" s="89">
        <v>46002.722916666673</v>
      </c>
      <c r="O222" s="86" t="s">
        <v>31</v>
      </c>
      <c r="P222" s="87" t="s">
        <v>1250</v>
      </c>
      <c r="Q222" s="87" t="s">
        <v>1280</v>
      </c>
      <c r="R222" s="87" t="s">
        <v>1283</v>
      </c>
      <c r="S222" s="87" t="s">
        <v>5254</v>
      </c>
      <c r="T222" s="87" t="s">
        <v>1172</v>
      </c>
      <c r="U222" s="87">
        <v>24</v>
      </c>
      <c r="V222" s="87" t="s">
        <v>40</v>
      </c>
      <c r="W222" s="87" t="s">
        <v>121</v>
      </c>
      <c r="X222" s="87" t="s">
        <v>1430</v>
      </c>
      <c r="Y222" s="87">
        <v>1</v>
      </c>
      <c r="Z222" s="90">
        <f>IF(T222="SOPORTE_TELEFÓNICO",'TARIFAS 2025'!$B$14,IF(V222="PRINCIPAL",'TARIFAS 2025'!$B$8,IF(V222="INTERMEDIA",'TARIFAS 2025'!$C$8,IF(V222="LEJANA",'TARIFAS 2025'!$D$8))))</f>
        <v>51282</v>
      </c>
      <c r="AA222" s="90">
        <f t="shared" si="3"/>
        <v>51282</v>
      </c>
    </row>
    <row r="223" spans="1:27" s="82" customFormat="1" x14ac:dyDescent="0.3">
      <c r="A223" s="87" t="s">
        <v>91</v>
      </c>
      <c r="B223" s="86" t="str">
        <f>VLOOKUP(A223,'CENTROS DE COSTOS'!A:D,2,0)</f>
        <v>0036-0003</v>
      </c>
      <c r="C223" s="86" t="str">
        <f>VLOOKUP(A223,'CENTROS DE COSTOS'!A:D,3,0)</f>
        <v>Wompi Suroccidente</v>
      </c>
      <c r="D223" s="87">
        <v>52411</v>
      </c>
      <c r="E223" s="88">
        <v>3112600</v>
      </c>
      <c r="F223" s="87">
        <v>79216</v>
      </c>
      <c r="G223" s="86" t="s">
        <v>31</v>
      </c>
      <c r="H223" s="87" t="s">
        <v>133</v>
      </c>
      <c r="I223" s="87" t="s">
        <v>869</v>
      </c>
      <c r="J223" s="87" t="s">
        <v>3529</v>
      </c>
      <c r="K223" s="86" t="s">
        <v>1170</v>
      </c>
      <c r="L223" s="87" t="s">
        <v>4559</v>
      </c>
      <c r="M223" s="89">
        <v>45999.48333333333</v>
      </c>
      <c r="N223" s="89">
        <v>46002.73541666667</v>
      </c>
      <c r="O223" s="86" t="s">
        <v>31</v>
      </c>
      <c r="P223" s="87" t="s">
        <v>1340</v>
      </c>
      <c r="Q223" s="87" t="s">
        <v>1341</v>
      </c>
      <c r="R223" s="87" t="s">
        <v>1342</v>
      </c>
      <c r="S223" s="87" t="s">
        <v>5255</v>
      </c>
      <c r="T223" s="87" t="s">
        <v>1253</v>
      </c>
      <c r="U223" s="87">
        <v>0</v>
      </c>
      <c r="V223" s="87" t="s">
        <v>42</v>
      </c>
      <c r="W223" s="87" t="s">
        <v>121</v>
      </c>
      <c r="X223" s="87" t="s">
        <v>1206</v>
      </c>
      <c r="Y223" s="87">
        <v>1</v>
      </c>
      <c r="Z223" s="90">
        <f>IF(T223="SOPORTE_TELEFÓNICO",'TARIFAS 2025'!$B$14,IF(V223="PRINCIPAL",'TARIFAS 2025'!$B$8,IF(V223="INTERMEDIA",'TARIFAS 2025'!$C$8,IF(V223="LEJANA",'TARIFAS 2025'!$D$8))))</f>
        <v>22000</v>
      </c>
      <c r="AA223" s="90">
        <f t="shared" si="3"/>
        <v>22000</v>
      </c>
    </row>
    <row r="224" spans="1:27" s="82" customFormat="1" x14ac:dyDescent="0.3">
      <c r="A224" s="87" t="s">
        <v>77</v>
      </c>
      <c r="B224" s="86" t="str">
        <f>VLOOKUP(A224,'CENTROS DE COSTOS'!A:D,2,0)</f>
        <v>0036-0003</v>
      </c>
      <c r="C224" s="86" t="str">
        <f>VLOOKUP(A224,'CENTROS DE COSTOS'!A:D,3,0)</f>
        <v>Wompi Suroccidente</v>
      </c>
      <c r="D224" s="87" t="s">
        <v>1702</v>
      </c>
      <c r="E224" s="88" t="s">
        <v>3870</v>
      </c>
      <c r="F224" s="87" t="s">
        <v>1858</v>
      </c>
      <c r="G224" s="86" t="s">
        <v>31</v>
      </c>
      <c r="H224" s="87" t="s">
        <v>1101</v>
      </c>
      <c r="I224" s="87" t="s">
        <v>1119</v>
      </c>
      <c r="J224" s="87" t="s">
        <v>1471</v>
      </c>
      <c r="K224" s="86" t="s">
        <v>1170</v>
      </c>
      <c r="L224" s="87" t="s">
        <v>4560</v>
      </c>
      <c r="M224" s="89">
        <v>45988.529861111107</v>
      </c>
      <c r="N224" s="89">
        <v>46001.892361111109</v>
      </c>
      <c r="O224" s="86" t="s">
        <v>31</v>
      </c>
      <c r="P224" s="87" t="s">
        <v>1254</v>
      </c>
      <c r="Q224" s="87" t="s">
        <v>1255</v>
      </c>
      <c r="R224" s="87" t="s">
        <v>1256</v>
      </c>
      <c r="S224" s="87" t="s">
        <v>5256</v>
      </c>
      <c r="T224" s="87" t="s">
        <v>1253</v>
      </c>
      <c r="U224" s="87" t="s">
        <v>1845</v>
      </c>
      <c r="V224" s="87" t="s">
        <v>41</v>
      </c>
      <c r="W224" s="87" t="s">
        <v>121</v>
      </c>
      <c r="X224" s="87" t="s">
        <v>1288</v>
      </c>
      <c r="Y224" s="87">
        <v>2</v>
      </c>
      <c r="Z224" s="90">
        <f>IF(T224="SOPORTE_TELEFÓNICO",'TARIFAS 2025'!$B$14,IF(V224="PRINCIPAL",'TARIFAS 2025'!$B$8,IF(V224="INTERMEDIA",'TARIFAS 2025'!$C$8,IF(V224="LEJANA",'TARIFAS 2025'!$D$8))))</f>
        <v>22000</v>
      </c>
      <c r="AA224" s="90">
        <f t="shared" si="3"/>
        <v>44000</v>
      </c>
    </row>
    <row r="225" spans="1:27" s="82" customFormat="1" x14ac:dyDescent="0.3">
      <c r="A225" s="87" t="s">
        <v>88</v>
      </c>
      <c r="B225" s="86" t="str">
        <f>VLOOKUP(A225,'CENTROS DE COSTOS'!A:D,2,0)</f>
        <v>0036-0005</v>
      </c>
      <c r="C225" s="86" t="str">
        <f>VLOOKUP(A225,'CENTROS DE COSTOS'!A:D,3,0)</f>
        <v>Wompi Noroccidente</v>
      </c>
      <c r="D225" s="87" t="s">
        <v>1644</v>
      </c>
      <c r="E225" s="88" t="s">
        <v>3871</v>
      </c>
      <c r="F225" s="87" t="s">
        <v>2969</v>
      </c>
      <c r="G225" s="86" t="s">
        <v>31</v>
      </c>
      <c r="H225" s="87" t="s">
        <v>120</v>
      </c>
      <c r="I225" s="87" t="s">
        <v>88</v>
      </c>
      <c r="J225" s="87" t="s">
        <v>3530</v>
      </c>
      <c r="K225" s="86" t="s">
        <v>1170</v>
      </c>
      <c r="L225" s="87" t="s">
        <v>4561</v>
      </c>
      <c r="M225" s="89">
        <v>46002.333333333343</v>
      </c>
      <c r="N225" s="89">
        <v>46003.330555555563</v>
      </c>
      <c r="O225" s="86" t="s">
        <v>31</v>
      </c>
      <c r="P225" s="87" t="s">
        <v>1257</v>
      </c>
      <c r="Q225" s="87" t="s">
        <v>1258</v>
      </c>
      <c r="R225" s="87" t="s">
        <v>1259</v>
      </c>
      <c r="S225" s="87" t="s">
        <v>5257</v>
      </c>
      <c r="T225" s="87" t="s">
        <v>1172</v>
      </c>
      <c r="U225" s="87" t="s">
        <v>1845</v>
      </c>
      <c r="V225" s="87" t="s">
        <v>40</v>
      </c>
      <c r="W225" s="87" t="s">
        <v>121</v>
      </c>
      <c r="X225" s="87" t="s">
        <v>1220</v>
      </c>
      <c r="Y225" s="87">
        <v>1</v>
      </c>
      <c r="Z225" s="90">
        <f>IF(T225="SOPORTE_TELEFÓNICO",'TARIFAS 2025'!$B$14,IF(V225="PRINCIPAL",'TARIFAS 2025'!$B$8,IF(V225="INTERMEDIA",'TARIFAS 2025'!$C$8,IF(V225="LEJANA",'TARIFAS 2025'!$D$8))))</f>
        <v>51282</v>
      </c>
      <c r="AA225" s="90">
        <f t="shared" ref="AA225:AA281" si="4">Z225*Y225</f>
        <v>51282</v>
      </c>
    </row>
    <row r="226" spans="1:27" s="82" customFormat="1" x14ac:dyDescent="0.3">
      <c r="A226" s="87" t="s">
        <v>88</v>
      </c>
      <c r="B226" s="86" t="str">
        <f>VLOOKUP(A226,'CENTROS DE COSTOS'!A:D,2,0)</f>
        <v>0036-0005</v>
      </c>
      <c r="C226" s="86" t="str">
        <f>VLOOKUP(A226,'CENTROS DE COSTOS'!A:D,3,0)</f>
        <v>Wompi Noroccidente</v>
      </c>
      <c r="D226" s="87" t="s">
        <v>1665</v>
      </c>
      <c r="E226" s="88" t="s">
        <v>3872</v>
      </c>
      <c r="F226" s="87" t="s">
        <v>2970</v>
      </c>
      <c r="G226" s="86" t="s">
        <v>31</v>
      </c>
      <c r="H226" s="87" t="s">
        <v>120</v>
      </c>
      <c r="I226" s="87" t="s">
        <v>180</v>
      </c>
      <c r="J226" s="87" t="s">
        <v>3531</v>
      </c>
      <c r="K226" s="86" t="s">
        <v>1170</v>
      </c>
      <c r="L226" s="87" t="s">
        <v>4562</v>
      </c>
      <c r="M226" s="89">
        <v>46001.495833333327</v>
      </c>
      <c r="N226" s="89">
        <v>46003.34375</v>
      </c>
      <c r="O226" s="86" t="s">
        <v>31</v>
      </c>
      <c r="P226" s="87" t="s">
        <v>1250</v>
      </c>
      <c r="Q226" s="87" t="s">
        <v>1251</v>
      </c>
      <c r="R226" s="87" t="s">
        <v>1252</v>
      </c>
      <c r="S226" s="87" t="s">
        <v>5258</v>
      </c>
      <c r="T226" s="87" t="s">
        <v>1253</v>
      </c>
      <c r="U226" s="87" t="s">
        <v>1848</v>
      </c>
      <c r="V226" s="87" t="s">
        <v>40</v>
      </c>
      <c r="W226" s="87" t="s">
        <v>121</v>
      </c>
      <c r="X226" s="87" t="s">
        <v>1273</v>
      </c>
      <c r="Y226" s="87">
        <v>1</v>
      </c>
      <c r="Z226" s="90">
        <f>IF(T226="SOPORTE_TELEFÓNICO",'TARIFAS 2025'!$B$14,IF(V226="PRINCIPAL",'TARIFAS 2025'!$B$8,IF(V226="INTERMEDIA",'TARIFAS 2025'!$C$8,IF(V226="LEJANA",'TARIFAS 2025'!$D$8))))</f>
        <v>22000</v>
      </c>
      <c r="AA226" s="90">
        <f t="shared" si="4"/>
        <v>22000</v>
      </c>
    </row>
    <row r="227" spans="1:27" s="82" customFormat="1" x14ac:dyDescent="0.3">
      <c r="A227" s="87" t="s">
        <v>77</v>
      </c>
      <c r="B227" s="86" t="str">
        <f>VLOOKUP(A227,'CENTROS DE COSTOS'!A:D,2,0)</f>
        <v>0036-0003</v>
      </c>
      <c r="C227" s="86" t="str">
        <f>VLOOKUP(A227,'CENTROS DE COSTOS'!A:D,3,0)</f>
        <v>Wompi Suroccidente</v>
      </c>
      <c r="D227" s="87" t="s">
        <v>1639</v>
      </c>
      <c r="E227" s="88" t="s">
        <v>3873</v>
      </c>
      <c r="F227" s="87" t="s">
        <v>2971</v>
      </c>
      <c r="G227" s="86" t="s">
        <v>31</v>
      </c>
      <c r="H227" s="87" t="s">
        <v>1101</v>
      </c>
      <c r="I227" s="87" t="s">
        <v>77</v>
      </c>
      <c r="J227" s="87" t="s">
        <v>3532</v>
      </c>
      <c r="K227" s="86" t="s">
        <v>1170</v>
      </c>
      <c r="L227" s="87" t="s">
        <v>4563</v>
      </c>
      <c r="M227" s="89">
        <v>45997.375</v>
      </c>
      <c r="N227" s="89">
        <v>46003.348611111112</v>
      </c>
      <c r="O227" s="86" t="s">
        <v>31</v>
      </c>
      <c r="P227" s="87" t="s">
        <v>1262</v>
      </c>
      <c r="Q227" s="87" t="s">
        <v>1274</v>
      </c>
      <c r="R227" s="87" t="s">
        <v>1275</v>
      </c>
      <c r="S227" s="87" t="s">
        <v>5259</v>
      </c>
      <c r="T227" s="87" t="s">
        <v>1253</v>
      </c>
      <c r="U227" s="87" t="s">
        <v>1847</v>
      </c>
      <c r="V227" s="87" t="s">
        <v>40</v>
      </c>
      <c r="W227" s="87" t="s">
        <v>121</v>
      </c>
      <c r="X227" s="87" t="s">
        <v>1288</v>
      </c>
      <c r="Y227" s="87">
        <v>1</v>
      </c>
      <c r="Z227" s="90">
        <f>IF(T227="SOPORTE_TELEFÓNICO",'TARIFAS 2025'!$B$14,IF(V227="PRINCIPAL",'TARIFAS 2025'!$B$8,IF(V227="INTERMEDIA",'TARIFAS 2025'!$C$8,IF(V227="LEJANA",'TARIFAS 2025'!$D$8))))</f>
        <v>22000</v>
      </c>
      <c r="AA227" s="90">
        <f t="shared" si="4"/>
        <v>22000</v>
      </c>
    </row>
    <row r="228" spans="1:27" s="82" customFormat="1" x14ac:dyDescent="0.3">
      <c r="A228" s="87" t="s">
        <v>77</v>
      </c>
      <c r="B228" s="86" t="str">
        <f>VLOOKUP(A228,'CENTROS DE COSTOS'!A:D,2,0)</f>
        <v>0036-0003</v>
      </c>
      <c r="C228" s="86" t="str">
        <f>VLOOKUP(A228,'CENTROS DE COSTOS'!A:D,3,0)</f>
        <v>Wompi Suroccidente</v>
      </c>
      <c r="D228" s="87" t="s">
        <v>3806</v>
      </c>
      <c r="E228" s="88" t="s">
        <v>3874</v>
      </c>
      <c r="F228" s="87" t="s">
        <v>2972</v>
      </c>
      <c r="G228" s="86" t="s">
        <v>31</v>
      </c>
      <c r="H228" s="87" t="s">
        <v>1101</v>
      </c>
      <c r="I228" s="87" t="s">
        <v>1134</v>
      </c>
      <c r="J228" s="87" t="s">
        <v>3533</v>
      </c>
      <c r="K228" s="86" t="s">
        <v>1170</v>
      </c>
      <c r="L228" s="87" t="s">
        <v>4564</v>
      </c>
      <c r="M228" s="89">
        <v>45997.375</v>
      </c>
      <c r="N228" s="89">
        <v>46003.352777777778</v>
      </c>
      <c r="O228" s="86" t="s">
        <v>31</v>
      </c>
      <c r="P228" s="87" t="s">
        <v>1262</v>
      </c>
      <c r="Q228" s="87" t="s">
        <v>1274</v>
      </c>
      <c r="R228" s="87" t="s">
        <v>1275</v>
      </c>
      <c r="S228" s="87" t="s">
        <v>5260</v>
      </c>
      <c r="T228" s="87" t="s">
        <v>1253</v>
      </c>
      <c r="U228" s="87" t="s">
        <v>1841</v>
      </c>
      <c r="V228" s="87" t="s">
        <v>40</v>
      </c>
      <c r="W228" s="87" t="s">
        <v>121</v>
      </c>
      <c r="X228" s="87" t="s">
        <v>1288</v>
      </c>
      <c r="Y228" s="87">
        <v>1</v>
      </c>
      <c r="Z228" s="90">
        <f>IF(T228="SOPORTE_TELEFÓNICO",'TARIFAS 2025'!$B$14,IF(V228="PRINCIPAL",'TARIFAS 2025'!$B$8,IF(V228="INTERMEDIA",'TARIFAS 2025'!$C$8,IF(V228="LEJANA",'TARIFAS 2025'!$D$8))))</f>
        <v>22000</v>
      </c>
      <c r="AA228" s="90">
        <f t="shared" si="4"/>
        <v>22000</v>
      </c>
    </row>
    <row r="229" spans="1:27" s="82" customFormat="1" x14ac:dyDescent="0.3">
      <c r="A229" s="87" t="s">
        <v>71</v>
      </c>
      <c r="B229" s="86" t="str">
        <f>VLOOKUP(A229,'CENTROS DE COSTOS'!A:D,2,0)</f>
        <v>0036-0004</v>
      </c>
      <c r="C229" s="86" t="str">
        <f>VLOOKUP(A229,'CENTROS DE COSTOS'!A:D,3,0)</f>
        <v>Wompi Centro</v>
      </c>
      <c r="D229" s="87" t="s">
        <v>1637</v>
      </c>
      <c r="E229" s="88" t="s">
        <v>3875</v>
      </c>
      <c r="F229" s="87" t="s">
        <v>2973</v>
      </c>
      <c r="G229" s="86" t="s">
        <v>31</v>
      </c>
      <c r="H229" s="87" t="s">
        <v>618</v>
      </c>
      <c r="I229" s="87" t="s">
        <v>71</v>
      </c>
      <c r="J229" s="87" t="s">
        <v>3534</v>
      </c>
      <c r="K229" s="86" t="s">
        <v>1170</v>
      </c>
      <c r="L229" s="87" t="s">
        <v>4565</v>
      </c>
      <c r="M229" s="89">
        <v>46002.333333333343</v>
      </c>
      <c r="N229" s="89">
        <v>46003.36041666667</v>
      </c>
      <c r="O229" s="86" t="s">
        <v>31</v>
      </c>
      <c r="P229" s="87" t="s">
        <v>1303</v>
      </c>
      <c r="Q229" s="87" t="s">
        <v>1304</v>
      </c>
      <c r="R229" s="87" t="s">
        <v>1305</v>
      </c>
      <c r="S229" s="87" t="s">
        <v>5261</v>
      </c>
      <c r="T229" s="87" t="s">
        <v>1172</v>
      </c>
      <c r="U229" s="87" t="s">
        <v>1840</v>
      </c>
      <c r="V229" s="87" t="s">
        <v>40</v>
      </c>
      <c r="W229" s="87" t="s">
        <v>121</v>
      </c>
      <c r="X229" s="87" t="s">
        <v>1857</v>
      </c>
      <c r="Y229" s="87">
        <v>1</v>
      </c>
      <c r="Z229" s="90">
        <f>IF(T229="SOPORTE_TELEFÓNICO",'TARIFAS 2025'!$B$14,IF(V229="PRINCIPAL",'TARIFAS 2025'!$B$8,IF(V229="INTERMEDIA",'TARIFAS 2025'!$C$8,IF(V229="LEJANA",'TARIFAS 2025'!$D$8))))</f>
        <v>51282</v>
      </c>
      <c r="AA229" s="90">
        <f t="shared" si="4"/>
        <v>51282</v>
      </c>
    </row>
    <row r="230" spans="1:27" s="82" customFormat="1" x14ac:dyDescent="0.3">
      <c r="A230" s="87" t="s">
        <v>97</v>
      </c>
      <c r="B230" s="86" t="str">
        <f>VLOOKUP(A230,'CENTROS DE COSTOS'!A:D,2,0)</f>
        <v>0036-0001</v>
      </c>
      <c r="C230" s="86" t="str">
        <f>VLOOKUP(A230,'CENTROS DE COSTOS'!A:D,3,0)</f>
        <v>Wompi Costa</v>
      </c>
      <c r="D230" s="87" t="s">
        <v>1686</v>
      </c>
      <c r="E230" s="88" t="s">
        <v>3876</v>
      </c>
      <c r="F230" s="87" t="s">
        <v>2974</v>
      </c>
      <c r="G230" s="86" t="s">
        <v>31</v>
      </c>
      <c r="H230" s="87" t="s">
        <v>536</v>
      </c>
      <c r="I230" s="87" t="s">
        <v>539</v>
      </c>
      <c r="J230" s="87" t="s">
        <v>2106</v>
      </c>
      <c r="K230" s="86" t="s">
        <v>1170</v>
      </c>
      <c r="L230" s="87" t="s">
        <v>4566</v>
      </c>
      <c r="M230" s="89">
        <v>46002.696527777778</v>
      </c>
      <c r="N230" s="89">
        <v>46003.425694444442</v>
      </c>
      <c r="O230" s="86" t="s">
        <v>31</v>
      </c>
      <c r="P230" s="87" t="s">
        <v>1332</v>
      </c>
      <c r="Q230" s="87" t="s">
        <v>1307</v>
      </c>
      <c r="R230" s="87" t="s">
        <v>1333</v>
      </c>
      <c r="S230" s="87" t="s">
        <v>5262</v>
      </c>
      <c r="T230" s="87" t="s">
        <v>1253</v>
      </c>
      <c r="U230" s="87" t="s">
        <v>1840</v>
      </c>
      <c r="V230" s="87" t="s">
        <v>42</v>
      </c>
      <c r="W230" s="87" t="s">
        <v>121</v>
      </c>
      <c r="X230" s="87" t="s">
        <v>1185</v>
      </c>
      <c r="Y230" s="87">
        <v>1</v>
      </c>
      <c r="Z230" s="90">
        <f>IF(T230="SOPORTE_TELEFÓNICO",'TARIFAS 2025'!$B$14,IF(V230="PRINCIPAL",'TARIFAS 2025'!$B$8,IF(V230="INTERMEDIA",'TARIFAS 2025'!$C$8,IF(V230="LEJANA",'TARIFAS 2025'!$D$8))))</f>
        <v>22000</v>
      </c>
      <c r="AA230" s="90">
        <f t="shared" si="4"/>
        <v>22000</v>
      </c>
    </row>
    <row r="231" spans="1:27" s="82" customFormat="1" x14ac:dyDescent="0.3">
      <c r="A231" s="87" t="s">
        <v>68</v>
      </c>
      <c r="B231" s="86" t="str">
        <f>VLOOKUP(A231,'CENTROS DE COSTOS'!A:D,2,0)</f>
        <v>0036-0001</v>
      </c>
      <c r="C231" s="86" t="str">
        <f>VLOOKUP(A231,'CENTROS DE COSTOS'!A:D,3,0)</f>
        <v>Wompi Costa</v>
      </c>
      <c r="D231" s="87" t="s">
        <v>1694</v>
      </c>
      <c r="E231" s="88" t="s">
        <v>3877</v>
      </c>
      <c r="F231" s="87" t="s">
        <v>1624</v>
      </c>
      <c r="G231" s="86" t="s">
        <v>31</v>
      </c>
      <c r="H231" s="87" t="s">
        <v>253</v>
      </c>
      <c r="I231" s="87" t="s">
        <v>266</v>
      </c>
      <c r="J231" s="87" t="s">
        <v>1398</v>
      </c>
      <c r="K231" s="86" t="s">
        <v>1170</v>
      </c>
      <c r="L231" s="87" t="s">
        <v>4567</v>
      </c>
      <c r="M231" s="89">
        <v>46002.661111111112</v>
      </c>
      <c r="N231" s="89">
        <v>46003.431250000001</v>
      </c>
      <c r="O231" s="86" t="s">
        <v>31</v>
      </c>
      <c r="P231" s="87" t="s">
        <v>1247</v>
      </c>
      <c r="Q231" s="87" t="s">
        <v>1248</v>
      </c>
      <c r="R231" s="87" t="s">
        <v>1249</v>
      </c>
      <c r="S231" s="87" t="s">
        <v>5263</v>
      </c>
      <c r="T231" s="87" t="s">
        <v>1253</v>
      </c>
      <c r="U231" s="87" t="s">
        <v>1845</v>
      </c>
      <c r="V231" s="87" t="s">
        <v>41</v>
      </c>
      <c r="W231" s="87" t="s">
        <v>121</v>
      </c>
      <c r="X231" s="87" t="s">
        <v>1196</v>
      </c>
      <c r="Y231" s="87">
        <v>1</v>
      </c>
      <c r="Z231" s="90">
        <f>IF(T231="SOPORTE_TELEFÓNICO",'TARIFAS 2025'!$B$14,IF(V231="PRINCIPAL",'TARIFAS 2025'!$B$8,IF(V231="INTERMEDIA",'TARIFAS 2025'!$C$8,IF(V231="LEJANA",'TARIFAS 2025'!$D$8))))</f>
        <v>22000</v>
      </c>
      <c r="AA231" s="90">
        <f t="shared" si="4"/>
        <v>22000</v>
      </c>
    </row>
    <row r="232" spans="1:27" s="82" customFormat="1" x14ac:dyDescent="0.3">
      <c r="A232" s="87" t="s">
        <v>91</v>
      </c>
      <c r="B232" s="86" t="str">
        <f>VLOOKUP(A232,'CENTROS DE COSTOS'!A:D,2,0)</f>
        <v>0036-0003</v>
      </c>
      <c r="C232" s="86" t="str">
        <f>VLOOKUP(A232,'CENTROS DE COSTOS'!A:D,3,0)</f>
        <v>Wompi Suroccidente</v>
      </c>
      <c r="D232" s="87" t="s">
        <v>1697</v>
      </c>
      <c r="E232" s="88" t="s">
        <v>3878</v>
      </c>
      <c r="F232" s="87" t="s">
        <v>2975</v>
      </c>
      <c r="G232" s="86" t="s">
        <v>31</v>
      </c>
      <c r="H232" s="87" t="s">
        <v>133</v>
      </c>
      <c r="I232" s="87" t="s">
        <v>890</v>
      </c>
      <c r="J232" s="87" t="s">
        <v>3535</v>
      </c>
      <c r="K232" s="86" t="s">
        <v>1170</v>
      </c>
      <c r="L232" s="87" t="s">
        <v>4568</v>
      </c>
      <c r="M232" s="89">
        <v>46003.333333333343</v>
      </c>
      <c r="N232" s="89">
        <v>46003.461111111108</v>
      </c>
      <c r="O232" s="86" t="s">
        <v>31</v>
      </c>
      <c r="P232" s="87" t="s">
        <v>1393</v>
      </c>
      <c r="Q232" s="87" t="s">
        <v>1394</v>
      </c>
      <c r="R232" s="87" t="s">
        <v>1402</v>
      </c>
      <c r="S232" s="87" t="s">
        <v>5264</v>
      </c>
      <c r="T232" s="87" t="s">
        <v>1253</v>
      </c>
      <c r="U232" s="87" t="s">
        <v>1842</v>
      </c>
      <c r="V232" s="87" t="s">
        <v>41</v>
      </c>
      <c r="W232" s="87" t="s">
        <v>121</v>
      </c>
      <c r="X232" s="87" t="s">
        <v>1288</v>
      </c>
      <c r="Y232" s="87">
        <v>1</v>
      </c>
      <c r="Z232" s="90">
        <f>IF(T232="SOPORTE_TELEFÓNICO",'TARIFAS 2025'!$B$14,IF(V232="PRINCIPAL",'TARIFAS 2025'!$B$8,IF(V232="INTERMEDIA",'TARIFAS 2025'!$C$8,IF(V232="LEJANA",'TARIFAS 2025'!$D$8))))</f>
        <v>22000</v>
      </c>
      <c r="AA232" s="90">
        <f t="shared" si="4"/>
        <v>22000</v>
      </c>
    </row>
    <row r="233" spans="1:27" s="82" customFormat="1" x14ac:dyDescent="0.3">
      <c r="A233" s="87" t="s">
        <v>85</v>
      </c>
      <c r="B233" s="86" t="str">
        <f>VLOOKUP(A233,'CENTROS DE COSTOS'!A:D,2,0)</f>
        <v>0036-0006</v>
      </c>
      <c r="C233" s="86" t="str">
        <f>VLOOKUP(A233,'CENTROS DE COSTOS'!A:D,3,0)</f>
        <v>Wompi Oriente</v>
      </c>
      <c r="D233" s="87" t="s">
        <v>1640</v>
      </c>
      <c r="E233" s="88" t="s">
        <v>3879</v>
      </c>
      <c r="F233" s="87" t="s">
        <v>2976</v>
      </c>
      <c r="G233" s="86" t="s">
        <v>31</v>
      </c>
      <c r="H233" s="87" t="s">
        <v>1056</v>
      </c>
      <c r="I233" s="87" t="s">
        <v>85</v>
      </c>
      <c r="J233" s="87" t="s">
        <v>3515</v>
      </c>
      <c r="K233" s="86" t="s">
        <v>1170</v>
      </c>
      <c r="L233" s="87" t="s">
        <v>4569</v>
      </c>
      <c r="M233" s="89">
        <v>46003.333333333343</v>
      </c>
      <c r="N233" s="89">
        <v>46003.466666666667</v>
      </c>
      <c r="O233" s="86" t="s">
        <v>31</v>
      </c>
      <c r="P233" s="87" t="s">
        <v>1833</v>
      </c>
      <c r="Q233" s="87" t="s">
        <v>1834</v>
      </c>
      <c r="R233" s="87" t="s">
        <v>1835</v>
      </c>
      <c r="S233" s="87" t="s">
        <v>5265</v>
      </c>
      <c r="T233" s="87" t="s">
        <v>1253</v>
      </c>
      <c r="U233" s="87" t="s">
        <v>1845</v>
      </c>
      <c r="V233" s="87" t="s">
        <v>40</v>
      </c>
      <c r="W233" s="87" t="s">
        <v>121</v>
      </c>
      <c r="X233" s="87" t="s">
        <v>1308</v>
      </c>
      <c r="Y233" s="87">
        <v>1</v>
      </c>
      <c r="Z233" s="90">
        <f>IF(T233="SOPORTE_TELEFÓNICO",'TARIFAS 2025'!$B$14,IF(V233="PRINCIPAL",'TARIFAS 2025'!$B$8,IF(V233="INTERMEDIA",'TARIFAS 2025'!$C$8,IF(V233="LEJANA",'TARIFAS 2025'!$D$8))))</f>
        <v>22000</v>
      </c>
      <c r="AA233" s="90">
        <f t="shared" si="4"/>
        <v>22000</v>
      </c>
    </row>
    <row r="234" spans="1:27" s="82" customFormat="1" x14ac:dyDescent="0.3">
      <c r="A234" s="87" t="s">
        <v>95</v>
      </c>
      <c r="B234" s="86" t="str">
        <f>VLOOKUP(A234,'CENTROS DE COSTOS'!A:D,2,0)</f>
        <v>0036-0001</v>
      </c>
      <c r="C234" s="86" t="str">
        <f>VLOOKUP(A234,'CENTROS DE COSTOS'!A:D,3,0)</f>
        <v>Wompi Costa</v>
      </c>
      <c r="D234" s="87" t="s">
        <v>3807</v>
      </c>
      <c r="E234" s="88" t="s">
        <v>3880</v>
      </c>
      <c r="F234" s="87" t="s">
        <v>2977</v>
      </c>
      <c r="G234" s="86" t="s">
        <v>31</v>
      </c>
      <c r="H234" s="87" t="s">
        <v>504</v>
      </c>
      <c r="I234" s="87" t="s">
        <v>95</v>
      </c>
      <c r="J234" s="87" t="s">
        <v>3536</v>
      </c>
      <c r="K234" s="86" t="s">
        <v>1170</v>
      </c>
      <c r="L234" s="87" t="s">
        <v>4570</v>
      </c>
      <c r="M234" s="89">
        <v>46003.333333333343</v>
      </c>
      <c r="N234" s="89">
        <v>46003.470138888893</v>
      </c>
      <c r="O234" s="86" t="s">
        <v>31</v>
      </c>
      <c r="P234" s="87" t="s">
        <v>1393</v>
      </c>
      <c r="Q234" s="87" t="s">
        <v>1394</v>
      </c>
      <c r="R234" s="87" t="s">
        <v>1402</v>
      </c>
      <c r="S234" s="87" t="s">
        <v>5266</v>
      </c>
      <c r="T234" s="87" t="s">
        <v>1253</v>
      </c>
      <c r="U234" s="87" t="s">
        <v>1845</v>
      </c>
      <c r="V234" s="87" t="s">
        <v>40</v>
      </c>
      <c r="W234" s="87" t="s">
        <v>121</v>
      </c>
      <c r="X234" s="87" t="s">
        <v>1176</v>
      </c>
      <c r="Y234" s="87">
        <v>1</v>
      </c>
      <c r="Z234" s="90">
        <f>IF(T234="SOPORTE_TELEFÓNICO",'TARIFAS 2025'!$B$14,IF(V234="PRINCIPAL",'TARIFAS 2025'!$B$8,IF(V234="INTERMEDIA",'TARIFAS 2025'!$C$8,IF(V234="LEJANA",'TARIFAS 2025'!$D$8))))</f>
        <v>22000</v>
      </c>
      <c r="AA234" s="90">
        <f t="shared" si="4"/>
        <v>22000</v>
      </c>
    </row>
    <row r="235" spans="1:27" s="82" customFormat="1" x14ac:dyDescent="0.3">
      <c r="A235" s="87" t="s">
        <v>85</v>
      </c>
      <c r="B235" s="86" t="str">
        <f>VLOOKUP(A235,'CENTROS DE COSTOS'!A:D,2,0)</f>
        <v>0036-0006</v>
      </c>
      <c r="C235" s="86" t="str">
        <f>VLOOKUP(A235,'CENTROS DE COSTOS'!A:D,3,0)</f>
        <v>Wompi Oriente</v>
      </c>
      <c r="D235" s="87" t="s">
        <v>1640</v>
      </c>
      <c r="E235" s="88" t="s">
        <v>3881</v>
      </c>
      <c r="F235" s="87" t="s">
        <v>2978</v>
      </c>
      <c r="G235" s="86" t="s">
        <v>31</v>
      </c>
      <c r="H235" s="87" t="s">
        <v>1056</v>
      </c>
      <c r="I235" s="87" t="s">
        <v>85</v>
      </c>
      <c r="J235" s="87" t="s">
        <v>3537</v>
      </c>
      <c r="K235" s="86" t="s">
        <v>1170</v>
      </c>
      <c r="L235" s="87" t="s">
        <v>4571</v>
      </c>
      <c r="M235" s="89">
        <v>46001.674305555563</v>
      </c>
      <c r="N235" s="89">
        <v>46003.474305555559</v>
      </c>
      <c r="O235" s="86" t="s">
        <v>31</v>
      </c>
      <c r="P235" s="87" t="s">
        <v>1833</v>
      </c>
      <c r="Q235" s="87" t="s">
        <v>1834</v>
      </c>
      <c r="R235" s="87" t="s">
        <v>1835</v>
      </c>
      <c r="S235" s="87" t="s">
        <v>5267</v>
      </c>
      <c r="T235" s="87" t="s">
        <v>1253</v>
      </c>
      <c r="U235" s="87" t="s">
        <v>1842</v>
      </c>
      <c r="V235" s="87" t="s">
        <v>40</v>
      </c>
      <c r="W235" s="87" t="s">
        <v>121</v>
      </c>
      <c r="X235" s="87" t="s">
        <v>1308</v>
      </c>
      <c r="Y235" s="87">
        <v>1</v>
      </c>
      <c r="Z235" s="90">
        <f>IF(T235="SOPORTE_TELEFÓNICO",'TARIFAS 2025'!$B$14,IF(V235="PRINCIPAL",'TARIFAS 2025'!$B$8,IF(V235="INTERMEDIA",'TARIFAS 2025'!$C$8,IF(V235="LEJANA",'TARIFAS 2025'!$D$8))))</f>
        <v>22000</v>
      </c>
      <c r="AA235" s="90">
        <f t="shared" si="4"/>
        <v>22000</v>
      </c>
    </row>
    <row r="236" spans="1:27" s="82" customFormat="1" x14ac:dyDescent="0.3">
      <c r="A236" s="87" t="s">
        <v>71</v>
      </c>
      <c r="B236" s="86" t="str">
        <f>VLOOKUP(A236,'CENTROS DE COSTOS'!A:D,2,0)</f>
        <v>0036-0004</v>
      </c>
      <c r="C236" s="86" t="str">
        <f>VLOOKUP(A236,'CENTROS DE COSTOS'!A:D,3,0)</f>
        <v>Wompi Centro</v>
      </c>
      <c r="D236" s="87" t="s">
        <v>3808</v>
      </c>
      <c r="E236" s="88" t="s">
        <v>3882</v>
      </c>
      <c r="F236" s="87" t="s">
        <v>2979</v>
      </c>
      <c r="G236" s="86" t="s">
        <v>31</v>
      </c>
      <c r="H236" s="87" t="s">
        <v>618</v>
      </c>
      <c r="I236" s="87" t="s">
        <v>674</v>
      </c>
      <c r="J236" s="87" t="s">
        <v>3538</v>
      </c>
      <c r="K236" s="86" t="s">
        <v>1170</v>
      </c>
      <c r="L236" s="87" t="s">
        <v>4572</v>
      </c>
      <c r="M236" s="89">
        <v>46002.619444444441</v>
      </c>
      <c r="N236" s="89">
        <v>46003.478472222218</v>
      </c>
      <c r="O236" s="86" t="s">
        <v>31</v>
      </c>
      <c r="P236" s="87" t="s">
        <v>1393</v>
      </c>
      <c r="Q236" s="87" t="s">
        <v>1394</v>
      </c>
      <c r="R236" s="87" t="s">
        <v>1395</v>
      </c>
      <c r="S236" s="87" t="s">
        <v>5268</v>
      </c>
      <c r="T236" s="87" t="s">
        <v>1253</v>
      </c>
      <c r="U236" s="87" t="s">
        <v>1845</v>
      </c>
      <c r="V236" s="87" t="s">
        <v>41</v>
      </c>
      <c r="W236" s="87" t="s">
        <v>121</v>
      </c>
      <c r="X236" s="87" t="s">
        <v>1306</v>
      </c>
      <c r="Y236" s="87">
        <v>1</v>
      </c>
      <c r="Z236" s="90">
        <f>IF(T236="SOPORTE_TELEFÓNICO",'TARIFAS 2025'!$B$14,IF(V236="PRINCIPAL",'TARIFAS 2025'!$B$8,IF(V236="INTERMEDIA",'TARIFAS 2025'!$C$8,IF(V236="LEJANA",'TARIFAS 2025'!$D$8))))</f>
        <v>22000</v>
      </c>
      <c r="AA236" s="90">
        <f t="shared" si="4"/>
        <v>22000</v>
      </c>
    </row>
    <row r="237" spans="1:27" s="82" customFormat="1" x14ac:dyDescent="0.3">
      <c r="A237" s="87" t="s">
        <v>77</v>
      </c>
      <c r="B237" s="86" t="str">
        <f>VLOOKUP(A237,'CENTROS DE COSTOS'!A:D,2,0)</f>
        <v>0036-0003</v>
      </c>
      <c r="C237" s="86" t="str">
        <f>VLOOKUP(A237,'CENTROS DE COSTOS'!A:D,3,0)</f>
        <v>Wompi Suroccidente</v>
      </c>
      <c r="D237" s="87" t="s">
        <v>1664</v>
      </c>
      <c r="E237" s="88" t="s">
        <v>3883</v>
      </c>
      <c r="F237" s="87" t="s">
        <v>2980</v>
      </c>
      <c r="G237" s="86" t="s">
        <v>31</v>
      </c>
      <c r="H237" s="87" t="s">
        <v>498</v>
      </c>
      <c r="I237" s="87" t="s">
        <v>93</v>
      </c>
      <c r="J237" s="87" t="s">
        <v>2147</v>
      </c>
      <c r="K237" s="86" t="s">
        <v>1170</v>
      </c>
      <c r="L237" s="87" t="s">
        <v>4573</v>
      </c>
      <c r="M237" s="89">
        <v>46001.333333333343</v>
      </c>
      <c r="N237" s="89">
        <v>46003.484027777777</v>
      </c>
      <c r="O237" s="86" t="s">
        <v>31</v>
      </c>
      <c r="P237" s="87" t="s">
        <v>1262</v>
      </c>
      <c r="Q237" s="87" t="s">
        <v>1263</v>
      </c>
      <c r="R237" s="87" t="s">
        <v>1264</v>
      </c>
      <c r="S237" s="87" t="s">
        <v>5269</v>
      </c>
      <c r="T237" s="87" t="s">
        <v>1253</v>
      </c>
      <c r="U237" s="87" t="s">
        <v>1845</v>
      </c>
      <c r="V237" s="87" t="s">
        <v>42</v>
      </c>
      <c r="W237" s="87" t="s">
        <v>121</v>
      </c>
      <c r="X237" s="87" t="s">
        <v>1288</v>
      </c>
      <c r="Y237" s="87">
        <v>1</v>
      </c>
      <c r="Z237" s="90">
        <f>IF(T237="SOPORTE_TELEFÓNICO",'TARIFAS 2025'!$B$14,IF(V237="PRINCIPAL",'TARIFAS 2025'!$B$8,IF(V237="INTERMEDIA",'TARIFAS 2025'!$C$8,IF(V237="LEJANA",'TARIFAS 2025'!$D$8))))</f>
        <v>22000</v>
      </c>
      <c r="AA237" s="90">
        <f t="shared" si="4"/>
        <v>22000</v>
      </c>
    </row>
    <row r="238" spans="1:27" s="82" customFormat="1" x14ac:dyDescent="0.3">
      <c r="A238" s="87" t="s">
        <v>71</v>
      </c>
      <c r="B238" s="86" t="str">
        <f>VLOOKUP(A238,'CENTROS DE COSTOS'!A:D,2,0)</f>
        <v>0036-0004</v>
      </c>
      <c r="C238" s="86" t="str">
        <f>VLOOKUP(A238,'CENTROS DE COSTOS'!A:D,3,0)</f>
        <v>Wompi Centro</v>
      </c>
      <c r="D238" s="87" t="s">
        <v>3809</v>
      </c>
      <c r="E238" s="88" t="s">
        <v>3884</v>
      </c>
      <c r="F238" s="87" t="s">
        <v>2981</v>
      </c>
      <c r="G238" s="86" t="s">
        <v>31</v>
      </c>
      <c r="H238" s="87" t="s">
        <v>618</v>
      </c>
      <c r="I238" s="87" t="s">
        <v>727</v>
      </c>
      <c r="J238" s="87" t="s">
        <v>3539</v>
      </c>
      <c r="K238" s="86" t="s">
        <v>1170</v>
      </c>
      <c r="L238" s="87" t="s">
        <v>4574</v>
      </c>
      <c r="M238" s="89">
        <v>45996.539583333331</v>
      </c>
      <c r="N238" s="89">
        <v>46003.487500000003</v>
      </c>
      <c r="O238" s="86" t="s">
        <v>31</v>
      </c>
      <c r="P238" s="87" t="s">
        <v>1250</v>
      </c>
      <c r="Q238" s="87" t="s">
        <v>1251</v>
      </c>
      <c r="R238" s="87" t="s">
        <v>1281</v>
      </c>
      <c r="S238" s="87" t="s">
        <v>5270</v>
      </c>
      <c r="T238" s="87" t="s">
        <v>1172</v>
      </c>
      <c r="U238" s="87" t="s">
        <v>1841</v>
      </c>
      <c r="V238" s="87" t="s">
        <v>41</v>
      </c>
      <c r="W238" s="87" t="s">
        <v>121</v>
      </c>
      <c r="X238" s="87" t="s">
        <v>1191</v>
      </c>
      <c r="Y238" s="87">
        <v>1</v>
      </c>
      <c r="Z238" s="90">
        <f>IF(T238="SOPORTE_TELEFÓNICO",'TARIFAS 2025'!$B$14,IF(V238="PRINCIPAL",'TARIFAS 2025'!$B$8,IF(V238="INTERMEDIA",'TARIFAS 2025'!$C$8,IF(V238="LEJANA",'TARIFAS 2025'!$D$8))))</f>
        <v>172989</v>
      </c>
      <c r="AA238" s="90">
        <f t="shared" si="4"/>
        <v>172989</v>
      </c>
    </row>
    <row r="239" spans="1:27" s="82" customFormat="1" x14ac:dyDescent="0.3">
      <c r="A239" s="87" t="s">
        <v>77</v>
      </c>
      <c r="B239" s="86" t="str">
        <f>VLOOKUP(A239,'CENTROS DE COSTOS'!A:D,2,0)</f>
        <v>0036-0003</v>
      </c>
      <c r="C239" s="86" t="str">
        <f>VLOOKUP(A239,'CENTROS DE COSTOS'!A:D,3,0)</f>
        <v>Wompi Suroccidente</v>
      </c>
      <c r="D239" s="87" t="s">
        <v>1664</v>
      </c>
      <c r="E239" s="88" t="s">
        <v>3885</v>
      </c>
      <c r="F239" s="87" t="s">
        <v>2982</v>
      </c>
      <c r="G239" s="86" t="s">
        <v>31</v>
      </c>
      <c r="H239" s="87" t="s">
        <v>498</v>
      </c>
      <c r="I239" s="87" t="s">
        <v>93</v>
      </c>
      <c r="J239" s="87" t="s">
        <v>3540</v>
      </c>
      <c r="K239" s="86" t="s">
        <v>1170</v>
      </c>
      <c r="L239" s="87" t="s">
        <v>4575</v>
      </c>
      <c r="M239" s="89">
        <v>45996.428472222222</v>
      </c>
      <c r="N239" s="89">
        <v>46003.490972222222</v>
      </c>
      <c r="O239" s="86" t="s">
        <v>31</v>
      </c>
      <c r="P239" s="87" t="s">
        <v>1262</v>
      </c>
      <c r="Q239" s="87" t="s">
        <v>1274</v>
      </c>
      <c r="R239" s="87" t="s">
        <v>1275</v>
      </c>
      <c r="S239" s="87" t="s">
        <v>5271</v>
      </c>
      <c r="T239" s="87" t="s">
        <v>1253</v>
      </c>
      <c r="U239" s="87" t="s">
        <v>1840</v>
      </c>
      <c r="V239" s="87" t="s">
        <v>42</v>
      </c>
      <c r="W239" s="87" t="s">
        <v>121</v>
      </c>
      <c r="X239" s="87" t="s">
        <v>1288</v>
      </c>
      <c r="Y239" s="87">
        <v>1</v>
      </c>
      <c r="Z239" s="90">
        <f>IF(T239="SOPORTE_TELEFÓNICO",'TARIFAS 2025'!$B$14,IF(V239="PRINCIPAL",'TARIFAS 2025'!$B$8,IF(V239="INTERMEDIA",'TARIFAS 2025'!$C$8,IF(V239="LEJANA",'TARIFAS 2025'!$D$8))))</f>
        <v>22000</v>
      </c>
      <c r="AA239" s="90">
        <f t="shared" si="4"/>
        <v>22000</v>
      </c>
    </row>
    <row r="240" spans="1:27" s="82" customFormat="1" x14ac:dyDescent="0.3">
      <c r="A240" s="87" t="s">
        <v>88</v>
      </c>
      <c r="B240" s="86" t="str">
        <f>VLOOKUP(A240,'CENTROS DE COSTOS'!A:D,2,0)</f>
        <v>0036-0005</v>
      </c>
      <c r="C240" s="86" t="str">
        <f>VLOOKUP(A240,'CENTROS DE COSTOS'!A:D,3,0)</f>
        <v>Wompi Noroccidente</v>
      </c>
      <c r="D240" s="87" t="s">
        <v>1641</v>
      </c>
      <c r="E240" s="88" t="s">
        <v>3886</v>
      </c>
      <c r="F240" s="87" t="s">
        <v>2983</v>
      </c>
      <c r="G240" s="86" t="s">
        <v>31</v>
      </c>
      <c r="H240" s="87" t="s">
        <v>120</v>
      </c>
      <c r="I240" s="87" t="s">
        <v>155</v>
      </c>
      <c r="J240" s="87" t="s">
        <v>3541</v>
      </c>
      <c r="K240" s="86" t="s">
        <v>1170</v>
      </c>
      <c r="L240" s="87" t="s">
        <v>4576</v>
      </c>
      <c r="M240" s="89">
        <v>46002.65902777778</v>
      </c>
      <c r="N240" s="89">
        <v>46003.51666666667</v>
      </c>
      <c r="O240" s="86" t="s">
        <v>31</v>
      </c>
      <c r="P240" s="87" t="s">
        <v>1247</v>
      </c>
      <c r="Q240" s="87" t="s">
        <v>1248</v>
      </c>
      <c r="R240" s="87" t="s">
        <v>1350</v>
      </c>
      <c r="S240" s="87" t="s">
        <v>5272</v>
      </c>
      <c r="T240" s="87" t="s">
        <v>1253</v>
      </c>
      <c r="U240" s="87" t="s">
        <v>1845</v>
      </c>
      <c r="V240" s="87" t="s">
        <v>40</v>
      </c>
      <c r="W240" s="87" t="s">
        <v>121</v>
      </c>
      <c r="X240" s="87" t="s">
        <v>1220</v>
      </c>
      <c r="Y240" s="87">
        <v>1</v>
      </c>
      <c r="Z240" s="90">
        <f>IF(T240="SOPORTE_TELEFÓNICO",'TARIFAS 2025'!$B$14,IF(V240="PRINCIPAL",'TARIFAS 2025'!$B$8,IF(V240="INTERMEDIA",'TARIFAS 2025'!$C$8,IF(V240="LEJANA",'TARIFAS 2025'!$D$8))))</f>
        <v>22000</v>
      </c>
      <c r="AA240" s="90">
        <f t="shared" si="4"/>
        <v>22000</v>
      </c>
    </row>
    <row r="241" spans="1:27" s="82" customFormat="1" x14ac:dyDescent="0.3">
      <c r="A241" s="87" t="s">
        <v>97</v>
      </c>
      <c r="B241" s="86" t="str">
        <f>VLOOKUP(A241,'CENTROS DE COSTOS'!A:D,2,0)</f>
        <v>0036-0001</v>
      </c>
      <c r="C241" s="86" t="str">
        <f>VLOOKUP(A241,'CENTROS DE COSTOS'!A:D,3,0)</f>
        <v>Wompi Costa</v>
      </c>
      <c r="D241" s="87" t="s">
        <v>1646</v>
      </c>
      <c r="E241" s="88" t="s">
        <v>3887</v>
      </c>
      <c r="F241" s="87" t="s">
        <v>2984</v>
      </c>
      <c r="G241" s="86" t="s">
        <v>31</v>
      </c>
      <c r="H241" s="87" t="s">
        <v>536</v>
      </c>
      <c r="I241" s="87" t="s">
        <v>97</v>
      </c>
      <c r="J241" s="87" t="s">
        <v>1939</v>
      </c>
      <c r="K241" s="86" t="s">
        <v>1170</v>
      </c>
      <c r="L241" s="87" t="s">
        <v>4577</v>
      </c>
      <c r="M241" s="89">
        <v>46002.408333333333</v>
      </c>
      <c r="N241" s="89">
        <v>46003.534722222219</v>
      </c>
      <c r="O241" s="86" t="s">
        <v>31</v>
      </c>
      <c r="P241" s="87" t="s">
        <v>1393</v>
      </c>
      <c r="Q241" s="87" t="s">
        <v>1394</v>
      </c>
      <c r="R241" s="87" t="s">
        <v>1395</v>
      </c>
      <c r="S241" s="87" t="s">
        <v>5273</v>
      </c>
      <c r="T241" s="87" t="s">
        <v>1172</v>
      </c>
      <c r="U241" s="87" t="s">
        <v>1847</v>
      </c>
      <c r="V241" s="87" t="s">
        <v>40</v>
      </c>
      <c r="W241" s="87" t="s">
        <v>121</v>
      </c>
      <c r="X241" s="87" t="s">
        <v>1210</v>
      </c>
      <c r="Y241" s="87">
        <v>1</v>
      </c>
      <c r="Z241" s="90">
        <f>IF(T241="SOPORTE_TELEFÓNICO",'TARIFAS 2025'!$B$14,IF(V241="PRINCIPAL",'TARIFAS 2025'!$B$8,IF(V241="INTERMEDIA",'TARIFAS 2025'!$C$8,IF(V241="LEJANA",'TARIFAS 2025'!$D$8))))</f>
        <v>51282</v>
      </c>
      <c r="AA241" s="90">
        <f t="shared" si="4"/>
        <v>51282</v>
      </c>
    </row>
    <row r="242" spans="1:27" s="82" customFormat="1" x14ac:dyDescent="0.3">
      <c r="A242" s="87" t="s">
        <v>96</v>
      </c>
      <c r="B242" s="86" t="str">
        <f>VLOOKUP(A242,'CENTROS DE COSTOS'!A:D,2,0)</f>
        <v>0036-0007</v>
      </c>
      <c r="C242" s="86" t="str">
        <f>VLOOKUP(A242,'CENTROS DE COSTOS'!A:D,3,0)</f>
        <v>Wompi Santander</v>
      </c>
      <c r="D242" s="87" t="s">
        <v>1696</v>
      </c>
      <c r="E242" s="88" t="s">
        <v>3888</v>
      </c>
      <c r="F242" s="87" t="s">
        <v>1633</v>
      </c>
      <c r="G242" s="86" t="s">
        <v>31</v>
      </c>
      <c r="H242" s="87" t="s">
        <v>322</v>
      </c>
      <c r="I242" s="87" t="s">
        <v>96</v>
      </c>
      <c r="J242" s="87" t="s">
        <v>1822</v>
      </c>
      <c r="K242" s="86" t="s">
        <v>1170</v>
      </c>
      <c r="L242" s="87" t="s">
        <v>4578</v>
      </c>
      <c r="M242" s="89">
        <v>45986.473611111112</v>
      </c>
      <c r="N242" s="89">
        <v>46003.538194444453</v>
      </c>
      <c r="O242" s="86" t="s">
        <v>31</v>
      </c>
      <c r="P242" s="87" t="s">
        <v>1250</v>
      </c>
      <c r="Q242" s="87" t="s">
        <v>1280</v>
      </c>
      <c r="R242" s="87" t="s">
        <v>1283</v>
      </c>
      <c r="S242" s="87" t="s">
        <v>5274</v>
      </c>
      <c r="T242" s="87" t="s">
        <v>1253</v>
      </c>
      <c r="U242" s="87" t="s">
        <v>1841</v>
      </c>
      <c r="V242" s="87" t="s">
        <v>40</v>
      </c>
      <c r="W242" s="87" t="s">
        <v>121</v>
      </c>
      <c r="X242" s="87" t="s">
        <v>1335</v>
      </c>
      <c r="Y242" s="87">
        <v>1</v>
      </c>
      <c r="Z242" s="90">
        <f>IF(T242="SOPORTE_TELEFÓNICO",'TARIFAS 2025'!$B$14,IF(V242="PRINCIPAL",'TARIFAS 2025'!$B$8,IF(V242="INTERMEDIA",'TARIFAS 2025'!$C$8,IF(V242="LEJANA",'TARIFAS 2025'!$D$8))))</f>
        <v>22000</v>
      </c>
      <c r="AA242" s="90">
        <f t="shared" si="4"/>
        <v>22000</v>
      </c>
    </row>
    <row r="243" spans="1:27" s="82" customFormat="1" x14ac:dyDescent="0.3">
      <c r="A243" s="87" t="s">
        <v>96</v>
      </c>
      <c r="B243" s="86" t="str">
        <f>VLOOKUP(A243,'CENTROS DE COSTOS'!A:D,2,0)</f>
        <v>0036-0007</v>
      </c>
      <c r="C243" s="86" t="str">
        <f>VLOOKUP(A243,'CENTROS DE COSTOS'!A:D,3,0)</f>
        <v>Wompi Santander</v>
      </c>
      <c r="D243" s="87" t="s">
        <v>1651</v>
      </c>
      <c r="E243" s="88" t="s">
        <v>3889</v>
      </c>
      <c r="F243" s="87" t="s">
        <v>2985</v>
      </c>
      <c r="G243" s="86" t="s">
        <v>31</v>
      </c>
      <c r="H243" s="87" t="s">
        <v>322</v>
      </c>
      <c r="I243" s="87" t="s">
        <v>412</v>
      </c>
      <c r="J243" s="87" t="s">
        <v>3542</v>
      </c>
      <c r="K243" s="86" t="s">
        <v>1170</v>
      </c>
      <c r="L243" s="87" t="s">
        <v>4579</v>
      </c>
      <c r="M243" s="89">
        <v>46001.394444444442</v>
      </c>
      <c r="N243" s="89">
        <v>46003.541666666657</v>
      </c>
      <c r="O243" s="86" t="s">
        <v>31</v>
      </c>
      <c r="P243" s="87" t="s">
        <v>1247</v>
      </c>
      <c r="Q243" s="87" t="s">
        <v>1300</v>
      </c>
      <c r="R243" s="87" t="s">
        <v>1301</v>
      </c>
      <c r="S243" s="87" t="s">
        <v>5275</v>
      </c>
      <c r="T243" s="87" t="s">
        <v>1253</v>
      </c>
      <c r="U243" s="87" t="s">
        <v>1845</v>
      </c>
      <c r="V243" s="87" t="s">
        <v>41</v>
      </c>
      <c r="W243" s="87" t="s">
        <v>121</v>
      </c>
      <c r="X243" s="87" t="s">
        <v>1335</v>
      </c>
      <c r="Y243" s="87">
        <v>1</v>
      </c>
      <c r="Z243" s="90">
        <f>IF(T243="SOPORTE_TELEFÓNICO",'TARIFAS 2025'!$B$14,IF(V243="PRINCIPAL",'TARIFAS 2025'!$B$8,IF(V243="INTERMEDIA",'TARIFAS 2025'!$C$8,IF(V243="LEJANA",'TARIFAS 2025'!$D$8))))</f>
        <v>22000</v>
      </c>
      <c r="AA243" s="90">
        <f t="shared" si="4"/>
        <v>22000</v>
      </c>
    </row>
    <row r="244" spans="1:27" s="82" customFormat="1" x14ac:dyDescent="0.3">
      <c r="A244" s="87" t="s">
        <v>74</v>
      </c>
      <c r="B244" s="86" t="str">
        <f>VLOOKUP(A244,'CENTROS DE COSTOS'!A:D,2,0)</f>
        <v>0036-0007</v>
      </c>
      <c r="C244" s="86" t="str">
        <f>VLOOKUP(A244,'CENTROS DE COSTOS'!A:D,3,0)</f>
        <v>Wompi Santander</v>
      </c>
      <c r="D244" s="87" t="s">
        <v>1642</v>
      </c>
      <c r="E244" s="88" t="s">
        <v>3890</v>
      </c>
      <c r="F244" s="87" t="s">
        <v>2986</v>
      </c>
      <c r="G244" s="86" t="s">
        <v>31</v>
      </c>
      <c r="H244" s="87" t="s">
        <v>963</v>
      </c>
      <c r="I244" s="87" t="s">
        <v>74</v>
      </c>
      <c r="J244" s="87" t="s">
        <v>3543</v>
      </c>
      <c r="K244" s="86" t="s">
        <v>1170</v>
      </c>
      <c r="L244" s="87" t="s">
        <v>4580</v>
      </c>
      <c r="M244" s="89">
        <v>46002.675000000003</v>
      </c>
      <c r="N244" s="89">
        <v>46003.591666666667</v>
      </c>
      <c r="O244" s="86" t="s">
        <v>31</v>
      </c>
      <c r="P244" s="87" t="s">
        <v>1332</v>
      </c>
      <c r="Q244" s="87" t="s">
        <v>1346</v>
      </c>
      <c r="R244" s="87" t="s">
        <v>1333</v>
      </c>
      <c r="S244" s="87" t="s">
        <v>5276</v>
      </c>
      <c r="T244" s="87" t="s">
        <v>1253</v>
      </c>
      <c r="U244" s="87" t="s">
        <v>1844</v>
      </c>
      <c r="V244" s="87" t="s">
        <v>40</v>
      </c>
      <c r="W244" s="87" t="s">
        <v>121</v>
      </c>
      <c r="X244" s="87" t="s">
        <v>1336</v>
      </c>
      <c r="Y244" s="87">
        <v>1</v>
      </c>
      <c r="Z244" s="90">
        <f>IF(T244="SOPORTE_TELEFÓNICO",'TARIFAS 2025'!$B$14,IF(V244="PRINCIPAL",'TARIFAS 2025'!$B$8,IF(V244="INTERMEDIA",'TARIFAS 2025'!$C$8,IF(V244="LEJANA",'TARIFAS 2025'!$D$8))))</f>
        <v>22000</v>
      </c>
      <c r="AA244" s="90">
        <f t="shared" si="4"/>
        <v>22000</v>
      </c>
    </row>
    <row r="245" spans="1:27" s="82" customFormat="1" x14ac:dyDescent="0.3">
      <c r="A245" s="87" t="s">
        <v>98</v>
      </c>
      <c r="B245" s="86" t="str">
        <f>VLOOKUP(A245,'CENTROS DE COSTOS'!A:D,2,0)</f>
        <v>0036-0006</v>
      </c>
      <c r="C245" s="86" t="str">
        <f>VLOOKUP(A245,'CENTROS DE COSTOS'!A:D,3,0)</f>
        <v>Wompi Oriente</v>
      </c>
      <c r="D245" s="87" t="s">
        <v>1636</v>
      </c>
      <c r="E245" s="88" t="s">
        <v>3891</v>
      </c>
      <c r="F245" s="87" t="s">
        <v>1617</v>
      </c>
      <c r="G245" s="86" t="s">
        <v>31</v>
      </c>
      <c r="H245" s="87" t="s">
        <v>814</v>
      </c>
      <c r="I245" s="87" t="s">
        <v>98</v>
      </c>
      <c r="J245" s="87" t="s">
        <v>1509</v>
      </c>
      <c r="K245" s="86" t="s">
        <v>1170</v>
      </c>
      <c r="L245" s="87" t="s">
        <v>4581</v>
      </c>
      <c r="M245" s="89">
        <v>46002.697916666657</v>
      </c>
      <c r="N245" s="89">
        <v>46003.593055555553</v>
      </c>
      <c r="O245" s="86" t="s">
        <v>31</v>
      </c>
      <c r="P245" s="87" t="s">
        <v>1257</v>
      </c>
      <c r="Q245" s="87" t="s">
        <v>1258</v>
      </c>
      <c r="R245" s="87" t="s">
        <v>1271</v>
      </c>
      <c r="S245" s="87" t="s">
        <v>5277</v>
      </c>
      <c r="T245" s="87" t="s">
        <v>1172</v>
      </c>
      <c r="U245" s="87" t="s">
        <v>1842</v>
      </c>
      <c r="V245" s="87" t="s">
        <v>40</v>
      </c>
      <c r="W245" s="87" t="s">
        <v>121</v>
      </c>
      <c r="X245" s="87" t="s">
        <v>1261</v>
      </c>
      <c r="Y245" s="87">
        <v>1</v>
      </c>
      <c r="Z245" s="90">
        <f>IF(T245="SOPORTE_TELEFÓNICO",'TARIFAS 2025'!$B$14,IF(V245="PRINCIPAL",'TARIFAS 2025'!$B$8,IF(V245="INTERMEDIA",'TARIFAS 2025'!$C$8,IF(V245="LEJANA",'TARIFAS 2025'!$D$8))))</f>
        <v>51282</v>
      </c>
      <c r="AA245" s="90">
        <f t="shared" si="4"/>
        <v>51282</v>
      </c>
    </row>
    <row r="246" spans="1:27" s="82" customFormat="1" x14ac:dyDescent="0.3">
      <c r="A246" s="87" t="s">
        <v>88</v>
      </c>
      <c r="B246" s="86" t="str">
        <f>VLOOKUP(A246,'CENTROS DE COSTOS'!A:D,2,0)</f>
        <v>0036-0005</v>
      </c>
      <c r="C246" s="86" t="str">
        <f>VLOOKUP(A246,'CENTROS DE COSTOS'!A:D,3,0)</f>
        <v>Wompi Noroccidente</v>
      </c>
      <c r="D246" s="87" t="s">
        <v>1648</v>
      </c>
      <c r="E246" s="88" t="s">
        <v>3892</v>
      </c>
      <c r="F246" s="87" t="s">
        <v>1614</v>
      </c>
      <c r="G246" s="86" t="s">
        <v>31</v>
      </c>
      <c r="H246" s="87" t="s">
        <v>120</v>
      </c>
      <c r="I246" s="87" t="s">
        <v>190</v>
      </c>
      <c r="J246" s="87" t="s">
        <v>1764</v>
      </c>
      <c r="K246" s="86" t="s">
        <v>1170</v>
      </c>
      <c r="L246" s="87" t="s">
        <v>4582</v>
      </c>
      <c r="M246" s="89">
        <v>46003.406944444447</v>
      </c>
      <c r="N246" s="89">
        <v>46003.6</v>
      </c>
      <c r="O246" s="86" t="s">
        <v>31</v>
      </c>
      <c r="P246" s="87" t="s">
        <v>1265</v>
      </c>
      <c r="Q246" s="87" t="s">
        <v>1371</v>
      </c>
      <c r="R246" s="87" t="s">
        <v>1267</v>
      </c>
      <c r="S246" s="87" t="s">
        <v>5278</v>
      </c>
      <c r="T246" s="87" t="s">
        <v>1172</v>
      </c>
      <c r="U246" s="87" t="s">
        <v>1845</v>
      </c>
      <c r="V246" s="87" t="s">
        <v>40</v>
      </c>
      <c r="W246" s="87" t="s">
        <v>121</v>
      </c>
      <c r="X246" s="87" t="s">
        <v>1273</v>
      </c>
      <c r="Y246" s="87">
        <v>1</v>
      </c>
      <c r="Z246" s="90">
        <f>IF(T246="SOPORTE_TELEFÓNICO",'TARIFAS 2025'!$B$14,IF(V246="PRINCIPAL",'TARIFAS 2025'!$B$8,IF(V246="INTERMEDIA",'TARIFAS 2025'!$C$8,IF(V246="LEJANA",'TARIFAS 2025'!$D$8))))</f>
        <v>51282</v>
      </c>
      <c r="AA246" s="90">
        <f t="shared" si="4"/>
        <v>51282</v>
      </c>
    </row>
    <row r="247" spans="1:27" s="82" customFormat="1" x14ac:dyDescent="0.3">
      <c r="A247" s="87" t="s">
        <v>71</v>
      </c>
      <c r="B247" s="86" t="str">
        <f>VLOOKUP(A247,'CENTROS DE COSTOS'!A:D,2,0)</f>
        <v>0036-0004</v>
      </c>
      <c r="C247" s="86" t="str">
        <f>VLOOKUP(A247,'CENTROS DE COSTOS'!A:D,3,0)</f>
        <v>Wompi Centro</v>
      </c>
      <c r="D247" s="87" t="s">
        <v>1653</v>
      </c>
      <c r="E247" s="88" t="s">
        <v>3893</v>
      </c>
      <c r="F247" s="87" t="s">
        <v>1622</v>
      </c>
      <c r="G247" s="86" t="s">
        <v>31</v>
      </c>
      <c r="H247" s="87" t="s">
        <v>618</v>
      </c>
      <c r="I247" s="87" t="s">
        <v>652</v>
      </c>
      <c r="J247" s="87" t="s">
        <v>1777</v>
      </c>
      <c r="K247" s="86" t="s">
        <v>1170</v>
      </c>
      <c r="L247" s="87" t="s">
        <v>4583</v>
      </c>
      <c r="M247" s="89">
        <v>46003.333333333343</v>
      </c>
      <c r="N247" s="89">
        <v>46003.603472222218</v>
      </c>
      <c r="O247" s="86" t="s">
        <v>31</v>
      </c>
      <c r="P247" s="87" t="s">
        <v>1393</v>
      </c>
      <c r="Q247" s="87" t="s">
        <v>1394</v>
      </c>
      <c r="R247" s="87" t="s">
        <v>1402</v>
      </c>
      <c r="S247" s="87" t="s">
        <v>5279</v>
      </c>
      <c r="T247" s="87" t="s">
        <v>1253</v>
      </c>
      <c r="U247" s="87" t="s">
        <v>1846</v>
      </c>
      <c r="V247" s="87" t="s">
        <v>41</v>
      </c>
      <c r="W247" s="87" t="s">
        <v>121</v>
      </c>
      <c r="X247" s="87" t="s">
        <v>1306</v>
      </c>
      <c r="Y247" s="87">
        <v>1</v>
      </c>
      <c r="Z247" s="90">
        <f>IF(T247="SOPORTE_TELEFÓNICO",'TARIFAS 2025'!$B$14,IF(V247="PRINCIPAL",'TARIFAS 2025'!$B$8,IF(V247="INTERMEDIA",'TARIFAS 2025'!$C$8,IF(V247="LEJANA",'TARIFAS 2025'!$D$8))))</f>
        <v>22000</v>
      </c>
      <c r="AA247" s="90">
        <f t="shared" si="4"/>
        <v>22000</v>
      </c>
    </row>
    <row r="248" spans="1:27" s="82" customFormat="1" x14ac:dyDescent="0.3">
      <c r="A248" s="87" t="s">
        <v>85</v>
      </c>
      <c r="B248" s="86" t="str">
        <f>VLOOKUP(A248,'CENTROS DE COSTOS'!A:D,2,0)</f>
        <v>0036-0006</v>
      </c>
      <c r="C248" s="86" t="str">
        <f>VLOOKUP(A248,'CENTROS DE COSTOS'!A:D,3,0)</f>
        <v>Wompi Oriente</v>
      </c>
      <c r="D248" s="87" t="s">
        <v>3810</v>
      </c>
      <c r="E248" s="88" t="s">
        <v>3894</v>
      </c>
      <c r="F248" s="87" t="s">
        <v>2987</v>
      </c>
      <c r="G248" s="86" t="s">
        <v>31</v>
      </c>
      <c r="H248" s="87" t="s">
        <v>1056</v>
      </c>
      <c r="I248" s="87" t="s">
        <v>1071</v>
      </c>
      <c r="J248" s="87" t="s">
        <v>1932</v>
      </c>
      <c r="K248" s="86" t="s">
        <v>1170</v>
      </c>
      <c r="L248" s="87" t="s">
        <v>4584</v>
      </c>
      <c r="M248" s="89">
        <v>46003.333333333343</v>
      </c>
      <c r="N248" s="89">
        <v>46003.615277777782</v>
      </c>
      <c r="O248" s="86" t="s">
        <v>31</v>
      </c>
      <c r="P248" s="87" t="s">
        <v>1247</v>
      </c>
      <c r="Q248" s="87" t="s">
        <v>1248</v>
      </c>
      <c r="R248" s="87" t="s">
        <v>1350</v>
      </c>
      <c r="S248" s="87" t="s">
        <v>5280</v>
      </c>
      <c r="T248" s="87" t="s">
        <v>1253</v>
      </c>
      <c r="U248" s="87" t="s">
        <v>1842</v>
      </c>
      <c r="V248" s="87" t="s">
        <v>41</v>
      </c>
      <c r="W248" s="87" t="s">
        <v>121</v>
      </c>
      <c r="X248" s="87" t="s">
        <v>1177</v>
      </c>
      <c r="Y248" s="87">
        <v>1</v>
      </c>
      <c r="Z248" s="90">
        <f>IF(T248="SOPORTE_TELEFÓNICO",'TARIFAS 2025'!$B$14,IF(V248="PRINCIPAL",'TARIFAS 2025'!$B$8,IF(V248="INTERMEDIA",'TARIFAS 2025'!$C$8,IF(V248="LEJANA",'TARIFAS 2025'!$D$8))))</f>
        <v>22000</v>
      </c>
      <c r="AA248" s="90">
        <f t="shared" si="4"/>
        <v>22000</v>
      </c>
    </row>
    <row r="249" spans="1:27" s="82" customFormat="1" x14ac:dyDescent="0.3">
      <c r="A249" s="87" t="s">
        <v>74</v>
      </c>
      <c r="B249" s="86" t="str">
        <f>VLOOKUP(A249,'CENTROS DE COSTOS'!A:D,2,0)</f>
        <v>0036-0007</v>
      </c>
      <c r="C249" s="86" t="str">
        <f>VLOOKUP(A249,'CENTROS DE COSTOS'!A:D,3,0)</f>
        <v>Wompi Santander</v>
      </c>
      <c r="D249" s="87" t="s">
        <v>1642</v>
      </c>
      <c r="E249" s="88" t="s">
        <v>3895</v>
      </c>
      <c r="F249" s="87" t="s">
        <v>2988</v>
      </c>
      <c r="G249" s="86" t="s">
        <v>31</v>
      </c>
      <c r="H249" s="87" t="s">
        <v>963</v>
      </c>
      <c r="I249" s="87" t="s">
        <v>74</v>
      </c>
      <c r="J249" s="87" t="s">
        <v>3544</v>
      </c>
      <c r="K249" s="86" t="s">
        <v>1170</v>
      </c>
      <c r="L249" s="87" t="s">
        <v>4585</v>
      </c>
      <c r="M249" s="89">
        <v>46003.48541666667</v>
      </c>
      <c r="N249" s="89">
        <v>46003.618750000001</v>
      </c>
      <c r="O249" s="86" t="s">
        <v>31</v>
      </c>
      <c r="P249" s="87" t="s">
        <v>1250</v>
      </c>
      <c r="Q249" s="87" t="s">
        <v>1251</v>
      </c>
      <c r="R249" s="87" t="s">
        <v>1283</v>
      </c>
      <c r="S249" s="87" t="s">
        <v>5281</v>
      </c>
      <c r="T249" s="87" t="s">
        <v>1253</v>
      </c>
      <c r="U249" s="87" t="s">
        <v>1847</v>
      </c>
      <c r="V249" s="87" t="s">
        <v>40</v>
      </c>
      <c r="W249" s="87" t="s">
        <v>121</v>
      </c>
      <c r="X249" s="87" t="s">
        <v>1182</v>
      </c>
      <c r="Y249" s="87">
        <v>1</v>
      </c>
      <c r="Z249" s="90">
        <f>IF(T249="SOPORTE_TELEFÓNICO",'TARIFAS 2025'!$B$14,IF(V249="PRINCIPAL",'TARIFAS 2025'!$B$8,IF(V249="INTERMEDIA",'TARIFAS 2025'!$C$8,IF(V249="LEJANA",'TARIFAS 2025'!$D$8))))</f>
        <v>22000</v>
      </c>
      <c r="AA249" s="90">
        <f t="shared" si="4"/>
        <v>22000</v>
      </c>
    </row>
    <row r="250" spans="1:27" s="82" customFormat="1" x14ac:dyDescent="0.3">
      <c r="A250" s="87" t="s">
        <v>85</v>
      </c>
      <c r="B250" s="86" t="str">
        <f>VLOOKUP(A250,'CENTROS DE COSTOS'!A:D,2,0)</f>
        <v>0036-0006</v>
      </c>
      <c r="C250" s="86" t="str">
        <f>VLOOKUP(A250,'CENTROS DE COSTOS'!A:D,3,0)</f>
        <v>Wompi Oriente</v>
      </c>
      <c r="D250" s="87" t="s">
        <v>3810</v>
      </c>
      <c r="E250" s="88" t="s">
        <v>3896</v>
      </c>
      <c r="F250" s="87" t="s">
        <v>2989</v>
      </c>
      <c r="G250" s="86" t="s">
        <v>31</v>
      </c>
      <c r="H250" s="87" t="s">
        <v>1056</v>
      </c>
      <c r="I250" s="87" t="s">
        <v>1071</v>
      </c>
      <c r="J250" s="87" t="s">
        <v>2042</v>
      </c>
      <c r="K250" s="86" t="s">
        <v>1170</v>
      </c>
      <c r="L250" s="87" t="s">
        <v>4586</v>
      </c>
      <c r="M250" s="89">
        <v>46001.611805555563</v>
      </c>
      <c r="N250" s="89">
        <v>46003.654166666667</v>
      </c>
      <c r="O250" s="86" t="s">
        <v>31</v>
      </c>
      <c r="P250" s="87" t="s">
        <v>1250</v>
      </c>
      <c r="Q250" s="87" t="s">
        <v>1280</v>
      </c>
      <c r="R250" s="87" t="s">
        <v>1252</v>
      </c>
      <c r="S250" s="87" t="s">
        <v>5282</v>
      </c>
      <c r="T250" s="87" t="s">
        <v>1253</v>
      </c>
      <c r="U250" s="87" t="s">
        <v>1845</v>
      </c>
      <c r="V250" s="87" t="s">
        <v>41</v>
      </c>
      <c r="W250" s="87" t="s">
        <v>121</v>
      </c>
      <c r="X250" s="87" t="s">
        <v>1177</v>
      </c>
      <c r="Y250" s="87">
        <v>1</v>
      </c>
      <c r="Z250" s="90">
        <f>IF(T250="SOPORTE_TELEFÓNICO",'TARIFAS 2025'!$B$14,IF(V250="PRINCIPAL",'TARIFAS 2025'!$B$8,IF(V250="INTERMEDIA",'TARIFAS 2025'!$C$8,IF(V250="LEJANA",'TARIFAS 2025'!$D$8))))</f>
        <v>22000</v>
      </c>
      <c r="AA250" s="90">
        <f t="shared" si="4"/>
        <v>22000</v>
      </c>
    </row>
    <row r="251" spans="1:27" s="82" customFormat="1" x14ac:dyDescent="0.3">
      <c r="A251" s="87" t="s">
        <v>89</v>
      </c>
      <c r="B251" s="86" t="str">
        <f>VLOOKUP(A251,'CENTROS DE COSTOS'!A:D,2,0)</f>
        <v>0036-0001</v>
      </c>
      <c r="C251" s="86" t="str">
        <f>VLOOKUP(A251,'CENTROS DE COSTOS'!A:D,3,0)</f>
        <v>Wompi Costa</v>
      </c>
      <c r="D251" s="87" t="s">
        <v>3811</v>
      </c>
      <c r="E251" s="88" t="s">
        <v>3897</v>
      </c>
      <c r="F251" s="87" t="s">
        <v>2990</v>
      </c>
      <c r="G251" s="86" t="s">
        <v>31</v>
      </c>
      <c r="H251" s="87" t="s">
        <v>276</v>
      </c>
      <c r="I251" s="87" t="s">
        <v>605</v>
      </c>
      <c r="J251" s="87" t="s">
        <v>2104</v>
      </c>
      <c r="K251" s="86" t="s">
        <v>1170</v>
      </c>
      <c r="L251" s="87" t="s">
        <v>4587</v>
      </c>
      <c r="M251" s="89">
        <v>45996.417361111111</v>
      </c>
      <c r="N251" s="89">
        <v>46003.668749999997</v>
      </c>
      <c r="O251" s="86" t="s">
        <v>31</v>
      </c>
      <c r="P251" s="87" t="s">
        <v>1298</v>
      </c>
      <c r="Q251" s="87" t="s">
        <v>1309</v>
      </c>
      <c r="R251" s="87" t="s">
        <v>1310</v>
      </c>
      <c r="S251" s="87" t="s">
        <v>5283</v>
      </c>
      <c r="T251" s="87" t="s">
        <v>1253</v>
      </c>
      <c r="U251" s="87" t="s">
        <v>1847</v>
      </c>
      <c r="V251" s="87" t="s">
        <v>41</v>
      </c>
      <c r="W251" s="87" t="s">
        <v>121</v>
      </c>
      <c r="X251" s="87" t="s">
        <v>1322</v>
      </c>
      <c r="Y251" s="87">
        <v>2</v>
      </c>
      <c r="Z251" s="90">
        <f>IF(T251="SOPORTE_TELEFÓNICO",'TARIFAS 2025'!$B$14,IF(V251="PRINCIPAL",'TARIFAS 2025'!$B$8,IF(V251="INTERMEDIA",'TARIFAS 2025'!$C$8,IF(V251="LEJANA",'TARIFAS 2025'!$D$8))))</f>
        <v>22000</v>
      </c>
      <c r="AA251" s="90">
        <f t="shared" si="4"/>
        <v>44000</v>
      </c>
    </row>
    <row r="252" spans="1:27" s="82" customFormat="1" x14ac:dyDescent="0.3">
      <c r="A252" s="87" t="s">
        <v>71</v>
      </c>
      <c r="B252" s="86" t="str">
        <f>VLOOKUP(A252,'CENTROS DE COSTOS'!A:D,2,0)</f>
        <v>0036-0004</v>
      </c>
      <c r="C252" s="86" t="str">
        <f>VLOOKUP(A252,'CENTROS DE COSTOS'!A:D,3,0)</f>
        <v>Wompi Centro</v>
      </c>
      <c r="D252" s="87" t="s">
        <v>1662</v>
      </c>
      <c r="E252" s="88" t="s">
        <v>3898</v>
      </c>
      <c r="F252" s="87" t="s">
        <v>1602</v>
      </c>
      <c r="G252" s="86" t="s">
        <v>31</v>
      </c>
      <c r="H252" s="87" t="s">
        <v>618</v>
      </c>
      <c r="I252" s="87" t="s">
        <v>693</v>
      </c>
      <c r="J252" s="87" t="s">
        <v>1738</v>
      </c>
      <c r="K252" s="86" t="s">
        <v>1170</v>
      </c>
      <c r="L252" s="87" t="s">
        <v>4588</v>
      </c>
      <c r="M252" s="89">
        <v>46003.524305555547</v>
      </c>
      <c r="N252" s="89">
        <v>46003.673611111109</v>
      </c>
      <c r="O252" s="86" t="s">
        <v>31</v>
      </c>
      <c r="P252" s="87" t="s">
        <v>1393</v>
      </c>
      <c r="Q252" s="87" t="s">
        <v>1394</v>
      </c>
      <c r="R252" s="87" t="s">
        <v>1402</v>
      </c>
      <c r="S252" s="87" t="s">
        <v>5284</v>
      </c>
      <c r="T252" s="87" t="s">
        <v>1253</v>
      </c>
      <c r="U252" s="87" t="s">
        <v>1841</v>
      </c>
      <c r="V252" s="87" t="s">
        <v>41</v>
      </c>
      <c r="W252" s="87" t="s">
        <v>121</v>
      </c>
      <c r="X252" s="87" t="s">
        <v>1306</v>
      </c>
      <c r="Y252" s="87">
        <v>1</v>
      </c>
      <c r="Z252" s="90">
        <f>IF(T252="SOPORTE_TELEFÓNICO",'TARIFAS 2025'!$B$14,IF(V252="PRINCIPAL",'TARIFAS 2025'!$B$8,IF(V252="INTERMEDIA",'TARIFAS 2025'!$C$8,IF(V252="LEJANA",'TARIFAS 2025'!$D$8))))</f>
        <v>22000</v>
      </c>
      <c r="AA252" s="90">
        <f t="shared" si="4"/>
        <v>22000</v>
      </c>
    </row>
    <row r="253" spans="1:27" s="82" customFormat="1" x14ac:dyDescent="0.3">
      <c r="A253" s="87" t="s">
        <v>74</v>
      </c>
      <c r="B253" s="86" t="str">
        <f>VLOOKUP(A253,'CENTROS DE COSTOS'!A:D,2,0)</f>
        <v>0036-0007</v>
      </c>
      <c r="C253" s="86" t="str">
        <f>VLOOKUP(A253,'CENTROS DE COSTOS'!A:D,3,0)</f>
        <v>Wompi Santander</v>
      </c>
      <c r="D253" s="87" t="s">
        <v>1642</v>
      </c>
      <c r="E253" s="88" t="s">
        <v>3899</v>
      </c>
      <c r="F253" s="87" t="s">
        <v>1596</v>
      </c>
      <c r="G253" s="86" t="s">
        <v>31</v>
      </c>
      <c r="H253" s="87" t="s">
        <v>963</v>
      </c>
      <c r="I253" s="87" t="s">
        <v>74</v>
      </c>
      <c r="J253" s="87" t="s">
        <v>1349</v>
      </c>
      <c r="K253" s="86" t="s">
        <v>1170</v>
      </c>
      <c r="L253" s="87" t="s">
        <v>4589</v>
      </c>
      <c r="M253" s="89">
        <v>45996.345138888893</v>
      </c>
      <c r="N253" s="89">
        <v>46003.676388888889</v>
      </c>
      <c r="O253" s="86" t="s">
        <v>31</v>
      </c>
      <c r="P253" s="87" t="s">
        <v>1265</v>
      </c>
      <c r="Q253" s="87" t="s">
        <v>1266</v>
      </c>
      <c r="R253" s="87" t="s">
        <v>1267</v>
      </c>
      <c r="S253" s="87" t="s">
        <v>5285</v>
      </c>
      <c r="T253" s="87" t="s">
        <v>1172</v>
      </c>
      <c r="U253" s="87" t="s">
        <v>1846</v>
      </c>
      <c r="V253" s="87" t="s">
        <v>40</v>
      </c>
      <c r="W253" s="87" t="s">
        <v>121</v>
      </c>
      <c r="X253" s="87" t="s">
        <v>1369</v>
      </c>
      <c r="Y253" s="87">
        <v>1</v>
      </c>
      <c r="Z253" s="90">
        <f>IF(T253="SOPORTE_TELEFÓNICO",'TARIFAS 2025'!$B$14,IF(V253="PRINCIPAL",'TARIFAS 2025'!$B$8,IF(V253="INTERMEDIA",'TARIFAS 2025'!$C$8,IF(V253="LEJANA",'TARIFAS 2025'!$D$8))))</f>
        <v>51282</v>
      </c>
      <c r="AA253" s="90">
        <f t="shared" si="4"/>
        <v>51282</v>
      </c>
    </row>
    <row r="254" spans="1:27" s="82" customFormat="1" x14ac:dyDescent="0.3">
      <c r="A254" s="87" t="s">
        <v>74</v>
      </c>
      <c r="B254" s="86" t="str">
        <f>VLOOKUP(A254,'CENTROS DE COSTOS'!A:D,2,0)</f>
        <v>0036-0007</v>
      </c>
      <c r="C254" s="86" t="str">
        <f>VLOOKUP(A254,'CENTROS DE COSTOS'!A:D,3,0)</f>
        <v>Wompi Santander</v>
      </c>
      <c r="D254" s="87" t="s">
        <v>1643</v>
      </c>
      <c r="E254" s="88" t="s">
        <v>3900</v>
      </c>
      <c r="F254" s="87" t="s">
        <v>1611</v>
      </c>
      <c r="G254" s="86" t="s">
        <v>31</v>
      </c>
      <c r="H254" s="87" t="s">
        <v>963</v>
      </c>
      <c r="I254" s="87" t="s">
        <v>987</v>
      </c>
      <c r="J254" s="87" t="s">
        <v>1758</v>
      </c>
      <c r="K254" s="86" t="s">
        <v>1170</v>
      </c>
      <c r="L254" s="87" t="s">
        <v>4590</v>
      </c>
      <c r="M254" s="89">
        <v>45995.568055555559</v>
      </c>
      <c r="N254" s="89">
        <v>46003.680555555547</v>
      </c>
      <c r="O254" s="86" t="s">
        <v>31</v>
      </c>
      <c r="P254" s="87" t="s">
        <v>1257</v>
      </c>
      <c r="Q254" s="87" t="s">
        <v>1258</v>
      </c>
      <c r="R254" s="87" t="s">
        <v>1271</v>
      </c>
      <c r="S254" s="87" t="s">
        <v>5286</v>
      </c>
      <c r="T254" s="87" t="s">
        <v>1253</v>
      </c>
      <c r="U254" s="87" t="s">
        <v>1841</v>
      </c>
      <c r="V254" s="87" t="s">
        <v>40</v>
      </c>
      <c r="W254" s="87" t="s">
        <v>121</v>
      </c>
      <c r="X254" s="87" t="s">
        <v>1272</v>
      </c>
      <c r="Y254" s="87">
        <v>2</v>
      </c>
      <c r="Z254" s="90">
        <f>IF(T254="SOPORTE_TELEFÓNICO",'TARIFAS 2025'!$B$14,IF(V254="PRINCIPAL",'TARIFAS 2025'!$B$8,IF(V254="INTERMEDIA",'TARIFAS 2025'!$C$8,IF(V254="LEJANA",'TARIFAS 2025'!$D$8))))</f>
        <v>22000</v>
      </c>
      <c r="AA254" s="90">
        <f t="shared" si="4"/>
        <v>44000</v>
      </c>
    </row>
    <row r="255" spans="1:27" s="82" customFormat="1" x14ac:dyDescent="0.3">
      <c r="A255" s="87" t="s">
        <v>95</v>
      </c>
      <c r="B255" s="86" t="str">
        <f>VLOOKUP(A255,'CENTROS DE COSTOS'!A:D,2,0)</f>
        <v>0036-0001</v>
      </c>
      <c r="C255" s="86" t="str">
        <f>VLOOKUP(A255,'CENTROS DE COSTOS'!A:D,3,0)</f>
        <v>Wompi Costa</v>
      </c>
      <c r="D255" s="87" t="s">
        <v>3807</v>
      </c>
      <c r="E255" s="88" t="s">
        <v>3901</v>
      </c>
      <c r="F255" s="87" t="s">
        <v>2991</v>
      </c>
      <c r="G255" s="86" t="s">
        <v>31</v>
      </c>
      <c r="H255" s="87" t="s">
        <v>504</v>
      </c>
      <c r="I255" s="87" t="s">
        <v>95</v>
      </c>
      <c r="J255" s="87" t="s">
        <v>1474</v>
      </c>
      <c r="K255" s="86" t="s">
        <v>1170</v>
      </c>
      <c r="L255" s="87" t="s">
        <v>4591</v>
      </c>
      <c r="M255" s="89">
        <v>46003.408333333333</v>
      </c>
      <c r="N255" s="89">
        <v>46003.682638888888</v>
      </c>
      <c r="O255" s="86" t="s">
        <v>31</v>
      </c>
      <c r="P255" s="87" t="s">
        <v>1250</v>
      </c>
      <c r="Q255" s="87" t="s">
        <v>1280</v>
      </c>
      <c r="R255" s="87" t="s">
        <v>1283</v>
      </c>
      <c r="S255" s="87" t="s">
        <v>5287</v>
      </c>
      <c r="T255" s="87" t="s">
        <v>1253</v>
      </c>
      <c r="U255" s="87" t="s">
        <v>1842</v>
      </c>
      <c r="V255" s="87" t="s">
        <v>40</v>
      </c>
      <c r="W255" s="87" t="s">
        <v>121</v>
      </c>
      <c r="X255" s="87" t="s">
        <v>1176</v>
      </c>
      <c r="Y255" s="87">
        <v>1</v>
      </c>
      <c r="Z255" s="90">
        <f>IF(T255="SOPORTE_TELEFÓNICO",'TARIFAS 2025'!$B$14,IF(V255="PRINCIPAL",'TARIFAS 2025'!$B$8,IF(V255="INTERMEDIA",'TARIFAS 2025'!$C$8,IF(V255="LEJANA",'TARIFAS 2025'!$D$8))))</f>
        <v>22000</v>
      </c>
      <c r="AA255" s="90">
        <f t="shared" si="4"/>
        <v>22000</v>
      </c>
    </row>
    <row r="256" spans="1:27" s="82" customFormat="1" x14ac:dyDescent="0.3">
      <c r="A256" s="87" t="s">
        <v>71</v>
      </c>
      <c r="B256" s="86" t="str">
        <f>VLOOKUP(A256,'CENTROS DE COSTOS'!A:D,2,0)</f>
        <v>0036-0004</v>
      </c>
      <c r="C256" s="86" t="str">
        <f>VLOOKUP(A256,'CENTROS DE COSTOS'!A:D,3,0)</f>
        <v>Wompi Centro</v>
      </c>
      <c r="D256" s="87" t="s">
        <v>1637</v>
      </c>
      <c r="E256" s="88" t="s">
        <v>3902</v>
      </c>
      <c r="F256" s="87" t="s">
        <v>1601</v>
      </c>
      <c r="G256" s="86" t="s">
        <v>31</v>
      </c>
      <c r="H256" s="87" t="s">
        <v>618</v>
      </c>
      <c r="I256" s="87" t="s">
        <v>71</v>
      </c>
      <c r="J256" s="87" t="s">
        <v>1735</v>
      </c>
      <c r="K256" s="86" t="s">
        <v>1170</v>
      </c>
      <c r="L256" s="87" t="s">
        <v>4592</v>
      </c>
      <c r="M256" s="89">
        <v>45995.450694444437</v>
      </c>
      <c r="N256" s="89">
        <v>46003.697916666657</v>
      </c>
      <c r="O256" s="86" t="s">
        <v>31</v>
      </c>
      <c r="P256" s="87" t="s">
        <v>1393</v>
      </c>
      <c r="Q256" s="87" t="s">
        <v>5029</v>
      </c>
      <c r="R256" s="87" t="s">
        <v>1402</v>
      </c>
      <c r="S256" s="87" t="s">
        <v>5288</v>
      </c>
      <c r="T256" s="87" t="s">
        <v>1253</v>
      </c>
      <c r="U256" s="87" t="s">
        <v>1840</v>
      </c>
      <c r="V256" s="87" t="s">
        <v>40</v>
      </c>
      <c r="W256" s="87" t="s">
        <v>121</v>
      </c>
      <c r="X256" s="87" t="s">
        <v>1306</v>
      </c>
      <c r="Y256" s="87">
        <v>2</v>
      </c>
      <c r="Z256" s="90">
        <f>IF(T256="SOPORTE_TELEFÓNICO",'TARIFAS 2025'!$B$14,IF(V256="PRINCIPAL",'TARIFAS 2025'!$B$8,IF(V256="INTERMEDIA",'TARIFAS 2025'!$C$8,IF(V256="LEJANA",'TARIFAS 2025'!$D$8))))</f>
        <v>22000</v>
      </c>
      <c r="AA256" s="90">
        <f t="shared" si="4"/>
        <v>44000</v>
      </c>
    </row>
    <row r="257" spans="1:27" s="82" customFormat="1" x14ac:dyDescent="0.3">
      <c r="A257" s="87" t="s">
        <v>89</v>
      </c>
      <c r="B257" s="86" t="str">
        <f>VLOOKUP(A257,'CENTROS DE COSTOS'!A:D,2,0)</f>
        <v>0036-0001</v>
      </c>
      <c r="C257" s="86" t="str">
        <f>VLOOKUP(A257,'CENTROS DE COSTOS'!A:D,3,0)</f>
        <v>Wompi Costa</v>
      </c>
      <c r="D257" s="87" t="s">
        <v>1649</v>
      </c>
      <c r="E257" s="88" t="s">
        <v>3903</v>
      </c>
      <c r="F257" s="87" t="s">
        <v>2992</v>
      </c>
      <c r="G257" s="86" t="s">
        <v>31</v>
      </c>
      <c r="H257" s="87" t="s">
        <v>276</v>
      </c>
      <c r="I257" s="87" t="s">
        <v>89</v>
      </c>
      <c r="J257" s="87" t="s">
        <v>3545</v>
      </c>
      <c r="K257" s="86" t="s">
        <v>1170</v>
      </c>
      <c r="L257" s="87" t="s">
        <v>4593</v>
      </c>
      <c r="M257" s="89">
        <v>46002.620833333327</v>
      </c>
      <c r="N257" s="89">
        <v>46003.703472222223</v>
      </c>
      <c r="O257" s="86" t="s">
        <v>31</v>
      </c>
      <c r="P257" s="87" t="s">
        <v>1332</v>
      </c>
      <c r="Q257" s="87" t="s">
        <v>1346</v>
      </c>
      <c r="R257" s="87" t="s">
        <v>1333</v>
      </c>
      <c r="S257" s="87" t="s">
        <v>5289</v>
      </c>
      <c r="T257" s="87" t="s">
        <v>1172</v>
      </c>
      <c r="U257" s="87" t="s">
        <v>1841</v>
      </c>
      <c r="V257" s="87" t="s">
        <v>40</v>
      </c>
      <c r="W257" s="87" t="s">
        <v>121</v>
      </c>
      <c r="X257" s="87" t="s">
        <v>1421</v>
      </c>
      <c r="Y257" s="87">
        <v>1</v>
      </c>
      <c r="Z257" s="90">
        <f>IF(T257="SOPORTE_TELEFÓNICO",'TARIFAS 2025'!$B$14,IF(V257="PRINCIPAL",'TARIFAS 2025'!$B$8,IF(V257="INTERMEDIA",'TARIFAS 2025'!$C$8,IF(V257="LEJANA",'TARIFAS 2025'!$D$8))))</f>
        <v>51282</v>
      </c>
      <c r="AA257" s="90">
        <f t="shared" si="4"/>
        <v>51282</v>
      </c>
    </row>
    <row r="258" spans="1:27" s="82" customFormat="1" x14ac:dyDescent="0.3">
      <c r="A258" s="87" t="s">
        <v>85</v>
      </c>
      <c r="B258" s="86" t="str">
        <f>VLOOKUP(A258,'CENTROS DE COSTOS'!A:D,2,0)</f>
        <v>0036-0006</v>
      </c>
      <c r="C258" s="86" t="str">
        <f>VLOOKUP(A258,'CENTROS DE COSTOS'!A:D,3,0)</f>
        <v>Wompi Oriente</v>
      </c>
      <c r="D258" s="87" t="s">
        <v>1640</v>
      </c>
      <c r="E258" s="88" t="s">
        <v>3904</v>
      </c>
      <c r="F258" s="87" t="s">
        <v>2993</v>
      </c>
      <c r="G258" s="86" t="s">
        <v>31</v>
      </c>
      <c r="H258" s="87" t="s">
        <v>1056</v>
      </c>
      <c r="I258" s="87" t="s">
        <v>85</v>
      </c>
      <c r="J258" s="87" t="s">
        <v>3546</v>
      </c>
      <c r="K258" s="86" t="s">
        <v>1170</v>
      </c>
      <c r="L258" s="87" t="s">
        <v>4594</v>
      </c>
      <c r="M258" s="89">
        <v>45995.395138888889</v>
      </c>
      <c r="N258" s="89">
        <v>46003.709722222222</v>
      </c>
      <c r="O258" s="86" t="s">
        <v>31</v>
      </c>
      <c r="P258" s="87" t="s">
        <v>1250</v>
      </c>
      <c r="Q258" s="87" t="s">
        <v>1251</v>
      </c>
      <c r="R258" s="87" t="s">
        <v>1281</v>
      </c>
      <c r="S258" s="87" t="s">
        <v>5290</v>
      </c>
      <c r="T258" s="87" t="s">
        <v>1172</v>
      </c>
      <c r="U258" s="87" t="s">
        <v>1840</v>
      </c>
      <c r="V258" s="87" t="s">
        <v>40</v>
      </c>
      <c r="W258" s="87" t="s">
        <v>121</v>
      </c>
      <c r="X258" s="87" t="s">
        <v>1308</v>
      </c>
      <c r="Y258" s="87">
        <v>1</v>
      </c>
      <c r="Z258" s="90">
        <f>IF(T258="SOPORTE_TELEFÓNICO",'TARIFAS 2025'!$B$14,IF(V258="PRINCIPAL",'TARIFAS 2025'!$B$8,IF(V258="INTERMEDIA",'TARIFAS 2025'!$C$8,IF(V258="LEJANA",'TARIFAS 2025'!$D$8))))</f>
        <v>51282</v>
      </c>
      <c r="AA258" s="90">
        <f t="shared" si="4"/>
        <v>51282</v>
      </c>
    </row>
    <row r="259" spans="1:27" s="82" customFormat="1" x14ac:dyDescent="0.3">
      <c r="A259" s="87" t="s">
        <v>71</v>
      </c>
      <c r="B259" s="86" t="str">
        <f>VLOOKUP(A259,'CENTROS DE COSTOS'!A:D,2,0)</f>
        <v>0036-0004</v>
      </c>
      <c r="C259" s="86" t="str">
        <f>VLOOKUP(A259,'CENTROS DE COSTOS'!A:D,3,0)</f>
        <v>Wompi Centro</v>
      </c>
      <c r="D259" s="87" t="s">
        <v>1652</v>
      </c>
      <c r="E259" s="88" t="s">
        <v>3905</v>
      </c>
      <c r="F259" s="87" t="s">
        <v>2994</v>
      </c>
      <c r="G259" s="86" t="s">
        <v>31</v>
      </c>
      <c r="H259" s="87" t="s">
        <v>618</v>
      </c>
      <c r="I259" s="87" t="s">
        <v>698</v>
      </c>
      <c r="J259" s="87" t="s">
        <v>3547</v>
      </c>
      <c r="K259" s="86" t="s">
        <v>1170</v>
      </c>
      <c r="L259" s="87" t="s">
        <v>4595</v>
      </c>
      <c r="M259" s="89">
        <v>45994.486805555563</v>
      </c>
      <c r="N259" s="89">
        <v>46003.718055555553</v>
      </c>
      <c r="O259" s="86" t="s">
        <v>31</v>
      </c>
      <c r="P259" s="87" t="s">
        <v>1303</v>
      </c>
      <c r="Q259" s="87" t="s">
        <v>1304</v>
      </c>
      <c r="R259" s="87" t="s">
        <v>1305</v>
      </c>
      <c r="S259" s="87" t="s">
        <v>5291</v>
      </c>
      <c r="T259" s="87" t="s">
        <v>1172</v>
      </c>
      <c r="U259" s="87" t="s">
        <v>1841</v>
      </c>
      <c r="V259" s="87" t="s">
        <v>40</v>
      </c>
      <c r="W259" s="87" t="s">
        <v>121</v>
      </c>
      <c r="X259" s="87" t="s">
        <v>1857</v>
      </c>
      <c r="Y259" s="87">
        <v>2</v>
      </c>
      <c r="Z259" s="90">
        <f>IF(T259="SOPORTE_TELEFÓNICO",'TARIFAS 2025'!$B$14,IF(V259="PRINCIPAL",'TARIFAS 2025'!$B$8,IF(V259="INTERMEDIA",'TARIFAS 2025'!$C$8,IF(V259="LEJANA",'TARIFAS 2025'!$D$8))))</f>
        <v>51282</v>
      </c>
      <c r="AA259" s="90">
        <f t="shared" si="4"/>
        <v>102564</v>
      </c>
    </row>
    <row r="260" spans="1:27" s="82" customFormat="1" x14ac:dyDescent="0.3">
      <c r="A260" s="87" t="s">
        <v>77</v>
      </c>
      <c r="B260" s="86" t="str">
        <f>VLOOKUP(A260,'CENTROS DE COSTOS'!A:D,2,0)</f>
        <v>0036-0003</v>
      </c>
      <c r="C260" s="86" t="str">
        <f>VLOOKUP(A260,'CENTROS DE COSTOS'!A:D,3,0)</f>
        <v>Wompi Suroccidente</v>
      </c>
      <c r="D260" s="87" t="s">
        <v>1702</v>
      </c>
      <c r="E260" s="88" t="s">
        <v>3906</v>
      </c>
      <c r="F260" s="87" t="s">
        <v>2995</v>
      </c>
      <c r="G260" s="86" t="s">
        <v>31</v>
      </c>
      <c r="H260" s="87" t="s">
        <v>1101</v>
      </c>
      <c r="I260" s="87" t="s">
        <v>1119</v>
      </c>
      <c r="J260" s="87" t="s">
        <v>3548</v>
      </c>
      <c r="K260" s="86" t="s">
        <v>1170</v>
      </c>
      <c r="L260" s="87" t="s">
        <v>4596</v>
      </c>
      <c r="M260" s="89">
        <v>46003.59097222222</v>
      </c>
      <c r="N260" s="89">
        <v>46003.720138888893</v>
      </c>
      <c r="O260" s="86" t="s">
        <v>31</v>
      </c>
      <c r="P260" s="87" t="s">
        <v>1290</v>
      </c>
      <c r="Q260" s="87" t="s">
        <v>1291</v>
      </c>
      <c r="R260" s="87" t="s">
        <v>1292</v>
      </c>
      <c r="S260" s="87" t="s">
        <v>5292</v>
      </c>
      <c r="T260" s="87" t="s">
        <v>1253</v>
      </c>
      <c r="U260" s="87" t="s">
        <v>1843</v>
      </c>
      <c r="V260" s="87" t="s">
        <v>41</v>
      </c>
      <c r="W260" s="87" t="s">
        <v>121</v>
      </c>
      <c r="X260" s="87" t="s">
        <v>1288</v>
      </c>
      <c r="Y260" s="87">
        <v>1</v>
      </c>
      <c r="Z260" s="90">
        <f>IF(T260="SOPORTE_TELEFÓNICO",'TARIFAS 2025'!$B$14,IF(V260="PRINCIPAL",'TARIFAS 2025'!$B$8,IF(V260="INTERMEDIA",'TARIFAS 2025'!$C$8,IF(V260="LEJANA",'TARIFAS 2025'!$D$8))))</f>
        <v>22000</v>
      </c>
      <c r="AA260" s="90">
        <f t="shared" si="4"/>
        <v>22000</v>
      </c>
    </row>
    <row r="261" spans="1:27" s="82" customFormat="1" x14ac:dyDescent="0.3">
      <c r="A261" s="87" t="s">
        <v>89</v>
      </c>
      <c r="B261" s="86" t="str">
        <f>VLOOKUP(A261,'CENTROS DE COSTOS'!A:D,2,0)</f>
        <v>0036-0001</v>
      </c>
      <c r="C261" s="86" t="str">
        <f>VLOOKUP(A261,'CENTROS DE COSTOS'!A:D,3,0)</f>
        <v>Wompi Costa</v>
      </c>
      <c r="D261" s="87" t="s">
        <v>1649</v>
      </c>
      <c r="E261" s="88" t="s">
        <v>3907</v>
      </c>
      <c r="F261" s="87" t="s">
        <v>2996</v>
      </c>
      <c r="G261" s="86" t="s">
        <v>31</v>
      </c>
      <c r="H261" s="87" t="s">
        <v>276</v>
      </c>
      <c r="I261" s="87" t="s">
        <v>89</v>
      </c>
      <c r="J261" s="87" t="s">
        <v>3549</v>
      </c>
      <c r="K261" s="86" t="s">
        <v>1170</v>
      </c>
      <c r="L261" s="87" t="s">
        <v>4597</v>
      </c>
      <c r="M261" s="89">
        <v>46003.333333333343</v>
      </c>
      <c r="N261" s="89">
        <v>46004.367361111108</v>
      </c>
      <c r="O261" s="86" t="s">
        <v>31</v>
      </c>
      <c r="P261" s="87" t="s">
        <v>1257</v>
      </c>
      <c r="Q261" s="87" t="s">
        <v>1258</v>
      </c>
      <c r="R261" s="87" t="s">
        <v>1271</v>
      </c>
      <c r="S261" s="87" t="s">
        <v>5293</v>
      </c>
      <c r="T261" s="87" t="s">
        <v>1253</v>
      </c>
      <c r="U261" s="87" t="s">
        <v>1848</v>
      </c>
      <c r="V261" s="87" t="s">
        <v>40</v>
      </c>
      <c r="W261" s="87" t="s">
        <v>121</v>
      </c>
      <c r="X261" s="87" t="s">
        <v>1853</v>
      </c>
      <c r="Y261" s="87">
        <v>1</v>
      </c>
      <c r="Z261" s="90">
        <f>IF(T261="SOPORTE_TELEFÓNICO",'TARIFAS 2025'!$B$14,IF(V261="PRINCIPAL",'TARIFAS 2025'!$B$8,IF(V261="INTERMEDIA",'TARIFAS 2025'!$C$8,IF(V261="LEJANA",'TARIFAS 2025'!$D$8))))</f>
        <v>22000</v>
      </c>
      <c r="AA261" s="90">
        <f t="shared" si="4"/>
        <v>22000</v>
      </c>
    </row>
    <row r="262" spans="1:27" s="82" customFormat="1" x14ac:dyDescent="0.3">
      <c r="A262" s="87" t="s">
        <v>86</v>
      </c>
      <c r="B262" s="86" t="str">
        <f>VLOOKUP(A262,'CENTROS DE COSTOS'!A:D,2,0)</f>
        <v>0036-0002</v>
      </c>
      <c r="C262" s="86" t="str">
        <f>VLOOKUP(A262,'CENTROS DE COSTOS'!A:D,3,0)</f>
        <v>Wompi Eje Cafetero</v>
      </c>
      <c r="D262" s="87" t="s">
        <v>3812</v>
      </c>
      <c r="E262" s="88" t="s">
        <v>3908</v>
      </c>
      <c r="F262" s="87" t="s">
        <v>2997</v>
      </c>
      <c r="G262" s="86" t="s">
        <v>31</v>
      </c>
      <c r="H262" s="87" t="s">
        <v>126</v>
      </c>
      <c r="I262" s="87" t="s">
        <v>447</v>
      </c>
      <c r="J262" s="87" t="s">
        <v>3550</v>
      </c>
      <c r="K262" s="86" t="s">
        <v>1170</v>
      </c>
      <c r="L262" s="87" t="s">
        <v>4598</v>
      </c>
      <c r="M262" s="89">
        <v>46003.525694444441</v>
      </c>
      <c r="N262" s="89">
        <v>46004.379166666673</v>
      </c>
      <c r="O262" s="86" t="s">
        <v>31</v>
      </c>
      <c r="P262" s="87" t="s">
        <v>1265</v>
      </c>
      <c r="Q262" s="87" t="s">
        <v>1383</v>
      </c>
      <c r="R262" s="87" t="s">
        <v>1267</v>
      </c>
      <c r="S262" s="87" t="s">
        <v>5294</v>
      </c>
      <c r="T262" s="87" t="s">
        <v>1253</v>
      </c>
      <c r="U262" s="87" t="s">
        <v>1841</v>
      </c>
      <c r="V262" s="87" t="s">
        <v>41</v>
      </c>
      <c r="W262" s="87" t="s">
        <v>121</v>
      </c>
      <c r="X262" s="87" t="s">
        <v>1288</v>
      </c>
      <c r="Y262" s="87">
        <v>1</v>
      </c>
      <c r="Z262" s="90">
        <f>IF(T262="SOPORTE_TELEFÓNICO",'TARIFAS 2025'!$B$14,IF(V262="PRINCIPAL",'TARIFAS 2025'!$B$8,IF(V262="INTERMEDIA",'TARIFAS 2025'!$C$8,IF(V262="LEJANA",'TARIFAS 2025'!$D$8))))</f>
        <v>22000</v>
      </c>
      <c r="AA262" s="90">
        <f t="shared" si="4"/>
        <v>22000</v>
      </c>
    </row>
    <row r="263" spans="1:27" s="82" customFormat="1" x14ac:dyDescent="0.3">
      <c r="A263" s="87" t="s">
        <v>98</v>
      </c>
      <c r="B263" s="86" t="str">
        <f>VLOOKUP(A263,'CENTROS DE COSTOS'!A:D,2,0)</f>
        <v>0036-0006</v>
      </c>
      <c r="C263" s="86" t="str">
        <f>VLOOKUP(A263,'CENTROS DE COSTOS'!A:D,3,0)</f>
        <v>Wompi Oriente</v>
      </c>
      <c r="D263" s="87" t="s">
        <v>1636</v>
      </c>
      <c r="E263" s="88" t="s">
        <v>3909</v>
      </c>
      <c r="F263" s="87" t="s">
        <v>1631</v>
      </c>
      <c r="G263" s="86" t="s">
        <v>31</v>
      </c>
      <c r="H263" s="87" t="s">
        <v>814</v>
      </c>
      <c r="I263" s="87" t="s">
        <v>98</v>
      </c>
      <c r="J263" s="87" t="s">
        <v>1581</v>
      </c>
      <c r="K263" s="86" t="s">
        <v>1170</v>
      </c>
      <c r="L263" s="87" t="s">
        <v>4599</v>
      </c>
      <c r="M263" s="89">
        <v>45940.70416666667</v>
      </c>
      <c r="N263" s="89">
        <v>46004.425694444442</v>
      </c>
      <c r="O263" s="86" t="s">
        <v>31</v>
      </c>
      <c r="P263" s="87" t="s">
        <v>1254</v>
      </c>
      <c r="Q263" s="87" t="s">
        <v>1255</v>
      </c>
      <c r="R263" s="87" t="s">
        <v>1256</v>
      </c>
      <c r="S263" s="87" t="s">
        <v>5295</v>
      </c>
      <c r="T263" s="87" t="s">
        <v>1253</v>
      </c>
      <c r="U263" s="87" t="s">
        <v>1846</v>
      </c>
      <c r="V263" s="87" t="s">
        <v>40</v>
      </c>
      <c r="W263" s="87" t="s">
        <v>121</v>
      </c>
      <c r="X263" s="87" t="s">
        <v>1461</v>
      </c>
      <c r="Y263" s="87">
        <v>3</v>
      </c>
      <c r="Z263" s="90">
        <f>IF(T263="SOPORTE_TELEFÓNICO",'TARIFAS 2025'!$B$14,IF(V263="PRINCIPAL",'TARIFAS 2025'!$B$8,IF(V263="INTERMEDIA",'TARIFAS 2025'!$C$8,IF(V263="LEJANA",'TARIFAS 2025'!$D$8))))</f>
        <v>22000</v>
      </c>
      <c r="AA263" s="90">
        <f t="shared" si="4"/>
        <v>66000</v>
      </c>
    </row>
    <row r="264" spans="1:27" s="82" customFormat="1" x14ac:dyDescent="0.3">
      <c r="A264" s="87" t="s">
        <v>98</v>
      </c>
      <c r="B264" s="86" t="str">
        <f>VLOOKUP(A264,'CENTROS DE COSTOS'!A:D,2,0)</f>
        <v>0036-0006</v>
      </c>
      <c r="C264" s="86" t="str">
        <f>VLOOKUP(A264,'CENTROS DE COSTOS'!A:D,3,0)</f>
        <v>Wompi Oriente</v>
      </c>
      <c r="D264" s="87" t="s">
        <v>1636</v>
      </c>
      <c r="E264" s="88" t="s">
        <v>3910</v>
      </c>
      <c r="F264" s="87" t="s">
        <v>2998</v>
      </c>
      <c r="G264" s="86" t="s">
        <v>31</v>
      </c>
      <c r="H264" s="87" t="s">
        <v>814</v>
      </c>
      <c r="I264" s="87" t="s">
        <v>98</v>
      </c>
      <c r="J264" s="87" t="s">
        <v>3551</v>
      </c>
      <c r="K264" s="86" t="s">
        <v>1170</v>
      </c>
      <c r="L264" s="87" t="s">
        <v>4600</v>
      </c>
      <c r="M264" s="89">
        <v>45987.595138888893</v>
      </c>
      <c r="N264" s="89">
        <v>46004.43472222222</v>
      </c>
      <c r="O264" s="86" t="s">
        <v>31</v>
      </c>
      <c r="P264" s="87" t="s">
        <v>1262</v>
      </c>
      <c r="Q264" s="87" t="s">
        <v>1263</v>
      </c>
      <c r="R264" s="87" t="s">
        <v>1264</v>
      </c>
      <c r="S264" s="87" t="s">
        <v>5296</v>
      </c>
      <c r="T264" s="87" t="s">
        <v>1253</v>
      </c>
      <c r="U264" s="87" t="s">
        <v>1846</v>
      </c>
      <c r="V264" s="87" t="s">
        <v>40</v>
      </c>
      <c r="W264" s="87" t="s">
        <v>121</v>
      </c>
      <c r="X264" s="87" t="s">
        <v>1261</v>
      </c>
      <c r="Y264" s="87">
        <v>2</v>
      </c>
      <c r="Z264" s="90">
        <f>IF(T264="SOPORTE_TELEFÓNICO",'TARIFAS 2025'!$B$14,IF(V264="PRINCIPAL",'TARIFAS 2025'!$B$8,IF(V264="INTERMEDIA",'TARIFAS 2025'!$C$8,IF(V264="LEJANA",'TARIFAS 2025'!$D$8))))</f>
        <v>22000</v>
      </c>
      <c r="AA264" s="90">
        <f t="shared" si="4"/>
        <v>44000</v>
      </c>
    </row>
    <row r="265" spans="1:27" s="82" customFormat="1" x14ac:dyDescent="0.3">
      <c r="A265" s="87" t="s">
        <v>96</v>
      </c>
      <c r="B265" s="86" t="str">
        <f>VLOOKUP(A265,'CENTROS DE COSTOS'!A:D,2,0)</f>
        <v>0036-0007</v>
      </c>
      <c r="C265" s="86" t="str">
        <f>VLOOKUP(A265,'CENTROS DE COSTOS'!A:D,3,0)</f>
        <v>Wompi Santander</v>
      </c>
      <c r="D265" s="87" t="s">
        <v>1696</v>
      </c>
      <c r="E265" s="88" t="s">
        <v>3911</v>
      </c>
      <c r="F265" s="87" t="s">
        <v>2999</v>
      </c>
      <c r="G265" s="86" t="s">
        <v>31</v>
      </c>
      <c r="H265" s="87" t="s">
        <v>322</v>
      </c>
      <c r="I265" s="87" t="s">
        <v>96</v>
      </c>
      <c r="J265" s="87" t="s">
        <v>1996</v>
      </c>
      <c r="K265" s="86" t="s">
        <v>1170</v>
      </c>
      <c r="L265" s="87" t="s">
        <v>4601</v>
      </c>
      <c r="M265" s="89">
        <v>45986.469444444447</v>
      </c>
      <c r="N265" s="89">
        <v>46004.456250000003</v>
      </c>
      <c r="O265" s="86" t="s">
        <v>31</v>
      </c>
      <c r="P265" s="87" t="s">
        <v>1250</v>
      </c>
      <c r="Q265" s="87" t="s">
        <v>1280</v>
      </c>
      <c r="R265" s="87" t="s">
        <v>1283</v>
      </c>
      <c r="S265" s="87" t="s">
        <v>5297</v>
      </c>
      <c r="T265" s="87" t="s">
        <v>1253</v>
      </c>
      <c r="U265" s="87" t="s">
        <v>1845</v>
      </c>
      <c r="V265" s="87" t="s">
        <v>40</v>
      </c>
      <c r="W265" s="87" t="s">
        <v>121</v>
      </c>
      <c r="X265" s="87" t="s">
        <v>1335</v>
      </c>
      <c r="Y265" s="87">
        <v>1</v>
      </c>
      <c r="Z265" s="90">
        <f>IF(T265="SOPORTE_TELEFÓNICO",'TARIFAS 2025'!$B$14,IF(V265="PRINCIPAL",'TARIFAS 2025'!$B$8,IF(V265="INTERMEDIA",'TARIFAS 2025'!$C$8,IF(V265="LEJANA",'TARIFAS 2025'!$D$8))))</f>
        <v>22000</v>
      </c>
      <c r="AA265" s="90">
        <f t="shared" si="4"/>
        <v>22000</v>
      </c>
    </row>
    <row r="266" spans="1:27" s="82" customFormat="1" x14ac:dyDescent="0.3">
      <c r="A266" s="87" t="s">
        <v>95</v>
      </c>
      <c r="B266" s="86" t="str">
        <f>VLOOKUP(A266,'CENTROS DE COSTOS'!A:D,2,0)</f>
        <v>0036-0001</v>
      </c>
      <c r="C266" s="86" t="str">
        <f>VLOOKUP(A266,'CENTROS DE COSTOS'!A:D,3,0)</f>
        <v>Wompi Costa</v>
      </c>
      <c r="D266" s="87" t="s">
        <v>3807</v>
      </c>
      <c r="E266" s="88" t="s">
        <v>3912</v>
      </c>
      <c r="F266" s="87" t="s">
        <v>3000</v>
      </c>
      <c r="G266" s="86" t="s">
        <v>31</v>
      </c>
      <c r="H266" s="87" t="s">
        <v>504</v>
      </c>
      <c r="I266" s="87" t="s">
        <v>95</v>
      </c>
      <c r="J266" s="87" t="s">
        <v>3552</v>
      </c>
      <c r="K266" s="86" t="s">
        <v>1170</v>
      </c>
      <c r="L266" s="87" t="s">
        <v>4602</v>
      </c>
      <c r="M266" s="89">
        <v>45986.381249999999</v>
      </c>
      <c r="N266" s="89">
        <v>46004.459722222222</v>
      </c>
      <c r="O266" s="86" t="s">
        <v>31</v>
      </c>
      <c r="P266" s="87" t="s">
        <v>1250</v>
      </c>
      <c r="Q266" s="87" t="s">
        <v>1280</v>
      </c>
      <c r="R266" s="87" t="s">
        <v>1283</v>
      </c>
      <c r="S266" s="87" t="s">
        <v>5298</v>
      </c>
      <c r="T266" s="87" t="s">
        <v>1253</v>
      </c>
      <c r="U266" s="87" t="s">
        <v>1841</v>
      </c>
      <c r="V266" s="87" t="s">
        <v>40</v>
      </c>
      <c r="W266" s="87" t="s">
        <v>121</v>
      </c>
      <c r="X266" s="87" t="s">
        <v>1176</v>
      </c>
      <c r="Y266" s="87">
        <v>1</v>
      </c>
      <c r="Z266" s="90">
        <f>IF(T266="SOPORTE_TELEFÓNICO",'TARIFAS 2025'!$B$14,IF(V266="PRINCIPAL",'TARIFAS 2025'!$B$8,IF(V266="INTERMEDIA",'TARIFAS 2025'!$C$8,IF(V266="LEJANA",'TARIFAS 2025'!$D$8))))</f>
        <v>22000</v>
      </c>
      <c r="AA266" s="90">
        <f t="shared" si="4"/>
        <v>22000</v>
      </c>
    </row>
    <row r="267" spans="1:27" s="82" customFormat="1" x14ac:dyDescent="0.3">
      <c r="A267" s="87" t="s">
        <v>89</v>
      </c>
      <c r="B267" s="86" t="str">
        <f>VLOOKUP(A267,'CENTROS DE COSTOS'!A:D,2,0)</f>
        <v>0036-0001</v>
      </c>
      <c r="C267" s="86" t="str">
        <f>VLOOKUP(A267,'CENTROS DE COSTOS'!A:D,3,0)</f>
        <v>Wompi Costa</v>
      </c>
      <c r="D267" s="87" t="s">
        <v>3813</v>
      </c>
      <c r="E267" s="88" t="s">
        <v>3913</v>
      </c>
      <c r="F267" s="87" t="s">
        <v>3001</v>
      </c>
      <c r="G267" s="86" t="s">
        <v>31</v>
      </c>
      <c r="H267" s="87" t="s">
        <v>276</v>
      </c>
      <c r="I267" s="87" t="s">
        <v>595</v>
      </c>
      <c r="J267" s="87" t="s">
        <v>3553</v>
      </c>
      <c r="K267" s="86" t="s">
        <v>1170</v>
      </c>
      <c r="L267" s="87" t="s">
        <v>4603</v>
      </c>
      <c r="M267" s="89">
        <v>46004.375</v>
      </c>
      <c r="N267" s="89">
        <v>46004.487500000003</v>
      </c>
      <c r="O267" s="86" t="s">
        <v>31</v>
      </c>
      <c r="P267" s="87" t="s">
        <v>1262</v>
      </c>
      <c r="Q267" s="87" t="s">
        <v>1274</v>
      </c>
      <c r="R267" s="87" t="s">
        <v>1275</v>
      </c>
      <c r="S267" s="87" t="s">
        <v>5299</v>
      </c>
      <c r="T267" s="87" t="s">
        <v>1253</v>
      </c>
      <c r="U267" s="87" t="s">
        <v>1841</v>
      </c>
      <c r="V267" s="87" t="s">
        <v>40</v>
      </c>
      <c r="W267" s="87" t="s">
        <v>121</v>
      </c>
      <c r="X267" s="87" t="s">
        <v>1320</v>
      </c>
      <c r="Y267" s="87">
        <v>1</v>
      </c>
      <c r="Z267" s="90">
        <f>IF(T267="SOPORTE_TELEFÓNICO",'TARIFAS 2025'!$B$14,IF(V267="PRINCIPAL",'TARIFAS 2025'!$B$8,IF(V267="INTERMEDIA",'TARIFAS 2025'!$C$8,IF(V267="LEJANA",'TARIFAS 2025'!$D$8))))</f>
        <v>22000</v>
      </c>
      <c r="AA267" s="90">
        <f t="shared" si="4"/>
        <v>22000</v>
      </c>
    </row>
    <row r="268" spans="1:27" s="82" customFormat="1" x14ac:dyDescent="0.3">
      <c r="A268" s="87" t="s">
        <v>89</v>
      </c>
      <c r="B268" s="86" t="str">
        <f>VLOOKUP(A268,'CENTROS DE COSTOS'!A:D,2,0)</f>
        <v>0036-0001</v>
      </c>
      <c r="C268" s="86" t="str">
        <f>VLOOKUP(A268,'CENTROS DE COSTOS'!A:D,3,0)</f>
        <v>Wompi Costa</v>
      </c>
      <c r="D268" s="87" t="s">
        <v>1649</v>
      </c>
      <c r="E268" s="88" t="s">
        <v>3914</v>
      </c>
      <c r="F268" s="87" t="s">
        <v>2996</v>
      </c>
      <c r="G268" s="86" t="s">
        <v>31</v>
      </c>
      <c r="H268" s="87" t="s">
        <v>276</v>
      </c>
      <c r="I268" s="87" t="s">
        <v>89</v>
      </c>
      <c r="J268" s="87" t="s">
        <v>3549</v>
      </c>
      <c r="K268" s="86" t="s">
        <v>1170</v>
      </c>
      <c r="L268" s="87" t="s">
        <v>4604</v>
      </c>
      <c r="M268" s="89">
        <v>46003.46597222222</v>
      </c>
      <c r="N268" s="89">
        <v>46004.490277777782</v>
      </c>
      <c r="O268" s="86" t="s">
        <v>31</v>
      </c>
      <c r="P268" s="87" t="s">
        <v>1250</v>
      </c>
      <c r="Q268" s="87" t="s">
        <v>1280</v>
      </c>
      <c r="R268" s="87" t="s">
        <v>1283</v>
      </c>
      <c r="S268" s="87" t="s">
        <v>5300</v>
      </c>
      <c r="T268" s="87" t="s">
        <v>1172</v>
      </c>
      <c r="U268" s="87" t="s">
        <v>1848</v>
      </c>
      <c r="V268" s="87" t="s">
        <v>40</v>
      </c>
      <c r="W268" s="87" t="s">
        <v>121</v>
      </c>
      <c r="X268" s="87" t="s">
        <v>1421</v>
      </c>
      <c r="Y268" s="87">
        <v>1</v>
      </c>
      <c r="Z268" s="90">
        <f>IF(T268="SOPORTE_TELEFÓNICO",'TARIFAS 2025'!$B$14,IF(V268="PRINCIPAL",'TARIFAS 2025'!$B$8,IF(V268="INTERMEDIA",'TARIFAS 2025'!$C$8,IF(V268="LEJANA",'TARIFAS 2025'!$D$8))))</f>
        <v>51282</v>
      </c>
      <c r="AA268" s="90">
        <f t="shared" si="4"/>
        <v>51282</v>
      </c>
    </row>
    <row r="269" spans="1:27" s="82" customFormat="1" x14ac:dyDescent="0.3">
      <c r="A269" s="87" t="s">
        <v>71</v>
      </c>
      <c r="B269" s="86" t="str">
        <f>VLOOKUP(A269,'CENTROS DE COSTOS'!A:D,2,0)</f>
        <v>0036-0004</v>
      </c>
      <c r="C269" s="86" t="str">
        <f>VLOOKUP(A269,'CENTROS DE COSTOS'!A:D,3,0)</f>
        <v>Wompi Centro</v>
      </c>
      <c r="D269" s="87" t="s">
        <v>1637</v>
      </c>
      <c r="E269" s="88" t="s">
        <v>3915</v>
      </c>
      <c r="F269" s="87" t="s">
        <v>3002</v>
      </c>
      <c r="G269" s="86" t="s">
        <v>31</v>
      </c>
      <c r="H269" s="87" t="s">
        <v>618</v>
      </c>
      <c r="I269" s="87" t="s">
        <v>71</v>
      </c>
      <c r="J269" s="87" t="s">
        <v>2482</v>
      </c>
      <c r="K269" s="86" t="s">
        <v>1170</v>
      </c>
      <c r="L269" s="87" t="s">
        <v>4605</v>
      </c>
      <c r="M269" s="89">
        <v>46004.375</v>
      </c>
      <c r="N269" s="89">
        <v>46004.606944444437</v>
      </c>
      <c r="O269" s="86" t="s">
        <v>31</v>
      </c>
      <c r="P269" s="87" t="s">
        <v>1257</v>
      </c>
      <c r="Q269" s="87" t="s">
        <v>1258</v>
      </c>
      <c r="R269" s="87" t="s">
        <v>1259</v>
      </c>
      <c r="S269" s="87" t="s">
        <v>5301</v>
      </c>
      <c r="T269" s="87" t="s">
        <v>1253</v>
      </c>
      <c r="U269" s="87" t="s">
        <v>1846</v>
      </c>
      <c r="V269" s="87" t="s">
        <v>40</v>
      </c>
      <c r="W269" s="87" t="s">
        <v>121</v>
      </c>
      <c r="X269" s="87" t="s">
        <v>1306</v>
      </c>
      <c r="Y269" s="87">
        <v>1</v>
      </c>
      <c r="Z269" s="90">
        <f>IF(T269="SOPORTE_TELEFÓNICO",'TARIFAS 2025'!$B$14,IF(V269="PRINCIPAL",'TARIFAS 2025'!$B$8,IF(V269="INTERMEDIA",'TARIFAS 2025'!$C$8,IF(V269="LEJANA",'TARIFAS 2025'!$D$8))))</f>
        <v>22000</v>
      </c>
      <c r="AA269" s="90">
        <f t="shared" si="4"/>
        <v>22000</v>
      </c>
    </row>
    <row r="270" spans="1:27" s="82" customFormat="1" x14ac:dyDescent="0.3">
      <c r="A270" s="87" t="s">
        <v>77</v>
      </c>
      <c r="B270" s="86" t="str">
        <f>VLOOKUP(A270,'CENTROS DE COSTOS'!A:D,2,0)</f>
        <v>0036-0003</v>
      </c>
      <c r="C270" s="86" t="str">
        <f>VLOOKUP(A270,'CENTROS DE COSTOS'!A:D,3,0)</f>
        <v>Wompi Suroccidente</v>
      </c>
      <c r="D270" s="87" t="s">
        <v>1687</v>
      </c>
      <c r="E270" s="88" t="s">
        <v>3916</v>
      </c>
      <c r="F270" s="87" t="s">
        <v>3003</v>
      </c>
      <c r="G270" s="86" t="s">
        <v>31</v>
      </c>
      <c r="H270" s="87" t="s">
        <v>1101</v>
      </c>
      <c r="I270" s="87" t="s">
        <v>1113</v>
      </c>
      <c r="J270" s="87" t="s">
        <v>1487</v>
      </c>
      <c r="K270" s="86" t="s">
        <v>1170</v>
      </c>
      <c r="L270" s="87" t="s">
        <v>4606</v>
      </c>
      <c r="M270" s="89">
        <v>46002.671527777777</v>
      </c>
      <c r="N270" s="89">
        <v>46004.674305555563</v>
      </c>
      <c r="O270" s="86" t="s">
        <v>31</v>
      </c>
      <c r="P270" s="87" t="s">
        <v>1247</v>
      </c>
      <c r="Q270" s="87" t="s">
        <v>1300</v>
      </c>
      <c r="R270" s="87" t="s">
        <v>1350</v>
      </c>
      <c r="S270" s="87" t="s">
        <v>5302</v>
      </c>
      <c r="T270" s="87" t="s">
        <v>1172</v>
      </c>
      <c r="U270" s="87" t="s">
        <v>1845</v>
      </c>
      <c r="V270" s="87" t="s">
        <v>41</v>
      </c>
      <c r="W270" s="87" t="s">
        <v>121</v>
      </c>
      <c r="X270" s="87" t="s">
        <v>1221</v>
      </c>
      <c r="Y270" s="87">
        <v>1</v>
      </c>
      <c r="Z270" s="90">
        <f>IF(T270="SOPORTE_TELEFÓNICO",'TARIFAS 2025'!$B$14,IF(V270="PRINCIPAL",'TARIFAS 2025'!$B$8,IF(V270="INTERMEDIA",'TARIFAS 2025'!$C$8,IF(V270="LEJANA",'TARIFAS 2025'!$D$8))))</f>
        <v>172989</v>
      </c>
      <c r="AA270" s="90">
        <f t="shared" si="4"/>
        <v>172989</v>
      </c>
    </row>
    <row r="271" spans="1:27" s="82" customFormat="1" x14ac:dyDescent="0.3">
      <c r="A271" s="87" t="s">
        <v>71</v>
      </c>
      <c r="B271" s="86" t="str">
        <f>VLOOKUP(A271,'CENTROS DE COSTOS'!A:D,2,0)</f>
        <v>0036-0004</v>
      </c>
      <c r="C271" s="86" t="str">
        <f>VLOOKUP(A271,'CENTROS DE COSTOS'!A:D,3,0)</f>
        <v>Wompi Centro</v>
      </c>
      <c r="D271" s="87" t="s">
        <v>1637</v>
      </c>
      <c r="E271" s="88" t="s">
        <v>3917</v>
      </c>
      <c r="F271" s="87" t="s">
        <v>3004</v>
      </c>
      <c r="G271" s="86" t="s">
        <v>31</v>
      </c>
      <c r="H271" s="87" t="s">
        <v>618</v>
      </c>
      <c r="I271" s="87" t="s">
        <v>71</v>
      </c>
      <c r="J271" s="87" t="s">
        <v>1808</v>
      </c>
      <c r="K271" s="86" t="s">
        <v>1170</v>
      </c>
      <c r="L271" s="87" t="s">
        <v>4607</v>
      </c>
      <c r="M271" s="89">
        <v>46004.375</v>
      </c>
      <c r="N271" s="89">
        <v>46006.334027777782</v>
      </c>
      <c r="O271" s="86" t="s">
        <v>31</v>
      </c>
      <c r="P271" s="87" t="s">
        <v>1254</v>
      </c>
      <c r="Q271" s="87" t="s">
        <v>1255</v>
      </c>
      <c r="R271" s="87" t="s">
        <v>1256</v>
      </c>
      <c r="S271" s="87" t="s">
        <v>5303</v>
      </c>
      <c r="T271" s="87" t="s">
        <v>1253</v>
      </c>
      <c r="U271" s="87" t="s">
        <v>1842</v>
      </c>
      <c r="V271" s="87" t="s">
        <v>40</v>
      </c>
      <c r="W271" s="87" t="s">
        <v>121</v>
      </c>
      <c r="X271" s="87" t="s">
        <v>1312</v>
      </c>
      <c r="Y271" s="87">
        <v>1</v>
      </c>
      <c r="Z271" s="90">
        <f>IF(T271="SOPORTE_TELEFÓNICO",'TARIFAS 2025'!$B$14,IF(V271="PRINCIPAL",'TARIFAS 2025'!$B$8,IF(V271="INTERMEDIA",'TARIFAS 2025'!$C$8,IF(V271="LEJANA",'TARIFAS 2025'!$D$8))))</f>
        <v>22000</v>
      </c>
      <c r="AA271" s="90">
        <f t="shared" si="4"/>
        <v>22000</v>
      </c>
    </row>
    <row r="272" spans="1:27" s="82" customFormat="1" x14ac:dyDescent="0.3">
      <c r="A272" s="87" t="s">
        <v>77</v>
      </c>
      <c r="B272" s="86" t="str">
        <f>VLOOKUP(A272,'CENTROS DE COSTOS'!A:D,2,0)</f>
        <v>0036-0003</v>
      </c>
      <c r="C272" s="86" t="str">
        <f>VLOOKUP(A272,'CENTROS DE COSTOS'!A:D,3,0)</f>
        <v>Wompi Suroccidente</v>
      </c>
      <c r="D272" s="87" t="s">
        <v>1670</v>
      </c>
      <c r="E272" s="88" t="s">
        <v>3918</v>
      </c>
      <c r="F272" s="87" t="s">
        <v>3005</v>
      </c>
      <c r="G272" s="86" t="s">
        <v>31</v>
      </c>
      <c r="H272" s="87" t="s">
        <v>498</v>
      </c>
      <c r="I272" s="87" t="s">
        <v>527</v>
      </c>
      <c r="J272" s="87" t="s">
        <v>1535</v>
      </c>
      <c r="K272" s="86" t="s">
        <v>1170</v>
      </c>
      <c r="L272" s="87" t="s">
        <v>4608</v>
      </c>
      <c r="M272" s="89">
        <v>45989.578472222223</v>
      </c>
      <c r="N272" s="89">
        <v>46006.34652777778</v>
      </c>
      <c r="O272" s="86" t="s">
        <v>31</v>
      </c>
      <c r="P272" s="87" t="s">
        <v>1265</v>
      </c>
      <c r="Q272" s="87" t="s">
        <v>1266</v>
      </c>
      <c r="R272" s="87" t="s">
        <v>1267</v>
      </c>
      <c r="S272" s="87" t="s">
        <v>5304</v>
      </c>
      <c r="T272" s="87" t="s">
        <v>1172</v>
      </c>
      <c r="U272" s="87" t="s">
        <v>1845</v>
      </c>
      <c r="V272" s="87" t="s">
        <v>41</v>
      </c>
      <c r="W272" s="87" t="s">
        <v>121</v>
      </c>
      <c r="X272" s="87" t="s">
        <v>1215</v>
      </c>
      <c r="Y272" s="87">
        <v>2</v>
      </c>
      <c r="Z272" s="90">
        <f>IF(T272="SOPORTE_TELEFÓNICO",'TARIFAS 2025'!$B$14,IF(V272="PRINCIPAL",'TARIFAS 2025'!$B$8,IF(V272="INTERMEDIA",'TARIFAS 2025'!$C$8,IF(V272="LEJANA",'TARIFAS 2025'!$D$8))))</f>
        <v>172989</v>
      </c>
      <c r="AA272" s="90">
        <f t="shared" si="4"/>
        <v>345978</v>
      </c>
    </row>
    <row r="273" spans="1:27" s="82" customFormat="1" x14ac:dyDescent="0.3">
      <c r="A273" s="87" t="s">
        <v>71</v>
      </c>
      <c r="B273" s="86" t="str">
        <f>VLOOKUP(A273,'CENTROS DE COSTOS'!A:D,2,0)</f>
        <v>0036-0004</v>
      </c>
      <c r="C273" s="86" t="str">
        <f>VLOOKUP(A273,'CENTROS DE COSTOS'!A:D,3,0)</f>
        <v>Wompi Centro</v>
      </c>
      <c r="D273" s="87" t="s">
        <v>1637</v>
      </c>
      <c r="E273" s="88" t="s">
        <v>3919</v>
      </c>
      <c r="F273" s="87" t="s">
        <v>3006</v>
      </c>
      <c r="G273" s="86" t="s">
        <v>31</v>
      </c>
      <c r="H273" s="87" t="s">
        <v>618</v>
      </c>
      <c r="I273" s="87" t="s">
        <v>71</v>
      </c>
      <c r="J273" s="87" t="s">
        <v>3554</v>
      </c>
      <c r="K273" s="86" t="s">
        <v>1170</v>
      </c>
      <c r="L273" s="87" t="s">
        <v>4609</v>
      </c>
      <c r="M273" s="89">
        <v>45980.495138888888</v>
      </c>
      <c r="N273" s="89">
        <v>46006.354861111111</v>
      </c>
      <c r="O273" s="86" t="s">
        <v>31</v>
      </c>
      <c r="P273" s="87" t="s">
        <v>1298</v>
      </c>
      <c r="Q273" s="87" t="s">
        <v>1309</v>
      </c>
      <c r="R273" s="87" t="s">
        <v>1310</v>
      </c>
      <c r="S273" s="87" t="s">
        <v>5305</v>
      </c>
      <c r="T273" s="87" t="s">
        <v>1253</v>
      </c>
      <c r="U273" s="87" t="s">
        <v>1848</v>
      </c>
      <c r="V273" s="87" t="s">
        <v>40</v>
      </c>
      <c r="W273" s="87" t="s">
        <v>121</v>
      </c>
      <c r="X273" s="87" t="s">
        <v>1306</v>
      </c>
      <c r="Y273" s="87">
        <v>2</v>
      </c>
      <c r="Z273" s="90">
        <f>IF(T273="SOPORTE_TELEFÓNICO",'TARIFAS 2025'!$B$14,IF(V273="PRINCIPAL",'TARIFAS 2025'!$B$8,IF(V273="INTERMEDIA",'TARIFAS 2025'!$C$8,IF(V273="LEJANA",'TARIFAS 2025'!$D$8))))</f>
        <v>22000</v>
      </c>
      <c r="AA273" s="90">
        <f t="shared" si="4"/>
        <v>44000</v>
      </c>
    </row>
    <row r="274" spans="1:27" s="82" customFormat="1" x14ac:dyDescent="0.3">
      <c r="A274" s="87" t="s">
        <v>91</v>
      </c>
      <c r="B274" s="86" t="str">
        <f>VLOOKUP(A274,'CENTROS DE COSTOS'!A:D,2,0)</f>
        <v>0036-0003</v>
      </c>
      <c r="C274" s="86" t="str">
        <f>VLOOKUP(A274,'CENTROS DE COSTOS'!A:D,3,0)</f>
        <v>Wompi Suroccidente</v>
      </c>
      <c r="D274" s="87" t="s">
        <v>1645</v>
      </c>
      <c r="E274" s="88" t="s">
        <v>3920</v>
      </c>
      <c r="F274" s="87" t="s">
        <v>1597</v>
      </c>
      <c r="G274" s="86" t="s">
        <v>31</v>
      </c>
      <c r="H274" s="87" t="s">
        <v>133</v>
      </c>
      <c r="I274" s="87" t="s">
        <v>850</v>
      </c>
      <c r="J274" s="87" t="s">
        <v>1729</v>
      </c>
      <c r="K274" s="86" t="s">
        <v>1170</v>
      </c>
      <c r="L274" s="87" t="s">
        <v>4610</v>
      </c>
      <c r="M274" s="89">
        <v>46004.518750000003</v>
      </c>
      <c r="N274" s="89">
        <v>46006.435416666667</v>
      </c>
      <c r="O274" s="86" t="s">
        <v>31</v>
      </c>
      <c r="P274" s="87" t="s">
        <v>1257</v>
      </c>
      <c r="Q274" s="87" t="s">
        <v>1258</v>
      </c>
      <c r="R274" s="87" t="s">
        <v>1271</v>
      </c>
      <c r="S274" s="87" t="s">
        <v>5306</v>
      </c>
      <c r="T274" s="87" t="s">
        <v>1253</v>
      </c>
      <c r="U274" s="87" t="s">
        <v>1842</v>
      </c>
      <c r="V274" s="87" t="s">
        <v>42</v>
      </c>
      <c r="W274" s="87" t="s">
        <v>121</v>
      </c>
      <c r="X274" s="87" t="s">
        <v>1195</v>
      </c>
      <c r="Y274" s="87">
        <v>1</v>
      </c>
      <c r="Z274" s="90">
        <f>IF(T274="SOPORTE_TELEFÓNICO",'TARIFAS 2025'!$B$14,IF(V274="PRINCIPAL",'TARIFAS 2025'!$B$8,IF(V274="INTERMEDIA",'TARIFAS 2025'!$C$8,IF(V274="LEJANA",'TARIFAS 2025'!$D$8))))</f>
        <v>22000</v>
      </c>
      <c r="AA274" s="90">
        <f t="shared" si="4"/>
        <v>22000</v>
      </c>
    </row>
    <row r="275" spans="1:27" s="82" customFormat="1" x14ac:dyDescent="0.3">
      <c r="A275" s="87" t="s">
        <v>90</v>
      </c>
      <c r="B275" s="86" t="str">
        <f>VLOOKUP(A275,'CENTROS DE COSTOS'!A:D,2,0)</f>
        <v>0036-0006</v>
      </c>
      <c r="C275" s="86" t="str">
        <f>VLOOKUP(A275,'CENTROS DE COSTOS'!A:D,3,0)</f>
        <v>Wompi Oriente</v>
      </c>
      <c r="D275" s="87" t="s">
        <v>1661</v>
      </c>
      <c r="E275" s="88" t="s">
        <v>3921</v>
      </c>
      <c r="F275" s="87" t="s">
        <v>3007</v>
      </c>
      <c r="G275" s="86" t="s">
        <v>31</v>
      </c>
      <c r="H275" s="87" t="s">
        <v>740</v>
      </c>
      <c r="I275" s="87" t="s">
        <v>90</v>
      </c>
      <c r="J275" s="87" t="s">
        <v>2162</v>
      </c>
      <c r="K275" s="86" t="s">
        <v>1170</v>
      </c>
      <c r="L275" s="87" t="s">
        <v>4611</v>
      </c>
      <c r="M275" s="89">
        <v>46004.499305555553</v>
      </c>
      <c r="N275" s="89">
        <v>46006.445138888892</v>
      </c>
      <c r="O275" s="86" t="s">
        <v>31</v>
      </c>
      <c r="P275" s="87" t="s">
        <v>1257</v>
      </c>
      <c r="Q275" s="87" t="s">
        <v>1258</v>
      </c>
      <c r="R275" s="87" t="s">
        <v>1271</v>
      </c>
      <c r="S275" s="87" t="s">
        <v>5307</v>
      </c>
      <c r="T275" s="87" t="s">
        <v>1253</v>
      </c>
      <c r="U275" s="87" t="s">
        <v>1840</v>
      </c>
      <c r="V275" s="87" t="s">
        <v>40</v>
      </c>
      <c r="W275" s="87" t="s">
        <v>121</v>
      </c>
      <c r="X275" s="87" t="s">
        <v>1214</v>
      </c>
      <c r="Y275" s="87">
        <v>1</v>
      </c>
      <c r="Z275" s="90">
        <f>IF(T275="SOPORTE_TELEFÓNICO",'TARIFAS 2025'!$B$14,IF(V275="PRINCIPAL",'TARIFAS 2025'!$B$8,IF(V275="INTERMEDIA",'TARIFAS 2025'!$C$8,IF(V275="LEJANA",'TARIFAS 2025'!$D$8))))</f>
        <v>22000</v>
      </c>
      <c r="AA275" s="90">
        <f t="shared" si="4"/>
        <v>22000</v>
      </c>
    </row>
    <row r="276" spans="1:27" s="82" customFormat="1" x14ac:dyDescent="0.3">
      <c r="A276" s="87" t="s">
        <v>97</v>
      </c>
      <c r="B276" s="86" t="str">
        <f>VLOOKUP(A276,'CENTROS DE COSTOS'!A:D,2,0)</f>
        <v>0036-0001</v>
      </c>
      <c r="C276" s="86" t="str">
        <f>VLOOKUP(A276,'CENTROS DE COSTOS'!A:D,3,0)</f>
        <v>Wompi Costa</v>
      </c>
      <c r="D276" s="87" t="s">
        <v>1646</v>
      </c>
      <c r="E276" s="88" t="s">
        <v>3922</v>
      </c>
      <c r="F276" s="87" t="s">
        <v>3008</v>
      </c>
      <c r="G276" s="86" t="s">
        <v>31</v>
      </c>
      <c r="H276" s="87" t="s">
        <v>536</v>
      </c>
      <c r="I276" s="87" t="s">
        <v>97</v>
      </c>
      <c r="J276" s="87" t="s">
        <v>3555</v>
      </c>
      <c r="K276" s="86" t="s">
        <v>1170</v>
      </c>
      <c r="L276" s="87" t="s">
        <v>4612</v>
      </c>
      <c r="M276" s="89">
        <v>46005.495833333327</v>
      </c>
      <c r="N276" s="89">
        <v>46006.45</v>
      </c>
      <c r="O276" s="86" t="s">
        <v>31</v>
      </c>
      <c r="P276" s="87" t="s">
        <v>1250</v>
      </c>
      <c r="Q276" s="87" t="s">
        <v>1280</v>
      </c>
      <c r="R276" s="87" t="s">
        <v>1283</v>
      </c>
      <c r="S276" s="87" t="s">
        <v>5308</v>
      </c>
      <c r="T276" s="87" t="s">
        <v>1172</v>
      </c>
      <c r="U276" s="87" t="s">
        <v>1846</v>
      </c>
      <c r="V276" s="87" t="s">
        <v>40</v>
      </c>
      <c r="W276" s="87" t="s">
        <v>121</v>
      </c>
      <c r="X276" s="87" t="s">
        <v>1210</v>
      </c>
      <c r="Y276" s="87">
        <v>1</v>
      </c>
      <c r="Z276" s="90">
        <f>IF(T276="SOPORTE_TELEFÓNICO",'TARIFAS 2025'!$B$14,IF(V276="PRINCIPAL",'TARIFAS 2025'!$B$8,IF(V276="INTERMEDIA",'TARIFAS 2025'!$C$8,IF(V276="LEJANA",'TARIFAS 2025'!$D$8))))</f>
        <v>51282</v>
      </c>
      <c r="AA276" s="90">
        <f t="shared" si="4"/>
        <v>51282</v>
      </c>
    </row>
    <row r="277" spans="1:27" s="82" customFormat="1" x14ac:dyDescent="0.3">
      <c r="A277" s="87" t="s">
        <v>77</v>
      </c>
      <c r="B277" s="86" t="str">
        <f>VLOOKUP(A277,'CENTROS DE COSTOS'!A:D,2,0)</f>
        <v>0036-0003</v>
      </c>
      <c r="C277" s="86" t="str">
        <f>VLOOKUP(A277,'CENTROS DE COSTOS'!A:D,3,0)</f>
        <v>Wompi Suroccidente</v>
      </c>
      <c r="D277" s="87" t="s">
        <v>1639</v>
      </c>
      <c r="E277" s="88" t="s">
        <v>3923</v>
      </c>
      <c r="F277" s="87" t="s">
        <v>3009</v>
      </c>
      <c r="G277" s="86" t="s">
        <v>31</v>
      </c>
      <c r="H277" s="87" t="s">
        <v>1101</v>
      </c>
      <c r="I277" s="87" t="s">
        <v>77</v>
      </c>
      <c r="J277" s="87" t="s">
        <v>3556</v>
      </c>
      <c r="K277" s="86" t="s">
        <v>1170</v>
      </c>
      <c r="L277" s="87" t="s">
        <v>4613</v>
      </c>
      <c r="M277" s="89">
        <v>46005.375</v>
      </c>
      <c r="N277" s="89">
        <v>46006.458333333343</v>
      </c>
      <c r="O277" s="86" t="s">
        <v>31</v>
      </c>
      <c r="P277" s="87" t="s">
        <v>1265</v>
      </c>
      <c r="Q277" s="87" t="s">
        <v>1368</v>
      </c>
      <c r="R277" s="87" t="s">
        <v>1267</v>
      </c>
      <c r="S277" s="87" t="s">
        <v>5309</v>
      </c>
      <c r="T277" s="87" t="s">
        <v>1172</v>
      </c>
      <c r="U277" s="87" t="s">
        <v>1845</v>
      </c>
      <c r="V277" s="87" t="s">
        <v>40</v>
      </c>
      <c r="W277" s="87" t="s">
        <v>121</v>
      </c>
      <c r="X277" s="87" t="s">
        <v>1260</v>
      </c>
      <c r="Y277" s="87">
        <v>1</v>
      </c>
      <c r="Z277" s="90">
        <f>IF(T277="SOPORTE_TELEFÓNICO",'TARIFAS 2025'!$B$14,IF(V277="PRINCIPAL",'TARIFAS 2025'!$B$8,IF(V277="INTERMEDIA",'TARIFAS 2025'!$C$8,IF(V277="LEJANA",'TARIFAS 2025'!$D$8))))</f>
        <v>51282</v>
      </c>
      <c r="AA277" s="90">
        <f t="shared" si="4"/>
        <v>51282</v>
      </c>
    </row>
    <row r="278" spans="1:27" s="82" customFormat="1" x14ac:dyDescent="0.3">
      <c r="A278" s="87" t="s">
        <v>85</v>
      </c>
      <c r="B278" s="86" t="str">
        <f>VLOOKUP(A278,'CENTROS DE COSTOS'!A:D,2,0)</f>
        <v>0036-0006</v>
      </c>
      <c r="C278" s="86" t="str">
        <f>VLOOKUP(A278,'CENTROS DE COSTOS'!A:D,3,0)</f>
        <v>Wompi Oriente</v>
      </c>
      <c r="D278" s="87" t="s">
        <v>1640</v>
      </c>
      <c r="E278" s="88" t="s">
        <v>3924</v>
      </c>
      <c r="F278" s="87" t="s">
        <v>3010</v>
      </c>
      <c r="G278" s="86" t="s">
        <v>31</v>
      </c>
      <c r="H278" s="87" t="s">
        <v>1056</v>
      </c>
      <c r="I278" s="87" t="s">
        <v>85</v>
      </c>
      <c r="J278" s="87" t="s">
        <v>3557</v>
      </c>
      <c r="K278" s="86" t="s">
        <v>1170</v>
      </c>
      <c r="L278" s="87" t="s">
        <v>4614</v>
      </c>
      <c r="M278" s="89">
        <v>45966.581944444442</v>
      </c>
      <c r="N278" s="89">
        <v>46006.459722222222</v>
      </c>
      <c r="O278" s="86" t="s">
        <v>31</v>
      </c>
      <c r="P278" s="87" t="s">
        <v>1254</v>
      </c>
      <c r="Q278" s="87" t="s">
        <v>1255</v>
      </c>
      <c r="R278" s="87" t="s">
        <v>1256</v>
      </c>
      <c r="S278" s="87" t="s">
        <v>5310</v>
      </c>
      <c r="T278" s="87" t="s">
        <v>1253</v>
      </c>
      <c r="U278" s="87" t="s">
        <v>1847</v>
      </c>
      <c r="V278" s="87" t="s">
        <v>40</v>
      </c>
      <c r="W278" s="87" t="s">
        <v>121</v>
      </c>
      <c r="X278" s="87" t="s">
        <v>1355</v>
      </c>
      <c r="Y278" s="87">
        <v>2</v>
      </c>
      <c r="Z278" s="90">
        <f>IF(T278="SOPORTE_TELEFÓNICO",'TARIFAS 2025'!$B$14,IF(V278="PRINCIPAL",'TARIFAS 2025'!$B$8,IF(V278="INTERMEDIA",'TARIFAS 2025'!$C$8,IF(V278="LEJANA",'TARIFAS 2025'!$D$8))))</f>
        <v>22000</v>
      </c>
      <c r="AA278" s="90">
        <f t="shared" si="4"/>
        <v>44000</v>
      </c>
    </row>
    <row r="279" spans="1:27" s="82" customFormat="1" x14ac:dyDescent="0.3">
      <c r="A279" s="87" t="s">
        <v>85</v>
      </c>
      <c r="B279" s="86" t="str">
        <f>VLOOKUP(A279,'CENTROS DE COSTOS'!A:D,2,0)</f>
        <v>0036-0006</v>
      </c>
      <c r="C279" s="86" t="str">
        <f>VLOOKUP(A279,'CENTROS DE COSTOS'!A:D,3,0)</f>
        <v>Wompi Oriente</v>
      </c>
      <c r="D279" s="87" t="s">
        <v>1640</v>
      </c>
      <c r="E279" s="88" t="s">
        <v>3925</v>
      </c>
      <c r="F279" s="87" t="s">
        <v>3011</v>
      </c>
      <c r="G279" s="86" t="s">
        <v>31</v>
      </c>
      <c r="H279" s="87" t="s">
        <v>1056</v>
      </c>
      <c r="I279" s="87" t="s">
        <v>85</v>
      </c>
      <c r="J279" s="87" t="s">
        <v>3558</v>
      </c>
      <c r="K279" s="86" t="s">
        <v>1170</v>
      </c>
      <c r="L279" s="87" t="s">
        <v>4615</v>
      </c>
      <c r="M279" s="89">
        <v>45967.333333333343</v>
      </c>
      <c r="N279" s="89">
        <v>46006.465277777781</v>
      </c>
      <c r="O279" s="86" t="s">
        <v>31</v>
      </c>
      <c r="P279" s="87" t="s">
        <v>1254</v>
      </c>
      <c r="Q279" s="87" t="s">
        <v>1255</v>
      </c>
      <c r="R279" s="87" t="s">
        <v>1256</v>
      </c>
      <c r="S279" s="87" t="s">
        <v>5311</v>
      </c>
      <c r="T279" s="87" t="s">
        <v>1253</v>
      </c>
      <c r="U279" s="87" t="s">
        <v>1848</v>
      </c>
      <c r="V279" s="87" t="s">
        <v>40</v>
      </c>
      <c r="W279" s="87" t="s">
        <v>121</v>
      </c>
      <c r="X279" s="87" t="s">
        <v>1355</v>
      </c>
      <c r="Y279" s="87">
        <v>2</v>
      </c>
      <c r="Z279" s="90">
        <f>IF(T279="SOPORTE_TELEFÓNICO",'TARIFAS 2025'!$B$14,IF(V279="PRINCIPAL",'TARIFAS 2025'!$B$8,IF(V279="INTERMEDIA",'TARIFAS 2025'!$C$8,IF(V279="LEJANA",'TARIFAS 2025'!$D$8))))</f>
        <v>22000</v>
      </c>
      <c r="AA279" s="90">
        <f t="shared" si="4"/>
        <v>44000</v>
      </c>
    </row>
    <row r="280" spans="1:27" s="82" customFormat="1" x14ac:dyDescent="0.3">
      <c r="A280" s="87" t="s">
        <v>88</v>
      </c>
      <c r="B280" s="86" t="str">
        <f>VLOOKUP(A280,'CENTROS DE COSTOS'!A:D,2,0)</f>
        <v>0036-0005</v>
      </c>
      <c r="C280" s="86" t="str">
        <f>VLOOKUP(A280,'CENTROS DE COSTOS'!A:D,3,0)</f>
        <v>Wompi Noroccidente</v>
      </c>
      <c r="D280" s="87" t="s">
        <v>1644</v>
      </c>
      <c r="E280" s="88" t="s">
        <v>3926</v>
      </c>
      <c r="F280" s="87" t="s">
        <v>3012</v>
      </c>
      <c r="G280" s="86" t="s">
        <v>31</v>
      </c>
      <c r="H280" s="87" t="s">
        <v>120</v>
      </c>
      <c r="I280" s="87" t="s">
        <v>88</v>
      </c>
      <c r="J280" s="87" t="s">
        <v>2156</v>
      </c>
      <c r="K280" s="86" t="s">
        <v>1170</v>
      </c>
      <c r="L280" s="87" t="s">
        <v>4616</v>
      </c>
      <c r="M280" s="89">
        <v>46002.570833333331</v>
      </c>
      <c r="N280" s="89">
        <v>46006.472222222219</v>
      </c>
      <c r="O280" s="86" t="s">
        <v>31</v>
      </c>
      <c r="P280" s="87" t="s">
        <v>1265</v>
      </c>
      <c r="Q280" s="87" t="s">
        <v>5030</v>
      </c>
      <c r="R280" s="87" t="s">
        <v>1267</v>
      </c>
      <c r="S280" s="87" t="s">
        <v>5312</v>
      </c>
      <c r="T280" s="87" t="s">
        <v>1172</v>
      </c>
      <c r="U280" s="87" t="s">
        <v>1842</v>
      </c>
      <c r="V280" s="87" t="s">
        <v>40</v>
      </c>
      <c r="W280" s="87" t="s">
        <v>121</v>
      </c>
      <c r="X280" s="87" t="s">
        <v>5725</v>
      </c>
      <c r="Y280" s="87">
        <v>2</v>
      </c>
      <c r="Z280" s="90">
        <f>IF(T280="SOPORTE_TELEFÓNICO",'TARIFAS 2025'!$B$14,IF(V280="PRINCIPAL",'TARIFAS 2025'!$B$8,IF(V280="INTERMEDIA",'TARIFAS 2025'!$C$8,IF(V280="LEJANA",'TARIFAS 2025'!$D$8))))</f>
        <v>51282</v>
      </c>
      <c r="AA280" s="90">
        <f t="shared" si="4"/>
        <v>102564</v>
      </c>
    </row>
    <row r="281" spans="1:27" s="82" customFormat="1" x14ac:dyDescent="0.3">
      <c r="A281" s="87" t="s">
        <v>98</v>
      </c>
      <c r="B281" s="86" t="str">
        <f>VLOOKUP(A281,'CENTROS DE COSTOS'!A:D,2,0)</f>
        <v>0036-0006</v>
      </c>
      <c r="C281" s="86" t="str">
        <f>VLOOKUP(A281,'CENTROS DE COSTOS'!A:D,3,0)</f>
        <v>Wompi Oriente</v>
      </c>
      <c r="D281" s="87" t="s">
        <v>1636</v>
      </c>
      <c r="E281" s="88" t="s">
        <v>3927</v>
      </c>
      <c r="F281" s="87" t="s">
        <v>3013</v>
      </c>
      <c r="G281" s="86" t="s">
        <v>31</v>
      </c>
      <c r="H281" s="87" t="s">
        <v>814</v>
      </c>
      <c r="I281" s="87" t="s">
        <v>98</v>
      </c>
      <c r="J281" s="87" t="s">
        <v>3559</v>
      </c>
      <c r="K281" s="86" t="s">
        <v>1170</v>
      </c>
      <c r="L281" s="87" t="s">
        <v>4617</v>
      </c>
      <c r="M281" s="89">
        <v>46004.490972222222</v>
      </c>
      <c r="N281" s="89">
        <v>46006.506249999999</v>
      </c>
      <c r="O281" s="86" t="s">
        <v>31</v>
      </c>
      <c r="P281" s="87" t="s">
        <v>1303</v>
      </c>
      <c r="Q281" s="87" t="s">
        <v>1304</v>
      </c>
      <c r="R281" s="87" t="s">
        <v>1305</v>
      </c>
      <c r="S281" s="87" t="s">
        <v>5313</v>
      </c>
      <c r="T281" s="87" t="s">
        <v>1172</v>
      </c>
      <c r="U281" s="87" t="s">
        <v>1844</v>
      </c>
      <c r="V281" s="87" t="s">
        <v>40</v>
      </c>
      <c r="W281" s="87" t="s">
        <v>121</v>
      </c>
      <c r="X281" s="87" t="s">
        <v>1352</v>
      </c>
      <c r="Y281" s="87">
        <v>1</v>
      </c>
      <c r="Z281" s="90">
        <f>IF(T281="SOPORTE_TELEFÓNICO",'TARIFAS 2025'!$B$14,IF(V281="PRINCIPAL",'TARIFAS 2025'!$B$8,IF(V281="INTERMEDIA",'TARIFAS 2025'!$C$8,IF(V281="LEJANA",'TARIFAS 2025'!$D$8))))</f>
        <v>51282</v>
      </c>
      <c r="AA281" s="90">
        <f t="shared" si="4"/>
        <v>51282</v>
      </c>
    </row>
    <row r="282" spans="1:27" s="82" customFormat="1" x14ac:dyDescent="0.3">
      <c r="A282" s="87" t="s">
        <v>90</v>
      </c>
      <c r="B282" s="86" t="str">
        <f>VLOOKUP(A282,'CENTROS DE COSTOS'!A:D,2,0)</f>
        <v>0036-0006</v>
      </c>
      <c r="C282" s="86" t="str">
        <f>VLOOKUP(A282,'CENTROS DE COSTOS'!A:D,3,0)</f>
        <v>Wompi Oriente</v>
      </c>
      <c r="D282" s="87" t="s">
        <v>1661</v>
      </c>
      <c r="E282" s="88" t="s">
        <v>3928</v>
      </c>
      <c r="F282" s="87" t="s">
        <v>1630</v>
      </c>
      <c r="G282" s="86" t="s">
        <v>31</v>
      </c>
      <c r="H282" s="87" t="s">
        <v>740</v>
      </c>
      <c r="I282" s="87" t="s">
        <v>90</v>
      </c>
      <c r="J282" s="87" t="s">
        <v>3560</v>
      </c>
      <c r="K282" s="86" t="s">
        <v>1170</v>
      </c>
      <c r="L282" s="87" t="s">
        <v>4618</v>
      </c>
      <c r="M282" s="89">
        <v>46004.490277777782</v>
      </c>
      <c r="N282" s="89">
        <v>46006.509722222218</v>
      </c>
      <c r="O282" s="86" t="s">
        <v>31</v>
      </c>
      <c r="P282" s="87" t="s">
        <v>1262</v>
      </c>
      <c r="Q282" s="87" t="s">
        <v>1274</v>
      </c>
      <c r="R282" s="87" t="s">
        <v>1275</v>
      </c>
      <c r="S282" s="87" t="s">
        <v>5314</v>
      </c>
      <c r="T282" s="87" t="s">
        <v>1172</v>
      </c>
      <c r="U282" s="87" t="s">
        <v>1847</v>
      </c>
      <c r="V282" s="87" t="s">
        <v>40</v>
      </c>
      <c r="W282" s="87" t="s">
        <v>121</v>
      </c>
      <c r="X282" s="87" t="s">
        <v>1214</v>
      </c>
      <c r="Y282" s="87">
        <v>1</v>
      </c>
      <c r="Z282" s="90">
        <f>IF(T282="SOPORTE_TELEFÓNICO",'TARIFAS 2025'!$B$14,IF(V282="PRINCIPAL",'TARIFAS 2025'!$B$8,IF(V282="INTERMEDIA",'TARIFAS 2025'!$C$8,IF(V282="LEJANA",'TARIFAS 2025'!$D$8))))</f>
        <v>51282</v>
      </c>
      <c r="AA282" s="90">
        <f t="shared" ref="AA282:AA340" si="5">Z282*Y282</f>
        <v>51282</v>
      </c>
    </row>
    <row r="283" spans="1:27" s="82" customFormat="1" x14ac:dyDescent="0.3">
      <c r="A283" s="87" t="s">
        <v>99</v>
      </c>
      <c r="B283" s="86" t="str">
        <f>VLOOKUP(A283,'CENTROS DE COSTOS'!A:D,2,0)</f>
        <v>0036-0006</v>
      </c>
      <c r="C283" s="86" t="str">
        <f>VLOOKUP(A283,'CENTROS DE COSTOS'!A:D,3,0)</f>
        <v>Wompi Oriente</v>
      </c>
      <c r="D283" s="87" t="s">
        <v>1635</v>
      </c>
      <c r="E283" s="88" t="s">
        <v>3929</v>
      </c>
      <c r="F283" s="87" t="s">
        <v>3014</v>
      </c>
      <c r="G283" s="86" t="s">
        <v>31</v>
      </c>
      <c r="H283" s="87" t="s">
        <v>481</v>
      </c>
      <c r="I283" s="87" t="s">
        <v>99</v>
      </c>
      <c r="J283" s="87" t="s">
        <v>3561</v>
      </c>
      <c r="K283" s="86" t="s">
        <v>1170</v>
      </c>
      <c r="L283" s="87" t="s">
        <v>4619</v>
      </c>
      <c r="M283" s="89">
        <v>46003.466666666667</v>
      </c>
      <c r="N283" s="89">
        <v>46006.522222222222</v>
      </c>
      <c r="O283" s="86" t="s">
        <v>31</v>
      </c>
      <c r="P283" s="87" t="s">
        <v>1340</v>
      </c>
      <c r="Q283" s="87" t="s">
        <v>1341</v>
      </c>
      <c r="R283" s="87" t="s">
        <v>1397</v>
      </c>
      <c r="S283" s="87" t="s">
        <v>5315</v>
      </c>
      <c r="T283" s="87" t="s">
        <v>1172</v>
      </c>
      <c r="U283" s="87" t="s">
        <v>1846</v>
      </c>
      <c r="V283" s="87" t="s">
        <v>40</v>
      </c>
      <c r="W283" s="87" t="s">
        <v>121</v>
      </c>
      <c r="X283" s="87" t="s">
        <v>1299</v>
      </c>
      <c r="Y283" s="87">
        <v>2</v>
      </c>
      <c r="Z283" s="90">
        <f>IF(T283="SOPORTE_TELEFÓNICO",'TARIFAS 2025'!$B$14,IF(V283="PRINCIPAL",'TARIFAS 2025'!$B$8,IF(V283="INTERMEDIA",'TARIFAS 2025'!$C$8,IF(V283="LEJANA",'TARIFAS 2025'!$D$8))))</f>
        <v>51282</v>
      </c>
      <c r="AA283" s="90">
        <f t="shared" si="5"/>
        <v>102564</v>
      </c>
    </row>
    <row r="284" spans="1:27" s="82" customFormat="1" x14ac:dyDescent="0.3">
      <c r="A284" s="87" t="s">
        <v>96</v>
      </c>
      <c r="B284" s="86" t="str">
        <f>VLOOKUP(A284,'CENTROS DE COSTOS'!A:D,2,0)</f>
        <v>0036-0007</v>
      </c>
      <c r="C284" s="86" t="str">
        <f>VLOOKUP(A284,'CENTROS DE COSTOS'!A:D,3,0)</f>
        <v>Wompi Santander</v>
      </c>
      <c r="D284" s="87" t="s">
        <v>1651</v>
      </c>
      <c r="E284" s="88" t="s">
        <v>3930</v>
      </c>
      <c r="F284" s="87" t="s">
        <v>3015</v>
      </c>
      <c r="G284" s="86" t="s">
        <v>31</v>
      </c>
      <c r="H284" s="87" t="s">
        <v>322</v>
      </c>
      <c r="I284" s="87" t="s">
        <v>412</v>
      </c>
      <c r="J284" s="87" t="s">
        <v>3562</v>
      </c>
      <c r="K284" s="86" t="s">
        <v>1170</v>
      </c>
      <c r="L284" s="87" t="s">
        <v>4620</v>
      </c>
      <c r="M284" s="89">
        <v>46002.388194444437</v>
      </c>
      <c r="N284" s="89">
        <v>46006.527083333327</v>
      </c>
      <c r="O284" s="86" t="s">
        <v>31</v>
      </c>
      <c r="P284" s="87" t="s">
        <v>1250</v>
      </c>
      <c r="Q284" s="87" t="s">
        <v>1280</v>
      </c>
      <c r="R284" s="87" t="s">
        <v>1283</v>
      </c>
      <c r="S284" s="87" t="s">
        <v>5316</v>
      </c>
      <c r="T284" s="87" t="s">
        <v>1253</v>
      </c>
      <c r="U284" s="87" t="s">
        <v>1846</v>
      </c>
      <c r="V284" s="87" t="s">
        <v>41</v>
      </c>
      <c r="W284" s="87" t="s">
        <v>121</v>
      </c>
      <c r="X284" s="87" t="s">
        <v>1335</v>
      </c>
      <c r="Y284" s="87">
        <v>1</v>
      </c>
      <c r="Z284" s="90">
        <f>IF(T284="SOPORTE_TELEFÓNICO",'TARIFAS 2025'!$B$14,IF(V284="PRINCIPAL",'TARIFAS 2025'!$B$8,IF(V284="INTERMEDIA",'TARIFAS 2025'!$C$8,IF(V284="LEJANA",'TARIFAS 2025'!$D$8))))</f>
        <v>22000</v>
      </c>
      <c r="AA284" s="90">
        <f t="shared" si="5"/>
        <v>22000</v>
      </c>
    </row>
    <row r="285" spans="1:27" s="82" customFormat="1" x14ac:dyDescent="0.3">
      <c r="A285" s="87" t="s">
        <v>71</v>
      </c>
      <c r="B285" s="86" t="str">
        <f>VLOOKUP(A285,'CENTROS DE COSTOS'!A:D,2,0)</f>
        <v>0036-0004</v>
      </c>
      <c r="C285" s="86" t="str">
        <f>VLOOKUP(A285,'CENTROS DE COSTOS'!A:D,3,0)</f>
        <v>Wompi Centro</v>
      </c>
      <c r="D285" s="87" t="s">
        <v>1637</v>
      </c>
      <c r="E285" s="88" t="s">
        <v>3931</v>
      </c>
      <c r="F285" s="87" t="s">
        <v>3016</v>
      </c>
      <c r="G285" s="86" t="s">
        <v>31</v>
      </c>
      <c r="H285" s="87" t="s">
        <v>618</v>
      </c>
      <c r="I285" s="87" t="s">
        <v>71</v>
      </c>
      <c r="J285" s="87" t="s">
        <v>2344</v>
      </c>
      <c r="K285" s="86" t="s">
        <v>1170</v>
      </c>
      <c r="L285" s="87" t="s">
        <v>4621</v>
      </c>
      <c r="M285" s="89">
        <v>45971.40347222222</v>
      </c>
      <c r="N285" s="89">
        <v>46006.553472222222</v>
      </c>
      <c r="O285" s="86" t="s">
        <v>31</v>
      </c>
      <c r="P285" s="87" t="s">
        <v>1254</v>
      </c>
      <c r="Q285" s="87" t="s">
        <v>1255</v>
      </c>
      <c r="R285" s="87" t="s">
        <v>1256</v>
      </c>
      <c r="S285" s="87" t="s">
        <v>5317</v>
      </c>
      <c r="T285" s="87" t="s">
        <v>1253</v>
      </c>
      <c r="U285" s="87" t="s">
        <v>1847</v>
      </c>
      <c r="V285" s="87" t="s">
        <v>40</v>
      </c>
      <c r="W285" s="87" t="s">
        <v>121</v>
      </c>
      <c r="X285" s="87" t="s">
        <v>1306</v>
      </c>
      <c r="Y285" s="87">
        <v>2</v>
      </c>
      <c r="Z285" s="90">
        <f>IF(T285="SOPORTE_TELEFÓNICO",'TARIFAS 2025'!$B$14,IF(V285="PRINCIPAL",'TARIFAS 2025'!$B$8,IF(V285="INTERMEDIA",'TARIFAS 2025'!$C$8,IF(V285="LEJANA",'TARIFAS 2025'!$D$8))))</f>
        <v>22000</v>
      </c>
      <c r="AA285" s="90">
        <f t="shared" si="5"/>
        <v>44000</v>
      </c>
    </row>
    <row r="286" spans="1:27" s="82" customFormat="1" x14ac:dyDescent="0.3">
      <c r="A286" s="87" t="s">
        <v>71</v>
      </c>
      <c r="B286" s="86" t="str">
        <f>VLOOKUP(A286,'CENTROS DE COSTOS'!A:D,2,0)</f>
        <v>0036-0004</v>
      </c>
      <c r="C286" s="86" t="str">
        <f>VLOOKUP(A286,'CENTROS DE COSTOS'!A:D,3,0)</f>
        <v>Wompi Centro</v>
      </c>
      <c r="D286" s="87" t="s">
        <v>1637</v>
      </c>
      <c r="E286" s="88" t="s">
        <v>3932</v>
      </c>
      <c r="F286" s="87" t="s">
        <v>3017</v>
      </c>
      <c r="G286" s="86" t="s">
        <v>31</v>
      </c>
      <c r="H286" s="87" t="s">
        <v>618</v>
      </c>
      <c r="I286" s="87" t="s">
        <v>71</v>
      </c>
      <c r="J286" s="87" t="s">
        <v>3563</v>
      </c>
      <c r="K286" s="86" t="s">
        <v>1170</v>
      </c>
      <c r="L286" s="87" t="s">
        <v>4622</v>
      </c>
      <c r="M286" s="89">
        <v>46005.375</v>
      </c>
      <c r="N286" s="89">
        <v>46006.554861111108</v>
      </c>
      <c r="O286" s="86" t="s">
        <v>31</v>
      </c>
      <c r="P286" s="87" t="s">
        <v>1262</v>
      </c>
      <c r="Q286" s="87" t="s">
        <v>1263</v>
      </c>
      <c r="R286" s="87" t="s">
        <v>1264</v>
      </c>
      <c r="S286" s="87" t="s">
        <v>5318</v>
      </c>
      <c r="T286" s="87" t="s">
        <v>1253</v>
      </c>
      <c r="U286" s="87" t="s">
        <v>1847</v>
      </c>
      <c r="V286" s="87" t="s">
        <v>40</v>
      </c>
      <c r="W286" s="87" t="s">
        <v>121</v>
      </c>
      <c r="X286" s="87" t="s">
        <v>1306</v>
      </c>
      <c r="Y286" s="87">
        <v>1</v>
      </c>
      <c r="Z286" s="90">
        <f>IF(T286="SOPORTE_TELEFÓNICO",'TARIFAS 2025'!$B$14,IF(V286="PRINCIPAL",'TARIFAS 2025'!$B$8,IF(V286="INTERMEDIA",'TARIFAS 2025'!$C$8,IF(V286="LEJANA",'TARIFAS 2025'!$D$8))))</f>
        <v>22000</v>
      </c>
      <c r="AA286" s="90">
        <f t="shared" si="5"/>
        <v>22000</v>
      </c>
    </row>
    <row r="287" spans="1:27" s="82" customFormat="1" x14ac:dyDescent="0.3">
      <c r="A287" s="87" t="s">
        <v>74</v>
      </c>
      <c r="B287" s="86" t="str">
        <f>VLOOKUP(A287,'CENTROS DE COSTOS'!A:D,2,0)</f>
        <v>0036-0007</v>
      </c>
      <c r="C287" s="86" t="str">
        <f>VLOOKUP(A287,'CENTROS DE COSTOS'!A:D,3,0)</f>
        <v>Wompi Santander</v>
      </c>
      <c r="D287" s="87" t="s">
        <v>1642</v>
      </c>
      <c r="E287" s="88" t="s">
        <v>3933</v>
      </c>
      <c r="F287" s="87" t="s">
        <v>3018</v>
      </c>
      <c r="G287" s="86" t="s">
        <v>31</v>
      </c>
      <c r="H287" s="87" t="s">
        <v>963</v>
      </c>
      <c r="I287" s="87" t="s">
        <v>74</v>
      </c>
      <c r="J287" s="87" t="s">
        <v>3564</v>
      </c>
      <c r="K287" s="86" t="s">
        <v>1170</v>
      </c>
      <c r="L287" s="87" t="s">
        <v>4623</v>
      </c>
      <c r="M287" s="89">
        <v>46004.489583333343</v>
      </c>
      <c r="N287" s="89">
        <v>46006.558333333327</v>
      </c>
      <c r="O287" s="86" t="s">
        <v>31</v>
      </c>
      <c r="P287" s="87" t="s">
        <v>1250</v>
      </c>
      <c r="Q287" s="87" t="s">
        <v>1280</v>
      </c>
      <c r="R287" s="87" t="s">
        <v>1283</v>
      </c>
      <c r="S287" s="87" t="s">
        <v>5319</v>
      </c>
      <c r="T287" s="87" t="s">
        <v>1253</v>
      </c>
      <c r="U287" s="87" t="s">
        <v>1844</v>
      </c>
      <c r="V287" s="87" t="s">
        <v>40</v>
      </c>
      <c r="W287" s="87" t="s">
        <v>121</v>
      </c>
      <c r="X287" s="87" t="s">
        <v>1203</v>
      </c>
      <c r="Y287" s="87">
        <v>1</v>
      </c>
      <c r="Z287" s="90">
        <f>IF(T287="SOPORTE_TELEFÓNICO",'TARIFAS 2025'!$B$14,IF(V287="PRINCIPAL",'TARIFAS 2025'!$B$8,IF(V287="INTERMEDIA",'TARIFAS 2025'!$C$8,IF(V287="LEJANA",'TARIFAS 2025'!$D$8))))</f>
        <v>22000</v>
      </c>
      <c r="AA287" s="90">
        <f t="shared" si="5"/>
        <v>22000</v>
      </c>
    </row>
    <row r="288" spans="1:27" s="82" customFormat="1" x14ac:dyDescent="0.3">
      <c r="A288" s="87" t="s">
        <v>77</v>
      </c>
      <c r="B288" s="86" t="str">
        <f>VLOOKUP(A288,'CENTROS DE COSTOS'!A:D,2,0)</f>
        <v>0036-0003</v>
      </c>
      <c r="C288" s="86" t="str">
        <f>VLOOKUP(A288,'CENTROS DE COSTOS'!A:D,3,0)</f>
        <v>Wompi Suroccidente</v>
      </c>
      <c r="D288" s="87" t="s">
        <v>1664</v>
      </c>
      <c r="E288" s="88" t="s">
        <v>3934</v>
      </c>
      <c r="F288" s="87" t="s">
        <v>3019</v>
      </c>
      <c r="G288" s="86" t="s">
        <v>31</v>
      </c>
      <c r="H288" s="87" t="s">
        <v>498</v>
      </c>
      <c r="I288" s="87" t="s">
        <v>93</v>
      </c>
      <c r="J288" s="87" t="s">
        <v>3565</v>
      </c>
      <c r="K288" s="86" t="s">
        <v>1170</v>
      </c>
      <c r="L288" s="87" t="s">
        <v>4624</v>
      </c>
      <c r="M288" s="89">
        <v>46004.48333333333</v>
      </c>
      <c r="N288" s="89">
        <v>46006.561805555553</v>
      </c>
      <c r="O288" s="86" t="s">
        <v>31</v>
      </c>
      <c r="P288" s="87" t="s">
        <v>1262</v>
      </c>
      <c r="Q288" s="87" t="s">
        <v>1263</v>
      </c>
      <c r="R288" s="87" t="s">
        <v>1264</v>
      </c>
      <c r="S288" s="87" t="s">
        <v>5320</v>
      </c>
      <c r="T288" s="87" t="s">
        <v>1253</v>
      </c>
      <c r="U288" s="87" t="s">
        <v>1845</v>
      </c>
      <c r="V288" s="87" t="s">
        <v>42</v>
      </c>
      <c r="W288" s="87" t="s">
        <v>121</v>
      </c>
      <c r="X288" s="87" t="s">
        <v>1288</v>
      </c>
      <c r="Y288" s="87">
        <v>1</v>
      </c>
      <c r="Z288" s="90">
        <f>IF(T288="SOPORTE_TELEFÓNICO",'TARIFAS 2025'!$B$14,IF(V288="PRINCIPAL",'TARIFAS 2025'!$B$8,IF(V288="INTERMEDIA",'TARIFAS 2025'!$C$8,IF(V288="LEJANA",'TARIFAS 2025'!$D$8))))</f>
        <v>22000</v>
      </c>
      <c r="AA288" s="90">
        <f t="shared" si="5"/>
        <v>22000</v>
      </c>
    </row>
    <row r="289" spans="1:27" s="82" customFormat="1" x14ac:dyDescent="0.3">
      <c r="A289" s="87" t="s">
        <v>68</v>
      </c>
      <c r="B289" s="86" t="str">
        <f>VLOOKUP(A289,'CENTROS DE COSTOS'!A:D,2,0)</f>
        <v>0036-0001</v>
      </c>
      <c r="C289" s="86" t="str">
        <f>VLOOKUP(A289,'CENTROS DE COSTOS'!A:D,3,0)</f>
        <v>Wompi Costa</v>
      </c>
      <c r="D289" s="87" t="s">
        <v>1680</v>
      </c>
      <c r="E289" s="88" t="s">
        <v>3935</v>
      </c>
      <c r="F289" s="87" t="s">
        <v>3020</v>
      </c>
      <c r="G289" s="86" t="s">
        <v>31</v>
      </c>
      <c r="H289" s="87" t="s">
        <v>253</v>
      </c>
      <c r="I289" s="87" t="s">
        <v>68</v>
      </c>
      <c r="J289" s="87" t="s">
        <v>3566</v>
      </c>
      <c r="K289" s="86" t="s">
        <v>1170</v>
      </c>
      <c r="L289" s="87" t="s">
        <v>4625</v>
      </c>
      <c r="M289" s="89">
        <v>46006.429861111108</v>
      </c>
      <c r="N289" s="89">
        <v>46006.574305555558</v>
      </c>
      <c r="O289" s="86" t="s">
        <v>31</v>
      </c>
      <c r="P289" s="87" t="s">
        <v>1250</v>
      </c>
      <c r="Q289" s="87" t="s">
        <v>1251</v>
      </c>
      <c r="R289" s="87" t="s">
        <v>1252</v>
      </c>
      <c r="S289" s="87" t="s">
        <v>5321</v>
      </c>
      <c r="T289" s="87" t="s">
        <v>1253</v>
      </c>
      <c r="U289" s="87" t="s">
        <v>1845</v>
      </c>
      <c r="V289" s="87" t="s">
        <v>40</v>
      </c>
      <c r="W289" s="87" t="s">
        <v>121</v>
      </c>
      <c r="X289" s="87" t="s">
        <v>1325</v>
      </c>
      <c r="Y289" s="87">
        <v>1</v>
      </c>
      <c r="Z289" s="90">
        <f>IF(T289="SOPORTE_TELEFÓNICO",'TARIFAS 2025'!$B$14,IF(V289="PRINCIPAL",'TARIFAS 2025'!$B$8,IF(V289="INTERMEDIA",'TARIFAS 2025'!$C$8,IF(V289="LEJANA",'TARIFAS 2025'!$D$8))))</f>
        <v>22000</v>
      </c>
      <c r="AA289" s="90">
        <f t="shared" si="5"/>
        <v>22000</v>
      </c>
    </row>
    <row r="290" spans="1:27" s="82" customFormat="1" x14ac:dyDescent="0.3">
      <c r="A290" s="87" t="s">
        <v>88</v>
      </c>
      <c r="B290" s="86" t="str">
        <f>VLOOKUP(A290,'CENTROS DE COSTOS'!A:D,2,0)</f>
        <v>0036-0005</v>
      </c>
      <c r="C290" s="86" t="str">
        <f>VLOOKUP(A290,'CENTROS DE COSTOS'!A:D,3,0)</f>
        <v>Wompi Noroccidente</v>
      </c>
      <c r="D290" s="87" t="s">
        <v>1641</v>
      </c>
      <c r="E290" s="88" t="s">
        <v>3936</v>
      </c>
      <c r="F290" s="87" t="s">
        <v>3021</v>
      </c>
      <c r="G290" s="86" t="s">
        <v>31</v>
      </c>
      <c r="H290" s="87" t="s">
        <v>120</v>
      </c>
      <c r="I290" s="87" t="s">
        <v>155</v>
      </c>
      <c r="J290" s="87" t="s">
        <v>3567</v>
      </c>
      <c r="K290" s="86" t="s">
        <v>1170</v>
      </c>
      <c r="L290" s="87" t="s">
        <v>4626</v>
      </c>
      <c r="M290" s="89">
        <v>46006.44027777778</v>
      </c>
      <c r="N290" s="89">
        <v>46006.643750000003</v>
      </c>
      <c r="O290" s="86" t="s">
        <v>31</v>
      </c>
      <c r="P290" s="87" t="s">
        <v>1250</v>
      </c>
      <c r="Q290" s="87" t="s">
        <v>1280</v>
      </c>
      <c r="R290" s="87" t="s">
        <v>1252</v>
      </c>
      <c r="S290" s="87" t="s">
        <v>5322</v>
      </c>
      <c r="T290" s="87" t="s">
        <v>1253</v>
      </c>
      <c r="U290" s="87" t="s">
        <v>1847</v>
      </c>
      <c r="V290" s="87" t="s">
        <v>40</v>
      </c>
      <c r="W290" s="87" t="s">
        <v>121</v>
      </c>
      <c r="X290" s="87" t="s">
        <v>1230</v>
      </c>
      <c r="Y290" s="87">
        <v>1</v>
      </c>
      <c r="Z290" s="90">
        <f>IF(T290="SOPORTE_TELEFÓNICO",'TARIFAS 2025'!$B$14,IF(V290="PRINCIPAL",'TARIFAS 2025'!$B$8,IF(V290="INTERMEDIA",'TARIFAS 2025'!$C$8,IF(V290="LEJANA",'TARIFAS 2025'!$D$8))))</f>
        <v>22000</v>
      </c>
      <c r="AA290" s="90">
        <f t="shared" si="5"/>
        <v>22000</v>
      </c>
    </row>
    <row r="291" spans="1:27" s="82" customFormat="1" x14ac:dyDescent="0.3">
      <c r="A291" s="87" t="s">
        <v>71</v>
      </c>
      <c r="B291" s="86" t="str">
        <f>VLOOKUP(A291,'CENTROS DE COSTOS'!A:D,2,0)</f>
        <v>0036-0004</v>
      </c>
      <c r="C291" s="86" t="str">
        <f>VLOOKUP(A291,'CENTROS DE COSTOS'!A:D,3,0)</f>
        <v>Wompi Centro</v>
      </c>
      <c r="D291" s="87" t="s">
        <v>1637</v>
      </c>
      <c r="E291" s="88" t="s">
        <v>3937</v>
      </c>
      <c r="F291" s="87" t="s">
        <v>3022</v>
      </c>
      <c r="G291" s="86" t="s">
        <v>31</v>
      </c>
      <c r="H291" s="87" t="s">
        <v>618</v>
      </c>
      <c r="I291" s="87" t="s">
        <v>71</v>
      </c>
      <c r="J291" s="87" t="s">
        <v>3470</v>
      </c>
      <c r="K291" s="86" t="s">
        <v>1170</v>
      </c>
      <c r="L291" s="87" t="s">
        <v>4627</v>
      </c>
      <c r="M291" s="89">
        <v>46006.384027777778</v>
      </c>
      <c r="N291" s="89">
        <v>46006.654861111107</v>
      </c>
      <c r="O291" s="86" t="s">
        <v>31</v>
      </c>
      <c r="P291" s="87" t="s">
        <v>1250</v>
      </c>
      <c r="Q291" s="87" t="s">
        <v>1251</v>
      </c>
      <c r="R291" s="87" t="s">
        <v>1252</v>
      </c>
      <c r="S291" s="87" t="s">
        <v>5323</v>
      </c>
      <c r="T291" s="87" t="s">
        <v>1253</v>
      </c>
      <c r="U291" s="87" t="s">
        <v>1846</v>
      </c>
      <c r="V291" s="87" t="s">
        <v>40</v>
      </c>
      <c r="W291" s="87" t="s">
        <v>121</v>
      </c>
      <c r="X291" s="87" t="s">
        <v>1306</v>
      </c>
      <c r="Y291" s="87">
        <v>1</v>
      </c>
      <c r="Z291" s="90">
        <f>IF(T291="SOPORTE_TELEFÓNICO",'TARIFAS 2025'!$B$14,IF(V291="PRINCIPAL",'TARIFAS 2025'!$B$8,IF(V291="INTERMEDIA",'TARIFAS 2025'!$C$8,IF(V291="LEJANA",'TARIFAS 2025'!$D$8))))</f>
        <v>22000</v>
      </c>
      <c r="AA291" s="90">
        <f t="shared" si="5"/>
        <v>22000</v>
      </c>
    </row>
    <row r="292" spans="1:27" s="82" customFormat="1" x14ac:dyDescent="0.3">
      <c r="A292" s="87" t="s">
        <v>98</v>
      </c>
      <c r="B292" s="86" t="str">
        <f>VLOOKUP(A292,'CENTROS DE COSTOS'!A:D,2,0)</f>
        <v>0036-0006</v>
      </c>
      <c r="C292" s="86" t="str">
        <f>VLOOKUP(A292,'CENTROS DE COSTOS'!A:D,3,0)</f>
        <v>Wompi Oriente</v>
      </c>
      <c r="D292" s="87" t="s">
        <v>1636</v>
      </c>
      <c r="E292" s="88" t="s">
        <v>3938</v>
      </c>
      <c r="F292" s="87" t="s">
        <v>3023</v>
      </c>
      <c r="G292" s="86" t="s">
        <v>31</v>
      </c>
      <c r="H292" s="87" t="s">
        <v>814</v>
      </c>
      <c r="I292" s="87" t="s">
        <v>98</v>
      </c>
      <c r="J292" s="87" t="s">
        <v>3568</v>
      </c>
      <c r="K292" s="86" t="s">
        <v>1170</v>
      </c>
      <c r="L292" s="87" t="s">
        <v>4628</v>
      </c>
      <c r="M292" s="89">
        <v>46006.35833333333</v>
      </c>
      <c r="N292" s="89">
        <v>46006.659722222219</v>
      </c>
      <c r="O292" s="86" t="s">
        <v>31</v>
      </c>
      <c r="P292" s="87" t="s">
        <v>1277</v>
      </c>
      <c r="Q292" s="87" t="s">
        <v>1278</v>
      </c>
      <c r="R292" s="87" t="s">
        <v>1390</v>
      </c>
      <c r="S292" s="87" t="s">
        <v>5324</v>
      </c>
      <c r="T292" s="87" t="s">
        <v>1172</v>
      </c>
      <c r="U292" s="87" t="s">
        <v>1842</v>
      </c>
      <c r="V292" s="87" t="s">
        <v>40</v>
      </c>
      <c r="W292" s="87" t="s">
        <v>121</v>
      </c>
      <c r="X292" s="87" t="s">
        <v>1352</v>
      </c>
      <c r="Y292" s="87">
        <v>1</v>
      </c>
      <c r="Z292" s="90">
        <f>IF(T292="SOPORTE_TELEFÓNICO",'TARIFAS 2025'!$B$14,IF(V292="PRINCIPAL",'TARIFAS 2025'!$B$8,IF(V292="INTERMEDIA",'TARIFAS 2025'!$C$8,IF(V292="LEJANA",'TARIFAS 2025'!$D$8))))</f>
        <v>51282</v>
      </c>
      <c r="AA292" s="90">
        <f t="shared" si="5"/>
        <v>51282</v>
      </c>
    </row>
    <row r="293" spans="1:27" s="82" customFormat="1" x14ac:dyDescent="0.3">
      <c r="A293" s="87" t="s">
        <v>98</v>
      </c>
      <c r="B293" s="86" t="str">
        <f>VLOOKUP(A293,'CENTROS DE COSTOS'!A:D,2,0)</f>
        <v>0036-0006</v>
      </c>
      <c r="C293" s="86" t="str">
        <f>VLOOKUP(A293,'CENTROS DE COSTOS'!A:D,3,0)</f>
        <v>Wompi Oriente</v>
      </c>
      <c r="D293" s="87" t="s">
        <v>3814</v>
      </c>
      <c r="E293" s="88" t="s">
        <v>3939</v>
      </c>
      <c r="F293" s="87" t="s">
        <v>3024</v>
      </c>
      <c r="G293" s="86" t="s">
        <v>31</v>
      </c>
      <c r="H293" s="87" t="s">
        <v>814</v>
      </c>
      <c r="I293" s="87" t="s">
        <v>826</v>
      </c>
      <c r="J293" s="87" t="s">
        <v>3569</v>
      </c>
      <c r="K293" s="86" t="s">
        <v>1170</v>
      </c>
      <c r="L293" s="87" t="s">
        <v>4629</v>
      </c>
      <c r="M293" s="89">
        <v>46005.375</v>
      </c>
      <c r="N293" s="89">
        <v>46006.665277777778</v>
      </c>
      <c r="O293" s="86" t="s">
        <v>31</v>
      </c>
      <c r="P293" s="87" t="s">
        <v>1393</v>
      </c>
      <c r="Q293" s="87" t="s">
        <v>5029</v>
      </c>
      <c r="R293" s="87" t="s">
        <v>1395</v>
      </c>
      <c r="S293" s="87" t="s">
        <v>5325</v>
      </c>
      <c r="T293" s="87" t="s">
        <v>1253</v>
      </c>
      <c r="U293" s="87" t="s">
        <v>1846</v>
      </c>
      <c r="V293" s="87" t="s">
        <v>42</v>
      </c>
      <c r="W293" s="87" t="s">
        <v>108</v>
      </c>
      <c r="X293" s="87" t="s">
        <v>1180</v>
      </c>
      <c r="Y293" s="87">
        <v>1</v>
      </c>
      <c r="Z293" s="90">
        <f>IF(T293="SOPORTE_TELEFÓNICO",'TARIFAS 2025'!$B$14,IF(V293="PRINCIPAL",'TARIFAS 2025'!$B$8,IF(V293="INTERMEDIA",'TARIFAS 2025'!$C$8,IF(V293="LEJANA",'TARIFAS 2025'!$D$8))))</f>
        <v>22000</v>
      </c>
      <c r="AA293" s="90">
        <f t="shared" si="5"/>
        <v>22000</v>
      </c>
    </row>
    <row r="294" spans="1:27" s="82" customFormat="1" x14ac:dyDescent="0.3">
      <c r="A294" s="87" t="s">
        <v>68</v>
      </c>
      <c r="B294" s="86" t="str">
        <f>VLOOKUP(A294,'CENTROS DE COSTOS'!A:D,2,0)</f>
        <v>0036-0001</v>
      </c>
      <c r="C294" s="86" t="str">
        <f>VLOOKUP(A294,'CENTROS DE COSTOS'!A:D,3,0)</f>
        <v>Wompi Costa</v>
      </c>
      <c r="D294" s="87" t="s">
        <v>1680</v>
      </c>
      <c r="E294" s="88" t="s">
        <v>3940</v>
      </c>
      <c r="F294" s="87" t="s">
        <v>3025</v>
      </c>
      <c r="G294" s="86" t="s">
        <v>31</v>
      </c>
      <c r="H294" s="87" t="s">
        <v>253</v>
      </c>
      <c r="I294" s="87" t="s">
        <v>68</v>
      </c>
      <c r="J294" s="87" t="s">
        <v>3570</v>
      </c>
      <c r="K294" s="86" t="s">
        <v>1170</v>
      </c>
      <c r="L294" s="87" t="s">
        <v>4630</v>
      </c>
      <c r="M294" s="89">
        <v>46003.593055555553</v>
      </c>
      <c r="N294" s="89">
        <v>46006.679166666669</v>
      </c>
      <c r="O294" s="86" t="s">
        <v>31</v>
      </c>
      <c r="P294" s="87" t="s">
        <v>1332</v>
      </c>
      <c r="Q294" s="87" t="s">
        <v>1346</v>
      </c>
      <c r="R294" s="87" t="s">
        <v>1333</v>
      </c>
      <c r="S294" s="87" t="s">
        <v>5326</v>
      </c>
      <c r="T294" s="87" t="s">
        <v>1253</v>
      </c>
      <c r="U294" s="87" t="s">
        <v>1840</v>
      </c>
      <c r="V294" s="87" t="s">
        <v>40</v>
      </c>
      <c r="W294" s="87" t="s">
        <v>121</v>
      </c>
      <c r="X294" s="87" t="s">
        <v>1322</v>
      </c>
      <c r="Y294" s="87">
        <v>2</v>
      </c>
      <c r="Z294" s="90">
        <f>IF(T294="SOPORTE_TELEFÓNICO",'TARIFAS 2025'!$B$14,IF(V294="PRINCIPAL",'TARIFAS 2025'!$B$8,IF(V294="INTERMEDIA",'TARIFAS 2025'!$C$8,IF(V294="LEJANA",'TARIFAS 2025'!$D$8))))</f>
        <v>22000</v>
      </c>
      <c r="AA294" s="90">
        <f t="shared" si="5"/>
        <v>44000</v>
      </c>
    </row>
    <row r="295" spans="1:27" s="82" customFormat="1" x14ac:dyDescent="0.3">
      <c r="A295" s="87" t="s">
        <v>81</v>
      </c>
      <c r="B295" s="86" t="str">
        <f>VLOOKUP(A295,'CENTROS DE COSTOS'!A:D,2,0)</f>
        <v>0036-0007</v>
      </c>
      <c r="C295" s="86" t="str">
        <f>VLOOKUP(A295,'CENTROS DE COSTOS'!A:D,3,0)</f>
        <v>Wompi Santander</v>
      </c>
      <c r="D295" s="87" t="s">
        <v>1647</v>
      </c>
      <c r="E295" s="88" t="s">
        <v>3941</v>
      </c>
      <c r="F295" s="87" t="s">
        <v>3026</v>
      </c>
      <c r="G295" s="86" t="s">
        <v>31</v>
      </c>
      <c r="H295" s="87" t="s">
        <v>891</v>
      </c>
      <c r="I295" s="87" t="s">
        <v>81</v>
      </c>
      <c r="J295" s="87" t="s">
        <v>3571</v>
      </c>
      <c r="K295" s="86" t="s">
        <v>1170</v>
      </c>
      <c r="L295" s="87" t="s">
        <v>4631</v>
      </c>
      <c r="M295" s="89">
        <v>46002.34375</v>
      </c>
      <c r="N295" s="89">
        <v>46006.682638888888</v>
      </c>
      <c r="O295" s="86" t="s">
        <v>31</v>
      </c>
      <c r="P295" s="87" t="s">
        <v>1265</v>
      </c>
      <c r="Q295" s="87" t="s">
        <v>1266</v>
      </c>
      <c r="R295" s="87" t="s">
        <v>1267</v>
      </c>
      <c r="S295" s="87" t="s">
        <v>5327</v>
      </c>
      <c r="T295" s="87" t="s">
        <v>1172</v>
      </c>
      <c r="U295" s="87" t="s">
        <v>1842</v>
      </c>
      <c r="V295" s="87" t="s">
        <v>40</v>
      </c>
      <c r="W295" s="87" t="s">
        <v>121</v>
      </c>
      <c r="X295" s="87" t="s">
        <v>1211</v>
      </c>
      <c r="Y295" s="87">
        <v>2</v>
      </c>
      <c r="Z295" s="90">
        <f>IF(T295="SOPORTE_TELEFÓNICO",'TARIFAS 2025'!$B$14,IF(V295="PRINCIPAL",'TARIFAS 2025'!$B$8,IF(V295="INTERMEDIA",'TARIFAS 2025'!$C$8,IF(V295="LEJANA",'TARIFAS 2025'!$D$8))))</f>
        <v>51282</v>
      </c>
      <c r="AA295" s="90">
        <f t="shared" si="5"/>
        <v>102564</v>
      </c>
    </row>
    <row r="296" spans="1:27" s="82" customFormat="1" x14ac:dyDescent="0.3">
      <c r="A296" s="87" t="s">
        <v>81</v>
      </c>
      <c r="B296" s="86" t="str">
        <f>VLOOKUP(A296,'CENTROS DE COSTOS'!A:D,2,0)</f>
        <v>0036-0007</v>
      </c>
      <c r="C296" s="86" t="str">
        <f>VLOOKUP(A296,'CENTROS DE COSTOS'!A:D,3,0)</f>
        <v>Wompi Santander</v>
      </c>
      <c r="D296" s="87" t="s">
        <v>3815</v>
      </c>
      <c r="E296" s="88" t="s">
        <v>3942</v>
      </c>
      <c r="F296" s="87" t="s">
        <v>3027</v>
      </c>
      <c r="G296" s="86" t="s">
        <v>31</v>
      </c>
      <c r="H296" s="87" t="s">
        <v>891</v>
      </c>
      <c r="I296" s="87" t="s">
        <v>892</v>
      </c>
      <c r="J296" s="87" t="s">
        <v>3572</v>
      </c>
      <c r="K296" s="86" t="s">
        <v>1170</v>
      </c>
      <c r="L296" s="87" t="s">
        <v>4632</v>
      </c>
      <c r="M296" s="89">
        <v>46001.679166666669</v>
      </c>
      <c r="N296" s="89">
        <v>46006.6875</v>
      </c>
      <c r="O296" s="86" t="s">
        <v>31</v>
      </c>
      <c r="P296" s="87" t="s">
        <v>1250</v>
      </c>
      <c r="Q296" s="87" t="s">
        <v>1323</v>
      </c>
      <c r="R296" s="87" t="s">
        <v>1283</v>
      </c>
      <c r="S296" s="87" t="s">
        <v>5328</v>
      </c>
      <c r="T296" s="87" t="s">
        <v>1253</v>
      </c>
      <c r="U296" s="87" t="s">
        <v>1841</v>
      </c>
      <c r="V296" s="87" t="s">
        <v>41</v>
      </c>
      <c r="W296" s="87" t="s">
        <v>121</v>
      </c>
      <c r="X296" s="87" t="s">
        <v>1211</v>
      </c>
      <c r="Y296" s="87">
        <v>1</v>
      </c>
      <c r="Z296" s="90">
        <f>IF(T296="SOPORTE_TELEFÓNICO",'TARIFAS 2025'!$B$14,IF(V296="PRINCIPAL",'TARIFAS 2025'!$B$8,IF(V296="INTERMEDIA",'TARIFAS 2025'!$C$8,IF(V296="LEJANA",'TARIFAS 2025'!$D$8))))</f>
        <v>22000</v>
      </c>
      <c r="AA296" s="90">
        <f t="shared" si="5"/>
        <v>22000</v>
      </c>
    </row>
    <row r="297" spans="1:27" s="82" customFormat="1" x14ac:dyDescent="0.3">
      <c r="A297" s="87" t="s">
        <v>88</v>
      </c>
      <c r="B297" s="86" t="str">
        <f>VLOOKUP(A297,'CENTROS DE COSTOS'!A:D,2,0)</f>
        <v>0036-0005</v>
      </c>
      <c r="C297" s="86" t="str">
        <f>VLOOKUP(A297,'CENTROS DE COSTOS'!A:D,3,0)</f>
        <v>Wompi Noroccidente</v>
      </c>
      <c r="D297" s="87" t="s">
        <v>3816</v>
      </c>
      <c r="E297" s="88" t="s">
        <v>3943</v>
      </c>
      <c r="F297" s="87" t="s">
        <v>3028</v>
      </c>
      <c r="G297" s="86" t="s">
        <v>31</v>
      </c>
      <c r="H297" s="87" t="s">
        <v>120</v>
      </c>
      <c r="I297" s="87" t="s">
        <v>151</v>
      </c>
      <c r="J297" s="87" t="s">
        <v>3573</v>
      </c>
      <c r="K297" s="86" t="s">
        <v>1170</v>
      </c>
      <c r="L297" s="87" t="s">
        <v>4633</v>
      </c>
      <c r="M297" s="89">
        <v>46001.400694444441</v>
      </c>
      <c r="N297" s="89">
        <v>46006.690972222219</v>
      </c>
      <c r="O297" s="86" t="s">
        <v>31</v>
      </c>
      <c r="P297" s="87" t="s">
        <v>1247</v>
      </c>
      <c r="Q297" s="87" t="s">
        <v>1300</v>
      </c>
      <c r="R297" s="87" t="s">
        <v>1301</v>
      </c>
      <c r="S297" s="87" t="s">
        <v>5329</v>
      </c>
      <c r="T297" s="87" t="s">
        <v>1172</v>
      </c>
      <c r="U297" s="87" t="s">
        <v>1841</v>
      </c>
      <c r="V297" s="87" t="s">
        <v>42</v>
      </c>
      <c r="W297" s="87" t="s">
        <v>121</v>
      </c>
      <c r="X297" s="87" t="s">
        <v>1318</v>
      </c>
      <c r="Y297" s="87">
        <v>1</v>
      </c>
      <c r="Z297" s="90">
        <f>IF(T297="SOPORTE_TELEFÓNICO",'TARIFAS 2025'!$B$14,IF(V297="PRINCIPAL",'TARIFAS 2025'!$B$8,IF(V297="INTERMEDIA",'TARIFAS 2025'!$C$8,IF(V297="LEJANA",'TARIFAS 2025'!$D$8))))</f>
        <v>452148</v>
      </c>
      <c r="AA297" s="90">
        <f t="shared" si="5"/>
        <v>452148</v>
      </c>
    </row>
    <row r="298" spans="1:27" s="82" customFormat="1" x14ac:dyDescent="0.3">
      <c r="A298" s="87" t="s">
        <v>68</v>
      </c>
      <c r="B298" s="86" t="str">
        <f>VLOOKUP(A298,'CENTROS DE COSTOS'!A:D,2,0)</f>
        <v>0036-0001</v>
      </c>
      <c r="C298" s="86" t="str">
        <f>VLOOKUP(A298,'CENTROS DE COSTOS'!A:D,3,0)</f>
        <v>Wompi Costa</v>
      </c>
      <c r="D298" s="87" t="s">
        <v>1680</v>
      </c>
      <c r="E298" s="88" t="s">
        <v>3944</v>
      </c>
      <c r="F298" s="87" t="s">
        <v>3029</v>
      </c>
      <c r="G298" s="86" t="s">
        <v>31</v>
      </c>
      <c r="H298" s="87" t="s">
        <v>253</v>
      </c>
      <c r="I298" s="87" t="s">
        <v>68</v>
      </c>
      <c r="J298" s="87" t="s">
        <v>3461</v>
      </c>
      <c r="K298" s="86" t="s">
        <v>1170</v>
      </c>
      <c r="L298" s="87" t="s">
        <v>4634</v>
      </c>
      <c r="M298" s="89">
        <v>46003.658333333333</v>
      </c>
      <c r="N298" s="89">
        <v>46006.693055555559</v>
      </c>
      <c r="O298" s="86" t="s">
        <v>31</v>
      </c>
      <c r="P298" s="87" t="s">
        <v>1277</v>
      </c>
      <c r="Q298" s="87" t="s">
        <v>1278</v>
      </c>
      <c r="R298" s="87" t="s">
        <v>1279</v>
      </c>
      <c r="S298" s="87" t="s">
        <v>5330</v>
      </c>
      <c r="T298" s="87" t="s">
        <v>1172</v>
      </c>
      <c r="U298" s="87" t="s">
        <v>1848</v>
      </c>
      <c r="V298" s="87" t="s">
        <v>40</v>
      </c>
      <c r="W298" s="87" t="s">
        <v>121</v>
      </c>
      <c r="X298" s="87" t="s">
        <v>1322</v>
      </c>
      <c r="Y298" s="87">
        <v>2</v>
      </c>
      <c r="Z298" s="90">
        <f>IF(T298="SOPORTE_TELEFÓNICO",'TARIFAS 2025'!$B$14,IF(V298="PRINCIPAL",'TARIFAS 2025'!$B$8,IF(V298="INTERMEDIA",'TARIFAS 2025'!$C$8,IF(V298="LEJANA",'TARIFAS 2025'!$D$8))))</f>
        <v>51282</v>
      </c>
      <c r="AA298" s="90">
        <f t="shared" si="5"/>
        <v>102564</v>
      </c>
    </row>
    <row r="299" spans="1:27" s="82" customFormat="1" x14ac:dyDescent="0.3">
      <c r="A299" s="87" t="s">
        <v>98</v>
      </c>
      <c r="B299" s="86" t="str">
        <f>VLOOKUP(A299,'CENTROS DE COSTOS'!A:D,2,0)</f>
        <v>0036-0006</v>
      </c>
      <c r="C299" s="86" t="str">
        <f>VLOOKUP(A299,'CENTROS DE COSTOS'!A:D,3,0)</f>
        <v>Wompi Oriente</v>
      </c>
      <c r="D299" s="87" t="s">
        <v>1636</v>
      </c>
      <c r="E299" s="88" t="s">
        <v>3945</v>
      </c>
      <c r="F299" s="87" t="s">
        <v>3030</v>
      </c>
      <c r="G299" s="86" t="s">
        <v>31</v>
      </c>
      <c r="H299" s="87" t="s">
        <v>814</v>
      </c>
      <c r="I299" s="87" t="s">
        <v>98</v>
      </c>
      <c r="J299" s="87" t="s">
        <v>3574</v>
      </c>
      <c r="K299" s="86" t="s">
        <v>1170</v>
      </c>
      <c r="L299" s="87" t="s">
        <v>4635</v>
      </c>
      <c r="M299" s="89">
        <v>46006.348611111112</v>
      </c>
      <c r="N299" s="89">
        <v>46006.710416666669</v>
      </c>
      <c r="O299" s="86" t="s">
        <v>31</v>
      </c>
      <c r="P299" s="87" t="s">
        <v>1262</v>
      </c>
      <c r="Q299" s="87" t="s">
        <v>1263</v>
      </c>
      <c r="R299" s="87" t="s">
        <v>1264</v>
      </c>
      <c r="S299" s="87" t="s">
        <v>5331</v>
      </c>
      <c r="T299" s="87" t="s">
        <v>1253</v>
      </c>
      <c r="U299" s="87" t="s">
        <v>1842</v>
      </c>
      <c r="V299" s="87" t="s">
        <v>40</v>
      </c>
      <c r="W299" s="87" t="s">
        <v>121</v>
      </c>
      <c r="X299" s="87" t="s">
        <v>1352</v>
      </c>
      <c r="Y299" s="87">
        <v>2</v>
      </c>
      <c r="Z299" s="90">
        <f>IF(T299="SOPORTE_TELEFÓNICO",'TARIFAS 2025'!$B$14,IF(V299="PRINCIPAL",'TARIFAS 2025'!$B$8,IF(V299="INTERMEDIA",'TARIFAS 2025'!$C$8,IF(V299="LEJANA",'TARIFAS 2025'!$D$8))))</f>
        <v>22000</v>
      </c>
      <c r="AA299" s="90">
        <f t="shared" si="5"/>
        <v>44000</v>
      </c>
    </row>
    <row r="300" spans="1:27" s="82" customFormat="1" x14ac:dyDescent="0.3">
      <c r="A300" s="87" t="s">
        <v>85</v>
      </c>
      <c r="B300" s="86" t="str">
        <f>VLOOKUP(A300,'CENTROS DE COSTOS'!A:D,2,0)</f>
        <v>0036-0006</v>
      </c>
      <c r="C300" s="86" t="str">
        <f>VLOOKUP(A300,'CENTROS DE COSTOS'!A:D,3,0)</f>
        <v>Wompi Oriente</v>
      </c>
      <c r="D300" s="87" t="s">
        <v>1640</v>
      </c>
      <c r="E300" s="88" t="s">
        <v>3946</v>
      </c>
      <c r="F300" s="87" t="s">
        <v>3031</v>
      </c>
      <c r="G300" s="86" t="s">
        <v>31</v>
      </c>
      <c r="H300" s="87" t="s">
        <v>1056</v>
      </c>
      <c r="I300" s="87" t="s">
        <v>85</v>
      </c>
      <c r="J300" s="87" t="s">
        <v>3575</v>
      </c>
      <c r="K300" s="86" t="s">
        <v>1170</v>
      </c>
      <c r="L300" s="87" t="s">
        <v>4636</v>
      </c>
      <c r="M300" s="89">
        <v>46005.375</v>
      </c>
      <c r="N300" s="89">
        <v>46007.327777777777</v>
      </c>
      <c r="O300" s="86" t="s">
        <v>31</v>
      </c>
      <c r="P300" s="87" t="s">
        <v>1340</v>
      </c>
      <c r="Q300" s="87" t="s">
        <v>1400</v>
      </c>
      <c r="R300" s="87" t="s">
        <v>1397</v>
      </c>
      <c r="S300" s="87" t="s">
        <v>5332</v>
      </c>
      <c r="T300" s="87" t="s">
        <v>1172</v>
      </c>
      <c r="U300" s="87" t="s">
        <v>1848</v>
      </c>
      <c r="V300" s="87" t="s">
        <v>40</v>
      </c>
      <c r="W300" s="87" t="s">
        <v>121</v>
      </c>
      <c r="X300" s="87" t="s">
        <v>1186</v>
      </c>
      <c r="Y300" s="87">
        <v>1</v>
      </c>
      <c r="Z300" s="90">
        <f>IF(T300="SOPORTE_TELEFÓNICO",'TARIFAS 2025'!$B$14,IF(V300="PRINCIPAL",'TARIFAS 2025'!$B$8,IF(V300="INTERMEDIA",'TARIFAS 2025'!$C$8,IF(V300="LEJANA",'TARIFAS 2025'!$D$8))))</f>
        <v>51282</v>
      </c>
      <c r="AA300" s="90">
        <f t="shared" si="5"/>
        <v>51282</v>
      </c>
    </row>
    <row r="301" spans="1:27" s="82" customFormat="1" x14ac:dyDescent="0.3">
      <c r="A301" s="87" t="s">
        <v>71</v>
      </c>
      <c r="B301" s="86" t="str">
        <f>VLOOKUP(A301,'CENTROS DE COSTOS'!A:D,2,0)</f>
        <v>0036-0004</v>
      </c>
      <c r="C301" s="86" t="str">
        <f>VLOOKUP(A301,'CENTROS DE COSTOS'!A:D,3,0)</f>
        <v>Wompi Centro</v>
      </c>
      <c r="D301" s="87" t="s">
        <v>1637</v>
      </c>
      <c r="E301" s="88" t="s">
        <v>3947</v>
      </c>
      <c r="F301" s="87" t="s">
        <v>3032</v>
      </c>
      <c r="G301" s="86" t="s">
        <v>31</v>
      </c>
      <c r="H301" s="87" t="s">
        <v>618</v>
      </c>
      <c r="I301" s="87" t="s">
        <v>71</v>
      </c>
      <c r="J301" s="87" t="s">
        <v>1943</v>
      </c>
      <c r="K301" s="86" t="s">
        <v>1170</v>
      </c>
      <c r="L301" s="87" t="s">
        <v>4637</v>
      </c>
      <c r="M301" s="89">
        <v>46004.498611111107</v>
      </c>
      <c r="N301" s="89">
        <v>46007.329861111109</v>
      </c>
      <c r="O301" s="86" t="s">
        <v>31</v>
      </c>
      <c r="P301" s="87" t="s">
        <v>1332</v>
      </c>
      <c r="Q301" s="87" t="s">
        <v>1307</v>
      </c>
      <c r="R301" s="87" t="s">
        <v>1333</v>
      </c>
      <c r="S301" s="87" t="s">
        <v>5333</v>
      </c>
      <c r="T301" s="87" t="s">
        <v>1172</v>
      </c>
      <c r="U301" s="87" t="s">
        <v>1847</v>
      </c>
      <c r="V301" s="87" t="s">
        <v>40</v>
      </c>
      <c r="W301" s="87" t="s">
        <v>121</v>
      </c>
      <c r="X301" s="87" t="s">
        <v>1359</v>
      </c>
      <c r="Y301" s="87">
        <v>1</v>
      </c>
      <c r="Z301" s="90">
        <f>IF(T301="SOPORTE_TELEFÓNICO",'TARIFAS 2025'!$B$14,IF(V301="PRINCIPAL",'TARIFAS 2025'!$B$8,IF(V301="INTERMEDIA",'TARIFAS 2025'!$C$8,IF(V301="LEJANA",'TARIFAS 2025'!$D$8))))</f>
        <v>51282</v>
      </c>
      <c r="AA301" s="90">
        <f t="shared" si="5"/>
        <v>51282</v>
      </c>
    </row>
    <row r="302" spans="1:27" s="82" customFormat="1" x14ac:dyDescent="0.3">
      <c r="A302" s="87" t="s">
        <v>88</v>
      </c>
      <c r="B302" s="86" t="str">
        <f>VLOOKUP(A302,'CENTROS DE COSTOS'!A:D,2,0)</f>
        <v>0036-0005</v>
      </c>
      <c r="C302" s="86" t="str">
        <f>VLOOKUP(A302,'CENTROS DE COSTOS'!A:D,3,0)</f>
        <v>Wompi Noroccidente</v>
      </c>
      <c r="D302" s="87" t="s">
        <v>1641</v>
      </c>
      <c r="E302" s="88" t="s">
        <v>3948</v>
      </c>
      <c r="F302" s="87" t="s">
        <v>3033</v>
      </c>
      <c r="G302" s="86" t="s">
        <v>31</v>
      </c>
      <c r="H302" s="87" t="s">
        <v>120</v>
      </c>
      <c r="I302" s="87" t="s">
        <v>155</v>
      </c>
      <c r="J302" s="87" t="s">
        <v>3576</v>
      </c>
      <c r="K302" s="86" t="s">
        <v>1170</v>
      </c>
      <c r="L302" s="87" t="s">
        <v>4638</v>
      </c>
      <c r="M302" s="89">
        <v>46004.482638888891</v>
      </c>
      <c r="N302" s="89">
        <v>46007.331944444442</v>
      </c>
      <c r="O302" s="86" t="s">
        <v>31</v>
      </c>
      <c r="P302" s="87" t="s">
        <v>1262</v>
      </c>
      <c r="Q302" s="87" t="s">
        <v>1263</v>
      </c>
      <c r="R302" s="87" t="s">
        <v>1264</v>
      </c>
      <c r="S302" s="87" t="s">
        <v>5334</v>
      </c>
      <c r="T302" s="87" t="s">
        <v>1172</v>
      </c>
      <c r="U302" s="87" t="s">
        <v>1847</v>
      </c>
      <c r="V302" s="87" t="s">
        <v>40</v>
      </c>
      <c r="W302" s="87" t="s">
        <v>121</v>
      </c>
      <c r="X302" s="87" t="s">
        <v>1201</v>
      </c>
      <c r="Y302" s="87">
        <v>1</v>
      </c>
      <c r="Z302" s="90">
        <f>IF(T302="SOPORTE_TELEFÓNICO",'TARIFAS 2025'!$B$14,IF(V302="PRINCIPAL",'TARIFAS 2025'!$B$8,IF(V302="INTERMEDIA",'TARIFAS 2025'!$C$8,IF(V302="LEJANA",'TARIFAS 2025'!$D$8))))</f>
        <v>51282</v>
      </c>
      <c r="AA302" s="90">
        <f t="shared" si="5"/>
        <v>51282</v>
      </c>
    </row>
    <row r="303" spans="1:27" s="82" customFormat="1" x14ac:dyDescent="0.3">
      <c r="A303" s="87" t="s">
        <v>81</v>
      </c>
      <c r="B303" s="86" t="str">
        <f>VLOOKUP(A303,'CENTROS DE COSTOS'!A:D,2,0)</f>
        <v>0036-0007</v>
      </c>
      <c r="C303" s="86" t="str">
        <f>VLOOKUP(A303,'CENTROS DE COSTOS'!A:D,3,0)</f>
        <v>Wompi Santander</v>
      </c>
      <c r="D303" s="87" t="s">
        <v>1672</v>
      </c>
      <c r="E303" s="88" t="s">
        <v>3949</v>
      </c>
      <c r="F303" s="87" t="s">
        <v>1606</v>
      </c>
      <c r="G303" s="86" t="s">
        <v>31</v>
      </c>
      <c r="H303" s="87" t="s">
        <v>891</v>
      </c>
      <c r="I303" s="87" t="s">
        <v>141</v>
      </c>
      <c r="J303" s="87" t="s">
        <v>1462</v>
      </c>
      <c r="K303" s="86" t="s">
        <v>1170</v>
      </c>
      <c r="L303" s="87" t="s">
        <v>4639</v>
      </c>
      <c r="M303" s="89">
        <v>46004.493055555547</v>
      </c>
      <c r="N303" s="89">
        <v>46007.333333333343</v>
      </c>
      <c r="O303" s="86" t="s">
        <v>31</v>
      </c>
      <c r="P303" s="87" t="s">
        <v>1340</v>
      </c>
      <c r="Q303" s="87" t="s">
        <v>1341</v>
      </c>
      <c r="R303" s="87" t="s">
        <v>1377</v>
      </c>
      <c r="S303" s="87" t="s">
        <v>5335</v>
      </c>
      <c r="T303" s="87" t="s">
        <v>1253</v>
      </c>
      <c r="U303" s="87" t="s">
        <v>1843</v>
      </c>
      <c r="V303" s="87" t="s">
        <v>42</v>
      </c>
      <c r="W303" s="87" t="s">
        <v>121</v>
      </c>
      <c r="X303" s="87" t="s">
        <v>1199</v>
      </c>
      <c r="Y303" s="87">
        <v>1</v>
      </c>
      <c r="Z303" s="90">
        <f>IF(T303="SOPORTE_TELEFÓNICO",'TARIFAS 2025'!$B$14,IF(V303="PRINCIPAL",'TARIFAS 2025'!$B$8,IF(V303="INTERMEDIA",'TARIFAS 2025'!$C$8,IF(V303="LEJANA",'TARIFAS 2025'!$D$8))))</f>
        <v>22000</v>
      </c>
      <c r="AA303" s="90">
        <f t="shared" si="5"/>
        <v>22000</v>
      </c>
    </row>
    <row r="304" spans="1:27" s="82" customFormat="1" x14ac:dyDescent="0.3">
      <c r="A304" s="87" t="s">
        <v>74</v>
      </c>
      <c r="B304" s="86" t="str">
        <f>VLOOKUP(A304,'CENTROS DE COSTOS'!A:D,2,0)</f>
        <v>0036-0007</v>
      </c>
      <c r="C304" s="86" t="str">
        <f>VLOOKUP(A304,'CENTROS DE COSTOS'!A:D,3,0)</f>
        <v>Wompi Santander</v>
      </c>
      <c r="D304" s="87" t="s">
        <v>1643</v>
      </c>
      <c r="E304" s="88" t="s">
        <v>3950</v>
      </c>
      <c r="F304" s="87" t="s">
        <v>3034</v>
      </c>
      <c r="G304" s="86" t="s">
        <v>31</v>
      </c>
      <c r="H304" s="87" t="s">
        <v>963</v>
      </c>
      <c r="I304" s="87" t="s">
        <v>987</v>
      </c>
      <c r="J304" s="87" t="s">
        <v>1995</v>
      </c>
      <c r="K304" s="86" t="s">
        <v>1170</v>
      </c>
      <c r="L304" s="87" t="s">
        <v>4640</v>
      </c>
      <c r="M304" s="89">
        <v>46004.490277777782</v>
      </c>
      <c r="N304" s="89">
        <v>46007.335416666669</v>
      </c>
      <c r="O304" s="86" t="s">
        <v>31</v>
      </c>
      <c r="P304" s="87" t="s">
        <v>1340</v>
      </c>
      <c r="Q304" s="87" t="s">
        <v>1400</v>
      </c>
      <c r="R304" s="87" t="s">
        <v>1342</v>
      </c>
      <c r="S304" s="87" t="s">
        <v>5336</v>
      </c>
      <c r="T304" s="87" t="s">
        <v>1253</v>
      </c>
      <c r="U304" s="87" t="s">
        <v>1841</v>
      </c>
      <c r="V304" s="87" t="s">
        <v>40</v>
      </c>
      <c r="W304" s="87" t="s">
        <v>121</v>
      </c>
      <c r="X304" s="87" t="s">
        <v>1203</v>
      </c>
      <c r="Y304" s="87">
        <v>1</v>
      </c>
      <c r="Z304" s="90">
        <f>IF(T304="SOPORTE_TELEFÓNICO",'TARIFAS 2025'!$B$14,IF(V304="PRINCIPAL",'TARIFAS 2025'!$B$8,IF(V304="INTERMEDIA",'TARIFAS 2025'!$C$8,IF(V304="LEJANA",'TARIFAS 2025'!$D$8))))</f>
        <v>22000</v>
      </c>
      <c r="AA304" s="90">
        <f t="shared" si="5"/>
        <v>22000</v>
      </c>
    </row>
    <row r="305" spans="1:27" s="82" customFormat="1" x14ac:dyDescent="0.3">
      <c r="A305" s="87" t="s">
        <v>74</v>
      </c>
      <c r="B305" s="86" t="str">
        <f>VLOOKUP(A305,'CENTROS DE COSTOS'!A:D,2,0)</f>
        <v>0036-0007</v>
      </c>
      <c r="C305" s="86" t="str">
        <f>VLOOKUP(A305,'CENTROS DE COSTOS'!A:D,3,0)</f>
        <v>Wompi Santander</v>
      </c>
      <c r="D305" s="87" t="s">
        <v>1642</v>
      </c>
      <c r="E305" s="88" t="s">
        <v>3951</v>
      </c>
      <c r="F305" s="87" t="s">
        <v>3035</v>
      </c>
      <c r="G305" s="86" t="s">
        <v>31</v>
      </c>
      <c r="H305" s="87" t="s">
        <v>963</v>
      </c>
      <c r="I305" s="87" t="s">
        <v>74</v>
      </c>
      <c r="J305" s="87" t="s">
        <v>1529</v>
      </c>
      <c r="K305" s="86" t="s">
        <v>1170</v>
      </c>
      <c r="L305" s="87" t="s">
        <v>4641</v>
      </c>
      <c r="M305" s="89">
        <v>46002.665277777778</v>
      </c>
      <c r="N305" s="89">
        <v>46007.361111111109</v>
      </c>
      <c r="O305" s="86" t="s">
        <v>31</v>
      </c>
      <c r="P305" s="87" t="s">
        <v>1250</v>
      </c>
      <c r="Q305" s="87" t="s">
        <v>1251</v>
      </c>
      <c r="R305" s="87" t="s">
        <v>1314</v>
      </c>
      <c r="S305" s="87" t="s">
        <v>5337</v>
      </c>
      <c r="T305" s="87" t="s">
        <v>1253</v>
      </c>
      <c r="U305" s="87" t="s">
        <v>1847</v>
      </c>
      <c r="V305" s="87" t="s">
        <v>40</v>
      </c>
      <c r="W305" s="87" t="s">
        <v>121</v>
      </c>
      <c r="X305" s="87" t="s">
        <v>1336</v>
      </c>
      <c r="Y305" s="87">
        <v>1</v>
      </c>
      <c r="Z305" s="90">
        <f>IF(T305="SOPORTE_TELEFÓNICO",'TARIFAS 2025'!$B$14,IF(V305="PRINCIPAL",'TARIFAS 2025'!$B$8,IF(V305="INTERMEDIA",'TARIFAS 2025'!$C$8,IF(V305="LEJANA",'TARIFAS 2025'!$D$8))))</f>
        <v>22000</v>
      </c>
      <c r="AA305" s="90">
        <f t="shared" si="5"/>
        <v>22000</v>
      </c>
    </row>
    <row r="306" spans="1:27" s="82" customFormat="1" x14ac:dyDescent="0.3">
      <c r="A306" s="87" t="s">
        <v>98</v>
      </c>
      <c r="B306" s="86" t="str">
        <f>VLOOKUP(A306,'CENTROS DE COSTOS'!A:D,2,0)</f>
        <v>0036-0006</v>
      </c>
      <c r="C306" s="86" t="str">
        <f>VLOOKUP(A306,'CENTROS DE COSTOS'!A:D,3,0)</f>
        <v>Wompi Oriente</v>
      </c>
      <c r="D306" s="87" t="s">
        <v>1693</v>
      </c>
      <c r="E306" s="88" t="s">
        <v>3952</v>
      </c>
      <c r="F306" s="87" t="s">
        <v>3036</v>
      </c>
      <c r="G306" s="86" t="s">
        <v>31</v>
      </c>
      <c r="H306" s="87" t="s">
        <v>814</v>
      </c>
      <c r="I306" s="87" t="s">
        <v>788</v>
      </c>
      <c r="J306" s="87" t="s">
        <v>3577</v>
      </c>
      <c r="K306" s="86" t="s">
        <v>1170</v>
      </c>
      <c r="L306" s="87" t="s">
        <v>4642</v>
      </c>
      <c r="M306" s="89">
        <v>46006.396527777782</v>
      </c>
      <c r="N306" s="89">
        <v>46007.370833333327</v>
      </c>
      <c r="O306" s="86" t="s">
        <v>31</v>
      </c>
      <c r="P306" s="87" t="s">
        <v>1262</v>
      </c>
      <c r="Q306" s="87" t="s">
        <v>1263</v>
      </c>
      <c r="R306" s="87" t="s">
        <v>1264</v>
      </c>
      <c r="S306" s="87" t="s">
        <v>5338</v>
      </c>
      <c r="T306" s="87" t="s">
        <v>1253</v>
      </c>
      <c r="U306" s="87" t="s">
        <v>1845</v>
      </c>
      <c r="V306" s="87" t="s">
        <v>41</v>
      </c>
      <c r="W306" s="87" t="s">
        <v>121</v>
      </c>
      <c r="X306" s="87" t="s">
        <v>1180</v>
      </c>
      <c r="Y306" s="87">
        <v>1</v>
      </c>
      <c r="Z306" s="90">
        <f>IF(T306="SOPORTE_TELEFÓNICO",'TARIFAS 2025'!$B$14,IF(V306="PRINCIPAL",'TARIFAS 2025'!$B$8,IF(V306="INTERMEDIA",'TARIFAS 2025'!$C$8,IF(V306="LEJANA",'TARIFAS 2025'!$D$8))))</f>
        <v>22000</v>
      </c>
      <c r="AA306" s="90">
        <f t="shared" si="5"/>
        <v>22000</v>
      </c>
    </row>
    <row r="307" spans="1:27" s="82" customFormat="1" x14ac:dyDescent="0.3">
      <c r="A307" s="87" t="s">
        <v>90</v>
      </c>
      <c r="B307" s="86" t="str">
        <f>VLOOKUP(A307,'CENTROS DE COSTOS'!A:D,2,0)</f>
        <v>0036-0006</v>
      </c>
      <c r="C307" s="86" t="str">
        <f>VLOOKUP(A307,'CENTROS DE COSTOS'!A:D,3,0)</f>
        <v>Wompi Oriente</v>
      </c>
      <c r="D307" s="87" t="s">
        <v>1659</v>
      </c>
      <c r="E307" s="88" t="s">
        <v>3953</v>
      </c>
      <c r="F307" s="87" t="s">
        <v>3037</v>
      </c>
      <c r="G307" s="86" t="s">
        <v>31</v>
      </c>
      <c r="H307" s="87" t="s">
        <v>466</v>
      </c>
      <c r="I307" s="87" t="s">
        <v>82</v>
      </c>
      <c r="J307" s="87" t="s">
        <v>3578</v>
      </c>
      <c r="K307" s="86" t="s">
        <v>1170</v>
      </c>
      <c r="L307" s="87" t="s">
        <v>4643</v>
      </c>
      <c r="M307" s="89">
        <v>46002.522916666669</v>
      </c>
      <c r="N307" s="89">
        <v>46007.373611111107</v>
      </c>
      <c r="O307" s="86" t="s">
        <v>31</v>
      </c>
      <c r="P307" s="87" t="s">
        <v>1262</v>
      </c>
      <c r="Q307" s="87" t="s">
        <v>1263</v>
      </c>
      <c r="R307" s="87" t="s">
        <v>1264</v>
      </c>
      <c r="S307" s="87" t="s">
        <v>5339</v>
      </c>
      <c r="T307" s="87" t="s">
        <v>1253</v>
      </c>
      <c r="U307" s="87" t="s">
        <v>1843</v>
      </c>
      <c r="V307" s="87" t="s">
        <v>42</v>
      </c>
      <c r="W307" s="87" t="s">
        <v>121</v>
      </c>
      <c r="X307" s="87" t="s">
        <v>1187</v>
      </c>
      <c r="Y307" s="87">
        <v>1</v>
      </c>
      <c r="Z307" s="90">
        <f>IF(T307="SOPORTE_TELEFÓNICO",'TARIFAS 2025'!$B$14,IF(V307="PRINCIPAL",'TARIFAS 2025'!$B$8,IF(V307="INTERMEDIA",'TARIFAS 2025'!$C$8,IF(V307="LEJANA",'TARIFAS 2025'!$D$8))))</f>
        <v>22000</v>
      </c>
      <c r="AA307" s="90">
        <f t="shared" si="5"/>
        <v>22000</v>
      </c>
    </row>
    <row r="308" spans="1:27" s="82" customFormat="1" x14ac:dyDescent="0.3">
      <c r="A308" s="87" t="s">
        <v>85</v>
      </c>
      <c r="B308" s="86" t="str">
        <f>VLOOKUP(A308,'CENTROS DE COSTOS'!A:D,2,0)</f>
        <v>0036-0006</v>
      </c>
      <c r="C308" s="86" t="str">
        <f>VLOOKUP(A308,'CENTROS DE COSTOS'!A:D,3,0)</f>
        <v>Wompi Oriente</v>
      </c>
      <c r="D308" s="87" t="s">
        <v>1640</v>
      </c>
      <c r="E308" s="88" t="s">
        <v>3954</v>
      </c>
      <c r="F308" s="87" t="s">
        <v>2978</v>
      </c>
      <c r="G308" s="86" t="s">
        <v>31</v>
      </c>
      <c r="H308" s="87" t="s">
        <v>1056</v>
      </c>
      <c r="I308" s="87" t="s">
        <v>85</v>
      </c>
      <c r="J308" s="87" t="s">
        <v>3537</v>
      </c>
      <c r="K308" s="86" t="s">
        <v>1170</v>
      </c>
      <c r="L308" s="87" t="s">
        <v>4644</v>
      </c>
      <c r="M308" s="89">
        <v>46006.536805555559</v>
      </c>
      <c r="N308" s="89">
        <v>46007.466666666667</v>
      </c>
      <c r="O308" s="86" t="s">
        <v>31</v>
      </c>
      <c r="P308" s="87" t="s">
        <v>1340</v>
      </c>
      <c r="Q308" s="87" t="s">
        <v>1366</v>
      </c>
      <c r="R308" s="87" t="s">
        <v>1267</v>
      </c>
      <c r="S308" s="87" t="s">
        <v>5340</v>
      </c>
      <c r="T308" s="87" t="s">
        <v>1172</v>
      </c>
      <c r="U308" s="87" t="s">
        <v>1842</v>
      </c>
      <c r="V308" s="87" t="s">
        <v>40</v>
      </c>
      <c r="W308" s="87" t="s">
        <v>121</v>
      </c>
      <c r="X308" s="87" t="s">
        <v>1308</v>
      </c>
      <c r="Y308" s="87">
        <v>1</v>
      </c>
      <c r="Z308" s="90">
        <f>IF(T308="SOPORTE_TELEFÓNICO",'TARIFAS 2025'!$B$14,IF(V308="PRINCIPAL",'TARIFAS 2025'!$B$8,IF(V308="INTERMEDIA",'TARIFAS 2025'!$C$8,IF(V308="LEJANA",'TARIFAS 2025'!$D$8))))</f>
        <v>51282</v>
      </c>
      <c r="AA308" s="90">
        <f t="shared" si="5"/>
        <v>51282</v>
      </c>
    </row>
    <row r="309" spans="1:27" s="82" customFormat="1" x14ac:dyDescent="0.3">
      <c r="A309" s="87" t="s">
        <v>74</v>
      </c>
      <c r="B309" s="86" t="str">
        <f>VLOOKUP(A309,'CENTROS DE COSTOS'!A:D,2,0)</f>
        <v>0036-0007</v>
      </c>
      <c r="C309" s="86" t="str">
        <f>VLOOKUP(A309,'CENTROS DE COSTOS'!A:D,3,0)</f>
        <v>Wompi Santander</v>
      </c>
      <c r="D309" s="87" t="s">
        <v>1642</v>
      </c>
      <c r="E309" s="88" t="s">
        <v>3955</v>
      </c>
      <c r="F309" s="87" t="s">
        <v>3038</v>
      </c>
      <c r="G309" s="86" t="s">
        <v>31</v>
      </c>
      <c r="H309" s="87" t="s">
        <v>963</v>
      </c>
      <c r="I309" s="87" t="s">
        <v>74</v>
      </c>
      <c r="J309" s="87" t="s">
        <v>3579</v>
      </c>
      <c r="K309" s="86" t="s">
        <v>1170</v>
      </c>
      <c r="L309" s="87" t="s">
        <v>4645</v>
      </c>
      <c r="M309" s="89">
        <v>46007.333333333343</v>
      </c>
      <c r="N309" s="89">
        <v>46007.472222222219</v>
      </c>
      <c r="O309" s="86" t="s">
        <v>31</v>
      </c>
      <c r="P309" s="87" t="s">
        <v>1393</v>
      </c>
      <c r="Q309" s="87" t="s">
        <v>1394</v>
      </c>
      <c r="R309" s="87" t="s">
        <v>1395</v>
      </c>
      <c r="S309" s="87" t="s">
        <v>5341</v>
      </c>
      <c r="T309" s="87" t="s">
        <v>1253</v>
      </c>
      <c r="U309" s="87" t="s">
        <v>1841</v>
      </c>
      <c r="V309" s="87" t="s">
        <v>40</v>
      </c>
      <c r="W309" s="87" t="s">
        <v>121</v>
      </c>
      <c r="X309" s="87" t="s">
        <v>1336</v>
      </c>
      <c r="Y309" s="87">
        <v>1</v>
      </c>
      <c r="Z309" s="90">
        <f>IF(T309="SOPORTE_TELEFÓNICO",'TARIFAS 2025'!$B$14,IF(V309="PRINCIPAL",'TARIFAS 2025'!$B$8,IF(V309="INTERMEDIA",'TARIFAS 2025'!$C$8,IF(V309="LEJANA",'TARIFAS 2025'!$D$8))))</f>
        <v>22000</v>
      </c>
      <c r="AA309" s="90">
        <f t="shared" si="5"/>
        <v>22000</v>
      </c>
    </row>
    <row r="310" spans="1:27" s="82" customFormat="1" x14ac:dyDescent="0.3">
      <c r="A310" s="87" t="s">
        <v>71</v>
      </c>
      <c r="B310" s="86" t="str">
        <f>VLOOKUP(A310,'CENTROS DE COSTOS'!A:D,2,0)</f>
        <v>0036-0004</v>
      </c>
      <c r="C310" s="86" t="str">
        <f>VLOOKUP(A310,'CENTROS DE COSTOS'!A:D,3,0)</f>
        <v>Wompi Centro</v>
      </c>
      <c r="D310" s="87" t="s">
        <v>1637</v>
      </c>
      <c r="E310" s="88" t="s">
        <v>3956</v>
      </c>
      <c r="F310" s="87" t="s">
        <v>3039</v>
      </c>
      <c r="G310" s="86" t="s">
        <v>31</v>
      </c>
      <c r="H310" s="87" t="s">
        <v>618</v>
      </c>
      <c r="I310" s="87" t="s">
        <v>71</v>
      </c>
      <c r="J310" s="87" t="s">
        <v>3580</v>
      </c>
      <c r="K310" s="86" t="s">
        <v>1170</v>
      </c>
      <c r="L310" s="87" t="s">
        <v>4646</v>
      </c>
      <c r="M310" s="89">
        <v>46006.456944444442</v>
      </c>
      <c r="N310" s="89">
        <v>46007.503472222219</v>
      </c>
      <c r="O310" s="86" t="s">
        <v>31</v>
      </c>
      <c r="P310" s="87" t="s">
        <v>1257</v>
      </c>
      <c r="Q310" s="87" t="s">
        <v>1258</v>
      </c>
      <c r="R310" s="87" t="s">
        <v>1259</v>
      </c>
      <c r="S310" s="87" t="s">
        <v>5342</v>
      </c>
      <c r="T310" s="87" t="s">
        <v>1172</v>
      </c>
      <c r="U310" s="87" t="s">
        <v>1840</v>
      </c>
      <c r="V310" s="87" t="s">
        <v>40</v>
      </c>
      <c r="W310" s="87" t="s">
        <v>121</v>
      </c>
      <c r="X310" s="87" t="s">
        <v>1854</v>
      </c>
      <c r="Y310" s="87">
        <v>2</v>
      </c>
      <c r="Z310" s="90">
        <f>IF(T310="SOPORTE_TELEFÓNICO",'TARIFAS 2025'!$B$14,IF(V310="PRINCIPAL",'TARIFAS 2025'!$B$8,IF(V310="INTERMEDIA",'TARIFAS 2025'!$C$8,IF(V310="LEJANA",'TARIFAS 2025'!$D$8))))</f>
        <v>51282</v>
      </c>
      <c r="AA310" s="90">
        <f t="shared" si="5"/>
        <v>102564</v>
      </c>
    </row>
    <row r="311" spans="1:27" s="82" customFormat="1" x14ac:dyDescent="0.3">
      <c r="A311" s="87" t="s">
        <v>91</v>
      </c>
      <c r="B311" s="86" t="str">
        <f>VLOOKUP(A311,'CENTROS DE COSTOS'!A:D,2,0)</f>
        <v>0036-0003</v>
      </c>
      <c r="C311" s="86" t="str">
        <f>VLOOKUP(A311,'CENTROS DE COSTOS'!A:D,3,0)</f>
        <v>Wompi Suroccidente</v>
      </c>
      <c r="D311" s="87" t="s">
        <v>3817</v>
      </c>
      <c r="E311" s="88" t="s">
        <v>3957</v>
      </c>
      <c r="F311" s="87" t="s">
        <v>3040</v>
      </c>
      <c r="G311" s="86" t="s">
        <v>31</v>
      </c>
      <c r="H311" s="87" t="s">
        <v>133</v>
      </c>
      <c r="I311" s="87" t="s">
        <v>881</v>
      </c>
      <c r="J311" s="87" t="s">
        <v>3581</v>
      </c>
      <c r="K311" s="86" t="s">
        <v>1170</v>
      </c>
      <c r="L311" s="87" t="s">
        <v>4647</v>
      </c>
      <c r="M311" s="89">
        <v>46003.522916666669</v>
      </c>
      <c r="N311" s="89">
        <v>46007.520833333343</v>
      </c>
      <c r="O311" s="86" t="s">
        <v>31</v>
      </c>
      <c r="P311" s="87" t="s">
        <v>1257</v>
      </c>
      <c r="Q311" s="87" t="s">
        <v>1285</v>
      </c>
      <c r="R311" s="87" t="s">
        <v>1259</v>
      </c>
      <c r="S311" s="87" t="s">
        <v>5343</v>
      </c>
      <c r="T311" s="87" t="s">
        <v>1172</v>
      </c>
      <c r="U311" s="87" t="s">
        <v>1841</v>
      </c>
      <c r="V311" s="87" t="s">
        <v>42</v>
      </c>
      <c r="W311" s="87" t="s">
        <v>121</v>
      </c>
      <c r="X311" s="87" t="s">
        <v>1190</v>
      </c>
      <c r="Y311" s="87">
        <v>1</v>
      </c>
      <c r="Z311" s="90">
        <f>IF(T311="SOPORTE_TELEFÓNICO",'TARIFAS 2025'!$B$14,IF(V311="PRINCIPAL",'TARIFAS 2025'!$B$8,IF(V311="INTERMEDIA",'TARIFAS 2025'!$C$8,IF(V311="LEJANA",'TARIFAS 2025'!$D$8))))</f>
        <v>452148</v>
      </c>
      <c r="AA311" s="90">
        <f t="shared" si="5"/>
        <v>452148</v>
      </c>
    </row>
    <row r="312" spans="1:27" s="82" customFormat="1" x14ac:dyDescent="0.3">
      <c r="A312" s="87" t="s">
        <v>71</v>
      </c>
      <c r="B312" s="86" t="str">
        <f>VLOOKUP(A312,'CENTROS DE COSTOS'!A:D,2,0)</f>
        <v>0036-0004</v>
      </c>
      <c r="C312" s="86" t="str">
        <f>VLOOKUP(A312,'CENTROS DE COSTOS'!A:D,3,0)</f>
        <v>Wompi Centro</v>
      </c>
      <c r="D312" s="87" t="s">
        <v>1637</v>
      </c>
      <c r="E312" s="88" t="s">
        <v>3958</v>
      </c>
      <c r="F312" s="87" t="s">
        <v>3041</v>
      </c>
      <c r="G312" s="86" t="s">
        <v>31</v>
      </c>
      <c r="H312" s="87" t="s">
        <v>618</v>
      </c>
      <c r="I312" s="87" t="s">
        <v>71</v>
      </c>
      <c r="J312" s="87" t="s">
        <v>3582</v>
      </c>
      <c r="K312" s="86" t="s">
        <v>1170</v>
      </c>
      <c r="L312" s="87" t="s">
        <v>4648</v>
      </c>
      <c r="M312" s="89">
        <v>46007.431944444441</v>
      </c>
      <c r="N312" s="89">
        <v>46007.52847222222</v>
      </c>
      <c r="O312" s="86" t="s">
        <v>31</v>
      </c>
      <c r="P312" s="87" t="s">
        <v>1262</v>
      </c>
      <c r="Q312" s="87" t="s">
        <v>1263</v>
      </c>
      <c r="R312" s="87" t="s">
        <v>1264</v>
      </c>
      <c r="S312" s="87" t="s">
        <v>5344</v>
      </c>
      <c r="T312" s="87" t="s">
        <v>1253</v>
      </c>
      <c r="U312" s="87" t="s">
        <v>1840</v>
      </c>
      <c r="V312" s="87" t="s">
        <v>40</v>
      </c>
      <c r="W312" s="87" t="s">
        <v>121</v>
      </c>
      <c r="X312" s="87" t="s">
        <v>1225</v>
      </c>
      <c r="Y312" s="87">
        <v>1</v>
      </c>
      <c r="Z312" s="90">
        <f>IF(T312="SOPORTE_TELEFÓNICO",'TARIFAS 2025'!$B$14,IF(V312="PRINCIPAL",'TARIFAS 2025'!$B$8,IF(V312="INTERMEDIA",'TARIFAS 2025'!$C$8,IF(V312="LEJANA",'TARIFAS 2025'!$D$8))))</f>
        <v>22000</v>
      </c>
      <c r="AA312" s="90">
        <f t="shared" si="5"/>
        <v>22000</v>
      </c>
    </row>
    <row r="313" spans="1:27" s="82" customFormat="1" x14ac:dyDescent="0.3">
      <c r="A313" s="87" t="s">
        <v>89</v>
      </c>
      <c r="B313" s="86" t="str">
        <f>VLOOKUP(A313,'CENTROS DE COSTOS'!A:D,2,0)</f>
        <v>0036-0001</v>
      </c>
      <c r="C313" s="86" t="str">
        <f>VLOOKUP(A313,'CENTROS DE COSTOS'!A:D,3,0)</f>
        <v>Wompi Costa</v>
      </c>
      <c r="D313" s="87" t="s">
        <v>1649</v>
      </c>
      <c r="E313" s="88" t="s">
        <v>3959</v>
      </c>
      <c r="F313" s="87" t="s">
        <v>3042</v>
      </c>
      <c r="G313" s="86" t="s">
        <v>31</v>
      </c>
      <c r="H313" s="87" t="s">
        <v>276</v>
      </c>
      <c r="I313" s="87" t="s">
        <v>89</v>
      </c>
      <c r="J313" s="87" t="s">
        <v>3583</v>
      </c>
      <c r="K313" s="86" t="s">
        <v>1170</v>
      </c>
      <c r="L313" s="87" t="s">
        <v>4649</v>
      </c>
      <c r="M313" s="89">
        <v>46007.388194444437</v>
      </c>
      <c r="N313" s="89">
        <v>46007.53125</v>
      </c>
      <c r="O313" s="86" t="s">
        <v>31</v>
      </c>
      <c r="P313" s="87" t="s">
        <v>1265</v>
      </c>
      <c r="Q313" s="87" t="s">
        <v>1383</v>
      </c>
      <c r="R313" s="87" t="s">
        <v>1267</v>
      </c>
      <c r="S313" s="87" t="s">
        <v>5345</v>
      </c>
      <c r="T313" s="87" t="s">
        <v>1172</v>
      </c>
      <c r="U313" s="87" t="s">
        <v>1840</v>
      </c>
      <c r="V313" s="87" t="s">
        <v>40</v>
      </c>
      <c r="W313" s="87" t="s">
        <v>121</v>
      </c>
      <c r="X313" s="87" t="s">
        <v>1378</v>
      </c>
      <c r="Y313" s="87">
        <v>1</v>
      </c>
      <c r="Z313" s="90">
        <f>IF(T313="SOPORTE_TELEFÓNICO",'TARIFAS 2025'!$B$14,IF(V313="PRINCIPAL",'TARIFAS 2025'!$B$8,IF(V313="INTERMEDIA",'TARIFAS 2025'!$C$8,IF(V313="LEJANA",'TARIFAS 2025'!$D$8))))</f>
        <v>51282</v>
      </c>
      <c r="AA313" s="90">
        <f t="shared" si="5"/>
        <v>51282</v>
      </c>
    </row>
    <row r="314" spans="1:27" s="82" customFormat="1" x14ac:dyDescent="0.3">
      <c r="A314" s="87" t="s">
        <v>68</v>
      </c>
      <c r="B314" s="86" t="str">
        <f>VLOOKUP(A314,'CENTROS DE COSTOS'!A:D,2,0)</f>
        <v>0036-0001</v>
      </c>
      <c r="C314" s="86" t="str">
        <f>VLOOKUP(A314,'CENTROS DE COSTOS'!A:D,3,0)</f>
        <v>Wompi Costa</v>
      </c>
      <c r="D314" s="87" t="s">
        <v>1680</v>
      </c>
      <c r="E314" s="88" t="s">
        <v>3960</v>
      </c>
      <c r="F314" s="87" t="s">
        <v>3043</v>
      </c>
      <c r="G314" s="86" t="s">
        <v>31</v>
      </c>
      <c r="H314" s="87" t="s">
        <v>253</v>
      </c>
      <c r="I314" s="87" t="s">
        <v>68</v>
      </c>
      <c r="J314" s="87" t="s">
        <v>3584</v>
      </c>
      <c r="K314" s="86" t="s">
        <v>1170</v>
      </c>
      <c r="L314" s="87" t="s">
        <v>4650</v>
      </c>
      <c r="M314" s="89">
        <v>46007.333333333343</v>
      </c>
      <c r="N314" s="89">
        <v>46007.536805555559</v>
      </c>
      <c r="O314" s="86" t="s">
        <v>31</v>
      </c>
      <c r="P314" s="87" t="s">
        <v>1277</v>
      </c>
      <c r="Q314" s="87" t="s">
        <v>1278</v>
      </c>
      <c r="R314" s="87" t="s">
        <v>1279</v>
      </c>
      <c r="S314" s="87" t="s">
        <v>5346</v>
      </c>
      <c r="T314" s="87" t="s">
        <v>1172</v>
      </c>
      <c r="U314" s="87" t="s">
        <v>1844</v>
      </c>
      <c r="V314" s="87" t="s">
        <v>40</v>
      </c>
      <c r="W314" s="87" t="s">
        <v>121</v>
      </c>
      <c r="X314" s="87" t="s">
        <v>1196</v>
      </c>
      <c r="Y314" s="87">
        <v>1</v>
      </c>
      <c r="Z314" s="90">
        <f>IF(T314="SOPORTE_TELEFÓNICO",'TARIFAS 2025'!$B$14,IF(V314="PRINCIPAL",'TARIFAS 2025'!$B$8,IF(V314="INTERMEDIA",'TARIFAS 2025'!$C$8,IF(V314="LEJANA",'TARIFAS 2025'!$D$8))))</f>
        <v>51282</v>
      </c>
      <c r="AA314" s="90">
        <f t="shared" si="5"/>
        <v>51282</v>
      </c>
    </row>
    <row r="315" spans="1:27" s="82" customFormat="1" x14ac:dyDescent="0.3">
      <c r="A315" s="87" t="s">
        <v>71</v>
      </c>
      <c r="B315" s="86" t="str">
        <f>VLOOKUP(A315,'CENTROS DE COSTOS'!A:D,2,0)</f>
        <v>0036-0004</v>
      </c>
      <c r="C315" s="86" t="str">
        <f>VLOOKUP(A315,'CENTROS DE COSTOS'!A:D,3,0)</f>
        <v>Wompi Centro</v>
      </c>
      <c r="D315" s="87" t="s">
        <v>1655</v>
      </c>
      <c r="E315" s="88" t="s">
        <v>3961</v>
      </c>
      <c r="F315" s="87" t="s">
        <v>3044</v>
      </c>
      <c r="G315" s="86" t="s">
        <v>31</v>
      </c>
      <c r="H315" s="87" t="s">
        <v>618</v>
      </c>
      <c r="I315" s="87" t="s">
        <v>647</v>
      </c>
      <c r="J315" s="87" t="s">
        <v>1713</v>
      </c>
      <c r="K315" s="86" t="s">
        <v>1170</v>
      </c>
      <c r="L315" s="87" t="s">
        <v>4651</v>
      </c>
      <c r="M315" s="89">
        <v>46004.375</v>
      </c>
      <c r="N315" s="89">
        <v>46007.55</v>
      </c>
      <c r="O315" s="86" t="s">
        <v>31</v>
      </c>
      <c r="P315" s="87" t="s">
        <v>1265</v>
      </c>
      <c r="Q315" s="87" t="s">
        <v>1348</v>
      </c>
      <c r="R315" s="87" t="s">
        <v>1267</v>
      </c>
      <c r="S315" s="87" t="s">
        <v>5347</v>
      </c>
      <c r="T315" s="87" t="s">
        <v>1172</v>
      </c>
      <c r="U315" s="87" t="s">
        <v>1844</v>
      </c>
      <c r="V315" s="87" t="s">
        <v>41</v>
      </c>
      <c r="W315" s="87" t="s">
        <v>121</v>
      </c>
      <c r="X315" s="87" t="s">
        <v>1208</v>
      </c>
      <c r="Y315" s="87">
        <v>2</v>
      </c>
      <c r="Z315" s="90">
        <f>IF(T315="SOPORTE_TELEFÓNICO",'TARIFAS 2025'!$B$14,IF(V315="PRINCIPAL",'TARIFAS 2025'!$B$8,IF(V315="INTERMEDIA",'TARIFAS 2025'!$C$8,IF(V315="LEJANA",'TARIFAS 2025'!$D$8))))</f>
        <v>172989</v>
      </c>
      <c r="AA315" s="90">
        <f t="shared" si="5"/>
        <v>345978</v>
      </c>
    </row>
    <row r="316" spans="1:27" s="82" customFormat="1" x14ac:dyDescent="0.3">
      <c r="A316" s="87" t="s">
        <v>77</v>
      </c>
      <c r="B316" s="86" t="str">
        <f>VLOOKUP(A316,'CENTROS DE COSTOS'!A:D,2,0)</f>
        <v>0036-0003</v>
      </c>
      <c r="C316" s="86" t="str">
        <f>VLOOKUP(A316,'CENTROS DE COSTOS'!A:D,3,0)</f>
        <v>Wompi Suroccidente</v>
      </c>
      <c r="D316" s="87" t="s">
        <v>1639</v>
      </c>
      <c r="E316" s="88" t="s">
        <v>3962</v>
      </c>
      <c r="F316" s="87" t="s">
        <v>3045</v>
      </c>
      <c r="G316" s="86" t="s">
        <v>31</v>
      </c>
      <c r="H316" s="87" t="s">
        <v>1101</v>
      </c>
      <c r="I316" s="87" t="s">
        <v>77</v>
      </c>
      <c r="J316" s="87" t="s">
        <v>2136</v>
      </c>
      <c r="K316" s="86" t="s">
        <v>1170</v>
      </c>
      <c r="L316" s="87" t="s">
        <v>4652</v>
      </c>
      <c r="M316" s="89">
        <v>46007.456944444442</v>
      </c>
      <c r="N316" s="89">
        <v>46007.561805555553</v>
      </c>
      <c r="O316" s="86" t="s">
        <v>31</v>
      </c>
      <c r="P316" s="87" t="s">
        <v>1265</v>
      </c>
      <c r="Q316" s="87" t="s">
        <v>1269</v>
      </c>
      <c r="R316" s="87" t="s">
        <v>1267</v>
      </c>
      <c r="S316" s="87" t="s">
        <v>5348</v>
      </c>
      <c r="T316" s="87" t="s">
        <v>1253</v>
      </c>
      <c r="U316" s="87" t="s">
        <v>1845</v>
      </c>
      <c r="V316" s="87" t="s">
        <v>40</v>
      </c>
      <c r="W316" s="87" t="s">
        <v>121</v>
      </c>
      <c r="X316" s="87" t="s">
        <v>1260</v>
      </c>
      <c r="Y316" s="87">
        <v>1</v>
      </c>
      <c r="Z316" s="90">
        <f>IF(T316="SOPORTE_TELEFÓNICO",'TARIFAS 2025'!$B$14,IF(V316="PRINCIPAL",'TARIFAS 2025'!$B$8,IF(V316="INTERMEDIA",'TARIFAS 2025'!$C$8,IF(V316="LEJANA",'TARIFAS 2025'!$D$8))))</f>
        <v>22000</v>
      </c>
      <c r="AA316" s="90">
        <f t="shared" si="5"/>
        <v>22000</v>
      </c>
    </row>
    <row r="317" spans="1:27" s="82" customFormat="1" x14ac:dyDescent="0.3">
      <c r="A317" s="87" t="s">
        <v>88</v>
      </c>
      <c r="B317" s="86" t="str">
        <f>VLOOKUP(A317,'CENTROS DE COSTOS'!A:D,2,0)</f>
        <v>0036-0005</v>
      </c>
      <c r="C317" s="86" t="str">
        <f>VLOOKUP(A317,'CENTROS DE COSTOS'!A:D,3,0)</f>
        <v>Wompi Noroccidente</v>
      </c>
      <c r="D317" s="87" t="s">
        <v>1641</v>
      </c>
      <c r="E317" s="88" t="s">
        <v>3963</v>
      </c>
      <c r="F317" s="87" t="s">
        <v>3046</v>
      </c>
      <c r="G317" s="86" t="s">
        <v>31</v>
      </c>
      <c r="H317" s="87" t="s">
        <v>120</v>
      </c>
      <c r="I317" s="87" t="s">
        <v>155</v>
      </c>
      <c r="J317" s="87" t="s">
        <v>3585</v>
      </c>
      <c r="K317" s="86" t="s">
        <v>1170</v>
      </c>
      <c r="L317" s="87" t="s">
        <v>4653</v>
      </c>
      <c r="M317" s="89">
        <v>46007.388888888891</v>
      </c>
      <c r="N317" s="89">
        <v>46007.564583333333</v>
      </c>
      <c r="O317" s="86" t="s">
        <v>31</v>
      </c>
      <c r="P317" s="87" t="s">
        <v>1250</v>
      </c>
      <c r="Q317" s="87" t="s">
        <v>1251</v>
      </c>
      <c r="R317" s="87" t="s">
        <v>1314</v>
      </c>
      <c r="S317" s="87" t="s">
        <v>5349</v>
      </c>
      <c r="T317" s="87" t="s">
        <v>1253</v>
      </c>
      <c r="U317" s="87" t="s">
        <v>1845</v>
      </c>
      <c r="V317" s="87" t="s">
        <v>40</v>
      </c>
      <c r="W317" s="87" t="s">
        <v>121</v>
      </c>
      <c r="X317" s="87" t="s">
        <v>1319</v>
      </c>
      <c r="Y317" s="87">
        <v>1</v>
      </c>
      <c r="Z317" s="90">
        <f>IF(T317="SOPORTE_TELEFÓNICO",'TARIFAS 2025'!$B$14,IF(V317="PRINCIPAL",'TARIFAS 2025'!$B$8,IF(V317="INTERMEDIA",'TARIFAS 2025'!$C$8,IF(V317="LEJANA",'TARIFAS 2025'!$D$8))))</f>
        <v>22000</v>
      </c>
      <c r="AA317" s="90">
        <f t="shared" si="5"/>
        <v>22000</v>
      </c>
    </row>
    <row r="318" spans="1:27" s="82" customFormat="1" x14ac:dyDescent="0.3">
      <c r="A318" s="87" t="s">
        <v>77</v>
      </c>
      <c r="B318" s="86" t="str">
        <f>VLOOKUP(A318,'CENTROS DE COSTOS'!A:D,2,0)</f>
        <v>0036-0003</v>
      </c>
      <c r="C318" s="86" t="str">
        <f>VLOOKUP(A318,'CENTROS DE COSTOS'!A:D,3,0)</f>
        <v>Wompi Suroccidente</v>
      </c>
      <c r="D318" s="87" t="s">
        <v>1664</v>
      </c>
      <c r="E318" s="88" t="s">
        <v>3964</v>
      </c>
      <c r="F318" s="87" t="s">
        <v>3047</v>
      </c>
      <c r="G318" s="86" t="s">
        <v>31</v>
      </c>
      <c r="H318" s="87" t="s">
        <v>498</v>
      </c>
      <c r="I318" s="87" t="s">
        <v>93</v>
      </c>
      <c r="J318" s="87" t="s">
        <v>3586</v>
      </c>
      <c r="K318" s="86" t="s">
        <v>1170</v>
      </c>
      <c r="L318" s="87" t="s">
        <v>4654</v>
      </c>
      <c r="M318" s="89">
        <v>46006.665277777778</v>
      </c>
      <c r="N318" s="89">
        <v>46007.570138888892</v>
      </c>
      <c r="O318" s="86" t="s">
        <v>31</v>
      </c>
      <c r="P318" s="87" t="s">
        <v>1254</v>
      </c>
      <c r="Q318" s="87" t="s">
        <v>1255</v>
      </c>
      <c r="R318" s="87" t="s">
        <v>1317</v>
      </c>
      <c r="S318" s="87" t="s">
        <v>5350</v>
      </c>
      <c r="T318" s="87" t="s">
        <v>1172</v>
      </c>
      <c r="U318" s="87" t="s">
        <v>1845</v>
      </c>
      <c r="V318" s="87" t="s">
        <v>42</v>
      </c>
      <c r="W318" s="87" t="s">
        <v>121</v>
      </c>
      <c r="X318" s="87" t="s">
        <v>1194</v>
      </c>
      <c r="Y318" s="87">
        <v>1</v>
      </c>
      <c r="Z318" s="90">
        <f>IF(T318="SOPORTE_TELEFÓNICO",'TARIFAS 2025'!$B$14,IF(V318="PRINCIPAL",'TARIFAS 2025'!$B$8,IF(V318="INTERMEDIA",'TARIFAS 2025'!$C$8,IF(V318="LEJANA",'TARIFAS 2025'!$D$8))))</f>
        <v>452148</v>
      </c>
      <c r="AA318" s="90">
        <f t="shared" si="5"/>
        <v>452148</v>
      </c>
    </row>
    <row r="319" spans="1:27" s="82" customFormat="1" x14ac:dyDescent="0.3">
      <c r="A319" s="87" t="s">
        <v>88</v>
      </c>
      <c r="B319" s="86" t="str">
        <f>VLOOKUP(A319,'CENTROS DE COSTOS'!A:D,2,0)</f>
        <v>0036-0005</v>
      </c>
      <c r="C319" s="86" t="str">
        <f>VLOOKUP(A319,'CENTROS DE COSTOS'!A:D,3,0)</f>
        <v>Wompi Noroccidente</v>
      </c>
      <c r="D319" s="87" t="s">
        <v>1641</v>
      </c>
      <c r="E319" s="88" t="s">
        <v>3965</v>
      </c>
      <c r="F319" s="87" t="s">
        <v>3048</v>
      </c>
      <c r="G319" s="86" t="s">
        <v>31</v>
      </c>
      <c r="H319" s="87" t="s">
        <v>120</v>
      </c>
      <c r="I319" s="87" t="s">
        <v>155</v>
      </c>
      <c r="J319" s="87" t="s">
        <v>3587</v>
      </c>
      <c r="K319" s="86" t="s">
        <v>1170</v>
      </c>
      <c r="L319" s="87" t="s">
        <v>4655</v>
      </c>
      <c r="M319" s="89">
        <v>46006.588888888888</v>
      </c>
      <c r="N319" s="89">
        <v>46007.572916666657</v>
      </c>
      <c r="O319" s="86" t="s">
        <v>31</v>
      </c>
      <c r="P319" s="87" t="s">
        <v>1257</v>
      </c>
      <c r="Q319" s="87" t="s">
        <v>1258</v>
      </c>
      <c r="R319" s="87" t="s">
        <v>1271</v>
      </c>
      <c r="S319" s="87" t="s">
        <v>5351</v>
      </c>
      <c r="T319" s="87" t="s">
        <v>1253</v>
      </c>
      <c r="U319" s="87" t="s">
        <v>1846</v>
      </c>
      <c r="V319" s="87" t="s">
        <v>40</v>
      </c>
      <c r="W319" s="87" t="s">
        <v>121</v>
      </c>
      <c r="X319" s="87" t="s">
        <v>1319</v>
      </c>
      <c r="Y319" s="87">
        <v>1</v>
      </c>
      <c r="Z319" s="90">
        <f>IF(T319="SOPORTE_TELEFÓNICO",'TARIFAS 2025'!$B$14,IF(V319="PRINCIPAL",'TARIFAS 2025'!$B$8,IF(V319="INTERMEDIA",'TARIFAS 2025'!$C$8,IF(V319="LEJANA",'TARIFAS 2025'!$D$8))))</f>
        <v>22000</v>
      </c>
      <c r="AA319" s="90">
        <f t="shared" si="5"/>
        <v>22000</v>
      </c>
    </row>
    <row r="320" spans="1:27" s="82" customFormat="1" x14ac:dyDescent="0.3">
      <c r="A320" s="87" t="s">
        <v>85</v>
      </c>
      <c r="B320" s="86" t="str">
        <f>VLOOKUP(A320,'CENTROS DE COSTOS'!A:D,2,0)</f>
        <v>0036-0006</v>
      </c>
      <c r="C320" s="86" t="str">
        <f>VLOOKUP(A320,'CENTROS DE COSTOS'!A:D,3,0)</f>
        <v>Wompi Oriente</v>
      </c>
      <c r="D320" s="87" t="s">
        <v>1640</v>
      </c>
      <c r="E320" s="88" t="s">
        <v>3966</v>
      </c>
      <c r="F320" s="87" t="s">
        <v>3049</v>
      </c>
      <c r="G320" s="86" t="s">
        <v>31</v>
      </c>
      <c r="H320" s="87" t="s">
        <v>1056</v>
      </c>
      <c r="I320" s="87" t="s">
        <v>85</v>
      </c>
      <c r="J320" s="87" t="s">
        <v>3588</v>
      </c>
      <c r="K320" s="86" t="s">
        <v>1170</v>
      </c>
      <c r="L320" s="87" t="s">
        <v>4656</v>
      </c>
      <c r="M320" s="89">
        <v>46006.453472222223</v>
      </c>
      <c r="N320" s="89">
        <v>46007.578472222223</v>
      </c>
      <c r="O320" s="86" t="s">
        <v>31</v>
      </c>
      <c r="P320" s="87" t="s">
        <v>1298</v>
      </c>
      <c r="Q320" s="87" t="s">
        <v>1309</v>
      </c>
      <c r="R320" s="87" t="s">
        <v>1310</v>
      </c>
      <c r="S320" s="87" t="s">
        <v>5352</v>
      </c>
      <c r="T320" s="87" t="s">
        <v>1253</v>
      </c>
      <c r="U320" s="87" t="s">
        <v>1846</v>
      </c>
      <c r="V320" s="87" t="s">
        <v>40</v>
      </c>
      <c r="W320" s="87" t="s">
        <v>121</v>
      </c>
      <c r="X320" s="87" t="s">
        <v>1308</v>
      </c>
      <c r="Y320" s="87">
        <v>1</v>
      </c>
      <c r="Z320" s="90">
        <f>IF(T320="SOPORTE_TELEFÓNICO",'TARIFAS 2025'!$B$14,IF(V320="PRINCIPAL",'TARIFAS 2025'!$B$8,IF(V320="INTERMEDIA",'TARIFAS 2025'!$C$8,IF(V320="LEJANA",'TARIFAS 2025'!$D$8))))</f>
        <v>22000</v>
      </c>
      <c r="AA320" s="90">
        <f t="shared" si="5"/>
        <v>22000</v>
      </c>
    </row>
    <row r="321" spans="1:27" s="82" customFormat="1" x14ac:dyDescent="0.3">
      <c r="A321" s="87" t="s">
        <v>92</v>
      </c>
      <c r="B321" s="86" t="str">
        <f>VLOOKUP(A321,'CENTROS DE COSTOS'!A:D,2,0)</f>
        <v>0036-0002</v>
      </c>
      <c r="C321" s="86" t="str">
        <f>VLOOKUP(A321,'CENTROS DE COSTOS'!A:D,3,0)</f>
        <v>Wompi Eje Cafetero</v>
      </c>
      <c r="D321" s="87" t="s">
        <v>1654</v>
      </c>
      <c r="E321" s="88" t="s">
        <v>3967</v>
      </c>
      <c r="F321" s="87" t="s">
        <v>1600</v>
      </c>
      <c r="G321" s="86" t="s">
        <v>31</v>
      </c>
      <c r="H321" s="87" t="s">
        <v>458</v>
      </c>
      <c r="I321" s="87" t="s">
        <v>92</v>
      </c>
      <c r="J321" s="87" t="s">
        <v>1357</v>
      </c>
      <c r="K321" s="86" t="s">
        <v>1170</v>
      </c>
      <c r="L321" s="87" t="s">
        <v>4657</v>
      </c>
      <c r="M321" s="89">
        <v>46007.433333333327</v>
      </c>
      <c r="N321" s="89">
        <v>46007.587500000001</v>
      </c>
      <c r="O321" s="86" t="s">
        <v>31</v>
      </c>
      <c r="P321" s="87" t="s">
        <v>1250</v>
      </c>
      <c r="Q321" s="87" t="s">
        <v>1280</v>
      </c>
      <c r="R321" s="87" t="s">
        <v>1283</v>
      </c>
      <c r="S321" s="87" t="s">
        <v>5353</v>
      </c>
      <c r="T321" s="87" t="s">
        <v>1172</v>
      </c>
      <c r="U321" s="87" t="s">
        <v>1841</v>
      </c>
      <c r="V321" s="87" t="s">
        <v>40</v>
      </c>
      <c r="W321" s="87" t="s">
        <v>121</v>
      </c>
      <c r="X321" s="87" t="s">
        <v>1224</v>
      </c>
      <c r="Y321" s="87">
        <v>1</v>
      </c>
      <c r="Z321" s="90">
        <f>IF(T321="SOPORTE_TELEFÓNICO",'TARIFAS 2025'!$B$14,IF(V321="PRINCIPAL",'TARIFAS 2025'!$B$8,IF(V321="INTERMEDIA",'TARIFAS 2025'!$C$8,IF(V321="LEJANA",'TARIFAS 2025'!$D$8))))</f>
        <v>51282</v>
      </c>
      <c r="AA321" s="90">
        <f t="shared" si="5"/>
        <v>51282</v>
      </c>
    </row>
    <row r="322" spans="1:27" s="82" customFormat="1" x14ac:dyDescent="0.3">
      <c r="A322" s="87" t="s">
        <v>88</v>
      </c>
      <c r="B322" s="86" t="str">
        <f>VLOOKUP(A322,'CENTROS DE COSTOS'!A:D,2,0)</f>
        <v>0036-0005</v>
      </c>
      <c r="C322" s="86" t="str">
        <f>VLOOKUP(A322,'CENTROS DE COSTOS'!A:D,3,0)</f>
        <v>Wompi Noroccidente</v>
      </c>
      <c r="D322" s="87" t="s">
        <v>1644</v>
      </c>
      <c r="E322" s="88" t="s">
        <v>3968</v>
      </c>
      <c r="F322" s="87" t="s">
        <v>3050</v>
      </c>
      <c r="G322" s="86" t="s">
        <v>31</v>
      </c>
      <c r="H322" s="87" t="s">
        <v>120</v>
      </c>
      <c r="I322" s="87" t="s">
        <v>88</v>
      </c>
      <c r="J322" s="87" t="s">
        <v>3589</v>
      </c>
      <c r="K322" s="86" t="s">
        <v>1170</v>
      </c>
      <c r="L322" s="87" t="s">
        <v>4658</v>
      </c>
      <c r="M322" s="89">
        <v>46006.663194444453</v>
      </c>
      <c r="N322" s="89">
        <v>46007.594444444447</v>
      </c>
      <c r="O322" s="86" t="s">
        <v>31</v>
      </c>
      <c r="P322" s="87" t="s">
        <v>1293</v>
      </c>
      <c r="Q322" s="87" t="s">
        <v>1293</v>
      </c>
      <c r="R322" s="87" t="s">
        <v>1316</v>
      </c>
      <c r="S322" s="87" t="s">
        <v>5354</v>
      </c>
      <c r="T322" s="87" t="s">
        <v>1253</v>
      </c>
      <c r="U322" s="87" t="s">
        <v>1845</v>
      </c>
      <c r="V322" s="87" t="s">
        <v>40</v>
      </c>
      <c r="W322" s="87" t="s">
        <v>121</v>
      </c>
      <c r="X322" s="87" t="s">
        <v>1230</v>
      </c>
      <c r="Y322" s="87">
        <v>1</v>
      </c>
      <c r="Z322" s="90">
        <f>IF(T322="SOPORTE_TELEFÓNICO",'TARIFAS 2025'!$B$14,IF(V322="PRINCIPAL",'TARIFAS 2025'!$B$8,IF(V322="INTERMEDIA",'TARIFAS 2025'!$C$8,IF(V322="LEJANA",'TARIFAS 2025'!$D$8))))</f>
        <v>22000</v>
      </c>
      <c r="AA322" s="90">
        <f t="shared" si="5"/>
        <v>22000</v>
      </c>
    </row>
    <row r="323" spans="1:27" s="82" customFormat="1" x14ac:dyDescent="0.3">
      <c r="A323" s="87" t="s">
        <v>81</v>
      </c>
      <c r="B323" s="86" t="str">
        <f>VLOOKUP(A323,'CENTROS DE COSTOS'!A:D,2,0)</f>
        <v>0036-0007</v>
      </c>
      <c r="C323" s="86" t="str">
        <f>VLOOKUP(A323,'CENTROS DE COSTOS'!A:D,3,0)</f>
        <v>Wompi Santander</v>
      </c>
      <c r="D323" s="87" t="s">
        <v>1647</v>
      </c>
      <c r="E323" s="88" t="s">
        <v>3969</v>
      </c>
      <c r="F323" s="87" t="s">
        <v>3051</v>
      </c>
      <c r="G323" s="86" t="s">
        <v>31</v>
      </c>
      <c r="H323" s="87" t="s">
        <v>891</v>
      </c>
      <c r="I323" s="87" t="s">
        <v>81</v>
      </c>
      <c r="J323" s="87" t="s">
        <v>3590</v>
      </c>
      <c r="K323" s="86" t="s">
        <v>1170</v>
      </c>
      <c r="L323" s="87" t="s">
        <v>4659</v>
      </c>
      <c r="M323" s="89">
        <v>45995.333333333343</v>
      </c>
      <c r="N323" s="89">
        <v>46007.602777777778</v>
      </c>
      <c r="O323" s="86" t="s">
        <v>31</v>
      </c>
      <c r="P323" s="87" t="s">
        <v>1262</v>
      </c>
      <c r="Q323" s="87" t="s">
        <v>1274</v>
      </c>
      <c r="R323" s="87" t="s">
        <v>1275</v>
      </c>
      <c r="S323" s="87" t="s">
        <v>5355</v>
      </c>
      <c r="T323" s="87" t="s">
        <v>1172</v>
      </c>
      <c r="U323" s="87" t="s">
        <v>1844</v>
      </c>
      <c r="V323" s="87" t="s">
        <v>40</v>
      </c>
      <c r="W323" s="87" t="s">
        <v>121</v>
      </c>
      <c r="X323" s="87" t="s">
        <v>1272</v>
      </c>
      <c r="Y323" s="87">
        <v>2</v>
      </c>
      <c r="Z323" s="90">
        <f>IF(T323="SOPORTE_TELEFÓNICO",'TARIFAS 2025'!$B$14,IF(V323="PRINCIPAL",'TARIFAS 2025'!$B$8,IF(V323="INTERMEDIA",'TARIFAS 2025'!$C$8,IF(V323="LEJANA",'TARIFAS 2025'!$D$8))))</f>
        <v>51282</v>
      </c>
      <c r="AA323" s="90">
        <f t="shared" si="5"/>
        <v>102564</v>
      </c>
    </row>
    <row r="324" spans="1:27" s="82" customFormat="1" x14ac:dyDescent="0.3">
      <c r="A324" s="87" t="s">
        <v>74</v>
      </c>
      <c r="B324" s="86" t="str">
        <f>VLOOKUP(A324,'CENTROS DE COSTOS'!A:D,2,0)</f>
        <v>0036-0007</v>
      </c>
      <c r="C324" s="86" t="str">
        <f>VLOOKUP(A324,'CENTROS DE COSTOS'!A:D,3,0)</f>
        <v>Wompi Santander</v>
      </c>
      <c r="D324" s="87" t="s">
        <v>1642</v>
      </c>
      <c r="E324" s="88" t="s">
        <v>3970</v>
      </c>
      <c r="F324" s="87" t="s">
        <v>3052</v>
      </c>
      <c r="G324" s="86" t="s">
        <v>31</v>
      </c>
      <c r="H324" s="87" t="s">
        <v>963</v>
      </c>
      <c r="I324" s="87" t="s">
        <v>74</v>
      </c>
      <c r="J324" s="87" t="s">
        <v>3591</v>
      </c>
      <c r="K324" s="86" t="s">
        <v>1170</v>
      </c>
      <c r="L324" s="87" t="s">
        <v>4660</v>
      </c>
      <c r="M324" s="89">
        <v>46007.487500000003</v>
      </c>
      <c r="N324" s="89">
        <v>46007.661111111112</v>
      </c>
      <c r="O324" s="86" t="s">
        <v>31</v>
      </c>
      <c r="P324" s="87" t="s">
        <v>1247</v>
      </c>
      <c r="Q324" s="87" t="s">
        <v>1248</v>
      </c>
      <c r="R324" s="87" t="s">
        <v>1301</v>
      </c>
      <c r="S324" s="87" t="s">
        <v>5356</v>
      </c>
      <c r="T324" s="87" t="s">
        <v>1253</v>
      </c>
      <c r="U324" s="87" t="s">
        <v>1847</v>
      </c>
      <c r="V324" s="87" t="s">
        <v>40</v>
      </c>
      <c r="W324" s="87" t="s">
        <v>121</v>
      </c>
      <c r="X324" s="87" t="s">
        <v>1192</v>
      </c>
      <c r="Y324" s="87">
        <v>1</v>
      </c>
      <c r="Z324" s="90">
        <f>IF(T324="SOPORTE_TELEFÓNICO",'TARIFAS 2025'!$B$14,IF(V324="PRINCIPAL",'TARIFAS 2025'!$B$8,IF(V324="INTERMEDIA",'TARIFAS 2025'!$C$8,IF(V324="LEJANA",'TARIFAS 2025'!$D$8))))</f>
        <v>22000</v>
      </c>
      <c r="AA324" s="90">
        <f t="shared" si="5"/>
        <v>22000</v>
      </c>
    </row>
    <row r="325" spans="1:27" s="82" customFormat="1" x14ac:dyDescent="0.3">
      <c r="A325" s="87" t="s">
        <v>74</v>
      </c>
      <c r="B325" s="86" t="str">
        <f>VLOOKUP(A325,'CENTROS DE COSTOS'!A:D,2,0)</f>
        <v>0036-0007</v>
      </c>
      <c r="C325" s="86" t="str">
        <f>VLOOKUP(A325,'CENTROS DE COSTOS'!A:D,3,0)</f>
        <v>Wompi Santander</v>
      </c>
      <c r="D325" s="87" t="s">
        <v>1705</v>
      </c>
      <c r="E325" s="88" t="s">
        <v>3971</v>
      </c>
      <c r="F325" s="87" t="s">
        <v>1634</v>
      </c>
      <c r="G325" s="86" t="s">
        <v>31</v>
      </c>
      <c r="H325" s="87" t="s">
        <v>963</v>
      </c>
      <c r="I325" s="87" t="s">
        <v>990</v>
      </c>
      <c r="J325" s="87" t="s">
        <v>1829</v>
      </c>
      <c r="K325" s="86" t="s">
        <v>1170</v>
      </c>
      <c r="L325" s="87" t="s">
        <v>4661</v>
      </c>
      <c r="M325" s="89">
        <v>45994.675694444442</v>
      </c>
      <c r="N325" s="89">
        <v>46007.691666666673</v>
      </c>
      <c r="O325" s="86" t="s">
        <v>31</v>
      </c>
      <c r="P325" s="87" t="s">
        <v>1340</v>
      </c>
      <c r="Q325" s="87" t="s">
        <v>1366</v>
      </c>
      <c r="R325" s="87" t="s">
        <v>5031</v>
      </c>
      <c r="S325" s="87" t="s">
        <v>5357</v>
      </c>
      <c r="T325" s="87" t="s">
        <v>1172</v>
      </c>
      <c r="U325" s="87" t="s">
        <v>1841</v>
      </c>
      <c r="V325" s="87" t="s">
        <v>40</v>
      </c>
      <c r="W325" s="87" t="s">
        <v>121</v>
      </c>
      <c r="X325" s="87" t="s">
        <v>1430</v>
      </c>
      <c r="Y325" s="87">
        <v>1</v>
      </c>
      <c r="Z325" s="90">
        <f>IF(T325="SOPORTE_TELEFÓNICO",'TARIFAS 2025'!$B$14,IF(V325="PRINCIPAL",'TARIFAS 2025'!$B$8,IF(V325="INTERMEDIA",'TARIFAS 2025'!$C$8,IF(V325="LEJANA",'TARIFAS 2025'!$D$8))))</f>
        <v>51282</v>
      </c>
      <c r="AA325" s="90">
        <f t="shared" si="5"/>
        <v>51282</v>
      </c>
    </row>
    <row r="326" spans="1:27" s="82" customFormat="1" x14ac:dyDescent="0.3">
      <c r="A326" s="87" t="s">
        <v>71</v>
      </c>
      <c r="B326" s="86" t="str">
        <f>VLOOKUP(A326,'CENTROS DE COSTOS'!A:D,2,0)</f>
        <v>0036-0004</v>
      </c>
      <c r="C326" s="86" t="str">
        <f>VLOOKUP(A326,'CENTROS DE COSTOS'!A:D,3,0)</f>
        <v>Wompi Centro</v>
      </c>
      <c r="D326" s="87" t="s">
        <v>1652</v>
      </c>
      <c r="E326" s="88" t="s">
        <v>3972</v>
      </c>
      <c r="F326" s="87" t="s">
        <v>3053</v>
      </c>
      <c r="G326" s="86" t="s">
        <v>31</v>
      </c>
      <c r="H326" s="87" t="s">
        <v>618</v>
      </c>
      <c r="I326" s="87" t="s">
        <v>698</v>
      </c>
      <c r="J326" s="87" t="s">
        <v>3592</v>
      </c>
      <c r="K326" s="86" t="s">
        <v>1170</v>
      </c>
      <c r="L326" s="87" t="s">
        <v>4662</v>
      </c>
      <c r="M326" s="89">
        <v>45994.447916666657</v>
      </c>
      <c r="N326" s="89">
        <v>46007.692361111112</v>
      </c>
      <c r="O326" s="86" t="s">
        <v>31</v>
      </c>
      <c r="P326" s="87" t="s">
        <v>1293</v>
      </c>
      <c r="Q326" s="87" t="s">
        <v>1293</v>
      </c>
      <c r="R326" s="87" t="s">
        <v>5032</v>
      </c>
      <c r="S326" s="87" t="s">
        <v>5358</v>
      </c>
      <c r="T326" s="87" t="s">
        <v>1172</v>
      </c>
      <c r="U326" s="87" t="s">
        <v>1841</v>
      </c>
      <c r="V326" s="87" t="s">
        <v>40</v>
      </c>
      <c r="W326" s="87" t="s">
        <v>121</v>
      </c>
      <c r="X326" s="87" t="s">
        <v>1857</v>
      </c>
      <c r="Y326" s="87">
        <v>2</v>
      </c>
      <c r="Z326" s="90">
        <f>IF(T326="SOPORTE_TELEFÓNICO",'TARIFAS 2025'!$B$14,IF(V326="PRINCIPAL",'TARIFAS 2025'!$B$8,IF(V326="INTERMEDIA",'TARIFAS 2025'!$C$8,IF(V326="LEJANA",'TARIFAS 2025'!$D$8))))</f>
        <v>51282</v>
      </c>
      <c r="AA326" s="90">
        <f t="shared" si="5"/>
        <v>102564</v>
      </c>
    </row>
    <row r="327" spans="1:27" s="82" customFormat="1" x14ac:dyDescent="0.3">
      <c r="A327" s="87" t="s">
        <v>88</v>
      </c>
      <c r="B327" s="86" t="str">
        <f>VLOOKUP(A327,'CENTROS DE COSTOS'!A:D,2,0)</f>
        <v>0036-0005</v>
      </c>
      <c r="C327" s="86" t="str">
        <f>VLOOKUP(A327,'CENTROS DE COSTOS'!A:D,3,0)</f>
        <v>Wompi Noroccidente</v>
      </c>
      <c r="D327" s="87" t="s">
        <v>3818</v>
      </c>
      <c r="E327" s="88" t="s">
        <v>3973</v>
      </c>
      <c r="F327" s="87" t="s">
        <v>3054</v>
      </c>
      <c r="G327" s="86" t="s">
        <v>31</v>
      </c>
      <c r="H327" s="87" t="s">
        <v>120</v>
      </c>
      <c r="I327" s="87" t="s">
        <v>229</v>
      </c>
      <c r="J327" s="87" t="s">
        <v>3593</v>
      </c>
      <c r="K327" s="86" t="s">
        <v>1170</v>
      </c>
      <c r="L327" s="87" t="s">
        <v>4663</v>
      </c>
      <c r="M327" s="89">
        <v>46006.64166666667</v>
      </c>
      <c r="N327" s="89">
        <v>46007.902777777781</v>
      </c>
      <c r="O327" s="86" t="s">
        <v>31</v>
      </c>
      <c r="P327" s="87" t="s">
        <v>1265</v>
      </c>
      <c r="Q327" s="87" t="s">
        <v>1383</v>
      </c>
      <c r="R327" s="87" t="s">
        <v>1267</v>
      </c>
      <c r="S327" s="87" t="s">
        <v>5359</v>
      </c>
      <c r="T327" s="87" t="s">
        <v>1172</v>
      </c>
      <c r="U327" s="87" t="s">
        <v>1848</v>
      </c>
      <c r="V327" s="87" t="s">
        <v>41</v>
      </c>
      <c r="W327" s="87" t="s">
        <v>121</v>
      </c>
      <c r="X327" s="87" t="s">
        <v>1273</v>
      </c>
      <c r="Y327" s="87">
        <v>1</v>
      </c>
      <c r="Z327" s="90">
        <f>IF(T327="SOPORTE_TELEFÓNICO",'TARIFAS 2025'!$B$14,IF(V327="PRINCIPAL",'TARIFAS 2025'!$B$8,IF(V327="INTERMEDIA",'TARIFAS 2025'!$C$8,IF(V327="LEJANA",'TARIFAS 2025'!$D$8))))</f>
        <v>172989</v>
      </c>
      <c r="AA327" s="90">
        <f t="shared" si="5"/>
        <v>172989</v>
      </c>
    </row>
    <row r="328" spans="1:27" s="82" customFormat="1" x14ac:dyDescent="0.3">
      <c r="A328" s="87" t="s">
        <v>88</v>
      </c>
      <c r="B328" s="86" t="str">
        <f>VLOOKUP(A328,'CENTROS DE COSTOS'!A:D,2,0)</f>
        <v>0036-0005</v>
      </c>
      <c r="C328" s="86" t="str">
        <f>VLOOKUP(A328,'CENTROS DE COSTOS'!A:D,3,0)</f>
        <v>Wompi Noroccidente</v>
      </c>
      <c r="D328" s="87" t="s">
        <v>1644</v>
      </c>
      <c r="E328" s="88" t="s">
        <v>3974</v>
      </c>
      <c r="F328" s="87" t="s">
        <v>3055</v>
      </c>
      <c r="G328" s="86" t="s">
        <v>31</v>
      </c>
      <c r="H328" s="87" t="s">
        <v>120</v>
      </c>
      <c r="I328" s="87" t="s">
        <v>1268</v>
      </c>
      <c r="J328" s="87" t="s">
        <v>3594</v>
      </c>
      <c r="K328" s="86" t="s">
        <v>1170</v>
      </c>
      <c r="L328" s="87" t="s">
        <v>4664</v>
      </c>
      <c r="M328" s="89">
        <v>46007.681944444441</v>
      </c>
      <c r="N328" s="89">
        <v>46007.914583333331</v>
      </c>
      <c r="O328" s="86" t="s">
        <v>31</v>
      </c>
      <c r="P328" s="87" t="s">
        <v>1265</v>
      </c>
      <c r="Q328" s="87" t="s">
        <v>1371</v>
      </c>
      <c r="R328" s="87" t="s">
        <v>1267</v>
      </c>
      <c r="S328" s="87" t="s">
        <v>5360</v>
      </c>
      <c r="T328" s="87" t="s">
        <v>1253</v>
      </c>
      <c r="U328" s="87" t="s">
        <v>1846</v>
      </c>
      <c r="V328" s="87" t="s">
        <v>40</v>
      </c>
      <c r="W328" s="87" t="s">
        <v>121</v>
      </c>
      <c r="X328" s="87" t="s">
        <v>5724</v>
      </c>
      <c r="Y328" s="87">
        <v>1</v>
      </c>
      <c r="Z328" s="90">
        <f>IF(T328="SOPORTE_TELEFÓNICO",'TARIFAS 2025'!$B$14,IF(V328="PRINCIPAL",'TARIFAS 2025'!$B$8,IF(V328="INTERMEDIA",'TARIFAS 2025'!$C$8,IF(V328="LEJANA",'TARIFAS 2025'!$D$8))))</f>
        <v>22000</v>
      </c>
      <c r="AA328" s="90">
        <f t="shared" si="5"/>
        <v>22000</v>
      </c>
    </row>
    <row r="329" spans="1:27" s="82" customFormat="1" x14ac:dyDescent="0.3">
      <c r="A329" s="87" t="s">
        <v>74</v>
      </c>
      <c r="B329" s="86" t="str">
        <f>VLOOKUP(A329,'CENTROS DE COSTOS'!A:D,2,0)</f>
        <v>0036-0007</v>
      </c>
      <c r="C329" s="86" t="str">
        <f>VLOOKUP(A329,'CENTROS DE COSTOS'!A:D,3,0)</f>
        <v>Wompi Santander</v>
      </c>
      <c r="D329" s="87" t="s">
        <v>3819</v>
      </c>
      <c r="E329" s="88" t="s">
        <v>3975</v>
      </c>
      <c r="F329" s="87" t="s">
        <v>3056</v>
      </c>
      <c r="G329" s="86" t="s">
        <v>31</v>
      </c>
      <c r="H329" s="87" t="s">
        <v>963</v>
      </c>
      <c r="I329" s="87" t="s">
        <v>127</v>
      </c>
      <c r="J329" s="87" t="s">
        <v>2208</v>
      </c>
      <c r="K329" s="86" t="s">
        <v>1170</v>
      </c>
      <c r="L329" s="87" t="s">
        <v>4665</v>
      </c>
      <c r="M329" s="89">
        <v>46007.527083333327</v>
      </c>
      <c r="N329" s="89">
        <v>46007.922222222223</v>
      </c>
      <c r="O329" s="86" t="s">
        <v>31</v>
      </c>
      <c r="P329" s="87" t="s">
        <v>1265</v>
      </c>
      <c r="Q329" s="87" t="s">
        <v>1368</v>
      </c>
      <c r="R329" s="87" t="s">
        <v>1267</v>
      </c>
      <c r="S329" s="87" t="s">
        <v>5361</v>
      </c>
      <c r="T329" s="87" t="s">
        <v>1253</v>
      </c>
      <c r="U329" s="87" t="s">
        <v>1840</v>
      </c>
      <c r="V329" s="87" t="s">
        <v>42</v>
      </c>
      <c r="W329" s="87" t="s">
        <v>121</v>
      </c>
      <c r="X329" s="87" t="s">
        <v>1380</v>
      </c>
      <c r="Y329" s="87">
        <v>1</v>
      </c>
      <c r="Z329" s="90">
        <f>IF(T329="SOPORTE_TELEFÓNICO",'TARIFAS 2025'!$B$14,IF(V329="PRINCIPAL",'TARIFAS 2025'!$B$8,IF(V329="INTERMEDIA",'TARIFAS 2025'!$C$8,IF(V329="LEJANA",'TARIFAS 2025'!$D$8))))</f>
        <v>22000</v>
      </c>
      <c r="AA329" s="90">
        <f t="shared" si="5"/>
        <v>22000</v>
      </c>
    </row>
    <row r="330" spans="1:27" s="82" customFormat="1" x14ac:dyDescent="0.3">
      <c r="A330" s="87" t="s">
        <v>74</v>
      </c>
      <c r="B330" s="86" t="str">
        <f>VLOOKUP(A330,'CENTROS DE COSTOS'!A:D,2,0)</f>
        <v>0036-0007</v>
      </c>
      <c r="C330" s="86" t="str">
        <f>VLOOKUP(A330,'CENTROS DE COSTOS'!A:D,3,0)</f>
        <v>Wompi Santander</v>
      </c>
      <c r="D330" s="87" t="s">
        <v>3820</v>
      </c>
      <c r="E330" s="88" t="s">
        <v>3976</v>
      </c>
      <c r="F330" s="87" t="s">
        <v>3057</v>
      </c>
      <c r="G330" s="86" t="s">
        <v>31</v>
      </c>
      <c r="H330" s="87" t="s">
        <v>963</v>
      </c>
      <c r="I330" s="87" t="s">
        <v>1020</v>
      </c>
      <c r="J330" s="87" t="s">
        <v>3595</v>
      </c>
      <c r="K330" s="86" t="s">
        <v>1170</v>
      </c>
      <c r="L330" s="87" t="s">
        <v>4666</v>
      </c>
      <c r="M330" s="89">
        <v>46006.402083333327</v>
      </c>
      <c r="N330" s="89">
        <v>46007.931944444441</v>
      </c>
      <c r="O330" s="86" t="s">
        <v>31</v>
      </c>
      <c r="P330" s="87" t="s">
        <v>1247</v>
      </c>
      <c r="Q330" s="87" t="s">
        <v>1300</v>
      </c>
      <c r="R330" s="87" t="s">
        <v>1301</v>
      </c>
      <c r="S330" s="87" t="s">
        <v>5362</v>
      </c>
      <c r="T330" s="87" t="s">
        <v>1253</v>
      </c>
      <c r="U330" s="87" t="s">
        <v>1841</v>
      </c>
      <c r="V330" s="87" t="s">
        <v>41</v>
      </c>
      <c r="W330" s="87" t="s">
        <v>121</v>
      </c>
      <c r="X330" s="87" t="s">
        <v>1430</v>
      </c>
      <c r="Y330" s="87">
        <v>1</v>
      </c>
      <c r="Z330" s="90">
        <f>IF(T330="SOPORTE_TELEFÓNICO",'TARIFAS 2025'!$B$14,IF(V330="PRINCIPAL",'TARIFAS 2025'!$B$8,IF(V330="INTERMEDIA",'TARIFAS 2025'!$C$8,IF(V330="LEJANA",'TARIFAS 2025'!$D$8))))</f>
        <v>22000</v>
      </c>
      <c r="AA330" s="90">
        <f t="shared" si="5"/>
        <v>22000</v>
      </c>
    </row>
    <row r="331" spans="1:27" s="82" customFormat="1" x14ac:dyDescent="0.3">
      <c r="A331" s="87" t="s">
        <v>85</v>
      </c>
      <c r="B331" s="86" t="str">
        <f>VLOOKUP(A331,'CENTROS DE COSTOS'!A:D,2,0)</f>
        <v>0036-0006</v>
      </c>
      <c r="C331" s="86" t="str">
        <f>VLOOKUP(A331,'CENTROS DE COSTOS'!A:D,3,0)</f>
        <v>Wompi Oriente</v>
      </c>
      <c r="D331" s="87" t="s">
        <v>3810</v>
      </c>
      <c r="E331" s="88" t="s">
        <v>3977</v>
      </c>
      <c r="F331" s="87" t="s">
        <v>2987</v>
      </c>
      <c r="G331" s="86" t="s">
        <v>31</v>
      </c>
      <c r="H331" s="87" t="s">
        <v>1056</v>
      </c>
      <c r="I331" s="87" t="s">
        <v>1071</v>
      </c>
      <c r="J331" s="87" t="s">
        <v>1932</v>
      </c>
      <c r="K331" s="86" t="s">
        <v>1170</v>
      </c>
      <c r="L331" s="87" t="s">
        <v>4667</v>
      </c>
      <c r="M331" s="89">
        <v>45972.333333333343</v>
      </c>
      <c r="N331" s="89">
        <v>46008.319444444453</v>
      </c>
      <c r="O331" s="86" t="s">
        <v>31</v>
      </c>
      <c r="P331" s="87" t="s">
        <v>1254</v>
      </c>
      <c r="Q331" s="87" t="s">
        <v>1255</v>
      </c>
      <c r="R331" s="87" t="s">
        <v>1256</v>
      </c>
      <c r="S331" s="87" t="s">
        <v>5363</v>
      </c>
      <c r="T331" s="87" t="s">
        <v>1253</v>
      </c>
      <c r="U331" s="87" t="s">
        <v>1842</v>
      </c>
      <c r="V331" s="87" t="s">
        <v>41</v>
      </c>
      <c r="W331" s="87" t="s">
        <v>121</v>
      </c>
      <c r="X331" s="87" t="s">
        <v>1355</v>
      </c>
      <c r="Y331" s="87">
        <v>2</v>
      </c>
      <c r="Z331" s="90">
        <f>IF(T331="SOPORTE_TELEFÓNICO",'TARIFAS 2025'!$B$14,IF(V331="PRINCIPAL",'TARIFAS 2025'!$B$8,IF(V331="INTERMEDIA",'TARIFAS 2025'!$C$8,IF(V331="LEJANA",'TARIFAS 2025'!$D$8))))</f>
        <v>22000</v>
      </c>
      <c r="AA331" s="90">
        <f t="shared" si="5"/>
        <v>44000</v>
      </c>
    </row>
    <row r="332" spans="1:27" s="82" customFormat="1" x14ac:dyDescent="0.3">
      <c r="A332" s="87" t="s">
        <v>89</v>
      </c>
      <c r="B332" s="86" t="str">
        <f>VLOOKUP(A332,'CENTROS DE COSTOS'!A:D,2,0)</f>
        <v>0036-0001</v>
      </c>
      <c r="C332" s="86" t="str">
        <f>VLOOKUP(A332,'CENTROS DE COSTOS'!A:D,3,0)</f>
        <v>Wompi Costa</v>
      </c>
      <c r="D332" s="87" t="s">
        <v>1649</v>
      </c>
      <c r="E332" s="88" t="s">
        <v>3978</v>
      </c>
      <c r="F332" s="87" t="s">
        <v>3058</v>
      </c>
      <c r="G332" s="86" t="s">
        <v>31</v>
      </c>
      <c r="H332" s="87" t="s">
        <v>276</v>
      </c>
      <c r="I332" s="87" t="s">
        <v>89</v>
      </c>
      <c r="J332" s="87" t="s">
        <v>3596</v>
      </c>
      <c r="K332" s="86" t="s">
        <v>1170</v>
      </c>
      <c r="L332" s="87" t="s">
        <v>4668</v>
      </c>
      <c r="M332" s="89">
        <v>46007.59375</v>
      </c>
      <c r="N332" s="89">
        <v>46008.36041666667</v>
      </c>
      <c r="O332" s="86" t="s">
        <v>31</v>
      </c>
      <c r="P332" s="87" t="s">
        <v>1254</v>
      </c>
      <c r="Q332" s="87" t="s">
        <v>1255</v>
      </c>
      <c r="R332" s="87" t="s">
        <v>1256</v>
      </c>
      <c r="S332" s="87" t="s">
        <v>5364</v>
      </c>
      <c r="T332" s="87" t="s">
        <v>1253</v>
      </c>
      <c r="U332" s="87" t="s">
        <v>1844</v>
      </c>
      <c r="V332" s="87" t="s">
        <v>40</v>
      </c>
      <c r="W332" s="87" t="s">
        <v>121</v>
      </c>
      <c r="X332" s="87" t="s">
        <v>1853</v>
      </c>
      <c r="Y332" s="87">
        <v>1</v>
      </c>
      <c r="Z332" s="90">
        <f>IF(T332="SOPORTE_TELEFÓNICO",'TARIFAS 2025'!$B$14,IF(V332="PRINCIPAL",'TARIFAS 2025'!$B$8,IF(V332="INTERMEDIA",'TARIFAS 2025'!$C$8,IF(V332="LEJANA",'TARIFAS 2025'!$D$8))))</f>
        <v>22000</v>
      </c>
      <c r="AA332" s="90">
        <f t="shared" si="5"/>
        <v>22000</v>
      </c>
    </row>
    <row r="333" spans="1:27" s="82" customFormat="1" x14ac:dyDescent="0.3">
      <c r="A333" s="87" t="s">
        <v>71</v>
      </c>
      <c r="B333" s="86" t="str">
        <f>VLOOKUP(A333,'CENTROS DE COSTOS'!A:D,2,0)</f>
        <v>0036-0004</v>
      </c>
      <c r="C333" s="86" t="str">
        <f>VLOOKUP(A333,'CENTROS DE COSTOS'!A:D,3,0)</f>
        <v>Wompi Centro</v>
      </c>
      <c r="D333" s="87" t="s">
        <v>1637</v>
      </c>
      <c r="E333" s="88" t="s">
        <v>3979</v>
      </c>
      <c r="F333" s="87" t="s">
        <v>3059</v>
      </c>
      <c r="G333" s="86" t="s">
        <v>31</v>
      </c>
      <c r="H333" s="87" t="s">
        <v>618</v>
      </c>
      <c r="I333" s="87" t="s">
        <v>71</v>
      </c>
      <c r="J333" s="87" t="s">
        <v>3597</v>
      </c>
      <c r="K333" s="86" t="s">
        <v>1170</v>
      </c>
      <c r="L333" s="87" t="s">
        <v>4669</v>
      </c>
      <c r="M333" s="89">
        <v>45993.65347222222</v>
      </c>
      <c r="N333" s="89">
        <v>46008.375</v>
      </c>
      <c r="O333" s="86" t="s">
        <v>31</v>
      </c>
      <c r="P333" s="87" t="s">
        <v>1277</v>
      </c>
      <c r="Q333" s="87" t="s">
        <v>1278</v>
      </c>
      <c r="R333" s="87" t="s">
        <v>1279</v>
      </c>
      <c r="S333" s="87" t="s">
        <v>5365</v>
      </c>
      <c r="T333" s="87" t="s">
        <v>1172</v>
      </c>
      <c r="U333" s="87" t="s">
        <v>1848</v>
      </c>
      <c r="V333" s="87" t="s">
        <v>40</v>
      </c>
      <c r="W333" s="87" t="s">
        <v>121</v>
      </c>
      <c r="X333" s="87" t="s">
        <v>1297</v>
      </c>
      <c r="Y333" s="87">
        <v>2</v>
      </c>
      <c r="Z333" s="90">
        <f>IF(T333="SOPORTE_TELEFÓNICO",'TARIFAS 2025'!$B$14,IF(V333="PRINCIPAL",'TARIFAS 2025'!$B$8,IF(V333="INTERMEDIA",'TARIFAS 2025'!$C$8,IF(V333="LEJANA",'TARIFAS 2025'!$D$8))))</f>
        <v>51282</v>
      </c>
      <c r="AA333" s="90">
        <f t="shared" si="5"/>
        <v>102564</v>
      </c>
    </row>
    <row r="334" spans="1:27" s="82" customFormat="1" x14ac:dyDescent="0.3">
      <c r="A334" s="87" t="s">
        <v>88</v>
      </c>
      <c r="B334" s="86" t="str">
        <f>VLOOKUP(A334,'CENTROS DE COSTOS'!A:D,2,0)</f>
        <v>0036-0005</v>
      </c>
      <c r="C334" s="86" t="str">
        <f>VLOOKUP(A334,'CENTROS DE COSTOS'!A:D,3,0)</f>
        <v>Wompi Noroccidente</v>
      </c>
      <c r="D334" s="87" t="s">
        <v>1641</v>
      </c>
      <c r="E334" s="88" t="s">
        <v>3980</v>
      </c>
      <c r="F334" s="87" t="s">
        <v>1613</v>
      </c>
      <c r="G334" s="86" t="s">
        <v>31</v>
      </c>
      <c r="H334" s="87" t="s">
        <v>120</v>
      </c>
      <c r="I334" s="87" t="s">
        <v>155</v>
      </c>
      <c r="J334" s="87" t="s">
        <v>1761</v>
      </c>
      <c r="K334" s="86" t="s">
        <v>1170</v>
      </c>
      <c r="L334" s="87" t="s">
        <v>4670</v>
      </c>
      <c r="M334" s="89">
        <v>46007.52847222222</v>
      </c>
      <c r="N334" s="89">
        <v>46008.381249999999</v>
      </c>
      <c r="O334" s="86" t="s">
        <v>31</v>
      </c>
      <c r="P334" s="87" t="s">
        <v>1257</v>
      </c>
      <c r="Q334" s="87" t="s">
        <v>1258</v>
      </c>
      <c r="R334" s="87" t="s">
        <v>1271</v>
      </c>
      <c r="S334" s="87" t="s">
        <v>5366</v>
      </c>
      <c r="T334" s="87" t="s">
        <v>1253</v>
      </c>
      <c r="U334" s="87" t="s">
        <v>1847</v>
      </c>
      <c r="V334" s="87" t="s">
        <v>40</v>
      </c>
      <c r="W334" s="87" t="s">
        <v>121</v>
      </c>
      <c r="X334" s="87" t="s">
        <v>1319</v>
      </c>
      <c r="Y334" s="87">
        <v>1</v>
      </c>
      <c r="Z334" s="90">
        <f>IF(T334="SOPORTE_TELEFÓNICO",'TARIFAS 2025'!$B$14,IF(V334="PRINCIPAL",'TARIFAS 2025'!$B$8,IF(V334="INTERMEDIA",'TARIFAS 2025'!$C$8,IF(V334="LEJANA",'TARIFAS 2025'!$D$8))))</f>
        <v>22000</v>
      </c>
      <c r="AA334" s="90">
        <f t="shared" si="5"/>
        <v>22000</v>
      </c>
    </row>
    <row r="335" spans="1:27" s="82" customFormat="1" x14ac:dyDescent="0.3">
      <c r="A335" s="87" t="s">
        <v>88</v>
      </c>
      <c r="B335" s="86" t="str">
        <f>VLOOKUP(A335,'CENTROS DE COSTOS'!A:D,2,0)</f>
        <v>0036-0005</v>
      </c>
      <c r="C335" s="86" t="str">
        <f>VLOOKUP(A335,'CENTROS DE COSTOS'!A:D,3,0)</f>
        <v>Wompi Noroccidente</v>
      </c>
      <c r="D335" s="87" t="s">
        <v>1644</v>
      </c>
      <c r="E335" s="88" t="s">
        <v>3981</v>
      </c>
      <c r="F335" s="87" t="s">
        <v>2969</v>
      </c>
      <c r="G335" s="86" t="s">
        <v>31</v>
      </c>
      <c r="H335" s="87" t="s">
        <v>120</v>
      </c>
      <c r="I335" s="87" t="s">
        <v>88</v>
      </c>
      <c r="J335" s="87" t="s">
        <v>3530</v>
      </c>
      <c r="K335" s="86" t="s">
        <v>1170</v>
      </c>
      <c r="L335" s="87" t="s">
        <v>4671</v>
      </c>
      <c r="M335" s="89">
        <v>46007.637499999997</v>
      </c>
      <c r="N335" s="89">
        <v>46008.4</v>
      </c>
      <c r="O335" s="86" t="s">
        <v>31</v>
      </c>
      <c r="P335" s="87" t="s">
        <v>1257</v>
      </c>
      <c r="Q335" s="87" t="s">
        <v>1258</v>
      </c>
      <c r="R335" s="87" t="s">
        <v>1271</v>
      </c>
      <c r="S335" s="87" t="s">
        <v>5367</v>
      </c>
      <c r="T335" s="87" t="s">
        <v>1253</v>
      </c>
      <c r="U335" s="87" t="s">
        <v>1845</v>
      </c>
      <c r="V335" s="87" t="s">
        <v>40</v>
      </c>
      <c r="W335" s="87" t="s">
        <v>121</v>
      </c>
      <c r="X335" s="87" t="s">
        <v>1282</v>
      </c>
      <c r="Y335" s="87">
        <v>1</v>
      </c>
      <c r="Z335" s="90">
        <f>IF(T335="SOPORTE_TELEFÓNICO",'TARIFAS 2025'!$B$14,IF(V335="PRINCIPAL",'TARIFAS 2025'!$B$8,IF(V335="INTERMEDIA",'TARIFAS 2025'!$C$8,IF(V335="LEJANA",'TARIFAS 2025'!$D$8))))</f>
        <v>22000</v>
      </c>
      <c r="AA335" s="90">
        <f t="shared" si="5"/>
        <v>22000</v>
      </c>
    </row>
    <row r="336" spans="1:27" s="82" customFormat="1" x14ac:dyDescent="0.3">
      <c r="A336" s="87" t="s">
        <v>92</v>
      </c>
      <c r="B336" s="86" t="str">
        <f>VLOOKUP(A336,'CENTROS DE COSTOS'!A:D,2,0)</f>
        <v>0036-0002</v>
      </c>
      <c r="C336" s="86" t="str">
        <f>VLOOKUP(A336,'CENTROS DE COSTOS'!A:D,3,0)</f>
        <v>Wompi Eje Cafetero</v>
      </c>
      <c r="D336" s="87" t="s">
        <v>1654</v>
      </c>
      <c r="E336" s="88" t="s">
        <v>3982</v>
      </c>
      <c r="F336" s="87" t="s">
        <v>3060</v>
      </c>
      <c r="G336" s="86" t="s">
        <v>31</v>
      </c>
      <c r="H336" s="87" t="s">
        <v>458</v>
      </c>
      <c r="I336" s="87" t="s">
        <v>92</v>
      </c>
      <c r="J336" s="87" t="s">
        <v>3598</v>
      </c>
      <c r="K336" s="86" t="s">
        <v>1170</v>
      </c>
      <c r="L336" s="87" t="s">
        <v>4672</v>
      </c>
      <c r="M336" s="89">
        <v>46007.378472222219</v>
      </c>
      <c r="N336" s="89">
        <v>46008.419444444437</v>
      </c>
      <c r="O336" s="86" t="s">
        <v>31</v>
      </c>
      <c r="P336" s="87" t="s">
        <v>1254</v>
      </c>
      <c r="Q336" s="87" t="s">
        <v>1255</v>
      </c>
      <c r="R336" s="87" t="s">
        <v>1256</v>
      </c>
      <c r="S336" s="87" t="s">
        <v>5368</v>
      </c>
      <c r="T336" s="87" t="s">
        <v>1172</v>
      </c>
      <c r="U336" s="87" t="s">
        <v>1848</v>
      </c>
      <c r="V336" s="87" t="s">
        <v>40</v>
      </c>
      <c r="W336" s="87" t="s">
        <v>121</v>
      </c>
      <c r="X336" s="87" t="s">
        <v>1224</v>
      </c>
      <c r="Y336" s="87">
        <v>1</v>
      </c>
      <c r="Z336" s="90">
        <f>IF(T336="SOPORTE_TELEFÓNICO",'TARIFAS 2025'!$B$14,IF(V336="PRINCIPAL",'TARIFAS 2025'!$B$8,IF(V336="INTERMEDIA",'TARIFAS 2025'!$C$8,IF(V336="LEJANA",'TARIFAS 2025'!$D$8))))</f>
        <v>51282</v>
      </c>
      <c r="AA336" s="90">
        <f t="shared" si="5"/>
        <v>51282</v>
      </c>
    </row>
    <row r="337" spans="1:27" s="82" customFormat="1" x14ac:dyDescent="0.3">
      <c r="A337" s="87" t="s">
        <v>88</v>
      </c>
      <c r="B337" s="86" t="str">
        <f>VLOOKUP(A337,'CENTROS DE COSTOS'!A:D,2,0)</f>
        <v>0036-0005</v>
      </c>
      <c r="C337" s="86" t="str">
        <f>VLOOKUP(A337,'CENTROS DE COSTOS'!A:D,3,0)</f>
        <v>Wompi Noroccidente</v>
      </c>
      <c r="D337" s="87" t="s">
        <v>1644</v>
      </c>
      <c r="E337" s="88" t="s">
        <v>3983</v>
      </c>
      <c r="F337" s="87" t="s">
        <v>3055</v>
      </c>
      <c r="G337" s="86" t="s">
        <v>31</v>
      </c>
      <c r="H337" s="87" t="s">
        <v>120</v>
      </c>
      <c r="I337" s="87" t="s">
        <v>1268</v>
      </c>
      <c r="J337" s="87" t="s">
        <v>3594</v>
      </c>
      <c r="K337" s="86" t="s">
        <v>1170</v>
      </c>
      <c r="L337" s="87" t="s">
        <v>4673</v>
      </c>
      <c r="M337" s="89">
        <v>46008.333333333343</v>
      </c>
      <c r="N337" s="89">
        <v>46008.464583333327</v>
      </c>
      <c r="O337" s="86" t="s">
        <v>31</v>
      </c>
      <c r="P337" s="87" t="s">
        <v>1265</v>
      </c>
      <c r="Q337" s="87" t="s">
        <v>1266</v>
      </c>
      <c r="R337" s="87" t="s">
        <v>1267</v>
      </c>
      <c r="S337" s="87" t="s">
        <v>5369</v>
      </c>
      <c r="T337" s="87" t="s">
        <v>1172</v>
      </c>
      <c r="U337" s="87" t="s">
        <v>1846</v>
      </c>
      <c r="V337" s="87" t="s">
        <v>40</v>
      </c>
      <c r="W337" s="87" t="s">
        <v>121</v>
      </c>
      <c r="X337" s="87" t="s">
        <v>1282</v>
      </c>
      <c r="Y337" s="87">
        <v>1</v>
      </c>
      <c r="Z337" s="90">
        <f>IF(T337="SOPORTE_TELEFÓNICO",'TARIFAS 2025'!$B$14,IF(V337="PRINCIPAL",'TARIFAS 2025'!$B$8,IF(V337="INTERMEDIA",'TARIFAS 2025'!$C$8,IF(V337="LEJANA",'TARIFAS 2025'!$D$8))))</f>
        <v>51282</v>
      </c>
      <c r="AA337" s="90">
        <f t="shared" si="5"/>
        <v>51282</v>
      </c>
    </row>
    <row r="338" spans="1:27" s="82" customFormat="1" x14ac:dyDescent="0.3">
      <c r="A338" s="87" t="s">
        <v>99</v>
      </c>
      <c r="B338" s="86" t="str">
        <f>VLOOKUP(A338,'CENTROS DE COSTOS'!A:D,2,0)</f>
        <v>0036-0006</v>
      </c>
      <c r="C338" s="86" t="str">
        <f>VLOOKUP(A338,'CENTROS DE COSTOS'!A:D,3,0)</f>
        <v>Wompi Oriente</v>
      </c>
      <c r="D338" s="87" t="s">
        <v>1635</v>
      </c>
      <c r="E338" s="88" t="s">
        <v>3984</v>
      </c>
      <c r="F338" s="87" t="s">
        <v>3061</v>
      </c>
      <c r="G338" s="86" t="s">
        <v>31</v>
      </c>
      <c r="H338" s="87" t="s">
        <v>481</v>
      </c>
      <c r="I338" s="87" t="s">
        <v>99</v>
      </c>
      <c r="J338" s="87" t="s">
        <v>3599</v>
      </c>
      <c r="K338" s="86" t="s">
        <v>1170</v>
      </c>
      <c r="L338" s="87" t="s">
        <v>4674</v>
      </c>
      <c r="M338" s="89">
        <v>46008.333333333343</v>
      </c>
      <c r="N338" s="89">
        <v>46008.479166666657</v>
      </c>
      <c r="O338" s="86" t="s">
        <v>31</v>
      </c>
      <c r="P338" s="87" t="s">
        <v>1254</v>
      </c>
      <c r="Q338" s="87" t="s">
        <v>1255</v>
      </c>
      <c r="R338" s="87" t="s">
        <v>1256</v>
      </c>
      <c r="S338" s="87" t="s">
        <v>5370</v>
      </c>
      <c r="T338" s="87" t="s">
        <v>1253</v>
      </c>
      <c r="U338" s="87" t="s">
        <v>1840</v>
      </c>
      <c r="V338" s="87" t="s">
        <v>40</v>
      </c>
      <c r="W338" s="87" t="s">
        <v>121</v>
      </c>
      <c r="X338" s="87" t="s">
        <v>1219</v>
      </c>
      <c r="Y338" s="87">
        <v>1</v>
      </c>
      <c r="Z338" s="90">
        <f>IF(T338="SOPORTE_TELEFÓNICO",'TARIFAS 2025'!$B$14,IF(V338="PRINCIPAL",'TARIFAS 2025'!$B$8,IF(V338="INTERMEDIA",'TARIFAS 2025'!$C$8,IF(V338="LEJANA",'TARIFAS 2025'!$D$8))))</f>
        <v>22000</v>
      </c>
      <c r="AA338" s="90">
        <f t="shared" si="5"/>
        <v>22000</v>
      </c>
    </row>
    <row r="339" spans="1:27" s="82" customFormat="1" x14ac:dyDescent="0.3">
      <c r="A339" s="87" t="s">
        <v>85</v>
      </c>
      <c r="B339" s="86" t="str">
        <f>VLOOKUP(A339,'CENTROS DE COSTOS'!A:D,2,0)</f>
        <v>0036-0006</v>
      </c>
      <c r="C339" s="86" t="str">
        <f>VLOOKUP(A339,'CENTROS DE COSTOS'!A:D,3,0)</f>
        <v>Wompi Oriente</v>
      </c>
      <c r="D339" s="87" t="s">
        <v>1640</v>
      </c>
      <c r="E339" s="88" t="s">
        <v>3985</v>
      </c>
      <c r="F339" s="87" t="s">
        <v>3062</v>
      </c>
      <c r="G339" s="86" t="s">
        <v>31</v>
      </c>
      <c r="H339" s="87" t="s">
        <v>1056</v>
      </c>
      <c r="I339" s="87" t="s">
        <v>85</v>
      </c>
      <c r="J339" s="87" t="s">
        <v>3600</v>
      </c>
      <c r="K339" s="86" t="s">
        <v>1170</v>
      </c>
      <c r="L339" s="87" t="s">
        <v>4675</v>
      </c>
      <c r="M339" s="89">
        <v>46007.489583333343</v>
      </c>
      <c r="N339" s="89">
        <v>46008.481944444437</v>
      </c>
      <c r="O339" s="86" t="s">
        <v>31</v>
      </c>
      <c r="P339" s="87" t="s">
        <v>1247</v>
      </c>
      <c r="Q339" s="87" t="s">
        <v>1300</v>
      </c>
      <c r="R339" s="87" t="s">
        <v>1301</v>
      </c>
      <c r="S339" s="87" t="s">
        <v>5371</v>
      </c>
      <c r="T339" s="87" t="s">
        <v>1253</v>
      </c>
      <c r="U339" s="87" t="s">
        <v>1847</v>
      </c>
      <c r="V339" s="87" t="s">
        <v>40</v>
      </c>
      <c r="W339" s="87" t="s">
        <v>121</v>
      </c>
      <c r="X339" s="87" t="s">
        <v>1308</v>
      </c>
      <c r="Y339" s="87">
        <v>1</v>
      </c>
      <c r="Z339" s="90">
        <f>IF(T339="SOPORTE_TELEFÓNICO",'TARIFAS 2025'!$B$14,IF(V339="PRINCIPAL",'TARIFAS 2025'!$B$8,IF(V339="INTERMEDIA",'TARIFAS 2025'!$C$8,IF(V339="LEJANA",'TARIFAS 2025'!$D$8))))</f>
        <v>22000</v>
      </c>
      <c r="AA339" s="90">
        <f t="shared" si="5"/>
        <v>22000</v>
      </c>
    </row>
    <row r="340" spans="1:27" s="82" customFormat="1" x14ac:dyDescent="0.3">
      <c r="A340" s="87" t="s">
        <v>80</v>
      </c>
      <c r="B340" s="86" t="str">
        <f>VLOOKUP(A340,'CENTROS DE COSTOS'!A:D,2,0)</f>
        <v>0036-0001</v>
      </c>
      <c r="C340" s="86" t="str">
        <f>VLOOKUP(A340,'CENTROS DE COSTOS'!A:D,3,0)</f>
        <v>Wompi Costa</v>
      </c>
      <c r="D340" s="87" t="s">
        <v>1668</v>
      </c>
      <c r="E340" s="88" t="s">
        <v>3986</v>
      </c>
      <c r="F340" s="87" t="s">
        <v>3063</v>
      </c>
      <c r="G340" s="86" t="s">
        <v>31</v>
      </c>
      <c r="H340" s="87" t="s">
        <v>275</v>
      </c>
      <c r="I340" s="87" t="s">
        <v>80</v>
      </c>
      <c r="J340" s="87" t="s">
        <v>2212</v>
      </c>
      <c r="K340" s="86" t="s">
        <v>1170</v>
      </c>
      <c r="L340" s="87" t="s">
        <v>4676</v>
      </c>
      <c r="M340" s="89">
        <v>46007.695833333331</v>
      </c>
      <c r="N340" s="89">
        <v>46008.486805555563</v>
      </c>
      <c r="O340" s="86" t="s">
        <v>31</v>
      </c>
      <c r="P340" s="87" t="s">
        <v>1254</v>
      </c>
      <c r="Q340" s="87" t="s">
        <v>1255</v>
      </c>
      <c r="R340" s="87" t="s">
        <v>1324</v>
      </c>
      <c r="S340" s="87" t="s">
        <v>5372</v>
      </c>
      <c r="T340" s="87" t="s">
        <v>1172</v>
      </c>
      <c r="U340" s="87" t="s">
        <v>1846</v>
      </c>
      <c r="V340" s="87" t="s">
        <v>40</v>
      </c>
      <c r="W340" s="87" t="s">
        <v>121</v>
      </c>
      <c r="X340" s="87" t="s">
        <v>1228</v>
      </c>
      <c r="Y340" s="87">
        <v>1</v>
      </c>
      <c r="Z340" s="90">
        <f>IF(T340="SOPORTE_TELEFÓNICO",'TARIFAS 2025'!$B$14,IF(V340="PRINCIPAL",'TARIFAS 2025'!$B$8,IF(V340="INTERMEDIA",'TARIFAS 2025'!$C$8,IF(V340="LEJANA",'TARIFAS 2025'!$D$8))))</f>
        <v>51282</v>
      </c>
      <c r="AA340" s="90">
        <f t="shared" si="5"/>
        <v>51282</v>
      </c>
    </row>
    <row r="341" spans="1:27" s="82" customFormat="1" x14ac:dyDescent="0.3">
      <c r="A341" s="87" t="s">
        <v>91</v>
      </c>
      <c r="B341" s="86" t="str">
        <f>VLOOKUP(A341,'CENTROS DE COSTOS'!A:D,2,0)</f>
        <v>0036-0003</v>
      </c>
      <c r="C341" s="86" t="str">
        <f>VLOOKUP(A341,'CENTROS DE COSTOS'!A:D,3,0)</f>
        <v>Wompi Suroccidente</v>
      </c>
      <c r="D341" s="87" t="s">
        <v>1666</v>
      </c>
      <c r="E341" s="88" t="s">
        <v>3987</v>
      </c>
      <c r="F341" s="87" t="s">
        <v>3064</v>
      </c>
      <c r="G341" s="86" t="s">
        <v>31</v>
      </c>
      <c r="H341" s="87" t="s">
        <v>133</v>
      </c>
      <c r="I341" s="87" t="s">
        <v>863</v>
      </c>
      <c r="J341" s="87" t="s">
        <v>3601</v>
      </c>
      <c r="K341" s="86" t="s">
        <v>1170</v>
      </c>
      <c r="L341" s="87" t="s">
        <v>4677</v>
      </c>
      <c r="M341" s="89">
        <v>46007.638194444437</v>
      </c>
      <c r="N341" s="89">
        <v>46008.493750000001</v>
      </c>
      <c r="O341" s="86" t="s">
        <v>31</v>
      </c>
      <c r="P341" s="87" t="s">
        <v>1262</v>
      </c>
      <c r="Q341" s="87" t="s">
        <v>1263</v>
      </c>
      <c r="R341" s="87" t="s">
        <v>1264</v>
      </c>
      <c r="S341" s="87" t="s">
        <v>5373</v>
      </c>
      <c r="T341" s="87" t="s">
        <v>1253</v>
      </c>
      <c r="U341" s="87" t="s">
        <v>1841</v>
      </c>
      <c r="V341" s="87" t="s">
        <v>41</v>
      </c>
      <c r="W341" s="87" t="s">
        <v>121</v>
      </c>
      <c r="X341" s="87" t="s">
        <v>1288</v>
      </c>
      <c r="Y341" s="87">
        <v>1</v>
      </c>
      <c r="Z341" s="90">
        <f>IF(T341="SOPORTE_TELEFÓNICO",'TARIFAS 2025'!$B$14,IF(V341="PRINCIPAL",'TARIFAS 2025'!$B$8,IF(V341="INTERMEDIA",'TARIFAS 2025'!$C$8,IF(V341="LEJANA",'TARIFAS 2025'!$D$8))))</f>
        <v>22000</v>
      </c>
      <c r="AA341" s="90">
        <f t="shared" ref="AA341:AA400" si="6">Z341*Y341</f>
        <v>22000</v>
      </c>
    </row>
    <row r="342" spans="1:27" s="82" customFormat="1" x14ac:dyDescent="0.3">
      <c r="A342" s="87" t="s">
        <v>92</v>
      </c>
      <c r="B342" s="86" t="str">
        <f>VLOOKUP(A342,'CENTROS DE COSTOS'!A:D,2,0)</f>
        <v>0036-0002</v>
      </c>
      <c r="C342" s="86" t="str">
        <f>VLOOKUP(A342,'CENTROS DE COSTOS'!A:D,3,0)</f>
        <v>Wompi Eje Cafetero</v>
      </c>
      <c r="D342" s="87" t="s">
        <v>1654</v>
      </c>
      <c r="E342" s="88" t="s">
        <v>3988</v>
      </c>
      <c r="F342" s="87" t="s">
        <v>3065</v>
      </c>
      <c r="G342" s="86" t="s">
        <v>31</v>
      </c>
      <c r="H342" s="87" t="s">
        <v>458</v>
      </c>
      <c r="I342" s="87" t="s">
        <v>92</v>
      </c>
      <c r="J342" s="87" t="s">
        <v>3602</v>
      </c>
      <c r="K342" s="86" t="s">
        <v>1170</v>
      </c>
      <c r="L342" s="87" t="s">
        <v>4678</v>
      </c>
      <c r="M342" s="89">
        <v>46007.595833333333</v>
      </c>
      <c r="N342" s="89">
        <v>46008.49722222222</v>
      </c>
      <c r="O342" s="86" t="s">
        <v>31</v>
      </c>
      <c r="P342" s="87" t="s">
        <v>1262</v>
      </c>
      <c r="Q342" s="87" t="s">
        <v>1263</v>
      </c>
      <c r="R342" s="87" t="s">
        <v>1264</v>
      </c>
      <c r="S342" s="87" t="s">
        <v>5374</v>
      </c>
      <c r="T342" s="87" t="s">
        <v>1253</v>
      </c>
      <c r="U342" s="87" t="s">
        <v>1848</v>
      </c>
      <c r="V342" s="87" t="s">
        <v>40</v>
      </c>
      <c r="W342" s="87" t="s">
        <v>121</v>
      </c>
      <c r="X342" s="87" t="s">
        <v>1288</v>
      </c>
      <c r="Y342" s="87">
        <v>1</v>
      </c>
      <c r="Z342" s="90">
        <f>IF(T342="SOPORTE_TELEFÓNICO",'TARIFAS 2025'!$B$14,IF(V342="PRINCIPAL",'TARIFAS 2025'!$B$8,IF(V342="INTERMEDIA",'TARIFAS 2025'!$C$8,IF(V342="LEJANA",'TARIFAS 2025'!$D$8))))</f>
        <v>22000</v>
      </c>
      <c r="AA342" s="90">
        <f t="shared" si="6"/>
        <v>22000</v>
      </c>
    </row>
    <row r="343" spans="1:27" s="82" customFormat="1" x14ac:dyDescent="0.3">
      <c r="A343" s="87" t="s">
        <v>85</v>
      </c>
      <c r="B343" s="86" t="str">
        <f>VLOOKUP(A343,'CENTROS DE COSTOS'!A:D,2,0)</f>
        <v>0036-0006</v>
      </c>
      <c r="C343" s="86" t="str">
        <f>VLOOKUP(A343,'CENTROS DE COSTOS'!A:D,3,0)</f>
        <v>Wompi Oriente</v>
      </c>
      <c r="D343" s="87" t="s">
        <v>1640</v>
      </c>
      <c r="E343" s="88" t="s">
        <v>3989</v>
      </c>
      <c r="F343" s="87" t="s">
        <v>3066</v>
      </c>
      <c r="G343" s="86" t="s">
        <v>31</v>
      </c>
      <c r="H343" s="87" t="s">
        <v>1056</v>
      </c>
      <c r="I343" s="87" t="s">
        <v>85</v>
      </c>
      <c r="J343" s="87" t="s">
        <v>3443</v>
      </c>
      <c r="K343" s="86" t="s">
        <v>1170</v>
      </c>
      <c r="L343" s="87" t="s">
        <v>4679</v>
      </c>
      <c r="M343" s="89">
        <v>46007.561805555553</v>
      </c>
      <c r="N343" s="89">
        <v>46008.502083333333</v>
      </c>
      <c r="O343" s="86" t="s">
        <v>31</v>
      </c>
      <c r="P343" s="87" t="s">
        <v>1247</v>
      </c>
      <c r="Q343" s="87" t="s">
        <v>1300</v>
      </c>
      <c r="R343" s="87" t="s">
        <v>1301</v>
      </c>
      <c r="S343" s="87" t="s">
        <v>5375</v>
      </c>
      <c r="T343" s="87" t="s">
        <v>1253</v>
      </c>
      <c r="U343" s="87" t="s">
        <v>1846</v>
      </c>
      <c r="V343" s="87" t="s">
        <v>40</v>
      </c>
      <c r="W343" s="87" t="s">
        <v>121</v>
      </c>
      <c r="X343" s="87" t="s">
        <v>1308</v>
      </c>
      <c r="Y343" s="87">
        <v>1</v>
      </c>
      <c r="Z343" s="90">
        <f>IF(T343="SOPORTE_TELEFÓNICO",'TARIFAS 2025'!$B$14,IF(V343="PRINCIPAL",'TARIFAS 2025'!$B$8,IF(V343="INTERMEDIA",'TARIFAS 2025'!$C$8,IF(V343="LEJANA",'TARIFAS 2025'!$D$8))))</f>
        <v>22000</v>
      </c>
      <c r="AA343" s="90">
        <f t="shared" si="6"/>
        <v>22000</v>
      </c>
    </row>
    <row r="344" spans="1:27" s="82" customFormat="1" x14ac:dyDescent="0.3">
      <c r="A344" s="87" t="s">
        <v>98</v>
      </c>
      <c r="B344" s="86" t="str">
        <f>VLOOKUP(A344,'CENTROS DE COSTOS'!A:D,2,0)</f>
        <v>0036-0006</v>
      </c>
      <c r="C344" s="86" t="str">
        <f>VLOOKUP(A344,'CENTROS DE COSTOS'!A:D,3,0)</f>
        <v>Wompi Oriente</v>
      </c>
      <c r="D344" s="87" t="s">
        <v>1636</v>
      </c>
      <c r="E344" s="88" t="s">
        <v>3990</v>
      </c>
      <c r="F344" s="87" t="s">
        <v>3067</v>
      </c>
      <c r="G344" s="86" t="s">
        <v>31</v>
      </c>
      <c r="H344" s="87" t="s">
        <v>814</v>
      </c>
      <c r="I344" s="87" t="s">
        <v>98</v>
      </c>
      <c r="J344" s="87" t="s">
        <v>1802</v>
      </c>
      <c r="K344" s="86" t="s">
        <v>1170</v>
      </c>
      <c r="L344" s="87" t="s">
        <v>4680</v>
      </c>
      <c r="M344" s="89">
        <v>46007.518750000003</v>
      </c>
      <c r="N344" s="89">
        <v>46008.525694444441</v>
      </c>
      <c r="O344" s="86" t="s">
        <v>31</v>
      </c>
      <c r="P344" s="87" t="s">
        <v>1262</v>
      </c>
      <c r="Q344" s="87" t="s">
        <v>1274</v>
      </c>
      <c r="R344" s="87" t="s">
        <v>1275</v>
      </c>
      <c r="S344" s="87" t="s">
        <v>5376</v>
      </c>
      <c r="T344" s="87" t="s">
        <v>1172</v>
      </c>
      <c r="U344" s="87" t="s">
        <v>1845</v>
      </c>
      <c r="V344" s="87" t="s">
        <v>40</v>
      </c>
      <c r="W344" s="87" t="s">
        <v>121</v>
      </c>
      <c r="X344" s="87" t="s">
        <v>1355</v>
      </c>
      <c r="Y344" s="87">
        <v>1</v>
      </c>
      <c r="Z344" s="90">
        <f>IF(T344="SOPORTE_TELEFÓNICO",'TARIFAS 2025'!$B$14,IF(V344="PRINCIPAL",'TARIFAS 2025'!$B$8,IF(V344="INTERMEDIA",'TARIFAS 2025'!$C$8,IF(V344="LEJANA",'TARIFAS 2025'!$D$8))))</f>
        <v>51282</v>
      </c>
      <c r="AA344" s="90">
        <f t="shared" si="6"/>
        <v>51282</v>
      </c>
    </row>
    <row r="345" spans="1:27" s="82" customFormat="1" x14ac:dyDescent="0.3">
      <c r="A345" s="87" t="s">
        <v>97</v>
      </c>
      <c r="B345" s="86" t="str">
        <f>VLOOKUP(A345,'CENTROS DE COSTOS'!A:D,2,0)</f>
        <v>0036-0001</v>
      </c>
      <c r="C345" s="86" t="str">
        <f>VLOOKUP(A345,'CENTROS DE COSTOS'!A:D,3,0)</f>
        <v>Wompi Costa</v>
      </c>
      <c r="D345" s="87" t="s">
        <v>3821</v>
      </c>
      <c r="E345" s="88" t="s">
        <v>3991</v>
      </c>
      <c r="F345" s="87" t="s">
        <v>3068</v>
      </c>
      <c r="G345" s="86" t="s">
        <v>31</v>
      </c>
      <c r="H345" s="87" t="s">
        <v>774</v>
      </c>
      <c r="I345" s="87" t="s">
        <v>282</v>
      </c>
      <c r="J345" s="87" t="s">
        <v>3603</v>
      </c>
      <c r="K345" s="86" t="s">
        <v>1170</v>
      </c>
      <c r="L345" s="87" t="s">
        <v>4681</v>
      </c>
      <c r="M345" s="89">
        <v>46007.678472222222</v>
      </c>
      <c r="N345" s="89">
        <v>46008.543749999997</v>
      </c>
      <c r="O345" s="86" t="s">
        <v>31</v>
      </c>
      <c r="P345" s="87" t="s">
        <v>1340</v>
      </c>
      <c r="Q345" s="87" t="s">
        <v>1831</v>
      </c>
      <c r="R345" s="87" t="s">
        <v>1342</v>
      </c>
      <c r="S345" s="87" t="s">
        <v>5377</v>
      </c>
      <c r="T345" s="87" t="s">
        <v>1172</v>
      </c>
      <c r="U345" s="87" t="s">
        <v>1841</v>
      </c>
      <c r="V345" s="87" t="s">
        <v>41</v>
      </c>
      <c r="W345" s="87" t="s">
        <v>121</v>
      </c>
      <c r="X345" s="87" t="s">
        <v>1185</v>
      </c>
      <c r="Y345" s="87">
        <v>1</v>
      </c>
      <c r="Z345" s="90">
        <f>IF(T345="SOPORTE_TELEFÓNICO",'TARIFAS 2025'!$B$14,IF(V345="PRINCIPAL",'TARIFAS 2025'!$B$8,IF(V345="INTERMEDIA",'TARIFAS 2025'!$C$8,IF(V345="LEJANA",'TARIFAS 2025'!$D$8))))</f>
        <v>172989</v>
      </c>
      <c r="AA345" s="90">
        <f t="shared" si="6"/>
        <v>172989</v>
      </c>
    </row>
    <row r="346" spans="1:27" s="82" customFormat="1" x14ac:dyDescent="0.3">
      <c r="A346" s="87" t="s">
        <v>97</v>
      </c>
      <c r="B346" s="86" t="str">
        <f>VLOOKUP(A346,'CENTROS DE COSTOS'!A:D,2,0)</f>
        <v>0036-0001</v>
      </c>
      <c r="C346" s="86" t="str">
        <f>VLOOKUP(A346,'CENTROS DE COSTOS'!A:D,3,0)</f>
        <v>Wompi Costa</v>
      </c>
      <c r="D346" s="87" t="s">
        <v>1646</v>
      </c>
      <c r="E346" s="88" t="s">
        <v>3992</v>
      </c>
      <c r="F346" s="87" t="s">
        <v>3069</v>
      </c>
      <c r="G346" s="86" t="s">
        <v>31</v>
      </c>
      <c r="H346" s="87" t="s">
        <v>536</v>
      </c>
      <c r="I346" s="87" t="s">
        <v>97</v>
      </c>
      <c r="J346" s="87" t="s">
        <v>3604</v>
      </c>
      <c r="K346" s="86" t="s">
        <v>1170</v>
      </c>
      <c r="L346" s="87" t="s">
        <v>4682</v>
      </c>
      <c r="M346" s="89">
        <v>46004.375</v>
      </c>
      <c r="N346" s="89">
        <v>46008.553472222222</v>
      </c>
      <c r="O346" s="86" t="s">
        <v>31</v>
      </c>
      <c r="P346" s="87" t="s">
        <v>1250</v>
      </c>
      <c r="Q346" s="87" t="s">
        <v>1280</v>
      </c>
      <c r="R346" s="87" t="s">
        <v>1283</v>
      </c>
      <c r="S346" s="87" t="s">
        <v>5378</v>
      </c>
      <c r="T346" s="87" t="s">
        <v>1172</v>
      </c>
      <c r="U346" s="87" t="s">
        <v>1840</v>
      </c>
      <c r="V346" s="87" t="s">
        <v>40</v>
      </c>
      <c r="W346" s="87" t="s">
        <v>121</v>
      </c>
      <c r="X346" s="87" t="s">
        <v>1210</v>
      </c>
      <c r="Y346" s="87">
        <v>1</v>
      </c>
      <c r="Z346" s="90">
        <f>IF(T346="SOPORTE_TELEFÓNICO",'TARIFAS 2025'!$B$14,IF(V346="PRINCIPAL",'TARIFAS 2025'!$B$8,IF(V346="INTERMEDIA",'TARIFAS 2025'!$C$8,IF(V346="LEJANA",'TARIFAS 2025'!$D$8))))</f>
        <v>51282</v>
      </c>
      <c r="AA346" s="90">
        <f t="shared" si="6"/>
        <v>51282</v>
      </c>
    </row>
    <row r="347" spans="1:27" s="82" customFormat="1" x14ac:dyDescent="0.3">
      <c r="A347" s="87" t="s">
        <v>81</v>
      </c>
      <c r="B347" s="86" t="str">
        <f>VLOOKUP(A347,'CENTROS DE COSTOS'!A:D,2,0)</f>
        <v>0036-0007</v>
      </c>
      <c r="C347" s="86" t="str">
        <f>VLOOKUP(A347,'CENTROS DE COSTOS'!A:D,3,0)</f>
        <v>Wompi Santander</v>
      </c>
      <c r="D347" s="87" t="s">
        <v>1647</v>
      </c>
      <c r="E347" s="88" t="s">
        <v>3993</v>
      </c>
      <c r="F347" s="87" t="s">
        <v>3070</v>
      </c>
      <c r="G347" s="86" t="s">
        <v>31</v>
      </c>
      <c r="H347" s="87" t="s">
        <v>891</v>
      </c>
      <c r="I347" s="87" t="s">
        <v>81</v>
      </c>
      <c r="J347" s="87" t="s">
        <v>3605</v>
      </c>
      <c r="K347" s="86" t="s">
        <v>1170</v>
      </c>
      <c r="L347" s="87" t="s">
        <v>4683</v>
      </c>
      <c r="M347" s="89">
        <v>46001.393750000003</v>
      </c>
      <c r="N347" s="89">
        <v>46008.561111111107</v>
      </c>
      <c r="O347" s="86" t="s">
        <v>31</v>
      </c>
      <c r="P347" s="87" t="s">
        <v>1250</v>
      </c>
      <c r="Q347" s="87" t="s">
        <v>1280</v>
      </c>
      <c r="R347" s="87" t="s">
        <v>1283</v>
      </c>
      <c r="S347" s="87" t="s">
        <v>5379</v>
      </c>
      <c r="T347" s="87" t="s">
        <v>1172</v>
      </c>
      <c r="U347" s="87" t="s">
        <v>1841</v>
      </c>
      <c r="V347" s="87" t="s">
        <v>40</v>
      </c>
      <c r="W347" s="87" t="s">
        <v>121</v>
      </c>
      <c r="X347" s="87" t="s">
        <v>1199</v>
      </c>
      <c r="Y347" s="87">
        <v>1</v>
      </c>
      <c r="Z347" s="90">
        <f>IF(T347="SOPORTE_TELEFÓNICO",'TARIFAS 2025'!$B$14,IF(V347="PRINCIPAL",'TARIFAS 2025'!$B$8,IF(V347="INTERMEDIA",'TARIFAS 2025'!$C$8,IF(V347="LEJANA",'TARIFAS 2025'!$D$8))))</f>
        <v>51282</v>
      </c>
      <c r="AA347" s="90">
        <f t="shared" si="6"/>
        <v>51282</v>
      </c>
    </row>
    <row r="348" spans="1:27" s="82" customFormat="1" x14ac:dyDescent="0.3">
      <c r="A348" s="87" t="s">
        <v>81</v>
      </c>
      <c r="B348" s="86" t="str">
        <f>VLOOKUP(A348,'CENTROS DE COSTOS'!A:D,2,0)</f>
        <v>0036-0007</v>
      </c>
      <c r="C348" s="86" t="str">
        <f>VLOOKUP(A348,'CENTROS DE COSTOS'!A:D,3,0)</f>
        <v>Wompi Santander</v>
      </c>
      <c r="D348" s="87" t="s">
        <v>1647</v>
      </c>
      <c r="E348" s="88" t="s">
        <v>3994</v>
      </c>
      <c r="F348" s="87" t="s">
        <v>3071</v>
      </c>
      <c r="G348" s="86" t="s">
        <v>31</v>
      </c>
      <c r="H348" s="87" t="s">
        <v>891</v>
      </c>
      <c r="I348" s="87" t="s">
        <v>81</v>
      </c>
      <c r="J348" s="87" t="s">
        <v>3606</v>
      </c>
      <c r="K348" s="86" t="s">
        <v>1170</v>
      </c>
      <c r="L348" s="87" t="s">
        <v>4684</v>
      </c>
      <c r="M348" s="89">
        <v>45983.375</v>
      </c>
      <c r="N348" s="89">
        <v>46008.565972222219</v>
      </c>
      <c r="O348" s="86" t="s">
        <v>31</v>
      </c>
      <c r="P348" s="87" t="s">
        <v>1265</v>
      </c>
      <c r="Q348" s="87" t="s">
        <v>5030</v>
      </c>
      <c r="R348" s="87" t="s">
        <v>1267</v>
      </c>
      <c r="S348" s="87" t="s">
        <v>5380</v>
      </c>
      <c r="T348" s="87" t="s">
        <v>1172</v>
      </c>
      <c r="U348" s="87" t="s">
        <v>1840</v>
      </c>
      <c r="V348" s="87" t="s">
        <v>40</v>
      </c>
      <c r="W348" s="87" t="s">
        <v>121</v>
      </c>
      <c r="X348" s="87" t="s">
        <v>1302</v>
      </c>
      <c r="Y348" s="87">
        <v>1</v>
      </c>
      <c r="Z348" s="90">
        <f>IF(T348="SOPORTE_TELEFÓNICO",'TARIFAS 2025'!$B$14,IF(V348="PRINCIPAL",'TARIFAS 2025'!$B$8,IF(V348="INTERMEDIA",'TARIFAS 2025'!$C$8,IF(V348="LEJANA",'TARIFAS 2025'!$D$8))))</f>
        <v>51282</v>
      </c>
      <c r="AA348" s="90">
        <f t="shared" si="6"/>
        <v>51282</v>
      </c>
    </row>
    <row r="349" spans="1:27" s="82" customFormat="1" x14ac:dyDescent="0.3">
      <c r="A349" s="87" t="s">
        <v>68</v>
      </c>
      <c r="B349" s="86" t="str">
        <f>VLOOKUP(A349,'CENTROS DE COSTOS'!A:D,2,0)</f>
        <v>0036-0001</v>
      </c>
      <c r="C349" s="86" t="str">
        <f>VLOOKUP(A349,'CENTROS DE COSTOS'!A:D,3,0)</f>
        <v>Wompi Costa</v>
      </c>
      <c r="D349" s="87" t="s">
        <v>3822</v>
      </c>
      <c r="E349" s="88" t="s">
        <v>3995</v>
      </c>
      <c r="F349" s="87" t="s">
        <v>3072</v>
      </c>
      <c r="G349" s="86" t="s">
        <v>31</v>
      </c>
      <c r="H349" s="87" t="s">
        <v>253</v>
      </c>
      <c r="I349" s="87" t="s">
        <v>270</v>
      </c>
      <c r="J349" s="87" t="s">
        <v>3607</v>
      </c>
      <c r="K349" s="86" t="s">
        <v>1170</v>
      </c>
      <c r="L349" s="87" t="s">
        <v>4685</v>
      </c>
      <c r="M349" s="89">
        <v>46008.431944444441</v>
      </c>
      <c r="N349" s="89">
        <v>46008.578472222223</v>
      </c>
      <c r="O349" s="86" t="s">
        <v>31</v>
      </c>
      <c r="P349" s="87" t="s">
        <v>1257</v>
      </c>
      <c r="Q349" s="87" t="s">
        <v>1258</v>
      </c>
      <c r="R349" s="87" t="s">
        <v>1271</v>
      </c>
      <c r="S349" s="87" t="s">
        <v>5381</v>
      </c>
      <c r="T349" s="87" t="s">
        <v>1172</v>
      </c>
      <c r="U349" s="87" t="s">
        <v>1840</v>
      </c>
      <c r="V349" s="87" t="s">
        <v>40</v>
      </c>
      <c r="W349" s="87" t="s">
        <v>121</v>
      </c>
      <c r="X349" s="87" t="s">
        <v>1196</v>
      </c>
      <c r="Y349" s="87">
        <v>1</v>
      </c>
      <c r="Z349" s="90">
        <f>IF(T349="SOPORTE_TELEFÓNICO",'TARIFAS 2025'!$B$14,IF(V349="PRINCIPAL",'TARIFAS 2025'!$B$8,IF(V349="INTERMEDIA",'TARIFAS 2025'!$C$8,IF(V349="LEJANA",'TARIFAS 2025'!$D$8))))</f>
        <v>51282</v>
      </c>
      <c r="AA349" s="90">
        <f t="shared" si="6"/>
        <v>51282</v>
      </c>
    </row>
    <row r="350" spans="1:27" s="82" customFormat="1" x14ac:dyDescent="0.3">
      <c r="A350" s="87" t="s">
        <v>74</v>
      </c>
      <c r="B350" s="86" t="str">
        <f>VLOOKUP(A350,'CENTROS DE COSTOS'!A:D,2,0)</f>
        <v>0036-0007</v>
      </c>
      <c r="C350" s="86" t="str">
        <f>VLOOKUP(A350,'CENTROS DE COSTOS'!A:D,3,0)</f>
        <v>Wompi Santander</v>
      </c>
      <c r="D350" s="87" t="s">
        <v>3823</v>
      </c>
      <c r="E350" s="88" t="s">
        <v>3996</v>
      </c>
      <c r="F350" s="87" t="s">
        <v>3073</v>
      </c>
      <c r="G350" s="86" t="s">
        <v>31</v>
      </c>
      <c r="H350" s="87" t="s">
        <v>963</v>
      </c>
      <c r="I350" s="87" t="s">
        <v>967</v>
      </c>
      <c r="J350" s="87" t="s">
        <v>3608</v>
      </c>
      <c r="K350" s="86" t="s">
        <v>1170</v>
      </c>
      <c r="L350" s="87" t="s">
        <v>4686</v>
      </c>
      <c r="M350" s="89">
        <v>46004.375</v>
      </c>
      <c r="N350" s="89">
        <v>46008.589583333327</v>
      </c>
      <c r="O350" s="86" t="s">
        <v>31</v>
      </c>
      <c r="P350" s="87" t="s">
        <v>1265</v>
      </c>
      <c r="Q350" s="87" t="s">
        <v>5030</v>
      </c>
      <c r="R350" s="87" t="s">
        <v>1267</v>
      </c>
      <c r="S350" s="87" t="s">
        <v>5382</v>
      </c>
      <c r="T350" s="87" t="s">
        <v>1172</v>
      </c>
      <c r="U350" s="87" t="s">
        <v>1841</v>
      </c>
      <c r="V350" s="87" t="s">
        <v>42</v>
      </c>
      <c r="W350" s="87" t="s">
        <v>121</v>
      </c>
      <c r="X350" s="87" t="s">
        <v>1365</v>
      </c>
      <c r="Y350" s="87">
        <v>1</v>
      </c>
      <c r="Z350" s="90">
        <f>IF(T350="SOPORTE_TELEFÓNICO",'TARIFAS 2025'!$B$14,IF(V350="PRINCIPAL",'TARIFAS 2025'!$B$8,IF(V350="INTERMEDIA",'TARIFAS 2025'!$C$8,IF(V350="LEJANA",'TARIFAS 2025'!$D$8))))</f>
        <v>452148</v>
      </c>
      <c r="AA350" s="90">
        <f t="shared" si="6"/>
        <v>452148</v>
      </c>
    </row>
    <row r="351" spans="1:27" s="82" customFormat="1" x14ac:dyDescent="0.3">
      <c r="A351" s="87" t="s">
        <v>88</v>
      </c>
      <c r="B351" s="86" t="str">
        <f>VLOOKUP(A351,'CENTROS DE COSTOS'!A:D,2,0)</f>
        <v>0036-0005</v>
      </c>
      <c r="C351" s="86" t="str">
        <f>VLOOKUP(A351,'CENTROS DE COSTOS'!A:D,3,0)</f>
        <v>Wompi Noroccidente</v>
      </c>
      <c r="D351" s="87" t="s">
        <v>3824</v>
      </c>
      <c r="E351" s="88" t="s">
        <v>3997</v>
      </c>
      <c r="F351" s="87" t="s">
        <v>3074</v>
      </c>
      <c r="G351" s="86" t="s">
        <v>31</v>
      </c>
      <c r="H351" s="87" t="s">
        <v>120</v>
      </c>
      <c r="I351" s="87" t="s">
        <v>178</v>
      </c>
      <c r="J351" s="87" t="s">
        <v>3609</v>
      </c>
      <c r="K351" s="86" t="s">
        <v>1170</v>
      </c>
      <c r="L351" s="87" t="s">
        <v>4687</v>
      </c>
      <c r="M351" s="89">
        <v>46003.425000000003</v>
      </c>
      <c r="N351" s="89">
        <v>46008.615972222222</v>
      </c>
      <c r="O351" s="86" t="s">
        <v>31</v>
      </c>
      <c r="P351" s="87" t="s">
        <v>1254</v>
      </c>
      <c r="Q351" s="87" t="s">
        <v>1255</v>
      </c>
      <c r="R351" s="87" t="s">
        <v>1256</v>
      </c>
      <c r="S351" s="87" t="s">
        <v>5383</v>
      </c>
      <c r="T351" s="87" t="s">
        <v>1172</v>
      </c>
      <c r="U351" s="87" t="s">
        <v>1845</v>
      </c>
      <c r="V351" s="87" t="s">
        <v>41</v>
      </c>
      <c r="W351" s="87" t="s">
        <v>121</v>
      </c>
      <c r="X351" s="87" t="s">
        <v>1222</v>
      </c>
      <c r="Y351" s="87">
        <v>2</v>
      </c>
      <c r="Z351" s="90">
        <f>IF(T351="SOPORTE_TELEFÓNICO",'TARIFAS 2025'!$B$14,IF(V351="PRINCIPAL",'TARIFAS 2025'!$B$8,IF(V351="INTERMEDIA",'TARIFAS 2025'!$C$8,IF(V351="LEJANA",'TARIFAS 2025'!$D$8))))</f>
        <v>172989</v>
      </c>
      <c r="AA351" s="90">
        <f t="shared" si="6"/>
        <v>345978</v>
      </c>
    </row>
    <row r="352" spans="1:27" s="82" customFormat="1" x14ac:dyDescent="0.3">
      <c r="A352" s="87" t="s">
        <v>96</v>
      </c>
      <c r="B352" s="86" t="str">
        <f>VLOOKUP(A352,'CENTROS DE COSTOS'!A:D,2,0)</f>
        <v>0036-0007</v>
      </c>
      <c r="C352" s="86" t="str">
        <f>VLOOKUP(A352,'CENTROS DE COSTOS'!A:D,3,0)</f>
        <v>Wompi Santander</v>
      </c>
      <c r="D352" s="87" t="s">
        <v>1696</v>
      </c>
      <c r="E352" s="88" t="s">
        <v>3998</v>
      </c>
      <c r="F352" s="87" t="s">
        <v>3075</v>
      </c>
      <c r="G352" s="86" t="s">
        <v>31</v>
      </c>
      <c r="H352" s="87" t="s">
        <v>322</v>
      </c>
      <c r="I352" s="87" t="s">
        <v>96</v>
      </c>
      <c r="J352" s="87" t="s">
        <v>1718</v>
      </c>
      <c r="K352" s="86" t="s">
        <v>1170</v>
      </c>
      <c r="L352" s="87" t="s">
        <v>4688</v>
      </c>
      <c r="M352" s="89">
        <v>46008.333333333343</v>
      </c>
      <c r="N352" s="89">
        <v>46008.631249999999</v>
      </c>
      <c r="O352" s="86" t="s">
        <v>31</v>
      </c>
      <c r="P352" s="87" t="s">
        <v>1257</v>
      </c>
      <c r="Q352" s="87" t="s">
        <v>1258</v>
      </c>
      <c r="R352" s="87" t="s">
        <v>1259</v>
      </c>
      <c r="S352" s="87" t="s">
        <v>5384</v>
      </c>
      <c r="T352" s="87" t="s">
        <v>1253</v>
      </c>
      <c r="U352" s="87" t="s">
        <v>1840</v>
      </c>
      <c r="V352" s="87" t="s">
        <v>40</v>
      </c>
      <c r="W352" s="87" t="s">
        <v>121</v>
      </c>
      <c r="X352" s="87" t="s">
        <v>1335</v>
      </c>
      <c r="Y352" s="87">
        <v>1</v>
      </c>
      <c r="Z352" s="90">
        <f>IF(T352="SOPORTE_TELEFÓNICO",'TARIFAS 2025'!$B$14,IF(V352="PRINCIPAL",'TARIFAS 2025'!$B$8,IF(V352="INTERMEDIA",'TARIFAS 2025'!$C$8,IF(V352="LEJANA",'TARIFAS 2025'!$D$8))))</f>
        <v>22000</v>
      </c>
      <c r="AA352" s="90">
        <f t="shared" si="6"/>
        <v>22000</v>
      </c>
    </row>
    <row r="353" spans="1:27" s="82" customFormat="1" x14ac:dyDescent="0.3">
      <c r="A353" s="87" t="s">
        <v>71</v>
      </c>
      <c r="B353" s="86" t="str">
        <f>VLOOKUP(A353,'CENTROS DE COSTOS'!A:D,2,0)</f>
        <v>0036-0004</v>
      </c>
      <c r="C353" s="86" t="str">
        <f>VLOOKUP(A353,'CENTROS DE COSTOS'!A:D,3,0)</f>
        <v>Wompi Centro</v>
      </c>
      <c r="D353" s="87" t="s">
        <v>1637</v>
      </c>
      <c r="E353" s="88" t="s">
        <v>3999</v>
      </c>
      <c r="F353" s="87" t="s">
        <v>3076</v>
      </c>
      <c r="G353" s="86" t="s">
        <v>31</v>
      </c>
      <c r="H353" s="87" t="s">
        <v>618</v>
      </c>
      <c r="I353" s="87" t="s">
        <v>71</v>
      </c>
      <c r="J353" s="87" t="s">
        <v>3610</v>
      </c>
      <c r="K353" s="86" t="s">
        <v>1170</v>
      </c>
      <c r="L353" s="87" t="s">
        <v>4689</v>
      </c>
      <c r="M353" s="89">
        <v>46007.702777777777</v>
      </c>
      <c r="N353" s="89">
        <v>46008.667361111111</v>
      </c>
      <c r="O353" s="86" t="s">
        <v>31</v>
      </c>
      <c r="P353" s="87" t="s">
        <v>1262</v>
      </c>
      <c r="Q353" s="87" t="s">
        <v>1330</v>
      </c>
      <c r="R353" s="87" t="s">
        <v>1347</v>
      </c>
      <c r="S353" s="87" t="s">
        <v>5385</v>
      </c>
      <c r="T353" s="87" t="s">
        <v>1172</v>
      </c>
      <c r="U353" s="87" t="s">
        <v>1840</v>
      </c>
      <c r="V353" s="87" t="s">
        <v>40</v>
      </c>
      <c r="W353" s="87" t="s">
        <v>121</v>
      </c>
      <c r="X353" s="87" t="s">
        <v>1223</v>
      </c>
      <c r="Y353" s="87">
        <v>1</v>
      </c>
      <c r="Z353" s="90">
        <f>IF(T353="SOPORTE_TELEFÓNICO",'TARIFAS 2025'!$B$14,IF(V353="PRINCIPAL",'TARIFAS 2025'!$B$8,IF(V353="INTERMEDIA",'TARIFAS 2025'!$C$8,IF(V353="LEJANA",'TARIFAS 2025'!$D$8))))</f>
        <v>51282</v>
      </c>
      <c r="AA353" s="90">
        <f t="shared" si="6"/>
        <v>51282</v>
      </c>
    </row>
    <row r="354" spans="1:27" s="82" customFormat="1" x14ac:dyDescent="0.3">
      <c r="A354" s="87" t="s">
        <v>95</v>
      </c>
      <c r="B354" s="86" t="str">
        <f>VLOOKUP(A354,'CENTROS DE COSTOS'!A:D,2,0)</f>
        <v>0036-0001</v>
      </c>
      <c r="C354" s="86" t="str">
        <f>VLOOKUP(A354,'CENTROS DE COSTOS'!A:D,3,0)</f>
        <v>Wompi Costa</v>
      </c>
      <c r="D354" s="87" t="s">
        <v>3825</v>
      </c>
      <c r="E354" s="88" t="s">
        <v>4000</v>
      </c>
      <c r="F354" s="87" t="s">
        <v>3077</v>
      </c>
      <c r="G354" s="86" t="s">
        <v>31</v>
      </c>
      <c r="H354" s="87" t="s">
        <v>504</v>
      </c>
      <c r="I354" s="87" t="s">
        <v>1052</v>
      </c>
      <c r="J354" s="87" t="s">
        <v>2205</v>
      </c>
      <c r="K354" s="86" t="s">
        <v>1170</v>
      </c>
      <c r="L354" s="87" t="s">
        <v>4690</v>
      </c>
      <c r="M354" s="89">
        <v>46003.333333333343</v>
      </c>
      <c r="N354" s="89">
        <v>46008.675694444442</v>
      </c>
      <c r="O354" s="86" t="s">
        <v>31</v>
      </c>
      <c r="P354" s="87" t="s">
        <v>1254</v>
      </c>
      <c r="Q354" s="87" t="s">
        <v>1255</v>
      </c>
      <c r="R354" s="87" t="s">
        <v>1256</v>
      </c>
      <c r="S354" s="87" t="s">
        <v>5386</v>
      </c>
      <c r="T354" s="87" t="s">
        <v>1172</v>
      </c>
      <c r="U354" s="87" t="s">
        <v>1845</v>
      </c>
      <c r="V354" s="87" t="s">
        <v>42</v>
      </c>
      <c r="W354" s="87" t="s">
        <v>121</v>
      </c>
      <c r="X354" s="87" t="s">
        <v>1176</v>
      </c>
      <c r="Y354" s="87">
        <v>2</v>
      </c>
      <c r="Z354" s="90">
        <f>IF(T354="SOPORTE_TELEFÓNICO",'TARIFAS 2025'!$B$14,IF(V354="PRINCIPAL",'TARIFAS 2025'!$B$8,IF(V354="INTERMEDIA",'TARIFAS 2025'!$C$8,IF(V354="LEJANA",'TARIFAS 2025'!$D$8))))</f>
        <v>452148</v>
      </c>
      <c r="AA354" s="90">
        <f t="shared" si="6"/>
        <v>904296</v>
      </c>
    </row>
    <row r="355" spans="1:27" s="82" customFormat="1" x14ac:dyDescent="0.3">
      <c r="A355" s="87" t="s">
        <v>88</v>
      </c>
      <c r="B355" s="86" t="str">
        <f>VLOOKUP(A355,'CENTROS DE COSTOS'!A:D,2,0)</f>
        <v>0036-0005</v>
      </c>
      <c r="C355" s="86" t="str">
        <f>VLOOKUP(A355,'CENTROS DE COSTOS'!A:D,3,0)</f>
        <v>Wompi Noroccidente</v>
      </c>
      <c r="D355" s="87" t="s">
        <v>1644</v>
      </c>
      <c r="E355" s="88" t="s">
        <v>4001</v>
      </c>
      <c r="F355" s="87" t="s">
        <v>3078</v>
      </c>
      <c r="G355" s="86" t="s">
        <v>31</v>
      </c>
      <c r="H355" s="87" t="s">
        <v>120</v>
      </c>
      <c r="I355" s="87" t="s">
        <v>88</v>
      </c>
      <c r="J355" s="87" t="s">
        <v>3611</v>
      </c>
      <c r="K355" s="86" t="s">
        <v>1170</v>
      </c>
      <c r="L355" s="87" t="s">
        <v>4691</v>
      </c>
      <c r="M355" s="89">
        <v>46008.333333333343</v>
      </c>
      <c r="N355" s="89">
        <v>46009.347916666673</v>
      </c>
      <c r="O355" s="86" t="s">
        <v>31</v>
      </c>
      <c r="P355" s="87" t="s">
        <v>1303</v>
      </c>
      <c r="Q355" s="87" t="s">
        <v>1304</v>
      </c>
      <c r="R355" s="87" t="s">
        <v>1305</v>
      </c>
      <c r="S355" s="87" t="s">
        <v>5387</v>
      </c>
      <c r="T355" s="87" t="s">
        <v>1253</v>
      </c>
      <c r="U355" s="87" t="s">
        <v>1846</v>
      </c>
      <c r="V355" s="87" t="s">
        <v>40</v>
      </c>
      <c r="W355" s="87" t="s">
        <v>121</v>
      </c>
      <c r="X355" s="87" t="s">
        <v>1318</v>
      </c>
      <c r="Y355" s="87">
        <v>1</v>
      </c>
      <c r="Z355" s="90">
        <f>IF(T355="SOPORTE_TELEFÓNICO",'TARIFAS 2025'!$B$14,IF(V355="PRINCIPAL",'TARIFAS 2025'!$B$8,IF(V355="INTERMEDIA",'TARIFAS 2025'!$C$8,IF(V355="LEJANA",'TARIFAS 2025'!$D$8))))</f>
        <v>22000</v>
      </c>
      <c r="AA355" s="90">
        <f t="shared" si="6"/>
        <v>22000</v>
      </c>
    </row>
    <row r="356" spans="1:27" s="82" customFormat="1" x14ac:dyDescent="0.3">
      <c r="A356" s="87" t="s">
        <v>96</v>
      </c>
      <c r="B356" s="86" t="str">
        <f>VLOOKUP(A356,'CENTROS DE COSTOS'!A:D,2,0)</f>
        <v>0036-0007</v>
      </c>
      <c r="C356" s="86" t="str">
        <f>VLOOKUP(A356,'CENTROS DE COSTOS'!A:D,3,0)</f>
        <v>Wompi Santander</v>
      </c>
      <c r="D356" s="87" t="s">
        <v>1651</v>
      </c>
      <c r="E356" s="88" t="s">
        <v>4002</v>
      </c>
      <c r="F356" s="87" t="s">
        <v>3015</v>
      </c>
      <c r="G356" s="86" t="s">
        <v>31</v>
      </c>
      <c r="H356" s="87" t="s">
        <v>322</v>
      </c>
      <c r="I356" s="87" t="s">
        <v>412</v>
      </c>
      <c r="J356" s="87" t="s">
        <v>3562</v>
      </c>
      <c r="K356" s="86" t="s">
        <v>1170</v>
      </c>
      <c r="L356" s="87" t="s">
        <v>4692</v>
      </c>
      <c r="M356" s="89">
        <v>45970.375</v>
      </c>
      <c r="N356" s="89">
        <v>46009.407638888893</v>
      </c>
      <c r="O356" s="86" t="s">
        <v>31</v>
      </c>
      <c r="P356" s="87" t="s">
        <v>1254</v>
      </c>
      <c r="Q356" s="87" t="s">
        <v>1255</v>
      </c>
      <c r="R356" s="87" t="s">
        <v>1256</v>
      </c>
      <c r="S356" s="87" t="s">
        <v>5388</v>
      </c>
      <c r="T356" s="87" t="s">
        <v>1253</v>
      </c>
      <c r="U356" s="87" t="s">
        <v>1846</v>
      </c>
      <c r="V356" s="87" t="s">
        <v>41</v>
      </c>
      <c r="W356" s="87" t="s">
        <v>121</v>
      </c>
      <c r="X356" s="87" t="s">
        <v>1272</v>
      </c>
      <c r="Y356" s="87">
        <v>4</v>
      </c>
      <c r="Z356" s="90">
        <f>IF(T356="SOPORTE_TELEFÓNICO",'TARIFAS 2025'!$B$14,IF(V356="PRINCIPAL",'TARIFAS 2025'!$B$8,IF(V356="INTERMEDIA",'TARIFAS 2025'!$C$8,IF(V356="LEJANA",'TARIFAS 2025'!$D$8))))</f>
        <v>22000</v>
      </c>
      <c r="AA356" s="90">
        <f t="shared" si="6"/>
        <v>88000</v>
      </c>
    </row>
    <row r="357" spans="1:27" s="82" customFormat="1" x14ac:dyDescent="0.3">
      <c r="A357" s="87" t="s">
        <v>81</v>
      </c>
      <c r="B357" s="86" t="str">
        <f>VLOOKUP(A357,'CENTROS DE COSTOS'!A:D,2,0)</f>
        <v>0036-0007</v>
      </c>
      <c r="C357" s="86" t="str">
        <f>VLOOKUP(A357,'CENTROS DE COSTOS'!A:D,3,0)</f>
        <v>Wompi Santander</v>
      </c>
      <c r="D357" s="87" t="s">
        <v>1647</v>
      </c>
      <c r="E357" s="88" t="s">
        <v>4003</v>
      </c>
      <c r="F357" s="87" t="s">
        <v>3079</v>
      </c>
      <c r="G357" s="86" t="s">
        <v>31</v>
      </c>
      <c r="H357" s="87" t="s">
        <v>891</v>
      </c>
      <c r="I357" s="87" t="s">
        <v>81</v>
      </c>
      <c r="J357" s="87" t="s">
        <v>2058</v>
      </c>
      <c r="K357" s="86" t="s">
        <v>1170</v>
      </c>
      <c r="L357" s="87" t="s">
        <v>4693</v>
      </c>
      <c r="M357" s="89">
        <v>46008.333333333343</v>
      </c>
      <c r="N357" s="89">
        <v>46009.440972222219</v>
      </c>
      <c r="O357" s="86" t="s">
        <v>31</v>
      </c>
      <c r="P357" s="87" t="s">
        <v>1290</v>
      </c>
      <c r="Q357" s="87" t="s">
        <v>1291</v>
      </c>
      <c r="R357" s="87" t="s">
        <v>1292</v>
      </c>
      <c r="S357" s="87" t="s">
        <v>5389</v>
      </c>
      <c r="T357" s="87" t="s">
        <v>1172</v>
      </c>
      <c r="U357" s="87" t="s">
        <v>1840</v>
      </c>
      <c r="V357" s="87" t="s">
        <v>40</v>
      </c>
      <c r="W357" s="87" t="s">
        <v>121</v>
      </c>
      <c r="X357" s="87" t="s">
        <v>1205</v>
      </c>
      <c r="Y357" s="87">
        <v>1</v>
      </c>
      <c r="Z357" s="90">
        <f>IF(T357="SOPORTE_TELEFÓNICO",'TARIFAS 2025'!$B$14,IF(V357="PRINCIPAL",'TARIFAS 2025'!$B$8,IF(V357="INTERMEDIA",'TARIFAS 2025'!$C$8,IF(V357="LEJANA",'TARIFAS 2025'!$D$8))))</f>
        <v>51282</v>
      </c>
      <c r="AA357" s="90">
        <f t="shared" si="6"/>
        <v>51282</v>
      </c>
    </row>
    <row r="358" spans="1:27" s="82" customFormat="1" x14ac:dyDescent="0.3">
      <c r="A358" s="87" t="s">
        <v>91</v>
      </c>
      <c r="B358" s="86" t="str">
        <f>VLOOKUP(A358,'CENTROS DE COSTOS'!A:D,2,0)</f>
        <v>0036-0003</v>
      </c>
      <c r="C358" s="86" t="str">
        <f>VLOOKUP(A358,'CENTROS DE COSTOS'!A:D,3,0)</f>
        <v>Wompi Suroccidente</v>
      </c>
      <c r="D358" s="87" t="s">
        <v>1638</v>
      </c>
      <c r="E358" s="88" t="s">
        <v>4004</v>
      </c>
      <c r="F358" s="87" t="s">
        <v>3080</v>
      </c>
      <c r="G358" s="86" t="s">
        <v>31</v>
      </c>
      <c r="H358" s="87" t="s">
        <v>133</v>
      </c>
      <c r="I358" s="87" t="s">
        <v>91</v>
      </c>
      <c r="J358" s="87" t="s">
        <v>3420</v>
      </c>
      <c r="K358" s="86" t="s">
        <v>1170</v>
      </c>
      <c r="L358" s="87" t="s">
        <v>4694</v>
      </c>
      <c r="M358" s="89">
        <v>46009.333333333343</v>
      </c>
      <c r="N358" s="89">
        <v>46009.448611111111</v>
      </c>
      <c r="O358" s="86" t="s">
        <v>31</v>
      </c>
      <c r="P358" s="87" t="s">
        <v>1262</v>
      </c>
      <c r="Q358" s="87" t="s">
        <v>1274</v>
      </c>
      <c r="R358" s="87" t="s">
        <v>1275</v>
      </c>
      <c r="S358" s="87" t="s">
        <v>5390</v>
      </c>
      <c r="T358" s="87" t="s">
        <v>1253</v>
      </c>
      <c r="U358" s="87" t="s">
        <v>1840</v>
      </c>
      <c r="V358" s="87" t="s">
        <v>40</v>
      </c>
      <c r="W358" s="87" t="s">
        <v>121</v>
      </c>
      <c r="X358" s="87" t="s">
        <v>1229</v>
      </c>
      <c r="Y358" s="87">
        <v>1</v>
      </c>
      <c r="Z358" s="90">
        <f>IF(T358="SOPORTE_TELEFÓNICO",'TARIFAS 2025'!$B$14,IF(V358="PRINCIPAL",'TARIFAS 2025'!$B$8,IF(V358="INTERMEDIA",'TARIFAS 2025'!$C$8,IF(V358="LEJANA",'TARIFAS 2025'!$D$8))))</f>
        <v>22000</v>
      </c>
      <c r="AA358" s="90">
        <f t="shared" si="6"/>
        <v>22000</v>
      </c>
    </row>
    <row r="359" spans="1:27" s="82" customFormat="1" x14ac:dyDescent="0.3">
      <c r="A359" s="87" t="s">
        <v>88</v>
      </c>
      <c r="B359" s="86" t="str">
        <f>VLOOKUP(A359,'CENTROS DE COSTOS'!A:D,2,0)</f>
        <v>0036-0005</v>
      </c>
      <c r="C359" s="86" t="str">
        <f>VLOOKUP(A359,'CENTROS DE COSTOS'!A:D,3,0)</f>
        <v>Wompi Noroccidente</v>
      </c>
      <c r="D359" s="87" t="s">
        <v>1644</v>
      </c>
      <c r="E359" s="88" t="s">
        <v>4005</v>
      </c>
      <c r="F359" s="87" t="s">
        <v>3081</v>
      </c>
      <c r="G359" s="86" t="s">
        <v>31</v>
      </c>
      <c r="H359" s="87" t="s">
        <v>120</v>
      </c>
      <c r="I359" s="87" t="s">
        <v>88</v>
      </c>
      <c r="J359" s="87" t="s">
        <v>2015</v>
      </c>
      <c r="K359" s="86" t="s">
        <v>1170</v>
      </c>
      <c r="L359" s="87" t="s">
        <v>4695</v>
      </c>
      <c r="M359" s="89">
        <v>46009.333333333343</v>
      </c>
      <c r="N359" s="89">
        <v>46009.45416666667</v>
      </c>
      <c r="O359" s="86" t="s">
        <v>31</v>
      </c>
      <c r="P359" s="87" t="s">
        <v>1340</v>
      </c>
      <c r="Q359" s="87" t="s">
        <v>1836</v>
      </c>
      <c r="R359" s="87" t="s">
        <v>1397</v>
      </c>
      <c r="S359" s="87" t="s">
        <v>5391</v>
      </c>
      <c r="T359" s="87" t="s">
        <v>1172</v>
      </c>
      <c r="U359" s="87" t="s">
        <v>1841</v>
      </c>
      <c r="V359" s="87" t="s">
        <v>40</v>
      </c>
      <c r="W359" s="87" t="s">
        <v>121</v>
      </c>
      <c r="X359" s="87" t="s">
        <v>1337</v>
      </c>
      <c r="Y359" s="87">
        <v>1</v>
      </c>
      <c r="Z359" s="90">
        <f>IF(T359="SOPORTE_TELEFÓNICO",'TARIFAS 2025'!$B$14,IF(V359="PRINCIPAL",'TARIFAS 2025'!$B$8,IF(V359="INTERMEDIA",'TARIFAS 2025'!$C$8,IF(V359="LEJANA",'TARIFAS 2025'!$D$8))))</f>
        <v>51282</v>
      </c>
      <c r="AA359" s="90">
        <f t="shared" si="6"/>
        <v>51282</v>
      </c>
    </row>
    <row r="360" spans="1:27" s="82" customFormat="1" x14ac:dyDescent="0.3">
      <c r="A360" s="87" t="s">
        <v>90</v>
      </c>
      <c r="B360" s="86" t="str">
        <f>VLOOKUP(A360,'CENTROS DE COSTOS'!A:D,2,0)</f>
        <v>0036-0006</v>
      </c>
      <c r="C360" s="86" t="str">
        <f>VLOOKUP(A360,'CENTROS DE COSTOS'!A:D,3,0)</f>
        <v>Wompi Oriente</v>
      </c>
      <c r="D360" s="87" t="s">
        <v>3826</v>
      </c>
      <c r="E360" s="88" t="s">
        <v>4006</v>
      </c>
      <c r="F360" s="87" t="s">
        <v>3082</v>
      </c>
      <c r="G360" s="86" t="s">
        <v>31</v>
      </c>
      <c r="H360" s="87" t="s">
        <v>466</v>
      </c>
      <c r="I360" s="87" t="s">
        <v>467</v>
      </c>
      <c r="J360" s="87" t="s">
        <v>1558</v>
      </c>
      <c r="K360" s="86" t="s">
        <v>1170</v>
      </c>
      <c r="L360" s="87" t="s">
        <v>4696</v>
      </c>
      <c r="M360" s="89">
        <v>46008.333333333343</v>
      </c>
      <c r="N360" s="89">
        <v>46009.456944444442</v>
      </c>
      <c r="O360" s="86" t="s">
        <v>31</v>
      </c>
      <c r="P360" s="87" t="s">
        <v>1257</v>
      </c>
      <c r="Q360" s="87" t="s">
        <v>1258</v>
      </c>
      <c r="R360" s="87" t="s">
        <v>1259</v>
      </c>
      <c r="S360" s="87" t="s">
        <v>5392</v>
      </c>
      <c r="T360" s="87" t="s">
        <v>1172</v>
      </c>
      <c r="U360" s="87" t="s">
        <v>1846</v>
      </c>
      <c r="V360" s="87" t="s">
        <v>42</v>
      </c>
      <c r="W360" s="87" t="s">
        <v>121</v>
      </c>
      <c r="X360" s="87" t="s">
        <v>1187</v>
      </c>
      <c r="Y360" s="87">
        <v>1</v>
      </c>
      <c r="Z360" s="90">
        <f>IF(T360="SOPORTE_TELEFÓNICO",'TARIFAS 2025'!$B$14,IF(V360="PRINCIPAL",'TARIFAS 2025'!$B$8,IF(V360="INTERMEDIA",'TARIFAS 2025'!$C$8,IF(V360="LEJANA",'TARIFAS 2025'!$D$8))))</f>
        <v>452148</v>
      </c>
      <c r="AA360" s="90">
        <f t="shared" si="6"/>
        <v>452148</v>
      </c>
    </row>
    <row r="361" spans="1:27" s="82" customFormat="1" x14ac:dyDescent="0.3">
      <c r="A361" s="87" t="s">
        <v>77</v>
      </c>
      <c r="B361" s="86" t="str">
        <f>VLOOKUP(A361,'CENTROS DE COSTOS'!A:D,2,0)</f>
        <v>0036-0003</v>
      </c>
      <c r="C361" s="86" t="str">
        <f>VLOOKUP(A361,'CENTROS DE COSTOS'!A:D,3,0)</f>
        <v>Wompi Suroccidente</v>
      </c>
      <c r="D361" s="87" t="s">
        <v>1639</v>
      </c>
      <c r="E361" s="88" t="s">
        <v>4007</v>
      </c>
      <c r="F361" s="87" t="s">
        <v>3083</v>
      </c>
      <c r="G361" s="86" t="s">
        <v>31</v>
      </c>
      <c r="H361" s="87" t="s">
        <v>1101</v>
      </c>
      <c r="I361" s="87" t="s">
        <v>77</v>
      </c>
      <c r="J361" s="87" t="s">
        <v>3612</v>
      </c>
      <c r="K361" s="86" t="s">
        <v>1170</v>
      </c>
      <c r="L361" s="87" t="s">
        <v>4697</v>
      </c>
      <c r="M361" s="89">
        <v>46009.393750000003</v>
      </c>
      <c r="N361" s="89">
        <v>46009.505555555559</v>
      </c>
      <c r="O361" s="86" t="s">
        <v>31</v>
      </c>
      <c r="P361" s="87" t="s">
        <v>1250</v>
      </c>
      <c r="Q361" s="87" t="s">
        <v>1251</v>
      </c>
      <c r="R361" s="87" t="s">
        <v>1314</v>
      </c>
      <c r="S361" s="87" t="s">
        <v>5393</v>
      </c>
      <c r="T361" s="87" t="s">
        <v>1172</v>
      </c>
      <c r="U361" s="87" t="s">
        <v>1841</v>
      </c>
      <c r="V361" s="87" t="s">
        <v>40</v>
      </c>
      <c r="W361" s="87" t="s">
        <v>121</v>
      </c>
      <c r="X361" s="87" t="s">
        <v>1856</v>
      </c>
      <c r="Y361" s="87">
        <v>1</v>
      </c>
      <c r="Z361" s="90">
        <f>IF(T361="SOPORTE_TELEFÓNICO",'TARIFAS 2025'!$B$14,IF(V361="PRINCIPAL",'TARIFAS 2025'!$B$8,IF(V361="INTERMEDIA",'TARIFAS 2025'!$C$8,IF(V361="LEJANA",'TARIFAS 2025'!$D$8))))</f>
        <v>51282</v>
      </c>
      <c r="AA361" s="90">
        <f t="shared" si="6"/>
        <v>51282</v>
      </c>
    </row>
    <row r="362" spans="1:27" s="82" customFormat="1" x14ac:dyDescent="0.3">
      <c r="A362" s="87" t="s">
        <v>96</v>
      </c>
      <c r="B362" s="86" t="str">
        <f>VLOOKUP(A362,'CENTROS DE COSTOS'!A:D,2,0)</f>
        <v>0036-0007</v>
      </c>
      <c r="C362" s="86" t="str">
        <f>VLOOKUP(A362,'CENTROS DE COSTOS'!A:D,3,0)</f>
        <v>Wompi Santander</v>
      </c>
      <c r="D362" s="87" t="s">
        <v>1696</v>
      </c>
      <c r="E362" s="88" t="s">
        <v>4008</v>
      </c>
      <c r="F362" s="87" t="s">
        <v>3084</v>
      </c>
      <c r="G362" s="86" t="s">
        <v>31</v>
      </c>
      <c r="H362" s="87" t="s">
        <v>322</v>
      </c>
      <c r="I362" s="87" t="s">
        <v>96</v>
      </c>
      <c r="J362" s="87" t="s">
        <v>3613</v>
      </c>
      <c r="K362" s="86" t="s">
        <v>1170</v>
      </c>
      <c r="L362" s="87" t="s">
        <v>4698</v>
      </c>
      <c r="M362" s="89">
        <v>46008.509027777778</v>
      </c>
      <c r="N362" s="89">
        <v>46009.520833333343</v>
      </c>
      <c r="O362" s="86" t="s">
        <v>31</v>
      </c>
      <c r="P362" s="87" t="s">
        <v>1250</v>
      </c>
      <c r="Q362" s="87" t="s">
        <v>1387</v>
      </c>
      <c r="R362" s="87" t="s">
        <v>1283</v>
      </c>
      <c r="S362" s="87" t="s">
        <v>5394</v>
      </c>
      <c r="T362" s="87" t="s">
        <v>1253</v>
      </c>
      <c r="U362" s="87" t="s">
        <v>1841</v>
      </c>
      <c r="V362" s="87" t="s">
        <v>40</v>
      </c>
      <c r="W362" s="87" t="s">
        <v>121</v>
      </c>
      <c r="X362" s="87" t="s">
        <v>1335</v>
      </c>
      <c r="Y362" s="87">
        <v>1</v>
      </c>
      <c r="Z362" s="90">
        <f>IF(T362="SOPORTE_TELEFÓNICO",'TARIFAS 2025'!$B$14,IF(V362="PRINCIPAL",'TARIFAS 2025'!$B$8,IF(V362="INTERMEDIA",'TARIFAS 2025'!$C$8,IF(V362="LEJANA",'TARIFAS 2025'!$D$8))))</f>
        <v>22000</v>
      </c>
      <c r="AA362" s="90">
        <f t="shared" si="6"/>
        <v>22000</v>
      </c>
    </row>
    <row r="363" spans="1:27" s="82" customFormat="1" x14ac:dyDescent="0.3">
      <c r="A363" s="87" t="s">
        <v>88</v>
      </c>
      <c r="B363" s="86" t="str">
        <f>VLOOKUP(A363,'CENTROS DE COSTOS'!A:D,2,0)</f>
        <v>0036-0005</v>
      </c>
      <c r="C363" s="86" t="str">
        <f>VLOOKUP(A363,'CENTROS DE COSTOS'!A:D,3,0)</f>
        <v>Wompi Noroccidente</v>
      </c>
      <c r="D363" s="87" t="s">
        <v>1641</v>
      </c>
      <c r="E363" s="88" t="s">
        <v>4009</v>
      </c>
      <c r="F363" s="87" t="s">
        <v>3046</v>
      </c>
      <c r="G363" s="86" t="s">
        <v>31</v>
      </c>
      <c r="H363" s="87" t="s">
        <v>120</v>
      </c>
      <c r="I363" s="87" t="s">
        <v>155</v>
      </c>
      <c r="J363" s="87" t="s">
        <v>3585</v>
      </c>
      <c r="K363" s="86" t="s">
        <v>1170</v>
      </c>
      <c r="L363" s="87" t="s">
        <v>4699</v>
      </c>
      <c r="M363" s="89">
        <v>46008.461111111108</v>
      </c>
      <c r="N363" s="89">
        <v>46009.53125</v>
      </c>
      <c r="O363" s="86" t="s">
        <v>31</v>
      </c>
      <c r="P363" s="87" t="s">
        <v>1257</v>
      </c>
      <c r="Q363" s="87" t="s">
        <v>1285</v>
      </c>
      <c r="R363" s="87" t="s">
        <v>1271</v>
      </c>
      <c r="S363" s="87" t="s">
        <v>5395</v>
      </c>
      <c r="T363" s="87" t="s">
        <v>1172</v>
      </c>
      <c r="U363" s="87" t="s">
        <v>1845</v>
      </c>
      <c r="V363" s="87" t="s">
        <v>40</v>
      </c>
      <c r="W363" s="87" t="s">
        <v>121</v>
      </c>
      <c r="X363" s="87" t="s">
        <v>1230</v>
      </c>
      <c r="Y363" s="87">
        <v>1</v>
      </c>
      <c r="Z363" s="90">
        <f>IF(T363="SOPORTE_TELEFÓNICO",'TARIFAS 2025'!$B$14,IF(V363="PRINCIPAL",'TARIFAS 2025'!$B$8,IF(V363="INTERMEDIA",'TARIFAS 2025'!$C$8,IF(V363="LEJANA",'TARIFAS 2025'!$D$8))))</f>
        <v>51282</v>
      </c>
      <c r="AA363" s="90">
        <f t="shared" si="6"/>
        <v>51282</v>
      </c>
    </row>
    <row r="364" spans="1:27" s="82" customFormat="1" x14ac:dyDescent="0.3">
      <c r="A364" s="87" t="s">
        <v>86</v>
      </c>
      <c r="B364" s="86" t="str">
        <f>VLOOKUP(A364,'CENTROS DE COSTOS'!A:D,2,0)</f>
        <v>0036-0002</v>
      </c>
      <c r="C364" s="86" t="str">
        <f>VLOOKUP(A364,'CENTROS DE COSTOS'!A:D,3,0)</f>
        <v>Wompi Eje Cafetero</v>
      </c>
      <c r="D364" s="87" t="s">
        <v>3827</v>
      </c>
      <c r="E364" s="88" t="s">
        <v>4010</v>
      </c>
      <c r="F364" s="87" t="s">
        <v>3085</v>
      </c>
      <c r="G364" s="86" t="s">
        <v>31</v>
      </c>
      <c r="H364" s="87" t="s">
        <v>126</v>
      </c>
      <c r="I364" s="87" t="s">
        <v>441</v>
      </c>
      <c r="J364" s="87" t="s">
        <v>1896</v>
      </c>
      <c r="K364" s="86" t="s">
        <v>1170</v>
      </c>
      <c r="L364" s="87" t="s">
        <v>4700</v>
      </c>
      <c r="M364" s="89">
        <v>46003.363194444442</v>
      </c>
      <c r="N364" s="89">
        <v>46009.538888888892</v>
      </c>
      <c r="O364" s="86" t="s">
        <v>31</v>
      </c>
      <c r="P364" s="87" t="s">
        <v>1250</v>
      </c>
      <c r="Q364" s="87" t="s">
        <v>1280</v>
      </c>
      <c r="R364" s="87" t="s">
        <v>1283</v>
      </c>
      <c r="S364" s="87" t="s">
        <v>5396</v>
      </c>
      <c r="T364" s="87" t="s">
        <v>1253</v>
      </c>
      <c r="U364" s="87" t="s">
        <v>1845</v>
      </c>
      <c r="V364" s="87" t="s">
        <v>41</v>
      </c>
      <c r="W364" s="87" t="s">
        <v>121</v>
      </c>
      <c r="X364" s="87" t="s">
        <v>1288</v>
      </c>
      <c r="Y364" s="87">
        <v>1</v>
      </c>
      <c r="Z364" s="90">
        <f>IF(T364="SOPORTE_TELEFÓNICO",'TARIFAS 2025'!$B$14,IF(V364="PRINCIPAL",'TARIFAS 2025'!$B$8,IF(V364="INTERMEDIA",'TARIFAS 2025'!$C$8,IF(V364="LEJANA",'TARIFAS 2025'!$D$8))))</f>
        <v>22000</v>
      </c>
      <c r="AA364" s="90">
        <f t="shared" si="6"/>
        <v>22000</v>
      </c>
    </row>
    <row r="365" spans="1:27" s="82" customFormat="1" x14ac:dyDescent="0.3">
      <c r="A365" s="87" t="s">
        <v>90</v>
      </c>
      <c r="B365" s="86" t="str">
        <f>VLOOKUP(A365,'CENTROS DE COSTOS'!A:D,2,0)</f>
        <v>0036-0006</v>
      </c>
      <c r="C365" s="86" t="str">
        <f>VLOOKUP(A365,'CENTROS DE COSTOS'!A:D,3,0)</f>
        <v>Wompi Oriente</v>
      </c>
      <c r="D365" s="87" t="s">
        <v>1661</v>
      </c>
      <c r="E365" s="88" t="s">
        <v>4011</v>
      </c>
      <c r="F365" s="87" t="s">
        <v>3086</v>
      </c>
      <c r="G365" s="86" t="s">
        <v>31</v>
      </c>
      <c r="H365" s="87" t="s">
        <v>740</v>
      </c>
      <c r="I365" s="87" t="s">
        <v>90</v>
      </c>
      <c r="J365" s="87" t="s">
        <v>3614</v>
      </c>
      <c r="K365" s="86" t="s">
        <v>1170</v>
      </c>
      <c r="L365" s="87" t="s">
        <v>4701</v>
      </c>
      <c r="M365" s="89">
        <v>46009.333333333343</v>
      </c>
      <c r="N365" s="89">
        <v>46009.541666666657</v>
      </c>
      <c r="O365" s="86" t="s">
        <v>31</v>
      </c>
      <c r="P365" s="87" t="s">
        <v>1250</v>
      </c>
      <c r="Q365" s="87" t="s">
        <v>1251</v>
      </c>
      <c r="R365" s="87" t="s">
        <v>1283</v>
      </c>
      <c r="S365" s="87" t="s">
        <v>5397</v>
      </c>
      <c r="T365" s="87" t="s">
        <v>1253</v>
      </c>
      <c r="U365" s="87" t="s">
        <v>1846</v>
      </c>
      <c r="V365" s="87" t="s">
        <v>40</v>
      </c>
      <c r="W365" s="87" t="s">
        <v>121</v>
      </c>
      <c r="X365" s="87" t="s">
        <v>1214</v>
      </c>
      <c r="Y365" s="87">
        <v>1</v>
      </c>
      <c r="Z365" s="90">
        <f>IF(T365="SOPORTE_TELEFÓNICO",'TARIFAS 2025'!$B$14,IF(V365="PRINCIPAL",'TARIFAS 2025'!$B$8,IF(V365="INTERMEDIA",'TARIFAS 2025'!$C$8,IF(V365="LEJANA",'TARIFAS 2025'!$D$8))))</f>
        <v>22000</v>
      </c>
      <c r="AA365" s="90">
        <f t="shared" si="6"/>
        <v>22000</v>
      </c>
    </row>
    <row r="366" spans="1:27" s="82" customFormat="1" x14ac:dyDescent="0.3">
      <c r="A366" s="87" t="s">
        <v>68</v>
      </c>
      <c r="B366" s="86" t="str">
        <f>VLOOKUP(A366,'CENTROS DE COSTOS'!A:D,2,0)</f>
        <v>0036-0001</v>
      </c>
      <c r="C366" s="86" t="str">
        <f>VLOOKUP(A366,'CENTROS DE COSTOS'!A:D,3,0)</f>
        <v>Wompi Costa</v>
      </c>
      <c r="D366" s="87" t="s">
        <v>1680</v>
      </c>
      <c r="E366" s="88" t="s">
        <v>4012</v>
      </c>
      <c r="F366" s="87" t="s">
        <v>3087</v>
      </c>
      <c r="G366" s="86" t="s">
        <v>31</v>
      </c>
      <c r="H366" s="87" t="s">
        <v>253</v>
      </c>
      <c r="I366" s="87" t="s">
        <v>68</v>
      </c>
      <c r="J366" s="87" t="s">
        <v>3615</v>
      </c>
      <c r="K366" s="86" t="s">
        <v>1170</v>
      </c>
      <c r="L366" s="87" t="s">
        <v>4702</v>
      </c>
      <c r="M366" s="89">
        <v>46009.422222222223</v>
      </c>
      <c r="N366" s="89">
        <v>46009.659722222219</v>
      </c>
      <c r="O366" s="86" t="s">
        <v>31</v>
      </c>
      <c r="P366" s="87" t="s">
        <v>1250</v>
      </c>
      <c r="Q366" s="87" t="s">
        <v>1280</v>
      </c>
      <c r="R366" s="87" t="s">
        <v>1283</v>
      </c>
      <c r="S366" s="87" t="s">
        <v>5398</v>
      </c>
      <c r="T366" s="87" t="s">
        <v>1253</v>
      </c>
      <c r="U366" s="87" t="s">
        <v>1844</v>
      </c>
      <c r="V366" s="87" t="s">
        <v>40</v>
      </c>
      <c r="W366" s="87" t="s">
        <v>121</v>
      </c>
      <c r="X366" s="87" t="s">
        <v>1325</v>
      </c>
      <c r="Y366" s="87">
        <v>1</v>
      </c>
      <c r="Z366" s="90">
        <f>IF(T366="SOPORTE_TELEFÓNICO",'TARIFAS 2025'!$B$14,IF(V366="PRINCIPAL",'TARIFAS 2025'!$B$8,IF(V366="INTERMEDIA",'TARIFAS 2025'!$C$8,IF(V366="LEJANA",'TARIFAS 2025'!$D$8))))</f>
        <v>22000</v>
      </c>
      <c r="AA366" s="90">
        <f t="shared" si="6"/>
        <v>22000</v>
      </c>
    </row>
    <row r="367" spans="1:27" s="82" customFormat="1" x14ac:dyDescent="0.3">
      <c r="A367" s="87" t="s">
        <v>88</v>
      </c>
      <c r="B367" s="86" t="str">
        <f>VLOOKUP(A367,'CENTROS DE COSTOS'!A:D,2,0)</f>
        <v>0036-0005</v>
      </c>
      <c r="C367" s="86" t="str">
        <f>VLOOKUP(A367,'CENTROS DE COSTOS'!A:D,3,0)</f>
        <v>Wompi Noroccidente</v>
      </c>
      <c r="D367" s="87" t="s">
        <v>1695</v>
      </c>
      <c r="E367" s="88" t="s">
        <v>4013</v>
      </c>
      <c r="F367" s="87" t="s">
        <v>3088</v>
      </c>
      <c r="G367" s="86" t="s">
        <v>31</v>
      </c>
      <c r="H367" s="87" t="s">
        <v>120</v>
      </c>
      <c r="I367" s="87" t="s">
        <v>198</v>
      </c>
      <c r="J367" s="87" t="s">
        <v>3616</v>
      </c>
      <c r="K367" s="86" t="s">
        <v>1170</v>
      </c>
      <c r="L367" s="87" t="s">
        <v>4703</v>
      </c>
      <c r="M367" s="89">
        <v>46008.574305555558</v>
      </c>
      <c r="N367" s="89">
        <v>46009.667361111111</v>
      </c>
      <c r="O367" s="86" t="s">
        <v>31</v>
      </c>
      <c r="P367" s="87" t="s">
        <v>1262</v>
      </c>
      <c r="Q367" s="87" t="s">
        <v>1263</v>
      </c>
      <c r="R367" s="87" t="s">
        <v>1264</v>
      </c>
      <c r="S367" s="87" t="s">
        <v>5399</v>
      </c>
      <c r="T367" s="87" t="s">
        <v>1253</v>
      </c>
      <c r="U367" s="87" t="s">
        <v>1845</v>
      </c>
      <c r="V367" s="87" t="s">
        <v>41</v>
      </c>
      <c r="W367" s="87" t="s">
        <v>121</v>
      </c>
      <c r="X367" s="87" t="s">
        <v>1220</v>
      </c>
      <c r="Y367" s="87">
        <v>1</v>
      </c>
      <c r="Z367" s="90">
        <f>IF(T367="SOPORTE_TELEFÓNICO",'TARIFAS 2025'!$B$14,IF(V367="PRINCIPAL",'TARIFAS 2025'!$B$8,IF(V367="INTERMEDIA",'TARIFAS 2025'!$C$8,IF(V367="LEJANA",'TARIFAS 2025'!$D$8))))</f>
        <v>22000</v>
      </c>
      <c r="AA367" s="90">
        <f t="shared" si="6"/>
        <v>22000</v>
      </c>
    </row>
    <row r="368" spans="1:27" s="82" customFormat="1" x14ac:dyDescent="0.3">
      <c r="A368" s="87" t="s">
        <v>98</v>
      </c>
      <c r="B368" s="86" t="str">
        <f>VLOOKUP(A368,'CENTROS DE COSTOS'!A:D,2,0)</f>
        <v>0036-0006</v>
      </c>
      <c r="C368" s="86" t="str">
        <f>VLOOKUP(A368,'CENTROS DE COSTOS'!A:D,3,0)</f>
        <v>Wompi Oriente</v>
      </c>
      <c r="D368" s="87" t="s">
        <v>1636</v>
      </c>
      <c r="E368" s="88" t="s">
        <v>4014</v>
      </c>
      <c r="F368" s="87" t="s">
        <v>3089</v>
      </c>
      <c r="G368" s="86" t="s">
        <v>31</v>
      </c>
      <c r="H368" s="87" t="s">
        <v>814</v>
      </c>
      <c r="I368" s="87" t="s">
        <v>98</v>
      </c>
      <c r="J368" s="87" t="s">
        <v>3617</v>
      </c>
      <c r="K368" s="86" t="s">
        <v>1170</v>
      </c>
      <c r="L368" s="87" t="s">
        <v>4704</v>
      </c>
      <c r="M368" s="89">
        <v>46008.402083333327</v>
      </c>
      <c r="N368" s="89">
        <v>46009.675694444442</v>
      </c>
      <c r="O368" s="86" t="s">
        <v>31</v>
      </c>
      <c r="P368" s="87" t="s">
        <v>1332</v>
      </c>
      <c r="Q368" s="87" t="s">
        <v>1346</v>
      </c>
      <c r="R368" s="87" t="s">
        <v>1333</v>
      </c>
      <c r="S368" s="87" t="s">
        <v>5400</v>
      </c>
      <c r="T368" s="87" t="s">
        <v>1172</v>
      </c>
      <c r="U368" s="87" t="s">
        <v>1848</v>
      </c>
      <c r="V368" s="87" t="s">
        <v>40</v>
      </c>
      <c r="W368" s="87" t="s">
        <v>121</v>
      </c>
      <c r="X368" s="87" t="s">
        <v>1261</v>
      </c>
      <c r="Y368" s="87">
        <v>2</v>
      </c>
      <c r="Z368" s="90">
        <f>IF(T368="SOPORTE_TELEFÓNICO",'TARIFAS 2025'!$B$14,IF(V368="PRINCIPAL",'TARIFAS 2025'!$B$8,IF(V368="INTERMEDIA",'TARIFAS 2025'!$C$8,IF(V368="LEJANA",'TARIFAS 2025'!$D$8))))</f>
        <v>51282</v>
      </c>
      <c r="AA368" s="90">
        <f t="shared" si="6"/>
        <v>102564</v>
      </c>
    </row>
    <row r="369" spans="1:27" s="82" customFormat="1" x14ac:dyDescent="0.3">
      <c r="A369" s="87" t="s">
        <v>96</v>
      </c>
      <c r="B369" s="86" t="str">
        <f>VLOOKUP(A369,'CENTROS DE COSTOS'!A:D,2,0)</f>
        <v>0036-0007</v>
      </c>
      <c r="C369" s="86" t="str">
        <f>VLOOKUP(A369,'CENTROS DE COSTOS'!A:D,3,0)</f>
        <v>Wompi Santander</v>
      </c>
      <c r="D369" s="87" t="s">
        <v>3828</v>
      </c>
      <c r="E369" s="88" t="s">
        <v>4015</v>
      </c>
      <c r="F369" s="87" t="s">
        <v>3090</v>
      </c>
      <c r="G369" s="86" t="s">
        <v>31</v>
      </c>
      <c r="H369" s="87" t="s">
        <v>322</v>
      </c>
      <c r="I369" s="87" t="s">
        <v>426</v>
      </c>
      <c r="J369" s="87" t="s">
        <v>3618</v>
      </c>
      <c r="K369" s="86" t="s">
        <v>1170</v>
      </c>
      <c r="L369" s="87" t="s">
        <v>4705</v>
      </c>
      <c r="M369" s="89">
        <v>46000.701388888891</v>
      </c>
      <c r="N369" s="89">
        <v>46009.681250000001</v>
      </c>
      <c r="O369" s="86" t="s">
        <v>31</v>
      </c>
      <c r="P369" s="87" t="s">
        <v>1247</v>
      </c>
      <c r="Q369" s="87" t="s">
        <v>1300</v>
      </c>
      <c r="R369" s="87" t="s">
        <v>1301</v>
      </c>
      <c r="S369" s="87" t="s">
        <v>5401</v>
      </c>
      <c r="T369" s="87" t="s">
        <v>1172</v>
      </c>
      <c r="U369" s="87" t="s">
        <v>1841</v>
      </c>
      <c r="V369" s="87" t="s">
        <v>41</v>
      </c>
      <c r="W369" s="87" t="s">
        <v>121</v>
      </c>
      <c r="X369" s="87" t="s">
        <v>1335</v>
      </c>
      <c r="Y369" s="87">
        <v>1</v>
      </c>
      <c r="Z369" s="90">
        <f>IF(T369="SOPORTE_TELEFÓNICO",'TARIFAS 2025'!$B$14,IF(V369="PRINCIPAL",'TARIFAS 2025'!$B$8,IF(V369="INTERMEDIA",'TARIFAS 2025'!$C$8,IF(V369="LEJANA",'TARIFAS 2025'!$D$8))))</f>
        <v>172989</v>
      </c>
      <c r="AA369" s="90">
        <f t="shared" si="6"/>
        <v>172989</v>
      </c>
    </row>
    <row r="370" spans="1:27" s="82" customFormat="1" x14ac:dyDescent="0.3">
      <c r="A370" s="87" t="s">
        <v>71</v>
      </c>
      <c r="B370" s="86" t="str">
        <f>VLOOKUP(A370,'CENTROS DE COSTOS'!A:D,2,0)</f>
        <v>0036-0004</v>
      </c>
      <c r="C370" s="86" t="str">
        <f>VLOOKUP(A370,'CENTROS DE COSTOS'!A:D,3,0)</f>
        <v>Wompi Centro</v>
      </c>
      <c r="D370" s="87" t="s">
        <v>1637</v>
      </c>
      <c r="E370" s="88" t="s">
        <v>4016</v>
      </c>
      <c r="F370" s="87" t="s">
        <v>3091</v>
      </c>
      <c r="G370" s="86" t="s">
        <v>31</v>
      </c>
      <c r="H370" s="87" t="s">
        <v>618</v>
      </c>
      <c r="I370" s="87" t="s">
        <v>71</v>
      </c>
      <c r="J370" s="87" t="s">
        <v>3619</v>
      </c>
      <c r="K370" s="86" t="s">
        <v>1170</v>
      </c>
      <c r="L370" s="87" t="s">
        <v>4706</v>
      </c>
      <c r="M370" s="89">
        <v>46009.368055555547</v>
      </c>
      <c r="N370" s="89">
        <v>46009.70208333333</v>
      </c>
      <c r="O370" s="86" t="s">
        <v>31</v>
      </c>
      <c r="P370" s="87" t="s">
        <v>1262</v>
      </c>
      <c r="Q370" s="87" t="s">
        <v>1263</v>
      </c>
      <c r="R370" s="87" t="s">
        <v>1264</v>
      </c>
      <c r="S370" s="87" t="s">
        <v>5402</v>
      </c>
      <c r="T370" s="87" t="s">
        <v>1172</v>
      </c>
      <c r="U370" s="87" t="s">
        <v>1848</v>
      </c>
      <c r="V370" s="87" t="s">
        <v>40</v>
      </c>
      <c r="W370" s="87" t="s">
        <v>121</v>
      </c>
      <c r="X370" s="87" t="s">
        <v>1216</v>
      </c>
      <c r="Y370" s="87">
        <v>1</v>
      </c>
      <c r="Z370" s="90">
        <f>IF(T370="SOPORTE_TELEFÓNICO",'TARIFAS 2025'!$B$14,IF(V370="PRINCIPAL",'TARIFAS 2025'!$B$8,IF(V370="INTERMEDIA",'TARIFAS 2025'!$C$8,IF(V370="LEJANA",'TARIFAS 2025'!$D$8))))</f>
        <v>51282</v>
      </c>
      <c r="AA370" s="90">
        <f t="shared" si="6"/>
        <v>51282</v>
      </c>
    </row>
    <row r="371" spans="1:27" s="82" customFormat="1" x14ac:dyDescent="0.3">
      <c r="A371" s="87" t="s">
        <v>71</v>
      </c>
      <c r="B371" s="86" t="str">
        <f>VLOOKUP(A371,'CENTROS DE COSTOS'!A:D,2,0)</f>
        <v>0036-0004</v>
      </c>
      <c r="C371" s="86" t="str">
        <f>VLOOKUP(A371,'CENTROS DE COSTOS'!A:D,3,0)</f>
        <v>Wompi Centro</v>
      </c>
      <c r="D371" s="87" t="s">
        <v>1637</v>
      </c>
      <c r="E371" s="88" t="s">
        <v>4017</v>
      </c>
      <c r="F371" s="87" t="s">
        <v>3092</v>
      </c>
      <c r="G371" s="86" t="s">
        <v>31</v>
      </c>
      <c r="H371" s="87" t="s">
        <v>618</v>
      </c>
      <c r="I371" s="87" t="s">
        <v>71</v>
      </c>
      <c r="J371" s="87" t="s">
        <v>3620</v>
      </c>
      <c r="K371" s="86" t="s">
        <v>1170</v>
      </c>
      <c r="L371" s="87" t="s">
        <v>4707</v>
      </c>
      <c r="M371" s="89">
        <v>46000.621527777781</v>
      </c>
      <c r="N371" s="89">
        <v>46009.703472222223</v>
      </c>
      <c r="O371" s="86" t="s">
        <v>31</v>
      </c>
      <c r="P371" s="87" t="s">
        <v>1340</v>
      </c>
      <c r="Q371" s="87" t="s">
        <v>1831</v>
      </c>
      <c r="R371" s="87" t="s">
        <v>1397</v>
      </c>
      <c r="S371" s="87" t="s">
        <v>5403</v>
      </c>
      <c r="T371" s="87" t="s">
        <v>1172</v>
      </c>
      <c r="U371" s="87" t="s">
        <v>1840</v>
      </c>
      <c r="V371" s="87" t="s">
        <v>40</v>
      </c>
      <c r="W371" s="87" t="s">
        <v>121</v>
      </c>
      <c r="X371" s="87" t="s">
        <v>1857</v>
      </c>
      <c r="Y371" s="87">
        <v>3</v>
      </c>
      <c r="Z371" s="90">
        <f>IF(T371="SOPORTE_TELEFÓNICO",'TARIFAS 2025'!$B$14,IF(V371="PRINCIPAL",'TARIFAS 2025'!$B$8,IF(V371="INTERMEDIA",'TARIFAS 2025'!$C$8,IF(V371="LEJANA",'TARIFAS 2025'!$D$8))))</f>
        <v>51282</v>
      </c>
      <c r="AA371" s="90">
        <f t="shared" si="6"/>
        <v>153846</v>
      </c>
    </row>
    <row r="372" spans="1:27" s="82" customFormat="1" x14ac:dyDescent="0.3">
      <c r="A372" s="87" t="s">
        <v>85</v>
      </c>
      <c r="B372" s="86" t="str">
        <f>VLOOKUP(A372,'CENTROS DE COSTOS'!A:D,2,0)</f>
        <v>0036-0006</v>
      </c>
      <c r="C372" s="86" t="str">
        <f>VLOOKUP(A372,'CENTROS DE COSTOS'!A:D,3,0)</f>
        <v>Wompi Oriente</v>
      </c>
      <c r="D372" s="87" t="s">
        <v>1640</v>
      </c>
      <c r="E372" s="88" t="s">
        <v>4018</v>
      </c>
      <c r="F372" s="87" t="s">
        <v>3093</v>
      </c>
      <c r="G372" s="86" t="s">
        <v>31</v>
      </c>
      <c r="H372" s="87" t="s">
        <v>1056</v>
      </c>
      <c r="I372" s="87" t="s">
        <v>85</v>
      </c>
      <c r="J372" s="87" t="s">
        <v>3621</v>
      </c>
      <c r="K372" s="86" t="s">
        <v>1170</v>
      </c>
      <c r="L372" s="87" t="s">
        <v>4708</v>
      </c>
      <c r="M372" s="89">
        <v>46009.333333333343</v>
      </c>
      <c r="N372" s="89">
        <v>46010.325694444437</v>
      </c>
      <c r="O372" s="86" t="s">
        <v>31</v>
      </c>
      <c r="P372" s="87" t="s">
        <v>1262</v>
      </c>
      <c r="Q372" s="87" t="s">
        <v>1263</v>
      </c>
      <c r="R372" s="87" t="s">
        <v>1264</v>
      </c>
      <c r="S372" s="87" t="s">
        <v>5404</v>
      </c>
      <c r="T372" s="87" t="s">
        <v>1253</v>
      </c>
      <c r="U372" s="87" t="s">
        <v>1845</v>
      </c>
      <c r="V372" s="87" t="s">
        <v>40</v>
      </c>
      <c r="W372" s="87" t="s">
        <v>121</v>
      </c>
      <c r="X372" s="87" t="s">
        <v>1308</v>
      </c>
      <c r="Y372" s="87">
        <v>1</v>
      </c>
      <c r="Z372" s="90">
        <f>IF(T372="SOPORTE_TELEFÓNICO",'TARIFAS 2025'!$B$14,IF(V372="PRINCIPAL",'TARIFAS 2025'!$B$8,IF(V372="INTERMEDIA",'TARIFAS 2025'!$C$8,IF(V372="LEJANA",'TARIFAS 2025'!$D$8))))</f>
        <v>22000</v>
      </c>
      <c r="AA372" s="90">
        <f t="shared" si="6"/>
        <v>22000</v>
      </c>
    </row>
    <row r="373" spans="1:27" s="82" customFormat="1" x14ac:dyDescent="0.3">
      <c r="A373" s="87" t="s">
        <v>71</v>
      </c>
      <c r="B373" s="86" t="str">
        <f>VLOOKUP(A373,'CENTROS DE COSTOS'!A:D,2,0)</f>
        <v>0036-0004</v>
      </c>
      <c r="C373" s="86" t="str">
        <f>VLOOKUP(A373,'CENTROS DE COSTOS'!A:D,3,0)</f>
        <v>Wompi Centro</v>
      </c>
      <c r="D373" s="87" t="s">
        <v>1652</v>
      </c>
      <c r="E373" s="88" t="s">
        <v>4019</v>
      </c>
      <c r="F373" s="87" t="s">
        <v>3094</v>
      </c>
      <c r="G373" s="86" t="s">
        <v>31</v>
      </c>
      <c r="H373" s="87" t="s">
        <v>618</v>
      </c>
      <c r="I373" s="87" t="s">
        <v>698</v>
      </c>
      <c r="J373" s="87" t="s">
        <v>3622</v>
      </c>
      <c r="K373" s="86" t="s">
        <v>1170</v>
      </c>
      <c r="L373" s="87" t="s">
        <v>4709</v>
      </c>
      <c r="M373" s="89">
        <v>46009.333333333343</v>
      </c>
      <c r="N373" s="89">
        <v>46010.330555555563</v>
      </c>
      <c r="O373" s="86" t="s">
        <v>31</v>
      </c>
      <c r="P373" s="87" t="s">
        <v>1262</v>
      </c>
      <c r="Q373" s="87" t="s">
        <v>1263</v>
      </c>
      <c r="R373" s="87" t="s">
        <v>1264</v>
      </c>
      <c r="S373" s="87" t="s">
        <v>5405</v>
      </c>
      <c r="T373" s="87" t="s">
        <v>1172</v>
      </c>
      <c r="U373" s="87" t="s">
        <v>1841</v>
      </c>
      <c r="V373" s="87" t="s">
        <v>40</v>
      </c>
      <c r="W373" s="87" t="s">
        <v>121</v>
      </c>
      <c r="X373" s="87" t="s">
        <v>1312</v>
      </c>
      <c r="Y373" s="87">
        <v>1</v>
      </c>
      <c r="Z373" s="90">
        <f>IF(T373="SOPORTE_TELEFÓNICO",'TARIFAS 2025'!$B$14,IF(V373="PRINCIPAL",'TARIFAS 2025'!$B$8,IF(V373="INTERMEDIA",'TARIFAS 2025'!$C$8,IF(V373="LEJANA",'TARIFAS 2025'!$D$8))))</f>
        <v>51282</v>
      </c>
      <c r="AA373" s="90">
        <f t="shared" si="6"/>
        <v>51282</v>
      </c>
    </row>
    <row r="374" spans="1:27" s="82" customFormat="1" x14ac:dyDescent="0.3">
      <c r="A374" s="87" t="s">
        <v>68</v>
      </c>
      <c r="B374" s="86" t="str">
        <f>VLOOKUP(A374,'CENTROS DE COSTOS'!A:D,2,0)</f>
        <v>0036-0001</v>
      </c>
      <c r="C374" s="86" t="str">
        <f>VLOOKUP(A374,'CENTROS DE COSTOS'!A:D,3,0)</f>
        <v>Wompi Costa</v>
      </c>
      <c r="D374" s="87" t="s">
        <v>1680</v>
      </c>
      <c r="E374" s="88" t="s">
        <v>4020</v>
      </c>
      <c r="F374" s="87" t="s">
        <v>3095</v>
      </c>
      <c r="G374" s="86" t="s">
        <v>31</v>
      </c>
      <c r="H374" s="87" t="s">
        <v>253</v>
      </c>
      <c r="I374" s="87" t="s">
        <v>68</v>
      </c>
      <c r="J374" s="87" t="s">
        <v>3623</v>
      </c>
      <c r="K374" s="86" t="s">
        <v>1170</v>
      </c>
      <c r="L374" s="87" t="s">
        <v>4710</v>
      </c>
      <c r="M374" s="89">
        <v>45981.538194444453</v>
      </c>
      <c r="N374" s="89">
        <v>46010.351388888892</v>
      </c>
      <c r="O374" s="86" t="s">
        <v>31</v>
      </c>
      <c r="P374" s="87" t="s">
        <v>1250</v>
      </c>
      <c r="Q374" s="87" t="s">
        <v>1280</v>
      </c>
      <c r="R374" s="87" t="s">
        <v>1283</v>
      </c>
      <c r="S374" s="87" t="s">
        <v>5406</v>
      </c>
      <c r="T374" s="87" t="s">
        <v>1172</v>
      </c>
      <c r="U374" s="87" t="s">
        <v>1843</v>
      </c>
      <c r="V374" s="87" t="s">
        <v>40</v>
      </c>
      <c r="W374" s="87" t="s">
        <v>121</v>
      </c>
      <c r="X374" s="87" t="s">
        <v>1401</v>
      </c>
      <c r="Y374" s="87">
        <v>4</v>
      </c>
      <c r="Z374" s="90">
        <f>IF(T374="SOPORTE_TELEFÓNICO",'TARIFAS 2025'!$B$14,IF(V374="PRINCIPAL",'TARIFAS 2025'!$B$8,IF(V374="INTERMEDIA",'TARIFAS 2025'!$C$8,IF(V374="LEJANA",'TARIFAS 2025'!$D$8))))</f>
        <v>51282</v>
      </c>
      <c r="AA374" s="90">
        <f t="shared" si="6"/>
        <v>205128</v>
      </c>
    </row>
    <row r="375" spans="1:27" s="82" customFormat="1" x14ac:dyDescent="0.3">
      <c r="A375" s="87" t="s">
        <v>92</v>
      </c>
      <c r="B375" s="86" t="str">
        <f>VLOOKUP(A375,'CENTROS DE COSTOS'!A:D,2,0)</f>
        <v>0036-0002</v>
      </c>
      <c r="C375" s="86" t="str">
        <f>VLOOKUP(A375,'CENTROS DE COSTOS'!A:D,3,0)</f>
        <v>Wompi Eje Cafetero</v>
      </c>
      <c r="D375" s="87" t="s">
        <v>1681</v>
      </c>
      <c r="E375" s="88" t="s">
        <v>4021</v>
      </c>
      <c r="F375" s="87" t="s">
        <v>1615</v>
      </c>
      <c r="G375" s="86" t="s">
        <v>31</v>
      </c>
      <c r="H375" s="87" t="s">
        <v>1101</v>
      </c>
      <c r="I375" s="87" t="s">
        <v>1109</v>
      </c>
      <c r="J375" s="87" t="s">
        <v>1765</v>
      </c>
      <c r="K375" s="86" t="s">
        <v>1170</v>
      </c>
      <c r="L375" s="87" t="s">
        <v>4711</v>
      </c>
      <c r="M375" s="89">
        <v>45981.560416666667</v>
      </c>
      <c r="N375" s="89">
        <v>46010.35833333333</v>
      </c>
      <c r="O375" s="86" t="s">
        <v>31</v>
      </c>
      <c r="P375" s="87" t="s">
        <v>1257</v>
      </c>
      <c r="Q375" s="87" t="s">
        <v>1285</v>
      </c>
      <c r="R375" s="87" t="s">
        <v>1259</v>
      </c>
      <c r="S375" s="87" t="s">
        <v>5407</v>
      </c>
      <c r="T375" s="87" t="s">
        <v>1172</v>
      </c>
      <c r="U375" s="87" t="s">
        <v>1841</v>
      </c>
      <c r="V375" s="87" t="s">
        <v>40</v>
      </c>
      <c r="W375" s="87" t="s">
        <v>121</v>
      </c>
      <c r="X375" s="87" t="s">
        <v>1193</v>
      </c>
      <c r="Y375" s="87">
        <v>2</v>
      </c>
      <c r="Z375" s="90">
        <f>IF(T375="SOPORTE_TELEFÓNICO",'TARIFAS 2025'!$B$14,IF(V375="PRINCIPAL",'TARIFAS 2025'!$B$8,IF(V375="INTERMEDIA",'TARIFAS 2025'!$C$8,IF(V375="LEJANA",'TARIFAS 2025'!$D$8))))</f>
        <v>51282</v>
      </c>
      <c r="AA375" s="90">
        <f t="shared" si="6"/>
        <v>102564</v>
      </c>
    </row>
    <row r="376" spans="1:27" s="82" customFormat="1" x14ac:dyDescent="0.3">
      <c r="A376" s="87" t="s">
        <v>88</v>
      </c>
      <c r="B376" s="86" t="str">
        <f>VLOOKUP(A376,'CENTROS DE COSTOS'!A:D,2,0)</f>
        <v>0036-0005</v>
      </c>
      <c r="C376" s="86" t="str">
        <f>VLOOKUP(A376,'CENTROS DE COSTOS'!A:D,3,0)</f>
        <v>Wompi Noroccidente</v>
      </c>
      <c r="D376" s="87" t="s">
        <v>1665</v>
      </c>
      <c r="E376" s="88" t="s">
        <v>4022</v>
      </c>
      <c r="F376" s="87" t="s">
        <v>1604</v>
      </c>
      <c r="G376" s="86" t="s">
        <v>31</v>
      </c>
      <c r="H376" s="87" t="s">
        <v>120</v>
      </c>
      <c r="I376" s="87" t="s">
        <v>180</v>
      </c>
      <c r="J376" s="87" t="s">
        <v>1740</v>
      </c>
      <c r="K376" s="86" t="s">
        <v>1170</v>
      </c>
      <c r="L376" s="87" t="s">
        <v>4712</v>
      </c>
      <c r="M376" s="89">
        <v>46009.450694444437</v>
      </c>
      <c r="N376" s="89">
        <v>46010.380555555559</v>
      </c>
      <c r="O376" s="86" t="s">
        <v>31</v>
      </c>
      <c r="P376" s="87" t="s">
        <v>1303</v>
      </c>
      <c r="Q376" s="87" t="s">
        <v>1304</v>
      </c>
      <c r="R376" s="87" t="s">
        <v>1305</v>
      </c>
      <c r="S376" s="87" t="s">
        <v>5408</v>
      </c>
      <c r="T376" s="87" t="s">
        <v>1253</v>
      </c>
      <c r="U376" s="87" t="s">
        <v>1846</v>
      </c>
      <c r="V376" s="87" t="s">
        <v>40</v>
      </c>
      <c r="W376" s="87" t="s">
        <v>121</v>
      </c>
      <c r="X376" s="87" t="s">
        <v>1318</v>
      </c>
      <c r="Y376" s="87">
        <v>1</v>
      </c>
      <c r="Z376" s="90">
        <f>IF(T376="SOPORTE_TELEFÓNICO",'TARIFAS 2025'!$B$14,IF(V376="PRINCIPAL",'TARIFAS 2025'!$B$8,IF(V376="INTERMEDIA",'TARIFAS 2025'!$C$8,IF(V376="LEJANA",'TARIFAS 2025'!$D$8))))</f>
        <v>22000</v>
      </c>
      <c r="AA376" s="90">
        <f t="shared" si="6"/>
        <v>22000</v>
      </c>
    </row>
    <row r="377" spans="1:27" s="82" customFormat="1" x14ac:dyDescent="0.3">
      <c r="A377" s="87" t="s">
        <v>77</v>
      </c>
      <c r="B377" s="86" t="str">
        <f>VLOOKUP(A377,'CENTROS DE COSTOS'!A:D,2,0)</f>
        <v>0036-0003</v>
      </c>
      <c r="C377" s="86" t="str">
        <f>VLOOKUP(A377,'CENTROS DE COSTOS'!A:D,3,0)</f>
        <v>Wompi Suroccidente</v>
      </c>
      <c r="D377" s="87" t="s">
        <v>1677</v>
      </c>
      <c r="E377" s="88" t="s">
        <v>4023</v>
      </c>
      <c r="F377" s="87" t="s">
        <v>3096</v>
      </c>
      <c r="G377" s="86" t="s">
        <v>31</v>
      </c>
      <c r="H377" s="87" t="s">
        <v>1101</v>
      </c>
      <c r="I377" s="87" t="s">
        <v>1122</v>
      </c>
      <c r="J377" s="87" t="s">
        <v>2082</v>
      </c>
      <c r="K377" s="86" t="s">
        <v>1170</v>
      </c>
      <c r="L377" s="87" t="s">
        <v>4713</v>
      </c>
      <c r="M377" s="89">
        <v>46006.48541666667</v>
      </c>
      <c r="N377" s="89">
        <v>46010.401388888888</v>
      </c>
      <c r="O377" s="86" t="s">
        <v>31</v>
      </c>
      <c r="P377" s="87" t="s">
        <v>1247</v>
      </c>
      <c r="Q377" s="87" t="s">
        <v>1248</v>
      </c>
      <c r="R377" s="87" t="s">
        <v>1249</v>
      </c>
      <c r="S377" s="87" t="s">
        <v>5409</v>
      </c>
      <c r="T377" s="87" t="s">
        <v>1172</v>
      </c>
      <c r="U377" s="87" t="s">
        <v>1847</v>
      </c>
      <c r="V377" s="87" t="s">
        <v>40</v>
      </c>
      <c r="W377" s="87" t="s">
        <v>121</v>
      </c>
      <c r="X377" s="87" t="s">
        <v>1288</v>
      </c>
      <c r="Y377" s="87">
        <v>2</v>
      </c>
      <c r="Z377" s="90">
        <f>IF(T377="SOPORTE_TELEFÓNICO",'TARIFAS 2025'!$B$14,IF(V377="PRINCIPAL",'TARIFAS 2025'!$B$8,IF(V377="INTERMEDIA",'TARIFAS 2025'!$C$8,IF(V377="LEJANA",'TARIFAS 2025'!$D$8))))</f>
        <v>51282</v>
      </c>
      <c r="AA377" s="90">
        <f t="shared" si="6"/>
        <v>102564</v>
      </c>
    </row>
    <row r="378" spans="1:27" s="82" customFormat="1" x14ac:dyDescent="0.3">
      <c r="A378" s="87" t="s">
        <v>88</v>
      </c>
      <c r="B378" s="86" t="str">
        <f>VLOOKUP(A378,'CENTROS DE COSTOS'!A:D,2,0)</f>
        <v>0036-0005</v>
      </c>
      <c r="C378" s="86" t="str">
        <f>VLOOKUP(A378,'CENTROS DE COSTOS'!A:D,3,0)</f>
        <v>Wompi Noroccidente</v>
      </c>
      <c r="D378" s="87" t="s">
        <v>3829</v>
      </c>
      <c r="E378" s="88" t="s">
        <v>4024</v>
      </c>
      <c r="F378" s="87" t="s">
        <v>3097</v>
      </c>
      <c r="G378" s="86" t="s">
        <v>31</v>
      </c>
      <c r="H378" s="87" t="s">
        <v>120</v>
      </c>
      <c r="I378" s="87" t="s">
        <v>214</v>
      </c>
      <c r="J378" s="87" t="s">
        <v>3624</v>
      </c>
      <c r="K378" s="86" t="s">
        <v>1170</v>
      </c>
      <c r="L378" s="87" t="s">
        <v>4714</v>
      </c>
      <c r="M378" s="89">
        <v>46004.375</v>
      </c>
      <c r="N378" s="89">
        <v>46010.408333333333</v>
      </c>
      <c r="O378" s="86" t="s">
        <v>31</v>
      </c>
      <c r="P378" s="87" t="s">
        <v>1250</v>
      </c>
      <c r="Q378" s="87" t="s">
        <v>1251</v>
      </c>
      <c r="R378" s="87" t="s">
        <v>1283</v>
      </c>
      <c r="S378" s="87" t="s">
        <v>5410</v>
      </c>
      <c r="T378" s="87" t="s">
        <v>1253</v>
      </c>
      <c r="U378" s="87" t="s">
        <v>1841</v>
      </c>
      <c r="V378" s="87" t="s">
        <v>40</v>
      </c>
      <c r="W378" s="87" t="s">
        <v>121</v>
      </c>
      <c r="X378" s="87" t="s">
        <v>5725</v>
      </c>
      <c r="Y378" s="87">
        <v>3</v>
      </c>
      <c r="Z378" s="90">
        <f>IF(T378="SOPORTE_TELEFÓNICO",'TARIFAS 2025'!$B$14,IF(V378="PRINCIPAL",'TARIFAS 2025'!$B$8,IF(V378="INTERMEDIA",'TARIFAS 2025'!$C$8,IF(V378="LEJANA",'TARIFAS 2025'!$D$8))))</f>
        <v>22000</v>
      </c>
      <c r="AA378" s="90">
        <f t="shared" si="6"/>
        <v>66000</v>
      </c>
    </row>
    <row r="379" spans="1:27" s="82" customFormat="1" x14ac:dyDescent="0.3">
      <c r="A379" s="87" t="s">
        <v>88</v>
      </c>
      <c r="B379" s="86" t="str">
        <f>VLOOKUP(A379,'CENTROS DE COSTOS'!A:D,2,0)</f>
        <v>0036-0005</v>
      </c>
      <c r="C379" s="86" t="str">
        <f>VLOOKUP(A379,'CENTROS DE COSTOS'!A:D,3,0)</f>
        <v>Wompi Noroccidente</v>
      </c>
      <c r="D379" s="87" t="s">
        <v>3824</v>
      </c>
      <c r="E379" s="88" t="s">
        <v>4025</v>
      </c>
      <c r="F379" s="87" t="s">
        <v>3074</v>
      </c>
      <c r="G379" s="86" t="s">
        <v>31</v>
      </c>
      <c r="H379" s="87" t="s">
        <v>120</v>
      </c>
      <c r="I379" s="87" t="s">
        <v>178</v>
      </c>
      <c r="J379" s="87" t="s">
        <v>3609</v>
      </c>
      <c r="K379" s="86" t="s">
        <v>1170</v>
      </c>
      <c r="L379" s="87" t="s">
        <v>4715</v>
      </c>
      <c r="M379" s="89">
        <v>46009.347222222219</v>
      </c>
      <c r="N379" s="89">
        <v>46010.424305555563</v>
      </c>
      <c r="O379" s="86" t="s">
        <v>31</v>
      </c>
      <c r="P379" s="87" t="s">
        <v>1332</v>
      </c>
      <c r="Q379" s="87" t="s">
        <v>1307</v>
      </c>
      <c r="R379" s="87" t="s">
        <v>1333</v>
      </c>
      <c r="S379" s="87" t="s">
        <v>5411</v>
      </c>
      <c r="T379" s="87" t="s">
        <v>1172</v>
      </c>
      <c r="U379" s="87" t="s">
        <v>1845</v>
      </c>
      <c r="V379" s="87" t="s">
        <v>41</v>
      </c>
      <c r="W379" s="87" t="s">
        <v>121</v>
      </c>
      <c r="X379" s="87" t="s">
        <v>1286</v>
      </c>
      <c r="Y379" s="87">
        <v>1</v>
      </c>
      <c r="Z379" s="90">
        <f>IF(T379="SOPORTE_TELEFÓNICO",'TARIFAS 2025'!$B$14,IF(V379="PRINCIPAL",'TARIFAS 2025'!$B$8,IF(V379="INTERMEDIA",'TARIFAS 2025'!$C$8,IF(V379="LEJANA",'TARIFAS 2025'!$D$8))))</f>
        <v>172989</v>
      </c>
      <c r="AA379" s="90">
        <f t="shared" si="6"/>
        <v>172989</v>
      </c>
    </row>
    <row r="380" spans="1:27" s="82" customFormat="1" x14ac:dyDescent="0.3">
      <c r="A380" s="87" t="s">
        <v>74</v>
      </c>
      <c r="B380" s="86" t="str">
        <f>VLOOKUP(A380,'CENTROS DE COSTOS'!A:D,2,0)</f>
        <v>0036-0007</v>
      </c>
      <c r="C380" s="86" t="str">
        <f>VLOOKUP(A380,'CENTROS DE COSTOS'!A:D,3,0)</f>
        <v>Wompi Santander</v>
      </c>
      <c r="D380" s="87" t="s">
        <v>3823</v>
      </c>
      <c r="E380" s="88" t="s">
        <v>4026</v>
      </c>
      <c r="F380" s="87" t="s">
        <v>3098</v>
      </c>
      <c r="G380" s="86" t="s">
        <v>31</v>
      </c>
      <c r="H380" s="87" t="s">
        <v>963</v>
      </c>
      <c r="I380" s="87" t="s">
        <v>967</v>
      </c>
      <c r="J380" s="87" t="s">
        <v>3625</v>
      </c>
      <c r="K380" s="86" t="s">
        <v>1170</v>
      </c>
      <c r="L380" s="87" t="s">
        <v>4716</v>
      </c>
      <c r="M380" s="89">
        <v>45996.333333333343</v>
      </c>
      <c r="N380" s="89">
        <v>46010.432638888888</v>
      </c>
      <c r="O380" s="86" t="s">
        <v>31</v>
      </c>
      <c r="P380" s="87" t="s">
        <v>1257</v>
      </c>
      <c r="Q380" s="87" t="s">
        <v>1285</v>
      </c>
      <c r="R380" s="87" t="s">
        <v>1259</v>
      </c>
      <c r="S380" s="87" t="s">
        <v>5412</v>
      </c>
      <c r="T380" s="87" t="s">
        <v>1253</v>
      </c>
      <c r="U380" s="87" t="s">
        <v>1841</v>
      </c>
      <c r="V380" s="87" t="s">
        <v>42</v>
      </c>
      <c r="W380" s="87" t="s">
        <v>121</v>
      </c>
      <c r="X380" s="87" t="s">
        <v>1365</v>
      </c>
      <c r="Y380" s="87">
        <v>1</v>
      </c>
      <c r="Z380" s="90">
        <f>IF(T380="SOPORTE_TELEFÓNICO",'TARIFAS 2025'!$B$14,IF(V380="PRINCIPAL",'TARIFAS 2025'!$B$8,IF(V380="INTERMEDIA",'TARIFAS 2025'!$C$8,IF(V380="LEJANA",'TARIFAS 2025'!$D$8))))</f>
        <v>22000</v>
      </c>
      <c r="AA380" s="90">
        <f t="shared" si="6"/>
        <v>22000</v>
      </c>
    </row>
    <row r="381" spans="1:27" s="82" customFormat="1" x14ac:dyDescent="0.3">
      <c r="A381" s="87" t="s">
        <v>92</v>
      </c>
      <c r="B381" s="86" t="str">
        <f>VLOOKUP(A381,'CENTROS DE COSTOS'!A:D,2,0)</f>
        <v>0036-0002</v>
      </c>
      <c r="C381" s="86" t="str">
        <f>VLOOKUP(A381,'CENTROS DE COSTOS'!A:D,3,0)</f>
        <v>Wompi Eje Cafetero</v>
      </c>
      <c r="D381" s="87" t="s">
        <v>1679</v>
      </c>
      <c r="E381" s="88" t="s">
        <v>4027</v>
      </c>
      <c r="F381" s="87" t="s">
        <v>3099</v>
      </c>
      <c r="G381" s="86" t="s">
        <v>31</v>
      </c>
      <c r="H381" s="87" t="s">
        <v>939</v>
      </c>
      <c r="I381" s="87" t="s">
        <v>122</v>
      </c>
      <c r="J381" s="87" t="s">
        <v>3626</v>
      </c>
      <c r="K381" s="86" t="s">
        <v>1170</v>
      </c>
      <c r="L381" s="87" t="s">
        <v>4717</v>
      </c>
      <c r="M381" s="89">
        <v>46010.333333333343</v>
      </c>
      <c r="N381" s="89">
        <v>46010.443749999999</v>
      </c>
      <c r="O381" s="86" t="s">
        <v>31</v>
      </c>
      <c r="P381" s="87" t="s">
        <v>1262</v>
      </c>
      <c r="Q381" s="87" t="s">
        <v>1263</v>
      </c>
      <c r="R381" s="87" t="s">
        <v>1264</v>
      </c>
      <c r="S381" s="87" t="s">
        <v>5413</v>
      </c>
      <c r="T381" s="87" t="s">
        <v>1253</v>
      </c>
      <c r="U381" s="87" t="s">
        <v>1840</v>
      </c>
      <c r="V381" s="87" t="s">
        <v>41</v>
      </c>
      <c r="W381" s="87" t="s">
        <v>121</v>
      </c>
      <c r="X381" s="87" t="s">
        <v>1288</v>
      </c>
      <c r="Y381" s="87">
        <v>1</v>
      </c>
      <c r="Z381" s="90">
        <f>IF(T381="SOPORTE_TELEFÓNICO",'TARIFAS 2025'!$B$14,IF(V381="PRINCIPAL",'TARIFAS 2025'!$B$8,IF(V381="INTERMEDIA",'TARIFAS 2025'!$C$8,IF(V381="LEJANA",'TARIFAS 2025'!$D$8))))</f>
        <v>22000</v>
      </c>
      <c r="AA381" s="90">
        <f t="shared" si="6"/>
        <v>22000</v>
      </c>
    </row>
    <row r="382" spans="1:27" s="82" customFormat="1" x14ac:dyDescent="0.3">
      <c r="A382" s="87" t="s">
        <v>91</v>
      </c>
      <c r="B382" s="86" t="str">
        <f>VLOOKUP(A382,'CENTROS DE COSTOS'!A:D,2,0)</f>
        <v>0036-0003</v>
      </c>
      <c r="C382" s="86" t="str">
        <f>VLOOKUP(A382,'CENTROS DE COSTOS'!A:D,3,0)</f>
        <v>Wompi Suroccidente</v>
      </c>
      <c r="D382" s="87" t="s">
        <v>1638</v>
      </c>
      <c r="E382" s="88" t="s">
        <v>4028</v>
      </c>
      <c r="F382" s="87" t="s">
        <v>3100</v>
      </c>
      <c r="G382" s="86" t="s">
        <v>31</v>
      </c>
      <c r="H382" s="87" t="s">
        <v>133</v>
      </c>
      <c r="I382" s="87" t="s">
        <v>91</v>
      </c>
      <c r="J382" s="87" t="s">
        <v>3517</v>
      </c>
      <c r="K382" s="86" t="s">
        <v>1170</v>
      </c>
      <c r="L382" s="87" t="s">
        <v>4718</v>
      </c>
      <c r="M382" s="89">
        <v>46009.448611111111</v>
      </c>
      <c r="N382" s="89">
        <v>46010.495138888888</v>
      </c>
      <c r="O382" s="86" t="s">
        <v>31</v>
      </c>
      <c r="P382" s="87" t="s">
        <v>1247</v>
      </c>
      <c r="Q382" s="87" t="s">
        <v>1248</v>
      </c>
      <c r="R382" s="87" t="s">
        <v>1301</v>
      </c>
      <c r="S382" s="87" t="s">
        <v>5414</v>
      </c>
      <c r="T382" s="87" t="s">
        <v>1172</v>
      </c>
      <c r="U382" s="87" t="s">
        <v>1847</v>
      </c>
      <c r="V382" s="87" t="s">
        <v>40</v>
      </c>
      <c r="W382" s="87" t="s">
        <v>121</v>
      </c>
      <c r="X382" s="87" t="s">
        <v>1233</v>
      </c>
      <c r="Y382" s="87">
        <v>1</v>
      </c>
      <c r="Z382" s="90">
        <f>IF(T382="SOPORTE_TELEFÓNICO",'TARIFAS 2025'!$B$14,IF(V382="PRINCIPAL",'TARIFAS 2025'!$B$8,IF(V382="INTERMEDIA",'TARIFAS 2025'!$C$8,IF(V382="LEJANA",'TARIFAS 2025'!$D$8))))</f>
        <v>51282</v>
      </c>
      <c r="AA382" s="90">
        <f t="shared" si="6"/>
        <v>51282</v>
      </c>
    </row>
    <row r="383" spans="1:27" s="82" customFormat="1" x14ac:dyDescent="0.3">
      <c r="A383" s="87" t="s">
        <v>77</v>
      </c>
      <c r="B383" s="86" t="str">
        <f>VLOOKUP(A383,'CENTROS DE COSTOS'!A:D,2,0)</f>
        <v>0036-0003</v>
      </c>
      <c r="C383" s="86" t="str">
        <f>VLOOKUP(A383,'CENTROS DE COSTOS'!A:D,3,0)</f>
        <v>Wompi Suroccidente</v>
      </c>
      <c r="D383" s="87" t="s">
        <v>1639</v>
      </c>
      <c r="E383" s="88" t="s">
        <v>4029</v>
      </c>
      <c r="F383" s="87" t="s">
        <v>3101</v>
      </c>
      <c r="G383" s="86" t="s">
        <v>31</v>
      </c>
      <c r="H383" s="87" t="s">
        <v>1101</v>
      </c>
      <c r="I383" s="87" t="s">
        <v>77</v>
      </c>
      <c r="J383" s="87" t="s">
        <v>3627</v>
      </c>
      <c r="K383" s="86" t="s">
        <v>1170</v>
      </c>
      <c r="L383" s="87" t="s">
        <v>4719</v>
      </c>
      <c r="M383" s="89">
        <v>46009.427083333343</v>
      </c>
      <c r="N383" s="89">
        <v>46010.502083333333</v>
      </c>
      <c r="O383" s="86" t="s">
        <v>31</v>
      </c>
      <c r="P383" s="87" t="s">
        <v>1250</v>
      </c>
      <c r="Q383" s="87" t="s">
        <v>1251</v>
      </c>
      <c r="R383" s="87" t="s">
        <v>1283</v>
      </c>
      <c r="S383" s="87" t="s">
        <v>5415</v>
      </c>
      <c r="T383" s="87" t="s">
        <v>1172</v>
      </c>
      <c r="U383" s="87" t="s">
        <v>1840</v>
      </c>
      <c r="V383" s="87" t="s">
        <v>40</v>
      </c>
      <c r="W383" s="87" t="s">
        <v>121</v>
      </c>
      <c r="X383" s="87" t="s">
        <v>1276</v>
      </c>
      <c r="Y383" s="87">
        <v>1</v>
      </c>
      <c r="Z383" s="90">
        <f>IF(T383="SOPORTE_TELEFÓNICO",'TARIFAS 2025'!$B$14,IF(V383="PRINCIPAL",'TARIFAS 2025'!$B$8,IF(V383="INTERMEDIA",'TARIFAS 2025'!$C$8,IF(V383="LEJANA",'TARIFAS 2025'!$D$8))))</f>
        <v>51282</v>
      </c>
      <c r="AA383" s="90">
        <f t="shared" si="6"/>
        <v>51282</v>
      </c>
    </row>
    <row r="384" spans="1:27" s="82" customFormat="1" x14ac:dyDescent="0.3">
      <c r="A384" s="87" t="s">
        <v>96</v>
      </c>
      <c r="B384" s="86" t="str">
        <f>VLOOKUP(A384,'CENTROS DE COSTOS'!A:D,2,0)</f>
        <v>0036-0007</v>
      </c>
      <c r="C384" s="86" t="str">
        <f>VLOOKUP(A384,'CENTROS DE COSTOS'!A:D,3,0)</f>
        <v>Wompi Santander</v>
      </c>
      <c r="D384" s="87" t="s">
        <v>1696</v>
      </c>
      <c r="E384" s="88" t="s">
        <v>4030</v>
      </c>
      <c r="F384" s="87" t="s">
        <v>3102</v>
      </c>
      <c r="G384" s="86" t="s">
        <v>31</v>
      </c>
      <c r="H384" s="87" t="s">
        <v>322</v>
      </c>
      <c r="I384" s="87" t="s">
        <v>96</v>
      </c>
      <c r="J384" s="87" t="s">
        <v>3628</v>
      </c>
      <c r="K384" s="86" t="s">
        <v>1170</v>
      </c>
      <c r="L384" s="87" t="s">
        <v>4720</v>
      </c>
      <c r="M384" s="89">
        <v>46009.333333333343</v>
      </c>
      <c r="N384" s="89">
        <v>46010.515277777777</v>
      </c>
      <c r="O384" s="86" t="s">
        <v>31</v>
      </c>
      <c r="P384" s="87" t="s">
        <v>1250</v>
      </c>
      <c r="Q384" s="87" t="s">
        <v>1251</v>
      </c>
      <c r="R384" s="87" t="s">
        <v>1283</v>
      </c>
      <c r="S384" s="87" t="s">
        <v>5416</v>
      </c>
      <c r="T384" s="87" t="s">
        <v>1172</v>
      </c>
      <c r="U384" s="87" t="s">
        <v>1847</v>
      </c>
      <c r="V384" s="87" t="s">
        <v>40</v>
      </c>
      <c r="W384" s="87" t="s">
        <v>121</v>
      </c>
      <c r="X384" s="87" t="s">
        <v>1218</v>
      </c>
      <c r="Y384" s="87">
        <v>1</v>
      </c>
      <c r="Z384" s="90">
        <f>IF(T384="SOPORTE_TELEFÓNICO",'TARIFAS 2025'!$B$14,IF(V384="PRINCIPAL",'TARIFAS 2025'!$B$8,IF(V384="INTERMEDIA",'TARIFAS 2025'!$C$8,IF(V384="LEJANA",'TARIFAS 2025'!$D$8))))</f>
        <v>51282</v>
      </c>
      <c r="AA384" s="90">
        <f t="shared" si="6"/>
        <v>51282</v>
      </c>
    </row>
    <row r="385" spans="1:27" s="82" customFormat="1" x14ac:dyDescent="0.3">
      <c r="A385" s="87" t="s">
        <v>71</v>
      </c>
      <c r="B385" s="86" t="str">
        <f>VLOOKUP(A385,'CENTROS DE COSTOS'!A:D,2,0)</f>
        <v>0036-0004</v>
      </c>
      <c r="C385" s="86" t="str">
        <f>VLOOKUP(A385,'CENTROS DE COSTOS'!A:D,3,0)</f>
        <v>Wompi Centro</v>
      </c>
      <c r="D385" s="87" t="s">
        <v>3830</v>
      </c>
      <c r="E385" s="88" t="s">
        <v>4031</v>
      </c>
      <c r="F385" s="87" t="s">
        <v>3103</v>
      </c>
      <c r="G385" s="86" t="s">
        <v>31</v>
      </c>
      <c r="H385" s="87" t="s">
        <v>618</v>
      </c>
      <c r="I385" s="87" t="s">
        <v>650</v>
      </c>
      <c r="J385" s="87" t="s">
        <v>2086</v>
      </c>
      <c r="K385" s="86" t="s">
        <v>1170</v>
      </c>
      <c r="L385" s="87" t="s">
        <v>4721</v>
      </c>
      <c r="M385" s="89">
        <v>46008.661805555559</v>
      </c>
      <c r="N385" s="89">
        <v>46010.520138888889</v>
      </c>
      <c r="O385" s="86" t="s">
        <v>31</v>
      </c>
      <c r="P385" s="87" t="s">
        <v>1262</v>
      </c>
      <c r="Q385" s="87" t="s">
        <v>1263</v>
      </c>
      <c r="R385" s="87" t="s">
        <v>1264</v>
      </c>
      <c r="S385" s="87" t="s">
        <v>5417</v>
      </c>
      <c r="T385" s="87" t="s">
        <v>1172</v>
      </c>
      <c r="U385" s="87" t="s">
        <v>1845</v>
      </c>
      <c r="V385" s="87" t="s">
        <v>41</v>
      </c>
      <c r="W385" s="87" t="s">
        <v>121</v>
      </c>
      <c r="X385" s="87" t="s">
        <v>1388</v>
      </c>
      <c r="Y385" s="87">
        <v>1</v>
      </c>
      <c r="Z385" s="90">
        <f>IF(T385="SOPORTE_TELEFÓNICO",'TARIFAS 2025'!$B$14,IF(V385="PRINCIPAL",'TARIFAS 2025'!$B$8,IF(V385="INTERMEDIA",'TARIFAS 2025'!$C$8,IF(V385="LEJANA",'TARIFAS 2025'!$D$8))))</f>
        <v>172989</v>
      </c>
      <c r="AA385" s="90">
        <f t="shared" si="6"/>
        <v>172989</v>
      </c>
    </row>
    <row r="386" spans="1:27" s="82" customFormat="1" x14ac:dyDescent="0.3">
      <c r="A386" s="87" t="s">
        <v>71</v>
      </c>
      <c r="B386" s="86" t="str">
        <f>VLOOKUP(A386,'CENTROS DE COSTOS'!A:D,2,0)</f>
        <v>0036-0004</v>
      </c>
      <c r="C386" s="86" t="str">
        <f>VLOOKUP(A386,'CENTROS DE COSTOS'!A:D,3,0)</f>
        <v>Wompi Centro</v>
      </c>
      <c r="D386" s="87" t="s">
        <v>1678</v>
      </c>
      <c r="E386" s="88" t="s">
        <v>4032</v>
      </c>
      <c r="F386" s="87" t="s">
        <v>3104</v>
      </c>
      <c r="G386" s="86" t="s">
        <v>31</v>
      </c>
      <c r="H386" s="87" t="s">
        <v>618</v>
      </c>
      <c r="I386" s="87" t="s">
        <v>620</v>
      </c>
      <c r="J386" s="87" t="s">
        <v>1477</v>
      </c>
      <c r="K386" s="86" t="s">
        <v>1170</v>
      </c>
      <c r="L386" s="87" t="s">
        <v>4722</v>
      </c>
      <c r="M386" s="89">
        <v>45993.333333333343</v>
      </c>
      <c r="N386" s="89">
        <v>46010.527777777781</v>
      </c>
      <c r="O386" s="86" t="s">
        <v>31</v>
      </c>
      <c r="P386" s="87" t="s">
        <v>1277</v>
      </c>
      <c r="Q386" s="87" t="s">
        <v>1278</v>
      </c>
      <c r="R386" s="87" t="s">
        <v>1279</v>
      </c>
      <c r="S386" s="87" t="s">
        <v>5418</v>
      </c>
      <c r="T386" s="87" t="s">
        <v>1172</v>
      </c>
      <c r="U386" s="87" t="s">
        <v>1841</v>
      </c>
      <c r="V386" s="87" t="s">
        <v>40</v>
      </c>
      <c r="W386" s="87" t="s">
        <v>121</v>
      </c>
      <c r="X386" s="87" t="s">
        <v>1388</v>
      </c>
      <c r="Y386" s="87">
        <v>2</v>
      </c>
      <c r="Z386" s="90">
        <f>IF(T386="SOPORTE_TELEFÓNICO",'TARIFAS 2025'!$B$14,IF(V386="PRINCIPAL",'TARIFAS 2025'!$B$8,IF(V386="INTERMEDIA",'TARIFAS 2025'!$C$8,IF(V386="LEJANA",'TARIFAS 2025'!$D$8))))</f>
        <v>51282</v>
      </c>
      <c r="AA386" s="90">
        <f t="shared" si="6"/>
        <v>102564</v>
      </c>
    </row>
    <row r="387" spans="1:27" s="82" customFormat="1" x14ac:dyDescent="0.3">
      <c r="A387" s="87" t="s">
        <v>85</v>
      </c>
      <c r="B387" s="86" t="str">
        <f>VLOOKUP(A387,'CENTROS DE COSTOS'!A:D,2,0)</f>
        <v>0036-0006</v>
      </c>
      <c r="C387" s="86" t="str">
        <f>VLOOKUP(A387,'CENTROS DE COSTOS'!A:D,3,0)</f>
        <v>Wompi Oriente</v>
      </c>
      <c r="D387" s="87" t="s">
        <v>1640</v>
      </c>
      <c r="E387" s="88" t="s">
        <v>4033</v>
      </c>
      <c r="F387" s="87" t="s">
        <v>2993</v>
      </c>
      <c r="G387" s="86" t="s">
        <v>31</v>
      </c>
      <c r="H387" s="87" t="s">
        <v>1056</v>
      </c>
      <c r="I387" s="87" t="s">
        <v>85</v>
      </c>
      <c r="J387" s="87" t="s">
        <v>3546</v>
      </c>
      <c r="K387" s="86" t="s">
        <v>1170</v>
      </c>
      <c r="L387" s="87" t="s">
        <v>4723</v>
      </c>
      <c r="M387" s="89">
        <v>46009.667361111111</v>
      </c>
      <c r="N387" s="89">
        <v>46010.535416666673</v>
      </c>
      <c r="O387" s="86" t="s">
        <v>31</v>
      </c>
      <c r="P387" s="87" t="s">
        <v>1254</v>
      </c>
      <c r="Q387" s="87" t="s">
        <v>1255</v>
      </c>
      <c r="R387" s="87" t="s">
        <v>1324</v>
      </c>
      <c r="S387" s="87" t="s">
        <v>5419</v>
      </c>
      <c r="T387" s="87" t="s">
        <v>1172</v>
      </c>
      <c r="U387" s="87" t="s">
        <v>1840</v>
      </c>
      <c r="V387" s="87" t="s">
        <v>40</v>
      </c>
      <c r="W387" s="87" t="s">
        <v>121</v>
      </c>
      <c r="X387" s="87" t="s">
        <v>1308</v>
      </c>
      <c r="Y387" s="87">
        <v>1</v>
      </c>
      <c r="Z387" s="90">
        <f>IF(T387="SOPORTE_TELEFÓNICO",'TARIFAS 2025'!$B$14,IF(V387="PRINCIPAL",'TARIFAS 2025'!$B$8,IF(V387="INTERMEDIA",'TARIFAS 2025'!$C$8,IF(V387="LEJANA",'TARIFAS 2025'!$D$8))))</f>
        <v>51282</v>
      </c>
      <c r="AA387" s="90">
        <f t="shared" si="6"/>
        <v>51282</v>
      </c>
    </row>
    <row r="388" spans="1:27" s="82" customFormat="1" x14ac:dyDescent="0.3">
      <c r="A388" s="87" t="s">
        <v>80</v>
      </c>
      <c r="B388" s="86" t="str">
        <f>VLOOKUP(A388,'CENTROS DE COSTOS'!A:D,2,0)</f>
        <v>0036-0001</v>
      </c>
      <c r="C388" s="86" t="str">
        <f>VLOOKUP(A388,'CENTROS DE COSTOS'!A:D,3,0)</f>
        <v>Wompi Costa</v>
      </c>
      <c r="D388" s="87" t="s">
        <v>1668</v>
      </c>
      <c r="E388" s="88" t="s">
        <v>4034</v>
      </c>
      <c r="F388" s="87" t="s">
        <v>1860</v>
      </c>
      <c r="G388" s="86" t="s">
        <v>31</v>
      </c>
      <c r="H388" s="87" t="s">
        <v>275</v>
      </c>
      <c r="I388" s="87" t="s">
        <v>80</v>
      </c>
      <c r="J388" s="87" t="s">
        <v>3629</v>
      </c>
      <c r="K388" s="86" t="s">
        <v>1170</v>
      </c>
      <c r="L388" s="87" t="s">
        <v>4724</v>
      </c>
      <c r="M388" s="89">
        <v>46009.675000000003</v>
      </c>
      <c r="N388" s="89">
        <v>46010.543749999997</v>
      </c>
      <c r="O388" s="86" t="s">
        <v>31</v>
      </c>
      <c r="P388" s="87" t="s">
        <v>1262</v>
      </c>
      <c r="Q388" s="87" t="s">
        <v>1263</v>
      </c>
      <c r="R388" s="87" t="s">
        <v>1264</v>
      </c>
      <c r="S388" s="87" t="s">
        <v>5420</v>
      </c>
      <c r="T388" s="87" t="s">
        <v>1253</v>
      </c>
      <c r="U388" s="87" t="s">
        <v>1845</v>
      </c>
      <c r="V388" s="87" t="s">
        <v>40</v>
      </c>
      <c r="W388" s="87" t="s">
        <v>121</v>
      </c>
      <c r="X388" s="87" t="s">
        <v>1855</v>
      </c>
      <c r="Y388" s="87">
        <v>1</v>
      </c>
      <c r="Z388" s="90">
        <f>IF(T388="SOPORTE_TELEFÓNICO",'TARIFAS 2025'!$B$14,IF(V388="PRINCIPAL",'TARIFAS 2025'!$B$8,IF(V388="INTERMEDIA",'TARIFAS 2025'!$C$8,IF(V388="LEJANA",'TARIFAS 2025'!$D$8))))</f>
        <v>22000</v>
      </c>
      <c r="AA388" s="90">
        <f t="shared" si="6"/>
        <v>22000</v>
      </c>
    </row>
    <row r="389" spans="1:27" s="82" customFormat="1" x14ac:dyDescent="0.3">
      <c r="A389" s="87" t="s">
        <v>99</v>
      </c>
      <c r="B389" s="86" t="str">
        <f>VLOOKUP(A389,'CENTROS DE COSTOS'!A:D,2,0)</f>
        <v>0036-0006</v>
      </c>
      <c r="C389" s="86" t="str">
        <f>VLOOKUP(A389,'CENTROS DE COSTOS'!A:D,3,0)</f>
        <v>Wompi Oriente</v>
      </c>
      <c r="D389" s="87" t="s">
        <v>1635</v>
      </c>
      <c r="E389" s="88" t="s">
        <v>4035</v>
      </c>
      <c r="F389" s="87" t="s">
        <v>3105</v>
      </c>
      <c r="G389" s="86" t="s">
        <v>31</v>
      </c>
      <c r="H389" s="87" t="s">
        <v>481</v>
      </c>
      <c r="I389" s="87" t="s">
        <v>99</v>
      </c>
      <c r="J389" s="87" t="s">
        <v>3630</v>
      </c>
      <c r="K389" s="86" t="s">
        <v>1170</v>
      </c>
      <c r="L389" s="87" t="s">
        <v>4725</v>
      </c>
      <c r="M389" s="89">
        <v>46009.703472222223</v>
      </c>
      <c r="N389" s="89">
        <v>46010.548611111109</v>
      </c>
      <c r="O389" s="86" t="s">
        <v>31</v>
      </c>
      <c r="P389" s="87" t="s">
        <v>1257</v>
      </c>
      <c r="Q389" s="87" t="s">
        <v>1285</v>
      </c>
      <c r="R389" s="87" t="s">
        <v>1271</v>
      </c>
      <c r="S389" s="87" t="s">
        <v>5421</v>
      </c>
      <c r="T389" s="87" t="s">
        <v>1253</v>
      </c>
      <c r="U389" s="87" t="s">
        <v>1840</v>
      </c>
      <c r="V389" s="87" t="s">
        <v>40</v>
      </c>
      <c r="W389" s="87" t="s">
        <v>121</v>
      </c>
      <c r="X389" s="87" t="s">
        <v>1219</v>
      </c>
      <c r="Y389" s="87">
        <v>1</v>
      </c>
      <c r="Z389" s="90">
        <f>IF(T389="SOPORTE_TELEFÓNICO",'TARIFAS 2025'!$B$14,IF(V389="PRINCIPAL",'TARIFAS 2025'!$B$8,IF(V389="INTERMEDIA",'TARIFAS 2025'!$C$8,IF(V389="LEJANA",'TARIFAS 2025'!$D$8))))</f>
        <v>22000</v>
      </c>
      <c r="AA389" s="90">
        <f t="shared" si="6"/>
        <v>22000</v>
      </c>
    </row>
    <row r="390" spans="1:27" s="82" customFormat="1" x14ac:dyDescent="0.3">
      <c r="A390" s="87" t="s">
        <v>88</v>
      </c>
      <c r="B390" s="86" t="str">
        <f>VLOOKUP(A390,'CENTROS DE COSTOS'!A:D,2,0)</f>
        <v>0036-0005</v>
      </c>
      <c r="C390" s="86" t="str">
        <f>VLOOKUP(A390,'CENTROS DE COSTOS'!A:D,3,0)</f>
        <v>Wompi Noroccidente</v>
      </c>
      <c r="D390" s="87" t="s">
        <v>1699</v>
      </c>
      <c r="E390" s="88" t="s">
        <v>4036</v>
      </c>
      <c r="F390" s="87" t="s">
        <v>1629</v>
      </c>
      <c r="G390" s="86" t="s">
        <v>31</v>
      </c>
      <c r="H390" s="87" t="s">
        <v>120</v>
      </c>
      <c r="I390" s="87" t="s">
        <v>184</v>
      </c>
      <c r="J390" s="87" t="s">
        <v>3631</v>
      </c>
      <c r="K390" s="86" t="s">
        <v>1170</v>
      </c>
      <c r="L390" s="87" t="s">
        <v>4726</v>
      </c>
      <c r="M390" s="89">
        <v>46009.647222222222</v>
      </c>
      <c r="N390" s="89">
        <v>46010.552777777782</v>
      </c>
      <c r="O390" s="86" t="s">
        <v>31</v>
      </c>
      <c r="P390" s="87" t="s">
        <v>1247</v>
      </c>
      <c r="Q390" s="87" t="s">
        <v>1300</v>
      </c>
      <c r="R390" s="87" t="s">
        <v>1301</v>
      </c>
      <c r="S390" s="87" t="s">
        <v>5422</v>
      </c>
      <c r="T390" s="87" t="s">
        <v>1172</v>
      </c>
      <c r="U390" s="87" t="s">
        <v>1844</v>
      </c>
      <c r="V390" s="87" t="s">
        <v>40</v>
      </c>
      <c r="W390" s="87" t="s">
        <v>121</v>
      </c>
      <c r="X390" s="87" t="s">
        <v>1315</v>
      </c>
      <c r="Y390" s="87">
        <v>1</v>
      </c>
      <c r="Z390" s="90">
        <f>IF(T390="SOPORTE_TELEFÓNICO",'TARIFAS 2025'!$B$14,IF(V390="PRINCIPAL",'TARIFAS 2025'!$B$8,IF(V390="INTERMEDIA",'TARIFAS 2025'!$C$8,IF(V390="LEJANA",'TARIFAS 2025'!$D$8))))</f>
        <v>51282</v>
      </c>
      <c r="AA390" s="90">
        <f t="shared" si="6"/>
        <v>51282</v>
      </c>
    </row>
    <row r="391" spans="1:27" s="82" customFormat="1" x14ac:dyDescent="0.3">
      <c r="A391" s="87" t="s">
        <v>81</v>
      </c>
      <c r="B391" s="86" t="str">
        <f>VLOOKUP(A391,'CENTROS DE COSTOS'!A:D,2,0)</f>
        <v>0036-0007</v>
      </c>
      <c r="C391" s="86" t="str">
        <f>VLOOKUP(A391,'CENTROS DE COSTOS'!A:D,3,0)</f>
        <v>Wompi Santander</v>
      </c>
      <c r="D391" s="87" t="s">
        <v>1647</v>
      </c>
      <c r="E391" s="88" t="s">
        <v>4037</v>
      </c>
      <c r="F391" s="87" t="s">
        <v>3106</v>
      </c>
      <c r="G391" s="86" t="s">
        <v>31</v>
      </c>
      <c r="H391" s="87" t="s">
        <v>891</v>
      </c>
      <c r="I391" s="87" t="s">
        <v>81</v>
      </c>
      <c r="J391" s="87" t="s">
        <v>3632</v>
      </c>
      <c r="K391" s="86" t="s">
        <v>1170</v>
      </c>
      <c r="L391" s="87" t="s">
        <v>4727</v>
      </c>
      <c r="M391" s="89">
        <v>46009.631249999999</v>
      </c>
      <c r="N391" s="89">
        <v>46010.559027777781</v>
      </c>
      <c r="O391" s="86" t="s">
        <v>31</v>
      </c>
      <c r="P391" s="87" t="s">
        <v>1250</v>
      </c>
      <c r="Q391" s="87" t="s">
        <v>1280</v>
      </c>
      <c r="R391" s="87" t="s">
        <v>1281</v>
      </c>
      <c r="S391" s="87" t="s">
        <v>5423</v>
      </c>
      <c r="T391" s="87" t="s">
        <v>1172</v>
      </c>
      <c r="U391" s="87" t="s">
        <v>1846</v>
      </c>
      <c r="V391" s="87" t="s">
        <v>40</v>
      </c>
      <c r="W391" s="87" t="s">
        <v>121</v>
      </c>
      <c r="X391" s="87" t="s">
        <v>1199</v>
      </c>
      <c r="Y391" s="87">
        <v>1</v>
      </c>
      <c r="Z391" s="90">
        <f>IF(T391="SOPORTE_TELEFÓNICO",'TARIFAS 2025'!$B$14,IF(V391="PRINCIPAL",'TARIFAS 2025'!$B$8,IF(V391="INTERMEDIA",'TARIFAS 2025'!$C$8,IF(V391="LEJANA",'TARIFAS 2025'!$D$8))))</f>
        <v>51282</v>
      </c>
      <c r="AA391" s="90">
        <f t="shared" si="6"/>
        <v>51282</v>
      </c>
    </row>
    <row r="392" spans="1:27" s="82" customFormat="1" x14ac:dyDescent="0.3">
      <c r="A392" s="87" t="s">
        <v>98</v>
      </c>
      <c r="B392" s="86" t="str">
        <f>VLOOKUP(A392,'CENTROS DE COSTOS'!A:D,2,0)</f>
        <v>0036-0006</v>
      </c>
      <c r="C392" s="86" t="str">
        <f>VLOOKUP(A392,'CENTROS DE COSTOS'!A:D,3,0)</f>
        <v>Wompi Oriente</v>
      </c>
      <c r="D392" s="87" t="s">
        <v>1636</v>
      </c>
      <c r="E392" s="88" t="s">
        <v>4038</v>
      </c>
      <c r="F392" s="87" t="s">
        <v>3107</v>
      </c>
      <c r="G392" s="86" t="s">
        <v>31</v>
      </c>
      <c r="H392" s="87" t="s">
        <v>814</v>
      </c>
      <c r="I392" s="87" t="s">
        <v>98</v>
      </c>
      <c r="J392" s="87" t="s">
        <v>1922</v>
      </c>
      <c r="K392" s="86" t="s">
        <v>1170</v>
      </c>
      <c r="L392" s="87" t="s">
        <v>4728</v>
      </c>
      <c r="M392" s="89">
        <v>46008.333333333343</v>
      </c>
      <c r="N392" s="89">
        <v>46010.563194444447</v>
      </c>
      <c r="O392" s="86" t="s">
        <v>31</v>
      </c>
      <c r="P392" s="87" t="s">
        <v>1247</v>
      </c>
      <c r="Q392" s="87" t="s">
        <v>1248</v>
      </c>
      <c r="R392" s="87" t="s">
        <v>1350</v>
      </c>
      <c r="S392" s="87" t="s">
        <v>5424</v>
      </c>
      <c r="T392" s="87" t="s">
        <v>1253</v>
      </c>
      <c r="U392" s="87" t="s">
        <v>1845</v>
      </c>
      <c r="V392" s="87" t="s">
        <v>40</v>
      </c>
      <c r="W392" s="87" t="s">
        <v>121</v>
      </c>
      <c r="X392" s="87" t="s">
        <v>1352</v>
      </c>
      <c r="Y392" s="87">
        <v>2</v>
      </c>
      <c r="Z392" s="90">
        <f>IF(T392="SOPORTE_TELEFÓNICO",'TARIFAS 2025'!$B$14,IF(V392="PRINCIPAL",'TARIFAS 2025'!$B$8,IF(V392="INTERMEDIA",'TARIFAS 2025'!$C$8,IF(V392="LEJANA",'TARIFAS 2025'!$D$8))))</f>
        <v>22000</v>
      </c>
      <c r="AA392" s="90">
        <f t="shared" si="6"/>
        <v>44000</v>
      </c>
    </row>
    <row r="393" spans="1:27" s="82" customFormat="1" x14ac:dyDescent="0.3">
      <c r="A393" s="87" t="s">
        <v>71</v>
      </c>
      <c r="B393" s="86" t="str">
        <f>VLOOKUP(A393,'CENTROS DE COSTOS'!A:D,2,0)</f>
        <v>0036-0004</v>
      </c>
      <c r="C393" s="86" t="str">
        <f>VLOOKUP(A393,'CENTROS DE COSTOS'!A:D,3,0)</f>
        <v>Wompi Centro</v>
      </c>
      <c r="D393" s="87" t="s">
        <v>3831</v>
      </c>
      <c r="E393" s="88" t="s">
        <v>4039</v>
      </c>
      <c r="F393" s="87" t="s">
        <v>3108</v>
      </c>
      <c r="G393" s="86" t="s">
        <v>31</v>
      </c>
      <c r="H393" s="87" t="s">
        <v>618</v>
      </c>
      <c r="I393" s="87" t="s">
        <v>724</v>
      </c>
      <c r="J393" s="87" t="s">
        <v>2224</v>
      </c>
      <c r="K393" s="86" t="s">
        <v>1170</v>
      </c>
      <c r="L393" s="87" t="s">
        <v>4729</v>
      </c>
      <c r="M393" s="89">
        <v>46010.413888888892</v>
      </c>
      <c r="N393" s="89">
        <v>46010.626388888893</v>
      </c>
      <c r="O393" s="86" t="s">
        <v>31</v>
      </c>
      <c r="P393" s="87" t="s">
        <v>1265</v>
      </c>
      <c r="Q393" s="87" t="s">
        <v>1269</v>
      </c>
      <c r="R393" s="87" t="s">
        <v>1267</v>
      </c>
      <c r="S393" s="87" t="s">
        <v>5425</v>
      </c>
      <c r="T393" s="87" t="s">
        <v>1253</v>
      </c>
      <c r="U393" s="87" t="s">
        <v>1845</v>
      </c>
      <c r="V393" s="87" t="s">
        <v>42</v>
      </c>
      <c r="W393" s="87" t="s">
        <v>121</v>
      </c>
      <c r="X393" s="87" t="s">
        <v>1312</v>
      </c>
      <c r="Y393" s="87">
        <v>1</v>
      </c>
      <c r="Z393" s="90">
        <f>IF(T393="SOPORTE_TELEFÓNICO",'TARIFAS 2025'!$B$14,IF(V393="PRINCIPAL",'TARIFAS 2025'!$B$8,IF(V393="INTERMEDIA",'TARIFAS 2025'!$C$8,IF(V393="LEJANA",'TARIFAS 2025'!$D$8))))</f>
        <v>22000</v>
      </c>
      <c r="AA393" s="90">
        <f t="shared" si="6"/>
        <v>22000</v>
      </c>
    </row>
    <row r="394" spans="1:27" s="82" customFormat="1" x14ac:dyDescent="0.3">
      <c r="A394" s="87" t="s">
        <v>71</v>
      </c>
      <c r="B394" s="86" t="str">
        <f>VLOOKUP(A394,'CENTROS DE COSTOS'!A:D,2,0)</f>
        <v>0036-0004</v>
      </c>
      <c r="C394" s="86" t="str">
        <f>VLOOKUP(A394,'CENTROS DE COSTOS'!A:D,3,0)</f>
        <v>Wompi Centro</v>
      </c>
      <c r="D394" s="87" t="s">
        <v>1637</v>
      </c>
      <c r="E394" s="88" t="s">
        <v>4040</v>
      </c>
      <c r="F394" s="87" t="s">
        <v>3109</v>
      </c>
      <c r="G394" s="86" t="s">
        <v>31</v>
      </c>
      <c r="H394" s="87" t="s">
        <v>618</v>
      </c>
      <c r="I394" s="87" t="s">
        <v>71</v>
      </c>
      <c r="J394" s="87" t="s">
        <v>3633</v>
      </c>
      <c r="K394" s="86" t="s">
        <v>1170</v>
      </c>
      <c r="L394" s="87" t="s">
        <v>4730</v>
      </c>
      <c r="M394" s="89">
        <v>46010.395138888889</v>
      </c>
      <c r="N394" s="89">
        <v>46010.629861111112</v>
      </c>
      <c r="O394" s="86" t="s">
        <v>31</v>
      </c>
      <c r="P394" s="87" t="s">
        <v>1265</v>
      </c>
      <c r="Q394" s="87" t="s">
        <v>5030</v>
      </c>
      <c r="R394" s="87" t="s">
        <v>1267</v>
      </c>
      <c r="S394" s="87" t="s">
        <v>5426</v>
      </c>
      <c r="T394" s="87" t="s">
        <v>1172</v>
      </c>
      <c r="U394" s="87" t="s">
        <v>1846</v>
      </c>
      <c r="V394" s="87" t="s">
        <v>40</v>
      </c>
      <c r="W394" s="87" t="s">
        <v>121</v>
      </c>
      <c r="X394" s="87" t="s">
        <v>1857</v>
      </c>
      <c r="Y394" s="87">
        <v>1</v>
      </c>
      <c r="Z394" s="90">
        <f>IF(T394="SOPORTE_TELEFÓNICO",'TARIFAS 2025'!$B$14,IF(V394="PRINCIPAL",'TARIFAS 2025'!$B$8,IF(V394="INTERMEDIA",'TARIFAS 2025'!$C$8,IF(V394="LEJANA",'TARIFAS 2025'!$D$8))))</f>
        <v>51282</v>
      </c>
      <c r="AA394" s="90">
        <f t="shared" si="6"/>
        <v>51282</v>
      </c>
    </row>
    <row r="395" spans="1:27" s="82" customFormat="1" x14ac:dyDescent="0.3">
      <c r="A395" s="87" t="s">
        <v>88</v>
      </c>
      <c r="B395" s="86" t="str">
        <f>VLOOKUP(A395,'CENTROS DE COSTOS'!A:D,2,0)</f>
        <v>0036-0005</v>
      </c>
      <c r="C395" s="86" t="str">
        <f>VLOOKUP(A395,'CENTROS DE COSTOS'!A:D,3,0)</f>
        <v>Wompi Noroccidente</v>
      </c>
      <c r="D395" s="87" t="s">
        <v>1644</v>
      </c>
      <c r="E395" s="88" t="s">
        <v>4041</v>
      </c>
      <c r="F395" s="87" t="s">
        <v>3110</v>
      </c>
      <c r="G395" s="86" t="s">
        <v>31</v>
      </c>
      <c r="H395" s="87" t="s">
        <v>120</v>
      </c>
      <c r="I395" s="87" t="s">
        <v>88</v>
      </c>
      <c r="J395" s="87" t="s">
        <v>3634</v>
      </c>
      <c r="K395" s="86" t="s">
        <v>1170</v>
      </c>
      <c r="L395" s="87" t="s">
        <v>4731</v>
      </c>
      <c r="M395" s="89">
        <v>46010.333333333343</v>
      </c>
      <c r="N395" s="89">
        <v>46010.635416666657</v>
      </c>
      <c r="O395" s="86" t="s">
        <v>31</v>
      </c>
      <c r="P395" s="87" t="s">
        <v>1262</v>
      </c>
      <c r="Q395" s="87" t="s">
        <v>1274</v>
      </c>
      <c r="R395" s="87" t="s">
        <v>1275</v>
      </c>
      <c r="S395" s="87" t="s">
        <v>5427</v>
      </c>
      <c r="T395" s="87" t="s">
        <v>1172</v>
      </c>
      <c r="U395" s="87" t="s">
        <v>1842</v>
      </c>
      <c r="V395" s="87" t="s">
        <v>40</v>
      </c>
      <c r="W395" s="87" t="s">
        <v>121</v>
      </c>
      <c r="X395" s="87" t="s">
        <v>1318</v>
      </c>
      <c r="Y395" s="87">
        <v>1</v>
      </c>
      <c r="Z395" s="90">
        <f>IF(T395="SOPORTE_TELEFÓNICO",'TARIFAS 2025'!$B$14,IF(V395="PRINCIPAL",'TARIFAS 2025'!$B$8,IF(V395="INTERMEDIA",'TARIFAS 2025'!$C$8,IF(V395="LEJANA",'TARIFAS 2025'!$D$8))))</f>
        <v>51282</v>
      </c>
      <c r="AA395" s="90">
        <f t="shared" si="6"/>
        <v>51282</v>
      </c>
    </row>
    <row r="396" spans="1:27" s="82" customFormat="1" x14ac:dyDescent="0.3">
      <c r="A396" s="87" t="s">
        <v>88</v>
      </c>
      <c r="B396" s="86" t="str">
        <f>VLOOKUP(A396,'CENTROS DE COSTOS'!A:D,2,0)</f>
        <v>0036-0005</v>
      </c>
      <c r="C396" s="86" t="str">
        <f>VLOOKUP(A396,'CENTROS DE COSTOS'!A:D,3,0)</f>
        <v>Wompi Noroccidente</v>
      </c>
      <c r="D396" s="87" t="s">
        <v>3832</v>
      </c>
      <c r="E396" s="88" t="s">
        <v>4042</v>
      </c>
      <c r="F396" s="87" t="s">
        <v>3111</v>
      </c>
      <c r="G396" s="86" t="s">
        <v>31</v>
      </c>
      <c r="H396" s="87" t="s">
        <v>120</v>
      </c>
      <c r="I396" s="87" t="s">
        <v>181</v>
      </c>
      <c r="J396" s="87" t="s">
        <v>1491</v>
      </c>
      <c r="K396" s="86" t="s">
        <v>1170</v>
      </c>
      <c r="L396" s="87" t="s">
        <v>4732</v>
      </c>
      <c r="M396" s="89">
        <v>46009.333333333343</v>
      </c>
      <c r="N396" s="89">
        <v>46010.643750000003</v>
      </c>
      <c r="O396" s="86" t="s">
        <v>31</v>
      </c>
      <c r="P396" s="87" t="s">
        <v>1277</v>
      </c>
      <c r="Q396" s="87" t="s">
        <v>1278</v>
      </c>
      <c r="R396" s="87" t="s">
        <v>1390</v>
      </c>
      <c r="S396" s="87" t="s">
        <v>5428</v>
      </c>
      <c r="T396" s="87" t="s">
        <v>1172</v>
      </c>
      <c r="U396" s="87" t="s">
        <v>1846</v>
      </c>
      <c r="V396" s="87" t="s">
        <v>41</v>
      </c>
      <c r="W396" s="87" t="s">
        <v>121</v>
      </c>
      <c r="X396" s="87" t="s">
        <v>1313</v>
      </c>
      <c r="Y396" s="87">
        <v>1</v>
      </c>
      <c r="Z396" s="90">
        <f>IF(T396="SOPORTE_TELEFÓNICO",'TARIFAS 2025'!$B$14,IF(V396="PRINCIPAL",'TARIFAS 2025'!$B$8,IF(V396="INTERMEDIA",'TARIFAS 2025'!$C$8,IF(V396="LEJANA",'TARIFAS 2025'!$D$8))))</f>
        <v>172989</v>
      </c>
      <c r="AA396" s="90">
        <f t="shared" si="6"/>
        <v>172989</v>
      </c>
    </row>
    <row r="397" spans="1:27" s="82" customFormat="1" x14ac:dyDescent="0.3">
      <c r="A397" s="87" t="s">
        <v>68</v>
      </c>
      <c r="B397" s="86" t="str">
        <f>VLOOKUP(A397,'CENTROS DE COSTOS'!A:D,2,0)</f>
        <v>0036-0001</v>
      </c>
      <c r="C397" s="86" t="str">
        <f>VLOOKUP(A397,'CENTROS DE COSTOS'!A:D,3,0)</f>
        <v>Wompi Costa</v>
      </c>
      <c r="D397" s="87" t="s">
        <v>1701</v>
      </c>
      <c r="E397" s="88" t="s">
        <v>4043</v>
      </c>
      <c r="F397" s="87" t="s">
        <v>3112</v>
      </c>
      <c r="G397" s="86" t="s">
        <v>31</v>
      </c>
      <c r="H397" s="87" t="s">
        <v>253</v>
      </c>
      <c r="I397" s="87" t="s">
        <v>135</v>
      </c>
      <c r="J397" s="87" t="s">
        <v>3635</v>
      </c>
      <c r="K397" s="86" t="s">
        <v>1170</v>
      </c>
      <c r="L397" s="87" t="s">
        <v>4733</v>
      </c>
      <c r="M397" s="89">
        <v>46010.333333333343</v>
      </c>
      <c r="N397" s="89">
        <v>46010.65</v>
      </c>
      <c r="O397" s="86" t="s">
        <v>31</v>
      </c>
      <c r="P397" s="87" t="s">
        <v>1257</v>
      </c>
      <c r="Q397" s="87" t="s">
        <v>1285</v>
      </c>
      <c r="R397" s="87" t="s">
        <v>1271</v>
      </c>
      <c r="S397" s="87" t="s">
        <v>5429</v>
      </c>
      <c r="T397" s="87" t="s">
        <v>1172</v>
      </c>
      <c r="U397" s="87" t="s">
        <v>1841</v>
      </c>
      <c r="V397" s="87" t="s">
        <v>41</v>
      </c>
      <c r="W397" s="87" t="s">
        <v>121</v>
      </c>
      <c r="X397" s="87" t="s">
        <v>1325</v>
      </c>
      <c r="Y397" s="87">
        <v>1</v>
      </c>
      <c r="Z397" s="90">
        <f>IF(T397="SOPORTE_TELEFÓNICO",'TARIFAS 2025'!$B$14,IF(V397="PRINCIPAL",'TARIFAS 2025'!$B$8,IF(V397="INTERMEDIA",'TARIFAS 2025'!$C$8,IF(V397="LEJANA",'TARIFAS 2025'!$D$8))))</f>
        <v>172989</v>
      </c>
      <c r="AA397" s="90">
        <f t="shared" si="6"/>
        <v>172989</v>
      </c>
    </row>
    <row r="398" spans="1:27" s="82" customFormat="1" x14ac:dyDescent="0.3">
      <c r="A398" s="87" t="s">
        <v>91</v>
      </c>
      <c r="B398" s="86" t="str">
        <f>VLOOKUP(A398,'CENTROS DE COSTOS'!A:D,2,0)</f>
        <v>0036-0003</v>
      </c>
      <c r="C398" s="86" t="str">
        <f>VLOOKUP(A398,'CENTROS DE COSTOS'!A:D,3,0)</f>
        <v>Wompi Suroccidente</v>
      </c>
      <c r="D398" s="87" t="s">
        <v>1666</v>
      </c>
      <c r="E398" s="88" t="s">
        <v>4044</v>
      </c>
      <c r="F398" s="87" t="s">
        <v>3113</v>
      </c>
      <c r="G398" s="86" t="s">
        <v>31</v>
      </c>
      <c r="H398" s="87" t="s">
        <v>133</v>
      </c>
      <c r="I398" s="87" t="s">
        <v>863</v>
      </c>
      <c r="J398" s="87" t="s">
        <v>3636</v>
      </c>
      <c r="K398" s="86" t="s">
        <v>1170</v>
      </c>
      <c r="L398" s="87" t="s">
        <v>4734</v>
      </c>
      <c r="M398" s="89">
        <v>46009.632638888892</v>
      </c>
      <c r="N398" s="89">
        <v>46010.682638888888</v>
      </c>
      <c r="O398" s="86" t="s">
        <v>31</v>
      </c>
      <c r="P398" s="87" t="s">
        <v>1262</v>
      </c>
      <c r="Q398" s="87" t="s">
        <v>1330</v>
      </c>
      <c r="R398" s="87" t="s">
        <v>1351</v>
      </c>
      <c r="S398" s="87" t="s">
        <v>5430</v>
      </c>
      <c r="T398" s="87" t="s">
        <v>1172</v>
      </c>
      <c r="U398" s="87" t="s">
        <v>1848</v>
      </c>
      <c r="V398" s="87" t="s">
        <v>41</v>
      </c>
      <c r="W398" s="87" t="s">
        <v>121</v>
      </c>
      <c r="X398" s="87" t="s">
        <v>1229</v>
      </c>
      <c r="Y398" s="87">
        <v>1</v>
      </c>
      <c r="Z398" s="90">
        <f>IF(T398="SOPORTE_TELEFÓNICO",'TARIFAS 2025'!$B$14,IF(V398="PRINCIPAL",'TARIFAS 2025'!$B$8,IF(V398="INTERMEDIA",'TARIFAS 2025'!$C$8,IF(V398="LEJANA",'TARIFAS 2025'!$D$8))))</f>
        <v>172989</v>
      </c>
      <c r="AA398" s="90">
        <f t="shared" si="6"/>
        <v>172989</v>
      </c>
    </row>
    <row r="399" spans="1:27" s="82" customFormat="1" x14ac:dyDescent="0.3">
      <c r="A399" s="87" t="s">
        <v>71</v>
      </c>
      <c r="B399" s="86" t="str">
        <f>VLOOKUP(A399,'CENTROS DE COSTOS'!A:D,2,0)</f>
        <v>0036-0004</v>
      </c>
      <c r="C399" s="86" t="str">
        <f>VLOOKUP(A399,'CENTROS DE COSTOS'!A:D,3,0)</f>
        <v>Wompi Centro</v>
      </c>
      <c r="D399" s="87" t="s">
        <v>1637</v>
      </c>
      <c r="E399" s="88" t="s">
        <v>4045</v>
      </c>
      <c r="F399" s="87" t="s">
        <v>3114</v>
      </c>
      <c r="G399" s="86" t="s">
        <v>31</v>
      </c>
      <c r="H399" s="87" t="s">
        <v>618</v>
      </c>
      <c r="I399" s="87" t="s">
        <v>71</v>
      </c>
      <c r="J399" s="87" t="s">
        <v>2231</v>
      </c>
      <c r="K399" s="86" t="s">
        <v>1170</v>
      </c>
      <c r="L399" s="87" t="s">
        <v>4735</v>
      </c>
      <c r="M399" s="89">
        <v>46010.568055555559</v>
      </c>
      <c r="N399" s="89">
        <v>46010.732638888891</v>
      </c>
      <c r="O399" s="86" t="s">
        <v>31</v>
      </c>
      <c r="P399" s="87" t="s">
        <v>1340</v>
      </c>
      <c r="Q399" s="87" t="s">
        <v>1400</v>
      </c>
      <c r="R399" s="87" t="s">
        <v>1267</v>
      </c>
      <c r="S399" s="87" t="s">
        <v>5431</v>
      </c>
      <c r="T399" s="87" t="s">
        <v>1253</v>
      </c>
      <c r="U399" s="87" t="s">
        <v>1845</v>
      </c>
      <c r="V399" s="87" t="s">
        <v>40</v>
      </c>
      <c r="W399" s="87" t="s">
        <v>121</v>
      </c>
      <c r="X399" s="87" t="s">
        <v>1312</v>
      </c>
      <c r="Y399" s="87">
        <v>1</v>
      </c>
      <c r="Z399" s="90">
        <f>IF(T399="SOPORTE_TELEFÓNICO",'TARIFAS 2025'!$B$14,IF(V399="PRINCIPAL",'TARIFAS 2025'!$B$8,IF(V399="INTERMEDIA",'TARIFAS 2025'!$C$8,IF(V399="LEJANA",'TARIFAS 2025'!$D$8))))</f>
        <v>22000</v>
      </c>
      <c r="AA399" s="90">
        <f t="shared" si="6"/>
        <v>22000</v>
      </c>
    </row>
    <row r="400" spans="1:27" s="82" customFormat="1" x14ac:dyDescent="0.3">
      <c r="A400" s="87" t="s">
        <v>88</v>
      </c>
      <c r="B400" s="86" t="str">
        <f>VLOOKUP(A400,'CENTROS DE COSTOS'!A:D,2,0)</f>
        <v>0036-0005</v>
      </c>
      <c r="C400" s="86" t="str">
        <f>VLOOKUP(A400,'CENTROS DE COSTOS'!A:D,3,0)</f>
        <v>Wompi Noroccidente</v>
      </c>
      <c r="D400" s="87" t="s">
        <v>1644</v>
      </c>
      <c r="E400" s="88" t="s">
        <v>4046</v>
      </c>
      <c r="F400" s="87" t="s">
        <v>3115</v>
      </c>
      <c r="G400" s="86" t="s">
        <v>31</v>
      </c>
      <c r="H400" s="87" t="s">
        <v>120</v>
      </c>
      <c r="I400" s="87" t="s">
        <v>88</v>
      </c>
      <c r="J400" s="87" t="s">
        <v>3637</v>
      </c>
      <c r="K400" s="86" t="s">
        <v>1170</v>
      </c>
      <c r="L400" s="87" t="s">
        <v>4736</v>
      </c>
      <c r="M400" s="89">
        <v>46010.333333333343</v>
      </c>
      <c r="N400" s="89">
        <v>46010.816666666673</v>
      </c>
      <c r="O400" s="86" t="s">
        <v>31</v>
      </c>
      <c r="P400" s="87" t="s">
        <v>1262</v>
      </c>
      <c r="Q400" s="87" t="s">
        <v>1274</v>
      </c>
      <c r="R400" s="87" t="s">
        <v>1275</v>
      </c>
      <c r="S400" s="87" t="s">
        <v>5432</v>
      </c>
      <c r="T400" s="87" t="s">
        <v>1172</v>
      </c>
      <c r="U400" s="87" t="s">
        <v>1848</v>
      </c>
      <c r="V400" s="87" t="s">
        <v>40</v>
      </c>
      <c r="W400" s="87" t="s">
        <v>121</v>
      </c>
      <c r="X400" s="87" t="s">
        <v>1337</v>
      </c>
      <c r="Y400" s="87">
        <v>1</v>
      </c>
      <c r="Z400" s="90">
        <f>IF(T400="SOPORTE_TELEFÓNICO",'TARIFAS 2025'!$B$14,IF(V400="PRINCIPAL",'TARIFAS 2025'!$B$8,IF(V400="INTERMEDIA",'TARIFAS 2025'!$C$8,IF(V400="LEJANA",'TARIFAS 2025'!$D$8))))</f>
        <v>51282</v>
      </c>
      <c r="AA400" s="90">
        <f t="shared" si="6"/>
        <v>51282</v>
      </c>
    </row>
    <row r="401" spans="1:27" s="82" customFormat="1" x14ac:dyDescent="0.3">
      <c r="A401" s="87" t="s">
        <v>99</v>
      </c>
      <c r="B401" s="86" t="str">
        <f>VLOOKUP(A401,'CENTROS DE COSTOS'!A:D,2,0)</f>
        <v>0036-0006</v>
      </c>
      <c r="C401" s="86" t="str">
        <f>VLOOKUP(A401,'CENTROS DE COSTOS'!A:D,3,0)</f>
        <v>Wompi Oriente</v>
      </c>
      <c r="D401" s="87" t="s">
        <v>1635</v>
      </c>
      <c r="E401" s="88" t="s">
        <v>4047</v>
      </c>
      <c r="F401" s="87" t="s">
        <v>3116</v>
      </c>
      <c r="G401" s="86" t="s">
        <v>31</v>
      </c>
      <c r="H401" s="87" t="s">
        <v>481</v>
      </c>
      <c r="I401" s="87" t="s">
        <v>99</v>
      </c>
      <c r="J401" s="87" t="s">
        <v>3638</v>
      </c>
      <c r="K401" s="86" t="s">
        <v>1170</v>
      </c>
      <c r="L401" s="87" t="s">
        <v>4737</v>
      </c>
      <c r="M401" s="89">
        <v>46010.347222222219</v>
      </c>
      <c r="N401" s="89">
        <v>46011.344444444447</v>
      </c>
      <c r="O401" s="86" t="s">
        <v>31</v>
      </c>
      <c r="P401" s="87" t="s">
        <v>1298</v>
      </c>
      <c r="Q401" s="87" t="s">
        <v>1309</v>
      </c>
      <c r="R401" s="87" t="s">
        <v>1310</v>
      </c>
      <c r="S401" s="87" t="s">
        <v>5433</v>
      </c>
      <c r="T401" s="87" t="s">
        <v>1253</v>
      </c>
      <c r="U401" s="87" t="s">
        <v>1846</v>
      </c>
      <c r="V401" s="87" t="s">
        <v>40</v>
      </c>
      <c r="W401" s="87" t="s">
        <v>121</v>
      </c>
      <c r="X401" s="87" t="s">
        <v>1219</v>
      </c>
      <c r="Y401" s="87">
        <v>1</v>
      </c>
      <c r="Z401" s="90">
        <f>IF(T401="SOPORTE_TELEFÓNICO",'TARIFAS 2025'!$B$14,IF(V401="PRINCIPAL",'TARIFAS 2025'!$B$8,IF(V401="INTERMEDIA",'TARIFAS 2025'!$C$8,IF(V401="LEJANA",'TARIFAS 2025'!$D$8))))</f>
        <v>22000</v>
      </c>
      <c r="AA401" s="90">
        <f t="shared" ref="AA401:AA458" si="7">Z401*Y401</f>
        <v>22000</v>
      </c>
    </row>
    <row r="402" spans="1:27" s="82" customFormat="1" x14ac:dyDescent="0.3">
      <c r="A402" s="87" t="s">
        <v>71</v>
      </c>
      <c r="B402" s="86" t="str">
        <f>VLOOKUP(A402,'CENTROS DE COSTOS'!A:D,2,0)</f>
        <v>0036-0004</v>
      </c>
      <c r="C402" s="86" t="str">
        <f>VLOOKUP(A402,'CENTROS DE COSTOS'!A:D,3,0)</f>
        <v>Wompi Centro</v>
      </c>
      <c r="D402" s="87" t="s">
        <v>1653</v>
      </c>
      <c r="E402" s="88" t="s">
        <v>4048</v>
      </c>
      <c r="F402" s="87" t="s">
        <v>3117</v>
      </c>
      <c r="G402" s="86" t="s">
        <v>31</v>
      </c>
      <c r="H402" s="87" t="s">
        <v>618</v>
      </c>
      <c r="I402" s="87" t="s">
        <v>652</v>
      </c>
      <c r="J402" s="87" t="s">
        <v>2062</v>
      </c>
      <c r="K402" s="86" t="s">
        <v>1170</v>
      </c>
      <c r="L402" s="87" t="s">
        <v>4738</v>
      </c>
      <c r="M402" s="89">
        <v>46010.604861111111</v>
      </c>
      <c r="N402" s="89">
        <v>46011.386111111111</v>
      </c>
      <c r="O402" s="86" t="s">
        <v>31</v>
      </c>
      <c r="P402" s="87" t="s">
        <v>1265</v>
      </c>
      <c r="Q402" s="87" t="s">
        <v>1348</v>
      </c>
      <c r="R402" s="87" t="s">
        <v>1267</v>
      </c>
      <c r="S402" s="87" t="s">
        <v>5434</v>
      </c>
      <c r="T402" s="87" t="s">
        <v>1172</v>
      </c>
      <c r="U402" s="87" t="s">
        <v>1846</v>
      </c>
      <c r="V402" s="87" t="s">
        <v>41</v>
      </c>
      <c r="W402" s="87" t="s">
        <v>121</v>
      </c>
      <c r="X402" s="87" t="s">
        <v>1216</v>
      </c>
      <c r="Y402" s="87">
        <v>1</v>
      </c>
      <c r="Z402" s="90">
        <f>IF(T402="SOPORTE_TELEFÓNICO",'TARIFAS 2025'!$B$14,IF(V402="PRINCIPAL",'TARIFAS 2025'!$B$8,IF(V402="INTERMEDIA",'TARIFAS 2025'!$C$8,IF(V402="LEJANA",'TARIFAS 2025'!$D$8))))</f>
        <v>172989</v>
      </c>
      <c r="AA402" s="90">
        <f t="shared" si="7"/>
        <v>172989</v>
      </c>
    </row>
    <row r="403" spans="1:27" s="82" customFormat="1" x14ac:dyDescent="0.3">
      <c r="A403" s="87" t="s">
        <v>74</v>
      </c>
      <c r="B403" s="86" t="str">
        <f>VLOOKUP(A403,'CENTROS DE COSTOS'!A:D,2,0)</f>
        <v>0036-0007</v>
      </c>
      <c r="C403" s="86" t="str">
        <f>VLOOKUP(A403,'CENTROS DE COSTOS'!A:D,3,0)</f>
        <v>Wompi Santander</v>
      </c>
      <c r="D403" s="87" t="s">
        <v>1642</v>
      </c>
      <c r="E403" s="88" t="s">
        <v>4049</v>
      </c>
      <c r="F403" s="87" t="s">
        <v>3118</v>
      </c>
      <c r="G403" s="86" t="s">
        <v>31</v>
      </c>
      <c r="H403" s="87" t="s">
        <v>963</v>
      </c>
      <c r="I403" s="87" t="s">
        <v>74</v>
      </c>
      <c r="J403" s="87" t="s">
        <v>3639</v>
      </c>
      <c r="K403" s="86" t="s">
        <v>1170</v>
      </c>
      <c r="L403" s="87" t="s">
        <v>4739</v>
      </c>
      <c r="M403" s="89">
        <v>46010.511111111111</v>
      </c>
      <c r="N403" s="89">
        <v>46011.394444444442</v>
      </c>
      <c r="O403" s="86" t="s">
        <v>31</v>
      </c>
      <c r="P403" s="87" t="s">
        <v>1332</v>
      </c>
      <c r="Q403" s="87" t="s">
        <v>1307</v>
      </c>
      <c r="R403" s="87" t="s">
        <v>1333</v>
      </c>
      <c r="S403" s="87" t="s">
        <v>5435</v>
      </c>
      <c r="T403" s="87" t="s">
        <v>1253</v>
      </c>
      <c r="U403" s="87" t="s">
        <v>1846</v>
      </c>
      <c r="V403" s="87" t="s">
        <v>40</v>
      </c>
      <c r="W403" s="87" t="s">
        <v>121</v>
      </c>
      <c r="X403" s="87" t="s">
        <v>1192</v>
      </c>
      <c r="Y403" s="87">
        <v>1</v>
      </c>
      <c r="Z403" s="90">
        <f>IF(T403="SOPORTE_TELEFÓNICO",'TARIFAS 2025'!$B$14,IF(V403="PRINCIPAL",'TARIFAS 2025'!$B$8,IF(V403="INTERMEDIA",'TARIFAS 2025'!$C$8,IF(V403="LEJANA",'TARIFAS 2025'!$D$8))))</f>
        <v>22000</v>
      </c>
      <c r="AA403" s="90">
        <f t="shared" si="7"/>
        <v>22000</v>
      </c>
    </row>
    <row r="404" spans="1:27" s="82" customFormat="1" x14ac:dyDescent="0.3">
      <c r="A404" s="87" t="s">
        <v>86</v>
      </c>
      <c r="B404" s="86" t="str">
        <f>VLOOKUP(A404,'CENTROS DE COSTOS'!A:D,2,0)</f>
        <v>0036-0002</v>
      </c>
      <c r="C404" s="86" t="str">
        <f>VLOOKUP(A404,'CENTROS DE COSTOS'!A:D,3,0)</f>
        <v>Wompi Eje Cafetero</v>
      </c>
      <c r="D404" s="87" t="s">
        <v>3833</v>
      </c>
      <c r="E404" s="88" t="s">
        <v>4050</v>
      </c>
      <c r="F404" s="87" t="s">
        <v>3119</v>
      </c>
      <c r="G404" s="86" t="s">
        <v>31</v>
      </c>
      <c r="H404" s="87" t="s">
        <v>126</v>
      </c>
      <c r="I404" s="87" t="s">
        <v>463</v>
      </c>
      <c r="J404" s="87" t="s">
        <v>3640</v>
      </c>
      <c r="K404" s="86" t="s">
        <v>1170</v>
      </c>
      <c r="L404" s="87" t="s">
        <v>4740</v>
      </c>
      <c r="M404" s="89">
        <v>46010.480555555558</v>
      </c>
      <c r="N404" s="89">
        <v>46011.397916666669</v>
      </c>
      <c r="O404" s="86" t="s">
        <v>31</v>
      </c>
      <c r="P404" s="87" t="s">
        <v>1262</v>
      </c>
      <c r="Q404" s="87" t="s">
        <v>1263</v>
      </c>
      <c r="R404" s="87" t="s">
        <v>1264</v>
      </c>
      <c r="S404" s="87" t="s">
        <v>5436</v>
      </c>
      <c r="T404" s="87" t="s">
        <v>1253</v>
      </c>
      <c r="U404" s="87" t="s">
        <v>1841</v>
      </c>
      <c r="V404" s="87" t="s">
        <v>40</v>
      </c>
      <c r="W404" s="87" t="s">
        <v>121</v>
      </c>
      <c r="X404" s="87" t="s">
        <v>1288</v>
      </c>
      <c r="Y404" s="87">
        <v>1</v>
      </c>
      <c r="Z404" s="90">
        <f>IF(T404="SOPORTE_TELEFÓNICO",'TARIFAS 2025'!$B$14,IF(V404="PRINCIPAL",'TARIFAS 2025'!$B$8,IF(V404="INTERMEDIA",'TARIFAS 2025'!$C$8,IF(V404="LEJANA",'TARIFAS 2025'!$D$8))))</f>
        <v>22000</v>
      </c>
      <c r="AA404" s="90">
        <f t="shared" si="7"/>
        <v>22000</v>
      </c>
    </row>
    <row r="405" spans="1:27" s="82" customFormat="1" x14ac:dyDescent="0.3">
      <c r="A405" s="87" t="s">
        <v>96</v>
      </c>
      <c r="B405" s="86" t="str">
        <f>VLOOKUP(A405,'CENTROS DE COSTOS'!A:D,2,0)</f>
        <v>0036-0007</v>
      </c>
      <c r="C405" s="86" t="str">
        <f>VLOOKUP(A405,'CENTROS DE COSTOS'!A:D,3,0)</f>
        <v>Wompi Santander</v>
      </c>
      <c r="D405" s="87" t="s">
        <v>1696</v>
      </c>
      <c r="E405" s="88" t="s">
        <v>4051</v>
      </c>
      <c r="F405" s="87" t="s">
        <v>3084</v>
      </c>
      <c r="G405" s="86" t="s">
        <v>31</v>
      </c>
      <c r="H405" s="87" t="s">
        <v>322</v>
      </c>
      <c r="I405" s="87" t="s">
        <v>96</v>
      </c>
      <c r="J405" s="87" t="s">
        <v>3613</v>
      </c>
      <c r="K405" s="86" t="s">
        <v>1170</v>
      </c>
      <c r="L405" s="87" t="s">
        <v>4741</v>
      </c>
      <c r="M405" s="89">
        <v>46010.443749999999</v>
      </c>
      <c r="N405" s="89">
        <v>46011.401388888888</v>
      </c>
      <c r="O405" s="86" t="s">
        <v>31</v>
      </c>
      <c r="P405" s="87" t="s">
        <v>1250</v>
      </c>
      <c r="Q405" s="87" t="s">
        <v>1251</v>
      </c>
      <c r="R405" s="87" t="s">
        <v>1283</v>
      </c>
      <c r="S405" s="87" t="s">
        <v>5437</v>
      </c>
      <c r="T405" s="87" t="s">
        <v>1172</v>
      </c>
      <c r="U405" s="87" t="s">
        <v>1841</v>
      </c>
      <c r="V405" s="87" t="s">
        <v>40</v>
      </c>
      <c r="W405" s="87" t="s">
        <v>121</v>
      </c>
      <c r="X405" s="87" t="s">
        <v>1218</v>
      </c>
      <c r="Y405" s="87">
        <v>1</v>
      </c>
      <c r="Z405" s="90">
        <f>IF(T405="SOPORTE_TELEFÓNICO",'TARIFAS 2025'!$B$14,IF(V405="PRINCIPAL",'TARIFAS 2025'!$B$8,IF(V405="INTERMEDIA",'TARIFAS 2025'!$C$8,IF(V405="LEJANA",'TARIFAS 2025'!$D$8))))</f>
        <v>51282</v>
      </c>
      <c r="AA405" s="90">
        <f t="shared" si="7"/>
        <v>51282</v>
      </c>
    </row>
    <row r="406" spans="1:27" s="82" customFormat="1" x14ac:dyDescent="0.3">
      <c r="A406" s="87" t="s">
        <v>96</v>
      </c>
      <c r="B406" s="86" t="str">
        <f>VLOOKUP(A406,'CENTROS DE COSTOS'!A:D,2,0)</f>
        <v>0036-0007</v>
      </c>
      <c r="C406" s="86" t="str">
        <f>VLOOKUP(A406,'CENTROS DE COSTOS'!A:D,3,0)</f>
        <v>Wompi Santander</v>
      </c>
      <c r="D406" s="87" t="s">
        <v>1703</v>
      </c>
      <c r="E406" s="88" t="s">
        <v>4052</v>
      </c>
      <c r="F406" s="87" t="s">
        <v>3120</v>
      </c>
      <c r="G406" s="86" t="s">
        <v>31</v>
      </c>
      <c r="H406" s="87" t="s">
        <v>322</v>
      </c>
      <c r="I406" s="87" t="s">
        <v>338</v>
      </c>
      <c r="J406" s="87" t="s">
        <v>3641</v>
      </c>
      <c r="K406" s="86" t="s">
        <v>1170</v>
      </c>
      <c r="L406" s="87" t="s">
        <v>4742</v>
      </c>
      <c r="M406" s="89">
        <v>46008.406944444447</v>
      </c>
      <c r="N406" s="89">
        <v>46011.413888888892</v>
      </c>
      <c r="O406" s="86" t="s">
        <v>31</v>
      </c>
      <c r="P406" s="87" t="s">
        <v>1262</v>
      </c>
      <c r="Q406" s="87" t="s">
        <v>1263</v>
      </c>
      <c r="R406" s="87" t="s">
        <v>1264</v>
      </c>
      <c r="S406" s="87" t="s">
        <v>5438</v>
      </c>
      <c r="T406" s="87" t="s">
        <v>1253</v>
      </c>
      <c r="U406" s="87" t="s">
        <v>1848</v>
      </c>
      <c r="V406" s="87" t="s">
        <v>42</v>
      </c>
      <c r="W406" s="87" t="s">
        <v>121</v>
      </c>
      <c r="X406" s="87" t="s">
        <v>1236</v>
      </c>
      <c r="Y406" s="87">
        <v>1</v>
      </c>
      <c r="Z406" s="90">
        <f>IF(T406="SOPORTE_TELEFÓNICO",'TARIFAS 2025'!$B$14,IF(V406="PRINCIPAL",'TARIFAS 2025'!$B$8,IF(V406="INTERMEDIA",'TARIFAS 2025'!$C$8,IF(V406="LEJANA",'TARIFAS 2025'!$D$8))))</f>
        <v>22000</v>
      </c>
      <c r="AA406" s="90">
        <f t="shared" si="7"/>
        <v>22000</v>
      </c>
    </row>
    <row r="407" spans="1:27" s="82" customFormat="1" x14ac:dyDescent="0.3">
      <c r="A407" s="87" t="s">
        <v>71</v>
      </c>
      <c r="B407" s="86" t="str">
        <f>VLOOKUP(A407,'CENTROS DE COSTOS'!A:D,2,0)</f>
        <v>0036-0004</v>
      </c>
      <c r="C407" s="86" t="str">
        <f>VLOOKUP(A407,'CENTROS DE COSTOS'!A:D,3,0)</f>
        <v>Wompi Centro</v>
      </c>
      <c r="D407" s="87" t="s">
        <v>3834</v>
      </c>
      <c r="E407" s="88" t="s">
        <v>4053</v>
      </c>
      <c r="F407" s="87" t="s">
        <v>3121</v>
      </c>
      <c r="G407" s="86" t="s">
        <v>31</v>
      </c>
      <c r="H407" s="87" t="s">
        <v>618</v>
      </c>
      <c r="I407" s="87" t="s">
        <v>712</v>
      </c>
      <c r="J407" s="87" t="s">
        <v>1907</v>
      </c>
      <c r="K407" s="86" t="s">
        <v>1170</v>
      </c>
      <c r="L407" s="87" t="s">
        <v>4743</v>
      </c>
      <c r="M407" s="89">
        <v>45979.456944444442</v>
      </c>
      <c r="N407" s="89">
        <v>46011.416666666657</v>
      </c>
      <c r="O407" s="86" t="s">
        <v>31</v>
      </c>
      <c r="P407" s="87" t="s">
        <v>1332</v>
      </c>
      <c r="Q407" s="87" t="s">
        <v>1346</v>
      </c>
      <c r="R407" s="87" t="s">
        <v>1333</v>
      </c>
      <c r="S407" s="87" t="s">
        <v>5439</v>
      </c>
      <c r="T407" s="87" t="s">
        <v>1253</v>
      </c>
      <c r="U407" s="87" t="s">
        <v>1845</v>
      </c>
      <c r="V407" s="87" t="s">
        <v>41</v>
      </c>
      <c r="W407" s="87" t="s">
        <v>121</v>
      </c>
      <c r="X407" s="87" t="s">
        <v>1306</v>
      </c>
      <c r="Y407" s="87">
        <v>4</v>
      </c>
      <c r="Z407" s="90">
        <f>IF(T407="SOPORTE_TELEFÓNICO",'TARIFAS 2025'!$B$14,IF(V407="PRINCIPAL",'TARIFAS 2025'!$B$8,IF(V407="INTERMEDIA",'TARIFAS 2025'!$C$8,IF(V407="LEJANA",'TARIFAS 2025'!$D$8))))</f>
        <v>22000</v>
      </c>
      <c r="AA407" s="90">
        <f t="shared" si="7"/>
        <v>88000</v>
      </c>
    </row>
    <row r="408" spans="1:27" s="82" customFormat="1" x14ac:dyDescent="0.3">
      <c r="A408" s="87" t="s">
        <v>88</v>
      </c>
      <c r="B408" s="86" t="str">
        <f>VLOOKUP(A408,'CENTROS DE COSTOS'!A:D,2,0)</f>
        <v>0036-0005</v>
      </c>
      <c r="C408" s="86" t="str">
        <f>VLOOKUP(A408,'CENTROS DE COSTOS'!A:D,3,0)</f>
        <v>Wompi Noroccidente</v>
      </c>
      <c r="D408" s="87" t="s">
        <v>1644</v>
      </c>
      <c r="E408" s="88" t="s">
        <v>4054</v>
      </c>
      <c r="F408" s="87" t="s">
        <v>3122</v>
      </c>
      <c r="G408" s="86" t="s">
        <v>31</v>
      </c>
      <c r="H408" s="87" t="s">
        <v>120</v>
      </c>
      <c r="I408" s="87" t="s">
        <v>88</v>
      </c>
      <c r="J408" s="87" t="s">
        <v>3642</v>
      </c>
      <c r="K408" s="86" t="s">
        <v>1170</v>
      </c>
      <c r="L408" s="87" t="s">
        <v>4744</v>
      </c>
      <c r="M408" s="89">
        <v>45961.51458333333</v>
      </c>
      <c r="N408" s="89">
        <v>46011.422222222223</v>
      </c>
      <c r="O408" s="86" t="s">
        <v>31</v>
      </c>
      <c r="P408" s="87" t="s">
        <v>1257</v>
      </c>
      <c r="Q408" s="87" t="s">
        <v>1258</v>
      </c>
      <c r="R408" s="87" t="s">
        <v>1271</v>
      </c>
      <c r="S408" s="87" t="s">
        <v>5440</v>
      </c>
      <c r="T408" s="87" t="s">
        <v>1172</v>
      </c>
      <c r="U408" s="87" t="s">
        <v>1843</v>
      </c>
      <c r="V408" s="87" t="s">
        <v>40</v>
      </c>
      <c r="W408" s="87" t="s">
        <v>121</v>
      </c>
      <c r="X408" s="87" t="s">
        <v>1318</v>
      </c>
      <c r="Y408" s="87">
        <v>3</v>
      </c>
      <c r="Z408" s="90">
        <f>IF(T408="SOPORTE_TELEFÓNICO",'TARIFAS 2025'!$B$14,IF(V408="PRINCIPAL",'TARIFAS 2025'!$B$8,IF(V408="INTERMEDIA",'TARIFAS 2025'!$C$8,IF(V408="LEJANA",'TARIFAS 2025'!$D$8))))</f>
        <v>51282</v>
      </c>
      <c r="AA408" s="90">
        <f t="shared" si="7"/>
        <v>153846</v>
      </c>
    </row>
    <row r="409" spans="1:27" s="82" customFormat="1" x14ac:dyDescent="0.3">
      <c r="A409" s="87" t="s">
        <v>90</v>
      </c>
      <c r="B409" s="86" t="str">
        <f>VLOOKUP(A409,'CENTROS DE COSTOS'!A:D,2,0)</f>
        <v>0036-0006</v>
      </c>
      <c r="C409" s="86" t="str">
        <f>VLOOKUP(A409,'CENTROS DE COSTOS'!A:D,3,0)</f>
        <v>Wompi Oriente</v>
      </c>
      <c r="D409" s="87" t="s">
        <v>1661</v>
      </c>
      <c r="E409" s="88" t="s">
        <v>4055</v>
      </c>
      <c r="F409" s="87" t="s">
        <v>3123</v>
      </c>
      <c r="G409" s="86" t="s">
        <v>31</v>
      </c>
      <c r="H409" s="87" t="s">
        <v>740</v>
      </c>
      <c r="I409" s="87" t="s">
        <v>90</v>
      </c>
      <c r="J409" s="87" t="s">
        <v>3643</v>
      </c>
      <c r="K409" s="86" t="s">
        <v>1170</v>
      </c>
      <c r="L409" s="87" t="s">
        <v>4745</v>
      </c>
      <c r="M409" s="89">
        <v>46010.407638888893</v>
      </c>
      <c r="N409" s="89">
        <v>46011.495138888888</v>
      </c>
      <c r="O409" s="86" t="s">
        <v>31</v>
      </c>
      <c r="P409" s="87" t="s">
        <v>1250</v>
      </c>
      <c r="Q409" s="87" t="s">
        <v>1280</v>
      </c>
      <c r="R409" s="87" t="s">
        <v>1283</v>
      </c>
      <c r="S409" s="87" t="s">
        <v>5441</v>
      </c>
      <c r="T409" s="87" t="s">
        <v>1253</v>
      </c>
      <c r="U409" s="87" t="s">
        <v>1847</v>
      </c>
      <c r="V409" s="87" t="s">
        <v>40</v>
      </c>
      <c r="W409" s="87" t="s">
        <v>121</v>
      </c>
      <c r="X409" s="87" t="s">
        <v>1214</v>
      </c>
      <c r="Y409" s="87">
        <v>1</v>
      </c>
      <c r="Z409" s="90">
        <f>IF(T409="SOPORTE_TELEFÓNICO",'TARIFAS 2025'!$B$14,IF(V409="PRINCIPAL",'TARIFAS 2025'!$B$8,IF(V409="INTERMEDIA",'TARIFAS 2025'!$C$8,IF(V409="LEJANA",'TARIFAS 2025'!$D$8))))</f>
        <v>22000</v>
      </c>
      <c r="AA409" s="90">
        <f t="shared" si="7"/>
        <v>22000</v>
      </c>
    </row>
    <row r="410" spans="1:27" s="82" customFormat="1" x14ac:dyDescent="0.3">
      <c r="A410" s="87" t="s">
        <v>91</v>
      </c>
      <c r="B410" s="86" t="str">
        <f>VLOOKUP(A410,'CENTROS DE COSTOS'!A:D,2,0)</f>
        <v>0036-0003</v>
      </c>
      <c r="C410" s="86" t="str">
        <f>VLOOKUP(A410,'CENTROS DE COSTOS'!A:D,3,0)</f>
        <v>Wompi Suroccidente</v>
      </c>
      <c r="D410" s="87" t="s">
        <v>3835</v>
      </c>
      <c r="E410" s="88" t="s">
        <v>4056</v>
      </c>
      <c r="F410" s="87" t="s">
        <v>3124</v>
      </c>
      <c r="G410" s="86" t="s">
        <v>31</v>
      </c>
      <c r="H410" s="87" t="s">
        <v>133</v>
      </c>
      <c r="I410" s="87" t="s">
        <v>886</v>
      </c>
      <c r="J410" s="87" t="s">
        <v>2207</v>
      </c>
      <c r="K410" s="86" t="s">
        <v>1170</v>
      </c>
      <c r="L410" s="87" t="s">
        <v>4746</v>
      </c>
      <c r="M410" s="89">
        <v>46009.533333333333</v>
      </c>
      <c r="N410" s="89">
        <v>46011.499305555553</v>
      </c>
      <c r="O410" s="86" t="s">
        <v>31</v>
      </c>
      <c r="P410" s="87" t="s">
        <v>1254</v>
      </c>
      <c r="Q410" s="87" t="s">
        <v>1255</v>
      </c>
      <c r="R410" s="87" t="s">
        <v>1256</v>
      </c>
      <c r="S410" s="87" t="s">
        <v>5442</v>
      </c>
      <c r="T410" s="87" t="s">
        <v>1253</v>
      </c>
      <c r="U410" s="87" t="s">
        <v>1847</v>
      </c>
      <c r="V410" s="87" t="s">
        <v>41</v>
      </c>
      <c r="W410" s="87" t="s">
        <v>121</v>
      </c>
      <c r="X410" s="87" t="s">
        <v>1206</v>
      </c>
      <c r="Y410" s="87">
        <v>1</v>
      </c>
      <c r="Z410" s="90">
        <f>IF(T410="SOPORTE_TELEFÓNICO",'TARIFAS 2025'!$B$14,IF(V410="PRINCIPAL",'TARIFAS 2025'!$B$8,IF(V410="INTERMEDIA",'TARIFAS 2025'!$C$8,IF(V410="LEJANA",'TARIFAS 2025'!$D$8))))</f>
        <v>22000</v>
      </c>
      <c r="AA410" s="90">
        <f t="shared" si="7"/>
        <v>22000</v>
      </c>
    </row>
    <row r="411" spans="1:27" s="82" customFormat="1" x14ac:dyDescent="0.3">
      <c r="A411" s="87" t="s">
        <v>71</v>
      </c>
      <c r="B411" s="86" t="str">
        <f>VLOOKUP(A411,'CENTROS DE COSTOS'!A:D,2,0)</f>
        <v>0036-0004</v>
      </c>
      <c r="C411" s="86" t="str">
        <f>VLOOKUP(A411,'CENTROS DE COSTOS'!A:D,3,0)</f>
        <v>Wompi Centro</v>
      </c>
      <c r="D411" s="87" t="s">
        <v>1637</v>
      </c>
      <c r="E411" s="88" t="s">
        <v>4057</v>
      </c>
      <c r="F411" s="87" t="s">
        <v>3125</v>
      </c>
      <c r="G411" s="86" t="s">
        <v>31</v>
      </c>
      <c r="H411" s="87" t="s">
        <v>618</v>
      </c>
      <c r="I411" s="87" t="s">
        <v>71</v>
      </c>
      <c r="J411" s="87" t="s">
        <v>1358</v>
      </c>
      <c r="K411" s="86" t="s">
        <v>1170</v>
      </c>
      <c r="L411" s="87" t="s">
        <v>4747</v>
      </c>
      <c r="M411" s="89">
        <v>46010.568749999999</v>
      </c>
      <c r="N411" s="89">
        <v>46012.410416666673</v>
      </c>
      <c r="O411" s="86" t="s">
        <v>31</v>
      </c>
      <c r="P411" s="87" t="s">
        <v>1290</v>
      </c>
      <c r="Q411" s="87" t="s">
        <v>5033</v>
      </c>
      <c r="R411" s="87" t="s">
        <v>5034</v>
      </c>
      <c r="S411" s="87" t="s">
        <v>5443</v>
      </c>
      <c r="T411" s="87" t="s">
        <v>1172</v>
      </c>
      <c r="U411" s="87" t="s">
        <v>1845</v>
      </c>
      <c r="V411" s="87" t="s">
        <v>40</v>
      </c>
      <c r="W411" s="87" t="s">
        <v>121</v>
      </c>
      <c r="X411" s="87" t="s">
        <v>1312</v>
      </c>
      <c r="Y411" s="87">
        <v>1</v>
      </c>
      <c r="Z411" s="90">
        <f>IF(T411="SOPORTE_TELEFÓNICO",'TARIFAS 2025'!$B$14,IF(V411="PRINCIPAL",'TARIFAS 2025'!$B$8,IF(V411="INTERMEDIA",'TARIFAS 2025'!$C$8,IF(V411="LEJANA",'TARIFAS 2025'!$D$8))))</f>
        <v>51282</v>
      </c>
      <c r="AA411" s="90">
        <f t="shared" si="7"/>
        <v>51282</v>
      </c>
    </row>
    <row r="412" spans="1:27" s="82" customFormat="1" x14ac:dyDescent="0.3">
      <c r="A412" s="87" t="s">
        <v>98</v>
      </c>
      <c r="B412" s="86" t="str">
        <f>VLOOKUP(A412,'CENTROS DE COSTOS'!A:D,2,0)</f>
        <v>0036-0006</v>
      </c>
      <c r="C412" s="86" t="str">
        <f>VLOOKUP(A412,'CENTROS DE COSTOS'!A:D,3,0)</f>
        <v>Wompi Oriente</v>
      </c>
      <c r="D412" s="87" t="s">
        <v>1693</v>
      </c>
      <c r="E412" s="88" t="s">
        <v>4058</v>
      </c>
      <c r="F412" s="87" t="s">
        <v>3126</v>
      </c>
      <c r="G412" s="86" t="s">
        <v>31</v>
      </c>
      <c r="H412" s="87" t="s">
        <v>814</v>
      </c>
      <c r="I412" s="87" t="s">
        <v>788</v>
      </c>
      <c r="J412" s="87" t="s">
        <v>1918</v>
      </c>
      <c r="K412" s="86" t="s">
        <v>1170</v>
      </c>
      <c r="L412" s="87" t="s">
        <v>4748</v>
      </c>
      <c r="M412" s="89">
        <v>46010.606944444437</v>
      </c>
      <c r="N412" s="89">
        <v>46012.413194444453</v>
      </c>
      <c r="O412" s="86" t="s">
        <v>31</v>
      </c>
      <c r="P412" s="87" t="s">
        <v>1262</v>
      </c>
      <c r="Q412" s="87" t="s">
        <v>1263</v>
      </c>
      <c r="R412" s="87" t="s">
        <v>1264</v>
      </c>
      <c r="S412" s="87" t="s">
        <v>5444</v>
      </c>
      <c r="T412" s="87" t="s">
        <v>1172</v>
      </c>
      <c r="U412" s="87" t="s">
        <v>1847</v>
      </c>
      <c r="V412" s="87" t="s">
        <v>41</v>
      </c>
      <c r="W412" s="87" t="s">
        <v>121</v>
      </c>
      <c r="X412" s="87" t="s">
        <v>1261</v>
      </c>
      <c r="Y412" s="87">
        <v>1</v>
      </c>
      <c r="Z412" s="90">
        <f>IF(T412="SOPORTE_TELEFÓNICO",'TARIFAS 2025'!$B$14,IF(V412="PRINCIPAL",'TARIFAS 2025'!$B$8,IF(V412="INTERMEDIA",'TARIFAS 2025'!$C$8,IF(V412="LEJANA",'TARIFAS 2025'!$D$8))))</f>
        <v>172989</v>
      </c>
      <c r="AA412" s="90">
        <f t="shared" si="7"/>
        <v>172989</v>
      </c>
    </row>
    <row r="413" spans="1:27" s="82" customFormat="1" x14ac:dyDescent="0.3">
      <c r="A413" s="87" t="s">
        <v>86</v>
      </c>
      <c r="B413" s="86" t="str">
        <f>VLOOKUP(A413,'CENTROS DE COSTOS'!A:D,2,0)</f>
        <v>0036-0002</v>
      </c>
      <c r="C413" s="86" t="str">
        <f>VLOOKUP(A413,'CENTROS DE COSTOS'!A:D,3,0)</f>
        <v>Wompi Eje Cafetero</v>
      </c>
      <c r="D413" s="87" t="s">
        <v>1685</v>
      </c>
      <c r="E413" s="88" t="s">
        <v>4059</v>
      </c>
      <c r="F413" s="87" t="s">
        <v>3127</v>
      </c>
      <c r="G413" s="86" t="s">
        <v>31</v>
      </c>
      <c r="H413" s="87" t="s">
        <v>126</v>
      </c>
      <c r="I413" s="87" t="s">
        <v>86</v>
      </c>
      <c r="J413" s="87" t="s">
        <v>3644</v>
      </c>
      <c r="K413" s="86" t="s">
        <v>1170</v>
      </c>
      <c r="L413" s="87" t="s">
        <v>4749</v>
      </c>
      <c r="M413" s="89">
        <v>46011.498611111107</v>
      </c>
      <c r="N413" s="89">
        <v>46012.416666666657</v>
      </c>
      <c r="O413" s="86" t="s">
        <v>31</v>
      </c>
      <c r="P413" s="87" t="s">
        <v>1250</v>
      </c>
      <c r="Q413" s="87" t="s">
        <v>1280</v>
      </c>
      <c r="R413" s="87" t="s">
        <v>1283</v>
      </c>
      <c r="S413" s="87" t="s">
        <v>5445</v>
      </c>
      <c r="T413" s="87" t="s">
        <v>1253</v>
      </c>
      <c r="U413" s="87" t="s">
        <v>1845</v>
      </c>
      <c r="V413" s="87" t="s">
        <v>40</v>
      </c>
      <c r="W413" s="87" t="s">
        <v>121</v>
      </c>
      <c r="X413" s="87" t="s">
        <v>1288</v>
      </c>
      <c r="Y413" s="87">
        <v>1</v>
      </c>
      <c r="Z413" s="90">
        <f>IF(T413="SOPORTE_TELEFÓNICO",'TARIFAS 2025'!$B$14,IF(V413="PRINCIPAL",'TARIFAS 2025'!$B$8,IF(V413="INTERMEDIA",'TARIFAS 2025'!$C$8,IF(V413="LEJANA",'TARIFAS 2025'!$D$8))))</f>
        <v>22000</v>
      </c>
      <c r="AA413" s="90">
        <f t="shared" si="7"/>
        <v>22000</v>
      </c>
    </row>
    <row r="414" spans="1:27" s="82" customFormat="1" x14ac:dyDescent="0.3">
      <c r="A414" s="87" t="s">
        <v>88</v>
      </c>
      <c r="B414" s="86" t="str">
        <f>VLOOKUP(A414,'CENTROS DE COSTOS'!A:D,2,0)</f>
        <v>0036-0005</v>
      </c>
      <c r="C414" s="86" t="str">
        <f>VLOOKUP(A414,'CENTROS DE COSTOS'!A:D,3,0)</f>
        <v>Wompi Noroccidente</v>
      </c>
      <c r="D414" s="87" t="s">
        <v>1641</v>
      </c>
      <c r="E414" s="88" t="s">
        <v>4060</v>
      </c>
      <c r="F414" s="87" t="s">
        <v>3048</v>
      </c>
      <c r="G414" s="86" t="s">
        <v>31</v>
      </c>
      <c r="H414" s="87" t="s">
        <v>120</v>
      </c>
      <c r="I414" s="87" t="s">
        <v>155</v>
      </c>
      <c r="J414" s="87" t="s">
        <v>3587</v>
      </c>
      <c r="K414" s="86" t="s">
        <v>1170</v>
      </c>
      <c r="L414" s="87" t="s">
        <v>4750</v>
      </c>
      <c r="M414" s="89">
        <v>46011.499305555553</v>
      </c>
      <c r="N414" s="89">
        <v>46012.595833333333</v>
      </c>
      <c r="O414" s="86" t="s">
        <v>31</v>
      </c>
      <c r="P414" s="87" t="s">
        <v>1265</v>
      </c>
      <c r="Q414" s="87" t="s">
        <v>1371</v>
      </c>
      <c r="R414" s="87" t="s">
        <v>1267</v>
      </c>
      <c r="S414" s="87" t="s">
        <v>5446</v>
      </c>
      <c r="T414" s="87" t="s">
        <v>1253</v>
      </c>
      <c r="U414" s="87" t="s">
        <v>1846</v>
      </c>
      <c r="V414" s="87" t="s">
        <v>40</v>
      </c>
      <c r="W414" s="87" t="s">
        <v>121</v>
      </c>
      <c r="X414" s="87" t="s">
        <v>1313</v>
      </c>
      <c r="Y414" s="87">
        <v>1</v>
      </c>
      <c r="Z414" s="90">
        <f>IF(T414="SOPORTE_TELEFÓNICO",'TARIFAS 2025'!$B$14,IF(V414="PRINCIPAL",'TARIFAS 2025'!$B$8,IF(V414="INTERMEDIA",'TARIFAS 2025'!$C$8,IF(V414="LEJANA",'TARIFAS 2025'!$D$8))))</f>
        <v>22000</v>
      </c>
      <c r="AA414" s="90">
        <f t="shared" si="7"/>
        <v>22000</v>
      </c>
    </row>
    <row r="415" spans="1:27" s="82" customFormat="1" x14ac:dyDescent="0.3">
      <c r="A415" s="87" t="s">
        <v>88</v>
      </c>
      <c r="B415" s="86" t="str">
        <f>VLOOKUP(A415,'CENTROS DE COSTOS'!A:D,2,0)</f>
        <v>0036-0005</v>
      </c>
      <c r="C415" s="86" t="str">
        <f>VLOOKUP(A415,'CENTROS DE COSTOS'!A:D,3,0)</f>
        <v>Wompi Noroccidente</v>
      </c>
      <c r="D415" s="87" t="s">
        <v>1648</v>
      </c>
      <c r="E415" s="88" t="s">
        <v>4061</v>
      </c>
      <c r="F415" s="87" t="s">
        <v>3128</v>
      </c>
      <c r="G415" s="86" t="s">
        <v>31</v>
      </c>
      <c r="H415" s="87" t="s">
        <v>120</v>
      </c>
      <c r="I415" s="87" t="s">
        <v>190</v>
      </c>
      <c r="J415" s="87" t="s">
        <v>3645</v>
      </c>
      <c r="K415" s="86" t="s">
        <v>1170</v>
      </c>
      <c r="L415" s="87" t="s">
        <v>4751</v>
      </c>
      <c r="M415" s="89">
        <v>46007.685416666667</v>
      </c>
      <c r="N415" s="89">
        <v>46013.386805555558</v>
      </c>
      <c r="O415" s="86" t="s">
        <v>31</v>
      </c>
      <c r="P415" s="87" t="s">
        <v>1254</v>
      </c>
      <c r="Q415" s="87" t="s">
        <v>1255</v>
      </c>
      <c r="R415" s="87" t="s">
        <v>1324</v>
      </c>
      <c r="S415" s="87" t="s">
        <v>5447</v>
      </c>
      <c r="T415" s="87" t="s">
        <v>1172</v>
      </c>
      <c r="U415" s="87" t="s">
        <v>1848</v>
      </c>
      <c r="V415" s="87" t="s">
        <v>40</v>
      </c>
      <c r="W415" s="87" t="s">
        <v>121</v>
      </c>
      <c r="X415" s="87" t="s">
        <v>1313</v>
      </c>
      <c r="Y415" s="87">
        <v>2</v>
      </c>
      <c r="Z415" s="90">
        <f>IF(T415="SOPORTE_TELEFÓNICO",'TARIFAS 2025'!$B$14,IF(V415="PRINCIPAL",'TARIFAS 2025'!$B$8,IF(V415="INTERMEDIA",'TARIFAS 2025'!$C$8,IF(V415="LEJANA",'TARIFAS 2025'!$D$8))))</f>
        <v>51282</v>
      </c>
      <c r="AA415" s="90">
        <f t="shared" si="7"/>
        <v>102564</v>
      </c>
    </row>
    <row r="416" spans="1:27" s="82" customFormat="1" x14ac:dyDescent="0.3">
      <c r="A416" s="87" t="s">
        <v>81</v>
      </c>
      <c r="B416" s="86" t="str">
        <f>VLOOKUP(A416,'CENTROS DE COSTOS'!A:D,2,0)</f>
        <v>0036-0007</v>
      </c>
      <c r="C416" s="86" t="str">
        <f>VLOOKUP(A416,'CENTROS DE COSTOS'!A:D,3,0)</f>
        <v>Wompi Santander</v>
      </c>
      <c r="D416" s="87" t="s">
        <v>1672</v>
      </c>
      <c r="E416" s="88" t="s">
        <v>4062</v>
      </c>
      <c r="F416" s="87" t="s">
        <v>3129</v>
      </c>
      <c r="G416" s="86" t="s">
        <v>31</v>
      </c>
      <c r="H416" s="87" t="s">
        <v>891</v>
      </c>
      <c r="I416" s="87" t="s">
        <v>141</v>
      </c>
      <c r="J416" s="87" t="s">
        <v>3646</v>
      </c>
      <c r="K416" s="86" t="s">
        <v>1170</v>
      </c>
      <c r="L416" s="87" t="s">
        <v>4752</v>
      </c>
      <c r="M416" s="89">
        <v>46009.636111111111</v>
      </c>
      <c r="N416" s="89">
        <v>46013.40347222222</v>
      </c>
      <c r="O416" s="86" t="s">
        <v>31</v>
      </c>
      <c r="P416" s="87" t="s">
        <v>1332</v>
      </c>
      <c r="Q416" s="87" t="s">
        <v>1307</v>
      </c>
      <c r="R416" s="87" t="s">
        <v>1333</v>
      </c>
      <c r="S416" s="87" t="s">
        <v>5448</v>
      </c>
      <c r="T416" s="87" t="s">
        <v>1253</v>
      </c>
      <c r="U416" s="87" t="s">
        <v>1841</v>
      </c>
      <c r="V416" s="87" t="s">
        <v>42</v>
      </c>
      <c r="W416" s="87" t="s">
        <v>121</v>
      </c>
      <c r="X416" s="87" t="s">
        <v>1336</v>
      </c>
      <c r="Y416" s="87">
        <v>1</v>
      </c>
      <c r="Z416" s="90">
        <f>IF(T416="SOPORTE_TELEFÓNICO",'TARIFAS 2025'!$B$14,IF(V416="PRINCIPAL",'TARIFAS 2025'!$B$8,IF(V416="INTERMEDIA",'TARIFAS 2025'!$C$8,IF(V416="LEJANA",'TARIFAS 2025'!$D$8))))</f>
        <v>22000</v>
      </c>
      <c r="AA416" s="90">
        <f t="shared" si="7"/>
        <v>22000</v>
      </c>
    </row>
    <row r="417" spans="1:27" s="82" customFormat="1" x14ac:dyDescent="0.3">
      <c r="A417" s="87" t="s">
        <v>92</v>
      </c>
      <c r="B417" s="86" t="str">
        <f>VLOOKUP(A417,'CENTROS DE COSTOS'!A:D,2,0)</f>
        <v>0036-0002</v>
      </c>
      <c r="C417" s="86" t="str">
        <f>VLOOKUP(A417,'CENTROS DE COSTOS'!A:D,3,0)</f>
        <v>Wompi Eje Cafetero</v>
      </c>
      <c r="D417" s="87" t="s">
        <v>1679</v>
      </c>
      <c r="E417" s="88" t="s">
        <v>4063</v>
      </c>
      <c r="F417" s="87" t="s">
        <v>3130</v>
      </c>
      <c r="G417" s="86" t="s">
        <v>31</v>
      </c>
      <c r="H417" s="87" t="s">
        <v>939</v>
      </c>
      <c r="I417" s="87" t="s">
        <v>122</v>
      </c>
      <c r="J417" s="87" t="s">
        <v>3648</v>
      </c>
      <c r="K417" s="86" t="s">
        <v>1170</v>
      </c>
      <c r="L417" s="87" t="s">
        <v>4753</v>
      </c>
      <c r="M417" s="89">
        <v>46013.395138888889</v>
      </c>
      <c r="N417" s="89">
        <v>46013.479861111111</v>
      </c>
      <c r="O417" s="86" t="s">
        <v>31</v>
      </c>
      <c r="P417" s="87" t="s">
        <v>1262</v>
      </c>
      <c r="Q417" s="87" t="s">
        <v>1263</v>
      </c>
      <c r="R417" s="87" t="s">
        <v>1264</v>
      </c>
      <c r="S417" s="87" t="s">
        <v>5449</v>
      </c>
      <c r="T417" s="87" t="s">
        <v>1253</v>
      </c>
      <c r="U417" s="87" t="s">
        <v>1844</v>
      </c>
      <c r="V417" s="87" t="s">
        <v>41</v>
      </c>
      <c r="W417" s="87" t="s">
        <v>121</v>
      </c>
      <c r="X417" s="87" t="s">
        <v>1288</v>
      </c>
      <c r="Y417" s="87">
        <v>1</v>
      </c>
      <c r="Z417" s="90">
        <f>IF(T417="SOPORTE_TELEFÓNICO",'TARIFAS 2025'!$B$14,IF(V417="PRINCIPAL",'TARIFAS 2025'!$B$8,IF(V417="INTERMEDIA",'TARIFAS 2025'!$C$8,IF(V417="LEJANA",'TARIFAS 2025'!$D$8))))</f>
        <v>22000</v>
      </c>
      <c r="AA417" s="90">
        <f t="shared" si="7"/>
        <v>22000</v>
      </c>
    </row>
    <row r="418" spans="1:27" s="82" customFormat="1" x14ac:dyDescent="0.3">
      <c r="A418" s="87" t="s">
        <v>92</v>
      </c>
      <c r="B418" s="86" t="str">
        <f>VLOOKUP(A418,'CENTROS DE COSTOS'!A:D,2,0)</f>
        <v>0036-0002</v>
      </c>
      <c r="C418" s="86" t="str">
        <f>VLOOKUP(A418,'CENTROS DE COSTOS'!A:D,3,0)</f>
        <v>Wompi Eje Cafetero</v>
      </c>
      <c r="D418" s="87" t="s">
        <v>1654</v>
      </c>
      <c r="E418" s="88" t="s">
        <v>4064</v>
      </c>
      <c r="F418" s="87" t="s">
        <v>3131</v>
      </c>
      <c r="G418" s="86" t="s">
        <v>31</v>
      </c>
      <c r="H418" s="87" t="s">
        <v>458</v>
      </c>
      <c r="I418" s="87" t="s">
        <v>92</v>
      </c>
      <c r="J418" s="87" t="s">
        <v>3649</v>
      </c>
      <c r="K418" s="86" t="s">
        <v>1170</v>
      </c>
      <c r="L418" s="87" t="s">
        <v>4754</v>
      </c>
      <c r="M418" s="89">
        <v>46012.375</v>
      </c>
      <c r="N418" s="89">
        <v>46013.48541666667</v>
      </c>
      <c r="O418" s="86" t="s">
        <v>31</v>
      </c>
      <c r="P418" s="87" t="s">
        <v>1262</v>
      </c>
      <c r="Q418" s="87" t="s">
        <v>1263</v>
      </c>
      <c r="R418" s="87" t="s">
        <v>1264</v>
      </c>
      <c r="S418" s="87" t="s">
        <v>5450</v>
      </c>
      <c r="T418" s="87" t="s">
        <v>1253</v>
      </c>
      <c r="U418" s="87" t="s">
        <v>1846</v>
      </c>
      <c r="V418" s="87" t="s">
        <v>40</v>
      </c>
      <c r="W418" s="87" t="s">
        <v>121</v>
      </c>
      <c r="X418" s="87" t="s">
        <v>1193</v>
      </c>
      <c r="Y418" s="87">
        <v>1</v>
      </c>
      <c r="Z418" s="90">
        <f>IF(T418="SOPORTE_TELEFÓNICO",'TARIFAS 2025'!$B$14,IF(V418="PRINCIPAL",'TARIFAS 2025'!$B$8,IF(V418="INTERMEDIA",'TARIFAS 2025'!$C$8,IF(V418="LEJANA",'TARIFAS 2025'!$D$8))))</f>
        <v>22000</v>
      </c>
      <c r="AA418" s="90">
        <f t="shared" si="7"/>
        <v>22000</v>
      </c>
    </row>
    <row r="419" spans="1:27" s="82" customFormat="1" x14ac:dyDescent="0.3">
      <c r="A419" s="87" t="s">
        <v>77</v>
      </c>
      <c r="B419" s="86" t="str">
        <f>VLOOKUP(A419,'CENTROS DE COSTOS'!A:D,2,0)</f>
        <v>0036-0003</v>
      </c>
      <c r="C419" s="86" t="str">
        <f>VLOOKUP(A419,'CENTROS DE COSTOS'!A:D,3,0)</f>
        <v>Wompi Suroccidente</v>
      </c>
      <c r="D419" s="87" t="s">
        <v>1639</v>
      </c>
      <c r="E419" s="88" t="s">
        <v>4065</v>
      </c>
      <c r="F419" s="87" t="s">
        <v>3132</v>
      </c>
      <c r="G419" s="86" t="s">
        <v>31</v>
      </c>
      <c r="H419" s="87" t="s">
        <v>1101</v>
      </c>
      <c r="I419" s="87" t="s">
        <v>77</v>
      </c>
      <c r="J419" s="87" t="s">
        <v>2216</v>
      </c>
      <c r="K419" s="86" t="s">
        <v>1170</v>
      </c>
      <c r="L419" s="87" t="s">
        <v>4755</v>
      </c>
      <c r="M419" s="89">
        <v>46012.375</v>
      </c>
      <c r="N419" s="89">
        <v>46013.495138888888</v>
      </c>
      <c r="O419" s="86" t="s">
        <v>31</v>
      </c>
      <c r="P419" s="87" t="s">
        <v>1262</v>
      </c>
      <c r="Q419" s="87" t="s">
        <v>1263</v>
      </c>
      <c r="R419" s="87" t="s">
        <v>1264</v>
      </c>
      <c r="S419" s="87" t="s">
        <v>5451</v>
      </c>
      <c r="T419" s="87" t="s">
        <v>1253</v>
      </c>
      <c r="U419" s="87" t="s">
        <v>1841</v>
      </c>
      <c r="V419" s="87" t="s">
        <v>40</v>
      </c>
      <c r="W419" s="87" t="s">
        <v>121</v>
      </c>
      <c r="X419" s="87" t="s">
        <v>1260</v>
      </c>
      <c r="Y419" s="87">
        <v>1</v>
      </c>
      <c r="Z419" s="90">
        <f>IF(T419="SOPORTE_TELEFÓNICO",'TARIFAS 2025'!$B$14,IF(V419="PRINCIPAL",'TARIFAS 2025'!$B$8,IF(V419="INTERMEDIA",'TARIFAS 2025'!$C$8,IF(V419="LEJANA",'TARIFAS 2025'!$D$8))))</f>
        <v>22000</v>
      </c>
      <c r="AA419" s="90">
        <f t="shared" si="7"/>
        <v>22000</v>
      </c>
    </row>
    <row r="420" spans="1:27" s="82" customFormat="1" x14ac:dyDescent="0.3">
      <c r="A420" s="87" t="s">
        <v>88</v>
      </c>
      <c r="B420" s="86" t="str">
        <f>VLOOKUP(A420,'CENTROS DE COSTOS'!A:D,2,0)</f>
        <v>0036-0005</v>
      </c>
      <c r="C420" s="86" t="str">
        <f>VLOOKUP(A420,'CENTROS DE COSTOS'!A:D,3,0)</f>
        <v>Wompi Noroccidente</v>
      </c>
      <c r="D420" s="87" t="s">
        <v>1660</v>
      </c>
      <c r="E420" s="88" t="s">
        <v>4066</v>
      </c>
      <c r="F420" s="87" t="s">
        <v>3133</v>
      </c>
      <c r="G420" s="86" t="s">
        <v>31</v>
      </c>
      <c r="H420" s="87" t="s">
        <v>120</v>
      </c>
      <c r="I420" s="87" t="s">
        <v>193</v>
      </c>
      <c r="J420" s="87" t="s">
        <v>3650</v>
      </c>
      <c r="K420" s="86" t="s">
        <v>1170</v>
      </c>
      <c r="L420" s="87" t="s">
        <v>4756</v>
      </c>
      <c r="M420" s="89">
        <v>46010.415277777778</v>
      </c>
      <c r="N420" s="89">
        <v>46013.495833333327</v>
      </c>
      <c r="O420" s="86" t="s">
        <v>31</v>
      </c>
      <c r="P420" s="87" t="s">
        <v>1265</v>
      </c>
      <c r="Q420" s="87" t="s">
        <v>1269</v>
      </c>
      <c r="R420" s="87" t="s">
        <v>1267</v>
      </c>
      <c r="S420" s="87" t="s">
        <v>5452</v>
      </c>
      <c r="T420" s="87" t="s">
        <v>1253</v>
      </c>
      <c r="U420" s="87" t="s">
        <v>1841</v>
      </c>
      <c r="V420" s="87" t="s">
        <v>41</v>
      </c>
      <c r="W420" s="87" t="s">
        <v>121</v>
      </c>
      <c r="X420" s="87" t="s">
        <v>1201</v>
      </c>
      <c r="Y420" s="87">
        <v>1</v>
      </c>
      <c r="Z420" s="90">
        <f>IF(T420="SOPORTE_TELEFÓNICO",'TARIFAS 2025'!$B$14,IF(V420="PRINCIPAL",'TARIFAS 2025'!$B$8,IF(V420="INTERMEDIA",'TARIFAS 2025'!$C$8,IF(V420="LEJANA",'TARIFAS 2025'!$D$8))))</f>
        <v>22000</v>
      </c>
      <c r="AA420" s="90">
        <f t="shared" si="7"/>
        <v>22000</v>
      </c>
    </row>
    <row r="421" spans="1:27" s="82" customFormat="1" x14ac:dyDescent="0.3">
      <c r="A421" s="87" t="s">
        <v>77</v>
      </c>
      <c r="B421" s="86" t="str">
        <f>VLOOKUP(A421,'CENTROS DE COSTOS'!A:D,2,0)</f>
        <v>0036-0003</v>
      </c>
      <c r="C421" s="86" t="str">
        <f>VLOOKUP(A421,'CENTROS DE COSTOS'!A:D,3,0)</f>
        <v>Wompi Suroccidente</v>
      </c>
      <c r="D421" s="87" t="s">
        <v>3836</v>
      </c>
      <c r="E421" s="88" t="s">
        <v>4067</v>
      </c>
      <c r="F421" s="87" t="s">
        <v>3134</v>
      </c>
      <c r="G421" s="86" t="s">
        <v>31</v>
      </c>
      <c r="H421" s="87" t="s">
        <v>1101</v>
      </c>
      <c r="I421" s="87" t="s">
        <v>1116</v>
      </c>
      <c r="J421" s="87" t="s">
        <v>3651</v>
      </c>
      <c r="K421" s="86" t="s">
        <v>1170</v>
      </c>
      <c r="L421" s="87" t="s">
        <v>4757</v>
      </c>
      <c r="M421" s="89">
        <v>46011.413888888892</v>
      </c>
      <c r="N421" s="89">
        <v>46013.5</v>
      </c>
      <c r="O421" s="86" t="s">
        <v>31</v>
      </c>
      <c r="P421" s="87" t="s">
        <v>1262</v>
      </c>
      <c r="Q421" s="87" t="s">
        <v>1263</v>
      </c>
      <c r="R421" s="87" t="s">
        <v>1264</v>
      </c>
      <c r="S421" s="87" t="s">
        <v>5453</v>
      </c>
      <c r="T421" s="87" t="s">
        <v>1253</v>
      </c>
      <c r="U421" s="87" t="s">
        <v>1844</v>
      </c>
      <c r="V421" s="87" t="s">
        <v>41</v>
      </c>
      <c r="W421" s="87" t="s">
        <v>121</v>
      </c>
      <c r="X421" s="87" t="s">
        <v>1288</v>
      </c>
      <c r="Y421" s="87">
        <v>1</v>
      </c>
      <c r="Z421" s="90">
        <f>IF(T421="SOPORTE_TELEFÓNICO",'TARIFAS 2025'!$B$14,IF(V421="PRINCIPAL",'TARIFAS 2025'!$B$8,IF(V421="INTERMEDIA",'TARIFAS 2025'!$C$8,IF(V421="LEJANA",'TARIFAS 2025'!$D$8))))</f>
        <v>22000</v>
      </c>
      <c r="AA421" s="90">
        <f t="shared" si="7"/>
        <v>22000</v>
      </c>
    </row>
    <row r="422" spans="1:27" s="82" customFormat="1" x14ac:dyDescent="0.3">
      <c r="A422" s="87" t="s">
        <v>88</v>
      </c>
      <c r="B422" s="86" t="str">
        <f>VLOOKUP(A422,'CENTROS DE COSTOS'!A:D,2,0)</f>
        <v>0036-0005</v>
      </c>
      <c r="C422" s="86" t="str">
        <f>VLOOKUP(A422,'CENTROS DE COSTOS'!A:D,3,0)</f>
        <v>Wompi Noroccidente</v>
      </c>
      <c r="D422" s="87" t="s">
        <v>1644</v>
      </c>
      <c r="E422" s="88" t="s">
        <v>4068</v>
      </c>
      <c r="F422" s="87" t="s">
        <v>3135</v>
      </c>
      <c r="G422" s="86" t="s">
        <v>31</v>
      </c>
      <c r="H422" s="87" t="s">
        <v>120</v>
      </c>
      <c r="I422" s="87" t="s">
        <v>88</v>
      </c>
      <c r="J422" s="87" t="s">
        <v>3652</v>
      </c>
      <c r="K422" s="86" t="s">
        <v>1170</v>
      </c>
      <c r="L422" s="87" t="s">
        <v>4758</v>
      </c>
      <c r="M422" s="89">
        <v>46010.512499999997</v>
      </c>
      <c r="N422" s="89">
        <v>46013.5</v>
      </c>
      <c r="O422" s="86" t="s">
        <v>31</v>
      </c>
      <c r="P422" s="87" t="s">
        <v>1247</v>
      </c>
      <c r="Q422" s="87" t="s">
        <v>1248</v>
      </c>
      <c r="R422" s="87" t="s">
        <v>1301</v>
      </c>
      <c r="S422" s="87" t="s">
        <v>5454</v>
      </c>
      <c r="T422" s="87" t="s">
        <v>1172</v>
      </c>
      <c r="U422" s="87" t="s">
        <v>1847</v>
      </c>
      <c r="V422" s="87" t="s">
        <v>40</v>
      </c>
      <c r="W422" s="87" t="s">
        <v>121</v>
      </c>
      <c r="X422" s="87" t="s">
        <v>5725</v>
      </c>
      <c r="Y422" s="87">
        <v>2</v>
      </c>
      <c r="Z422" s="90">
        <f>IF(T422="SOPORTE_TELEFÓNICO",'TARIFAS 2025'!$B$14,IF(V422="PRINCIPAL",'TARIFAS 2025'!$B$8,IF(V422="INTERMEDIA",'TARIFAS 2025'!$C$8,IF(V422="LEJANA",'TARIFAS 2025'!$D$8))))</f>
        <v>51282</v>
      </c>
      <c r="AA422" s="90">
        <f t="shared" si="7"/>
        <v>102564</v>
      </c>
    </row>
    <row r="423" spans="1:27" s="82" customFormat="1" x14ac:dyDescent="0.3">
      <c r="A423" s="87" t="s">
        <v>71</v>
      </c>
      <c r="B423" s="86" t="str">
        <f>VLOOKUP(A423,'CENTROS DE COSTOS'!A:D,2,0)</f>
        <v>0036-0004</v>
      </c>
      <c r="C423" s="86" t="str">
        <f>VLOOKUP(A423,'CENTROS DE COSTOS'!A:D,3,0)</f>
        <v>Wompi Centro</v>
      </c>
      <c r="D423" s="87" t="s">
        <v>1637</v>
      </c>
      <c r="E423" s="88" t="s">
        <v>4069</v>
      </c>
      <c r="F423" s="87" t="s">
        <v>3136</v>
      </c>
      <c r="G423" s="86" t="s">
        <v>31</v>
      </c>
      <c r="H423" s="87" t="s">
        <v>618</v>
      </c>
      <c r="I423" s="87" t="s">
        <v>71</v>
      </c>
      <c r="J423" s="87" t="s">
        <v>3653</v>
      </c>
      <c r="K423" s="86" t="s">
        <v>1170</v>
      </c>
      <c r="L423" s="87" t="s">
        <v>4759</v>
      </c>
      <c r="M423" s="89">
        <v>46011.375</v>
      </c>
      <c r="N423" s="89">
        <v>46013.502083333333</v>
      </c>
      <c r="O423" s="86" t="s">
        <v>31</v>
      </c>
      <c r="P423" s="87" t="s">
        <v>1262</v>
      </c>
      <c r="Q423" s="87" t="s">
        <v>1263</v>
      </c>
      <c r="R423" s="87" t="s">
        <v>1264</v>
      </c>
      <c r="S423" s="87" t="s">
        <v>5455</v>
      </c>
      <c r="T423" s="87" t="s">
        <v>1253</v>
      </c>
      <c r="U423" s="87" t="s">
        <v>1842</v>
      </c>
      <c r="V423" s="87" t="s">
        <v>40</v>
      </c>
      <c r="W423" s="87" t="s">
        <v>121</v>
      </c>
      <c r="X423" s="87" t="s">
        <v>1306</v>
      </c>
      <c r="Y423" s="87">
        <v>2</v>
      </c>
      <c r="Z423" s="90">
        <f>IF(T423="SOPORTE_TELEFÓNICO",'TARIFAS 2025'!$B$14,IF(V423="PRINCIPAL",'TARIFAS 2025'!$B$8,IF(V423="INTERMEDIA",'TARIFAS 2025'!$C$8,IF(V423="LEJANA",'TARIFAS 2025'!$D$8))))</f>
        <v>22000</v>
      </c>
      <c r="AA423" s="90">
        <f t="shared" si="7"/>
        <v>44000</v>
      </c>
    </row>
    <row r="424" spans="1:27" s="82" customFormat="1" x14ac:dyDescent="0.3">
      <c r="A424" s="87" t="s">
        <v>71</v>
      </c>
      <c r="B424" s="86" t="str">
        <f>VLOOKUP(A424,'CENTROS DE COSTOS'!A:D,2,0)</f>
        <v>0036-0004</v>
      </c>
      <c r="C424" s="86" t="str">
        <f>VLOOKUP(A424,'CENTROS DE COSTOS'!A:D,3,0)</f>
        <v>Wompi Centro</v>
      </c>
      <c r="D424" s="87" t="s">
        <v>1637</v>
      </c>
      <c r="E424" s="88" t="s">
        <v>4070</v>
      </c>
      <c r="F424" s="87" t="s">
        <v>3137</v>
      </c>
      <c r="G424" s="86" t="s">
        <v>31</v>
      </c>
      <c r="H424" s="87" t="s">
        <v>618</v>
      </c>
      <c r="I424" s="87" t="s">
        <v>71</v>
      </c>
      <c r="J424" s="87" t="s">
        <v>3654</v>
      </c>
      <c r="K424" s="86" t="s">
        <v>1170</v>
      </c>
      <c r="L424" s="87" t="s">
        <v>4760</v>
      </c>
      <c r="M424" s="89">
        <v>46011.375</v>
      </c>
      <c r="N424" s="89">
        <v>46013.504166666673</v>
      </c>
      <c r="O424" s="86" t="s">
        <v>31</v>
      </c>
      <c r="P424" s="87" t="s">
        <v>1265</v>
      </c>
      <c r="Q424" s="87" t="s">
        <v>1266</v>
      </c>
      <c r="R424" s="87" t="s">
        <v>1267</v>
      </c>
      <c r="S424" s="87" t="s">
        <v>5456</v>
      </c>
      <c r="T424" s="87" t="s">
        <v>1172</v>
      </c>
      <c r="U424" s="87" t="s">
        <v>1847</v>
      </c>
      <c r="V424" s="87" t="s">
        <v>40</v>
      </c>
      <c r="W424" s="87" t="s">
        <v>121</v>
      </c>
      <c r="X424" s="87" t="s">
        <v>1359</v>
      </c>
      <c r="Y424" s="87">
        <v>1</v>
      </c>
      <c r="Z424" s="90">
        <f>IF(T424="SOPORTE_TELEFÓNICO",'TARIFAS 2025'!$B$14,IF(V424="PRINCIPAL",'TARIFAS 2025'!$B$8,IF(V424="INTERMEDIA",'TARIFAS 2025'!$C$8,IF(V424="LEJANA",'TARIFAS 2025'!$D$8))))</f>
        <v>51282</v>
      </c>
      <c r="AA424" s="90">
        <f t="shared" si="7"/>
        <v>51282</v>
      </c>
    </row>
    <row r="425" spans="1:27" s="82" customFormat="1" x14ac:dyDescent="0.3">
      <c r="A425" s="87" t="s">
        <v>92</v>
      </c>
      <c r="B425" s="86" t="str">
        <f>VLOOKUP(A425,'CENTROS DE COSTOS'!A:D,2,0)</f>
        <v>0036-0002</v>
      </c>
      <c r="C425" s="86" t="str">
        <f>VLOOKUP(A425,'CENTROS DE COSTOS'!A:D,3,0)</f>
        <v>Wompi Eje Cafetero</v>
      </c>
      <c r="D425" s="87" t="s">
        <v>1679</v>
      </c>
      <c r="E425" s="88" t="s">
        <v>4071</v>
      </c>
      <c r="F425" s="87" t="s">
        <v>3138</v>
      </c>
      <c r="G425" s="86" t="s">
        <v>31</v>
      </c>
      <c r="H425" s="87" t="s">
        <v>939</v>
      </c>
      <c r="I425" s="87" t="s">
        <v>122</v>
      </c>
      <c r="J425" s="87" t="s">
        <v>3655</v>
      </c>
      <c r="K425" s="86" t="s">
        <v>1170</v>
      </c>
      <c r="L425" s="87" t="s">
        <v>4761</v>
      </c>
      <c r="M425" s="89">
        <v>46013.459722222222</v>
      </c>
      <c r="N425" s="89">
        <v>46013.541666666657</v>
      </c>
      <c r="O425" s="86" t="s">
        <v>31</v>
      </c>
      <c r="P425" s="87" t="s">
        <v>1250</v>
      </c>
      <c r="Q425" s="87" t="s">
        <v>1280</v>
      </c>
      <c r="R425" s="87" t="s">
        <v>1283</v>
      </c>
      <c r="S425" s="87" t="s">
        <v>5457</v>
      </c>
      <c r="T425" s="87" t="s">
        <v>1253</v>
      </c>
      <c r="U425" s="87" t="s">
        <v>1847</v>
      </c>
      <c r="V425" s="87" t="s">
        <v>41</v>
      </c>
      <c r="W425" s="87" t="s">
        <v>121</v>
      </c>
      <c r="X425" s="87" t="s">
        <v>1288</v>
      </c>
      <c r="Y425" s="87">
        <v>1</v>
      </c>
      <c r="Z425" s="90">
        <f>IF(T425="SOPORTE_TELEFÓNICO",'TARIFAS 2025'!$B$14,IF(V425="PRINCIPAL",'TARIFAS 2025'!$B$8,IF(V425="INTERMEDIA",'TARIFAS 2025'!$C$8,IF(V425="LEJANA",'TARIFAS 2025'!$D$8))))</f>
        <v>22000</v>
      </c>
      <c r="AA425" s="90">
        <f t="shared" si="7"/>
        <v>22000</v>
      </c>
    </row>
    <row r="426" spans="1:27" s="82" customFormat="1" x14ac:dyDescent="0.3">
      <c r="A426" s="87" t="s">
        <v>92</v>
      </c>
      <c r="B426" s="86" t="str">
        <f>VLOOKUP(A426,'CENTROS DE COSTOS'!A:D,2,0)</f>
        <v>0036-0002</v>
      </c>
      <c r="C426" s="86" t="str">
        <f>VLOOKUP(A426,'CENTROS DE COSTOS'!A:D,3,0)</f>
        <v>Wompi Eje Cafetero</v>
      </c>
      <c r="D426" s="87" t="s">
        <v>1679</v>
      </c>
      <c r="E426" s="88" t="s">
        <v>4072</v>
      </c>
      <c r="F426" s="87" t="s">
        <v>3139</v>
      </c>
      <c r="G426" s="86" t="s">
        <v>31</v>
      </c>
      <c r="H426" s="87" t="s">
        <v>939</v>
      </c>
      <c r="I426" s="87" t="s">
        <v>122</v>
      </c>
      <c r="J426" s="87" t="s">
        <v>3656</v>
      </c>
      <c r="K426" s="86" t="s">
        <v>1170</v>
      </c>
      <c r="L426" s="87" t="s">
        <v>4762</v>
      </c>
      <c r="M426" s="89">
        <v>46013.456250000003</v>
      </c>
      <c r="N426" s="89">
        <v>46013.545138888891</v>
      </c>
      <c r="O426" s="86" t="s">
        <v>31</v>
      </c>
      <c r="P426" s="87" t="s">
        <v>1250</v>
      </c>
      <c r="Q426" s="87" t="s">
        <v>1280</v>
      </c>
      <c r="R426" s="87" t="s">
        <v>1283</v>
      </c>
      <c r="S426" s="87" t="s">
        <v>5458</v>
      </c>
      <c r="T426" s="87" t="s">
        <v>1253</v>
      </c>
      <c r="U426" s="87" t="s">
        <v>1841</v>
      </c>
      <c r="V426" s="87" t="s">
        <v>41</v>
      </c>
      <c r="W426" s="87" t="s">
        <v>121</v>
      </c>
      <c r="X426" s="87" t="s">
        <v>1288</v>
      </c>
      <c r="Y426" s="87">
        <v>1</v>
      </c>
      <c r="Z426" s="90">
        <f>IF(T426="SOPORTE_TELEFÓNICO",'TARIFAS 2025'!$B$14,IF(V426="PRINCIPAL",'TARIFAS 2025'!$B$8,IF(V426="INTERMEDIA",'TARIFAS 2025'!$C$8,IF(V426="LEJANA",'TARIFAS 2025'!$D$8))))</f>
        <v>22000</v>
      </c>
      <c r="AA426" s="90">
        <f t="shared" si="7"/>
        <v>22000</v>
      </c>
    </row>
    <row r="427" spans="1:27" s="82" customFormat="1" x14ac:dyDescent="0.3">
      <c r="A427" s="87" t="s">
        <v>88</v>
      </c>
      <c r="B427" s="86" t="str">
        <f>VLOOKUP(A427,'CENTROS DE COSTOS'!A:D,2,0)</f>
        <v>0036-0005</v>
      </c>
      <c r="C427" s="86" t="str">
        <f>VLOOKUP(A427,'CENTROS DE COSTOS'!A:D,3,0)</f>
        <v>Wompi Noroccidente</v>
      </c>
      <c r="D427" s="87" t="s">
        <v>1644</v>
      </c>
      <c r="E427" s="88" t="s">
        <v>4073</v>
      </c>
      <c r="F427" s="87" t="s">
        <v>1621</v>
      </c>
      <c r="G427" s="86" t="s">
        <v>31</v>
      </c>
      <c r="H427" s="87" t="s">
        <v>120</v>
      </c>
      <c r="I427" s="87" t="s">
        <v>88</v>
      </c>
      <c r="J427" s="87" t="s">
        <v>1776</v>
      </c>
      <c r="K427" s="86" t="s">
        <v>1170</v>
      </c>
      <c r="L427" s="87" t="s">
        <v>4763</v>
      </c>
      <c r="M427" s="89">
        <v>46013.392361111109</v>
      </c>
      <c r="N427" s="89">
        <v>46013.549305555563</v>
      </c>
      <c r="O427" s="86" t="s">
        <v>31</v>
      </c>
      <c r="P427" s="87" t="s">
        <v>1262</v>
      </c>
      <c r="Q427" s="87" t="s">
        <v>1263</v>
      </c>
      <c r="R427" s="87" t="s">
        <v>1264</v>
      </c>
      <c r="S427" s="87" t="s">
        <v>5459</v>
      </c>
      <c r="T427" s="87" t="s">
        <v>1172</v>
      </c>
      <c r="U427" s="87" t="s">
        <v>1842</v>
      </c>
      <c r="V427" s="87" t="s">
        <v>40</v>
      </c>
      <c r="W427" s="87" t="s">
        <v>121</v>
      </c>
      <c r="X427" s="87" t="s">
        <v>1201</v>
      </c>
      <c r="Y427" s="87">
        <v>1</v>
      </c>
      <c r="Z427" s="90">
        <f>IF(T427="SOPORTE_TELEFÓNICO",'TARIFAS 2025'!$B$14,IF(V427="PRINCIPAL",'TARIFAS 2025'!$B$8,IF(V427="INTERMEDIA",'TARIFAS 2025'!$C$8,IF(V427="LEJANA",'TARIFAS 2025'!$D$8))))</f>
        <v>51282</v>
      </c>
      <c r="AA427" s="90">
        <f t="shared" si="7"/>
        <v>51282</v>
      </c>
    </row>
    <row r="428" spans="1:27" s="82" customFormat="1" x14ac:dyDescent="0.3">
      <c r="A428" s="87" t="s">
        <v>92</v>
      </c>
      <c r="B428" s="86" t="str">
        <f>VLOOKUP(A428,'CENTROS DE COSTOS'!A:D,2,0)</f>
        <v>0036-0002</v>
      </c>
      <c r="C428" s="86" t="str">
        <f>VLOOKUP(A428,'CENTROS DE COSTOS'!A:D,3,0)</f>
        <v>Wompi Eje Cafetero</v>
      </c>
      <c r="D428" s="87" t="s">
        <v>1679</v>
      </c>
      <c r="E428" s="88" t="s">
        <v>4074</v>
      </c>
      <c r="F428" s="87" t="s">
        <v>3140</v>
      </c>
      <c r="G428" s="86" t="s">
        <v>31</v>
      </c>
      <c r="H428" s="87" t="s">
        <v>939</v>
      </c>
      <c r="I428" s="87" t="s">
        <v>122</v>
      </c>
      <c r="J428" s="87" t="s">
        <v>3657</v>
      </c>
      <c r="K428" s="86" t="s">
        <v>1170</v>
      </c>
      <c r="L428" s="87" t="s">
        <v>4764</v>
      </c>
      <c r="M428" s="89">
        <v>46013.452777777777</v>
      </c>
      <c r="N428" s="89">
        <v>46013.551388888889</v>
      </c>
      <c r="O428" s="86" t="s">
        <v>31</v>
      </c>
      <c r="P428" s="87" t="s">
        <v>1250</v>
      </c>
      <c r="Q428" s="87" t="s">
        <v>1280</v>
      </c>
      <c r="R428" s="87" t="s">
        <v>1283</v>
      </c>
      <c r="S428" s="87" t="s">
        <v>5460</v>
      </c>
      <c r="T428" s="87" t="s">
        <v>1253</v>
      </c>
      <c r="U428" s="87" t="s">
        <v>1847</v>
      </c>
      <c r="V428" s="87" t="s">
        <v>41</v>
      </c>
      <c r="W428" s="87" t="s">
        <v>121</v>
      </c>
      <c r="X428" s="87" t="s">
        <v>1288</v>
      </c>
      <c r="Y428" s="87">
        <v>1</v>
      </c>
      <c r="Z428" s="90">
        <f>IF(T428="SOPORTE_TELEFÓNICO",'TARIFAS 2025'!$B$14,IF(V428="PRINCIPAL",'TARIFAS 2025'!$B$8,IF(V428="INTERMEDIA",'TARIFAS 2025'!$C$8,IF(V428="LEJANA",'TARIFAS 2025'!$D$8))))</f>
        <v>22000</v>
      </c>
      <c r="AA428" s="90">
        <f t="shared" si="7"/>
        <v>22000</v>
      </c>
    </row>
    <row r="429" spans="1:27" s="82" customFormat="1" x14ac:dyDescent="0.3">
      <c r="A429" s="87" t="s">
        <v>92</v>
      </c>
      <c r="B429" s="86" t="str">
        <f>VLOOKUP(A429,'CENTROS DE COSTOS'!A:D,2,0)</f>
        <v>0036-0002</v>
      </c>
      <c r="C429" s="86" t="str">
        <f>VLOOKUP(A429,'CENTROS DE COSTOS'!A:D,3,0)</f>
        <v>Wompi Eje Cafetero</v>
      </c>
      <c r="D429" s="87" t="s">
        <v>1679</v>
      </c>
      <c r="E429" s="88" t="s">
        <v>4075</v>
      </c>
      <c r="F429" s="87" t="s">
        <v>3141</v>
      </c>
      <c r="G429" s="86" t="s">
        <v>31</v>
      </c>
      <c r="H429" s="87" t="s">
        <v>939</v>
      </c>
      <c r="I429" s="87" t="s">
        <v>122</v>
      </c>
      <c r="J429" s="87" t="s">
        <v>3658</v>
      </c>
      <c r="K429" s="86" t="s">
        <v>1170</v>
      </c>
      <c r="L429" s="87" t="s">
        <v>4765</v>
      </c>
      <c r="M429" s="89">
        <v>46013.45</v>
      </c>
      <c r="N429" s="89">
        <v>46013.552083333343</v>
      </c>
      <c r="O429" s="86" t="s">
        <v>31</v>
      </c>
      <c r="P429" s="87" t="s">
        <v>1250</v>
      </c>
      <c r="Q429" s="87" t="s">
        <v>1280</v>
      </c>
      <c r="R429" s="87" t="s">
        <v>1283</v>
      </c>
      <c r="S429" s="87" t="s">
        <v>5461</v>
      </c>
      <c r="T429" s="87" t="s">
        <v>1253</v>
      </c>
      <c r="U429" s="87" t="s">
        <v>1845</v>
      </c>
      <c r="V429" s="87" t="s">
        <v>41</v>
      </c>
      <c r="W429" s="87" t="s">
        <v>121</v>
      </c>
      <c r="X429" s="87" t="s">
        <v>1288</v>
      </c>
      <c r="Y429" s="87">
        <v>1</v>
      </c>
      <c r="Z429" s="90">
        <f>IF(T429="SOPORTE_TELEFÓNICO",'TARIFAS 2025'!$B$14,IF(V429="PRINCIPAL",'TARIFAS 2025'!$B$8,IF(V429="INTERMEDIA",'TARIFAS 2025'!$C$8,IF(V429="LEJANA",'TARIFAS 2025'!$D$8))))</f>
        <v>22000</v>
      </c>
      <c r="AA429" s="90">
        <f t="shared" si="7"/>
        <v>22000</v>
      </c>
    </row>
    <row r="430" spans="1:27" s="82" customFormat="1" x14ac:dyDescent="0.3">
      <c r="A430" s="87" t="s">
        <v>96</v>
      </c>
      <c r="B430" s="86" t="str">
        <f>VLOOKUP(A430,'CENTROS DE COSTOS'!A:D,2,0)</f>
        <v>0036-0007</v>
      </c>
      <c r="C430" s="86" t="str">
        <f>VLOOKUP(A430,'CENTROS DE COSTOS'!A:D,3,0)</f>
        <v>Wompi Santander</v>
      </c>
      <c r="D430" s="87" t="s">
        <v>3837</v>
      </c>
      <c r="E430" s="88" t="s">
        <v>4076</v>
      </c>
      <c r="F430" s="87" t="s">
        <v>3142</v>
      </c>
      <c r="G430" s="86" t="s">
        <v>31</v>
      </c>
      <c r="H430" s="87" t="s">
        <v>618</v>
      </c>
      <c r="I430" s="87" t="s">
        <v>641</v>
      </c>
      <c r="J430" s="87" t="s">
        <v>3659</v>
      </c>
      <c r="K430" s="86" t="s">
        <v>1170</v>
      </c>
      <c r="L430" s="87" t="s">
        <v>4766</v>
      </c>
      <c r="M430" s="89">
        <v>46008.333333333343</v>
      </c>
      <c r="N430" s="89">
        <v>46013.582638888889</v>
      </c>
      <c r="O430" s="86" t="s">
        <v>31</v>
      </c>
      <c r="P430" s="87" t="s">
        <v>1332</v>
      </c>
      <c r="Q430" s="87" t="s">
        <v>1400</v>
      </c>
      <c r="R430" s="87" t="s">
        <v>1333</v>
      </c>
      <c r="S430" s="87" t="s">
        <v>5462</v>
      </c>
      <c r="T430" s="87" t="s">
        <v>1172</v>
      </c>
      <c r="U430" s="87" t="s">
        <v>1841</v>
      </c>
      <c r="V430" s="87" t="s">
        <v>41</v>
      </c>
      <c r="W430" s="87" t="s">
        <v>121</v>
      </c>
      <c r="X430" s="87" t="s">
        <v>1218</v>
      </c>
      <c r="Y430" s="87">
        <v>1</v>
      </c>
      <c r="Z430" s="90">
        <f>IF(T430="SOPORTE_TELEFÓNICO",'TARIFAS 2025'!$B$14,IF(V430="PRINCIPAL",'TARIFAS 2025'!$B$8,IF(V430="INTERMEDIA",'TARIFAS 2025'!$C$8,IF(V430="LEJANA",'TARIFAS 2025'!$D$8))))</f>
        <v>172989</v>
      </c>
      <c r="AA430" s="90">
        <f t="shared" si="7"/>
        <v>172989</v>
      </c>
    </row>
    <row r="431" spans="1:27" s="82" customFormat="1" x14ac:dyDescent="0.3">
      <c r="A431" s="87" t="s">
        <v>71</v>
      </c>
      <c r="B431" s="86" t="str">
        <f>VLOOKUP(A431,'CENTROS DE COSTOS'!A:D,2,0)</f>
        <v>0036-0004</v>
      </c>
      <c r="C431" s="86" t="str">
        <f>VLOOKUP(A431,'CENTROS DE COSTOS'!A:D,3,0)</f>
        <v>Wompi Centro</v>
      </c>
      <c r="D431" s="87" t="s">
        <v>1658</v>
      </c>
      <c r="E431" s="88" t="s">
        <v>4077</v>
      </c>
      <c r="F431" s="87" t="s">
        <v>3143</v>
      </c>
      <c r="G431" s="86" t="s">
        <v>31</v>
      </c>
      <c r="H431" s="87" t="s">
        <v>618</v>
      </c>
      <c r="I431" s="87" t="s">
        <v>696</v>
      </c>
      <c r="J431" s="87" t="s">
        <v>3660</v>
      </c>
      <c r="K431" s="86" t="s">
        <v>1170</v>
      </c>
      <c r="L431" s="87" t="s">
        <v>4767</v>
      </c>
      <c r="M431" s="89">
        <v>46011.375</v>
      </c>
      <c r="N431" s="89">
        <v>46013.594444444447</v>
      </c>
      <c r="O431" s="86" t="s">
        <v>31</v>
      </c>
      <c r="P431" s="87" t="s">
        <v>1262</v>
      </c>
      <c r="Q431" s="87" t="s">
        <v>1263</v>
      </c>
      <c r="R431" s="87" t="s">
        <v>1264</v>
      </c>
      <c r="S431" s="87" t="s">
        <v>5463</v>
      </c>
      <c r="T431" s="87" t="s">
        <v>1253</v>
      </c>
      <c r="U431" s="87" t="s">
        <v>1846</v>
      </c>
      <c r="V431" s="87" t="s">
        <v>41</v>
      </c>
      <c r="W431" s="87" t="s">
        <v>121</v>
      </c>
      <c r="X431" s="87" t="s">
        <v>1306</v>
      </c>
      <c r="Y431" s="87">
        <v>1</v>
      </c>
      <c r="Z431" s="90">
        <f>IF(T431="SOPORTE_TELEFÓNICO",'TARIFAS 2025'!$B$14,IF(V431="PRINCIPAL",'TARIFAS 2025'!$B$8,IF(V431="INTERMEDIA",'TARIFAS 2025'!$C$8,IF(V431="LEJANA",'TARIFAS 2025'!$D$8))))</f>
        <v>22000</v>
      </c>
      <c r="AA431" s="90">
        <f t="shared" si="7"/>
        <v>22000</v>
      </c>
    </row>
    <row r="432" spans="1:27" s="82" customFormat="1" x14ac:dyDescent="0.3">
      <c r="A432" s="87" t="s">
        <v>92</v>
      </c>
      <c r="B432" s="86" t="str">
        <f>VLOOKUP(A432,'CENTROS DE COSTOS'!A:D,2,0)</f>
        <v>0036-0002</v>
      </c>
      <c r="C432" s="86" t="str">
        <f>VLOOKUP(A432,'CENTROS DE COSTOS'!A:D,3,0)</f>
        <v>Wompi Eje Cafetero</v>
      </c>
      <c r="D432" s="87" t="s">
        <v>1679</v>
      </c>
      <c r="E432" s="88" t="s">
        <v>4078</v>
      </c>
      <c r="F432" s="87" t="s">
        <v>3144</v>
      </c>
      <c r="G432" s="86" t="s">
        <v>31</v>
      </c>
      <c r="H432" s="87" t="s">
        <v>939</v>
      </c>
      <c r="I432" s="87" t="s">
        <v>122</v>
      </c>
      <c r="J432" s="87" t="s">
        <v>1986</v>
      </c>
      <c r="K432" s="86" t="s">
        <v>1170</v>
      </c>
      <c r="L432" s="87" t="s">
        <v>4768</v>
      </c>
      <c r="M432" s="89">
        <v>46013.463194444441</v>
      </c>
      <c r="N432" s="89">
        <v>46013.688888888893</v>
      </c>
      <c r="O432" s="86" t="s">
        <v>31</v>
      </c>
      <c r="P432" s="87" t="s">
        <v>1250</v>
      </c>
      <c r="Q432" s="87" t="s">
        <v>1280</v>
      </c>
      <c r="R432" s="87" t="s">
        <v>1283</v>
      </c>
      <c r="S432" s="87" t="s">
        <v>5464</v>
      </c>
      <c r="T432" s="87" t="s">
        <v>1253</v>
      </c>
      <c r="U432" s="87" t="s">
        <v>1847</v>
      </c>
      <c r="V432" s="87" t="s">
        <v>41</v>
      </c>
      <c r="W432" s="87" t="s">
        <v>121</v>
      </c>
      <c r="X432" s="87" t="s">
        <v>1288</v>
      </c>
      <c r="Y432" s="87">
        <v>1</v>
      </c>
      <c r="Z432" s="90">
        <f>IF(T432="SOPORTE_TELEFÓNICO",'TARIFAS 2025'!$B$14,IF(V432="PRINCIPAL",'TARIFAS 2025'!$B$8,IF(V432="INTERMEDIA",'TARIFAS 2025'!$C$8,IF(V432="LEJANA",'TARIFAS 2025'!$D$8))))</f>
        <v>22000</v>
      </c>
      <c r="AA432" s="90">
        <f t="shared" si="7"/>
        <v>22000</v>
      </c>
    </row>
    <row r="433" spans="1:27" s="82" customFormat="1" x14ac:dyDescent="0.3">
      <c r="A433" s="87" t="s">
        <v>85</v>
      </c>
      <c r="B433" s="86" t="str">
        <f>VLOOKUP(A433,'CENTROS DE COSTOS'!A:D,2,0)</f>
        <v>0036-0006</v>
      </c>
      <c r="C433" s="86" t="str">
        <f>VLOOKUP(A433,'CENTROS DE COSTOS'!A:D,3,0)</f>
        <v>Wompi Oriente</v>
      </c>
      <c r="D433" s="87" t="s">
        <v>1640</v>
      </c>
      <c r="E433" s="88" t="s">
        <v>4079</v>
      </c>
      <c r="F433" s="87" t="s">
        <v>3010</v>
      </c>
      <c r="G433" s="86" t="s">
        <v>31</v>
      </c>
      <c r="H433" s="87" t="s">
        <v>1056</v>
      </c>
      <c r="I433" s="87" t="s">
        <v>85</v>
      </c>
      <c r="J433" s="87" t="s">
        <v>3557</v>
      </c>
      <c r="K433" s="86" t="s">
        <v>1170</v>
      </c>
      <c r="L433" s="87" t="s">
        <v>4769</v>
      </c>
      <c r="M433" s="89">
        <v>46013.486111111109</v>
      </c>
      <c r="N433" s="89">
        <v>46013.708333333343</v>
      </c>
      <c r="O433" s="86" t="s">
        <v>31</v>
      </c>
      <c r="P433" s="87" t="s">
        <v>1254</v>
      </c>
      <c r="Q433" s="87" t="s">
        <v>1255</v>
      </c>
      <c r="R433" s="87" t="s">
        <v>1256</v>
      </c>
      <c r="S433" s="87" t="s">
        <v>5465</v>
      </c>
      <c r="T433" s="87" t="s">
        <v>1172</v>
      </c>
      <c r="U433" s="87" t="s">
        <v>1847</v>
      </c>
      <c r="V433" s="87" t="s">
        <v>40</v>
      </c>
      <c r="W433" s="87" t="s">
        <v>121</v>
      </c>
      <c r="X433" s="87" t="s">
        <v>1308</v>
      </c>
      <c r="Y433" s="87">
        <v>1</v>
      </c>
      <c r="Z433" s="90">
        <f>IF(T433="SOPORTE_TELEFÓNICO",'TARIFAS 2025'!$B$14,IF(V433="PRINCIPAL",'TARIFAS 2025'!$B$8,IF(V433="INTERMEDIA",'TARIFAS 2025'!$C$8,IF(V433="LEJANA",'TARIFAS 2025'!$D$8))))</f>
        <v>51282</v>
      </c>
      <c r="AA433" s="90">
        <f t="shared" si="7"/>
        <v>51282</v>
      </c>
    </row>
    <row r="434" spans="1:27" s="82" customFormat="1" x14ac:dyDescent="0.3">
      <c r="A434" s="87" t="s">
        <v>92</v>
      </c>
      <c r="B434" s="86" t="str">
        <f>VLOOKUP(A434,'CENTROS DE COSTOS'!A:D,2,0)</f>
        <v>0036-0002</v>
      </c>
      <c r="C434" s="86" t="str">
        <f>VLOOKUP(A434,'CENTROS DE COSTOS'!A:D,3,0)</f>
        <v>Wompi Eje Cafetero</v>
      </c>
      <c r="D434" s="87" t="s">
        <v>1679</v>
      </c>
      <c r="E434" s="88" t="s">
        <v>4080</v>
      </c>
      <c r="F434" s="87" t="s">
        <v>3145</v>
      </c>
      <c r="G434" s="86" t="s">
        <v>31</v>
      </c>
      <c r="H434" s="87" t="s">
        <v>939</v>
      </c>
      <c r="I434" s="87" t="s">
        <v>122</v>
      </c>
      <c r="J434" s="87" t="s">
        <v>3661</v>
      </c>
      <c r="K434" s="86" t="s">
        <v>1170</v>
      </c>
      <c r="L434" s="87" t="s">
        <v>4770</v>
      </c>
      <c r="M434" s="89">
        <v>46013.486805555563</v>
      </c>
      <c r="N434" s="89">
        <v>46013.713194444441</v>
      </c>
      <c r="O434" s="86" t="s">
        <v>31</v>
      </c>
      <c r="P434" s="87" t="s">
        <v>1250</v>
      </c>
      <c r="Q434" s="87" t="s">
        <v>1280</v>
      </c>
      <c r="R434" s="87" t="s">
        <v>1283</v>
      </c>
      <c r="S434" s="87" t="s">
        <v>5466</v>
      </c>
      <c r="T434" s="87" t="s">
        <v>1253</v>
      </c>
      <c r="U434" s="87" t="s">
        <v>1841</v>
      </c>
      <c r="V434" s="87" t="s">
        <v>41</v>
      </c>
      <c r="W434" s="87" t="s">
        <v>121</v>
      </c>
      <c r="X434" s="87" t="s">
        <v>1193</v>
      </c>
      <c r="Y434" s="87">
        <v>1</v>
      </c>
      <c r="Z434" s="90">
        <f>IF(T434="SOPORTE_TELEFÓNICO",'TARIFAS 2025'!$B$14,IF(V434="PRINCIPAL",'TARIFAS 2025'!$B$8,IF(V434="INTERMEDIA",'TARIFAS 2025'!$C$8,IF(V434="LEJANA",'TARIFAS 2025'!$D$8))))</f>
        <v>22000</v>
      </c>
      <c r="AA434" s="90">
        <f t="shared" si="7"/>
        <v>22000</v>
      </c>
    </row>
    <row r="435" spans="1:27" s="82" customFormat="1" x14ac:dyDescent="0.3">
      <c r="A435" s="87" t="s">
        <v>90</v>
      </c>
      <c r="B435" s="86" t="str">
        <f>VLOOKUP(A435,'CENTROS DE COSTOS'!A:D,2,0)</f>
        <v>0036-0006</v>
      </c>
      <c r="C435" s="86" t="str">
        <f>VLOOKUP(A435,'CENTROS DE COSTOS'!A:D,3,0)</f>
        <v>Wompi Oriente</v>
      </c>
      <c r="D435" s="87" t="s">
        <v>1661</v>
      </c>
      <c r="E435" s="88" t="s">
        <v>4081</v>
      </c>
      <c r="F435" s="87" t="s">
        <v>3146</v>
      </c>
      <c r="G435" s="86" t="s">
        <v>31</v>
      </c>
      <c r="H435" s="87" t="s">
        <v>740</v>
      </c>
      <c r="I435" s="87" t="s">
        <v>90</v>
      </c>
      <c r="J435" s="87" t="s">
        <v>1993</v>
      </c>
      <c r="K435" s="86" t="s">
        <v>1170</v>
      </c>
      <c r="L435" s="87" t="s">
        <v>4771</v>
      </c>
      <c r="M435" s="89">
        <v>46013.37222222222</v>
      </c>
      <c r="N435" s="89">
        <v>46013.72152777778</v>
      </c>
      <c r="O435" s="86" t="s">
        <v>31</v>
      </c>
      <c r="P435" s="87" t="s">
        <v>1257</v>
      </c>
      <c r="Q435" s="87" t="s">
        <v>1258</v>
      </c>
      <c r="R435" s="87" t="s">
        <v>1271</v>
      </c>
      <c r="S435" s="87" t="s">
        <v>5467</v>
      </c>
      <c r="T435" s="87" t="s">
        <v>1253</v>
      </c>
      <c r="U435" s="87" t="s">
        <v>1840</v>
      </c>
      <c r="V435" s="87" t="s">
        <v>40</v>
      </c>
      <c r="W435" s="87" t="s">
        <v>121</v>
      </c>
      <c r="X435" s="87" t="s">
        <v>1214</v>
      </c>
      <c r="Y435" s="87">
        <v>1</v>
      </c>
      <c r="Z435" s="90">
        <f>IF(T435="SOPORTE_TELEFÓNICO",'TARIFAS 2025'!$B$14,IF(V435="PRINCIPAL",'TARIFAS 2025'!$B$8,IF(V435="INTERMEDIA",'TARIFAS 2025'!$C$8,IF(V435="LEJANA",'TARIFAS 2025'!$D$8))))</f>
        <v>22000</v>
      </c>
      <c r="AA435" s="90">
        <f t="shared" si="7"/>
        <v>22000</v>
      </c>
    </row>
    <row r="436" spans="1:27" s="82" customFormat="1" x14ac:dyDescent="0.3">
      <c r="A436" s="87" t="s">
        <v>74</v>
      </c>
      <c r="B436" s="86" t="str">
        <f>VLOOKUP(A436,'CENTROS DE COSTOS'!A:D,2,0)</f>
        <v>0036-0007</v>
      </c>
      <c r="C436" s="86" t="str">
        <f>VLOOKUP(A436,'CENTROS DE COSTOS'!A:D,3,0)</f>
        <v>Wompi Santander</v>
      </c>
      <c r="D436" s="87" t="s">
        <v>1705</v>
      </c>
      <c r="E436" s="88" t="s">
        <v>4082</v>
      </c>
      <c r="F436" s="87" t="s">
        <v>3147</v>
      </c>
      <c r="G436" s="86" t="s">
        <v>31</v>
      </c>
      <c r="H436" s="87" t="s">
        <v>963</v>
      </c>
      <c r="I436" s="87" t="s">
        <v>990</v>
      </c>
      <c r="J436" s="87" t="s">
        <v>3662</v>
      </c>
      <c r="K436" s="86" t="s">
        <v>1170</v>
      </c>
      <c r="L436" s="87" t="s">
        <v>4772</v>
      </c>
      <c r="M436" s="89">
        <v>46012.375</v>
      </c>
      <c r="N436" s="89">
        <v>46013.724999999999</v>
      </c>
      <c r="O436" s="86" t="s">
        <v>31</v>
      </c>
      <c r="P436" s="87" t="s">
        <v>1254</v>
      </c>
      <c r="Q436" s="87" t="s">
        <v>1255</v>
      </c>
      <c r="R436" s="87" t="s">
        <v>1256</v>
      </c>
      <c r="S436" s="87" t="s">
        <v>5468</v>
      </c>
      <c r="T436" s="87" t="s">
        <v>1253</v>
      </c>
      <c r="U436" s="87" t="s">
        <v>1841</v>
      </c>
      <c r="V436" s="87" t="s">
        <v>40</v>
      </c>
      <c r="W436" s="87" t="s">
        <v>121</v>
      </c>
      <c r="X436" s="87" t="s">
        <v>1430</v>
      </c>
      <c r="Y436" s="87">
        <v>1</v>
      </c>
      <c r="Z436" s="90">
        <f>IF(T436="SOPORTE_TELEFÓNICO",'TARIFAS 2025'!$B$14,IF(V436="PRINCIPAL",'TARIFAS 2025'!$B$8,IF(V436="INTERMEDIA",'TARIFAS 2025'!$C$8,IF(V436="LEJANA",'TARIFAS 2025'!$D$8))))</f>
        <v>22000</v>
      </c>
      <c r="AA436" s="90">
        <f t="shared" si="7"/>
        <v>22000</v>
      </c>
    </row>
    <row r="437" spans="1:27" s="82" customFormat="1" x14ac:dyDescent="0.3">
      <c r="A437" s="87" t="s">
        <v>92</v>
      </c>
      <c r="B437" s="86" t="str">
        <f>VLOOKUP(A437,'CENTROS DE COSTOS'!A:D,2,0)</f>
        <v>0036-0002</v>
      </c>
      <c r="C437" s="86" t="str">
        <f>VLOOKUP(A437,'CENTROS DE COSTOS'!A:D,3,0)</f>
        <v>Wompi Eje Cafetero</v>
      </c>
      <c r="D437" s="87" t="s">
        <v>3838</v>
      </c>
      <c r="E437" s="88" t="s">
        <v>4083</v>
      </c>
      <c r="F437" s="87" t="s">
        <v>3148</v>
      </c>
      <c r="G437" s="86" t="s">
        <v>31</v>
      </c>
      <c r="H437" s="87" t="s">
        <v>458</v>
      </c>
      <c r="I437" s="87" t="s">
        <v>951</v>
      </c>
      <c r="J437" s="87" t="s">
        <v>3663</v>
      </c>
      <c r="K437" s="86" t="s">
        <v>1170</v>
      </c>
      <c r="L437" s="87" t="s">
        <v>4773</v>
      </c>
      <c r="M437" s="89">
        <v>46011.419444444437</v>
      </c>
      <c r="N437" s="89">
        <v>46013.727777777778</v>
      </c>
      <c r="O437" s="86" t="s">
        <v>31</v>
      </c>
      <c r="P437" s="87" t="s">
        <v>1262</v>
      </c>
      <c r="Q437" s="87" t="s">
        <v>1263</v>
      </c>
      <c r="R437" s="87" t="s">
        <v>1264</v>
      </c>
      <c r="S437" s="87" t="s">
        <v>5469</v>
      </c>
      <c r="T437" s="87" t="s">
        <v>1253</v>
      </c>
      <c r="U437" s="87" t="s">
        <v>1841</v>
      </c>
      <c r="V437" s="87" t="s">
        <v>40</v>
      </c>
      <c r="W437" s="87" t="s">
        <v>121</v>
      </c>
      <c r="X437" s="87" t="s">
        <v>1288</v>
      </c>
      <c r="Y437" s="87">
        <v>1</v>
      </c>
      <c r="Z437" s="90">
        <f>IF(T437="SOPORTE_TELEFÓNICO",'TARIFAS 2025'!$B$14,IF(V437="PRINCIPAL",'TARIFAS 2025'!$B$8,IF(V437="INTERMEDIA",'TARIFAS 2025'!$C$8,IF(V437="LEJANA",'TARIFAS 2025'!$D$8))))</f>
        <v>22000</v>
      </c>
      <c r="AA437" s="90">
        <f t="shared" si="7"/>
        <v>22000</v>
      </c>
    </row>
    <row r="438" spans="1:27" s="82" customFormat="1" x14ac:dyDescent="0.3">
      <c r="A438" s="87" t="s">
        <v>71</v>
      </c>
      <c r="B438" s="86" t="str">
        <f>VLOOKUP(A438,'CENTROS DE COSTOS'!A:D,2,0)</f>
        <v>0036-0004</v>
      </c>
      <c r="C438" s="86" t="str">
        <f>VLOOKUP(A438,'CENTROS DE COSTOS'!A:D,3,0)</f>
        <v>Wompi Centro</v>
      </c>
      <c r="D438" s="87" t="s">
        <v>1637</v>
      </c>
      <c r="E438" s="88" t="s">
        <v>4084</v>
      </c>
      <c r="F438" s="87" t="s">
        <v>3149</v>
      </c>
      <c r="G438" s="86" t="s">
        <v>31</v>
      </c>
      <c r="H438" s="87" t="s">
        <v>618</v>
      </c>
      <c r="I438" s="87" t="s">
        <v>71</v>
      </c>
      <c r="J438" s="87" t="s">
        <v>3664</v>
      </c>
      <c r="K438" s="86" t="s">
        <v>1170</v>
      </c>
      <c r="L438" s="87" t="s">
        <v>4774</v>
      </c>
      <c r="M438" s="89">
        <v>46007.697916666657</v>
      </c>
      <c r="N438" s="89">
        <v>46013.734722222223</v>
      </c>
      <c r="O438" s="86" t="s">
        <v>31</v>
      </c>
      <c r="P438" s="87" t="s">
        <v>1332</v>
      </c>
      <c r="Q438" s="87" t="s">
        <v>1307</v>
      </c>
      <c r="R438" s="87" t="s">
        <v>1333</v>
      </c>
      <c r="S438" s="87" t="s">
        <v>5470</v>
      </c>
      <c r="T438" s="87" t="s">
        <v>1172</v>
      </c>
      <c r="U438" s="87" t="s">
        <v>1847</v>
      </c>
      <c r="V438" s="87" t="s">
        <v>40</v>
      </c>
      <c r="W438" s="87" t="s">
        <v>121</v>
      </c>
      <c r="X438" s="87" t="s">
        <v>1191</v>
      </c>
      <c r="Y438" s="87">
        <v>3</v>
      </c>
      <c r="Z438" s="90">
        <f>IF(T438="SOPORTE_TELEFÓNICO",'TARIFAS 2025'!$B$14,IF(V438="PRINCIPAL",'TARIFAS 2025'!$B$8,IF(V438="INTERMEDIA",'TARIFAS 2025'!$C$8,IF(V438="LEJANA",'TARIFAS 2025'!$D$8))))</f>
        <v>51282</v>
      </c>
      <c r="AA438" s="90">
        <f t="shared" si="7"/>
        <v>153846</v>
      </c>
    </row>
    <row r="439" spans="1:27" s="82" customFormat="1" x14ac:dyDescent="0.3">
      <c r="A439" s="87" t="s">
        <v>77</v>
      </c>
      <c r="B439" s="86" t="str">
        <f>VLOOKUP(A439,'CENTROS DE COSTOS'!A:D,2,0)</f>
        <v>0036-0003</v>
      </c>
      <c r="C439" s="86" t="str">
        <f>VLOOKUP(A439,'CENTROS DE COSTOS'!A:D,3,0)</f>
        <v>Wompi Suroccidente</v>
      </c>
      <c r="D439" s="87" t="s">
        <v>1664</v>
      </c>
      <c r="E439" s="88" t="s">
        <v>4085</v>
      </c>
      <c r="F439" s="87" t="s">
        <v>1620</v>
      </c>
      <c r="G439" s="86" t="s">
        <v>31</v>
      </c>
      <c r="H439" s="87" t="s">
        <v>498</v>
      </c>
      <c r="I439" s="87" t="s">
        <v>93</v>
      </c>
      <c r="J439" s="87" t="s">
        <v>1775</v>
      </c>
      <c r="K439" s="86" t="s">
        <v>1170</v>
      </c>
      <c r="L439" s="87" t="s">
        <v>4775</v>
      </c>
      <c r="M439" s="89">
        <v>46010.614583333343</v>
      </c>
      <c r="N439" s="89">
        <v>46014.322916666657</v>
      </c>
      <c r="O439" s="86" t="s">
        <v>31</v>
      </c>
      <c r="P439" s="87" t="s">
        <v>1265</v>
      </c>
      <c r="Q439" s="87" t="s">
        <v>1269</v>
      </c>
      <c r="R439" s="87" t="s">
        <v>1267</v>
      </c>
      <c r="S439" s="87" t="s">
        <v>5471</v>
      </c>
      <c r="T439" s="87" t="s">
        <v>1253</v>
      </c>
      <c r="U439" s="87" t="s">
        <v>1846</v>
      </c>
      <c r="V439" s="87" t="s">
        <v>42</v>
      </c>
      <c r="W439" s="87" t="s">
        <v>121</v>
      </c>
      <c r="X439" s="87" t="s">
        <v>1288</v>
      </c>
      <c r="Y439" s="87">
        <v>1</v>
      </c>
      <c r="Z439" s="90">
        <f>IF(T439="SOPORTE_TELEFÓNICO",'TARIFAS 2025'!$B$14,IF(V439="PRINCIPAL",'TARIFAS 2025'!$B$8,IF(V439="INTERMEDIA",'TARIFAS 2025'!$C$8,IF(V439="LEJANA",'TARIFAS 2025'!$D$8))))</f>
        <v>22000</v>
      </c>
      <c r="AA439" s="90">
        <f t="shared" si="7"/>
        <v>22000</v>
      </c>
    </row>
    <row r="440" spans="1:27" s="82" customFormat="1" x14ac:dyDescent="0.3">
      <c r="A440" s="87" t="s">
        <v>85</v>
      </c>
      <c r="B440" s="86" t="str">
        <f>VLOOKUP(A440,'CENTROS DE COSTOS'!A:D,2,0)</f>
        <v>0036-0006</v>
      </c>
      <c r="C440" s="86" t="str">
        <f>VLOOKUP(A440,'CENTROS DE COSTOS'!A:D,3,0)</f>
        <v>Wompi Oriente</v>
      </c>
      <c r="D440" s="87" t="s">
        <v>1682</v>
      </c>
      <c r="E440" s="88" t="s">
        <v>4086</v>
      </c>
      <c r="F440" s="87" t="s">
        <v>3150</v>
      </c>
      <c r="G440" s="86" t="s">
        <v>31</v>
      </c>
      <c r="H440" s="87" t="s">
        <v>1056</v>
      </c>
      <c r="I440" s="87" t="s">
        <v>1080</v>
      </c>
      <c r="J440" s="87" t="s">
        <v>1080</v>
      </c>
      <c r="K440" s="86" t="s">
        <v>1170</v>
      </c>
      <c r="L440" s="87" t="s">
        <v>4776</v>
      </c>
      <c r="M440" s="89">
        <v>46003.47152777778</v>
      </c>
      <c r="N440" s="89">
        <v>46014.32708333333</v>
      </c>
      <c r="O440" s="86" t="s">
        <v>31</v>
      </c>
      <c r="P440" s="87" t="s">
        <v>1257</v>
      </c>
      <c r="Q440" s="87" t="s">
        <v>1258</v>
      </c>
      <c r="R440" s="87" t="s">
        <v>1271</v>
      </c>
      <c r="S440" s="87" t="s">
        <v>5472</v>
      </c>
      <c r="T440" s="87" t="s">
        <v>1172</v>
      </c>
      <c r="U440" s="87" t="s">
        <v>1845</v>
      </c>
      <c r="V440" s="87" t="s">
        <v>42</v>
      </c>
      <c r="W440" s="87" t="s">
        <v>121</v>
      </c>
      <c r="X440" s="87" t="s">
        <v>1186</v>
      </c>
      <c r="Y440" s="87">
        <v>1</v>
      </c>
      <c r="Z440" s="90">
        <f>IF(T440="SOPORTE_TELEFÓNICO",'TARIFAS 2025'!$B$14,IF(V440="PRINCIPAL",'TARIFAS 2025'!$B$8,IF(V440="INTERMEDIA",'TARIFAS 2025'!$C$8,IF(V440="LEJANA",'TARIFAS 2025'!$D$8))))</f>
        <v>452148</v>
      </c>
      <c r="AA440" s="90">
        <f t="shared" si="7"/>
        <v>452148</v>
      </c>
    </row>
    <row r="441" spans="1:27" s="82" customFormat="1" x14ac:dyDescent="0.3">
      <c r="A441" s="87" t="s">
        <v>90</v>
      </c>
      <c r="B441" s="86" t="str">
        <f>VLOOKUP(A441,'CENTROS DE COSTOS'!A:D,2,0)</f>
        <v>0036-0006</v>
      </c>
      <c r="C441" s="86" t="str">
        <f>VLOOKUP(A441,'CENTROS DE COSTOS'!A:D,3,0)</f>
        <v>Wompi Oriente</v>
      </c>
      <c r="D441" s="87" t="s">
        <v>1671</v>
      </c>
      <c r="E441" s="88" t="s">
        <v>4087</v>
      </c>
      <c r="F441" s="87" t="s">
        <v>3151</v>
      </c>
      <c r="G441" s="86" t="s">
        <v>31</v>
      </c>
      <c r="H441" s="87" t="s">
        <v>466</v>
      </c>
      <c r="I441" s="87" t="s">
        <v>477</v>
      </c>
      <c r="J441" s="87" t="s">
        <v>3665</v>
      </c>
      <c r="K441" s="86" t="s">
        <v>1170</v>
      </c>
      <c r="L441" s="87" t="s">
        <v>4777</v>
      </c>
      <c r="M441" s="89">
        <v>46013.617361111108</v>
      </c>
      <c r="N441" s="89">
        <v>46014.411111111112</v>
      </c>
      <c r="O441" s="86" t="s">
        <v>31</v>
      </c>
      <c r="P441" s="87" t="s">
        <v>1250</v>
      </c>
      <c r="Q441" s="87" t="s">
        <v>1280</v>
      </c>
      <c r="R441" s="87" t="s">
        <v>1283</v>
      </c>
      <c r="S441" s="87" t="s">
        <v>5473</v>
      </c>
      <c r="T441" s="87" t="s">
        <v>1253</v>
      </c>
      <c r="U441" s="87" t="s">
        <v>1840</v>
      </c>
      <c r="V441" s="87" t="s">
        <v>42</v>
      </c>
      <c r="W441" s="87" t="s">
        <v>1851</v>
      </c>
      <c r="X441" s="87" t="s">
        <v>1177</v>
      </c>
      <c r="Y441" s="87">
        <v>1</v>
      </c>
      <c r="Z441" s="90">
        <f>IF(T441="SOPORTE_TELEFÓNICO",'TARIFAS 2025'!$B$14,IF(V441="PRINCIPAL",'TARIFAS 2025'!$B$8,IF(V441="INTERMEDIA",'TARIFAS 2025'!$C$8,IF(V441="LEJANA",'TARIFAS 2025'!$D$8))))</f>
        <v>22000</v>
      </c>
      <c r="AA441" s="90">
        <f t="shared" si="7"/>
        <v>22000</v>
      </c>
    </row>
    <row r="442" spans="1:27" s="82" customFormat="1" x14ac:dyDescent="0.3">
      <c r="A442" s="87" t="s">
        <v>88</v>
      </c>
      <c r="B442" s="86" t="str">
        <f>VLOOKUP(A442,'CENTROS DE COSTOS'!A:D,2,0)</f>
        <v>0036-0005</v>
      </c>
      <c r="C442" s="86" t="str">
        <f>VLOOKUP(A442,'CENTROS DE COSTOS'!A:D,3,0)</f>
        <v>Wompi Noroccidente</v>
      </c>
      <c r="D442" s="87" t="s">
        <v>1641</v>
      </c>
      <c r="E442" s="88" t="s">
        <v>4088</v>
      </c>
      <c r="F442" s="87" t="s">
        <v>3152</v>
      </c>
      <c r="G442" s="86" t="s">
        <v>31</v>
      </c>
      <c r="H442" s="87" t="s">
        <v>120</v>
      </c>
      <c r="I442" s="87" t="s">
        <v>155</v>
      </c>
      <c r="J442" s="87" t="s">
        <v>2001</v>
      </c>
      <c r="K442" s="86" t="s">
        <v>1170</v>
      </c>
      <c r="L442" s="87" t="s">
        <v>4778</v>
      </c>
      <c r="M442" s="89">
        <v>46014.333333333343</v>
      </c>
      <c r="N442" s="89">
        <v>46014.450694444437</v>
      </c>
      <c r="O442" s="86" t="s">
        <v>31</v>
      </c>
      <c r="P442" s="87" t="s">
        <v>1250</v>
      </c>
      <c r="Q442" s="87" t="s">
        <v>1251</v>
      </c>
      <c r="R442" s="87" t="s">
        <v>1283</v>
      </c>
      <c r="S442" s="87" t="s">
        <v>5474</v>
      </c>
      <c r="T442" s="87" t="s">
        <v>1172</v>
      </c>
      <c r="U442" s="87" t="s">
        <v>1846</v>
      </c>
      <c r="V442" s="87" t="s">
        <v>40</v>
      </c>
      <c r="W442" s="87" t="s">
        <v>121</v>
      </c>
      <c r="X442" s="87" t="s">
        <v>1201</v>
      </c>
      <c r="Y442" s="87">
        <v>1</v>
      </c>
      <c r="Z442" s="90">
        <f>IF(T442="SOPORTE_TELEFÓNICO",'TARIFAS 2025'!$B$14,IF(V442="PRINCIPAL",'TARIFAS 2025'!$B$8,IF(V442="INTERMEDIA",'TARIFAS 2025'!$C$8,IF(V442="LEJANA",'TARIFAS 2025'!$D$8))))</f>
        <v>51282</v>
      </c>
      <c r="AA442" s="90">
        <f t="shared" si="7"/>
        <v>51282</v>
      </c>
    </row>
    <row r="443" spans="1:27" s="82" customFormat="1" x14ac:dyDescent="0.3">
      <c r="A443" s="87" t="s">
        <v>88</v>
      </c>
      <c r="B443" s="86" t="str">
        <f>VLOOKUP(A443,'CENTROS DE COSTOS'!A:D,2,0)</f>
        <v>0036-0005</v>
      </c>
      <c r="C443" s="86" t="str">
        <f>VLOOKUP(A443,'CENTROS DE COSTOS'!A:D,3,0)</f>
        <v>Wompi Noroccidente</v>
      </c>
      <c r="D443" s="87" t="s">
        <v>1644</v>
      </c>
      <c r="E443" s="88" t="s">
        <v>4089</v>
      </c>
      <c r="F443" s="87" t="s">
        <v>3153</v>
      </c>
      <c r="G443" s="86" t="s">
        <v>31</v>
      </c>
      <c r="H443" s="87" t="s">
        <v>120</v>
      </c>
      <c r="I443" s="87" t="s">
        <v>88</v>
      </c>
      <c r="J443" s="87" t="s">
        <v>3666</v>
      </c>
      <c r="K443" s="86" t="s">
        <v>1170</v>
      </c>
      <c r="L443" s="87" t="s">
        <v>4779</v>
      </c>
      <c r="M443" s="89">
        <v>46013.461805555547</v>
      </c>
      <c r="N443" s="89">
        <v>46014.456250000003</v>
      </c>
      <c r="O443" s="86" t="s">
        <v>31</v>
      </c>
      <c r="P443" s="87" t="s">
        <v>1247</v>
      </c>
      <c r="Q443" s="87" t="s">
        <v>1248</v>
      </c>
      <c r="R443" s="87" t="s">
        <v>1301</v>
      </c>
      <c r="S443" s="87" t="s">
        <v>5475</v>
      </c>
      <c r="T443" s="87" t="s">
        <v>1172</v>
      </c>
      <c r="U443" s="87" t="s">
        <v>1842</v>
      </c>
      <c r="V443" s="87" t="s">
        <v>40</v>
      </c>
      <c r="W443" s="87" t="s">
        <v>121</v>
      </c>
      <c r="X443" s="87" t="s">
        <v>1222</v>
      </c>
      <c r="Y443" s="87">
        <v>1</v>
      </c>
      <c r="Z443" s="90">
        <f>IF(T443="SOPORTE_TELEFÓNICO",'TARIFAS 2025'!$B$14,IF(V443="PRINCIPAL",'TARIFAS 2025'!$B$8,IF(V443="INTERMEDIA",'TARIFAS 2025'!$C$8,IF(V443="LEJANA",'TARIFAS 2025'!$D$8))))</f>
        <v>51282</v>
      </c>
      <c r="AA443" s="90">
        <f t="shared" si="7"/>
        <v>51282</v>
      </c>
    </row>
    <row r="444" spans="1:27" s="82" customFormat="1" x14ac:dyDescent="0.3">
      <c r="A444" s="87" t="s">
        <v>85</v>
      </c>
      <c r="B444" s="86" t="str">
        <f>VLOOKUP(A444,'CENTROS DE COSTOS'!A:D,2,0)</f>
        <v>0036-0006</v>
      </c>
      <c r="C444" s="86" t="str">
        <f>VLOOKUP(A444,'CENTROS DE COSTOS'!A:D,3,0)</f>
        <v>Wompi Oriente</v>
      </c>
      <c r="D444" s="87" t="s">
        <v>1640</v>
      </c>
      <c r="E444" s="88" t="s">
        <v>4090</v>
      </c>
      <c r="F444" s="87" t="s">
        <v>3154</v>
      </c>
      <c r="G444" s="86" t="s">
        <v>31</v>
      </c>
      <c r="H444" s="87" t="s">
        <v>1056</v>
      </c>
      <c r="I444" s="87" t="s">
        <v>85</v>
      </c>
      <c r="J444" s="87" t="s">
        <v>3667</v>
      </c>
      <c r="K444" s="86" t="s">
        <v>1170</v>
      </c>
      <c r="L444" s="87" t="s">
        <v>4780</v>
      </c>
      <c r="M444" s="89">
        <v>46013.620833333327</v>
      </c>
      <c r="N444" s="89">
        <v>46014.472222222219</v>
      </c>
      <c r="O444" s="86" t="s">
        <v>31</v>
      </c>
      <c r="P444" s="87" t="s">
        <v>1257</v>
      </c>
      <c r="Q444" s="87" t="s">
        <v>1285</v>
      </c>
      <c r="R444" s="87" t="s">
        <v>1271</v>
      </c>
      <c r="S444" s="87" t="s">
        <v>5476</v>
      </c>
      <c r="T444" s="87" t="s">
        <v>1172</v>
      </c>
      <c r="U444" s="87" t="s">
        <v>1848</v>
      </c>
      <c r="V444" s="87" t="s">
        <v>40</v>
      </c>
      <c r="W444" s="87" t="s">
        <v>121</v>
      </c>
      <c r="X444" s="87" t="s">
        <v>1308</v>
      </c>
      <c r="Y444" s="87">
        <v>1</v>
      </c>
      <c r="Z444" s="90">
        <f>IF(T444="SOPORTE_TELEFÓNICO",'TARIFAS 2025'!$B$14,IF(V444="PRINCIPAL",'TARIFAS 2025'!$B$8,IF(V444="INTERMEDIA",'TARIFAS 2025'!$C$8,IF(V444="LEJANA",'TARIFAS 2025'!$D$8))))</f>
        <v>51282</v>
      </c>
      <c r="AA444" s="90">
        <f t="shared" si="7"/>
        <v>51282</v>
      </c>
    </row>
    <row r="445" spans="1:27" s="82" customFormat="1" x14ac:dyDescent="0.3">
      <c r="A445" s="87" t="s">
        <v>71</v>
      </c>
      <c r="B445" s="86" t="str">
        <f>VLOOKUP(A445,'CENTROS DE COSTOS'!A:D,2,0)</f>
        <v>0036-0004</v>
      </c>
      <c r="C445" s="86" t="str">
        <f>VLOOKUP(A445,'CENTROS DE COSTOS'!A:D,3,0)</f>
        <v>Wompi Centro</v>
      </c>
      <c r="D445" s="87" t="s">
        <v>1652</v>
      </c>
      <c r="E445" s="88" t="s">
        <v>4091</v>
      </c>
      <c r="F445" s="87" t="s">
        <v>3155</v>
      </c>
      <c r="G445" s="86" t="s">
        <v>31</v>
      </c>
      <c r="H445" s="87" t="s">
        <v>618</v>
      </c>
      <c r="I445" s="87" t="s">
        <v>698</v>
      </c>
      <c r="J445" s="87" t="s">
        <v>3668</v>
      </c>
      <c r="K445" s="86" t="s">
        <v>1170</v>
      </c>
      <c r="L445" s="87" t="s">
        <v>4781</v>
      </c>
      <c r="M445" s="89">
        <v>46014.333333333343</v>
      </c>
      <c r="N445" s="89">
        <v>46014.477083333331</v>
      </c>
      <c r="O445" s="86" t="s">
        <v>31</v>
      </c>
      <c r="P445" s="87" t="s">
        <v>1257</v>
      </c>
      <c r="Q445" s="87" t="s">
        <v>1285</v>
      </c>
      <c r="R445" s="87" t="s">
        <v>1259</v>
      </c>
      <c r="S445" s="87" t="s">
        <v>5477</v>
      </c>
      <c r="T445" s="87" t="s">
        <v>1253</v>
      </c>
      <c r="U445" s="87" t="s">
        <v>1841</v>
      </c>
      <c r="V445" s="87" t="s">
        <v>40</v>
      </c>
      <c r="W445" s="87" t="s">
        <v>121</v>
      </c>
      <c r="X445" s="87" t="s">
        <v>1306</v>
      </c>
      <c r="Y445" s="87">
        <v>1</v>
      </c>
      <c r="Z445" s="90">
        <f>IF(T445="SOPORTE_TELEFÓNICO",'TARIFAS 2025'!$B$14,IF(V445="PRINCIPAL",'TARIFAS 2025'!$B$8,IF(V445="INTERMEDIA",'TARIFAS 2025'!$C$8,IF(V445="LEJANA",'TARIFAS 2025'!$D$8))))</f>
        <v>22000</v>
      </c>
      <c r="AA445" s="90">
        <f t="shared" si="7"/>
        <v>22000</v>
      </c>
    </row>
    <row r="446" spans="1:27" s="82" customFormat="1" x14ac:dyDescent="0.3">
      <c r="A446" s="87" t="s">
        <v>71</v>
      </c>
      <c r="B446" s="86" t="str">
        <f>VLOOKUP(A446,'CENTROS DE COSTOS'!A:D,2,0)</f>
        <v>0036-0004</v>
      </c>
      <c r="C446" s="86" t="str">
        <f>VLOOKUP(A446,'CENTROS DE COSTOS'!A:D,3,0)</f>
        <v>Wompi Centro</v>
      </c>
      <c r="D446" s="87" t="s">
        <v>1637</v>
      </c>
      <c r="E446" s="88" t="s">
        <v>4092</v>
      </c>
      <c r="F446" s="87" t="s">
        <v>3156</v>
      </c>
      <c r="G446" s="86" t="s">
        <v>31</v>
      </c>
      <c r="H446" s="87" t="s">
        <v>618</v>
      </c>
      <c r="I446" s="87" t="s">
        <v>71</v>
      </c>
      <c r="J446" s="87" t="s">
        <v>3669</v>
      </c>
      <c r="K446" s="86" t="s">
        <v>1170</v>
      </c>
      <c r="L446" s="87" t="s">
        <v>4782</v>
      </c>
      <c r="M446" s="89">
        <v>46014.333333333343</v>
      </c>
      <c r="N446" s="89">
        <v>46014.502083333333</v>
      </c>
      <c r="O446" s="86" t="s">
        <v>31</v>
      </c>
      <c r="P446" s="87" t="s">
        <v>1262</v>
      </c>
      <c r="Q446" s="87" t="s">
        <v>1263</v>
      </c>
      <c r="R446" s="87" t="s">
        <v>1264</v>
      </c>
      <c r="S446" s="87" t="s">
        <v>5478</v>
      </c>
      <c r="T446" s="87" t="s">
        <v>1253</v>
      </c>
      <c r="U446" s="87" t="s">
        <v>1847</v>
      </c>
      <c r="V446" s="87" t="s">
        <v>40</v>
      </c>
      <c r="W446" s="87" t="s">
        <v>121</v>
      </c>
      <c r="X446" s="87" t="s">
        <v>1306</v>
      </c>
      <c r="Y446" s="87">
        <v>1</v>
      </c>
      <c r="Z446" s="90">
        <f>IF(T446="SOPORTE_TELEFÓNICO",'TARIFAS 2025'!$B$14,IF(V446="PRINCIPAL",'TARIFAS 2025'!$B$8,IF(V446="INTERMEDIA",'TARIFAS 2025'!$C$8,IF(V446="LEJANA",'TARIFAS 2025'!$D$8))))</f>
        <v>22000</v>
      </c>
      <c r="AA446" s="90">
        <f t="shared" si="7"/>
        <v>22000</v>
      </c>
    </row>
    <row r="447" spans="1:27" s="82" customFormat="1" x14ac:dyDescent="0.3">
      <c r="A447" s="87" t="s">
        <v>88</v>
      </c>
      <c r="B447" s="86" t="str">
        <f>VLOOKUP(A447,'CENTROS DE COSTOS'!A:D,2,0)</f>
        <v>0036-0005</v>
      </c>
      <c r="C447" s="86" t="str">
        <f>VLOOKUP(A447,'CENTROS DE COSTOS'!A:D,3,0)</f>
        <v>Wompi Noroccidente</v>
      </c>
      <c r="D447" s="87" t="s">
        <v>3839</v>
      </c>
      <c r="E447" s="88" t="s">
        <v>4093</v>
      </c>
      <c r="F447" s="87" t="s">
        <v>3157</v>
      </c>
      <c r="G447" s="86" t="s">
        <v>31</v>
      </c>
      <c r="H447" s="87" t="s">
        <v>120</v>
      </c>
      <c r="I447" s="87" t="s">
        <v>172</v>
      </c>
      <c r="J447" s="87" t="s">
        <v>3670</v>
      </c>
      <c r="K447" s="86" t="s">
        <v>1170</v>
      </c>
      <c r="L447" s="87" t="s">
        <v>4783</v>
      </c>
      <c r="M447" s="89">
        <v>46014.333333333343</v>
      </c>
      <c r="N447" s="89">
        <v>46014.504166666673</v>
      </c>
      <c r="O447" s="86" t="s">
        <v>31</v>
      </c>
      <c r="P447" s="87" t="s">
        <v>1265</v>
      </c>
      <c r="Q447" s="87" t="s">
        <v>1269</v>
      </c>
      <c r="R447" s="87" t="s">
        <v>1267</v>
      </c>
      <c r="S447" s="87" t="s">
        <v>5479</v>
      </c>
      <c r="T447" s="87" t="s">
        <v>1253</v>
      </c>
      <c r="U447" s="87" t="s">
        <v>1847</v>
      </c>
      <c r="V447" s="87" t="s">
        <v>40</v>
      </c>
      <c r="W447" s="87" t="s">
        <v>121</v>
      </c>
      <c r="X447" s="87" t="s">
        <v>1201</v>
      </c>
      <c r="Y447" s="87">
        <v>1</v>
      </c>
      <c r="Z447" s="90">
        <f>IF(T447="SOPORTE_TELEFÓNICO",'TARIFAS 2025'!$B$14,IF(V447="PRINCIPAL",'TARIFAS 2025'!$B$8,IF(V447="INTERMEDIA",'TARIFAS 2025'!$C$8,IF(V447="LEJANA",'TARIFAS 2025'!$D$8))))</f>
        <v>22000</v>
      </c>
      <c r="AA447" s="90">
        <f t="shared" si="7"/>
        <v>22000</v>
      </c>
    </row>
    <row r="448" spans="1:27" s="82" customFormat="1" x14ac:dyDescent="0.3">
      <c r="A448" s="87" t="s">
        <v>74</v>
      </c>
      <c r="B448" s="86" t="str">
        <f>VLOOKUP(A448,'CENTROS DE COSTOS'!A:D,2,0)</f>
        <v>0036-0007</v>
      </c>
      <c r="C448" s="86" t="str">
        <f>VLOOKUP(A448,'CENTROS DE COSTOS'!A:D,3,0)</f>
        <v>Wompi Santander</v>
      </c>
      <c r="D448" s="87" t="s">
        <v>1643</v>
      </c>
      <c r="E448" s="88" t="s">
        <v>4094</v>
      </c>
      <c r="F448" s="87" t="s">
        <v>3158</v>
      </c>
      <c r="G448" s="86" t="s">
        <v>31</v>
      </c>
      <c r="H448" s="87" t="s">
        <v>963</v>
      </c>
      <c r="I448" s="87" t="s">
        <v>987</v>
      </c>
      <c r="J448" s="87" t="s">
        <v>2211</v>
      </c>
      <c r="K448" s="86" t="s">
        <v>1170</v>
      </c>
      <c r="L448" s="87" t="s">
        <v>4784</v>
      </c>
      <c r="M448" s="89">
        <v>46013.571527777778</v>
      </c>
      <c r="N448" s="89">
        <v>46014.505555555559</v>
      </c>
      <c r="O448" s="86" t="s">
        <v>31</v>
      </c>
      <c r="P448" s="87" t="s">
        <v>1250</v>
      </c>
      <c r="Q448" s="87" t="s">
        <v>1251</v>
      </c>
      <c r="R448" s="87" t="s">
        <v>1283</v>
      </c>
      <c r="S448" s="87" t="s">
        <v>5480</v>
      </c>
      <c r="T448" s="87" t="s">
        <v>1172</v>
      </c>
      <c r="U448" s="87" t="s">
        <v>1841</v>
      </c>
      <c r="V448" s="87" t="s">
        <v>40</v>
      </c>
      <c r="W448" s="87" t="s">
        <v>121</v>
      </c>
      <c r="X448" s="87" t="s">
        <v>1203</v>
      </c>
      <c r="Y448" s="87">
        <v>1</v>
      </c>
      <c r="Z448" s="90">
        <f>IF(T448="SOPORTE_TELEFÓNICO",'TARIFAS 2025'!$B$14,IF(V448="PRINCIPAL",'TARIFAS 2025'!$B$8,IF(V448="INTERMEDIA",'TARIFAS 2025'!$C$8,IF(V448="LEJANA",'TARIFAS 2025'!$D$8))))</f>
        <v>51282</v>
      </c>
      <c r="AA448" s="90">
        <f t="shared" si="7"/>
        <v>51282</v>
      </c>
    </row>
    <row r="449" spans="1:27" s="82" customFormat="1" x14ac:dyDescent="0.3">
      <c r="A449" s="87" t="s">
        <v>71</v>
      </c>
      <c r="B449" s="86" t="str">
        <f>VLOOKUP(A449,'CENTROS DE COSTOS'!A:D,2,0)</f>
        <v>0036-0004</v>
      </c>
      <c r="C449" s="86" t="str">
        <f>VLOOKUP(A449,'CENTROS DE COSTOS'!A:D,3,0)</f>
        <v>Wompi Centro</v>
      </c>
      <c r="D449" s="87" t="s">
        <v>1655</v>
      </c>
      <c r="E449" s="88" t="s">
        <v>4095</v>
      </c>
      <c r="F449" s="87" t="s">
        <v>3159</v>
      </c>
      <c r="G449" s="86" t="s">
        <v>31</v>
      </c>
      <c r="H449" s="87" t="s">
        <v>618</v>
      </c>
      <c r="I449" s="87" t="s">
        <v>647</v>
      </c>
      <c r="J449" s="87" t="s">
        <v>3671</v>
      </c>
      <c r="K449" s="86" t="s">
        <v>1170</v>
      </c>
      <c r="L449" s="87" t="s">
        <v>4785</v>
      </c>
      <c r="M449" s="89">
        <v>46014.333333333343</v>
      </c>
      <c r="N449" s="89">
        <v>46014.568749999999</v>
      </c>
      <c r="O449" s="86" t="s">
        <v>31</v>
      </c>
      <c r="P449" s="87" t="s">
        <v>1262</v>
      </c>
      <c r="Q449" s="87" t="s">
        <v>1263</v>
      </c>
      <c r="R449" s="87" t="s">
        <v>1264</v>
      </c>
      <c r="S449" s="87" t="s">
        <v>5481</v>
      </c>
      <c r="T449" s="87" t="s">
        <v>1253</v>
      </c>
      <c r="U449" s="87" t="s">
        <v>1847</v>
      </c>
      <c r="V449" s="87" t="s">
        <v>41</v>
      </c>
      <c r="W449" s="87" t="s">
        <v>121</v>
      </c>
      <c r="X449" s="87" t="s">
        <v>1216</v>
      </c>
      <c r="Y449" s="87">
        <v>1</v>
      </c>
      <c r="Z449" s="90">
        <f>IF(T449="SOPORTE_TELEFÓNICO",'TARIFAS 2025'!$B$14,IF(V449="PRINCIPAL",'TARIFAS 2025'!$B$8,IF(V449="INTERMEDIA",'TARIFAS 2025'!$C$8,IF(V449="LEJANA",'TARIFAS 2025'!$D$8))))</f>
        <v>22000</v>
      </c>
      <c r="AA449" s="90">
        <f t="shared" si="7"/>
        <v>22000</v>
      </c>
    </row>
    <row r="450" spans="1:27" s="82" customFormat="1" x14ac:dyDescent="0.3">
      <c r="A450" s="87" t="s">
        <v>71</v>
      </c>
      <c r="B450" s="86" t="str">
        <f>VLOOKUP(A450,'CENTROS DE COSTOS'!A:D,2,0)</f>
        <v>0036-0004</v>
      </c>
      <c r="C450" s="86" t="str">
        <f>VLOOKUP(A450,'CENTROS DE COSTOS'!A:D,3,0)</f>
        <v>Wompi Centro</v>
      </c>
      <c r="D450" s="87" t="s">
        <v>1637</v>
      </c>
      <c r="E450" s="88" t="s">
        <v>4096</v>
      </c>
      <c r="F450" s="87" t="s">
        <v>3160</v>
      </c>
      <c r="G450" s="86" t="s">
        <v>31</v>
      </c>
      <c r="H450" s="87" t="s">
        <v>618</v>
      </c>
      <c r="I450" s="87" t="s">
        <v>71</v>
      </c>
      <c r="J450" s="87" t="s">
        <v>3672</v>
      </c>
      <c r="K450" s="86" t="s">
        <v>1170</v>
      </c>
      <c r="L450" s="87" t="s">
        <v>4786</v>
      </c>
      <c r="M450" s="89">
        <v>46013.665972222218</v>
      </c>
      <c r="N450" s="89">
        <v>46014.573611111111</v>
      </c>
      <c r="O450" s="86" t="s">
        <v>31</v>
      </c>
      <c r="P450" s="87" t="s">
        <v>1265</v>
      </c>
      <c r="Q450" s="87" t="s">
        <v>1371</v>
      </c>
      <c r="R450" s="87" t="s">
        <v>1267</v>
      </c>
      <c r="S450" s="87" t="s">
        <v>5482</v>
      </c>
      <c r="T450" s="87" t="s">
        <v>1172</v>
      </c>
      <c r="U450" s="87" t="s">
        <v>1844</v>
      </c>
      <c r="V450" s="87" t="s">
        <v>40</v>
      </c>
      <c r="W450" s="87" t="s">
        <v>121</v>
      </c>
      <c r="X450" s="87" t="s">
        <v>1312</v>
      </c>
      <c r="Y450" s="87">
        <v>1</v>
      </c>
      <c r="Z450" s="90">
        <f>IF(T450="SOPORTE_TELEFÓNICO",'TARIFAS 2025'!$B$14,IF(V450="PRINCIPAL",'TARIFAS 2025'!$B$8,IF(V450="INTERMEDIA",'TARIFAS 2025'!$C$8,IF(V450="LEJANA",'TARIFAS 2025'!$D$8))))</f>
        <v>51282</v>
      </c>
      <c r="AA450" s="90">
        <f t="shared" si="7"/>
        <v>51282</v>
      </c>
    </row>
    <row r="451" spans="1:27" s="82" customFormat="1" x14ac:dyDescent="0.3">
      <c r="A451" s="87" t="s">
        <v>88</v>
      </c>
      <c r="B451" s="86" t="str">
        <f>VLOOKUP(A451,'CENTROS DE COSTOS'!A:D,2,0)</f>
        <v>0036-0005</v>
      </c>
      <c r="C451" s="86" t="str">
        <f>VLOOKUP(A451,'CENTROS DE COSTOS'!A:D,3,0)</f>
        <v>Wompi Noroccidente</v>
      </c>
      <c r="D451" s="87" t="s">
        <v>1641</v>
      </c>
      <c r="E451" s="88" t="s">
        <v>4097</v>
      </c>
      <c r="F451" s="87" t="s">
        <v>3161</v>
      </c>
      <c r="G451" s="86" t="s">
        <v>31</v>
      </c>
      <c r="H451" s="87" t="s">
        <v>120</v>
      </c>
      <c r="I451" s="87" t="s">
        <v>155</v>
      </c>
      <c r="J451" s="87" t="s">
        <v>3673</v>
      </c>
      <c r="K451" s="86" t="s">
        <v>1170</v>
      </c>
      <c r="L451" s="87" t="s">
        <v>4787</v>
      </c>
      <c r="M451" s="89">
        <v>46013.366666666669</v>
      </c>
      <c r="N451" s="89">
        <v>46014.576388888891</v>
      </c>
      <c r="O451" s="86" t="s">
        <v>31</v>
      </c>
      <c r="P451" s="87" t="s">
        <v>1254</v>
      </c>
      <c r="Q451" s="87" t="s">
        <v>1255</v>
      </c>
      <c r="R451" s="87" t="s">
        <v>1324</v>
      </c>
      <c r="S451" s="87" t="s">
        <v>5483</v>
      </c>
      <c r="T451" s="87" t="s">
        <v>1172</v>
      </c>
      <c r="U451" s="87" t="s">
        <v>1840</v>
      </c>
      <c r="V451" s="87" t="s">
        <v>40</v>
      </c>
      <c r="W451" s="87" t="s">
        <v>121</v>
      </c>
      <c r="X451" s="87" t="s">
        <v>1201</v>
      </c>
      <c r="Y451" s="87">
        <v>1</v>
      </c>
      <c r="Z451" s="90">
        <f>IF(T451="SOPORTE_TELEFÓNICO",'TARIFAS 2025'!$B$14,IF(V451="PRINCIPAL",'TARIFAS 2025'!$B$8,IF(V451="INTERMEDIA",'TARIFAS 2025'!$C$8,IF(V451="LEJANA",'TARIFAS 2025'!$D$8))))</f>
        <v>51282</v>
      </c>
      <c r="AA451" s="90">
        <f t="shared" si="7"/>
        <v>51282</v>
      </c>
    </row>
    <row r="452" spans="1:27" s="82" customFormat="1" x14ac:dyDescent="0.3">
      <c r="A452" s="87" t="s">
        <v>74</v>
      </c>
      <c r="B452" s="86" t="str">
        <f>VLOOKUP(A452,'CENTROS DE COSTOS'!A:D,2,0)</f>
        <v>0036-0007</v>
      </c>
      <c r="C452" s="86" t="str">
        <f>VLOOKUP(A452,'CENTROS DE COSTOS'!A:D,3,0)</f>
        <v>Wompi Santander</v>
      </c>
      <c r="D452" s="87" t="s">
        <v>1643</v>
      </c>
      <c r="E452" s="88" t="s">
        <v>4098</v>
      </c>
      <c r="F452" s="87" t="s">
        <v>3162</v>
      </c>
      <c r="G452" s="86" t="s">
        <v>31</v>
      </c>
      <c r="H452" s="87" t="s">
        <v>963</v>
      </c>
      <c r="I452" s="87" t="s">
        <v>987</v>
      </c>
      <c r="J452" s="87" t="s">
        <v>3674</v>
      </c>
      <c r="K452" s="86" t="s">
        <v>1170</v>
      </c>
      <c r="L452" s="87" t="s">
        <v>4788</v>
      </c>
      <c r="M452" s="89">
        <v>46009.580555555563</v>
      </c>
      <c r="N452" s="89">
        <v>46014.613194444442</v>
      </c>
      <c r="O452" s="86" t="s">
        <v>31</v>
      </c>
      <c r="P452" s="87" t="s">
        <v>1262</v>
      </c>
      <c r="Q452" s="87" t="s">
        <v>1330</v>
      </c>
      <c r="R452" s="87" t="s">
        <v>1347</v>
      </c>
      <c r="S452" s="87" t="s">
        <v>5484</v>
      </c>
      <c r="T452" s="87" t="s">
        <v>1172</v>
      </c>
      <c r="U452" s="87" t="s">
        <v>1845</v>
      </c>
      <c r="V452" s="87" t="s">
        <v>40</v>
      </c>
      <c r="W452" s="87" t="s">
        <v>121</v>
      </c>
      <c r="X452" s="87" t="s">
        <v>1203</v>
      </c>
      <c r="Y452" s="87">
        <v>1</v>
      </c>
      <c r="Z452" s="90">
        <f>IF(T452="SOPORTE_TELEFÓNICO",'TARIFAS 2025'!$B$14,IF(V452="PRINCIPAL",'TARIFAS 2025'!$B$8,IF(V452="INTERMEDIA",'TARIFAS 2025'!$C$8,IF(V452="LEJANA",'TARIFAS 2025'!$D$8))))</f>
        <v>51282</v>
      </c>
      <c r="AA452" s="90">
        <f t="shared" si="7"/>
        <v>51282</v>
      </c>
    </row>
    <row r="453" spans="1:27" s="82" customFormat="1" x14ac:dyDescent="0.3">
      <c r="A453" s="87" t="s">
        <v>68</v>
      </c>
      <c r="B453" s="86" t="str">
        <f>VLOOKUP(A453,'CENTROS DE COSTOS'!A:D,2,0)</f>
        <v>0036-0001</v>
      </c>
      <c r="C453" s="86" t="str">
        <f>VLOOKUP(A453,'CENTROS DE COSTOS'!A:D,3,0)</f>
        <v>Wompi Costa</v>
      </c>
      <c r="D453" s="87" t="s">
        <v>1680</v>
      </c>
      <c r="E453" s="88" t="s">
        <v>4099</v>
      </c>
      <c r="F453" s="87" t="s">
        <v>1608</v>
      </c>
      <c r="G453" s="86" t="s">
        <v>31</v>
      </c>
      <c r="H453" s="87" t="s">
        <v>253</v>
      </c>
      <c r="I453" s="87" t="s">
        <v>68</v>
      </c>
      <c r="J453" s="87" t="s">
        <v>1753</v>
      </c>
      <c r="K453" s="86" t="s">
        <v>1170</v>
      </c>
      <c r="L453" s="87" t="s">
        <v>4789</v>
      </c>
      <c r="M453" s="89">
        <v>46013.686111111107</v>
      </c>
      <c r="N453" s="89">
        <v>46014.667361111111</v>
      </c>
      <c r="O453" s="86" t="s">
        <v>31</v>
      </c>
      <c r="P453" s="87" t="s">
        <v>1250</v>
      </c>
      <c r="Q453" s="87" t="s">
        <v>1280</v>
      </c>
      <c r="R453" s="87" t="s">
        <v>1283</v>
      </c>
      <c r="S453" s="87" t="s">
        <v>5485</v>
      </c>
      <c r="T453" s="87" t="s">
        <v>1172</v>
      </c>
      <c r="U453" s="87" t="s">
        <v>1842</v>
      </c>
      <c r="V453" s="87" t="s">
        <v>40</v>
      </c>
      <c r="W453" s="87" t="s">
        <v>121</v>
      </c>
      <c r="X453" s="87" t="s">
        <v>1353</v>
      </c>
      <c r="Y453" s="87">
        <v>1</v>
      </c>
      <c r="Z453" s="90">
        <f>IF(T453="SOPORTE_TELEFÓNICO",'TARIFAS 2025'!$B$14,IF(V453="PRINCIPAL",'TARIFAS 2025'!$B$8,IF(V453="INTERMEDIA",'TARIFAS 2025'!$C$8,IF(V453="LEJANA",'TARIFAS 2025'!$D$8))))</f>
        <v>51282</v>
      </c>
      <c r="AA453" s="90">
        <f t="shared" si="7"/>
        <v>51282</v>
      </c>
    </row>
    <row r="454" spans="1:27" s="82" customFormat="1" x14ac:dyDescent="0.3">
      <c r="A454" s="87" t="s">
        <v>71</v>
      </c>
      <c r="B454" s="86" t="str">
        <f>VLOOKUP(A454,'CENTROS DE COSTOS'!A:D,2,0)</f>
        <v>0036-0004</v>
      </c>
      <c r="C454" s="86" t="str">
        <f>VLOOKUP(A454,'CENTROS DE COSTOS'!A:D,3,0)</f>
        <v>Wompi Centro</v>
      </c>
      <c r="D454" s="87" t="s">
        <v>3840</v>
      </c>
      <c r="E454" s="88" t="s">
        <v>4100</v>
      </c>
      <c r="F454" s="87" t="s">
        <v>3163</v>
      </c>
      <c r="G454" s="86" t="s">
        <v>31</v>
      </c>
      <c r="H454" s="87" t="s">
        <v>618</v>
      </c>
      <c r="I454" s="87" t="s">
        <v>657</v>
      </c>
      <c r="J454" s="87" t="s">
        <v>3675</v>
      </c>
      <c r="K454" s="86" t="s">
        <v>1170</v>
      </c>
      <c r="L454" s="87" t="s">
        <v>4790</v>
      </c>
      <c r="M454" s="89">
        <v>46013.668055555558</v>
      </c>
      <c r="N454" s="89">
        <v>46014.675000000003</v>
      </c>
      <c r="O454" s="86" t="s">
        <v>31</v>
      </c>
      <c r="P454" s="87" t="s">
        <v>1257</v>
      </c>
      <c r="Q454" s="87" t="s">
        <v>1258</v>
      </c>
      <c r="R454" s="87" t="s">
        <v>1259</v>
      </c>
      <c r="S454" s="87" t="s">
        <v>5486</v>
      </c>
      <c r="T454" s="87" t="s">
        <v>1172</v>
      </c>
      <c r="U454" s="87" t="s">
        <v>1848</v>
      </c>
      <c r="V454" s="87" t="s">
        <v>42</v>
      </c>
      <c r="W454" s="87" t="s">
        <v>121</v>
      </c>
      <c r="X454" s="87" t="s">
        <v>1359</v>
      </c>
      <c r="Y454" s="87">
        <v>1</v>
      </c>
      <c r="Z454" s="90">
        <f>IF(T454="SOPORTE_TELEFÓNICO",'TARIFAS 2025'!$B$14,IF(V454="PRINCIPAL",'TARIFAS 2025'!$B$8,IF(V454="INTERMEDIA",'TARIFAS 2025'!$C$8,IF(V454="LEJANA",'TARIFAS 2025'!$D$8))))</f>
        <v>452148</v>
      </c>
      <c r="AA454" s="90">
        <f t="shared" si="7"/>
        <v>452148</v>
      </c>
    </row>
    <row r="455" spans="1:27" s="82" customFormat="1" x14ac:dyDescent="0.3">
      <c r="A455" s="87" t="s">
        <v>88</v>
      </c>
      <c r="B455" s="86" t="str">
        <f>VLOOKUP(A455,'CENTROS DE COSTOS'!A:D,2,0)</f>
        <v>0036-0005</v>
      </c>
      <c r="C455" s="86" t="str">
        <f>VLOOKUP(A455,'CENTROS DE COSTOS'!A:D,3,0)</f>
        <v>Wompi Noroccidente</v>
      </c>
      <c r="D455" s="87" t="s">
        <v>1644</v>
      </c>
      <c r="E455" s="88" t="s">
        <v>4101</v>
      </c>
      <c r="F455" s="87" t="s">
        <v>1632</v>
      </c>
      <c r="G455" s="86" t="s">
        <v>31</v>
      </c>
      <c r="H455" s="87" t="s">
        <v>120</v>
      </c>
      <c r="I455" s="87" t="s">
        <v>88</v>
      </c>
      <c r="J455" s="87" t="s">
        <v>3647</v>
      </c>
      <c r="K455" s="86" t="s">
        <v>1170</v>
      </c>
      <c r="L455" s="87" t="s">
        <v>4791</v>
      </c>
      <c r="M455" s="89">
        <v>46011.375</v>
      </c>
      <c r="N455" s="89">
        <v>46014.678472222222</v>
      </c>
      <c r="O455" s="86" t="s">
        <v>31</v>
      </c>
      <c r="P455" s="87" t="s">
        <v>1340</v>
      </c>
      <c r="Q455" s="87" t="s">
        <v>1400</v>
      </c>
      <c r="R455" s="87" t="s">
        <v>1397</v>
      </c>
      <c r="S455" s="87" t="s">
        <v>5487</v>
      </c>
      <c r="T455" s="87" t="s">
        <v>1172</v>
      </c>
      <c r="U455" s="87" t="s">
        <v>1845</v>
      </c>
      <c r="V455" s="87" t="s">
        <v>40</v>
      </c>
      <c r="W455" s="87" t="s">
        <v>121</v>
      </c>
      <c r="X455" s="87" t="s">
        <v>1222</v>
      </c>
      <c r="Y455" s="87">
        <v>1</v>
      </c>
      <c r="Z455" s="90">
        <f>IF(T455="SOPORTE_TELEFÓNICO",'TARIFAS 2025'!$B$14,IF(V455="PRINCIPAL",'TARIFAS 2025'!$B$8,IF(V455="INTERMEDIA",'TARIFAS 2025'!$C$8,IF(V455="LEJANA",'TARIFAS 2025'!$D$8))))</f>
        <v>51282</v>
      </c>
      <c r="AA455" s="90">
        <f t="shared" si="7"/>
        <v>51282</v>
      </c>
    </row>
    <row r="456" spans="1:27" s="82" customFormat="1" x14ac:dyDescent="0.3">
      <c r="A456" s="87" t="s">
        <v>88</v>
      </c>
      <c r="B456" s="86" t="str">
        <f>VLOOKUP(A456,'CENTROS DE COSTOS'!A:D,2,0)</f>
        <v>0036-0005</v>
      </c>
      <c r="C456" s="86" t="str">
        <f>VLOOKUP(A456,'CENTROS DE COSTOS'!A:D,3,0)</f>
        <v>Wompi Noroccidente</v>
      </c>
      <c r="D456" s="87" t="s">
        <v>1684</v>
      </c>
      <c r="E456" s="88" t="s">
        <v>4102</v>
      </c>
      <c r="F456" s="87" t="s">
        <v>3164</v>
      </c>
      <c r="G456" s="86" t="s">
        <v>31</v>
      </c>
      <c r="H456" s="87" t="s">
        <v>560</v>
      </c>
      <c r="I456" s="87" t="s">
        <v>576</v>
      </c>
      <c r="J456" s="87" t="s">
        <v>3676</v>
      </c>
      <c r="K456" s="86" t="s">
        <v>1170</v>
      </c>
      <c r="L456" s="87" t="s">
        <v>4792</v>
      </c>
      <c r="M456" s="89">
        <v>46013.663194444453</v>
      </c>
      <c r="N456" s="89">
        <v>46014.682638888888</v>
      </c>
      <c r="O456" s="86" t="s">
        <v>31</v>
      </c>
      <c r="P456" s="87" t="s">
        <v>1250</v>
      </c>
      <c r="Q456" s="87" t="s">
        <v>1251</v>
      </c>
      <c r="R456" s="87" t="s">
        <v>1252</v>
      </c>
      <c r="S456" s="87" t="s">
        <v>5488</v>
      </c>
      <c r="T456" s="87" t="s">
        <v>1172</v>
      </c>
      <c r="U456" s="87" t="s">
        <v>1841</v>
      </c>
      <c r="V456" s="87" t="s">
        <v>42</v>
      </c>
      <c r="W456" s="87" t="s">
        <v>108</v>
      </c>
      <c r="X456" s="87" t="s">
        <v>1227</v>
      </c>
      <c r="Y456" s="87">
        <v>1</v>
      </c>
      <c r="Z456" s="90">
        <f>IF(T456="SOPORTE_TELEFÓNICO",'TARIFAS 2025'!$B$14,IF(V456="PRINCIPAL",'TARIFAS 2025'!$B$8,IF(V456="INTERMEDIA",'TARIFAS 2025'!$C$8,IF(V456="LEJANA",'TARIFAS 2025'!$D$8))))</f>
        <v>452148</v>
      </c>
      <c r="AA456" s="90">
        <f t="shared" si="7"/>
        <v>452148</v>
      </c>
    </row>
    <row r="457" spans="1:27" s="82" customFormat="1" x14ac:dyDescent="0.3">
      <c r="A457" s="87" t="s">
        <v>77</v>
      </c>
      <c r="B457" s="86" t="str">
        <f>VLOOKUP(A457,'CENTROS DE COSTOS'!A:D,2,0)</f>
        <v>0036-0003</v>
      </c>
      <c r="C457" s="86" t="str">
        <f>VLOOKUP(A457,'CENTROS DE COSTOS'!A:D,3,0)</f>
        <v>Wompi Suroccidente</v>
      </c>
      <c r="D457" s="87" t="s">
        <v>1639</v>
      </c>
      <c r="E457" s="88" t="s">
        <v>4103</v>
      </c>
      <c r="F457" s="87" t="s">
        <v>3165</v>
      </c>
      <c r="G457" s="86" t="s">
        <v>31</v>
      </c>
      <c r="H457" s="87" t="s">
        <v>1101</v>
      </c>
      <c r="I457" s="87" t="s">
        <v>77</v>
      </c>
      <c r="J457" s="87" t="s">
        <v>3677</v>
      </c>
      <c r="K457" s="86" t="s">
        <v>1170</v>
      </c>
      <c r="L457" s="87" t="s">
        <v>4793</v>
      </c>
      <c r="M457" s="89">
        <v>46014.406944444447</v>
      </c>
      <c r="N457" s="89">
        <v>46014.7</v>
      </c>
      <c r="O457" s="86" t="s">
        <v>31</v>
      </c>
      <c r="P457" s="87" t="s">
        <v>1257</v>
      </c>
      <c r="Q457" s="87" t="s">
        <v>1285</v>
      </c>
      <c r="R457" s="87" t="s">
        <v>1259</v>
      </c>
      <c r="S457" s="87" t="s">
        <v>5489</v>
      </c>
      <c r="T457" s="87" t="s">
        <v>1172</v>
      </c>
      <c r="U457" s="87" t="s">
        <v>1846</v>
      </c>
      <c r="V457" s="87" t="s">
        <v>40</v>
      </c>
      <c r="W457" s="87" t="s">
        <v>121</v>
      </c>
      <c r="X457" s="87" t="s">
        <v>1260</v>
      </c>
      <c r="Y457" s="87">
        <v>1</v>
      </c>
      <c r="Z457" s="90">
        <f>IF(T457="SOPORTE_TELEFÓNICO",'TARIFAS 2025'!$B$14,IF(V457="PRINCIPAL",'TARIFAS 2025'!$B$8,IF(V457="INTERMEDIA",'TARIFAS 2025'!$C$8,IF(V457="LEJANA",'TARIFAS 2025'!$D$8))))</f>
        <v>51282</v>
      </c>
      <c r="AA457" s="90">
        <f t="shared" si="7"/>
        <v>51282</v>
      </c>
    </row>
    <row r="458" spans="1:27" s="82" customFormat="1" x14ac:dyDescent="0.3">
      <c r="A458" s="87" t="s">
        <v>85</v>
      </c>
      <c r="B458" s="86" t="str">
        <f>VLOOKUP(A458,'CENTROS DE COSTOS'!A:D,2,0)</f>
        <v>0036-0006</v>
      </c>
      <c r="C458" s="86" t="str">
        <f>VLOOKUP(A458,'CENTROS DE COSTOS'!A:D,3,0)</f>
        <v>Wompi Oriente</v>
      </c>
      <c r="D458" s="87" t="s">
        <v>1640</v>
      </c>
      <c r="E458" s="88" t="s">
        <v>4104</v>
      </c>
      <c r="F458" s="87" t="s">
        <v>2978</v>
      </c>
      <c r="G458" s="86" t="s">
        <v>31</v>
      </c>
      <c r="H458" s="87" t="s">
        <v>1056</v>
      </c>
      <c r="I458" s="87" t="s">
        <v>85</v>
      </c>
      <c r="J458" s="87" t="s">
        <v>3537</v>
      </c>
      <c r="K458" s="86" t="s">
        <v>1170</v>
      </c>
      <c r="L458" s="87" t="s">
        <v>4794</v>
      </c>
      <c r="M458" s="89">
        <v>46014.361805555563</v>
      </c>
      <c r="N458" s="89">
        <v>46014.745833333327</v>
      </c>
      <c r="O458" s="86" t="s">
        <v>31</v>
      </c>
      <c r="P458" s="87" t="s">
        <v>1340</v>
      </c>
      <c r="Q458" s="87" t="s">
        <v>1831</v>
      </c>
      <c r="R458" s="87" t="s">
        <v>1377</v>
      </c>
      <c r="S458" s="87" t="s">
        <v>5490</v>
      </c>
      <c r="T458" s="87" t="s">
        <v>1253</v>
      </c>
      <c r="U458" s="87" t="s">
        <v>1842</v>
      </c>
      <c r="V458" s="87" t="s">
        <v>40</v>
      </c>
      <c r="W458" s="87" t="s">
        <v>121</v>
      </c>
      <c r="X458" s="87" t="s">
        <v>1308</v>
      </c>
      <c r="Y458" s="87">
        <v>1</v>
      </c>
      <c r="Z458" s="90">
        <f>IF(T458="SOPORTE_TELEFÓNICO",'TARIFAS 2025'!$B$14,IF(V458="PRINCIPAL",'TARIFAS 2025'!$B$8,IF(V458="INTERMEDIA",'TARIFAS 2025'!$C$8,IF(V458="LEJANA",'TARIFAS 2025'!$D$8))))</f>
        <v>22000</v>
      </c>
      <c r="AA458" s="90">
        <f t="shared" si="7"/>
        <v>22000</v>
      </c>
    </row>
    <row r="459" spans="1:27" s="82" customFormat="1" x14ac:dyDescent="0.3">
      <c r="A459" s="87" t="s">
        <v>74</v>
      </c>
      <c r="B459" s="86" t="str">
        <f>VLOOKUP(A459,'CENTROS DE COSTOS'!A:D,2,0)</f>
        <v>0036-0007</v>
      </c>
      <c r="C459" s="86" t="str">
        <f>VLOOKUP(A459,'CENTROS DE COSTOS'!A:D,3,0)</f>
        <v>Wompi Santander</v>
      </c>
      <c r="D459" s="87" t="s">
        <v>3820</v>
      </c>
      <c r="E459" s="88" t="s">
        <v>4105</v>
      </c>
      <c r="F459" s="87" t="s">
        <v>3166</v>
      </c>
      <c r="G459" s="86" t="s">
        <v>31</v>
      </c>
      <c r="H459" s="87" t="s">
        <v>963</v>
      </c>
      <c r="I459" s="87" t="s">
        <v>1020</v>
      </c>
      <c r="J459" s="87" t="s">
        <v>3678</v>
      </c>
      <c r="K459" s="86" t="s">
        <v>1170</v>
      </c>
      <c r="L459" s="87" t="s">
        <v>4795</v>
      </c>
      <c r="M459" s="89">
        <v>45968.486805555563</v>
      </c>
      <c r="N459" s="89">
        <v>46014.751388888893</v>
      </c>
      <c r="O459" s="86" t="s">
        <v>31</v>
      </c>
      <c r="P459" s="87" t="s">
        <v>1254</v>
      </c>
      <c r="Q459" s="87" t="s">
        <v>1255</v>
      </c>
      <c r="R459" s="87" t="s">
        <v>1256</v>
      </c>
      <c r="S459" s="87" t="s">
        <v>5491</v>
      </c>
      <c r="T459" s="87" t="s">
        <v>1253</v>
      </c>
      <c r="U459" s="87" t="s">
        <v>1846</v>
      </c>
      <c r="V459" s="87" t="s">
        <v>41</v>
      </c>
      <c r="W459" s="87" t="s">
        <v>121</v>
      </c>
      <c r="X459" s="87" t="s">
        <v>1272</v>
      </c>
      <c r="Y459" s="87">
        <v>4</v>
      </c>
      <c r="Z459" s="90">
        <f>IF(T459="SOPORTE_TELEFÓNICO",'TARIFAS 2025'!$B$14,IF(V459="PRINCIPAL",'TARIFAS 2025'!$B$8,IF(V459="INTERMEDIA",'TARIFAS 2025'!$C$8,IF(V459="LEJANA",'TARIFAS 2025'!$D$8))))</f>
        <v>22000</v>
      </c>
      <c r="AA459" s="90">
        <f t="shared" ref="AA459:AA515" si="8">Z459*Y459</f>
        <v>88000</v>
      </c>
    </row>
    <row r="460" spans="1:27" s="82" customFormat="1" x14ac:dyDescent="0.3">
      <c r="A460" s="87" t="s">
        <v>68</v>
      </c>
      <c r="B460" s="86" t="str">
        <f>VLOOKUP(A460,'CENTROS DE COSTOS'!A:D,2,0)</f>
        <v>0036-0001</v>
      </c>
      <c r="C460" s="86" t="str">
        <f>VLOOKUP(A460,'CENTROS DE COSTOS'!A:D,3,0)</f>
        <v>Wompi Costa</v>
      </c>
      <c r="D460" s="87" t="s">
        <v>1701</v>
      </c>
      <c r="E460" s="88" t="s">
        <v>4106</v>
      </c>
      <c r="F460" s="87" t="s">
        <v>3167</v>
      </c>
      <c r="G460" s="86" t="s">
        <v>31</v>
      </c>
      <c r="H460" s="87" t="s">
        <v>253</v>
      </c>
      <c r="I460" s="87" t="s">
        <v>135</v>
      </c>
      <c r="J460" s="87" t="s">
        <v>3679</v>
      </c>
      <c r="K460" s="86" t="s">
        <v>1170</v>
      </c>
      <c r="L460" s="87" t="s">
        <v>4796</v>
      </c>
      <c r="M460" s="89">
        <v>45981.57708333333</v>
      </c>
      <c r="N460" s="89">
        <v>46014.906944444447</v>
      </c>
      <c r="O460" s="86" t="s">
        <v>31</v>
      </c>
      <c r="P460" s="87" t="s">
        <v>1833</v>
      </c>
      <c r="Q460" s="87" t="s">
        <v>1834</v>
      </c>
      <c r="R460" s="87" t="s">
        <v>1835</v>
      </c>
      <c r="S460" s="87" t="s">
        <v>5492</v>
      </c>
      <c r="T460" s="87" t="s">
        <v>1253</v>
      </c>
      <c r="U460" s="87" t="s">
        <v>1841</v>
      </c>
      <c r="V460" s="87" t="s">
        <v>41</v>
      </c>
      <c r="W460" s="87" t="s">
        <v>121</v>
      </c>
      <c r="X460" s="87" t="s">
        <v>1322</v>
      </c>
      <c r="Y460" s="87">
        <v>2</v>
      </c>
      <c r="Z460" s="90">
        <f>IF(T460="SOPORTE_TELEFÓNICO",'TARIFAS 2025'!$B$14,IF(V460="PRINCIPAL",'TARIFAS 2025'!$B$8,IF(V460="INTERMEDIA",'TARIFAS 2025'!$C$8,IF(V460="LEJANA",'TARIFAS 2025'!$D$8))))</f>
        <v>22000</v>
      </c>
      <c r="AA460" s="90">
        <f t="shared" si="8"/>
        <v>44000</v>
      </c>
    </row>
    <row r="461" spans="1:27" s="82" customFormat="1" x14ac:dyDescent="0.3">
      <c r="A461" s="87" t="s">
        <v>74</v>
      </c>
      <c r="B461" s="86" t="str">
        <f>VLOOKUP(A461,'CENTROS DE COSTOS'!A:D,2,0)</f>
        <v>0036-0007</v>
      </c>
      <c r="C461" s="86" t="str">
        <f>VLOOKUP(A461,'CENTROS DE COSTOS'!A:D,3,0)</f>
        <v>Wompi Santander</v>
      </c>
      <c r="D461" s="87" t="s">
        <v>1690</v>
      </c>
      <c r="E461" s="88" t="s">
        <v>4107</v>
      </c>
      <c r="F461" s="87" t="s">
        <v>3168</v>
      </c>
      <c r="G461" s="86" t="s">
        <v>31</v>
      </c>
      <c r="H461" s="87" t="s">
        <v>963</v>
      </c>
      <c r="I461" s="87" t="s">
        <v>1013</v>
      </c>
      <c r="J461" s="87" t="s">
        <v>1367</v>
      </c>
      <c r="K461" s="86" t="s">
        <v>1170</v>
      </c>
      <c r="L461" s="87" t="s">
        <v>4797</v>
      </c>
      <c r="M461" s="89">
        <v>46012.375</v>
      </c>
      <c r="N461" s="89">
        <v>46015.379861111112</v>
      </c>
      <c r="O461" s="86" t="s">
        <v>31</v>
      </c>
      <c r="P461" s="87" t="s">
        <v>1262</v>
      </c>
      <c r="Q461" s="87" t="s">
        <v>1263</v>
      </c>
      <c r="R461" s="87" t="s">
        <v>1264</v>
      </c>
      <c r="S461" s="87" t="s">
        <v>5493</v>
      </c>
      <c r="T461" s="87" t="s">
        <v>1253</v>
      </c>
      <c r="U461" s="87" t="s">
        <v>1845</v>
      </c>
      <c r="V461" s="87" t="s">
        <v>41</v>
      </c>
      <c r="W461" s="87" t="s">
        <v>121</v>
      </c>
      <c r="X461" s="87" t="s">
        <v>1369</v>
      </c>
      <c r="Y461" s="87">
        <v>1</v>
      </c>
      <c r="Z461" s="90">
        <f>IF(T461="SOPORTE_TELEFÓNICO",'TARIFAS 2025'!$B$14,IF(V461="PRINCIPAL",'TARIFAS 2025'!$B$8,IF(V461="INTERMEDIA",'TARIFAS 2025'!$C$8,IF(V461="LEJANA",'TARIFAS 2025'!$D$8))))</f>
        <v>22000</v>
      </c>
      <c r="AA461" s="90">
        <f t="shared" si="8"/>
        <v>22000</v>
      </c>
    </row>
    <row r="462" spans="1:27" s="82" customFormat="1" x14ac:dyDescent="0.3">
      <c r="A462" s="87" t="s">
        <v>85</v>
      </c>
      <c r="B462" s="86" t="str">
        <f>VLOOKUP(A462,'CENTROS DE COSTOS'!A:D,2,0)</f>
        <v>0036-0006</v>
      </c>
      <c r="C462" s="86" t="str">
        <f>VLOOKUP(A462,'CENTROS DE COSTOS'!A:D,3,0)</f>
        <v>Wompi Oriente</v>
      </c>
      <c r="D462" s="87" t="s">
        <v>1640</v>
      </c>
      <c r="E462" s="88" t="s">
        <v>4108</v>
      </c>
      <c r="F462" s="87" t="s">
        <v>3169</v>
      </c>
      <c r="G462" s="86" t="s">
        <v>31</v>
      </c>
      <c r="H462" s="87" t="s">
        <v>1056</v>
      </c>
      <c r="I462" s="87" t="s">
        <v>85</v>
      </c>
      <c r="J462" s="87" t="s">
        <v>2119</v>
      </c>
      <c r="K462" s="86" t="s">
        <v>1170</v>
      </c>
      <c r="L462" s="87" t="s">
        <v>4798</v>
      </c>
      <c r="M462" s="89">
        <v>46014.42083333333</v>
      </c>
      <c r="N462" s="89">
        <v>46015.386805555558</v>
      </c>
      <c r="O462" s="86" t="s">
        <v>31</v>
      </c>
      <c r="P462" s="87" t="s">
        <v>1265</v>
      </c>
      <c r="Q462" s="87" t="s">
        <v>1269</v>
      </c>
      <c r="R462" s="87" t="s">
        <v>1267</v>
      </c>
      <c r="S462" s="87" t="s">
        <v>5494</v>
      </c>
      <c r="T462" s="87" t="s">
        <v>1253</v>
      </c>
      <c r="U462" s="87" t="s">
        <v>1845</v>
      </c>
      <c r="V462" s="87" t="s">
        <v>40</v>
      </c>
      <c r="W462" s="87" t="s">
        <v>121</v>
      </c>
      <c r="X462" s="87" t="s">
        <v>1308</v>
      </c>
      <c r="Y462" s="87">
        <v>1</v>
      </c>
      <c r="Z462" s="90">
        <f>IF(T462="SOPORTE_TELEFÓNICO",'TARIFAS 2025'!$B$14,IF(V462="PRINCIPAL",'TARIFAS 2025'!$B$8,IF(V462="INTERMEDIA",'TARIFAS 2025'!$C$8,IF(V462="LEJANA",'TARIFAS 2025'!$D$8))))</f>
        <v>22000</v>
      </c>
      <c r="AA462" s="90">
        <f t="shared" si="8"/>
        <v>22000</v>
      </c>
    </row>
    <row r="463" spans="1:27" s="82" customFormat="1" x14ac:dyDescent="0.3">
      <c r="A463" s="87" t="s">
        <v>96</v>
      </c>
      <c r="B463" s="86" t="str">
        <f>VLOOKUP(A463,'CENTROS DE COSTOS'!A:D,2,0)</f>
        <v>0036-0007</v>
      </c>
      <c r="C463" s="86" t="str">
        <f>VLOOKUP(A463,'CENTROS DE COSTOS'!A:D,3,0)</f>
        <v>Wompi Santander</v>
      </c>
      <c r="D463" s="87" t="s">
        <v>1703</v>
      </c>
      <c r="E463" s="88" t="s">
        <v>4109</v>
      </c>
      <c r="F463" s="87" t="s">
        <v>3170</v>
      </c>
      <c r="G463" s="86" t="s">
        <v>31</v>
      </c>
      <c r="H463" s="87" t="s">
        <v>322</v>
      </c>
      <c r="I463" s="87" t="s">
        <v>338</v>
      </c>
      <c r="J463" s="87" t="s">
        <v>3680</v>
      </c>
      <c r="K463" s="86" t="s">
        <v>1170</v>
      </c>
      <c r="L463" s="87" t="s">
        <v>4799</v>
      </c>
      <c r="M463" s="89">
        <v>46012.536111111112</v>
      </c>
      <c r="N463" s="89">
        <v>46015.404861111107</v>
      </c>
      <c r="O463" s="86" t="s">
        <v>31</v>
      </c>
      <c r="P463" s="87" t="s">
        <v>1257</v>
      </c>
      <c r="Q463" s="87" t="s">
        <v>1285</v>
      </c>
      <c r="R463" s="87" t="s">
        <v>1271</v>
      </c>
      <c r="S463" s="87" t="s">
        <v>5495</v>
      </c>
      <c r="T463" s="87" t="s">
        <v>1253</v>
      </c>
      <c r="U463" s="87" t="s">
        <v>1843</v>
      </c>
      <c r="V463" s="87" t="s">
        <v>42</v>
      </c>
      <c r="W463" s="87" t="s">
        <v>121</v>
      </c>
      <c r="X463" s="87" t="s">
        <v>1234</v>
      </c>
      <c r="Y463" s="87">
        <v>1</v>
      </c>
      <c r="Z463" s="90">
        <f>IF(T463="SOPORTE_TELEFÓNICO",'TARIFAS 2025'!$B$14,IF(V463="PRINCIPAL",'TARIFAS 2025'!$B$8,IF(V463="INTERMEDIA",'TARIFAS 2025'!$C$8,IF(V463="LEJANA",'TARIFAS 2025'!$D$8))))</f>
        <v>22000</v>
      </c>
      <c r="AA463" s="90">
        <f t="shared" si="8"/>
        <v>22000</v>
      </c>
    </row>
    <row r="464" spans="1:27" s="82" customFormat="1" x14ac:dyDescent="0.3">
      <c r="A464" s="87" t="s">
        <v>85</v>
      </c>
      <c r="B464" s="86" t="str">
        <f>VLOOKUP(A464,'CENTROS DE COSTOS'!A:D,2,0)</f>
        <v>0036-0006</v>
      </c>
      <c r="C464" s="86" t="str">
        <f>VLOOKUP(A464,'CENTROS DE COSTOS'!A:D,3,0)</f>
        <v>Wompi Oriente</v>
      </c>
      <c r="D464" s="87" t="s">
        <v>1640</v>
      </c>
      <c r="E464" s="88" t="s">
        <v>4110</v>
      </c>
      <c r="F464" s="87" t="s">
        <v>3171</v>
      </c>
      <c r="G464" s="86" t="s">
        <v>31</v>
      </c>
      <c r="H464" s="87" t="s">
        <v>1056</v>
      </c>
      <c r="I464" s="87" t="s">
        <v>85</v>
      </c>
      <c r="J464" s="87" t="s">
        <v>3681</v>
      </c>
      <c r="K464" s="86" t="s">
        <v>1170</v>
      </c>
      <c r="L464" s="87" t="s">
        <v>4800</v>
      </c>
      <c r="M464" s="89">
        <v>46014.486805555563</v>
      </c>
      <c r="N464" s="89">
        <v>46015.444444444453</v>
      </c>
      <c r="O464" s="86" t="s">
        <v>31</v>
      </c>
      <c r="P464" s="87" t="s">
        <v>1340</v>
      </c>
      <c r="Q464" s="87" t="s">
        <v>1831</v>
      </c>
      <c r="R464" s="87" t="s">
        <v>1377</v>
      </c>
      <c r="S464" s="87" t="s">
        <v>5496</v>
      </c>
      <c r="T464" s="87" t="s">
        <v>1253</v>
      </c>
      <c r="U464" s="87" t="s">
        <v>1846</v>
      </c>
      <c r="V464" s="87" t="s">
        <v>40</v>
      </c>
      <c r="W464" s="87" t="s">
        <v>121</v>
      </c>
      <c r="X464" s="87" t="s">
        <v>1308</v>
      </c>
      <c r="Y464" s="87">
        <v>1</v>
      </c>
      <c r="Z464" s="90">
        <f>IF(T464="SOPORTE_TELEFÓNICO",'TARIFAS 2025'!$B$14,IF(V464="PRINCIPAL",'TARIFAS 2025'!$B$8,IF(V464="INTERMEDIA",'TARIFAS 2025'!$C$8,IF(V464="LEJANA",'TARIFAS 2025'!$D$8))))</f>
        <v>22000</v>
      </c>
      <c r="AA464" s="90">
        <f t="shared" si="8"/>
        <v>22000</v>
      </c>
    </row>
    <row r="465" spans="1:27" s="82" customFormat="1" x14ac:dyDescent="0.3">
      <c r="A465" s="87" t="s">
        <v>96</v>
      </c>
      <c r="B465" s="86" t="str">
        <f>VLOOKUP(A465,'CENTROS DE COSTOS'!A:D,2,0)</f>
        <v>0036-0007</v>
      </c>
      <c r="C465" s="86" t="str">
        <f>VLOOKUP(A465,'CENTROS DE COSTOS'!A:D,3,0)</f>
        <v>Wompi Santander</v>
      </c>
      <c r="D465" s="87" t="s">
        <v>1667</v>
      </c>
      <c r="E465" s="88" t="s">
        <v>4111</v>
      </c>
      <c r="F465" s="87" t="s">
        <v>1605</v>
      </c>
      <c r="G465" s="86" t="s">
        <v>31</v>
      </c>
      <c r="H465" s="87" t="s">
        <v>322</v>
      </c>
      <c r="I465" s="87" t="s">
        <v>435</v>
      </c>
      <c r="J465" s="87" t="s">
        <v>1514</v>
      </c>
      <c r="K465" s="86" t="s">
        <v>1170</v>
      </c>
      <c r="L465" s="87" t="s">
        <v>4801</v>
      </c>
      <c r="M465" s="89">
        <v>46014.333333333343</v>
      </c>
      <c r="N465" s="89">
        <v>46015.449305555558</v>
      </c>
      <c r="O465" s="86" t="s">
        <v>31</v>
      </c>
      <c r="P465" s="87" t="s">
        <v>1262</v>
      </c>
      <c r="Q465" s="87" t="s">
        <v>1263</v>
      </c>
      <c r="R465" s="87" t="s">
        <v>1264</v>
      </c>
      <c r="S465" s="87" t="s">
        <v>5497</v>
      </c>
      <c r="T465" s="87" t="s">
        <v>1253</v>
      </c>
      <c r="U465" s="87" t="s">
        <v>1849</v>
      </c>
      <c r="V465" s="87" t="s">
        <v>41</v>
      </c>
      <c r="W465" s="87" t="s">
        <v>121</v>
      </c>
      <c r="X465" s="87" t="s">
        <v>1234</v>
      </c>
      <c r="Y465" s="87">
        <v>1</v>
      </c>
      <c r="Z465" s="90">
        <f>IF(T465="SOPORTE_TELEFÓNICO",'TARIFAS 2025'!$B$14,IF(V465="PRINCIPAL",'TARIFAS 2025'!$B$8,IF(V465="INTERMEDIA",'TARIFAS 2025'!$C$8,IF(V465="LEJANA",'TARIFAS 2025'!$D$8))))</f>
        <v>22000</v>
      </c>
      <c r="AA465" s="90">
        <f t="shared" si="8"/>
        <v>22000</v>
      </c>
    </row>
    <row r="466" spans="1:27" s="82" customFormat="1" x14ac:dyDescent="0.3">
      <c r="A466" s="87" t="s">
        <v>92</v>
      </c>
      <c r="B466" s="86" t="str">
        <f>VLOOKUP(A466,'CENTROS DE COSTOS'!A:D,2,0)</f>
        <v>0036-0002</v>
      </c>
      <c r="C466" s="86" t="str">
        <f>VLOOKUP(A466,'CENTROS DE COSTOS'!A:D,3,0)</f>
        <v>Wompi Eje Cafetero</v>
      </c>
      <c r="D466" s="87" t="s">
        <v>3841</v>
      </c>
      <c r="E466" s="88" t="s">
        <v>4112</v>
      </c>
      <c r="F466" s="87" t="s">
        <v>3172</v>
      </c>
      <c r="G466" s="86" t="s">
        <v>31</v>
      </c>
      <c r="H466" s="87" t="s">
        <v>458</v>
      </c>
      <c r="I466" s="87" t="s">
        <v>952</v>
      </c>
      <c r="J466" s="87" t="s">
        <v>3682</v>
      </c>
      <c r="K466" s="86" t="s">
        <v>1170</v>
      </c>
      <c r="L466" s="87" t="s">
        <v>4802</v>
      </c>
      <c r="M466" s="89">
        <v>46015.35833333333</v>
      </c>
      <c r="N466" s="89">
        <v>46015.453472222223</v>
      </c>
      <c r="O466" s="86" t="s">
        <v>31</v>
      </c>
      <c r="P466" s="87" t="s">
        <v>1250</v>
      </c>
      <c r="Q466" s="87" t="s">
        <v>1280</v>
      </c>
      <c r="R466" s="87" t="s">
        <v>1283</v>
      </c>
      <c r="S466" s="87" t="s">
        <v>5498</v>
      </c>
      <c r="T466" s="87" t="s">
        <v>1253</v>
      </c>
      <c r="U466" s="87" t="s">
        <v>1841</v>
      </c>
      <c r="V466" s="87" t="s">
        <v>41</v>
      </c>
      <c r="W466" s="87" t="s">
        <v>121</v>
      </c>
      <c r="X466" s="87" t="s">
        <v>1193</v>
      </c>
      <c r="Y466" s="87">
        <v>1</v>
      </c>
      <c r="Z466" s="90">
        <f>IF(T466="SOPORTE_TELEFÓNICO",'TARIFAS 2025'!$B$14,IF(V466="PRINCIPAL",'TARIFAS 2025'!$B$8,IF(V466="INTERMEDIA",'TARIFAS 2025'!$C$8,IF(V466="LEJANA",'TARIFAS 2025'!$D$8))))</f>
        <v>22000</v>
      </c>
      <c r="AA466" s="90">
        <f t="shared" si="8"/>
        <v>22000</v>
      </c>
    </row>
    <row r="467" spans="1:27" s="82" customFormat="1" x14ac:dyDescent="0.3">
      <c r="A467" s="87" t="s">
        <v>81</v>
      </c>
      <c r="B467" s="86" t="str">
        <f>VLOOKUP(A467,'CENTROS DE COSTOS'!A:D,2,0)</f>
        <v>0036-0007</v>
      </c>
      <c r="C467" s="86" t="str">
        <f>VLOOKUP(A467,'CENTROS DE COSTOS'!A:D,3,0)</f>
        <v>Wompi Santander</v>
      </c>
      <c r="D467" s="87" t="s">
        <v>1647</v>
      </c>
      <c r="E467" s="88" t="s">
        <v>4113</v>
      </c>
      <c r="F467" s="87" t="s">
        <v>1610</v>
      </c>
      <c r="G467" s="86" t="s">
        <v>31</v>
      </c>
      <c r="H467" s="87" t="s">
        <v>891</v>
      </c>
      <c r="I467" s="87" t="s">
        <v>81</v>
      </c>
      <c r="J467" s="87" t="s">
        <v>1755</v>
      </c>
      <c r="K467" s="86" t="s">
        <v>1170</v>
      </c>
      <c r="L467" s="87" t="s">
        <v>4803</v>
      </c>
      <c r="M467" s="89">
        <v>46015.333333333343</v>
      </c>
      <c r="N467" s="89">
        <v>46015.456944444442</v>
      </c>
      <c r="O467" s="86" t="s">
        <v>31</v>
      </c>
      <c r="P467" s="87" t="s">
        <v>1250</v>
      </c>
      <c r="Q467" s="87" t="s">
        <v>1280</v>
      </c>
      <c r="R467" s="87" t="s">
        <v>1283</v>
      </c>
      <c r="S467" s="87" t="s">
        <v>5499</v>
      </c>
      <c r="T467" s="87" t="s">
        <v>1253</v>
      </c>
      <c r="U467" s="87" t="s">
        <v>1841</v>
      </c>
      <c r="V467" s="87" t="s">
        <v>40</v>
      </c>
      <c r="W467" s="87" t="s">
        <v>121</v>
      </c>
      <c r="X467" s="87" t="s">
        <v>1199</v>
      </c>
      <c r="Y467" s="87">
        <v>1</v>
      </c>
      <c r="Z467" s="90">
        <f>IF(T467="SOPORTE_TELEFÓNICO",'TARIFAS 2025'!$B$14,IF(V467="PRINCIPAL",'TARIFAS 2025'!$B$8,IF(V467="INTERMEDIA",'TARIFAS 2025'!$C$8,IF(V467="LEJANA",'TARIFAS 2025'!$D$8))))</f>
        <v>22000</v>
      </c>
      <c r="AA467" s="90">
        <f t="shared" si="8"/>
        <v>22000</v>
      </c>
    </row>
    <row r="468" spans="1:27" s="82" customFormat="1" x14ac:dyDescent="0.3">
      <c r="A468" s="87" t="s">
        <v>74</v>
      </c>
      <c r="B468" s="86" t="str">
        <f>VLOOKUP(A468,'CENTROS DE COSTOS'!A:D,2,0)</f>
        <v>0036-0007</v>
      </c>
      <c r="C468" s="86" t="str">
        <f>VLOOKUP(A468,'CENTROS DE COSTOS'!A:D,3,0)</f>
        <v>Wompi Santander</v>
      </c>
      <c r="D468" s="87" t="s">
        <v>1643</v>
      </c>
      <c r="E468" s="88" t="s">
        <v>4114</v>
      </c>
      <c r="F468" s="87" t="s">
        <v>3173</v>
      </c>
      <c r="G468" s="86" t="s">
        <v>31</v>
      </c>
      <c r="H468" s="87" t="s">
        <v>963</v>
      </c>
      <c r="I468" s="87" t="s">
        <v>987</v>
      </c>
      <c r="J468" s="87" t="s">
        <v>3454</v>
      </c>
      <c r="K468" s="86" t="s">
        <v>1170</v>
      </c>
      <c r="L468" s="87" t="s">
        <v>4804</v>
      </c>
      <c r="M468" s="89">
        <v>46015.333333333343</v>
      </c>
      <c r="N468" s="89">
        <v>46015.463888888888</v>
      </c>
      <c r="O468" s="86" t="s">
        <v>31</v>
      </c>
      <c r="P468" s="87" t="s">
        <v>1262</v>
      </c>
      <c r="Q468" s="87" t="s">
        <v>1263</v>
      </c>
      <c r="R468" s="87" t="s">
        <v>1264</v>
      </c>
      <c r="S468" s="87" t="s">
        <v>5500</v>
      </c>
      <c r="T468" s="87" t="s">
        <v>1253</v>
      </c>
      <c r="U468" s="87" t="s">
        <v>1848</v>
      </c>
      <c r="V468" s="87" t="s">
        <v>40</v>
      </c>
      <c r="W468" s="87" t="s">
        <v>121</v>
      </c>
      <c r="X468" s="87" t="s">
        <v>1203</v>
      </c>
      <c r="Y468" s="87">
        <v>1</v>
      </c>
      <c r="Z468" s="90">
        <f>IF(T468="SOPORTE_TELEFÓNICO",'TARIFAS 2025'!$B$14,IF(V468="PRINCIPAL",'TARIFAS 2025'!$B$8,IF(V468="INTERMEDIA",'TARIFAS 2025'!$C$8,IF(V468="LEJANA",'TARIFAS 2025'!$D$8))))</f>
        <v>22000</v>
      </c>
      <c r="AA468" s="90">
        <f t="shared" si="8"/>
        <v>22000</v>
      </c>
    </row>
    <row r="469" spans="1:27" s="82" customFormat="1" x14ac:dyDescent="0.3">
      <c r="A469" s="87" t="s">
        <v>74</v>
      </c>
      <c r="B469" s="86" t="str">
        <f>VLOOKUP(A469,'CENTROS DE COSTOS'!A:D,2,0)</f>
        <v>0036-0007</v>
      </c>
      <c r="C469" s="86" t="str">
        <f>VLOOKUP(A469,'CENTROS DE COSTOS'!A:D,3,0)</f>
        <v>Wompi Santander</v>
      </c>
      <c r="D469" s="87" t="s">
        <v>1642</v>
      </c>
      <c r="E469" s="88" t="s">
        <v>4115</v>
      </c>
      <c r="F469" s="87" t="s">
        <v>3174</v>
      </c>
      <c r="G469" s="86" t="s">
        <v>31</v>
      </c>
      <c r="H469" s="87" t="s">
        <v>963</v>
      </c>
      <c r="I469" s="87" t="s">
        <v>74</v>
      </c>
      <c r="J469" s="87" t="s">
        <v>3683</v>
      </c>
      <c r="K469" s="86" t="s">
        <v>1170</v>
      </c>
      <c r="L469" s="87" t="s">
        <v>4805</v>
      </c>
      <c r="M469" s="89">
        <v>46014.749305555553</v>
      </c>
      <c r="N469" s="89">
        <v>46015.466666666667</v>
      </c>
      <c r="O469" s="86" t="s">
        <v>31</v>
      </c>
      <c r="P469" s="87" t="s">
        <v>1265</v>
      </c>
      <c r="Q469" s="87" t="s">
        <v>1269</v>
      </c>
      <c r="R469" s="87" t="s">
        <v>1267</v>
      </c>
      <c r="S469" s="87" t="s">
        <v>5501</v>
      </c>
      <c r="T469" s="87" t="s">
        <v>1253</v>
      </c>
      <c r="U469" s="87" t="s">
        <v>1845</v>
      </c>
      <c r="V469" s="87" t="s">
        <v>40</v>
      </c>
      <c r="W469" s="87" t="s">
        <v>121</v>
      </c>
      <c r="X469" s="87" t="s">
        <v>1336</v>
      </c>
      <c r="Y469" s="87">
        <v>1</v>
      </c>
      <c r="Z469" s="90">
        <f>IF(T469="SOPORTE_TELEFÓNICO",'TARIFAS 2025'!$B$14,IF(V469="PRINCIPAL",'TARIFAS 2025'!$B$8,IF(V469="INTERMEDIA",'TARIFAS 2025'!$C$8,IF(V469="LEJANA",'TARIFAS 2025'!$D$8))))</f>
        <v>22000</v>
      </c>
      <c r="AA469" s="90">
        <f t="shared" si="8"/>
        <v>22000</v>
      </c>
    </row>
    <row r="470" spans="1:27" s="82" customFormat="1" x14ac:dyDescent="0.3">
      <c r="A470" s="87" t="s">
        <v>91</v>
      </c>
      <c r="B470" s="86" t="str">
        <f>VLOOKUP(A470,'CENTROS DE COSTOS'!A:D,2,0)</f>
        <v>0036-0003</v>
      </c>
      <c r="C470" s="86" t="str">
        <f>VLOOKUP(A470,'CENTROS DE COSTOS'!A:D,3,0)</f>
        <v>Wompi Suroccidente</v>
      </c>
      <c r="D470" s="87" t="s">
        <v>1638</v>
      </c>
      <c r="E470" s="88" t="s">
        <v>4116</v>
      </c>
      <c r="F470" s="87" t="s">
        <v>3175</v>
      </c>
      <c r="G470" s="86" t="s">
        <v>31</v>
      </c>
      <c r="H470" s="87" t="s">
        <v>133</v>
      </c>
      <c r="I470" s="87" t="s">
        <v>91</v>
      </c>
      <c r="J470" s="87" t="s">
        <v>3684</v>
      </c>
      <c r="K470" s="86" t="s">
        <v>1170</v>
      </c>
      <c r="L470" s="87" t="s">
        <v>4806</v>
      </c>
      <c r="M470" s="89">
        <v>46014.620138888888</v>
      </c>
      <c r="N470" s="89">
        <v>46015.506249999999</v>
      </c>
      <c r="O470" s="86" t="s">
        <v>31</v>
      </c>
      <c r="P470" s="87" t="s">
        <v>1250</v>
      </c>
      <c r="Q470" s="87" t="s">
        <v>1280</v>
      </c>
      <c r="R470" s="87" t="s">
        <v>1283</v>
      </c>
      <c r="S470" s="87" t="s">
        <v>5502</v>
      </c>
      <c r="T470" s="87" t="s">
        <v>1172</v>
      </c>
      <c r="U470" s="87" t="s">
        <v>1846</v>
      </c>
      <c r="V470" s="87" t="s">
        <v>40</v>
      </c>
      <c r="W470" s="87" t="s">
        <v>121</v>
      </c>
      <c r="X470" s="87" t="s">
        <v>1190</v>
      </c>
      <c r="Y470" s="87">
        <v>1</v>
      </c>
      <c r="Z470" s="90">
        <f>IF(T470="SOPORTE_TELEFÓNICO",'TARIFAS 2025'!$B$14,IF(V470="PRINCIPAL",'TARIFAS 2025'!$B$8,IF(V470="INTERMEDIA",'TARIFAS 2025'!$C$8,IF(V470="LEJANA",'TARIFAS 2025'!$D$8))))</f>
        <v>51282</v>
      </c>
      <c r="AA470" s="90">
        <f t="shared" si="8"/>
        <v>51282</v>
      </c>
    </row>
    <row r="471" spans="1:27" s="82" customFormat="1" x14ac:dyDescent="0.3">
      <c r="A471" s="87" t="s">
        <v>96</v>
      </c>
      <c r="B471" s="86" t="str">
        <f>VLOOKUP(A471,'CENTROS DE COSTOS'!A:D,2,0)</f>
        <v>0036-0007</v>
      </c>
      <c r="C471" s="86" t="str">
        <f>VLOOKUP(A471,'CENTROS DE COSTOS'!A:D,3,0)</f>
        <v>Wompi Santander</v>
      </c>
      <c r="D471" s="87" t="s">
        <v>1696</v>
      </c>
      <c r="E471" s="88" t="s">
        <v>4117</v>
      </c>
      <c r="F471" s="87" t="s">
        <v>3176</v>
      </c>
      <c r="G471" s="86" t="s">
        <v>31</v>
      </c>
      <c r="H471" s="87" t="s">
        <v>322</v>
      </c>
      <c r="I471" s="87" t="s">
        <v>96</v>
      </c>
      <c r="J471" s="87" t="s">
        <v>3685</v>
      </c>
      <c r="K471" s="86" t="s">
        <v>1170</v>
      </c>
      <c r="L471" s="87" t="s">
        <v>4807</v>
      </c>
      <c r="M471" s="89">
        <v>46013.444444444453</v>
      </c>
      <c r="N471" s="89">
        <v>46015.509027777778</v>
      </c>
      <c r="O471" s="86" t="s">
        <v>31</v>
      </c>
      <c r="P471" s="87" t="s">
        <v>1250</v>
      </c>
      <c r="Q471" s="87" t="s">
        <v>1280</v>
      </c>
      <c r="R471" s="87" t="s">
        <v>1283</v>
      </c>
      <c r="S471" s="87" t="s">
        <v>5503</v>
      </c>
      <c r="T471" s="87" t="s">
        <v>1172</v>
      </c>
      <c r="U471" s="87" t="s">
        <v>1844</v>
      </c>
      <c r="V471" s="87" t="s">
        <v>40</v>
      </c>
      <c r="W471" s="87" t="s">
        <v>121</v>
      </c>
      <c r="X471" s="87" t="s">
        <v>1234</v>
      </c>
      <c r="Y471" s="87">
        <v>1</v>
      </c>
      <c r="Z471" s="90">
        <f>IF(T471="SOPORTE_TELEFÓNICO",'TARIFAS 2025'!$B$14,IF(V471="PRINCIPAL",'TARIFAS 2025'!$B$8,IF(V471="INTERMEDIA",'TARIFAS 2025'!$C$8,IF(V471="LEJANA",'TARIFAS 2025'!$D$8))))</f>
        <v>51282</v>
      </c>
      <c r="AA471" s="90">
        <f t="shared" si="8"/>
        <v>51282</v>
      </c>
    </row>
    <row r="472" spans="1:27" s="82" customFormat="1" x14ac:dyDescent="0.3">
      <c r="A472" s="87" t="s">
        <v>74</v>
      </c>
      <c r="B472" s="86" t="str">
        <f>VLOOKUP(A472,'CENTROS DE COSTOS'!A:D,2,0)</f>
        <v>0036-0007</v>
      </c>
      <c r="C472" s="86" t="str">
        <f>VLOOKUP(A472,'CENTROS DE COSTOS'!A:D,3,0)</f>
        <v>Wompi Santander</v>
      </c>
      <c r="D472" s="87" t="s">
        <v>1690</v>
      </c>
      <c r="E472" s="88" t="s">
        <v>4118</v>
      </c>
      <c r="F472" s="87" t="s">
        <v>1623</v>
      </c>
      <c r="G472" s="86" t="s">
        <v>31</v>
      </c>
      <c r="H472" s="87" t="s">
        <v>963</v>
      </c>
      <c r="I472" s="87" t="s">
        <v>1013</v>
      </c>
      <c r="J472" s="87" t="s">
        <v>1450</v>
      </c>
      <c r="K472" s="86" t="s">
        <v>1170</v>
      </c>
      <c r="L472" s="87" t="s">
        <v>4808</v>
      </c>
      <c r="M472" s="89">
        <v>46008.585416666669</v>
      </c>
      <c r="N472" s="89">
        <v>46015.51666666667</v>
      </c>
      <c r="O472" s="86" t="s">
        <v>31</v>
      </c>
      <c r="P472" s="87" t="s">
        <v>1262</v>
      </c>
      <c r="Q472" s="87" t="s">
        <v>1330</v>
      </c>
      <c r="R472" s="87" t="s">
        <v>1347</v>
      </c>
      <c r="S472" s="87" t="s">
        <v>5504</v>
      </c>
      <c r="T472" s="87" t="s">
        <v>1172</v>
      </c>
      <c r="U472" s="87" t="s">
        <v>1848</v>
      </c>
      <c r="V472" s="87" t="s">
        <v>41</v>
      </c>
      <c r="W472" s="87" t="s">
        <v>121</v>
      </c>
      <c r="X472" s="87" t="s">
        <v>1369</v>
      </c>
      <c r="Y472" s="87">
        <v>2</v>
      </c>
      <c r="Z472" s="90">
        <f>IF(T472="SOPORTE_TELEFÓNICO",'TARIFAS 2025'!$B$14,IF(V472="PRINCIPAL",'TARIFAS 2025'!$B$8,IF(V472="INTERMEDIA",'TARIFAS 2025'!$C$8,IF(V472="LEJANA",'TARIFAS 2025'!$D$8))))</f>
        <v>172989</v>
      </c>
      <c r="AA472" s="90">
        <f t="shared" si="8"/>
        <v>345978</v>
      </c>
    </row>
    <row r="473" spans="1:27" s="82" customFormat="1" x14ac:dyDescent="0.3">
      <c r="A473" s="87" t="s">
        <v>96</v>
      </c>
      <c r="B473" s="86" t="str">
        <f>VLOOKUP(A473,'CENTROS DE COSTOS'!A:D,2,0)</f>
        <v>0036-0007</v>
      </c>
      <c r="C473" s="86" t="str">
        <f>VLOOKUP(A473,'CENTROS DE COSTOS'!A:D,3,0)</f>
        <v>Wompi Santander</v>
      </c>
      <c r="D473" s="87" t="s">
        <v>1696</v>
      </c>
      <c r="E473" s="88" t="s">
        <v>4119</v>
      </c>
      <c r="F473" s="87" t="s">
        <v>3177</v>
      </c>
      <c r="G473" s="86" t="s">
        <v>31</v>
      </c>
      <c r="H473" s="87" t="s">
        <v>322</v>
      </c>
      <c r="I473" s="87" t="s">
        <v>96</v>
      </c>
      <c r="J473" s="87" t="s">
        <v>3686</v>
      </c>
      <c r="K473" s="86" t="s">
        <v>1170</v>
      </c>
      <c r="L473" s="87" t="s">
        <v>4809</v>
      </c>
      <c r="M473" s="89">
        <v>46013.663888888892</v>
      </c>
      <c r="N473" s="89">
        <v>46015.548611111109</v>
      </c>
      <c r="O473" s="86" t="s">
        <v>31</v>
      </c>
      <c r="P473" s="87" t="s">
        <v>1247</v>
      </c>
      <c r="Q473" s="87" t="s">
        <v>1300</v>
      </c>
      <c r="R473" s="87" t="s">
        <v>1301</v>
      </c>
      <c r="S473" s="87" t="s">
        <v>5505</v>
      </c>
      <c r="T473" s="87" t="s">
        <v>1172</v>
      </c>
      <c r="U473" s="87" t="s">
        <v>1847</v>
      </c>
      <c r="V473" s="87" t="s">
        <v>40</v>
      </c>
      <c r="W473" s="87" t="s">
        <v>121</v>
      </c>
      <c r="X473" s="87" t="s">
        <v>1234</v>
      </c>
      <c r="Y473" s="87">
        <v>1</v>
      </c>
      <c r="Z473" s="90">
        <f>IF(T473="SOPORTE_TELEFÓNICO",'TARIFAS 2025'!$B$14,IF(V473="PRINCIPAL",'TARIFAS 2025'!$B$8,IF(V473="INTERMEDIA",'TARIFAS 2025'!$C$8,IF(V473="LEJANA",'TARIFAS 2025'!$D$8))))</f>
        <v>51282</v>
      </c>
      <c r="AA473" s="90">
        <f t="shared" si="8"/>
        <v>51282</v>
      </c>
    </row>
    <row r="474" spans="1:27" s="82" customFormat="1" x14ac:dyDescent="0.3">
      <c r="A474" s="87" t="s">
        <v>99</v>
      </c>
      <c r="B474" s="86" t="str">
        <f>VLOOKUP(A474,'CENTROS DE COSTOS'!A:D,2,0)</f>
        <v>0036-0006</v>
      </c>
      <c r="C474" s="86" t="str">
        <f>VLOOKUP(A474,'CENTROS DE COSTOS'!A:D,3,0)</f>
        <v>Wompi Oriente</v>
      </c>
      <c r="D474" s="87" t="s">
        <v>1635</v>
      </c>
      <c r="E474" s="88" t="s">
        <v>4120</v>
      </c>
      <c r="F474" s="87" t="s">
        <v>3178</v>
      </c>
      <c r="G474" s="86" t="s">
        <v>31</v>
      </c>
      <c r="H474" s="87" t="s">
        <v>481</v>
      </c>
      <c r="I474" s="87" t="s">
        <v>99</v>
      </c>
      <c r="J474" s="87" t="s">
        <v>3687</v>
      </c>
      <c r="K474" s="86" t="s">
        <v>1170</v>
      </c>
      <c r="L474" s="87" t="s">
        <v>4810</v>
      </c>
      <c r="M474" s="89">
        <v>46015.333333333343</v>
      </c>
      <c r="N474" s="89">
        <v>46015.550694444442</v>
      </c>
      <c r="O474" s="86" t="s">
        <v>31</v>
      </c>
      <c r="P474" s="87" t="s">
        <v>1257</v>
      </c>
      <c r="Q474" s="87" t="s">
        <v>1258</v>
      </c>
      <c r="R474" s="87" t="s">
        <v>1259</v>
      </c>
      <c r="S474" s="87" t="s">
        <v>5506</v>
      </c>
      <c r="T474" s="87" t="s">
        <v>1253</v>
      </c>
      <c r="U474" s="87" t="s">
        <v>1848</v>
      </c>
      <c r="V474" s="87" t="s">
        <v>40</v>
      </c>
      <c r="W474" s="87" t="s">
        <v>121</v>
      </c>
      <c r="X474" s="87" t="s">
        <v>1219</v>
      </c>
      <c r="Y474" s="87">
        <v>1</v>
      </c>
      <c r="Z474" s="90">
        <f>IF(T474="SOPORTE_TELEFÓNICO",'TARIFAS 2025'!$B$14,IF(V474="PRINCIPAL",'TARIFAS 2025'!$B$8,IF(V474="INTERMEDIA",'TARIFAS 2025'!$C$8,IF(V474="LEJANA",'TARIFAS 2025'!$D$8))))</f>
        <v>22000</v>
      </c>
      <c r="AA474" s="90">
        <f t="shared" si="8"/>
        <v>22000</v>
      </c>
    </row>
    <row r="475" spans="1:27" s="82" customFormat="1" x14ac:dyDescent="0.3">
      <c r="A475" s="87" t="s">
        <v>68</v>
      </c>
      <c r="B475" s="86" t="str">
        <f>VLOOKUP(A475,'CENTROS DE COSTOS'!A:D,2,0)</f>
        <v>0036-0001</v>
      </c>
      <c r="C475" s="86" t="str">
        <f>VLOOKUP(A475,'CENTROS DE COSTOS'!A:D,3,0)</f>
        <v>Wompi Costa</v>
      </c>
      <c r="D475" s="87" t="s">
        <v>1694</v>
      </c>
      <c r="E475" s="88" t="s">
        <v>4121</v>
      </c>
      <c r="F475" s="87" t="s">
        <v>3179</v>
      </c>
      <c r="G475" s="86" t="s">
        <v>31</v>
      </c>
      <c r="H475" s="87" t="s">
        <v>253</v>
      </c>
      <c r="I475" s="87" t="s">
        <v>266</v>
      </c>
      <c r="J475" s="87" t="s">
        <v>2195</v>
      </c>
      <c r="K475" s="86" t="s">
        <v>1170</v>
      </c>
      <c r="L475" s="87" t="s">
        <v>4811</v>
      </c>
      <c r="M475" s="89">
        <v>46013.396527777782</v>
      </c>
      <c r="N475" s="89">
        <v>46015.560416666667</v>
      </c>
      <c r="O475" s="86" t="s">
        <v>31</v>
      </c>
      <c r="P475" s="87" t="s">
        <v>1340</v>
      </c>
      <c r="Q475" s="87" t="s">
        <v>1366</v>
      </c>
      <c r="R475" s="87" t="s">
        <v>1267</v>
      </c>
      <c r="S475" s="87" t="s">
        <v>5507</v>
      </c>
      <c r="T475" s="87" t="s">
        <v>1172</v>
      </c>
      <c r="U475" s="87" t="s">
        <v>1848</v>
      </c>
      <c r="V475" s="87" t="s">
        <v>41</v>
      </c>
      <c r="W475" s="87" t="s">
        <v>121</v>
      </c>
      <c r="X475" s="87" t="s">
        <v>1325</v>
      </c>
      <c r="Y475" s="87">
        <v>1</v>
      </c>
      <c r="Z475" s="90">
        <f>IF(T475="SOPORTE_TELEFÓNICO",'TARIFAS 2025'!$B$14,IF(V475="PRINCIPAL",'TARIFAS 2025'!$B$8,IF(V475="INTERMEDIA",'TARIFAS 2025'!$C$8,IF(V475="LEJANA",'TARIFAS 2025'!$D$8))))</f>
        <v>172989</v>
      </c>
      <c r="AA475" s="90">
        <f t="shared" si="8"/>
        <v>172989</v>
      </c>
    </row>
    <row r="476" spans="1:27" s="82" customFormat="1" x14ac:dyDescent="0.3">
      <c r="A476" s="87" t="s">
        <v>88</v>
      </c>
      <c r="B476" s="86" t="str">
        <f>VLOOKUP(A476,'CENTROS DE COSTOS'!A:D,2,0)</f>
        <v>0036-0005</v>
      </c>
      <c r="C476" s="86" t="str">
        <f>VLOOKUP(A476,'CENTROS DE COSTOS'!A:D,3,0)</f>
        <v>Wompi Noroccidente</v>
      </c>
      <c r="D476" s="87" t="s">
        <v>1698</v>
      </c>
      <c r="E476" s="88" t="s">
        <v>4122</v>
      </c>
      <c r="F476" s="87" t="s">
        <v>3180</v>
      </c>
      <c r="G476" s="86" t="s">
        <v>31</v>
      </c>
      <c r="H476" s="87" t="s">
        <v>120</v>
      </c>
      <c r="I476" s="87" t="s">
        <v>126</v>
      </c>
      <c r="J476" s="87" t="s">
        <v>3688</v>
      </c>
      <c r="K476" s="86" t="s">
        <v>1170</v>
      </c>
      <c r="L476" s="87" t="s">
        <v>4812</v>
      </c>
      <c r="M476" s="89">
        <v>46015.447222222218</v>
      </c>
      <c r="N476" s="89">
        <v>46016.361805555563</v>
      </c>
      <c r="O476" s="86" t="s">
        <v>31</v>
      </c>
      <c r="P476" s="87" t="s">
        <v>1340</v>
      </c>
      <c r="Q476" s="87" t="s">
        <v>1400</v>
      </c>
      <c r="R476" s="87" t="s">
        <v>1377</v>
      </c>
      <c r="S476" s="87" t="s">
        <v>5508</v>
      </c>
      <c r="T476" s="87" t="s">
        <v>1253</v>
      </c>
      <c r="U476" s="87" t="s">
        <v>1845</v>
      </c>
      <c r="V476" s="87" t="s">
        <v>40</v>
      </c>
      <c r="W476" s="87" t="s">
        <v>121</v>
      </c>
      <c r="X476" s="87" t="s">
        <v>1282</v>
      </c>
      <c r="Y476" s="87">
        <v>1</v>
      </c>
      <c r="Z476" s="90">
        <f>IF(T476="SOPORTE_TELEFÓNICO",'TARIFAS 2025'!$B$14,IF(V476="PRINCIPAL",'TARIFAS 2025'!$B$8,IF(V476="INTERMEDIA",'TARIFAS 2025'!$C$8,IF(V476="LEJANA",'TARIFAS 2025'!$D$8))))</f>
        <v>22000</v>
      </c>
      <c r="AA476" s="90">
        <f t="shared" si="8"/>
        <v>22000</v>
      </c>
    </row>
    <row r="477" spans="1:27" s="82" customFormat="1" x14ac:dyDescent="0.3">
      <c r="A477" s="87" t="s">
        <v>85</v>
      </c>
      <c r="B477" s="86" t="str">
        <f>VLOOKUP(A477,'CENTROS DE COSTOS'!A:D,2,0)</f>
        <v>0036-0006</v>
      </c>
      <c r="C477" s="86" t="str">
        <f>VLOOKUP(A477,'CENTROS DE COSTOS'!A:D,3,0)</f>
        <v>Wompi Oriente</v>
      </c>
      <c r="D477" s="87" t="s">
        <v>1640</v>
      </c>
      <c r="E477" s="88" t="s">
        <v>4123</v>
      </c>
      <c r="F477" s="87" t="s">
        <v>3181</v>
      </c>
      <c r="G477" s="86" t="s">
        <v>31</v>
      </c>
      <c r="H477" s="87" t="s">
        <v>1056</v>
      </c>
      <c r="I477" s="87" t="s">
        <v>85</v>
      </c>
      <c r="J477" s="87" t="s">
        <v>3689</v>
      </c>
      <c r="K477" s="86" t="s">
        <v>1170</v>
      </c>
      <c r="L477" s="87" t="s">
        <v>4813</v>
      </c>
      <c r="M477" s="89">
        <v>46015.499305555553</v>
      </c>
      <c r="N477" s="89">
        <v>46016.366666666669</v>
      </c>
      <c r="O477" s="86" t="s">
        <v>31</v>
      </c>
      <c r="P477" s="87" t="s">
        <v>1340</v>
      </c>
      <c r="Q477" s="87" t="s">
        <v>1831</v>
      </c>
      <c r="R477" s="87" t="s">
        <v>1377</v>
      </c>
      <c r="S477" s="87" t="s">
        <v>5509</v>
      </c>
      <c r="T477" s="87" t="s">
        <v>1253</v>
      </c>
      <c r="U477" s="87" t="s">
        <v>1848</v>
      </c>
      <c r="V477" s="87" t="s">
        <v>40</v>
      </c>
      <c r="W477" s="87" t="s">
        <v>121</v>
      </c>
      <c r="X477" s="87" t="s">
        <v>1308</v>
      </c>
      <c r="Y477" s="87">
        <v>1</v>
      </c>
      <c r="Z477" s="90">
        <f>IF(T477="SOPORTE_TELEFÓNICO",'TARIFAS 2025'!$B$14,IF(V477="PRINCIPAL",'TARIFAS 2025'!$B$8,IF(V477="INTERMEDIA",'TARIFAS 2025'!$C$8,IF(V477="LEJANA",'TARIFAS 2025'!$D$8))))</f>
        <v>22000</v>
      </c>
      <c r="AA477" s="90">
        <f t="shared" si="8"/>
        <v>22000</v>
      </c>
    </row>
    <row r="478" spans="1:27" s="82" customFormat="1" x14ac:dyDescent="0.3">
      <c r="A478" s="87" t="s">
        <v>96</v>
      </c>
      <c r="B478" s="86" t="str">
        <f>VLOOKUP(A478,'CENTROS DE COSTOS'!A:D,2,0)</f>
        <v>0036-0007</v>
      </c>
      <c r="C478" s="86" t="str">
        <f>VLOOKUP(A478,'CENTROS DE COSTOS'!A:D,3,0)</f>
        <v>Wompi Santander</v>
      </c>
      <c r="D478" s="87" t="s">
        <v>1651</v>
      </c>
      <c r="E478" s="88" t="s">
        <v>4124</v>
      </c>
      <c r="F478" s="87" t="s">
        <v>3182</v>
      </c>
      <c r="G478" s="86" t="s">
        <v>31</v>
      </c>
      <c r="H478" s="87" t="s">
        <v>322</v>
      </c>
      <c r="I478" s="87" t="s">
        <v>412</v>
      </c>
      <c r="J478" s="87" t="s">
        <v>3690</v>
      </c>
      <c r="K478" s="86" t="s">
        <v>1170</v>
      </c>
      <c r="L478" s="87" t="s">
        <v>4814</v>
      </c>
      <c r="M478" s="89">
        <v>45996.463194444441</v>
      </c>
      <c r="N478" s="89">
        <v>46016.399305555547</v>
      </c>
      <c r="O478" s="86" t="s">
        <v>31</v>
      </c>
      <c r="P478" s="87" t="s">
        <v>1833</v>
      </c>
      <c r="Q478" s="87" t="s">
        <v>1834</v>
      </c>
      <c r="R478" s="87" t="s">
        <v>1835</v>
      </c>
      <c r="S478" s="87" t="s">
        <v>5510</v>
      </c>
      <c r="T478" s="87" t="s">
        <v>1253</v>
      </c>
      <c r="U478" s="87" t="s">
        <v>1841</v>
      </c>
      <c r="V478" s="87" t="s">
        <v>41</v>
      </c>
      <c r="W478" s="87" t="s">
        <v>121</v>
      </c>
      <c r="X478" s="87" t="s">
        <v>1218</v>
      </c>
      <c r="Y478" s="87">
        <v>1</v>
      </c>
      <c r="Z478" s="90">
        <f>IF(T478="SOPORTE_TELEFÓNICO",'TARIFAS 2025'!$B$14,IF(V478="PRINCIPAL",'TARIFAS 2025'!$B$8,IF(V478="INTERMEDIA",'TARIFAS 2025'!$C$8,IF(V478="LEJANA",'TARIFAS 2025'!$D$8))))</f>
        <v>22000</v>
      </c>
      <c r="AA478" s="90">
        <f t="shared" si="8"/>
        <v>22000</v>
      </c>
    </row>
    <row r="479" spans="1:27" s="82" customFormat="1" x14ac:dyDescent="0.3">
      <c r="A479" s="87" t="s">
        <v>88</v>
      </c>
      <c r="B479" s="86" t="str">
        <f>VLOOKUP(A479,'CENTROS DE COSTOS'!A:D,2,0)</f>
        <v>0036-0005</v>
      </c>
      <c r="C479" s="86" t="str">
        <f>VLOOKUP(A479,'CENTROS DE COSTOS'!A:D,3,0)</f>
        <v>Wompi Noroccidente</v>
      </c>
      <c r="D479" s="87" t="s">
        <v>1673</v>
      </c>
      <c r="E479" s="88" t="s">
        <v>4125</v>
      </c>
      <c r="F479" s="87" t="s">
        <v>3183</v>
      </c>
      <c r="G479" s="86" t="s">
        <v>31</v>
      </c>
      <c r="H479" s="87" t="s">
        <v>120</v>
      </c>
      <c r="I479" s="87" t="s">
        <v>217</v>
      </c>
      <c r="J479" s="87" t="s">
        <v>3691</v>
      </c>
      <c r="K479" s="86" t="s">
        <v>1170</v>
      </c>
      <c r="L479" s="87" t="s">
        <v>4815</v>
      </c>
      <c r="M479" s="89">
        <v>46015.506249999999</v>
      </c>
      <c r="N479" s="89">
        <v>46017.462500000001</v>
      </c>
      <c r="O479" s="86" t="s">
        <v>31</v>
      </c>
      <c r="P479" s="87" t="s">
        <v>1262</v>
      </c>
      <c r="Q479" s="87" t="s">
        <v>1263</v>
      </c>
      <c r="R479" s="87" t="s">
        <v>1264</v>
      </c>
      <c r="S479" s="87" t="s">
        <v>5511</v>
      </c>
      <c r="T479" s="87" t="s">
        <v>1253</v>
      </c>
      <c r="U479" s="87" t="s">
        <v>1845</v>
      </c>
      <c r="V479" s="87" t="s">
        <v>41</v>
      </c>
      <c r="W479" s="87" t="s">
        <v>121</v>
      </c>
      <c r="X479" s="87" t="s">
        <v>1286</v>
      </c>
      <c r="Y479" s="87">
        <v>1</v>
      </c>
      <c r="Z479" s="90">
        <f>IF(T479="SOPORTE_TELEFÓNICO",'TARIFAS 2025'!$B$14,IF(V479="PRINCIPAL",'TARIFAS 2025'!$B$8,IF(V479="INTERMEDIA",'TARIFAS 2025'!$C$8,IF(V479="LEJANA",'TARIFAS 2025'!$D$8))))</f>
        <v>22000</v>
      </c>
      <c r="AA479" s="90">
        <f t="shared" si="8"/>
        <v>22000</v>
      </c>
    </row>
    <row r="480" spans="1:27" s="82" customFormat="1" x14ac:dyDescent="0.3">
      <c r="A480" s="87" t="s">
        <v>91</v>
      </c>
      <c r="B480" s="86" t="str">
        <f>VLOOKUP(A480,'CENTROS DE COSTOS'!A:D,2,0)</f>
        <v>0036-0003</v>
      </c>
      <c r="C480" s="86" t="str">
        <f>VLOOKUP(A480,'CENTROS DE COSTOS'!A:D,3,0)</f>
        <v>Wompi Suroccidente</v>
      </c>
      <c r="D480" s="87" t="s">
        <v>1669</v>
      </c>
      <c r="E480" s="88" t="s">
        <v>4126</v>
      </c>
      <c r="F480" s="87" t="s">
        <v>1616</v>
      </c>
      <c r="G480" s="86" t="s">
        <v>31</v>
      </c>
      <c r="H480" s="87" t="s">
        <v>133</v>
      </c>
      <c r="I480" s="87" t="s">
        <v>889</v>
      </c>
      <c r="J480" s="87" t="s">
        <v>1768</v>
      </c>
      <c r="K480" s="86" t="s">
        <v>1170</v>
      </c>
      <c r="L480" s="87" t="s">
        <v>4816</v>
      </c>
      <c r="M480" s="89">
        <v>46015.499305555553</v>
      </c>
      <c r="N480" s="89">
        <v>46017.488194444442</v>
      </c>
      <c r="O480" s="86" t="s">
        <v>31</v>
      </c>
      <c r="P480" s="87" t="s">
        <v>1250</v>
      </c>
      <c r="Q480" s="87" t="s">
        <v>1251</v>
      </c>
      <c r="R480" s="87" t="s">
        <v>1314</v>
      </c>
      <c r="S480" s="87" t="s">
        <v>5512</v>
      </c>
      <c r="T480" s="87" t="s">
        <v>1253</v>
      </c>
      <c r="U480" s="87" t="s">
        <v>1841</v>
      </c>
      <c r="V480" s="87" t="s">
        <v>41</v>
      </c>
      <c r="W480" s="87" t="s">
        <v>121</v>
      </c>
      <c r="X480" s="87" t="s">
        <v>1229</v>
      </c>
      <c r="Y480" s="87">
        <v>1</v>
      </c>
      <c r="Z480" s="90">
        <f>IF(T480="SOPORTE_TELEFÓNICO",'TARIFAS 2025'!$B$14,IF(V480="PRINCIPAL",'TARIFAS 2025'!$B$8,IF(V480="INTERMEDIA",'TARIFAS 2025'!$C$8,IF(V480="LEJANA",'TARIFAS 2025'!$D$8))))</f>
        <v>22000</v>
      </c>
      <c r="AA480" s="90">
        <f t="shared" si="8"/>
        <v>22000</v>
      </c>
    </row>
    <row r="481" spans="1:27" s="82" customFormat="1" x14ac:dyDescent="0.3">
      <c r="A481" s="87" t="s">
        <v>71</v>
      </c>
      <c r="B481" s="86" t="str">
        <f>VLOOKUP(A481,'CENTROS DE COSTOS'!A:D,2,0)</f>
        <v>0036-0004</v>
      </c>
      <c r="C481" s="86" t="str">
        <f>VLOOKUP(A481,'CENTROS DE COSTOS'!A:D,3,0)</f>
        <v>Wompi Centro</v>
      </c>
      <c r="D481" s="87" t="s">
        <v>1637</v>
      </c>
      <c r="E481" s="88" t="s">
        <v>4127</v>
      </c>
      <c r="F481" s="87" t="s">
        <v>3184</v>
      </c>
      <c r="G481" s="86" t="s">
        <v>31</v>
      </c>
      <c r="H481" s="87" t="s">
        <v>618</v>
      </c>
      <c r="I481" s="87" t="s">
        <v>71</v>
      </c>
      <c r="J481" s="87" t="s">
        <v>3692</v>
      </c>
      <c r="K481" s="86" t="s">
        <v>1170</v>
      </c>
      <c r="L481" s="87" t="s">
        <v>4817</v>
      </c>
      <c r="M481" s="89">
        <v>46017.333333333343</v>
      </c>
      <c r="N481" s="89">
        <v>46017.524305555547</v>
      </c>
      <c r="O481" s="86" t="s">
        <v>31</v>
      </c>
      <c r="P481" s="87" t="s">
        <v>1262</v>
      </c>
      <c r="Q481" s="87" t="s">
        <v>1263</v>
      </c>
      <c r="R481" s="87" t="s">
        <v>1264</v>
      </c>
      <c r="S481" s="87" t="s">
        <v>5513</v>
      </c>
      <c r="T481" s="87" t="s">
        <v>1172</v>
      </c>
      <c r="U481" s="87" t="s">
        <v>1846</v>
      </c>
      <c r="V481" s="87" t="s">
        <v>40</v>
      </c>
      <c r="W481" s="87" t="s">
        <v>121</v>
      </c>
      <c r="X481" s="87" t="s">
        <v>1191</v>
      </c>
      <c r="Y481" s="87">
        <v>1</v>
      </c>
      <c r="Z481" s="90">
        <f>IF(T481="SOPORTE_TELEFÓNICO",'TARIFAS 2025'!$B$14,IF(V481="PRINCIPAL",'TARIFAS 2025'!$B$8,IF(V481="INTERMEDIA",'TARIFAS 2025'!$C$8,IF(V481="LEJANA",'TARIFAS 2025'!$D$8))))</f>
        <v>51282</v>
      </c>
      <c r="AA481" s="90">
        <f t="shared" si="8"/>
        <v>51282</v>
      </c>
    </row>
    <row r="482" spans="1:27" s="82" customFormat="1" x14ac:dyDescent="0.3">
      <c r="A482" s="87" t="s">
        <v>80</v>
      </c>
      <c r="B482" s="86" t="str">
        <f>VLOOKUP(A482,'CENTROS DE COSTOS'!A:D,2,0)</f>
        <v>0036-0001</v>
      </c>
      <c r="C482" s="86" t="str">
        <f>VLOOKUP(A482,'CENTROS DE COSTOS'!A:D,3,0)</f>
        <v>Wompi Costa</v>
      </c>
      <c r="D482" s="87" t="s">
        <v>1668</v>
      </c>
      <c r="E482" s="88" t="s">
        <v>4128</v>
      </c>
      <c r="F482" s="87" t="s">
        <v>3185</v>
      </c>
      <c r="G482" s="86" t="s">
        <v>31</v>
      </c>
      <c r="H482" s="87" t="s">
        <v>275</v>
      </c>
      <c r="I482" s="87" t="s">
        <v>80</v>
      </c>
      <c r="J482" s="87" t="s">
        <v>3693</v>
      </c>
      <c r="K482" s="86" t="s">
        <v>1170</v>
      </c>
      <c r="L482" s="87" t="s">
        <v>4818</v>
      </c>
      <c r="M482" s="89">
        <v>46017.412499999999</v>
      </c>
      <c r="N482" s="89">
        <v>46017.52847222222</v>
      </c>
      <c r="O482" s="86" t="s">
        <v>31</v>
      </c>
      <c r="P482" s="87" t="s">
        <v>1340</v>
      </c>
      <c r="Q482" s="87" t="s">
        <v>1341</v>
      </c>
      <c r="R482" s="87" t="s">
        <v>1267</v>
      </c>
      <c r="S482" s="87" t="s">
        <v>5514</v>
      </c>
      <c r="T482" s="87" t="s">
        <v>1172</v>
      </c>
      <c r="U482" s="87" t="s">
        <v>1841</v>
      </c>
      <c r="V482" s="87" t="s">
        <v>40</v>
      </c>
      <c r="W482" s="87" t="s">
        <v>121</v>
      </c>
      <c r="X482" s="87" t="s">
        <v>1855</v>
      </c>
      <c r="Y482" s="87">
        <v>1</v>
      </c>
      <c r="Z482" s="90">
        <f>IF(T482="SOPORTE_TELEFÓNICO",'TARIFAS 2025'!$B$14,IF(V482="PRINCIPAL",'TARIFAS 2025'!$B$8,IF(V482="INTERMEDIA",'TARIFAS 2025'!$C$8,IF(V482="LEJANA",'TARIFAS 2025'!$D$8))))</f>
        <v>51282</v>
      </c>
      <c r="AA482" s="90">
        <f t="shared" si="8"/>
        <v>51282</v>
      </c>
    </row>
    <row r="483" spans="1:27" s="82" customFormat="1" x14ac:dyDescent="0.3">
      <c r="A483" s="87" t="s">
        <v>71</v>
      </c>
      <c r="B483" s="86" t="str">
        <f>VLOOKUP(A483,'CENTROS DE COSTOS'!A:D,2,0)</f>
        <v>0036-0004</v>
      </c>
      <c r="C483" s="86" t="str">
        <f>VLOOKUP(A483,'CENTROS DE COSTOS'!A:D,3,0)</f>
        <v>Wompi Centro</v>
      </c>
      <c r="D483" s="87" t="s">
        <v>3842</v>
      </c>
      <c r="E483" s="88" t="s">
        <v>4129</v>
      </c>
      <c r="F483" s="87" t="s">
        <v>3186</v>
      </c>
      <c r="G483" s="86" t="s">
        <v>31</v>
      </c>
      <c r="H483" s="87" t="s">
        <v>618</v>
      </c>
      <c r="I483" s="87" t="s">
        <v>648</v>
      </c>
      <c r="J483" s="87" t="s">
        <v>3694</v>
      </c>
      <c r="K483" s="86" t="s">
        <v>1170</v>
      </c>
      <c r="L483" s="87" t="s">
        <v>4819</v>
      </c>
      <c r="M483" s="89">
        <v>46014.559027777781</v>
      </c>
      <c r="N483" s="89">
        <v>46017.543055555558</v>
      </c>
      <c r="O483" s="86" t="s">
        <v>31</v>
      </c>
      <c r="P483" s="87" t="s">
        <v>1247</v>
      </c>
      <c r="Q483" s="87" t="s">
        <v>1248</v>
      </c>
      <c r="R483" s="87" t="s">
        <v>1301</v>
      </c>
      <c r="S483" s="87" t="s">
        <v>5515</v>
      </c>
      <c r="T483" s="87" t="s">
        <v>1172</v>
      </c>
      <c r="U483" s="87" t="s">
        <v>1841</v>
      </c>
      <c r="V483" s="87" t="s">
        <v>41</v>
      </c>
      <c r="W483" s="87" t="s">
        <v>121</v>
      </c>
      <c r="X483" s="87" t="s">
        <v>1223</v>
      </c>
      <c r="Y483" s="87">
        <v>1</v>
      </c>
      <c r="Z483" s="90">
        <f>IF(T483="SOPORTE_TELEFÓNICO",'TARIFAS 2025'!$B$14,IF(V483="PRINCIPAL",'TARIFAS 2025'!$B$8,IF(V483="INTERMEDIA",'TARIFAS 2025'!$C$8,IF(V483="LEJANA",'TARIFAS 2025'!$D$8))))</f>
        <v>172989</v>
      </c>
      <c r="AA483" s="90">
        <f t="shared" si="8"/>
        <v>172989</v>
      </c>
    </row>
    <row r="484" spans="1:27" s="82" customFormat="1" x14ac:dyDescent="0.3">
      <c r="A484" s="87" t="s">
        <v>81</v>
      </c>
      <c r="B484" s="86" t="str">
        <f>VLOOKUP(A484,'CENTROS DE COSTOS'!A:D,2,0)</f>
        <v>0036-0007</v>
      </c>
      <c r="C484" s="86" t="str">
        <f>VLOOKUP(A484,'CENTROS DE COSTOS'!A:D,3,0)</f>
        <v>Wompi Santander</v>
      </c>
      <c r="D484" s="87" t="s">
        <v>1647</v>
      </c>
      <c r="E484" s="88" t="s">
        <v>4130</v>
      </c>
      <c r="F484" s="87" t="s">
        <v>1610</v>
      </c>
      <c r="G484" s="86" t="s">
        <v>31</v>
      </c>
      <c r="H484" s="87" t="s">
        <v>891</v>
      </c>
      <c r="I484" s="87" t="s">
        <v>81</v>
      </c>
      <c r="J484" s="87" t="s">
        <v>1755</v>
      </c>
      <c r="K484" s="86" t="s">
        <v>1170</v>
      </c>
      <c r="L484" s="87" t="s">
        <v>4820</v>
      </c>
      <c r="M484" s="89">
        <v>46017.521527777782</v>
      </c>
      <c r="N484" s="89">
        <v>46017.551388888889</v>
      </c>
      <c r="O484" s="86" t="s">
        <v>31</v>
      </c>
      <c r="P484" s="87" t="s">
        <v>1340</v>
      </c>
      <c r="Q484" s="87" t="s">
        <v>1341</v>
      </c>
      <c r="R484" s="87" t="s">
        <v>1397</v>
      </c>
      <c r="S484" s="87" t="s">
        <v>5516</v>
      </c>
      <c r="T484" s="87" t="s">
        <v>1253</v>
      </c>
      <c r="U484" s="87" t="s">
        <v>1841</v>
      </c>
      <c r="V484" s="87" t="s">
        <v>40</v>
      </c>
      <c r="W484" s="87" t="s">
        <v>121</v>
      </c>
      <c r="X484" s="87" t="s">
        <v>5724</v>
      </c>
      <c r="Y484" s="87">
        <v>1</v>
      </c>
      <c r="Z484" s="90">
        <f>IF(T484="SOPORTE_TELEFÓNICO",'TARIFAS 2025'!$B$14,IF(V484="PRINCIPAL",'TARIFAS 2025'!$B$8,IF(V484="INTERMEDIA",'TARIFAS 2025'!$C$8,IF(V484="LEJANA",'TARIFAS 2025'!$D$8))))</f>
        <v>22000</v>
      </c>
      <c r="AA484" s="90">
        <f t="shared" si="8"/>
        <v>22000</v>
      </c>
    </row>
    <row r="485" spans="1:27" s="82" customFormat="1" x14ac:dyDescent="0.3">
      <c r="A485" s="87" t="s">
        <v>80</v>
      </c>
      <c r="B485" s="86" t="str">
        <f>VLOOKUP(A485,'CENTROS DE COSTOS'!A:D,2,0)</f>
        <v>0036-0001</v>
      </c>
      <c r="C485" s="86" t="str">
        <f>VLOOKUP(A485,'CENTROS DE COSTOS'!A:D,3,0)</f>
        <v>Wompi Costa</v>
      </c>
      <c r="D485" s="87" t="s">
        <v>1668</v>
      </c>
      <c r="E485" s="88" t="s">
        <v>4131</v>
      </c>
      <c r="F485" s="87" t="s">
        <v>3187</v>
      </c>
      <c r="G485" s="86" t="s">
        <v>31</v>
      </c>
      <c r="H485" s="87" t="s">
        <v>275</v>
      </c>
      <c r="I485" s="87" t="s">
        <v>80</v>
      </c>
      <c r="J485" s="87" t="s">
        <v>2006</v>
      </c>
      <c r="K485" s="86" t="s">
        <v>1170</v>
      </c>
      <c r="L485" s="87" t="s">
        <v>4821</v>
      </c>
      <c r="M485" s="89">
        <v>46017.501388888893</v>
      </c>
      <c r="N485" s="89">
        <v>46017.571527777778</v>
      </c>
      <c r="O485" s="86" t="s">
        <v>31</v>
      </c>
      <c r="P485" s="87" t="s">
        <v>1262</v>
      </c>
      <c r="Q485" s="87" t="s">
        <v>1274</v>
      </c>
      <c r="R485" s="87" t="s">
        <v>1275</v>
      </c>
      <c r="S485" s="87" t="s">
        <v>5517</v>
      </c>
      <c r="T485" s="87" t="s">
        <v>1172</v>
      </c>
      <c r="U485" s="87" t="s">
        <v>1847</v>
      </c>
      <c r="V485" s="87" t="s">
        <v>40</v>
      </c>
      <c r="W485" s="87" t="s">
        <v>121</v>
      </c>
      <c r="X485" s="87" t="s">
        <v>1855</v>
      </c>
      <c r="Y485" s="87">
        <v>1</v>
      </c>
      <c r="Z485" s="90">
        <f>IF(T485="SOPORTE_TELEFÓNICO",'TARIFAS 2025'!$B$14,IF(V485="PRINCIPAL",'TARIFAS 2025'!$B$8,IF(V485="INTERMEDIA",'TARIFAS 2025'!$C$8,IF(V485="LEJANA",'TARIFAS 2025'!$D$8))))</f>
        <v>51282</v>
      </c>
      <c r="AA485" s="90">
        <f t="shared" si="8"/>
        <v>51282</v>
      </c>
    </row>
    <row r="486" spans="1:27" s="82" customFormat="1" x14ac:dyDescent="0.3">
      <c r="A486" s="87" t="s">
        <v>71</v>
      </c>
      <c r="B486" s="86" t="str">
        <f>VLOOKUP(A486,'CENTROS DE COSTOS'!A:D,2,0)</f>
        <v>0036-0004</v>
      </c>
      <c r="C486" s="86" t="str">
        <f>VLOOKUP(A486,'CENTROS DE COSTOS'!A:D,3,0)</f>
        <v>Wompi Centro</v>
      </c>
      <c r="D486" s="87" t="s">
        <v>1678</v>
      </c>
      <c r="E486" s="88" t="s">
        <v>4132</v>
      </c>
      <c r="F486" s="87" t="s">
        <v>3104</v>
      </c>
      <c r="G486" s="86" t="s">
        <v>31</v>
      </c>
      <c r="H486" s="87" t="s">
        <v>618</v>
      </c>
      <c r="I486" s="87" t="s">
        <v>620</v>
      </c>
      <c r="J486" s="87" t="s">
        <v>1477</v>
      </c>
      <c r="K486" s="86" t="s">
        <v>1170</v>
      </c>
      <c r="L486" s="87" t="s">
        <v>4822</v>
      </c>
      <c r="M486" s="89">
        <v>46016.375</v>
      </c>
      <c r="N486" s="89">
        <v>46017.574999999997</v>
      </c>
      <c r="O486" s="86" t="s">
        <v>31</v>
      </c>
      <c r="P486" s="87" t="s">
        <v>1250</v>
      </c>
      <c r="Q486" s="87" t="s">
        <v>1280</v>
      </c>
      <c r="R486" s="87" t="s">
        <v>1283</v>
      </c>
      <c r="S486" s="87" t="s">
        <v>5518</v>
      </c>
      <c r="T486" s="87" t="s">
        <v>1172</v>
      </c>
      <c r="U486" s="87" t="s">
        <v>1841</v>
      </c>
      <c r="V486" s="87" t="s">
        <v>40</v>
      </c>
      <c r="W486" s="87" t="s">
        <v>121</v>
      </c>
      <c r="X486" s="87" t="s">
        <v>1854</v>
      </c>
      <c r="Y486" s="87">
        <v>1</v>
      </c>
      <c r="Z486" s="90">
        <f>IF(T486="SOPORTE_TELEFÓNICO",'TARIFAS 2025'!$B$14,IF(V486="PRINCIPAL",'TARIFAS 2025'!$B$8,IF(V486="INTERMEDIA",'TARIFAS 2025'!$C$8,IF(V486="LEJANA",'TARIFAS 2025'!$D$8))))</f>
        <v>51282</v>
      </c>
      <c r="AA486" s="90">
        <f t="shared" si="8"/>
        <v>51282</v>
      </c>
    </row>
    <row r="487" spans="1:27" s="82" customFormat="1" x14ac:dyDescent="0.3">
      <c r="A487" s="87" t="s">
        <v>88</v>
      </c>
      <c r="B487" s="86" t="str">
        <f>VLOOKUP(A487,'CENTROS DE COSTOS'!A:D,2,0)</f>
        <v>0036-0005</v>
      </c>
      <c r="C487" s="86" t="str">
        <f>VLOOKUP(A487,'CENTROS DE COSTOS'!A:D,3,0)</f>
        <v>Wompi Noroccidente</v>
      </c>
      <c r="D487" s="87" t="s">
        <v>1644</v>
      </c>
      <c r="E487" s="88" t="s">
        <v>4133</v>
      </c>
      <c r="F487" s="87" t="s">
        <v>3188</v>
      </c>
      <c r="G487" s="86" t="s">
        <v>31</v>
      </c>
      <c r="H487" s="87" t="s">
        <v>120</v>
      </c>
      <c r="I487" s="87" t="s">
        <v>88</v>
      </c>
      <c r="J487" s="87" t="s">
        <v>3695</v>
      </c>
      <c r="K487" s="86" t="s">
        <v>1170</v>
      </c>
      <c r="L487" s="87" t="s">
        <v>4823</v>
      </c>
      <c r="M487" s="89">
        <v>46011.53402777778</v>
      </c>
      <c r="N487" s="89">
        <v>46017.57916666667</v>
      </c>
      <c r="O487" s="86" t="s">
        <v>31</v>
      </c>
      <c r="P487" s="87" t="s">
        <v>1303</v>
      </c>
      <c r="Q487" s="87" t="s">
        <v>1304</v>
      </c>
      <c r="R487" s="87" t="s">
        <v>1305</v>
      </c>
      <c r="S487" s="87" t="s">
        <v>5519</v>
      </c>
      <c r="T487" s="87" t="s">
        <v>1172</v>
      </c>
      <c r="U487" s="87" t="s">
        <v>1848</v>
      </c>
      <c r="V487" s="87" t="s">
        <v>40</v>
      </c>
      <c r="W487" s="87" t="s">
        <v>121</v>
      </c>
      <c r="X487" s="87" t="s">
        <v>1337</v>
      </c>
      <c r="Y487" s="87">
        <v>1</v>
      </c>
      <c r="Z487" s="90">
        <f>IF(T487="SOPORTE_TELEFÓNICO",'TARIFAS 2025'!$B$14,IF(V487="PRINCIPAL",'TARIFAS 2025'!$B$8,IF(V487="INTERMEDIA",'TARIFAS 2025'!$C$8,IF(V487="LEJANA",'TARIFAS 2025'!$D$8))))</f>
        <v>51282</v>
      </c>
      <c r="AA487" s="90">
        <f t="shared" si="8"/>
        <v>51282</v>
      </c>
    </row>
    <row r="488" spans="1:27" s="82" customFormat="1" x14ac:dyDescent="0.3">
      <c r="A488" s="87" t="s">
        <v>88</v>
      </c>
      <c r="B488" s="86" t="str">
        <f>VLOOKUP(A488,'CENTROS DE COSTOS'!A:D,2,0)</f>
        <v>0036-0005</v>
      </c>
      <c r="C488" s="86" t="str">
        <f>VLOOKUP(A488,'CENTROS DE COSTOS'!A:D,3,0)</f>
        <v>Wompi Noroccidente</v>
      </c>
      <c r="D488" s="87" t="s">
        <v>1644</v>
      </c>
      <c r="E488" s="88" t="s">
        <v>4134</v>
      </c>
      <c r="F488" s="87" t="s">
        <v>3189</v>
      </c>
      <c r="G488" s="86" t="s">
        <v>31</v>
      </c>
      <c r="H488" s="87" t="s">
        <v>120</v>
      </c>
      <c r="I488" s="87" t="s">
        <v>88</v>
      </c>
      <c r="J488" s="87" t="s">
        <v>3696</v>
      </c>
      <c r="K488" s="86" t="s">
        <v>1170</v>
      </c>
      <c r="L488" s="87" t="s">
        <v>4824</v>
      </c>
      <c r="M488" s="89">
        <v>46008.664583333331</v>
      </c>
      <c r="N488" s="89">
        <v>46017.584027777782</v>
      </c>
      <c r="O488" s="86" t="s">
        <v>31</v>
      </c>
      <c r="P488" s="87" t="s">
        <v>1833</v>
      </c>
      <c r="Q488" s="87" t="s">
        <v>1834</v>
      </c>
      <c r="R488" s="87" t="s">
        <v>1835</v>
      </c>
      <c r="S488" s="87" t="s">
        <v>5520</v>
      </c>
      <c r="T488" s="87" t="s">
        <v>1172</v>
      </c>
      <c r="U488" s="87" t="s">
        <v>1842</v>
      </c>
      <c r="V488" s="87" t="s">
        <v>40</v>
      </c>
      <c r="W488" s="87" t="s">
        <v>121</v>
      </c>
      <c r="X488" s="87" t="s">
        <v>1337</v>
      </c>
      <c r="Y488" s="87">
        <v>2</v>
      </c>
      <c r="Z488" s="90">
        <f>IF(T488="SOPORTE_TELEFÓNICO",'TARIFAS 2025'!$B$14,IF(V488="PRINCIPAL",'TARIFAS 2025'!$B$8,IF(V488="INTERMEDIA",'TARIFAS 2025'!$C$8,IF(V488="LEJANA",'TARIFAS 2025'!$D$8))))</f>
        <v>51282</v>
      </c>
      <c r="AA488" s="90">
        <f t="shared" si="8"/>
        <v>102564</v>
      </c>
    </row>
    <row r="489" spans="1:27" s="82" customFormat="1" x14ac:dyDescent="0.3">
      <c r="A489" s="87" t="s">
        <v>92</v>
      </c>
      <c r="B489" s="86" t="str">
        <f>VLOOKUP(A489,'CENTROS DE COSTOS'!A:D,2,0)</f>
        <v>0036-0002</v>
      </c>
      <c r="C489" s="86" t="str">
        <f>VLOOKUP(A489,'CENTROS DE COSTOS'!A:D,3,0)</f>
        <v>Wompi Eje Cafetero</v>
      </c>
      <c r="D489" s="87" t="s">
        <v>3843</v>
      </c>
      <c r="E489" s="88" t="s">
        <v>4135</v>
      </c>
      <c r="F489" s="87" t="s">
        <v>3190</v>
      </c>
      <c r="G489" s="86" t="s">
        <v>31</v>
      </c>
      <c r="H489" s="87" t="s">
        <v>939</v>
      </c>
      <c r="I489" s="87" t="s">
        <v>946</v>
      </c>
      <c r="J489" s="87" t="s">
        <v>2151</v>
      </c>
      <c r="K489" s="86" t="s">
        <v>1170</v>
      </c>
      <c r="L489" s="87" t="s">
        <v>4825</v>
      </c>
      <c r="M489" s="89">
        <v>46015.67083333333</v>
      </c>
      <c r="N489" s="89">
        <v>46017.675000000003</v>
      </c>
      <c r="O489" s="86" t="s">
        <v>31</v>
      </c>
      <c r="P489" s="87" t="s">
        <v>1262</v>
      </c>
      <c r="Q489" s="87" t="s">
        <v>1263</v>
      </c>
      <c r="R489" s="87" t="s">
        <v>1264</v>
      </c>
      <c r="S489" s="87" t="s">
        <v>5521</v>
      </c>
      <c r="T489" s="87" t="s">
        <v>1253</v>
      </c>
      <c r="U489" s="87" t="s">
        <v>1846</v>
      </c>
      <c r="V489" s="87" t="s">
        <v>42</v>
      </c>
      <c r="W489" s="87" t="s">
        <v>121</v>
      </c>
      <c r="X489" s="87" t="s">
        <v>1288</v>
      </c>
      <c r="Y489" s="87">
        <v>1</v>
      </c>
      <c r="Z489" s="90">
        <f>IF(T489="SOPORTE_TELEFÓNICO",'TARIFAS 2025'!$B$14,IF(V489="PRINCIPAL",'TARIFAS 2025'!$B$8,IF(V489="INTERMEDIA",'TARIFAS 2025'!$C$8,IF(V489="LEJANA",'TARIFAS 2025'!$D$8))))</f>
        <v>22000</v>
      </c>
      <c r="AA489" s="90">
        <f t="shared" si="8"/>
        <v>22000</v>
      </c>
    </row>
    <row r="490" spans="1:27" s="82" customFormat="1" x14ac:dyDescent="0.3">
      <c r="A490" s="87" t="s">
        <v>88</v>
      </c>
      <c r="B490" s="86" t="str">
        <f>VLOOKUP(A490,'CENTROS DE COSTOS'!A:D,2,0)</f>
        <v>0036-0005</v>
      </c>
      <c r="C490" s="86" t="str">
        <f>VLOOKUP(A490,'CENTROS DE COSTOS'!A:D,3,0)</f>
        <v>Wompi Noroccidente</v>
      </c>
      <c r="D490" s="87" t="s">
        <v>3829</v>
      </c>
      <c r="E490" s="88" t="s">
        <v>4136</v>
      </c>
      <c r="F490" s="87" t="s">
        <v>3097</v>
      </c>
      <c r="G490" s="86" t="s">
        <v>31</v>
      </c>
      <c r="H490" s="87" t="s">
        <v>120</v>
      </c>
      <c r="I490" s="87" t="s">
        <v>214</v>
      </c>
      <c r="J490" s="87" t="s">
        <v>3624</v>
      </c>
      <c r="K490" s="86" t="s">
        <v>1170</v>
      </c>
      <c r="L490" s="87" t="s">
        <v>4826</v>
      </c>
      <c r="M490" s="89">
        <v>46013.368750000001</v>
      </c>
      <c r="N490" s="89">
        <v>46017.679861111108</v>
      </c>
      <c r="O490" s="86" t="s">
        <v>31</v>
      </c>
      <c r="P490" s="87" t="s">
        <v>1250</v>
      </c>
      <c r="Q490" s="87" t="s">
        <v>1280</v>
      </c>
      <c r="R490" s="87" t="s">
        <v>1252</v>
      </c>
      <c r="S490" s="87" t="s">
        <v>5522</v>
      </c>
      <c r="T490" s="87" t="s">
        <v>1172</v>
      </c>
      <c r="U490" s="87" t="s">
        <v>1841</v>
      </c>
      <c r="V490" s="87" t="s">
        <v>40</v>
      </c>
      <c r="W490" s="87" t="s">
        <v>121</v>
      </c>
      <c r="X490" s="87" t="s">
        <v>1273</v>
      </c>
      <c r="Y490" s="87">
        <v>1</v>
      </c>
      <c r="Z490" s="90">
        <f>IF(T490="SOPORTE_TELEFÓNICO",'TARIFAS 2025'!$B$14,IF(V490="PRINCIPAL",'TARIFAS 2025'!$B$8,IF(V490="INTERMEDIA",'TARIFAS 2025'!$C$8,IF(V490="LEJANA",'TARIFAS 2025'!$D$8))))</f>
        <v>51282</v>
      </c>
      <c r="AA490" s="90">
        <f t="shared" si="8"/>
        <v>51282</v>
      </c>
    </row>
    <row r="491" spans="1:27" s="82" customFormat="1" x14ac:dyDescent="0.3">
      <c r="A491" s="87" t="s">
        <v>85</v>
      </c>
      <c r="B491" s="86" t="str">
        <f>VLOOKUP(A491,'CENTROS DE COSTOS'!A:D,2,0)</f>
        <v>0036-0006</v>
      </c>
      <c r="C491" s="86" t="str">
        <f>VLOOKUP(A491,'CENTROS DE COSTOS'!A:D,3,0)</f>
        <v>Wompi Oriente</v>
      </c>
      <c r="D491" s="87" t="s">
        <v>1683</v>
      </c>
      <c r="E491" s="88" t="s">
        <v>4137</v>
      </c>
      <c r="F491" s="87" t="s">
        <v>1612</v>
      </c>
      <c r="G491" s="86" t="s">
        <v>31</v>
      </c>
      <c r="H491" s="87" t="s">
        <v>1056</v>
      </c>
      <c r="I491" s="87" t="s">
        <v>1083</v>
      </c>
      <c r="J491" s="87" t="s">
        <v>1759</v>
      </c>
      <c r="K491" s="86" t="s">
        <v>1170</v>
      </c>
      <c r="L491" s="87" t="s">
        <v>4827</v>
      </c>
      <c r="M491" s="89">
        <v>46015.48541666667</v>
      </c>
      <c r="N491" s="89">
        <v>46017.692361111112</v>
      </c>
      <c r="O491" s="86" t="s">
        <v>31</v>
      </c>
      <c r="P491" s="87" t="s">
        <v>1257</v>
      </c>
      <c r="Q491" s="87" t="s">
        <v>1258</v>
      </c>
      <c r="R491" s="87" t="s">
        <v>1271</v>
      </c>
      <c r="S491" s="87" t="s">
        <v>5523</v>
      </c>
      <c r="T491" s="87" t="s">
        <v>1253</v>
      </c>
      <c r="U491" s="87" t="s">
        <v>1841</v>
      </c>
      <c r="V491" s="87" t="s">
        <v>42</v>
      </c>
      <c r="W491" s="87" t="s">
        <v>121</v>
      </c>
      <c r="X491" s="87" t="s">
        <v>1213</v>
      </c>
      <c r="Y491" s="87">
        <v>1</v>
      </c>
      <c r="Z491" s="90">
        <f>IF(T491="SOPORTE_TELEFÓNICO",'TARIFAS 2025'!$B$14,IF(V491="PRINCIPAL",'TARIFAS 2025'!$B$8,IF(V491="INTERMEDIA",'TARIFAS 2025'!$C$8,IF(V491="LEJANA",'TARIFAS 2025'!$D$8))))</f>
        <v>22000</v>
      </c>
      <c r="AA491" s="90">
        <f t="shared" si="8"/>
        <v>22000</v>
      </c>
    </row>
    <row r="492" spans="1:27" s="82" customFormat="1" x14ac:dyDescent="0.3">
      <c r="A492" s="87" t="s">
        <v>77</v>
      </c>
      <c r="B492" s="86" t="str">
        <f>VLOOKUP(A492,'CENTROS DE COSTOS'!A:D,2,0)</f>
        <v>0036-0003</v>
      </c>
      <c r="C492" s="86" t="str">
        <f>VLOOKUP(A492,'CENTROS DE COSTOS'!A:D,3,0)</f>
        <v>Wompi Suroccidente</v>
      </c>
      <c r="D492" s="87" t="s">
        <v>1639</v>
      </c>
      <c r="E492" s="88" t="s">
        <v>4138</v>
      </c>
      <c r="F492" s="87" t="s">
        <v>3165</v>
      </c>
      <c r="G492" s="86" t="s">
        <v>31</v>
      </c>
      <c r="H492" s="87" t="s">
        <v>1101</v>
      </c>
      <c r="I492" s="87" t="s">
        <v>77</v>
      </c>
      <c r="J492" s="87" t="s">
        <v>3677</v>
      </c>
      <c r="K492" s="86" t="s">
        <v>1170</v>
      </c>
      <c r="L492" s="87" t="s">
        <v>4828</v>
      </c>
      <c r="M492" s="89">
        <v>46017.515972222223</v>
      </c>
      <c r="N492" s="89">
        <v>46017.699305555558</v>
      </c>
      <c r="O492" s="86" t="s">
        <v>31</v>
      </c>
      <c r="P492" s="87" t="s">
        <v>1257</v>
      </c>
      <c r="Q492" s="87" t="s">
        <v>1285</v>
      </c>
      <c r="R492" s="87" t="s">
        <v>1259</v>
      </c>
      <c r="S492" s="87" t="s">
        <v>5524</v>
      </c>
      <c r="T492" s="87" t="s">
        <v>1172</v>
      </c>
      <c r="U492" s="87" t="s">
        <v>1846</v>
      </c>
      <c r="V492" s="87" t="s">
        <v>40</v>
      </c>
      <c r="W492" s="87" t="s">
        <v>121</v>
      </c>
      <c r="X492" s="87" t="s">
        <v>1260</v>
      </c>
      <c r="Y492" s="87">
        <v>1</v>
      </c>
      <c r="Z492" s="90">
        <f>IF(T492="SOPORTE_TELEFÓNICO",'TARIFAS 2025'!$B$14,IF(V492="PRINCIPAL",'TARIFAS 2025'!$B$8,IF(V492="INTERMEDIA",'TARIFAS 2025'!$C$8,IF(V492="LEJANA",'TARIFAS 2025'!$D$8))))</f>
        <v>51282</v>
      </c>
      <c r="AA492" s="90">
        <f t="shared" si="8"/>
        <v>51282</v>
      </c>
    </row>
    <row r="493" spans="1:27" s="82" customFormat="1" x14ac:dyDescent="0.3">
      <c r="A493" s="87" t="s">
        <v>92</v>
      </c>
      <c r="B493" s="86" t="str">
        <f>VLOOKUP(A493,'CENTROS DE COSTOS'!A:D,2,0)</f>
        <v>0036-0002</v>
      </c>
      <c r="C493" s="86" t="str">
        <f>VLOOKUP(A493,'CENTROS DE COSTOS'!A:D,3,0)</f>
        <v>Wompi Eje Cafetero</v>
      </c>
      <c r="D493" s="87" t="s">
        <v>3838</v>
      </c>
      <c r="E493" s="88" t="s">
        <v>4139</v>
      </c>
      <c r="F493" s="87" t="s">
        <v>3191</v>
      </c>
      <c r="G493" s="86" t="s">
        <v>31</v>
      </c>
      <c r="H493" s="87" t="s">
        <v>458</v>
      </c>
      <c r="I493" s="87" t="s">
        <v>951</v>
      </c>
      <c r="J493" s="87" t="s">
        <v>3482</v>
      </c>
      <c r="K493" s="86" t="s">
        <v>1170</v>
      </c>
      <c r="L493" s="87" t="s">
        <v>4829</v>
      </c>
      <c r="M493" s="89">
        <v>46009.400694444441</v>
      </c>
      <c r="N493" s="89">
        <v>46017.709027777782</v>
      </c>
      <c r="O493" s="86" t="s">
        <v>31</v>
      </c>
      <c r="P493" s="87" t="s">
        <v>1250</v>
      </c>
      <c r="Q493" s="87" t="s">
        <v>1280</v>
      </c>
      <c r="R493" s="87" t="s">
        <v>1283</v>
      </c>
      <c r="S493" s="87" t="s">
        <v>5525</v>
      </c>
      <c r="T493" s="87" t="s">
        <v>1172</v>
      </c>
      <c r="U493" s="87" t="s">
        <v>1841</v>
      </c>
      <c r="V493" s="87" t="s">
        <v>40</v>
      </c>
      <c r="W493" s="87" t="s">
        <v>121</v>
      </c>
      <c r="X493" s="87" t="s">
        <v>1288</v>
      </c>
      <c r="Y493" s="87">
        <v>2</v>
      </c>
      <c r="Z493" s="90">
        <f>IF(T493="SOPORTE_TELEFÓNICO",'TARIFAS 2025'!$B$14,IF(V493="PRINCIPAL",'TARIFAS 2025'!$B$8,IF(V493="INTERMEDIA",'TARIFAS 2025'!$C$8,IF(V493="LEJANA",'TARIFAS 2025'!$D$8))))</f>
        <v>51282</v>
      </c>
      <c r="AA493" s="90">
        <f t="shared" si="8"/>
        <v>102564</v>
      </c>
    </row>
    <row r="494" spans="1:27" s="82" customFormat="1" x14ac:dyDescent="0.3">
      <c r="A494" s="87" t="s">
        <v>80</v>
      </c>
      <c r="B494" s="86" t="str">
        <f>VLOOKUP(A494,'CENTROS DE COSTOS'!A:D,2,0)</f>
        <v>0036-0001</v>
      </c>
      <c r="C494" s="86" t="str">
        <f>VLOOKUP(A494,'CENTROS DE COSTOS'!A:D,3,0)</f>
        <v>Wompi Costa</v>
      </c>
      <c r="D494" s="87" t="s">
        <v>1668</v>
      </c>
      <c r="E494" s="88" t="s">
        <v>4140</v>
      </c>
      <c r="F494" s="87" t="s">
        <v>3192</v>
      </c>
      <c r="G494" s="86" t="s">
        <v>31</v>
      </c>
      <c r="H494" s="87" t="s">
        <v>275</v>
      </c>
      <c r="I494" s="87" t="s">
        <v>80</v>
      </c>
      <c r="J494" s="87" t="s">
        <v>3697</v>
      </c>
      <c r="K494" s="86" t="s">
        <v>1170</v>
      </c>
      <c r="L494" s="87" t="s">
        <v>4830</v>
      </c>
      <c r="M494" s="89">
        <v>46017.581944444442</v>
      </c>
      <c r="N494" s="89">
        <v>46017.722916666673</v>
      </c>
      <c r="O494" s="86" t="s">
        <v>31</v>
      </c>
      <c r="P494" s="87" t="s">
        <v>1262</v>
      </c>
      <c r="Q494" s="87" t="s">
        <v>1263</v>
      </c>
      <c r="R494" s="87" t="s">
        <v>1264</v>
      </c>
      <c r="S494" s="87" t="s">
        <v>5526</v>
      </c>
      <c r="T494" s="87" t="s">
        <v>1253</v>
      </c>
      <c r="U494" s="87" t="s">
        <v>1844</v>
      </c>
      <c r="V494" s="87" t="s">
        <v>40</v>
      </c>
      <c r="W494" s="87" t="s">
        <v>121</v>
      </c>
      <c r="X494" s="87" t="s">
        <v>1228</v>
      </c>
      <c r="Y494" s="87">
        <v>1</v>
      </c>
      <c r="Z494" s="90">
        <f>IF(T494="SOPORTE_TELEFÓNICO",'TARIFAS 2025'!$B$14,IF(V494="PRINCIPAL",'TARIFAS 2025'!$B$8,IF(V494="INTERMEDIA",'TARIFAS 2025'!$C$8,IF(V494="LEJANA",'TARIFAS 2025'!$D$8))))</f>
        <v>22000</v>
      </c>
      <c r="AA494" s="90">
        <f t="shared" si="8"/>
        <v>22000</v>
      </c>
    </row>
    <row r="495" spans="1:27" s="82" customFormat="1" x14ac:dyDescent="0.3">
      <c r="A495" s="87" t="s">
        <v>77</v>
      </c>
      <c r="B495" s="86" t="str">
        <f>VLOOKUP(A495,'CENTROS DE COSTOS'!A:D,2,0)</f>
        <v>0036-0003</v>
      </c>
      <c r="C495" s="86" t="str">
        <f>VLOOKUP(A495,'CENTROS DE COSTOS'!A:D,3,0)</f>
        <v>Wompi Suroccidente</v>
      </c>
      <c r="D495" s="87" t="s">
        <v>1664</v>
      </c>
      <c r="E495" s="88" t="s">
        <v>4141</v>
      </c>
      <c r="F495" s="87" t="s">
        <v>3193</v>
      </c>
      <c r="G495" s="86" t="s">
        <v>31</v>
      </c>
      <c r="H495" s="87" t="s">
        <v>498</v>
      </c>
      <c r="I495" s="87" t="s">
        <v>93</v>
      </c>
      <c r="J495" s="87" t="s">
        <v>2051</v>
      </c>
      <c r="K495" s="86" t="s">
        <v>1170</v>
      </c>
      <c r="L495" s="87" t="s">
        <v>4831</v>
      </c>
      <c r="M495" s="89">
        <v>46014.399305555547</v>
      </c>
      <c r="N495" s="89">
        <v>46018.328472222223</v>
      </c>
      <c r="O495" s="86" t="s">
        <v>31</v>
      </c>
      <c r="P495" s="87" t="s">
        <v>1262</v>
      </c>
      <c r="Q495" s="87" t="s">
        <v>1274</v>
      </c>
      <c r="R495" s="87" t="s">
        <v>1275</v>
      </c>
      <c r="S495" s="87" t="s">
        <v>5527</v>
      </c>
      <c r="T495" s="87" t="s">
        <v>1253</v>
      </c>
      <c r="U495" s="87" t="s">
        <v>1847</v>
      </c>
      <c r="V495" s="87" t="s">
        <v>42</v>
      </c>
      <c r="W495" s="87" t="s">
        <v>121</v>
      </c>
      <c r="X495" s="87" t="s">
        <v>1288</v>
      </c>
      <c r="Y495" s="87">
        <v>1</v>
      </c>
      <c r="Z495" s="90">
        <f>IF(T495="SOPORTE_TELEFÓNICO",'TARIFAS 2025'!$B$14,IF(V495="PRINCIPAL",'TARIFAS 2025'!$B$8,IF(V495="INTERMEDIA",'TARIFAS 2025'!$C$8,IF(V495="LEJANA",'TARIFAS 2025'!$D$8))))</f>
        <v>22000</v>
      </c>
      <c r="AA495" s="90">
        <f t="shared" si="8"/>
        <v>22000</v>
      </c>
    </row>
    <row r="496" spans="1:27" s="82" customFormat="1" x14ac:dyDescent="0.3">
      <c r="A496" s="87" t="s">
        <v>81</v>
      </c>
      <c r="B496" s="86" t="str">
        <f>VLOOKUP(A496,'CENTROS DE COSTOS'!A:D,2,0)</f>
        <v>0036-0007</v>
      </c>
      <c r="C496" s="86" t="str">
        <f>VLOOKUP(A496,'CENTROS DE COSTOS'!A:D,3,0)</f>
        <v>Wompi Santander</v>
      </c>
      <c r="D496" s="87" t="s">
        <v>1647</v>
      </c>
      <c r="E496" s="88" t="s">
        <v>4142</v>
      </c>
      <c r="F496" s="87" t="s">
        <v>3194</v>
      </c>
      <c r="G496" s="86" t="s">
        <v>31</v>
      </c>
      <c r="H496" s="87" t="s">
        <v>891</v>
      </c>
      <c r="I496" s="87" t="s">
        <v>81</v>
      </c>
      <c r="J496" s="87" t="s">
        <v>3698</v>
      </c>
      <c r="K496" s="86" t="s">
        <v>1170</v>
      </c>
      <c r="L496" s="87" t="s">
        <v>4832</v>
      </c>
      <c r="M496" s="89">
        <v>46017.408333333333</v>
      </c>
      <c r="N496" s="89">
        <v>46018.329861111109</v>
      </c>
      <c r="O496" s="86" t="s">
        <v>31</v>
      </c>
      <c r="P496" s="87" t="s">
        <v>1247</v>
      </c>
      <c r="Q496" s="87" t="s">
        <v>1300</v>
      </c>
      <c r="R496" s="87" t="s">
        <v>1301</v>
      </c>
      <c r="S496" s="87" t="s">
        <v>5528</v>
      </c>
      <c r="T496" s="87" t="s">
        <v>1253</v>
      </c>
      <c r="U496" s="87" t="s">
        <v>1843</v>
      </c>
      <c r="V496" s="87" t="s">
        <v>40</v>
      </c>
      <c r="W496" s="87" t="s">
        <v>121</v>
      </c>
      <c r="X496" s="87" t="s">
        <v>1302</v>
      </c>
      <c r="Y496" s="87">
        <v>1</v>
      </c>
      <c r="Z496" s="90">
        <f>IF(T496="SOPORTE_TELEFÓNICO",'TARIFAS 2025'!$B$14,IF(V496="PRINCIPAL",'TARIFAS 2025'!$B$8,IF(V496="INTERMEDIA",'TARIFAS 2025'!$C$8,IF(V496="LEJANA",'TARIFAS 2025'!$D$8))))</f>
        <v>22000</v>
      </c>
      <c r="AA496" s="90">
        <f t="shared" si="8"/>
        <v>22000</v>
      </c>
    </row>
    <row r="497" spans="1:27" s="82" customFormat="1" x14ac:dyDescent="0.3">
      <c r="A497" s="87" t="s">
        <v>91</v>
      </c>
      <c r="B497" s="86" t="str">
        <f>VLOOKUP(A497,'CENTROS DE COSTOS'!A:D,2,0)</f>
        <v>0036-0003</v>
      </c>
      <c r="C497" s="86" t="str">
        <f>VLOOKUP(A497,'CENTROS DE COSTOS'!A:D,3,0)</f>
        <v>Wompi Suroccidente</v>
      </c>
      <c r="D497" s="87" t="s">
        <v>1638</v>
      </c>
      <c r="E497" s="88" t="s">
        <v>4143</v>
      </c>
      <c r="F497" s="87" t="s">
        <v>3195</v>
      </c>
      <c r="G497" s="86" t="s">
        <v>31</v>
      </c>
      <c r="H497" s="87" t="s">
        <v>133</v>
      </c>
      <c r="I497" s="87" t="s">
        <v>91</v>
      </c>
      <c r="J497" s="87" t="s">
        <v>3699</v>
      </c>
      <c r="K497" s="86" t="s">
        <v>1170</v>
      </c>
      <c r="L497" s="87" t="s">
        <v>4833</v>
      </c>
      <c r="M497" s="89">
        <v>46017.513194444437</v>
      </c>
      <c r="N497" s="89">
        <v>46018.334027777782</v>
      </c>
      <c r="O497" s="86" t="s">
        <v>31</v>
      </c>
      <c r="P497" s="87" t="s">
        <v>1262</v>
      </c>
      <c r="Q497" s="87" t="s">
        <v>1263</v>
      </c>
      <c r="R497" s="87" t="s">
        <v>1264</v>
      </c>
      <c r="S497" s="87" t="s">
        <v>5529</v>
      </c>
      <c r="T497" s="87" t="s">
        <v>1253</v>
      </c>
      <c r="U497" s="87" t="s">
        <v>1845</v>
      </c>
      <c r="V497" s="87" t="s">
        <v>40</v>
      </c>
      <c r="W497" s="87" t="s">
        <v>121</v>
      </c>
      <c r="X497" s="87" t="s">
        <v>1288</v>
      </c>
      <c r="Y497" s="87">
        <v>1</v>
      </c>
      <c r="Z497" s="90">
        <f>IF(T497="SOPORTE_TELEFÓNICO",'TARIFAS 2025'!$B$14,IF(V497="PRINCIPAL",'TARIFAS 2025'!$B$8,IF(V497="INTERMEDIA",'TARIFAS 2025'!$C$8,IF(V497="LEJANA",'TARIFAS 2025'!$D$8))))</f>
        <v>22000</v>
      </c>
      <c r="AA497" s="90">
        <f t="shared" si="8"/>
        <v>22000</v>
      </c>
    </row>
    <row r="498" spans="1:27" s="82" customFormat="1" x14ac:dyDescent="0.3">
      <c r="A498" s="87" t="s">
        <v>80</v>
      </c>
      <c r="B498" s="86" t="str">
        <f>VLOOKUP(A498,'CENTROS DE COSTOS'!A:D,2,0)</f>
        <v>0036-0001</v>
      </c>
      <c r="C498" s="86" t="str">
        <f>VLOOKUP(A498,'CENTROS DE COSTOS'!A:D,3,0)</f>
        <v>Wompi Costa</v>
      </c>
      <c r="D498" s="87" t="s">
        <v>1668</v>
      </c>
      <c r="E498" s="88" t="s">
        <v>4144</v>
      </c>
      <c r="F498" s="87" t="s">
        <v>3196</v>
      </c>
      <c r="G498" s="86" t="s">
        <v>31</v>
      </c>
      <c r="H498" s="87" t="s">
        <v>275</v>
      </c>
      <c r="I498" s="87" t="s">
        <v>80</v>
      </c>
      <c r="J498" s="87" t="s">
        <v>3700</v>
      </c>
      <c r="K498" s="86" t="s">
        <v>1170</v>
      </c>
      <c r="L498" s="87" t="s">
        <v>4834</v>
      </c>
      <c r="M498" s="89">
        <v>46017.667361111111</v>
      </c>
      <c r="N498" s="89">
        <v>46018.336111111108</v>
      </c>
      <c r="O498" s="86" t="s">
        <v>31</v>
      </c>
      <c r="P498" s="87" t="s">
        <v>1262</v>
      </c>
      <c r="Q498" s="87" t="s">
        <v>1263</v>
      </c>
      <c r="R498" s="87" t="s">
        <v>1264</v>
      </c>
      <c r="S498" s="87" t="s">
        <v>5530</v>
      </c>
      <c r="T498" s="87" t="s">
        <v>1253</v>
      </c>
      <c r="U498" s="87" t="s">
        <v>1847</v>
      </c>
      <c r="V498" s="87" t="s">
        <v>40</v>
      </c>
      <c r="W498" s="87" t="s">
        <v>121</v>
      </c>
      <c r="X498" s="87" t="s">
        <v>1855</v>
      </c>
      <c r="Y498" s="87">
        <v>1</v>
      </c>
      <c r="Z498" s="90">
        <f>IF(T498="SOPORTE_TELEFÓNICO",'TARIFAS 2025'!$B$14,IF(V498="PRINCIPAL",'TARIFAS 2025'!$B$8,IF(V498="INTERMEDIA",'TARIFAS 2025'!$C$8,IF(V498="LEJANA",'TARIFAS 2025'!$D$8))))</f>
        <v>22000</v>
      </c>
      <c r="AA498" s="90">
        <f t="shared" si="8"/>
        <v>22000</v>
      </c>
    </row>
    <row r="499" spans="1:27" s="82" customFormat="1" x14ac:dyDescent="0.3">
      <c r="A499" s="87" t="s">
        <v>90</v>
      </c>
      <c r="B499" s="86" t="str">
        <f>VLOOKUP(A499,'CENTROS DE COSTOS'!A:D,2,0)</f>
        <v>0036-0006</v>
      </c>
      <c r="C499" s="86" t="str">
        <f>VLOOKUP(A499,'CENTROS DE COSTOS'!A:D,3,0)</f>
        <v>Wompi Oriente</v>
      </c>
      <c r="D499" s="87" t="s">
        <v>1661</v>
      </c>
      <c r="E499" s="88" t="s">
        <v>4145</v>
      </c>
      <c r="F499" s="87" t="s">
        <v>3197</v>
      </c>
      <c r="G499" s="86" t="s">
        <v>31</v>
      </c>
      <c r="H499" s="87" t="s">
        <v>740</v>
      </c>
      <c r="I499" s="87" t="s">
        <v>90</v>
      </c>
      <c r="J499" s="87" t="s">
        <v>3701</v>
      </c>
      <c r="K499" s="86" t="s">
        <v>1170</v>
      </c>
      <c r="L499" s="87" t="s">
        <v>4835</v>
      </c>
      <c r="M499" s="89">
        <v>46017.59652777778</v>
      </c>
      <c r="N499" s="89">
        <v>46018.392361111109</v>
      </c>
      <c r="O499" s="86" t="s">
        <v>31</v>
      </c>
      <c r="P499" s="87" t="s">
        <v>1250</v>
      </c>
      <c r="Q499" s="87" t="s">
        <v>1251</v>
      </c>
      <c r="R499" s="87" t="s">
        <v>1314</v>
      </c>
      <c r="S499" s="87" t="s">
        <v>5531</v>
      </c>
      <c r="T499" s="87" t="s">
        <v>1253</v>
      </c>
      <c r="U499" s="87" t="s">
        <v>1840</v>
      </c>
      <c r="V499" s="87" t="s">
        <v>40</v>
      </c>
      <c r="W499" s="87" t="s">
        <v>121</v>
      </c>
      <c r="X499" s="87" t="s">
        <v>1187</v>
      </c>
      <c r="Y499" s="87">
        <v>1</v>
      </c>
      <c r="Z499" s="90">
        <f>IF(T499="SOPORTE_TELEFÓNICO",'TARIFAS 2025'!$B$14,IF(V499="PRINCIPAL",'TARIFAS 2025'!$B$8,IF(V499="INTERMEDIA",'TARIFAS 2025'!$C$8,IF(V499="LEJANA",'TARIFAS 2025'!$D$8))))</f>
        <v>22000</v>
      </c>
      <c r="AA499" s="90">
        <f t="shared" si="8"/>
        <v>22000</v>
      </c>
    </row>
    <row r="500" spans="1:27" s="82" customFormat="1" x14ac:dyDescent="0.3">
      <c r="A500" s="87" t="s">
        <v>90</v>
      </c>
      <c r="B500" s="86" t="str">
        <f>VLOOKUP(A500,'CENTROS DE COSTOS'!A:D,2,0)</f>
        <v>0036-0006</v>
      </c>
      <c r="C500" s="86" t="str">
        <f>VLOOKUP(A500,'CENTROS DE COSTOS'!A:D,3,0)</f>
        <v>Wompi Oriente</v>
      </c>
      <c r="D500" s="87" t="s">
        <v>1661</v>
      </c>
      <c r="E500" s="88" t="s">
        <v>4146</v>
      </c>
      <c r="F500" s="87" t="s">
        <v>3198</v>
      </c>
      <c r="G500" s="86" t="s">
        <v>31</v>
      </c>
      <c r="H500" s="87" t="s">
        <v>740</v>
      </c>
      <c r="I500" s="87" t="s">
        <v>90</v>
      </c>
      <c r="J500" s="87" t="s">
        <v>3702</v>
      </c>
      <c r="K500" s="86" t="s">
        <v>1170</v>
      </c>
      <c r="L500" s="87" t="s">
        <v>4836</v>
      </c>
      <c r="M500" s="89">
        <v>46017.65</v>
      </c>
      <c r="N500" s="89">
        <v>46018.438194444447</v>
      </c>
      <c r="O500" s="86" t="s">
        <v>31</v>
      </c>
      <c r="P500" s="87" t="s">
        <v>1247</v>
      </c>
      <c r="Q500" s="87" t="s">
        <v>1248</v>
      </c>
      <c r="R500" s="87" t="s">
        <v>1301</v>
      </c>
      <c r="S500" s="87" t="s">
        <v>5532</v>
      </c>
      <c r="T500" s="87" t="s">
        <v>1172</v>
      </c>
      <c r="U500" s="87" t="s">
        <v>1848</v>
      </c>
      <c r="V500" s="87" t="s">
        <v>40</v>
      </c>
      <c r="W500" s="87" t="s">
        <v>121</v>
      </c>
      <c r="X500" s="87" t="s">
        <v>1187</v>
      </c>
      <c r="Y500" s="87">
        <v>1</v>
      </c>
      <c r="Z500" s="90">
        <f>IF(T500="SOPORTE_TELEFÓNICO",'TARIFAS 2025'!$B$14,IF(V500="PRINCIPAL",'TARIFAS 2025'!$B$8,IF(V500="INTERMEDIA",'TARIFAS 2025'!$C$8,IF(V500="LEJANA",'TARIFAS 2025'!$D$8))))</f>
        <v>51282</v>
      </c>
      <c r="AA500" s="90">
        <f t="shared" si="8"/>
        <v>51282</v>
      </c>
    </row>
    <row r="501" spans="1:27" s="82" customFormat="1" x14ac:dyDescent="0.3">
      <c r="A501" s="87" t="s">
        <v>80</v>
      </c>
      <c r="B501" s="86" t="str">
        <f>VLOOKUP(A501,'CENTROS DE COSTOS'!A:D,2,0)</f>
        <v>0036-0001</v>
      </c>
      <c r="C501" s="86" t="str">
        <f>VLOOKUP(A501,'CENTROS DE COSTOS'!A:D,3,0)</f>
        <v>Wompi Costa</v>
      </c>
      <c r="D501" s="87" t="s">
        <v>1668</v>
      </c>
      <c r="E501" s="88" t="s">
        <v>4147</v>
      </c>
      <c r="F501" s="87" t="s">
        <v>3187</v>
      </c>
      <c r="G501" s="86" t="s">
        <v>31</v>
      </c>
      <c r="H501" s="87" t="s">
        <v>275</v>
      </c>
      <c r="I501" s="87" t="s">
        <v>80</v>
      </c>
      <c r="J501" s="87" t="s">
        <v>2006</v>
      </c>
      <c r="K501" s="86" t="s">
        <v>1170</v>
      </c>
      <c r="L501" s="87" t="s">
        <v>4837</v>
      </c>
      <c r="M501" s="89">
        <v>46018.375</v>
      </c>
      <c r="N501" s="89">
        <v>46018.458333333343</v>
      </c>
      <c r="O501" s="86" t="s">
        <v>31</v>
      </c>
      <c r="P501" s="87" t="s">
        <v>1262</v>
      </c>
      <c r="Q501" s="87" t="s">
        <v>1274</v>
      </c>
      <c r="R501" s="87" t="s">
        <v>1275</v>
      </c>
      <c r="S501" s="87" t="s">
        <v>5533</v>
      </c>
      <c r="T501" s="87" t="s">
        <v>1172</v>
      </c>
      <c r="U501" s="87" t="s">
        <v>1847</v>
      </c>
      <c r="V501" s="87" t="s">
        <v>40</v>
      </c>
      <c r="W501" s="87" t="s">
        <v>121</v>
      </c>
      <c r="X501" s="87" t="s">
        <v>1855</v>
      </c>
      <c r="Y501" s="87">
        <v>1</v>
      </c>
      <c r="Z501" s="90">
        <f>IF(T501="SOPORTE_TELEFÓNICO",'TARIFAS 2025'!$B$14,IF(V501="PRINCIPAL",'TARIFAS 2025'!$B$8,IF(V501="INTERMEDIA",'TARIFAS 2025'!$C$8,IF(V501="LEJANA",'TARIFAS 2025'!$D$8))))</f>
        <v>51282</v>
      </c>
      <c r="AA501" s="90">
        <f t="shared" si="8"/>
        <v>51282</v>
      </c>
    </row>
    <row r="502" spans="1:27" s="82" customFormat="1" x14ac:dyDescent="0.3">
      <c r="A502" s="87" t="s">
        <v>71</v>
      </c>
      <c r="B502" s="86" t="str">
        <f>VLOOKUP(A502,'CENTROS DE COSTOS'!A:D,2,0)</f>
        <v>0036-0004</v>
      </c>
      <c r="C502" s="86" t="str">
        <f>VLOOKUP(A502,'CENTROS DE COSTOS'!A:D,3,0)</f>
        <v>Wompi Centro</v>
      </c>
      <c r="D502" s="87" t="s">
        <v>1657</v>
      </c>
      <c r="E502" s="88" t="s">
        <v>4148</v>
      </c>
      <c r="F502" s="87" t="s">
        <v>3199</v>
      </c>
      <c r="G502" s="86" t="s">
        <v>31</v>
      </c>
      <c r="H502" s="87" t="s">
        <v>618</v>
      </c>
      <c r="I502" s="87" t="s">
        <v>723</v>
      </c>
      <c r="J502" s="87" t="s">
        <v>2016</v>
      </c>
      <c r="K502" s="86" t="s">
        <v>1170</v>
      </c>
      <c r="L502" s="87" t="s">
        <v>4838</v>
      </c>
      <c r="M502" s="89">
        <v>46018.425694444442</v>
      </c>
      <c r="N502" s="89">
        <v>46018.479861111111</v>
      </c>
      <c r="O502" s="86" t="s">
        <v>31</v>
      </c>
      <c r="P502" s="87" t="s">
        <v>1257</v>
      </c>
      <c r="Q502" s="87" t="s">
        <v>1258</v>
      </c>
      <c r="R502" s="87" t="s">
        <v>1259</v>
      </c>
      <c r="S502" s="87" t="s">
        <v>5534</v>
      </c>
      <c r="T502" s="87" t="s">
        <v>1253</v>
      </c>
      <c r="U502" s="87" t="s">
        <v>1840</v>
      </c>
      <c r="V502" s="87" t="s">
        <v>41</v>
      </c>
      <c r="W502" s="87" t="s">
        <v>121</v>
      </c>
      <c r="X502" s="87" t="s">
        <v>1306</v>
      </c>
      <c r="Y502" s="87">
        <v>1</v>
      </c>
      <c r="Z502" s="90">
        <f>IF(T502="SOPORTE_TELEFÓNICO",'TARIFAS 2025'!$B$14,IF(V502="PRINCIPAL",'TARIFAS 2025'!$B$8,IF(V502="INTERMEDIA",'TARIFAS 2025'!$C$8,IF(V502="LEJANA",'TARIFAS 2025'!$D$8))))</f>
        <v>22000</v>
      </c>
      <c r="AA502" s="90">
        <f t="shared" si="8"/>
        <v>22000</v>
      </c>
    </row>
    <row r="503" spans="1:27" s="82" customFormat="1" x14ac:dyDescent="0.3">
      <c r="A503" s="87" t="s">
        <v>96</v>
      </c>
      <c r="B503" s="86" t="str">
        <f>VLOOKUP(A503,'CENTROS DE COSTOS'!A:D,2,0)</f>
        <v>0036-0007</v>
      </c>
      <c r="C503" s="86" t="str">
        <f>VLOOKUP(A503,'CENTROS DE COSTOS'!A:D,3,0)</f>
        <v>Wompi Santander</v>
      </c>
      <c r="D503" s="87" t="s">
        <v>3844</v>
      </c>
      <c r="E503" s="88" t="s">
        <v>4149</v>
      </c>
      <c r="F503" s="87" t="s">
        <v>3200</v>
      </c>
      <c r="G503" s="86" t="s">
        <v>31</v>
      </c>
      <c r="H503" s="87" t="s">
        <v>322</v>
      </c>
      <c r="I503" s="87" t="s">
        <v>415</v>
      </c>
      <c r="J503" s="87" t="s">
        <v>3703</v>
      </c>
      <c r="K503" s="86" t="s">
        <v>1170</v>
      </c>
      <c r="L503" s="87" t="s">
        <v>4839</v>
      </c>
      <c r="M503" s="89">
        <v>46013.436805555553</v>
      </c>
      <c r="N503" s="89">
        <v>46018.504166666673</v>
      </c>
      <c r="O503" s="86" t="s">
        <v>31</v>
      </c>
      <c r="P503" s="87" t="s">
        <v>1250</v>
      </c>
      <c r="Q503" s="87" t="s">
        <v>1280</v>
      </c>
      <c r="R503" s="87" t="s">
        <v>1283</v>
      </c>
      <c r="S503" s="87" t="s">
        <v>5535</v>
      </c>
      <c r="T503" s="87" t="s">
        <v>1253</v>
      </c>
      <c r="U503" s="87" t="s">
        <v>1841</v>
      </c>
      <c r="V503" s="87" t="s">
        <v>40</v>
      </c>
      <c r="W503" s="87" t="s">
        <v>121</v>
      </c>
      <c r="X503" s="87" t="s">
        <v>1272</v>
      </c>
      <c r="Y503" s="87">
        <v>2</v>
      </c>
      <c r="Z503" s="90">
        <f>IF(T503="SOPORTE_TELEFÓNICO",'TARIFAS 2025'!$B$14,IF(V503="PRINCIPAL",'TARIFAS 2025'!$B$8,IF(V503="INTERMEDIA",'TARIFAS 2025'!$C$8,IF(V503="LEJANA",'TARIFAS 2025'!$D$8))))</f>
        <v>22000</v>
      </c>
      <c r="AA503" s="90">
        <f t="shared" si="8"/>
        <v>44000</v>
      </c>
    </row>
    <row r="504" spans="1:27" s="82" customFormat="1" x14ac:dyDescent="0.3">
      <c r="A504" s="87" t="s">
        <v>96</v>
      </c>
      <c r="B504" s="86" t="str">
        <f>VLOOKUP(A504,'CENTROS DE COSTOS'!A:D,2,0)</f>
        <v>0036-0007</v>
      </c>
      <c r="C504" s="86" t="str">
        <f>VLOOKUP(A504,'CENTROS DE COSTOS'!A:D,3,0)</f>
        <v>Wompi Santander</v>
      </c>
      <c r="D504" s="87" t="s">
        <v>1696</v>
      </c>
      <c r="E504" s="88" t="s">
        <v>4150</v>
      </c>
      <c r="F504" s="87" t="s">
        <v>3201</v>
      </c>
      <c r="G504" s="86" t="s">
        <v>31</v>
      </c>
      <c r="H504" s="87" t="s">
        <v>322</v>
      </c>
      <c r="I504" s="87" t="s">
        <v>96</v>
      </c>
      <c r="J504" s="87" t="s">
        <v>3704</v>
      </c>
      <c r="K504" s="86" t="s">
        <v>1170</v>
      </c>
      <c r="L504" s="87" t="s">
        <v>4840</v>
      </c>
      <c r="M504" s="89">
        <v>46018.375</v>
      </c>
      <c r="N504" s="89">
        <v>46018.536111111112</v>
      </c>
      <c r="O504" s="86" t="s">
        <v>31</v>
      </c>
      <c r="P504" s="87" t="s">
        <v>1265</v>
      </c>
      <c r="Q504" s="87" t="s">
        <v>1371</v>
      </c>
      <c r="R504" s="87" t="s">
        <v>1267</v>
      </c>
      <c r="S504" s="87" t="s">
        <v>5536</v>
      </c>
      <c r="T504" s="87" t="s">
        <v>1172</v>
      </c>
      <c r="U504" s="87" t="s">
        <v>1845</v>
      </c>
      <c r="V504" s="87" t="s">
        <v>40</v>
      </c>
      <c r="W504" s="87" t="s">
        <v>121</v>
      </c>
      <c r="X504" s="87" t="s">
        <v>1335</v>
      </c>
      <c r="Y504" s="87">
        <v>1</v>
      </c>
      <c r="Z504" s="90">
        <f>IF(T504="SOPORTE_TELEFÓNICO",'TARIFAS 2025'!$B$14,IF(V504="PRINCIPAL",'TARIFAS 2025'!$B$8,IF(V504="INTERMEDIA",'TARIFAS 2025'!$C$8,IF(V504="LEJANA",'TARIFAS 2025'!$D$8))))</f>
        <v>51282</v>
      </c>
      <c r="AA504" s="90">
        <f t="shared" si="8"/>
        <v>51282</v>
      </c>
    </row>
    <row r="505" spans="1:27" s="82" customFormat="1" x14ac:dyDescent="0.3">
      <c r="A505" s="87" t="s">
        <v>85</v>
      </c>
      <c r="B505" s="86" t="str">
        <f>VLOOKUP(A505,'CENTROS DE COSTOS'!A:D,2,0)</f>
        <v>0036-0006</v>
      </c>
      <c r="C505" s="86" t="str">
        <f>VLOOKUP(A505,'CENTROS DE COSTOS'!A:D,3,0)</f>
        <v>Wompi Oriente</v>
      </c>
      <c r="D505" s="87" t="s">
        <v>1640</v>
      </c>
      <c r="E505" s="88" t="s">
        <v>4151</v>
      </c>
      <c r="F505" s="87" t="s">
        <v>3202</v>
      </c>
      <c r="G505" s="86" t="s">
        <v>31</v>
      </c>
      <c r="H505" s="87" t="s">
        <v>1056</v>
      </c>
      <c r="I505" s="87" t="s">
        <v>85</v>
      </c>
      <c r="J505" s="87" t="s">
        <v>2089</v>
      </c>
      <c r="K505" s="86" t="s">
        <v>1170</v>
      </c>
      <c r="L505" s="87" t="s">
        <v>4841</v>
      </c>
      <c r="M505" s="89">
        <v>46018.375</v>
      </c>
      <c r="N505" s="89">
        <v>46018.548611111109</v>
      </c>
      <c r="O505" s="86" t="s">
        <v>31</v>
      </c>
      <c r="P505" s="87" t="s">
        <v>1247</v>
      </c>
      <c r="Q505" s="87" t="s">
        <v>1248</v>
      </c>
      <c r="R505" s="87" t="s">
        <v>1249</v>
      </c>
      <c r="S505" s="87" t="s">
        <v>5537</v>
      </c>
      <c r="T505" s="87" t="s">
        <v>1172</v>
      </c>
      <c r="U505" s="87" t="s">
        <v>1848</v>
      </c>
      <c r="V505" s="87" t="s">
        <v>40</v>
      </c>
      <c r="W505" s="87" t="s">
        <v>121</v>
      </c>
      <c r="X505" s="87" t="s">
        <v>1186</v>
      </c>
      <c r="Y505" s="87">
        <v>1</v>
      </c>
      <c r="Z505" s="90">
        <f>IF(T505="SOPORTE_TELEFÓNICO",'TARIFAS 2025'!$B$14,IF(V505="PRINCIPAL",'TARIFAS 2025'!$B$8,IF(V505="INTERMEDIA",'TARIFAS 2025'!$C$8,IF(V505="LEJANA",'TARIFAS 2025'!$D$8))))</f>
        <v>51282</v>
      </c>
      <c r="AA505" s="90">
        <f t="shared" si="8"/>
        <v>51282</v>
      </c>
    </row>
    <row r="506" spans="1:27" s="82" customFormat="1" x14ac:dyDescent="0.3">
      <c r="A506" s="87" t="s">
        <v>80</v>
      </c>
      <c r="B506" s="86" t="str">
        <f>VLOOKUP(A506,'CENTROS DE COSTOS'!A:D,2,0)</f>
        <v>0036-0001</v>
      </c>
      <c r="C506" s="86" t="str">
        <f>VLOOKUP(A506,'CENTROS DE COSTOS'!A:D,3,0)</f>
        <v>Wompi Costa</v>
      </c>
      <c r="D506" s="87" t="s">
        <v>1668</v>
      </c>
      <c r="E506" s="88" t="s">
        <v>4152</v>
      </c>
      <c r="F506" s="87" t="s">
        <v>3187</v>
      </c>
      <c r="G506" s="86" t="s">
        <v>31</v>
      </c>
      <c r="H506" s="87" t="s">
        <v>275</v>
      </c>
      <c r="I506" s="87" t="s">
        <v>80</v>
      </c>
      <c r="J506" s="87" t="s">
        <v>2006</v>
      </c>
      <c r="K506" s="86" t="s">
        <v>1170</v>
      </c>
      <c r="L506" s="87" t="s">
        <v>4842</v>
      </c>
      <c r="M506" s="89">
        <v>46018.518055555563</v>
      </c>
      <c r="N506" s="89">
        <v>46018.570138888892</v>
      </c>
      <c r="O506" s="86" t="s">
        <v>31</v>
      </c>
      <c r="P506" s="87" t="s">
        <v>1250</v>
      </c>
      <c r="Q506" s="87" t="s">
        <v>1280</v>
      </c>
      <c r="R506" s="87" t="s">
        <v>1281</v>
      </c>
      <c r="S506" s="87" t="s">
        <v>5538</v>
      </c>
      <c r="T506" s="87" t="s">
        <v>1253</v>
      </c>
      <c r="U506" s="87" t="s">
        <v>1847</v>
      </c>
      <c r="V506" s="87" t="s">
        <v>40</v>
      </c>
      <c r="W506" s="87" t="s">
        <v>121</v>
      </c>
      <c r="X506" s="87" t="s">
        <v>1855</v>
      </c>
      <c r="Y506" s="87">
        <v>1</v>
      </c>
      <c r="Z506" s="90">
        <f>IF(T506="SOPORTE_TELEFÓNICO",'TARIFAS 2025'!$B$14,IF(V506="PRINCIPAL",'TARIFAS 2025'!$B$8,IF(V506="INTERMEDIA",'TARIFAS 2025'!$C$8,IF(V506="LEJANA",'TARIFAS 2025'!$D$8))))</f>
        <v>22000</v>
      </c>
      <c r="AA506" s="90">
        <f t="shared" si="8"/>
        <v>22000</v>
      </c>
    </row>
    <row r="507" spans="1:27" s="82" customFormat="1" x14ac:dyDescent="0.3">
      <c r="A507" s="87" t="s">
        <v>91</v>
      </c>
      <c r="B507" s="86" t="str">
        <f>VLOOKUP(A507,'CENTROS DE COSTOS'!A:D,2,0)</f>
        <v>0036-0003</v>
      </c>
      <c r="C507" s="86" t="str">
        <f>VLOOKUP(A507,'CENTROS DE COSTOS'!A:D,3,0)</f>
        <v>Wompi Suroccidente</v>
      </c>
      <c r="D507" s="87" t="s">
        <v>1645</v>
      </c>
      <c r="E507" s="88" t="s">
        <v>4153</v>
      </c>
      <c r="F507" s="87" t="s">
        <v>3203</v>
      </c>
      <c r="G507" s="86" t="s">
        <v>31</v>
      </c>
      <c r="H507" s="87" t="s">
        <v>133</v>
      </c>
      <c r="I507" s="87" t="s">
        <v>850</v>
      </c>
      <c r="J507" s="87" t="s">
        <v>2092</v>
      </c>
      <c r="K507" s="86" t="s">
        <v>1170</v>
      </c>
      <c r="L507" s="87" t="s">
        <v>4843</v>
      </c>
      <c r="M507" s="89">
        <v>46015.470833333333</v>
      </c>
      <c r="N507" s="89">
        <v>46018.587500000001</v>
      </c>
      <c r="O507" s="86" t="s">
        <v>31</v>
      </c>
      <c r="P507" s="87" t="s">
        <v>1250</v>
      </c>
      <c r="Q507" s="87" t="s">
        <v>1280</v>
      </c>
      <c r="R507" s="87" t="s">
        <v>1283</v>
      </c>
      <c r="S507" s="87" t="s">
        <v>5539</v>
      </c>
      <c r="T507" s="87" t="s">
        <v>1253</v>
      </c>
      <c r="U507" s="87" t="s">
        <v>1840</v>
      </c>
      <c r="V507" s="87" t="s">
        <v>42</v>
      </c>
      <c r="W507" s="87" t="s">
        <v>121</v>
      </c>
      <c r="X507" s="87" t="s">
        <v>1288</v>
      </c>
      <c r="Y507" s="87">
        <v>1</v>
      </c>
      <c r="Z507" s="90">
        <f>IF(T507="SOPORTE_TELEFÓNICO",'TARIFAS 2025'!$B$14,IF(V507="PRINCIPAL",'TARIFAS 2025'!$B$8,IF(V507="INTERMEDIA",'TARIFAS 2025'!$C$8,IF(V507="LEJANA",'TARIFAS 2025'!$D$8))))</f>
        <v>22000</v>
      </c>
      <c r="AA507" s="90">
        <f t="shared" si="8"/>
        <v>22000</v>
      </c>
    </row>
    <row r="508" spans="1:27" s="82" customFormat="1" x14ac:dyDescent="0.3">
      <c r="A508" s="87" t="s">
        <v>92</v>
      </c>
      <c r="B508" s="86" t="str">
        <f>VLOOKUP(A508,'CENTROS DE COSTOS'!A:D,2,0)</f>
        <v>0036-0002</v>
      </c>
      <c r="C508" s="86" t="str">
        <f>VLOOKUP(A508,'CENTROS DE COSTOS'!A:D,3,0)</f>
        <v>Wompi Eje Cafetero</v>
      </c>
      <c r="D508" s="87" t="s">
        <v>1654</v>
      </c>
      <c r="E508" s="88" t="s">
        <v>4154</v>
      </c>
      <c r="F508" s="87" t="s">
        <v>3204</v>
      </c>
      <c r="G508" s="86" t="s">
        <v>31</v>
      </c>
      <c r="H508" s="87" t="s">
        <v>458</v>
      </c>
      <c r="I508" s="87" t="s">
        <v>92</v>
      </c>
      <c r="J508" s="87" t="s">
        <v>1997</v>
      </c>
      <c r="K508" s="86" t="s">
        <v>1170</v>
      </c>
      <c r="L508" s="87" t="s">
        <v>4844</v>
      </c>
      <c r="M508" s="89">
        <v>45939.333333333343</v>
      </c>
      <c r="N508" s="89">
        <v>46020.413194444453</v>
      </c>
      <c r="O508" s="86" t="s">
        <v>31</v>
      </c>
      <c r="P508" s="87" t="s">
        <v>1254</v>
      </c>
      <c r="Q508" s="87" t="s">
        <v>1255</v>
      </c>
      <c r="R508" s="87" t="s">
        <v>1256</v>
      </c>
      <c r="S508" s="87" t="s">
        <v>5540</v>
      </c>
      <c r="T508" s="87" t="s">
        <v>1253</v>
      </c>
      <c r="U508" s="87" t="s">
        <v>1846</v>
      </c>
      <c r="V508" s="87" t="s">
        <v>40</v>
      </c>
      <c r="W508" s="87" t="s">
        <v>121</v>
      </c>
      <c r="X508" s="87" t="s">
        <v>1288</v>
      </c>
      <c r="Y508" s="87">
        <v>3</v>
      </c>
      <c r="Z508" s="90">
        <f>IF(T508="SOPORTE_TELEFÓNICO",'TARIFAS 2025'!$B$14,IF(V508="PRINCIPAL",'TARIFAS 2025'!$B$8,IF(V508="INTERMEDIA",'TARIFAS 2025'!$C$8,IF(V508="LEJANA",'TARIFAS 2025'!$D$8))))</f>
        <v>22000</v>
      </c>
      <c r="AA508" s="90">
        <f t="shared" si="8"/>
        <v>66000</v>
      </c>
    </row>
    <row r="509" spans="1:27" s="82" customFormat="1" x14ac:dyDescent="0.3">
      <c r="A509" s="87" t="s">
        <v>92</v>
      </c>
      <c r="B509" s="86" t="str">
        <f>VLOOKUP(A509,'CENTROS DE COSTOS'!A:D,2,0)</f>
        <v>0036-0002</v>
      </c>
      <c r="C509" s="86" t="str">
        <f>VLOOKUP(A509,'CENTROS DE COSTOS'!A:D,3,0)</f>
        <v>Wompi Eje Cafetero</v>
      </c>
      <c r="D509" s="87" t="s">
        <v>1654</v>
      </c>
      <c r="E509" s="88" t="s">
        <v>4155</v>
      </c>
      <c r="F509" s="87" t="s">
        <v>3205</v>
      </c>
      <c r="G509" s="86" t="s">
        <v>31</v>
      </c>
      <c r="H509" s="87" t="s">
        <v>458</v>
      </c>
      <c r="I509" s="87" t="s">
        <v>92</v>
      </c>
      <c r="J509" s="87" t="s">
        <v>3705</v>
      </c>
      <c r="K509" s="86" t="s">
        <v>1170</v>
      </c>
      <c r="L509" s="87" t="s">
        <v>4845</v>
      </c>
      <c r="M509" s="89">
        <v>45939.655555555553</v>
      </c>
      <c r="N509" s="89">
        <v>46020.438194444447</v>
      </c>
      <c r="O509" s="86" t="s">
        <v>31</v>
      </c>
      <c r="P509" s="87" t="s">
        <v>1254</v>
      </c>
      <c r="Q509" s="87" t="s">
        <v>1255</v>
      </c>
      <c r="R509" s="87" t="s">
        <v>1256</v>
      </c>
      <c r="S509" s="87" t="s">
        <v>5541</v>
      </c>
      <c r="T509" s="87" t="s">
        <v>1253</v>
      </c>
      <c r="U509" s="87" t="s">
        <v>1847</v>
      </c>
      <c r="V509" s="87" t="s">
        <v>40</v>
      </c>
      <c r="W509" s="87" t="s">
        <v>121</v>
      </c>
      <c r="X509" s="87" t="s">
        <v>1288</v>
      </c>
      <c r="Y509" s="87">
        <v>3</v>
      </c>
      <c r="Z509" s="90">
        <f>IF(T509="SOPORTE_TELEFÓNICO",'TARIFAS 2025'!$B$14,IF(V509="PRINCIPAL",'TARIFAS 2025'!$B$8,IF(V509="INTERMEDIA",'TARIFAS 2025'!$C$8,IF(V509="LEJANA",'TARIFAS 2025'!$D$8))))</f>
        <v>22000</v>
      </c>
      <c r="AA509" s="90">
        <f t="shared" si="8"/>
        <v>66000</v>
      </c>
    </row>
    <row r="510" spans="1:27" s="82" customFormat="1" x14ac:dyDescent="0.3">
      <c r="A510" s="87" t="s">
        <v>80</v>
      </c>
      <c r="B510" s="86" t="str">
        <f>VLOOKUP(A510,'CENTROS DE COSTOS'!A:D,2,0)</f>
        <v>0036-0001</v>
      </c>
      <c r="C510" s="86" t="str">
        <f>VLOOKUP(A510,'CENTROS DE COSTOS'!A:D,3,0)</f>
        <v>Wompi Costa</v>
      </c>
      <c r="D510" s="87" t="s">
        <v>1668</v>
      </c>
      <c r="E510" s="88" t="s">
        <v>4156</v>
      </c>
      <c r="F510" s="87" t="s">
        <v>3206</v>
      </c>
      <c r="G510" s="86" t="s">
        <v>31</v>
      </c>
      <c r="H510" s="87" t="s">
        <v>275</v>
      </c>
      <c r="I510" s="87" t="s">
        <v>80</v>
      </c>
      <c r="J510" s="87" t="s">
        <v>2025</v>
      </c>
      <c r="K510" s="86" t="s">
        <v>1170</v>
      </c>
      <c r="L510" s="87" t="s">
        <v>4846</v>
      </c>
      <c r="M510" s="89">
        <v>45967.54791666667</v>
      </c>
      <c r="N510" s="89">
        <v>46020.440972222219</v>
      </c>
      <c r="O510" s="86" t="s">
        <v>31</v>
      </c>
      <c r="P510" s="87" t="s">
        <v>1254</v>
      </c>
      <c r="Q510" s="87" t="s">
        <v>1255</v>
      </c>
      <c r="R510" s="87" t="s">
        <v>1256</v>
      </c>
      <c r="S510" s="87" t="s">
        <v>5542</v>
      </c>
      <c r="T510" s="87" t="s">
        <v>1253</v>
      </c>
      <c r="U510" s="87" t="s">
        <v>1846</v>
      </c>
      <c r="V510" s="87" t="s">
        <v>40</v>
      </c>
      <c r="W510" s="87" t="s">
        <v>121</v>
      </c>
      <c r="X510" s="87" t="s">
        <v>1295</v>
      </c>
      <c r="Y510" s="87">
        <v>3</v>
      </c>
      <c r="Z510" s="90">
        <f>IF(T510="SOPORTE_TELEFÓNICO",'TARIFAS 2025'!$B$14,IF(V510="PRINCIPAL",'TARIFAS 2025'!$B$8,IF(V510="INTERMEDIA",'TARIFAS 2025'!$C$8,IF(V510="LEJANA",'TARIFAS 2025'!$D$8))))</f>
        <v>22000</v>
      </c>
      <c r="AA510" s="90">
        <f t="shared" si="8"/>
        <v>66000</v>
      </c>
    </row>
    <row r="511" spans="1:27" s="82" customFormat="1" x14ac:dyDescent="0.3">
      <c r="A511" s="87" t="s">
        <v>92</v>
      </c>
      <c r="B511" s="86" t="str">
        <f>VLOOKUP(A511,'CENTROS DE COSTOS'!A:D,2,0)</f>
        <v>0036-0002</v>
      </c>
      <c r="C511" s="86" t="str">
        <f>VLOOKUP(A511,'CENTROS DE COSTOS'!A:D,3,0)</f>
        <v>Wompi Eje Cafetero</v>
      </c>
      <c r="D511" s="87" t="s">
        <v>1654</v>
      </c>
      <c r="E511" s="88" t="s">
        <v>4157</v>
      </c>
      <c r="F511" s="87" t="s">
        <v>3207</v>
      </c>
      <c r="G511" s="86" t="s">
        <v>31</v>
      </c>
      <c r="H511" s="87" t="s">
        <v>458</v>
      </c>
      <c r="I511" s="87" t="s">
        <v>92</v>
      </c>
      <c r="J511" s="87" t="s">
        <v>3706</v>
      </c>
      <c r="K511" s="86" t="s">
        <v>1170</v>
      </c>
      <c r="L511" s="87" t="s">
        <v>4847</v>
      </c>
      <c r="M511" s="89">
        <v>45940.450694444437</v>
      </c>
      <c r="N511" s="89">
        <v>46020.447222222218</v>
      </c>
      <c r="O511" s="86" t="s">
        <v>31</v>
      </c>
      <c r="P511" s="87" t="s">
        <v>1254</v>
      </c>
      <c r="Q511" s="87" t="s">
        <v>1255</v>
      </c>
      <c r="R511" s="87" t="s">
        <v>1256</v>
      </c>
      <c r="S511" s="87" t="s">
        <v>5543</v>
      </c>
      <c r="T511" s="87" t="s">
        <v>1253</v>
      </c>
      <c r="U511" s="87" t="s">
        <v>1847</v>
      </c>
      <c r="V511" s="87" t="s">
        <v>40</v>
      </c>
      <c r="W511" s="87" t="s">
        <v>121</v>
      </c>
      <c r="X511" s="87" t="s">
        <v>1288</v>
      </c>
      <c r="Y511" s="87">
        <v>3</v>
      </c>
      <c r="Z511" s="90">
        <f>IF(T511="SOPORTE_TELEFÓNICO",'TARIFAS 2025'!$B$14,IF(V511="PRINCIPAL",'TARIFAS 2025'!$B$8,IF(V511="INTERMEDIA",'TARIFAS 2025'!$C$8,IF(V511="LEJANA",'TARIFAS 2025'!$D$8))))</f>
        <v>22000</v>
      </c>
      <c r="AA511" s="90">
        <f t="shared" si="8"/>
        <v>66000</v>
      </c>
    </row>
    <row r="512" spans="1:27" s="82" customFormat="1" x14ac:dyDescent="0.3">
      <c r="A512" s="87" t="s">
        <v>71</v>
      </c>
      <c r="B512" s="86" t="str">
        <f>VLOOKUP(A512,'CENTROS DE COSTOS'!A:D,2,0)</f>
        <v>0036-0004</v>
      </c>
      <c r="C512" s="86" t="str">
        <f>VLOOKUP(A512,'CENTROS DE COSTOS'!A:D,3,0)</f>
        <v>Wompi Centro</v>
      </c>
      <c r="D512" s="87" t="s">
        <v>1658</v>
      </c>
      <c r="E512" s="88" t="s">
        <v>4158</v>
      </c>
      <c r="F512" s="87" t="s">
        <v>3208</v>
      </c>
      <c r="G512" s="86" t="s">
        <v>31</v>
      </c>
      <c r="H512" s="87" t="s">
        <v>618</v>
      </c>
      <c r="I512" s="87" t="s">
        <v>696</v>
      </c>
      <c r="J512" s="87" t="s">
        <v>1946</v>
      </c>
      <c r="K512" s="86" t="s">
        <v>1170</v>
      </c>
      <c r="L512" s="87" t="s">
        <v>4848</v>
      </c>
      <c r="M512" s="89">
        <v>46018.375</v>
      </c>
      <c r="N512" s="89">
        <v>46020.448611111111</v>
      </c>
      <c r="O512" s="86" t="s">
        <v>31</v>
      </c>
      <c r="P512" s="87" t="s">
        <v>1262</v>
      </c>
      <c r="Q512" s="87" t="s">
        <v>1263</v>
      </c>
      <c r="R512" s="87" t="s">
        <v>1264</v>
      </c>
      <c r="S512" s="87" t="s">
        <v>5544</v>
      </c>
      <c r="T512" s="87" t="s">
        <v>1172</v>
      </c>
      <c r="U512" s="87" t="s">
        <v>1842</v>
      </c>
      <c r="V512" s="87" t="s">
        <v>41</v>
      </c>
      <c r="W512" s="87" t="s">
        <v>121</v>
      </c>
      <c r="X512" s="87" t="s">
        <v>1216</v>
      </c>
      <c r="Y512" s="87">
        <v>1</v>
      </c>
      <c r="Z512" s="90">
        <f>IF(T512="SOPORTE_TELEFÓNICO",'TARIFAS 2025'!$B$14,IF(V512="PRINCIPAL",'TARIFAS 2025'!$B$8,IF(V512="INTERMEDIA",'TARIFAS 2025'!$C$8,IF(V512="LEJANA",'TARIFAS 2025'!$D$8))))</f>
        <v>172989</v>
      </c>
      <c r="AA512" s="90">
        <f t="shared" si="8"/>
        <v>172989</v>
      </c>
    </row>
    <row r="513" spans="1:27" s="82" customFormat="1" x14ac:dyDescent="0.3">
      <c r="A513" s="87" t="s">
        <v>86</v>
      </c>
      <c r="B513" s="86" t="str">
        <f>VLOOKUP(A513,'CENTROS DE COSTOS'!A:D,2,0)</f>
        <v>0036-0002</v>
      </c>
      <c r="C513" s="86" t="str">
        <f>VLOOKUP(A513,'CENTROS DE COSTOS'!A:D,3,0)</f>
        <v>Wompi Eje Cafetero</v>
      </c>
      <c r="D513" s="87" t="s">
        <v>1685</v>
      </c>
      <c r="E513" s="88" t="s">
        <v>4159</v>
      </c>
      <c r="F513" s="87" t="s">
        <v>3209</v>
      </c>
      <c r="G513" s="86" t="s">
        <v>31</v>
      </c>
      <c r="H513" s="87" t="s">
        <v>126</v>
      </c>
      <c r="I513" s="87" t="s">
        <v>86</v>
      </c>
      <c r="J513" s="87" t="s">
        <v>3707</v>
      </c>
      <c r="K513" s="86" t="s">
        <v>1170</v>
      </c>
      <c r="L513" s="87" t="s">
        <v>4849</v>
      </c>
      <c r="M513" s="89">
        <v>46019.375</v>
      </c>
      <c r="N513" s="89">
        <v>46020.449305555558</v>
      </c>
      <c r="O513" s="86" t="s">
        <v>31</v>
      </c>
      <c r="P513" s="87" t="s">
        <v>1257</v>
      </c>
      <c r="Q513" s="87" t="s">
        <v>1258</v>
      </c>
      <c r="R513" s="87" t="s">
        <v>1259</v>
      </c>
      <c r="S513" s="87" t="s">
        <v>5545</v>
      </c>
      <c r="T513" s="87" t="s">
        <v>1253</v>
      </c>
      <c r="U513" s="87" t="s">
        <v>1844</v>
      </c>
      <c r="V513" s="87" t="s">
        <v>40</v>
      </c>
      <c r="W513" s="87" t="s">
        <v>121</v>
      </c>
      <c r="X513" s="87" t="s">
        <v>1207</v>
      </c>
      <c r="Y513" s="87">
        <v>1</v>
      </c>
      <c r="Z513" s="90">
        <f>IF(T513="SOPORTE_TELEFÓNICO",'TARIFAS 2025'!$B$14,IF(V513="PRINCIPAL",'TARIFAS 2025'!$B$8,IF(V513="INTERMEDIA",'TARIFAS 2025'!$C$8,IF(V513="LEJANA",'TARIFAS 2025'!$D$8))))</f>
        <v>22000</v>
      </c>
      <c r="AA513" s="90">
        <f t="shared" si="8"/>
        <v>22000</v>
      </c>
    </row>
    <row r="514" spans="1:27" s="82" customFormat="1" x14ac:dyDescent="0.3">
      <c r="A514" s="87" t="s">
        <v>89</v>
      </c>
      <c r="B514" s="86" t="str">
        <f>VLOOKUP(A514,'CENTROS DE COSTOS'!A:D,2,0)</f>
        <v>0036-0001</v>
      </c>
      <c r="C514" s="86" t="str">
        <f>VLOOKUP(A514,'CENTROS DE COSTOS'!A:D,3,0)</f>
        <v>Wompi Costa</v>
      </c>
      <c r="D514" s="87" t="s">
        <v>1649</v>
      </c>
      <c r="E514" s="88" t="s">
        <v>4160</v>
      </c>
      <c r="F514" s="87" t="s">
        <v>3210</v>
      </c>
      <c r="G514" s="86" t="s">
        <v>31</v>
      </c>
      <c r="H514" s="87" t="s">
        <v>276</v>
      </c>
      <c r="I514" s="87" t="s">
        <v>89</v>
      </c>
      <c r="J514" s="87" t="s">
        <v>3708</v>
      </c>
      <c r="K514" s="86" t="s">
        <v>1170</v>
      </c>
      <c r="L514" s="87" t="s">
        <v>4850</v>
      </c>
      <c r="M514" s="89">
        <v>46018.513888888891</v>
      </c>
      <c r="N514" s="89">
        <v>46020.463194444441</v>
      </c>
      <c r="O514" s="86" t="s">
        <v>31</v>
      </c>
      <c r="P514" s="87" t="s">
        <v>1250</v>
      </c>
      <c r="Q514" s="87" t="s">
        <v>1251</v>
      </c>
      <c r="R514" s="87" t="s">
        <v>1252</v>
      </c>
      <c r="S514" s="87" t="s">
        <v>5546</v>
      </c>
      <c r="T514" s="87" t="s">
        <v>1253</v>
      </c>
      <c r="U514" s="87" t="s">
        <v>1842</v>
      </c>
      <c r="V514" s="87" t="s">
        <v>40</v>
      </c>
      <c r="W514" s="87" t="s">
        <v>121</v>
      </c>
      <c r="X514" s="87" t="s">
        <v>1853</v>
      </c>
      <c r="Y514" s="87">
        <v>2</v>
      </c>
      <c r="Z514" s="90">
        <f>IF(T514="SOPORTE_TELEFÓNICO",'TARIFAS 2025'!$B$14,IF(V514="PRINCIPAL",'TARIFAS 2025'!$B$8,IF(V514="INTERMEDIA",'TARIFAS 2025'!$C$8,IF(V514="LEJANA",'TARIFAS 2025'!$D$8))))</f>
        <v>22000</v>
      </c>
      <c r="AA514" s="90">
        <f t="shared" si="8"/>
        <v>44000</v>
      </c>
    </row>
    <row r="515" spans="1:27" s="82" customFormat="1" x14ac:dyDescent="0.3">
      <c r="A515" s="87" t="s">
        <v>92</v>
      </c>
      <c r="B515" s="86" t="str">
        <f>VLOOKUP(A515,'CENTROS DE COSTOS'!A:D,2,0)</f>
        <v>0036-0002</v>
      </c>
      <c r="C515" s="86" t="str">
        <f>VLOOKUP(A515,'CENTROS DE COSTOS'!A:D,3,0)</f>
        <v>Wompi Eje Cafetero</v>
      </c>
      <c r="D515" s="87" t="s">
        <v>1679</v>
      </c>
      <c r="E515" s="88" t="s">
        <v>4161</v>
      </c>
      <c r="F515" s="87" t="s">
        <v>3211</v>
      </c>
      <c r="G515" s="86" t="s">
        <v>31</v>
      </c>
      <c r="H515" s="87" t="s">
        <v>939</v>
      </c>
      <c r="I515" s="87" t="s">
        <v>122</v>
      </c>
      <c r="J515" s="87" t="s">
        <v>3709</v>
      </c>
      <c r="K515" s="86" t="s">
        <v>1170</v>
      </c>
      <c r="L515" s="87" t="s">
        <v>4851</v>
      </c>
      <c r="M515" s="89">
        <v>45944.529861111107</v>
      </c>
      <c r="N515" s="89">
        <v>46020.468055555553</v>
      </c>
      <c r="O515" s="86" t="s">
        <v>31</v>
      </c>
      <c r="P515" s="87" t="s">
        <v>1254</v>
      </c>
      <c r="Q515" s="87" t="s">
        <v>1255</v>
      </c>
      <c r="R515" s="87" t="s">
        <v>1256</v>
      </c>
      <c r="S515" s="87" t="s">
        <v>5547</v>
      </c>
      <c r="T515" s="87" t="s">
        <v>1253</v>
      </c>
      <c r="U515" s="87" t="s">
        <v>1846</v>
      </c>
      <c r="V515" s="87" t="s">
        <v>41</v>
      </c>
      <c r="W515" s="87" t="s">
        <v>121</v>
      </c>
      <c r="X515" s="87" t="s">
        <v>1288</v>
      </c>
      <c r="Y515" s="87">
        <v>3</v>
      </c>
      <c r="Z515" s="90">
        <f>IF(T515="SOPORTE_TELEFÓNICO",'TARIFAS 2025'!$B$14,IF(V515="PRINCIPAL",'TARIFAS 2025'!$B$8,IF(V515="INTERMEDIA",'TARIFAS 2025'!$C$8,IF(V515="LEJANA",'TARIFAS 2025'!$D$8))))</f>
        <v>22000</v>
      </c>
      <c r="AA515" s="90">
        <f t="shared" si="8"/>
        <v>66000</v>
      </c>
    </row>
    <row r="516" spans="1:27" s="82" customFormat="1" x14ac:dyDescent="0.3">
      <c r="A516" s="87" t="s">
        <v>92</v>
      </c>
      <c r="B516" s="86" t="str">
        <f>VLOOKUP(A516,'CENTROS DE COSTOS'!A:D,2,0)</f>
        <v>0036-0002</v>
      </c>
      <c r="C516" s="86" t="str">
        <f>VLOOKUP(A516,'CENTROS DE COSTOS'!A:D,3,0)</f>
        <v>Wompi Eje Cafetero</v>
      </c>
      <c r="D516" s="87" t="s">
        <v>3838</v>
      </c>
      <c r="E516" s="88" t="s">
        <v>4162</v>
      </c>
      <c r="F516" s="87" t="s">
        <v>3212</v>
      </c>
      <c r="G516" s="86" t="s">
        <v>31</v>
      </c>
      <c r="H516" s="87" t="s">
        <v>458</v>
      </c>
      <c r="I516" s="87" t="s">
        <v>951</v>
      </c>
      <c r="J516" s="87" t="s">
        <v>3375</v>
      </c>
      <c r="K516" s="86" t="s">
        <v>1170</v>
      </c>
      <c r="L516" s="87" t="s">
        <v>4852</v>
      </c>
      <c r="M516" s="89">
        <v>45944.532638888893</v>
      </c>
      <c r="N516" s="89">
        <v>46020.472222222219</v>
      </c>
      <c r="O516" s="86" t="s">
        <v>31</v>
      </c>
      <c r="P516" s="87" t="s">
        <v>1254</v>
      </c>
      <c r="Q516" s="87" t="s">
        <v>1255</v>
      </c>
      <c r="R516" s="87" t="s">
        <v>1256</v>
      </c>
      <c r="S516" s="87" t="s">
        <v>5548</v>
      </c>
      <c r="T516" s="87" t="s">
        <v>1253</v>
      </c>
      <c r="U516" s="87" t="s">
        <v>1845</v>
      </c>
      <c r="V516" s="87" t="s">
        <v>40</v>
      </c>
      <c r="W516" s="87" t="s">
        <v>121</v>
      </c>
      <c r="X516" s="87" t="s">
        <v>1288</v>
      </c>
      <c r="Y516" s="87">
        <v>3</v>
      </c>
      <c r="Z516" s="90">
        <f>IF(T516="SOPORTE_TELEFÓNICO",'TARIFAS 2025'!$B$14,IF(V516="PRINCIPAL",'TARIFAS 2025'!$B$8,IF(V516="INTERMEDIA",'TARIFAS 2025'!$C$8,IF(V516="LEJANA",'TARIFAS 2025'!$D$8))))</f>
        <v>22000</v>
      </c>
      <c r="AA516" s="90">
        <f t="shared" ref="AA516:AA551" si="9">Z516*Y516</f>
        <v>66000</v>
      </c>
    </row>
    <row r="517" spans="1:27" s="82" customFormat="1" x14ac:dyDescent="0.3">
      <c r="A517" s="87" t="s">
        <v>92</v>
      </c>
      <c r="B517" s="86" t="str">
        <f>VLOOKUP(A517,'CENTROS DE COSTOS'!A:D,2,0)</f>
        <v>0036-0002</v>
      </c>
      <c r="C517" s="86" t="str">
        <f>VLOOKUP(A517,'CENTROS DE COSTOS'!A:D,3,0)</f>
        <v>Wompi Eje Cafetero</v>
      </c>
      <c r="D517" s="87" t="s">
        <v>1654</v>
      </c>
      <c r="E517" s="88" t="s">
        <v>4163</v>
      </c>
      <c r="F517" s="87" t="s">
        <v>3213</v>
      </c>
      <c r="G517" s="86" t="s">
        <v>31</v>
      </c>
      <c r="H517" s="87" t="s">
        <v>458</v>
      </c>
      <c r="I517" s="87" t="s">
        <v>92</v>
      </c>
      <c r="J517" s="87" t="s">
        <v>2018</v>
      </c>
      <c r="K517" s="86" t="s">
        <v>1170</v>
      </c>
      <c r="L517" s="87" t="s">
        <v>4853</v>
      </c>
      <c r="M517" s="89">
        <v>45947.333333333343</v>
      </c>
      <c r="N517" s="89">
        <v>46020.474999999999</v>
      </c>
      <c r="O517" s="86" t="s">
        <v>31</v>
      </c>
      <c r="P517" s="87" t="s">
        <v>1254</v>
      </c>
      <c r="Q517" s="87" t="s">
        <v>1255</v>
      </c>
      <c r="R517" s="87" t="s">
        <v>1256</v>
      </c>
      <c r="S517" s="87" t="s">
        <v>5549</v>
      </c>
      <c r="T517" s="87" t="s">
        <v>1253</v>
      </c>
      <c r="U517" s="87" t="s">
        <v>1840</v>
      </c>
      <c r="V517" s="87" t="s">
        <v>40</v>
      </c>
      <c r="W517" s="87" t="s">
        <v>121</v>
      </c>
      <c r="X517" s="87" t="s">
        <v>1288</v>
      </c>
      <c r="Y517" s="87">
        <v>3</v>
      </c>
      <c r="Z517" s="90">
        <f>IF(T517="SOPORTE_TELEFÓNICO",'TARIFAS 2025'!$B$14,IF(V517="PRINCIPAL",'TARIFAS 2025'!$B$8,IF(V517="INTERMEDIA",'TARIFAS 2025'!$C$8,IF(V517="LEJANA",'TARIFAS 2025'!$D$8))))</f>
        <v>22000</v>
      </c>
      <c r="AA517" s="90">
        <f t="shared" si="9"/>
        <v>66000</v>
      </c>
    </row>
    <row r="518" spans="1:27" s="82" customFormat="1" x14ac:dyDescent="0.3">
      <c r="A518" s="87" t="s">
        <v>92</v>
      </c>
      <c r="B518" s="86" t="str">
        <f>VLOOKUP(A518,'CENTROS DE COSTOS'!A:D,2,0)</f>
        <v>0036-0002</v>
      </c>
      <c r="C518" s="86" t="str">
        <f>VLOOKUP(A518,'CENTROS DE COSTOS'!A:D,3,0)</f>
        <v>Wompi Eje Cafetero</v>
      </c>
      <c r="D518" s="87" t="s">
        <v>1654</v>
      </c>
      <c r="E518" s="88" t="s">
        <v>4164</v>
      </c>
      <c r="F518" s="87" t="s">
        <v>3214</v>
      </c>
      <c r="G518" s="86" t="s">
        <v>31</v>
      </c>
      <c r="H518" s="87" t="s">
        <v>458</v>
      </c>
      <c r="I518" s="87" t="s">
        <v>92</v>
      </c>
      <c r="J518" s="87" t="s">
        <v>1516</v>
      </c>
      <c r="K518" s="86" t="s">
        <v>1170</v>
      </c>
      <c r="L518" s="87" t="s">
        <v>4854</v>
      </c>
      <c r="M518" s="89">
        <v>45947.590277777781</v>
      </c>
      <c r="N518" s="89">
        <v>46020.477777777778</v>
      </c>
      <c r="O518" s="86" t="s">
        <v>31</v>
      </c>
      <c r="P518" s="87" t="s">
        <v>1254</v>
      </c>
      <c r="Q518" s="87" t="s">
        <v>1255</v>
      </c>
      <c r="R518" s="87" t="s">
        <v>1256</v>
      </c>
      <c r="S518" s="87" t="s">
        <v>5550</v>
      </c>
      <c r="T518" s="87" t="s">
        <v>1253</v>
      </c>
      <c r="U518" s="87" t="s">
        <v>1845</v>
      </c>
      <c r="V518" s="87" t="s">
        <v>40</v>
      </c>
      <c r="W518" s="87" t="s">
        <v>121</v>
      </c>
      <c r="X518" s="87" t="s">
        <v>1288</v>
      </c>
      <c r="Y518" s="87">
        <v>3</v>
      </c>
      <c r="Z518" s="90">
        <f>IF(T518="SOPORTE_TELEFÓNICO",'TARIFAS 2025'!$B$14,IF(V518="PRINCIPAL",'TARIFAS 2025'!$B$8,IF(V518="INTERMEDIA",'TARIFAS 2025'!$C$8,IF(V518="LEJANA",'TARIFAS 2025'!$D$8))))</f>
        <v>22000</v>
      </c>
      <c r="AA518" s="90">
        <f t="shared" si="9"/>
        <v>66000</v>
      </c>
    </row>
    <row r="519" spans="1:27" s="82" customFormat="1" x14ac:dyDescent="0.3">
      <c r="A519" s="87" t="s">
        <v>74</v>
      </c>
      <c r="B519" s="86" t="str">
        <f>VLOOKUP(A519,'CENTROS DE COSTOS'!A:D,2,0)</f>
        <v>0036-0007</v>
      </c>
      <c r="C519" s="86" t="str">
        <f>VLOOKUP(A519,'CENTROS DE COSTOS'!A:D,3,0)</f>
        <v>Wompi Santander</v>
      </c>
      <c r="D519" s="87" t="s">
        <v>1642</v>
      </c>
      <c r="E519" s="88" t="s">
        <v>4165</v>
      </c>
      <c r="F519" s="87" t="s">
        <v>3215</v>
      </c>
      <c r="G519" s="86" t="s">
        <v>31</v>
      </c>
      <c r="H519" s="87" t="s">
        <v>963</v>
      </c>
      <c r="I519" s="87" t="s">
        <v>74</v>
      </c>
      <c r="J519" s="87" t="s">
        <v>1938</v>
      </c>
      <c r="K519" s="86" t="s">
        <v>1170</v>
      </c>
      <c r="L519" s="87" t="s">
        <v>4855</v>
      </c>
      <c r="M519" s="89">
        <v>45981.333333333343</v>
      </c>
      <c r="N519" s="89">
        <v>46020.481249999997</v>
      </c>
      <c r="O519" s="86" t="s">
        <v>31</v>
      </c>
      <c r="P519" s="87" t="s">
        <v>1254</v>
      </c>
      <c r="Q519" s="87" t="s">
        <v>1255</v>
      </c>
      <c r="R519" s="87" t="s">
        <v>1256</v>
      </c>
      <c r="S519" s="87" t="s">
        <v>5551</v>
      </c>
      <c r="T519" s="87" t="s">
        <v>1253</v>
      </c>
      <c r="U519" s="87" t="s">
        <v>1845</v>
      </c>
      <c r="V519" s="87" t="s">
        <v>40</v>
      </c>
      <c r="W519" s="87" t="s">
        <v>121</v>
      </c>
      <c r="X519" s="87" t="s">
        <v>1272</v>
      </c>
      <c r="Y519" s="87">
        <v>4</v>
      </c>
      <c r="Z519" s="90">
        <f>IF(T519="SOPORTE_TELEFÓNICO",'TARIFAS 2025'!$B$14,IF(V519="PRINCIPAL",'TARIFAS 2025'!$B$8,IF(V519="INTERMEDIA",'TARIFAS 2025'!$C$8,IF(V519="LEJANA",'TARIFAS 2025'!$D$8))))</f>
        <v>22000</v>
      </c>
      <c r="AA519" s="90">
        <f t="shared" si="9"/>
        <v>88000</v>
      </c>
    </row>
    <row r="520" spans="1:27" s="82" customFormat="1" x14ac:dyDescent="0.3">
      <c r="A520" s="87" t="s">
        <v>89</v>
      </c>
      <c r="B520" s="86" t="str">
        <f>VLOOKUP(A520,'CENTROS DE COSTOS'!A:D,2,0)</f>
        <v>0036-0001</v>
      </c>
      <c r="C520" s="86" t="str">
        <f>VLOOKUP(A520,'CENTROS DE COSTOS'!A:D,3,0)</f>
        <v>Wompi Costa</v>
      </c>
      <c r="D520" s="87" t="s">
        <v>1649</v>
      </c>
      <c r="E520" s="88" t="s">
        <v>4166</v>
      </c>
      <c r="F520" s="87" t="s">
        <v>3216</v>
      </c>
      <c r="G520" s="86" t="s">
        <v>31</v>
      </c>
      <c r="H520" s="87" t="s">
        <v>276</v>
      </c>
      <c r="I520" s="87" t="s">
        <v>89</v>
      </c>
      <c r="J520" s="87" t="s">
        <v>3710</v>
      </c>
      <c r="K520" s="86" t="s">
        <v>1170</v>
      </c>
      <c r="L520" s="87" t="s">
        <v>4856</v>
      </c>
      <c r="M520" s="89">
        <v>45972.415972222218</v>
      </c>
      <c r="N520" s="89">
        <v>46020.48541666667</v>
      </c>
      <c r="O520" s="86" t="s">
        <v>31</v>
      </c>
      <c r="P520" s="87" t="s">
        <v>1254</v>
      </c>
      <c r="Q520" s="87" t="s">
        <v>1255</v>
      </c>
      <c r="R520" s="87" t="s">
        <v>1256</v>
      </c>
      <c r="S520" s="87" t="s">
        <v>5552</v>
      </c>
      <c r="T520" s="87" t="s">
        <v>1253</v>
      </c>
      <c r="U520" s="87" t="s">
        <v>1842</v>
      </c>
      <c r="V520" s="87" t="s">
        <v>40</v>
      </c>
      <c r="W520" s="87" t="s">
        <v>121</v>
      </c>
      <c r="X520" s="87" t="s">
        <v>1421</v>
      </c>
      <c r="Y520" s="87">
        <v>2</v>
      </c>
      <c r="Z520" s="90">
        <f>IF(T520="SOPORTE_TELEFÓNICO",'TARIFAS 2025'!$B$14,IF(V520="PRINCIPAL",'TARIFAS 2025'!$B$8,IF(V520="INTERMEDIA",'TARIFAS 2025'!$C$8,IF(V520="LEJANA",'TARIFAS 2025'!$D$8))))</f>
        <v>22000</v>
      </c>
      <c r="AA520" s="90">
        <f t="shared" si="9"/>
        <v>44000</v>
      </c>
    </row>
    <row r="521" spans="1:27" s="82" customFormat="1" x14ac:dyDescent="0.3">
      <c r="A521" s="87" t="s">
        <v>88</v>
      </c>
      <c r="B521" s="86" t="str">
        <f>VLOOKUP(A521,'CENTROS DE COSTOS'!A:D,2,0)</f>
        <v>0036-0005</v>
      </c>
      <c r="C521" s="86" t="str">
        <f>VLOOKUP(A521,'CENTROS DE COSTOS'!A:D,3,0)</f>
        <v>Wompi Noroccidente</v>
      </c>
      <c r="D521" s="87" t="s">
        <v>1644</v>
      </c>
      <c r="E521" s="88" t="s">
        <v>4167</v>
      </c>
      <c r="F521" s="87" t="s">
        <v>3217</v>
      </c>
      <c r="G521" s="86" t="s">
        <v>31</v>
      </c>
      <c r="H521" s="87" t="s">
        <v>120</v>
      </c>
      <c r="I521" s="87" t="s">
        <v>88</v>
      </c>
      <c r="J521" s="87" t="s">
        <v>3711</v>
      </c>
      <c r="K521" s="86" t="s">
        <v>1170</v>
      </c>
      <c r="L521" s="87" t="s">
        <v>4857</v>
      </c>
      <c r="M521" s="89">
        <v>46019.375</v>
      </c>
      <c r="N521" s="89">
        <v>46020.486111111109</v>
      </c>
      <c r="O521" s="86" t="s">
        <v>31</v>
      </c>
      <c r="P521" s="87" t="s">
        <v>1340</v>
      </c>
      <c r="Q521" s="87" t="s">
        <v>1366</v>
      </c>
      <c r="R521" s="87" t="s">
        <v>1397</v>
      </c>
      <c r="S521" s="87" t="s">
        <v>5553</v>
      </c>
      <c r="T521" s="87" t="s">
        <v>1172</v>
      </c>
      <c r="U521" s="87" t="s">
        <v>1842</v>
      </c>
      <c r="V521" s="87" t="s">
        <v>40</v>
      </c>
      <c r="W521" s="87" t="s">
        <v>121</v>
      </c>
      <c r="X521" s="87" t="s">
        <v>1273</v>
      </c>
      <c r="Y521" s="87">
        <v>1</v>
      </c>
      <c r="Z521" s="90">
        <f>IF(T521="SOPORTE_TELEFÓNICO",'TARIFAS 2025'!$B$14,IF(V521="PRINCIPAL",'TARIFAS 2025'!$B$8,IF(V521="INTERMEDIA",'TARIFAS 2025'!$C$8,IF(V521="LEJANA",'TARIFAS 2025'!$D$8))))</f>
        <v>51282</v>
      </c>
      <c r="AA521" s="90">
        <f t="shared" si="9"/>
        <v>51282</v>
      </c>
    </row>
    <row r="522" spans="1:27" s="82" customFormat="1" x14ac:dyDescent="0.3">
      <c r="A522" s="87" t="s">
        <v>88</v>
      </c>
      <c r="B522" s="86" t="str">
        <f>VLOOKUP(A522,'CENTROS DE COSTOS'!A:D,2,0)</f>
        <v>0036-0005</v>
      </c>
      <c r="C522" s="86" t="str">
        <f>VLOOKUP(A522,'CENTROS DE COSTOS'!A:D,3,0)</f>
        <v>Wompi Noroccidente</v>
      </c>
      <c r="D522" s="87" t="s">
        <v>1650</v>
      </c>
      <c r="E522" s="88" t="s">
        <v>4168</v>
      </c>
      <c r="F522" s="87" t="s">
        <v>1598</v>
      </c>
      <c r="G522" s="86" t="s">
        <v>31</v>
      </c>
      <c r="H522" s="87" t="s">
        <v>120</v>
      </c>
      <c r="I522" s="87" t="s">
        <v>171</v>
      </c>
      <c r="J522" s="87" t="s">
        <v>1731</v>
      </c>
      <c r="K522" s="86" t="s">
        <v>1170</v>
      </c>
      <c r="L522" s="87" t="s">
        <v>4858</v>
      </c>
      <c r="M522" s="89">
        <v>45985.372916666667</v>
      </c>
      <c r="N522" s="89">
        <v>46020.488888888889</v>
      </c>
      <c r="O522" s="86" t="s">
        <v>31</v>
      </c>
      <c r="P522" s="87" t="s">
        <v>1254</v>
      </c>
      <c r="Q522" s="87" t="s">
        <v>1255</v>
      </c>
      <c r="R522" s="87" t="s">
        <v>1256</v>
      </c>
      <c r="S522" s="87" t="s">
        <v>5554</v>
      </c>
      <c r="T522" s="87" t="s">
        <v>1253</v>
      </c>
      <c r="U522" s="87" t="s">
        <v>1841</v>
      </c>
      <c r="V522" s="87" t="s">
        <v>41</v>
      </c>
      <c r="W522" s="87" t="s">
        <v>121</v>
      </c>
      <c r="X522" s="87" t="s">
        <v>1220</v>
      </c>
      <c r="Y522" s="87">
        <v>2</v>
      </c>
      <c r="Z522" s="90">
        <f>IF(T522="SOPORTE_TELEFÓNICO",'TARIFAS 2025'!$B$14,IF(V522="PRINCIPAL",'TARIFAS 2025'!$B$8,IF(V522="INTERMEDIA",'TARIFAS 2025'!$C$8,IF(V522="LEJANA",'TARIFAS 2025'!$D$8))))</f>
        <v>22000</v>
      </c>
      <c r="AA522" s="90">
        <f t="shared" si="9"/>
        <v>44000</v>
      </c>
    </row>
    <row r="523" spans="1:27" s="82" customFormat="1" x14ac:dyDescent="0.3">
      <c r="A523" s="87" t="s">
        <v>88</v>
      </c>
      <c r="B523" s="86" t="str">
        <f>VLOOKUP(A523,'CENTROS DE COSTOS'!A:D,2,0)</f>
        <v>0036-0005</v>
      </c>
      <c r="C523" s="86" t="str">
        <f>VLOOKUP(A523,'CENTROS DE COSTOS'!A:D,3,0)</f>
        <v>Wompi Noroccidente</v>
      </c>
      <c r="D523" s="87" t="s">
        <v>1698</v>
      </c>
      <c r="E523" s="88" t="s">
        <v>4169</v>
      </c>
      <c r="F523" s="87" t="s">
        <v>3218</v>
      </c>
      <c r="G523" s="86" t="s">
        <v>31</v>
      </c>
      <c r="H523" s="87" t="s">
        <v>120</v>
      </c>
      <c r="I523" s="87" t="s">
        <v>126</v>
      </c>
      <c r="J523" s="87" t="s">
        <v>3712</v>
      </c>
      <c r="K523" s="86" t="s">
        <v>1170</v>
      </c>
      <c r="L523" s="87" t="s">
        <v>4859</v>
      </c>
      <c r="M523" s="89">
        <v>45985.665277777778</v>
      </c>
      <c r="N523" s="89">
        <v>46020.490277777782</v>
      </c>
      <c r="O523" s="86" t="s">
        <v>31</v>
      </c>
      <c r="P523" s="87" t="s">
        <v>1254</v>
      </c>
      <c r="Q523" s="87" t="s">
        <v>1255</v>
      </c>
      <c r="R523" s="87" t="s">
        <v>1324</v>
      </c>
      <c r="S523" s="87" t="s">
        <v>5555</v>
      </c>
      <c r="T523" s="87" t="s">
        <v>1253</v>
      </c>
      <c r="U523" s="87" t="s">
        <v>1847</v>
      </c>
      <c r="V523" s="87" t="s">
        <v>40</v>
      </c>
      <c r="W523" s="87" t="s">
        <v>121</v>
      </c>
      <c r="X523" s="87" t="s">
        <v>1286</v>
      </c>
      <c r="Y523" s="87">
        <v>2</v>
      </c>
      <c r="Z523" s="90">
        <f>IF(T523="SOPORTE_TELEFÓNICO",'TARIFAS 2025'!$B$14,IF(V523="PRINCIPAL",'TARIFAS 2025'!$B$8,IF(V523="INTERMEDIA",'TARIFAS 2025'!$C$8,IF(V523="LEJANA",'TARIFAS 2025'!$D$8))))</f>
        <v>22000</v>
      </c>
      <c r="AA523" s="90">
        <f t="shared" si="9"/>
        <v>44000</v>
      </c>
    </row>
    <row r="524" spans="1:27" s="82" customFormat="1" x14ac:dyDescent="0.3">
      <c r="A524" s="87" t="s">
        <v>92</v>
      </c>
      <c r="B524" s="86" t="str">
        <f>VLOOKUP(A524,'CENTROS DE COSTOS'!A:D,2,0)</f>
        <v>0036-0002</v>
      </c>
      <c r="C524" s="86" t="str">
        <f>VLOOKUP(A524,'CENTROS DE COSTOS'!A:D,3,0)</f>
        <v>Wompi Eje Cafetero</v>
      </c>
      <c r="D524" s="87" t="s">
        <v>1679</v>
      </c>
      <c r="E524" s="88" t="s">
        <v>4170</v>
      </c>
      <c r="F524" s="87" t="s">
        <v>3219</v>
      </c>
      <c r="G524" s="86" t="s">
        <v>31</v>
      </c>
      <c r="H524" s="87" t="s">
        <v>939</v>
      </c>
      <c r="I524" s="87" t="s">
        <v>122</v>
      </c>
      <c r="J524" s="87" t="s">
        <v>3713</v>
      </c>
      <c r="K524" s="86" t="s">
        <v>1170</v>
      </c>
      <c r="L524" s="87" t="s">
        <v>4860</v>
      </c>
      <c r="M524" s="89">
        <v>45947.615972222222</v>
      </c>
      <c r="N524" s="89">
        <v>46020.493055555547</v>
      </c>
      <c r="O524" s="86" t="s">
        <v>31</v>
      </c>
      <c r="P524" s="87" t="s">
        <v>1254</v>
      </c>
      <c r="Q524" s="87" t="s">
        <v>1255</v>
      </c>
      <c r="R524" s="87" t="s">
        <v>1256</v>
      </c>
      <c r="S524" s="87" t="s">
        <v>5556</v>
      </c>
      <c r="T524" s="87" t="s">
        <v>1253</v>
      </c>
      <c r="U524" s="87" t="s">
        <v>1840</v>
      </c>
      <c r="V524" s="87" t="s">
        <v>41</v>
      </c>
      <c r="W524" s="87" t="s">
        <v>121</v>
      </c>
      <c r="X524" s="87" t="s">
        <v>1288</v>
      </c>
      <c r="Y524" s="87">
        <v>2</v>
      </c>
      <c r="Z524" s="90">
        <f>IF(T524="SOPORTE_TELEFÓNICO",'TARIFAS 2025'!$B$14,IF(V524="PRINCIPAL",'TARIFAS 2025'!$B$8,IF(V524="INTERMEDIA",'TARIFAS 2025'!$C$8,IF(V524="LEJANA",'TARIFAS 2025'!$D$8))))</f>
        <v>22000</v>
      </c>
      <c r="AA524" s="90">
        <f t="shared" si="9"/>
        <v>44000</v>
      </c>
    </row>
    <row r="525" spans="1:27" s="82" customFormat="1" x14ac:dyDescent="0.3">
      <c r="A525" s="87" t="s">
        <v>88</v>
      </c>
      <c r="B525" s="86" t="str">
        <f>VLOOKUP(A525,'CENTROS DE COSTOS'!A:D,2,0)</f>
        <v>0036-0005</v>
      </c>
      <c r="C525" s="86" t="str">
        <f>VLOOKUP(A525,'CENTROS DE COSTOS'!A:D,3,0)</f>
        <v>Wompi Noroccidente</v>
      </c>
      <c r="D525" s="87" t="s">
        <v>1641</v>
      </c>
      <c r="E525" s="88" t="s">
        <v>4171</v>
      </c>
      <c r="F525" s="87" t="s">
        <v>3220</v>
      </c>
      <c r="G525" s="86" t="s">
        <v>31</v>
      </c>
      <c r="H525" s="87" t="s">
        <v>120</v>
      </c>
      <c r="I525" s="87" t="s">
        <v>155</v>
      </c>
      <c r="J525" s="87" t="s">
        <v>3714</v>
      </c>
      <c r="K525" s="86" t="s">
        <v>1170</v>
      </c>
      <c r="L525" s="87" t="s">
        <v>4861</v>
      </c>
      <c r="M525" s="89">
        <v>46020.333333333343</v>
      </c>
      <c r="N525" s="89">
        <v>46020.495138888888</v>
      </c>
      <c r="O525" s="86" t="s">
        <v>31</v>
      </c>
      <c r="P525" s="87" t="s">
        <v>1250</v>
      </c>
      <c r="Q525" s="87" t="s">
        <v>1251</v>
      </c>
      <c r="R525" s="87" t="s">
        <v>1314</v>
      </c>
      <c r="S525" s="87" t="s">
        <v>5557</v>
      </c>
      <c r="T525" s="87" t="s">
        <v>1172</v>
      </c>
      <c r="U525" s="87" t="s">
        <v>1848</v>
      </c>
      <c r="V525" s="87" t="s">
        <v>40</v>
      </c>
      <c r="W525" s="87" t="s">
        <v>121</v>
      </c>
      <c r="X525" s="87" t="s">
        <v>1337</v>
      </c>
      <c r="Y525" s="87">
        <v>1</v>
      </c>
      <c r="Z525" s="90">
        <f>IF(T525="SOPORTE_TELEFÓNICO",'TARIFAS 2025'!$B$14,IF(V525="PRINCIPAL",'TARIFAS 2025'!$B$8,IF(V525="INTERMEDIA",'TARIFAS 2025'!$C$8,IF(V525="LEJANA",'TARIFAS 2025'!$D$8))))</f>
        <v>51282</v>
      </c>
      <c r="AA525" s="90">
        <f t="shared" si="9"/>
        <v>51282</v>
      </c>
    </row>
    <row r="526" spans="1:27" s="82" customFormat="1" x14ac:dyDescent="0.3">
      <c r="A526" s="87" t="s">
        <v>71</v>
      </c>
      <c r="B526" s="86" t="str">
        <f>VLOOKUP(A526,'CENTROS DE COSTOS'!A:D,2,0)</f>
        <v>0036-0004</v>
      </c>
      <c r="C526" s="86" t="str">
        <f>VLOOKUP(A526,'CENTROS DE COSTOS'!A:D,3,0)</f>
        <v>Wompi Centro</v>
      </c>
      <c r="D526" s="87" t="s">
        <v>1637</v>
      </c>
      <c r="E526" s="88" t="s">
        <v>4172</v>
      </c>
      <c r="F526" s="87" t="s">
        <v>3221</v>
      </c>
      <c r="G526" s="86" t="s">
        <v>31</v>
      </c>
      <c r="H526" s="87" t="s">
        <v>618</v>
      </c>
      <c r="I526" s="87" t="s">
        <v>71</v>
      </c>
      <c r="J526" s="87" t="s">
        <v>3715</v>
      </c>
      <c r="K526" s="86" t="s">
        <v>1170</v>
      </c>
      <c r="L526" s="87" t="s">
        <v>4862</v>
      </c>
      <c r="M526" s="89">
        <v>46017.459027777782</v>
      </c>
      <c r="N526" s="89">
        <v>46020.5</v>
      </c>
      <c r="O526" s="86" t="s">
        <v>31</v>
      </c>
      <c r="P526" s="87" t="s">
        <v>1250</v>
      </c>
      <c r="Q526" s="87" t="s">
        <v>1387</v>
      </c>
      <c r="R526" s="87" t="s">
        <v>1283</v>
      </c>
      <c r="S526" s="87" t="s">
        <v>5558</v>
      </c>
      <c r="T526" s="87" t="s">
        <v>1172</v>
      </c>
      <c r="U526" s="87" t="s">
        <v>1840</v>
      </c>
      <c r="V526" s="87" t="s">
        <v>40</v>
      </c>
      <c r="W526" s="87" t="s">
        <v>121</v>
      </c>
      <c r="X526" s="87" t="s">
        <v>1223</v>
      </c>
      <c r="Y526" s="87">
        <v>2</v>
      </c>
      <c r="Z526" s="90">
        <f>IF(T526="SOPORTE_TELEFÓNICO",'TARIFAS 2025'!$B$14,IF(V526="PRINCIPAL",'TARIFAS 2025'!$B$8,IF(V526="INTERMEDIA",'TARIFAS 2025'!$C$8,IF(V526="LEJANA",'TARIFAS 2025'!$D$8))))</f>
        <v>51282</v>
      </c>
      <c r="AA526" s="90">
        <f t="shared" si="9"/>
        <v>102564</v>
      </c>
    </row>
    <row r="527" spans="1:27" s="82" customFormat="1" x14ac:dyDescent="0.3">
      <c r="A527" s="87" t="s">
        <v>71</v>
      </c>
      <c r="B527" s="86" t="str">
        <f>VLOOKUP(A527,'CENTROS DE COSTOS'!A:D,2,0)</f>
        <v>0036-0004</v>
      </c>
      <c r="C527" s="86" t="str">
        <f>VLOOKUP(A527,'CENTROS DE COSTOS'!A:D,3,0)</f>
        <v>Wompi Centro</v>
      </c>
      <c r="D527" s="87" t="s">
        <v>1678</v>
      </c>
      <c r="E527" s="88" t="s">
        <v>4173</v>
      </c>
      <c r="F527" s="87" t="s">
        <v>3104</v>
      </c>
      <c r="G527" s="86" t="s">
        <v>31</v>
      </c>
      <c r="H527" s="87" t="s">
        <v>618</v>
      </c>
      <c r="I527" s="87" t="s">
        <v>620</v>
      </c>
      <c r="J527" s="87" t="s">
        <v>1477</v>
      </c>
      <c r="K527" s="86" t="s">
        <v>1170</v>
      </c>
      <c r="L527" s="87" t="s">
        <v>4863</v>
      </c>
      <c r="M527" s="89">
        <v>46017.65347222222</v>
      </c>
      <c r="N527" s="89">
        <v>46020.511805555558</v>
      </c>
      <c r="O527" s="86" t="s">
        <v>31</v>
      </c>
      <c r="P527" s="87" t="s">
        <v>1250</v>
      </c>
      <c r="Q527" s="87" t="s">
        <v>1280</v>
      </c>
      <c r="R527" s="87" t="s">
        <v>1837</v>
      </c>
      <c r="S527" s="87" t="s">
        <v>5559</v>
      </c>
      <c r="T527" s="87" t="s">
        <v>1172</v>
      </c>
      <c r="U527" s="87" t="s">
        <v>1841</v>
      </c>
      <c r="V527" s="87" t="s">
        <v>40</v>
      </c>
      <c r="W527" s="87" t="s">
        <v>121</v>
      </c>
      <c r="X527" s="87" t="s">
        <v>1208</v>
      </c>
      <c r="Y527" s="87">
        <v>1</v>
      </c>
      <c r="Z527" s="90">
        <f>IF(T527="SOPORTE_TELEFÓNICO",'TARIFAS 2025'!$B$14,IF(V527="PRINCIPAL",'TARIFAS 2025'!$B$8,IF(V527="INTERMEDIA",'TARIFAS 2025'!$C$8,IF(V527="LEJANA",'TARIFAS 2025'!$D$8))))</f>
        <v>51282</v>
      </c>
      <c r="AA527" s="90">
        <f t="shared" si="9"/>
        <v>51282</v>
      </c>
    </row>
    <row r="528" spans="1:27" s="82" customFormat="1" x14ac:dyDescent="0.3">
      <c r="A528" s="87" t="s">
        <v>88</v>
      </c>
      <c r="B528" s="86" t="str">
        <f>VLOOKUP(A528,'CENTROS DE COSTOS'!A:D,2,0)</f>
        <v>0036-0005</v>
      </c>
      <c r="C528" s="86" t="str">
        <f>VLOOKUP(A528,'CENTROS DE COSTOS'!A:D,3,0)</f>
        <v>Wompi Noroccidente</v>
      </c>
      <c r="D528" s="87" t="s">
        <v>1641</v>
      </c>
      <c r="E528" s="88" t="s">
        <v>4174</v>
      </c>
      <c r="F528" s="87" t="s">
        <v>3222</v>
      </c>
      <c r="G528" s="86" t="s">
        <v>31</v>
      </c>
      <c r="H528" s="87" t="s">
        <v>120</v>
      </c>
      <c r="I528" s="87" t="s">
        <v>155</v>
      </c>
      <c r="J528" s="87" t="s">
        <v>2114</v>
      </c>
      <c r="K528" s="86" t="s">
        <v>1170</v>
      </c>
      <c r="L528" s="87" t="s">
        <v>4864</v>
      </c>
      <c r="M528" s="89">
        <v>45987.333333333343</v>
      </c>
      <c r="N528" s="89">
        <v>46020.512499999997</v>
      </c>
      <c r="O528" s="86" t="s">
        <v>31</v>
      </c>
      <c r="P528" s="87" t="s">
        <v>1254</v>
      </c>
      <c r="Q528" s="87" t="s">
        <v>1255</v>
      </c>
      <c r="R528" s="87" t="s">
        <v>1324</v>
      </c>
      <c r="S528" s="87" t="s">
        <v>5560</v>
      </c>
      <c r="T528" s="87" t="s">
        <v>1253</v>
      </c>
      <c r="U528" s="87" t="s">
        <v>1845</v>
      </c>
      <c r="V528" s="87" t="s">
        <v>40</v>
      </c>
      <c r="W528" s="87" t="s">
        <v>121</v>
      </c>
      <c r="X528" s="87" t="s">
        <v>1220</v>
      </c>
      <c r="Y528" s="87">
        <v>2</v>
      </c>
      <c r="Z528" s="90">
        <f>IF(T528="SOPORTE_TELEFÓNICO",'TARIFAS 2025'!$B$14,IF(V528="PRINCIPAL",'TARIFAS 2025'!$B$8,IF(V528="INTERMEDIA",'TARIFAS 2025'!$C$8,IF(V528="LEJANA",'TARIFAS 2025'!$D$8))))</f>
        <v>22000</v>
      </c>
      <c r="AA528" s="90">
        <f t="shared" si="9"/>
        <v>44000</v>
      </c>
    </row>
    <row r="529" spans="1:27" s="82" customFormat="1" x14ac:dyDescent="0.3">
      <c r="A529" s="87" t="s">
        <v>77</v>
      </c>
      <c r="B529" s="86" t="str">
        <f>VLOOKUP(A529,'CENTROS DE COSTOS'!A:D,2,0)</f>
        <v>0036-0003</v>
      </c>
      <c r="C529" s="86" t="str">
        <f>VLOOKUP(A529,'CENTROS DE COSTOS'!A:D,3,0)</f>
        <v>Wompi Suroccidente</v>
      </c>
      <c r="D529" s="87" t="s">
        <v>1639</v>
      </c>
      <c r="E529" s="88" t="s">
        <v>4175</v>
      </c>
      <c r="F529" s="87" t="s">
        <v>3223</v>
      </c>
      <c r="G529" s="86" t="s">
        <v>31</v>
      </c>
      <c r="H529" s="87" t="s">
        <v>1101</v>
      </c>
      <c r="I529" s="87" t="s">
        <v>77</v>
      </c>
      <c r="J529" s="87" t="s">
        <v>2201</v>
      </c>
      <c r="K529" s="86" t="s">
        <v>1170</v>
      </c>
      <c r="L529" s="87" t="s">
        <v>4865</v>
      </c>
      <c r="M529" s="89">
        <v>45939.333333333343</v>
      </c>
      <c r="N529" s="89">
        <v>46020.513888888891</v>
      </c>
      <c r="O529" s="86" t="s">
        <v>31</v>
      </c>
      <c r="P529" s="87" t="s">
        <v>1254</v>
      </c>
      <c r="Q529" s="87" t="s">
        <v>1255</v>
      </c>
      <c r="R529" s="87" t="s">
        <v>1256</v>
      </c>
      <c r="S529" s="87" t="s">
        <v>5561</v>
      </c>
      <c r="T529" s="87" t="s">
        <v>1253</v>
      </c>
      <c r="U529" s="87" t="s">
        <v>1845</v>
      </c>
      <c r="V529" s="87" t="s">
        <v>40</v>
      </c>
      <c r="W529" s="87" t="s">
        <v>121</v>
      </c>
      <c r="X529" s="87" t="s">
        <v>1431</v>
      </c>
      <c r="Y529" s="87">
        <v>4</v>
      </c>
      <c r="Z529" s="90">
        <f>IF(T529="SOPORTE_TELEFÓNICO",'TARIFAS 2025'!$B$14,IF(V529="PRINCIPAL",'TARIFAS 2025'!$B$8,IF(V529="INTERMEDIA",'TARIFAS 2025'!$C$8,IF(V529="LEJANA",'TARIFAS 2025'!$D$8))))</f>
        <v>22000</v>
      </c>
      <c r="AA529" s="90">
        <f t="shared" si="9"/>
        <v>88000</v>
      </c>
    </row>
    <row r="530" spans="1:27" s="82" customFormat="1" x14ac:dyDescent="0.3">
      <c r="A530" s="87" t="s">
        <v>92</v>
      </c>
      <c r="B530" s="86" t="str">
        <f>VLOOKUP(A530,'CENTROS DE COSTOS'!A:D,2,0)</f>
        <v>0036-0002</v>
      </c>
      <c r="C530" s="86" t="str">
        <f>VLOOKUP(A530,'CENTROS DE COSTOS'!A:D,3,0)</f>
        <v>Wompi Eje Cafetero</v>
      </c>
      <c r="D530" s="87" t="s">
        <v>3845</v>
      </c>
      <c r="E530" s="88" t="s">
        <v>4176</v>
      </c>
      <c r="F530" s="87" t="s">
        <v>3224</v>
      </c>
      <c r="G530" s="86" t="s">
        <v>31</v>
      </c>
      <c r="H530" s="87" t="s">
        <v>939</v>
      </c>
      <c r="I530" s="87" t="s">
        <v>947</v>
      </c>
      <c r="J530" s="87" t="s">
        <v>1545</v>
      </c>
      <c r="K530" s="86" t="s">
        <v>1170</v>
      </c>
      <c r="L530" s="87" t="s">
        <v>4866</v>
      </c>
      <c r="M530" s="89">
        <v>45968.518750000003</v>
      </c>
      <c r="N530" s="89">
        <v>46020.521527777782</v>
      </c>
      <c r="O530" s="86" t="s">
        <v>31</v>
      </c>
      <c r="P530" s="87" t="s">
        <v>1254</v>
      </c>
      <c r="Q530" s="87" t="s">
        <v>1255</v>
      </c>
      <c r="R530" s="87" t="s">
        <v>1256</v>
      </c>
      <c r="S530" s="87" t="s">
        <v>5562</v>
      </c>
      <c r="T530" s="87" t="s">
        <v>1253</v>
      </c>
      <c r="U530" s="87" t="s">
        <v>1846</v>
      </c>
      <c r="V530" s="87" t="s">
        <v>41</v>
      </c>
      <c r="W530" s="87" t="s">
        <v>121</v>
      </c>
      <c r="X530" s="87" t="s">
        <v>1288</v>
      </c>
      <c r="Y530" s="87">
        <v>2</v>
      </c>
      <c r="Z530" s="90">
        <f>IF(T530="SOPORTE_TELEFÓNICO",'TARIFAS 2025'!$B$14,IF(V530="PRINCIPAL",'TARIFAS 2025'!$B$8,IF(V530="INTERMEDIA",'TARIFAS 2025'!$C$8,IF(V530="LEJANA",'TARIFAS 2025'!$D$8))))</f>
        <v>22000</v>
      </c>
      <c r="AA530" s="90">
        <f t="shared" si="9"/>
        <v>44000</v>
      </c>
    </row>
    <row r="531" spans="1:27" s="82" customFormat="1" x14ac:dyDescent="0.3">
      <c r="A531" s="87" t="s">
        <v>77</v>
      </c>
      <c r="B531" s="86" t="str">
        <f>VLOOKUP(A531,'CENTROS DE COSTOS'!A:D,2,0)</f>
        <v>0036-0003</v>
      </c>
      <c r="C531" s="86" t="str">
        <f>VLOOKUP(A531,'CENTROS DE COSTOS'!A:D,3,0)</f>
        <v>Wompi Suroccidente</v>
      </c>
      <c r="D531" s="87" t="s">
        <v>1639</v>
      </c>
      <c r="E531" s="88" t="s">
        <v>4177</v>
      </c>
      <c r="F531" s="87" t="s">
        <v>3225</v>
      </c>
      <c r="G531" s="86" t="s">
        <v>31</v>
      </c>
      <c r="H531" s="87" t="s">
        <v>1101</v>
      </c>
      <c r="I531" s="87" t="s">
        <v>77</v>
      </c>
      <c r="J531" s="87" t="s">
        <v>2101</v>
      </c>
      <c r="K531" s="86" t="s">
        <v>1170</v>
      </c>
      <c r="L531" s="87" t="s">
        <v>4867</v>
      </c>
      <c r="M531" s="89">
        <v>45939.477083333331</v>
      </c>
      <c r="N531" s="89">
        <v>46020.525694444441</v>
      </c>
      <c r="O531" s="86" t="s">
        <v>31</v>
      </c>
      <c r="P531" s="87" t="s">
        <v>1254</v>
      </c>
      <c r="Q531" s="87" t="s">
        <v>1255</v>
      </c>
      <c r="R531" s="87" t="s">
        <v>1256</v>
      </c>
      <c r="S531" s="87" t="s">
        <v>5563</v>
      </c>
      <c r="T531" s="87" t="s">
        <v>1253</v>
      </c>
      <c r="U531" s="87" t="s">
        <v>1845</v>
      </c>
      <c r="V531" s="87" t="s">
        <v>40</v>
      </c>
      <c r="W531" s="87" t="s">
        <v>121</v>
      </c>
      <c r="X531" s="87" t="s">
        <v>1431</v>
      </c>
      <c r="Y531" s="87">
        <v>4</v>
      </c>
      <c r="Z531" s="90">
        <f>IF(T531="SOPORTE_TELEFÓNICO",'TARIFAS 2025'!$B$14,IF(V531="PRINCIPAL",'TARIFAS 2025'!$B$8,IF(V531="INTERMEDIA",'TARIFAS 2025'!$C$8,IF(V531="LEJANA",'TARIFAS 2025'!$D$8))))</f>
        <v>22000</v>
      </c>
      <c r="AA531" s="90">
        <f t="shared" si="9"/>
        <v>88000</v>
      </c>
    </row>
    <row r="532" spans="1:27" s="82" customFormat="1" x14ac:dyDescent="0.3">
      <c r="A532" s="87" t="s">
        <v>89</v>
      </c>
      <c r="B532" s="86" t="str">
        <f>VLOOKUP(A532,'CENTROS DE COSTOS'!A:D,2,0)</f>
        <v>0036-0001</v>
      </c>
      <c r="C532" s="86" t="str">
        <f>VLOOKUP(A532,'CENTROS DE COSTOS'!A:D,3,0)</f>
        <v>Wompi Costa</v>
      </c>
      <c r="D532" s="87" t="s">
        <v>3846</v>
      </c>
      <c r="E532" s="88" t="s">
        <v>4178</v>
      </c>
      <c r="F532" s="87" t="s">
        <v>3226</v>
      </c>
      <c r="G532" s="86" t="s">
        <v>31</v>
      </c>
      <c r="H532" s="87" t="s">
        <v>276</v>
      </c>
      <c r="I532" s="87" t="s">
        <v>593</v>
      </c>
      <c r="J532" s="87" t="s">
        <v>2123</v>
      </c>
      <c r="K532" s="86" t="s">
        <v>1170</v>
      </c>
      <c r="L532" s="87" t="s">
        <v>4868</v>
      </c>
      <c r="M532" s="89">
        <v>46005.375</v>
      </c>
      <c r="N532" s="89">
        <v>46020.526388888888</v>
      </c>
      <c r="O532" s="86" t="s">
        <v>31</v>
      </c>
      <c r="P532" s="87" t="s">
        <v>1254</v>
      </c>
      <c r="Q532" s="87" t="s">
        <v>1255</v>
      </c>
      <c r="R532" s="87" t="s">
        <v>1256</v>
      </c>
      <c r="S532" s="87" t="s">
        <v>5564</v>
      </c>
      <c r="T532" s="87" t="s">
        <v>1253</v>
      </c>
      <c r="U532" s="87" t="s">
        <v>1845</v>
      </c>
      <c r="V532" s="87" t="s">
        <v>42</v>
      </c>
      <c r="W532" s="87" t="s">
        <v>121</v>
      </c>
      <c r="X532" s="87" t="s">
        <v>1320</v>
      </c>
      <c r="Y532" s="87">
        <v>2</v>
      </c>
      <c r="Z532" s="90">
        <f>IF(T532="SOPORTE_TELEFÓNICO",'TARIFAS 2025'!$B$14,IF(V532="PRINCIPAL",'TARIFAS 2025'!$B$8,IF(V532="INTERMEDIA",'TARIFAS 2025'!$C$8,IF(V532="LEJANA",'TARIFAS 2025'!$D$8))))</f>
        <v>22000</v>
      </c>
      <c r="AA532" s="90">
        <f t="shared" si="9"/>
        <v>44000</v>
      </c>
    </row>
    <row r="533" spans="1:27" s="82" customFormat="1" x14ac:dyDescent="0.3">
      <c r="A533" s="87" t="s">
        <v>88</v>
      </c>
      <c r="B533" s="86" t="str">
        <f>VLOOKUP(A533,'CENTROS DE COSTOS'!A:D,2,0)</f>
        <v>0036-0005</v>
      </c>
      <c r="C533" s="86" t="str">
        <f>VLOOKUP(A533,'CENTROS DE COSTOS'!A:D,3,0)</f>
        <v>Wompi Noroccidente</v>
      </c>
      <c r="D533" s="87" t="s">
        <v>3847</v>
      </c>
      <c r="E533" s="88" t="s">
        <v>4179</v>
      </c>
      <c r="F533" s="87" t="s">
        <v>3227</v>
      </c>
      <c r="G533" s="86" t="s">
        <v>31</v>
      </c>
      <c r="H533" s="87" t="s">
        <v>120</v>
      </c>
      <c r="I533" s="87" t="s">
        <v>169</v>
      </c>
      <c r="J533" s="87" t="s">
        <v>1520</v>
      </c>
      <c r="K533" s="86" t="s">
        <v>1170</v>
      </c>
      <c r="L533" s="87" t="s">
        <v>4869</v>
      </c>
      <c r="M533" s="89">
        <v>45990.413888888892</v>
      </c>
      <c r="N533" s="89">
        <v>46020.533333333333</v>
      </c>
      <c r="O533" s="86" t="s">
        <v>31</v>
      </c>
      <c r="P533" s="87" t="s">
        <v>1254</v>
      </c>
      <c r="Q533" s="87" t="s">
        <v>1255</v>
      </c>
      <c r="R533" s="87" t="s">
        <v>1324</v>
      </c>
      <c r="S533" s="87" t="s">
        <v>5565</v>
      </c>
      <c r="T533" s="87" t="s">
        <v>1253</v>
      </c>
      <c r="U533" s="87" t="s">
        <v>1845</v>
      </c>
      <c r="V533" s="87" t="s">
        <v>41</v>
      </c>
      <c r="W533" s="87" t="s">
        <v>121</v>
      </c>
      <c r="X533" s="87" t="s">
        <v>1286</v>
      </c>
      <c r="Y533" s="87">
        <v>3</v>
      </c>
      <c r="Z533" s="90">
        <f>IF(T533="SOPORTE_TELEFÓNICO",'TARIFAS 2025'!$B$14,IF(V533="PRINCIPAL",'TARIFAS 2025'!$B$8,IF(V533="INTERMEDIA",'TARIFAS 2025'!$C$8,IF(V533="LEJANA",'TARIFAS 2025'!$D$8))))</f>
        <v>22000</v>
      </c>
      <c r="AA533" s="90">
        <f t="shared" si="9"/>
        <v>66000</v>
      </c>
    </row>
    <row r="534" spans="1:27" s="82" customFormat="1" x14ac:dyDescent="0.3">
      <c r="A534" s="87" t="s">
        <v>77</v>
      </c>
      <c r="B534" s="86" t="str">
        <f>VLOOKUP(A534,'CENTROS DE COSTOS'!A:D,2,0)</f>
        <v>0036-0003</v>
      </c>
      <c r="C534" s="86" t="str">
        <f>VLOOKUP(A534,'CENTROS DE COSTOS'!A:D,3,0)</f>
        <v>Wompi Suroccidente</v>
      </c>
      <c r="D534" s="87" t="s">
        <v>1639</v>
      </c>
      <c r="E534" s="88" t="s">
        <v>4180</v>
      </c>
      <c r="F534" s="87" t="s">
        <v>3228</v>
      </c>
      <c r="G534" s="86" t="s">
        <v>31</v>
      </c>
      <c r="H534" s="87" t="s">
        <v>1101</v>
      </c>
      <c r="I534" s="87" t="s">
        <v>77</v>
      </c>
      <c r="J534" s="87" t="s">
        <v>2052</v>
      </c>
      <c r="K534" s="86" t="s">
        <v>1170</v>
      </c>
      <c r="L534" s="87" t="s">
        <v>4870</v>
      </c>
      <c r="M534" s="89">
        <v>45940.333333333343</v>
      </c>
      <c r="N534" s="89">
        <v>46020.542361111111</v>
      </c>
      <c r="O534" s="86" t="s">
        <v>31</v>
      </c>
      <c r="P534" s="87" t="s">
        <v>1254</v>
      </c>
      <c r="Q534" s="87" t="s">
        <v>1255</v>
      </c>
      <c r="R534" s="87" t="s">
        <v>1256</v>
      </c>
      <c r="S534" s="87" t="s">
        <v>5566</v>
      </c>
      <c r="T534" s="87" t="s">
        <v>1253</v>
      </c>
      <c r="U534" s="87" t="s">
        <v>1840</v>
      </c>
      <c r="V534" s="87" t="s">
        <v>40</v>
      </c>
      <c r="W534" s="87" t="s">
        <v>121</v>
      </c>
      <c r="X534" s="87" t="s">
        <v>1431</v>
      </c>
      <c r="Y534" s="87">
        <v>3</v>
      </c>
      <c r="Z534" s="90">
        <f>IF(T534="SOPORTE_TELEFÓNICO",'TARIFAS 2025'!$B$14,IF(V534="PRINCIPAL",'TARIFAS 2025'!$B$8,IF(V534="INTERMEDIA",'TARIFAS 2025'!$C$8,IF(V534="LEJANA",'TARIFAS 2025'!$D$8))))</f>
        <v>22000</v>
      </c>
      <c r="AA534" s="90">
        <f t="shared" si="9"/>
        <v>66000</v>
      </c>
    </row>
    <row r="535" spans="1:27" s="82" customFormat="1" x14ac:dyDescent="0.3">
      <c r="A535" s="87" t="s">
        <v>98</v>
      </c>
      <c r="B535" s="86" t="str">
        <f>VLOOKUP(A535,'CENTROS DE COSTOS'!A:D,2,0)</f>
        <v>0036-0006</v>
      </c>
      <c r="C535" s="86" t="str">
        <f>VLOOKUP(A535,'CENTROS DE COSTOS'!A:D,3,0)</f>
        <v>Wompi Oriente</v>
      </c>
      <c r="D535" s="87" t="s">
        <v>1636</v>
      </c>
      <c r="E535" s="88" t="s">
        <v>4181</v>
      </c>
      <c r="F535" s="87" t="s">
        <v>3229</v>
      </c>
      <c r="G535" s="86" t="s">
        <v>31</v>
      </c>
      <c r="H535" s="87" t="s">
        <v>814</v>
      </c>
      <c r="I535" s="87" t="s">
        <v>98</v>
      </c>
      <c r="J535" s="87" t="s">
        <v>2206</v>
      </c>
      <c r="K535" s="86" t="s">
        <v>1170</v>
      </c>
      <c r="L535" s="87" t="s">
        <v>4871</v>
      </c>
      <c r="M535" s="89">
        <v>45947.567361111112</v>
      </c>
      <c r="N535" s="89">
        <v>46020.545138888891</v>
      </c>
      <c r="O535" s="86" t="s">
        <v>31</v>
      </c>
      <c r="P535" s="87" t="s">
        <v>1254</v>
      </c>
      <c r="Q535" s="87" t="s">
        <v>1255</v>
      </c>
      <c r="R535" s="87" t="s">
        <v>1256</v>
      </c>
      <c r="S535" s="87" t="s">
        <v>5567</v>
      </c>
      <c r="T535" s="87" t="s">
        <v>1253</v>
      </c>
      <c r="U535" s="87" t="s">
        <v>1844</v>
      </c>
      <c r="V535" s="87" t="s">
        <v>40</v>
      </c>
      <c r="W535" s="87" t="s">
        <v>121</v>
      </c>
      <c r="X535" s="87" t="s">
        <v>1352</v>
      </c>
      <c r="Y535" s="87">
        <v>4</v>
      </c>
      <c r="Z535" s="90">
        <f>IF(T535="SOPORTE_TELEFÓNICO",'TARIFAS 2025'!$B$14,IF(V535="PRINCIPAL",'TARIFAS 2025'!$B$8,IF(V535="INTERMEDIA",'TARIFAS 2025'!$C$8,IF(V535="LEJANA",'TARIFAS 2025'!$D$8))))</f>
        <v>22000</v>
      </c>
      <c r="AA535" s="90">
        <f t="shared" si="9"/>
        <v>88000</v>
      </c>
    </row>
    <row r="536" spans="1:27" s="82" customFormat="1" x14ac:dyDescent="0.3">
      <c r="A536" s="87" t="s">
        <v>71</v>
      </c>
      <c r="B536" s="86" t="str">
        <f>VLOOKUP(A536,'CENTROS DE COSTOS'!A:D,2,0)</f>
        <v>0036-0004</v>
      </c>
      <c r="C536" s="86" t="str">
        <f>VLOOKUP(A536,'CENTROS DE COSTOS'!A:D,3,0)</f>
        <v>Wompi Centro</v>
      </c>
      <c r="D536" s="87" t="s">
        <v>3840</v>
      </c>
      <c r="E536" s="88" t="s">
        <v>4182</v>
      </c>
      <c r="F536" s="87" t="s">
        <v>3163</v>
      </c>
      <c r="G536" s="86" t="s">
        <v>31</v>
      </c>
      <c r="H536" s="87" t="s">
        <v>618</v>
      </c>
      <c r="I536" s="87" t="s">
        <v>657</v>
      </c>
      <c r="J536" s="87" t="s">
        <v>3675</v>
      </c>
      <c r="K536" s="86" t="s">
        <v>1170</v>
      </c>
      <c r="L536" s="87" t="s">
        <v>4872</v>
      </c>
      <c r="M536" s="89">
        <v>46017.603472222218</v>
      </c>
      <c r="N536" s="89">
        <v>46020.550694444442</v>
      </c>
      <c r="O536" s="86" t="s">
        <v>31</v>
      </c>
      <c r="P536" s="87" t="s">
        <v>1340</v>
      </c>
      <c r="Q536" s="87" t="s">
        <v>1400</v>
      </c>
      <c r="R536" s="87" t="s">
        <v>1397</v>
      </c>
      <c r="S536" s="87" t="s">
        <v>5568</v>
      </c>
      <c r="T536" s="87" t="s">
        <v>1172</v>
      </c>
      <c r="U536" s="87" t="s">
        <v>1848</v>
      </c>
      <c r="V536" s="87" t="s">
        <v>42</v>
      </c>
      <c r="W536" s="87" t="s">
        <v>121</v>
      </c>
      <c r="X536" s="87" t="s">
        <v>1216</v>
      </c>
      <c r="Y536" s="87">
        <v>2</v>
      </c>
      <c r="Z536" s="90">
        <f>IF(T536="SOPORTE_TELEFÓNICO",'TARIFAS 2025'!$B$14,IF(V536="PRINCIPAL",'TARIFAS 2025'!$B$8,IF(V536="INTERMEDIA",'TARIFAS 2025'!$C$8,IF(V536="LEJANA",'TARIFAS 2025'!$D$8))))</f>
        <v>452148</v>
      </c>
      <c r="AA536" s="90">
        <f t="shared" si="9"/>
        <v>904296</v>
      </c>
    </row>
    <row r="537" spans="1:27" s="82" customFormat="1" x14ac:dyDescent="0.3">
      <c r="A537" s="87" t="s">
        <v>98</v>
      </c>
      <c r="B537" s="86" t="str">
        <f>VLOOKUP(A537,'CENTROS DE COSTOS'!A:D,2,0)</f>
        <v>0036-0006</v>
      </c>
      <c r="C537" s="86" t="str">
        <f>VLOOKUP(A537,'CENTROS DE COSTOS'!A:D,3,0)</f>
        <v>Wompi Oriente</v>
      </c>
      <c r="D537" s="87" t="s">
        <v>1636</v>
      </c>
      <c r="E537" s="88" t="s">
        <v>4183</v>
      </c>
      <c r="F537" s="87" t="s">
        <v>3230</v>
      </c>
      <c r="G537" s="86" t="s">
        <v>31</v>
      </c>
      <c r="H537" s="87" t="s">
        <v>814</v>
      </c>
      <c r="I537" s="87" t="s">
        <v>98</v>
      </c>
      <c r="J537" s="87" t="s">
        <v>3716</v>
      </c>
      <c r="K537" s="86" t="s">
        <v>1170</v>
      </c>
      <c r="L537" s="87" t="s">
        <v>4873</v>
      </c>
      <c r="M537" s="89">
        <v>45971.462500000001</v>
      </c>
      <c r="N537" s="89">
        <v>46020.570138888892</v>
      </c>
      <c r="O537" s="86" t="s">
        <v>31</v>
      </c>
      <c r="P537" s="87" t="s">
        <v>1254</v>
      </c>
      <c r="Q537" s="87" t="s">
        <v>1255</v>
      </c>
      <c r="R537" s="87" t="s">
        <v>1256</v>
      </c>
      <c r="S537" s="87" t="s">
        <v>5569</v>
      </c>
      <c r="T537" s="87" t="s">
        <v>1253</v>
      </c>
      <c r="U537" s="87" t="s">
        <v>1848</v>
      </c>
      <c r="V537" s="87" t="s">
        <v>40</v>
      </c>
      <c r="W537" s="87" t="s">
        <v>121</v>
      </c>
      <c r="X537" s="87" t="s">
        <v>1352</v>
      </c>
      <c r="Y537" s="87">
        <v>3</v>
      </c>
      <c r="Z537" s="90">
        <f>IF(T537="SOPORTE_TELEFÓNICO",'TARIFAS 2025'!$B$14,IF(V537="PRINCIPAL",'TARIFAS 2025'!$B$8,IF(V537="INTERMEDIA",'TARIFAS 2025'!$C$8,IF(V537="LEJANA",'TARIFAS 2025'!$D$8))))</f>
        <v>22000</v>
      </c>
      <c r="AA537" s="90">
        <f t="shared" si="9"/>
        <v>66000</v>
      </c>
    </row>
    <row r="538" spans="1:27" s="82" customFormat="1" x14ac:dyDescent="0.3">
      <c r="A538" s="87" t="s">
        <v>88</v>
      </c>
      <c r="B538" s="86" t="str">
        <f>VLOOKUP(A538,'CENTROS DE COSTOS'!A:D,2,0)</f>
        <v>0036-0005</v>
      </c>
      <c r="C538" s="86" t="str">
        <f>VLOOKUP(A538,'CENTROS DE COSTOS'!A:D,3,0)</f>
        <v>Wompi Noroccidente</v>
      </c>
      <c r="D538" s="87" t="s">
        <v>1644</v>
      </c>
      <c r="E538" s="88" t="s">
        <v>4184</v>
      </c>
      <c r="F538" s="87" t="s">
        <v>3231</v>
      </c>
      <c r="G538" s="86" t="s">
        <v>31</v>
      </c>
      <c r="H538" s="87" t="s">
        <v>120</v>
      </c>
      <c r="I538" s="87" t="s">
        <v>88</v>
      </c>
      <c r="J538" s="87" t="s">
        <v>2483</v>
      </c>
      <c r="K538" s="86" t="s">
        <v>1170</v>
      </c>
      <c r="L538" s="87" t="s">
        <v>4874</v>
      </c>
      <c r="M538" s="89">
        <v>45939.407638888893</v>
      </c>
      <c r="N538" s="89">
        <v>46020.571527777778</v>
      </c>
      <c r="O538" s="86" t="s">
        <v>31</v>
      </c>
      <c r="P538" s="87" t="s">
        <v>1254</v>
      </c>
      <c r="Q538" s="87" t="s">
        <v>1255</v>
      </c>
      <c r="R538" s="87" t="s">
        <v>1256</v>
      </c>
      <c r="S538" s="87" t="s">
        <v>5570</v>
      </c>
      <c r="T538" s="87" t="s">
        <v>1253</v>
      </c>
      <c r="U538" s="87" t="s">
        <v>1845</v>
      </c>
      <c r="V538" s="87" t="s">
        <v>40</v>
      </c>
      <c r="W538" s="87" t="s">
        <v>121</v>
      </c>
      <c r="X538" s="87" t="s">
        <v>1319</v>
      </c>
      <c r="Y538" s="87">
        <v>4</v>
      </c>
      <c r="Z538" s="90">
        <f>IF(T538="SOPORTE_TELEFÓNICO",'TARIFAS 2025'!$B$14,IF(V538="PRINCIPAL",'TARIFAS 2025'!$B$8,IF(V538="INTERMEDIA",'TARIFAS 2025'!$C$8,IF(V538="LEJANA",'TARIFAS 2025'!$D$8))))</f>
        <v>22000</v>
      </c>
      <c r="AA538" s="90">
        <f t="shared" si="9"/>
        <v>88000</v>
      </c>
    </row>
    <row r="539" spans="1:27" s="82" customFormat="1" x14ac:dyDescent="0.3">
      <c r="A539" s="87" t="s">
        <v>68</v>
      </c>
      <c r="B539" s="86" t="str">
        <f>VLOOKUP(A539,'CENTROS DE COSTOS'!A:D,2,0)</f>
        <v>0036-0001</v>
      </c>
      <c r="C539" s="86" t="str">
        <f>VLOOKUP(A539,'CENTROS DE COSTOS'!A:D,3,0)</f>
        <v>Wompi Costa</v>
      </c>
      <c r="D539" s="87" t="s">
        <v>3848</v>
      </c>
      <c r="E539" s="88" t="s">
        <v>4185</v>
      </c>
      <c r="F539" s="87" t="s">
        <v>3232</v>
      </c>
      <c r="G539" s="86" t="s">
        <v>31</v>
      </c>
      <c r="H539" s="87" t="s">
        <v>253</v>
      </c>
      <c r="I539" s="87" t="s">
        <v>258</v>
      </c>
      <c r="J539" s="87" t="s">
        <v>3717</v>
      </c>
      <c r="K539" s="86" t="s">
        <v>1170</v>
      </c>
      <c r="L539" s="87" t="s">
        <v>4875</v>
      </c>
      <c r="M539" s="89">
        <v>45958.472916666673</v>
      </c>
      <c r="N539" s="89">
        <v>46020.573611111111</v>
      </c>
      <c r="O539" s="86" t="s">
        <v>31</v>
      </c>
      <c r="P539" s="87" t="s">
        <v>1250</v>
      </c>
      <c r="Q539" s="87" t="s">
        <v>1280</v>
      </c>
      <c r="R539" s="87" t="s">
        <v>1283</v>
      </c>
      <c r="S539" s="87" t="s">
        <v>5571</v>
      </c>
      <c r="T539" s="87" t="s">
        <v>1172</v>
      </c>
      <c r="U539" s="87" t="s">
        <v>1841</v>
      </c>
      <c r="V539" s="87" t="s">
        <v>41</v>
      </c>
      <c r="W539" s="87" t="s">
        <v>121</v>
      </c>
      <c r="X539" s="87" t="s">
        <v>1196</v>
      </c>
      <c r="Y539" s="87">
        <v>3</v>
      </c>
      <c r="Z539" s="90">
        <f>IF(T539="SOPORTE_TELEFÓNICO",'TARIFAS 2025'!$B$14,IF(V539="PRINCIPAL",'TARIFAS 2025'!$B$8,IF(V539="INTERMEDIA",'TARIFAS 2025'!$C$8,IF(V539="LEJANA",'TARIFAS 2025'!$D$8))))</f>
        <v>172989</v>
      </c>
      <c r="AA539" s="90">
        <f t="shared" si="9"/>
        <v>518967</v>
      </c>
    </row>
    <row r="540" spans="1:27" s="82" customFormat="1" x14ac:dyDescent="0.3">
      <c r="A540" s="87" t="s">
        <v>88</v>
      </c>
      <c r="B540" s="86" t="str">
        <f>VLOOKUP(A540,'CENTROS DE COSTOS'!A:D,2,0)</f>
        <v>0036-0005</v>
      </c>
      <c r="C540" s="86" t="str">
        <f>VLOOKUP(A540,'CENTROS DE COSTOS'!A:D,3,0)</f>
        <v>Wompi Noroccidente</v>
      </c>
      <c r="D540" s="87" t="s">
        <v>1644</v>
      </c>
      <c r="E540" s="88" t="s">
        <v>4186</v>
      </c>
      <c r="F540" s="87" t="s">
        <v>1628</v>
      </c>
      <c r="G540" s="86" t="s">
        <v>31</v>
      </c>
      <c r="H540" s="87" t="s">
        <v>120</v>
      </c>
      <c r="I540" s="87" t="s">
        <v>88</v>
      </c>
      <c r="J540" s="87" t="s">
        <v>1787</v>
      </c>
      <c r="K540" s="86" t="s">
        <v>1170</v>
      </c>
      <c r="L540" s="87" t="s">
        <v>4876</v>
      </c>
      <c r="M540" s="89">
        <v>45973.491666666669</v>
      </c>
      <c r="N540" s="89">
        <v>46020.584027777782</v>
      </c>
      <c r="O540" s="86" t="s">
        <v>31</v>
      </c>
      <c r="P540" s="87" t="s">
        <v>1254</v>
      </c>
      <c r="Q540" s="87" t="s">
        <v>1255</v>
      </c>
      <c r="R540" s="87" t="s">
        <v>1256</v>
      </c>
      <c r="S540" s="87" t="s">
        <v>5572</v>
      </c>
      <c r="T540" s="87" t="s">
        <v>1253</v>
      </c>
      <c r="U540" s="87" t="s">
        <v>1845</v>
      </c>
      <c r="V540" s="87" t="s">
        <v>40</v>
      </c>
      <c r="W540" s="87" t="s">
        <v>121</v>
      </c>
      <c r="X540" s="87" t="s">
        <v>1286</v>
      </c>
      <c r="Y540" s="87">
        <v>2</v>
      </c>
      <c r="Z540" s="90">
        <f>IF(T540="SOPORTE_TELEFÓNICO",'TARIFAS 2025'!$B$14,IF(V540="PRINCIPAL",'TARIFAS 2025'!$B$8,IF(V540="INTERMEDIA",'TARIFAS 2025'!$C$8,IF(V540="LEJANA",'TARIFAS 2025'!$D$8))))</f>
        <v>22000</v>
      </c>
      <c r="AA540" s="90">
        <f t="shared" si="9"/>
        <v>44000</v>
      </c>
    </row>
    <row r="541" spans="1:27" s="82" customFormat="1" x14ac:dyDescent="0.3">
      <c r="A541" s="87" t="s">
        <v>88</v>
      </c>
      <c r="B541" s="86" t="str">
        <f>VLOOKUP(A541,'CENTROS DE COSTOS'!A:D,2,0)</f>
        <v>0036-0005</v>
      </c>
      <c r="C541" s="86" t="str">
        <f>VLOOKUP(A541,'CENTROS DE COSTOS'!A:D,3,0)</f>
        <v>Wompi Noroccidente</v>
      </c>
      <c r="D541" s="87" t="s">
        <v>1644</v>
      </c>
      <c r="E541" s="88" t="s">
        <v>4187</v>
      </c>
      <c r="F541" s="87" t="s">
        <v>3233</v>
      </c>
      <c r="G541" s="86" t="s">
        <v>31</v>
      </c>
      <c r="H541" s="87" t="s">
        <v>120</v>
      </c>
      <c r="I541" s="87" t="s">
        <v>88</v>
      </c>
      <c r="J541" s="87" t="s">
        <v>3718</v>
      </c>
      <c r="K541" s="86" t="s">
        <v>1170</v>
      </c>
      <c r="L541" s="87" t="s">
        <v>4877</v>
      </c>
      <c r="M541" s="89">
        <v>45939.515972222223</v>
      </c>
      <c r="N541" s="89">
        <v>46020.592361111107</v>
      </c>
      <c r="O541" s="86" t="s">
        <v>31</v>
      </c>
      <c r="P541" s="87" t="s">
        <v>1254</v>
      </c>
      <c r="Q541" s="87" t="s">
        <v>1255</v>
      </c>
      <c r="R541" s="87" t="s">
        <v>1256</v>
      </c>
      <c r="S541" s="87" t="s">
        <v>5573</v>
      </c>
      <c r="T541" s="87" t="s">
        <v>1253</v>
      </c>
      <c r="U541" s="87" t="s">
        <v>1845</v>
      </c>
      <c r="V541" s="87" t="s">
        <v>40</v>
      </c>
      <c r="W541" s="87" t="s">
        <v>121</v>
      </c>
      <c r="X541" s="87" t="s">
        <v>1220</v>
      </c>
      <c r="Y541" s="87">
        <v>5</v>
      </c>
      <c r="Z541" s="90">
        <f>IF(T541="SOPORTE_TELEFÓNICO",'TARIFAS 2025'!$B$14,IF(V541="PRINCIPAL",'TARIFAS 2025'!$B$8,IF(V541="INTERMEDIA",'TARIFAS 2025'!$C$8,IF(V541="LEJANA",'TARIFAS 2025'!$D$8))))</f>
        <v>22000</v>
      </c>
      <c r="AA541" s="90">
        <f t="shared" si="9"/>
        <v>110000</v>
      </c>
    </row>
    <row r="542" spans="1:27" s="82" customFormat="1" x14ac:dyDescent="0.3">
      <c r="A542" s="87" t="s">
        <v>92</v>
      </c>
      <c r="B542" s="86" t="str">
        <f>VLOOKUP(A542,'CENTROS DE COSTOS'!A:D,2,0)</f>
        <v>0036-0002</v>
      </c>
      <c r="C542" s="86" t="str">
        <f>VLOOKUP(A542,'CENTROS DE COSTOS'!A:D,3,0)</f>
        <v>Wompi Eje Cafetero</v>
      </c>
      <c r="D542" s="87" t="s">
        <v>1679</v>
      </c>
      <c r="E542" s="88" t="s">
        <v>4188</v>
      </c>
      <c r="F542" s="87" t="s">
        <v>3234</v>
      </c>
      <c r="G542" s="86" t="s">
        <v>31</v>
      </c>
      <c r="H542" s="87" t="s">
        <v>939</v>
      </c>
      <c r="I542" s="87" t="s">
        <v>122</v>
      </c>
      <c r="J542" s="87" t="s">
        <v>3719</v>
      </c>
      <c r="K542" s="86" t="s">
        <v>1170</v>
      </c>
      <c r="L542" s="87" t="s">
        <v>4878</v>
      </c>
      <c r="M542" s="89">
        <v>46017.665972222218</v>
      </c>
      <c r="N542" s="89">
        <v>46020.597222222219</v>
      </c>
      <c r="O542" s="86" t="s">
        <v>31</v>
      </c>
      <c r="P542" s="87" t="s">
        <v>1340</v>
      </c>
      <c r="Q542" s="87" t="s">
        <v>1408</v>
      </c>
      <c r="R542" s="87" t="s">
        <v>1397</v>
      </c>
      <c r="S542" s="87" t="s">
        <v>5574</v>
      </c>
      <c r="T542" s="87" t="s">
        <v>1172</v>
      </c>
      <c r="U542" s="87" t="s">
        <v>1845</v>
      </c>
      <c r="V542" s="87" t="s">
        <v>41</v>
      </c>
      <c r="W542" s="87" t="s">
        <v>121</v>
      </c>
      <c r="X542" s="87" t="s">
        <v>1175</v>
      </c>
      <c r="Y542" s="87">
        <v>1</v>
      </c>
      <c r="Z542" s="90">
        <f>IF(T542="SOPORTE_TELEFÓNICO",'TARIFAS 2025'!$B$14,IF(V542="PRINCIPAL",'TARIFAS 2025'!$B$8,IF(V542="INTERMEDIA",'TARIFAS 2025'!$C$8,IF(V542="LEJANA",'TARIFAS 2025'!$D$8))))</f>
        <v>172989</v>
      </c>
      <c r="AA542" s="90">
        <f t="shared" si="9"/>
        <v>172989</v>
      </c>
    </row>
    <row r="543" spans="1:27" s="82" customFormat="1" x14ac:dyDescent="0.3">
      <c r="A543" s="87" t="s">
        <v>74</v>
      </c>
      <c r="B543" s="86" t="str">
        <f>VLOOKUP(A543,'CENTROS DE COSTOS'!A:D,2,0)</f>
        <v>0036-0007</v>
      </c>
      <c r="C543" s="86" t="str">
        <f>VLOOKUP(A543,'CENTROS DE COSTOS'!A:D,3,0)</f>
        <v>Wompi Santander</v>
      </c>
      <c r="D543" s="87" t="s">
        <v>1642</v>
      </c>
      <c r="E543" s="88" t="s">
        <v>4189</v>
      </c>
      <c r="F543" s="87" t="s">
        <v>3235</v>
      </c>
      <c r="G543" s="86" t="s">
        <v>31</v>
      </c>
      <c r="H543" s="87" t="s">
        <v>963</v>
      </c>
      <c r="I543" s="87" t="s">
        <v>74</v>
      </c>
      <c r="J543" s="87" t="s">
        <v>3720</v>
      </c>
      <c r="K543" s="86" t="s">
        <v>1170</v>
      </c>
      <c r="L543" s="87" t="s">
        <v>4879</v>
      </c>
      <c r="M543" s="89">
        <v>46018.519444444442</v>
      </c>
      <c r="N543" s="89">
        <v>46020.599305555559</v>
      </c>
      <c r="O543" s="86" t="s">
        <v>31</v>
      </c>
      <c r="P543" s="87" t="s">
        <v>1250</v>
      </c>
      <c r="Q543" s="87" t="s">
        <v>1251</v>
      </c>
      <c r="R543" s="87" t="s">
        <v>1283</v>
      </c>
      <c r="S543" s="87" t="s">
        <v>5575</v>
      </c>
      <c r="T543" s="87" t="s">
        <v>1253</v>
      </c>
      <c r="U543" s="87" t="s">
        <v>1840</v>
      </c>
      <c r="V543" s="87" t="s">
        <v>40</v>
      </c>
      <c r="W543" s="87" t="s">
        <v>121</v>
      </c>
      <c r="X543" s="87" t="s">
        <v>1182</v>
      </c>
      <c r="Y543" s="87">
        <v>1</v>
      </c>
      <c r="Z543" s="90">
        <f>IF(T543="SOPORTE_TELEFÓNICO",'TARIFAS 2025'!$B$14,IF(V543="PRINCIPAL",'TARIFAS 2025'!$B$8,IF(V543="INTERMEDIA",'TARIFAS 2025'!$C$8,IF(V543="LEJANA",'TARIFAS 2025'!$D$8))))</f>
        <v>22000</v>
      </c>
      <c r="AA543" s="90">
        <f t="shared" si="9"/>
        <v>22000</v>
      </c>
    </row>
    <row r="544" spans="1:27" s="82" customFormat="1" x14ac:dyDescent="0.3">
      <c r="A544" s="87" t="s">
        <v>88</v>
      </c>
      <c r="B544" s="86" t="str">
        <f>VLOOKUP(A544,'CENTROS DE COSTOS'!A:D,2,0)</f>
        <v>0036-0005</v>
      </c>
      <c r="C544" s="86" t="str">
        <f>VLOOKUP(A544,'CENTROS DE COSTOS'!A:D,3,0)</f>
        <v>Wompi Noroccidente</v>
      </c>
      <c r="D544" s="87" t="s">
        <v>1665</v>
      </c>
      <c r="E544" s="88" t="s">
        <v>4190</v>
      </c>
      <c r="F544" s="87" t="s">
        <v>3236</v>
      </c>
      <c r="G544" s="86" t="s">
        <v>31</v>
      </c>
      <c r="H544" s="87" t="s">
        <v>120</v>
      </c>
      <c r="I544" s="87" t="s">
        <v>180</v>
      </c>
      <c r="J544" s="87" t="s">
        <v>3721</v>
      </c>
      <c r="K544" s="86" t="s">
        <v>1170</v>
      </c>
      <c r="L544" s="87" t="s">
        <v>4880</v>
      </c>
      <c r="M544" s="89">
        <v>45939.601388888892</v>
      </c>
      <c r="N544" s="89">
        <v>46020.604166666657</v>
      </c>
      <c r="O544" s="86" t="s">
        <v>31</v>
      </c>
      <c r="P544" s="87" t="s">
        <v>1254</v>
      </c>
      <c r="Q544" s="87" t="s">
        <v>1255</v>
      </c>
      <c r="R544" s="87" t="s">
        <v>1256</v>
      </c>
      <c r="S544" s="87" t="s">
        <v>5576</v>
      </c>
      <c r="T544" s="87" t="s">
        <v>1253</v>
      </c>
      <c r="U544" s="87" t="s">
        <v>1844</v>
      </c>
      <c r="V544" s="87" t="s">
        <v>40</v>
      </c>
      <c r="W544" s="87" t="s">
        <v>121</v>
      </c>
      <c r="X544" s="87" t="s">
        <v>1220</v>
      </c>
      <c r="Y544" s="87">
        <v>4</v>
      </c>
      <c r="Z544" s="90">
        <f>IF(T544="SOPORTE_TELEFÓNICO",'TARIFAS 2025'!$B$14,IF(V544="PRINCIPAL",'TARIFAS 2025'!$B$8,IF(V544="INTERMEDIA",'TARIFAS 2025'!$C$8,IF(V544="LEJANA",'TARIFAS 2025'!$D$8))))</f>
        <v>22000</v>
      </c>
      <c r="AA544" s="90">
        <f t="shared" si="9"/>
        <v>88000</v>
      </c>
    </row>
    <row r="545" spans="1:27" s="82" customFormat="1" x14ac:dyDescent="0.3">
      <c r="A545" s="87" t="s">
        <v>88</v>
      </c>
      <c r="B545" s="86" t="str">
        <f>VLOOKUP(A545,'CENTROS DE COSTOS'!A:D,2,0)</f>
        <v>0036-0005</v>
      </c>
      <c r="C545" s="86" t="str">
        <f>VLOOKUP(A545,'CENTROS DE COSTOS'!A:D,3,0)</f>
        <v>Wompi Noroccidente</v>
      </c>
      <c r="D545" s="87" t="s">
        <v>1641</v>
      </c>
      <c r="E545" s="88" t="s">
        <v>4191</v>
      </c>
      <c r="F545" s="87" t="s">
        <v>3237</v>
      </c>
      <c r="G545" s="86" t="s">
        <v>31</v>
      </c>
      <c r="H545" s="87" t="s">
        <v>120</v>
      </c>
      <c r="I545" s="87" t="s">
        <v>155</v>
      </c>
      <c r="J545" s="87" t="s">
        <v>3722</v>
      </c>
      <c r="K545" s="86" t="s">
        <v>1170</v>
      </c>
      <c r="L545" s="87" t="s">
        <v>4881</v>
      </c>
      <c r="M545" s="89">
        <v>45981.361111111109</v>
      </c>
      <c r="N545" s="89">
        <v>46020.613888888889</v>
      </c>
      <c r="O545" s="86" t="s">
        <v>31</v>
      </c>
      <c r="P545" s="87" t="s">
        <v>1254</v>
      </c>
      <c r="Q545" s="87" t="s">
        <v>1255</v>
      </c>
      <c r="R545" s="87" t="s">
        <v>1256</v>
      </c>
      <c r="S545" s="87" t="s">
        <v>5577</v>
      </c>
      <c r="T545" s="87" t="s">
        <v>1253</v>
      </c>
      <c r="U545" s="87" t="s">
        <v>1848</v>
      </c>
      <c r="V545" s="87" t="s">
        <v>40</v>
      </c>
      <c r="W545" s="87" t="s">
        <v>121</v>
      </c>
      <c r="X545" s="87" t="s">
        <v>1286</v>
      </c>
      <c r="Y545" s="87">
        <v>2</v>
      </c>
      <c r="Z545" s="90">
        <f>IF(T545="SOPORTE_TELEFÓNICO",'TARIFAS 2025'!$B$14,IF(V545="PRINCIPAL",'TARIFAS 2025'!$B$8,IF(V545="INTERMEDIA",'TARIFAS 2025'!$C$8,IF(V545="LEJANA",'TARIFAS 2025'!$D$8))))</f>
        <v>22000</v>
      </c>
      <c r="AA545" s="90">
        <f t="shared" si="9"/>
        <v>44000</v>
      </c>
    </row>
    <row r="546" spans="1:27" s="82" customFormat="1" x14ac:dyDescent="0.3">
      <c r="A546" s="87" t="s">
        <v>77</v>
      </c>
      <c r="B546" s="86" t="str">
        <f>VLOOKUP(A546,'CENTROS DE COSTOS'!A:D,2,0)</f>
        <v>0036-0003</v>
      </c>
      <c r="C546" s="86" t="str">
        <f>VLOOKUP(A546,'CENTROS DE COSTOS'!A:D,3,0)</f>
        <v>Wompi Suroccidente</v>
      </c>
      <c r="D546" s="87" t="s">
        <v>1639</v>
      </c>
      <c r="E546" s="88" t="s">
        <v>4192</v>
      </c>
      <c r="F546" s="87" t="s">
        <v>3238</v>
      </c>
      <c r="G546" s="86" t="s">
        <v>31</v>
      </c>
      <c r="H546" s="87" t="s">
        <v>1101</v>
      </c>
      <c r="I546" s="87" t="s">
        <v>77</v>
      </c>
      <c r="J546" s="87" t="s">
        <v>3723</v>
      </c>
      <c r="K546" s="86" t="s">
        <v>1170</v>
      </c>
      <c r="L546" s="87" t="s">
        <v>4882</v>
      </c>
      <c r="M546" s="89">
        <v>45940.382638888892</v>
      </c>
      <c r="N546" s="89">
        <v>46020.621527777781</v>
      </c>
      <c r="O546" s="86" t="s">
        <v>31</v>
      </c>
      <c r="P546" s="87" t="s">
        <v>1254</v>
      </c>
      <c r="Q546" s="87" t="s">
        <v>1255</v>
      </c>
      <c r="R546" s="87" t="s">
        <v>1256</v>
      </c>
      <c r="S546" s="87" t="s">
        <v>5578</v>
      </c>
      <c r="T546" s="87" t="s">
        <v>1253</v>
      </c>
      <c r="U546" s="87" t="s">
        <v>1847</v>
      </c>
      <c r="V546" s="87" t="s">
        <v>40</v>
      </c>
      <c r="W546" s="87" t="s">
        <v>121</v>
      </c>
      <c r="X546" s="87" t="s">
        <v>1288</v>
      </c>
      <c r="Y546" s="87">
        <v>3</v>
      </c>
      <c r="Z546" s="90">
        <f>IF(T546="SOPORTE_TELEFÓNICO",'TARIFAS 2025'!$B$14,IF(V546="PRINCIPAL",'TARIFAS 2025'!$B$8,IF(V546="INTERMEDIA",'TARIFAS 2025'!$C$8,IF(V546="LEJANA",'TARIFAS 2025'!$D$8))))</f>
        <v>22000</v>
      </c>
      <c r="AA546" s="90">
        <f t="shared" si="9"/>
        <v>66000</v>
      </c>
    </row>
    <row r="547" spans="1:27" s="82" customFormat="1" x14ac:dyDescent="0.3">
      <c r="A547" s="87" t="s">
        <v>88</v>
      </c>
      <c r="B547" s="86" t="str">
        <f>VLOOKUP(A547,'CENTROS DE COSTOS'!A:D,2,0)</f>
        <v>0036-0005</v>
      </c>
      <c r="C547" s="86" t="str">
        <f>VLOOKUP(A547,'CENTROS DE COSTOS'!A:D,3,0)</f>
        <v>Wompi Noroccidente</v>
      </c>
      <c r="D547" s="87" t="s">
        <v>1644</v>
      </c>
      <c r="E547" s="88" t="s">
        <v>4193</v>
      </c>
      <c r="F547" s="87" t="s">
        <v>3239</v>
      </c>
      <c r="G547" s="86" t="s">
        <v>31</v>
      </c>
      <c r="H547" s="87" t="s">
        <v>120</v>
      </c>
      <c r="I547" s="87" t="s">
        <v>88</v>
      </c>
      <c r="J547" s="87" t="s">
        <v>3724</v>
      </c>
      <c r="K547" s="86" t="s">
        <v>1170</v>
      </c>
      <c r="L547" s="87" t="s">
        <v>4883</v>
      </c>
      <c r="M547" s="89">
        <v>45940.333333333343</v>
      </c>
      <c r="N547" s="89">
        <v>46020.630555555559</v>
      </c>
      <c r="O547" s="86" t="s">
        <v>31</v>
      </c>
      <c r="P547" s="87" t="s">
        <v>1254</v>
      </c>
      <c r="Q547" s="87" t="s">
        <v>1255</v>
      </c>
      <c r="R547" s="87" t="s">
        <v>1256</v>
      </c>
      <c r="S547" s="87" t="s">
        <v>5579</v>
      </c>
      <c r="T547" s="87" t="s">
        <v>1253</v>
      </c>
      <c r="U547" s="87" t="s">
        <v>1845</v>
      </c>
      <c r="V547" s="87" t="s">
        <v>40</v>
      </c>
      <c r="W547" s="87" t="s">
        <v>121</v>
      </c>
      <c r="X547" s="87" t="s">
        <v>5725</v>
      </c>
      <c r="Y547" s="87">
        <v>4</v>
      </c>
      <c r="Z547" s="90">
        <f>IF(T547="SOPORTE_TELEFÓNICO",'TARIFAS 2025'!$B$14,IF(V547="PRINCIPAL",'TARIFAS 2025'!$B$8,IF(V547="INTERMEDIA",'TARIFAS 2025'!$C$8,IF(V547="LEJANA",'TARIFAS 2025'!$D$8))))</f>
        <v>22000</v>
      </c>
      <c r="AA547" s="90">
        <f t="shared" si="9"/>
        <v>88000</v>
      </c>
    </row>
    <row r="548" spans="1:27" s="82" customFormat="1" x14ac:dyDescent="0.3">
      <c r="A548" s="87" t="s">
        <v>88</v>
      </c>
      <c r="B548" s="86" t="str">
        <f>VLOOKUP(A548,'CENTROS DE COSTOS'!A:D,2,0)</f>
        <v>0036-0005</v>
      </c>
      <c r="C548" s="86" t="str">
        <f>VLOOKUP(A548,'CENTROS DE COSTOS'!A:D,3,0)</f>
        <v>Wompi Noroccidente</v>
      </c>
      <c r="D548" s="87" t="s">
        <v>1641</v>
      </c>
      <c r="E548" s="88" t="s">
        <v>4194</v>
      </c>
      <c r="F548" s="87" t="s">
        <v>3240</v>
      </c>
      <c r="G548" s="86" t="s">
        <v>31</v>
      </c>
      <c r="H548" s="87" t="s">
        <v>120</v>
      </c>
      <c r="I548" s="87" t="s">
        <v>155</v>
      </c>
      <c r="J548" s="87" t="s">
        <v>3725</v>
      </c>
      <c r="K548" s="86" t="s">
        <v>1170</v>
      </c>
      <c r="L548" s="87" t="s">
        <v>4884</v>
      </c>
      <c r="M548" s="89">
        <v>45940.333333333343</v>
      </c>
      <c r="N548" s="89">
        <v>46020.640972222223</v>
      </c>
      <c r="O548" s="86" t="s">
        <v>31</v>
      </c>
      <c r="P548" s="87" t="s">
        <v>1254</v>
      </c>
      <c r="Q548" s="87" t="s">
        <v>1255</v>
      </c>
      <c r="R548" s="87" t="s">
        <v>1256</v>
      </c>
      <c r="S548" s="87" t="s">
        <v>5580</v>
      </c>
      <c r="T548" s="87" t="s">
        <v>1253</v>
      </c>
      <c r="U548" s="87" t="s">
        <v>1845</v>
      </c>
      <c r="V548" s="87" t="s">
        <v>40</v>
      </c>
      <c r="W548" s="87" t="s">
        <v>121</v>
      </c>
      <c r="X548" s="87" t="s">
        <v>1220</v>
      </c>
      <c r="Y548" s="87">
        <v>4</v>
      </c>
      <c r="Z548" s="90">
        <f>IF(T548="SOPORTE_TELEFÓNICO",'TARIFAS 2025'!$B$14,IF(V548="PRINCIPAL",'TARIFAS 2025'!$B$8,IF(V548="INTERMEDIA",'TARIFAS 2025'!$C$8,IF(V548="LEJANA",'TARIFAS 2025'!$D$8))))</f>
        <v>22000</v>
      </c>
      <c r="AA548" s="90">
        <f t="shared" si="9"/>
        <v>88000</v>
      </c>
    </row>
    <row r="549" spans="1:27" s="82" customFormat="1" x14ac:dyDescent="0.3">
      <c r="A549" s="87" t="s">
        <v>88</v>
      </c>
      <c r="B549" s="86" t="str">
        <f>VLOOKUP(A549,'CENTROS DE COSTOS'!A:D,2,0)</f>
        <v>0036-0005</v>
      </c>
      <c r="C549" s="86" t="str">
        <f>VLOOKUP(A549,'CENTROS DE COSTOS'!A:D,3,0)</f>
        <v>Wompi Noroccidente</v>
      </c>
      <c r="D549" s="87" t="s">
        <v>1644</v>
      </c>
      <c r="E549" s="88" t="s">
        <v>4195</v>
      </c>
      <c r="F549" s="87" t="s">
        <v>3241</v>
      </c>
      <c r="G549" s="86" t="s">
        <v>31</v>
      </c>
      <c r="H549" s="87" t="s">
        <v>120</v>
      </c>
      <c r="I549" s="87" t="s">
        <v>88</v>
      </c>
      <c r="J549" s="87" t="s">
        <v>2225</v>
      </c>
      <c r="K549" s="86" t="s">
        <v>1170</v>
      </c>
      <c r="L549" s="87" t="s">
        <v>4885</v>
      </c>
      <c r="M549" s="89">
        <v>45981.6875</v>
      </c>
      <c r="N549" s="89">
        <v>46020.643055555563</v>
      </c>
      <c r="O549" s="86" t="s">
        <v>31</v>
      </c>
      <c r="P549" s="87" t="s">
        <v>1254</v>
      </c>
      <c r="Q549" s="87" t="s">
        <v>1255</v>
      </c>
      <c r="R549" s="87" t="s">
        <v>1256</v>
      </c>
      <c r="S549" s="87" t="s">
        <v>5581</v>
      </c>
      <c r="T549" s="87" t="s">
        <v>1253</v>
      </c>
      <c r="U549" s="87" t="s">
        <v>1842</v>
      </c>
      <c r="V549" s="87" t="s">
        <v>40</v>
      </c>
      <c r="W549" s="87" t="s">
        <v>121</v>
      </c>
      <c r="X549" s="87" t="s">
        <v>1286</v>
      </c>
      <c r="Y549" s="87">
        <v>2</v>
      </c>
      <c r="Z549" s="90">
        <f>IF(T549="SOPORTE_TELEFÓNICO",'TARIFAS 2025'!$B$14,IF(V549="PRINCIPAL",'TARIFAS 2025'!$B$8,IF(V549="INTERMEDIA",'TARIFAS 2025'!$C$8,IF(V549="LEJANA",'TARIFAS 2025'!$D$8))))</f>
        <v>22000</v>
      </c>
      <c r="AA549" s="90">
        <f t="shared" si="9"/>
        <v>44000</v>
      </c>
    </row>
    <row r="550" spans="1:27" s="82" customFormat="1" x14ac:dyDescent="0.3">
      <c r="A550" s="87" t="s">
        <v>92</v>
      </c>
      <c r="B550" s="86" t="str">
        <f>VLOOKUP(A550,'CENTROS DE COSTOS'!A:D,2,0)</f>
        <v>0036-0002</v>
      </c>
      <c r="C550" s="86" t="str">
        <f>VLOOKUP(A550,'CENTROS DE COSTOS'!A:D,3,0)</f>
        <v>Wompi Eje Cafetero</v>
      </c>
      <c r="D550" s="87" t="s">
        <v>1654</v>
      </c>
      <c r="E550" s="88" t="s">
        <v>4196</v>
      </c>
      <c r="F550" s="87" t="s">
        <v>3242</v>
      </c>
      <c r="G550" s="86" t="s">
        <v>31</v>
      </c>
      <c r="H550" s="87" t="s">
        <v>458</v>
      </c>
      <c r="I550" s="87" t="s">
        <v>92</v>
      </c>
      <c r="J550" s="87" t="s">
        <v>3726</v>
      </c>
      <c r="K550" s="86" t="s">
        <v>1170</v>
      </c>
      <c r="L550" s="87" t="s">
        <v>4886</v>
      </c>
      <c r="M550" s="89">
        <v>45974.667361111111</v>
      </c>
      <c r="N550" s="89">
        <v>46020.647916666669</v>
      </c>
      <c r="O550" s="86" t="s">
        <v>31</v>
      </c>
      <c r="P550" s="87" t="s">
        <v>1254</v>
      </c>
      <c r="Q550" s="87" t="s">
        <v>1255</v>
      </c>
      <c r="R550" s="87" t="s">
        <v>1256</v>
      </c>
      <c r="S550" s="87" t="s">
        <v>5582</v>
      </c>
      <c r="T550" s="87" t="s">
        <v>1253</v>
      </c>
      <c r="U550" s="87" t="s">
        <v>1846</v>
      </c>
      <c r="V550" s="87" t="s">
        <v>40</v>
      </c>
      <c r="W550" s="87" t="s">
        <v>121</v>
      </c>
      <c r="X550" s="87" t="s">
        <v>1288</v>
      </c>
      <c r="Y550" s="87">
        <v>2</v>
      </c>
      <c r="Z550" s="90">
        <f>IF(T550="SOPORTE_TELEFÓNICO",'TARIFAS 2025'!$B$14,IF(V550="PRINCIPAL",'TARIFAS 2025'!$B$8,IF(V550="INTERMEDIA",'TARIFAS 2025'!$C$8,IF(V550="LEJANA",'TARIFAS 2025'!$D$8))))</f>
        <v>22000</v>
      </c>
      <c r="AA550" s="90">
        <f t="shared" si="9"/>
        <v>44000</v>
      </c>
    </row>
    <row r="551" spans="1:27" s="82" customFormat="1" x14ac:dyDescent="0.3">
      <c r="A551" s="87" t="s">
        <v>92</v>
      </c>
      <c r="B551" s="86" t="str">
        <f>VLOOKUP(A551,'CENTROS DE COSTOS'!A:D,2,0)</f>
        <v>0036-0002</v>
      </c>
      <c r="C551" s="86" t="str">
        <f>VLOOKUP(A551,'CENTROS DE COSTOS'!A:D,3,0)</f>
        <v>Wompi Eje Cafetero</v>
      </c>
      <c r="D551" s="87" t="s">
        <v>3838</v>
      </c>
      <c r="E551" s="88" t="s">
        <v>4197</v>
      </c>
      <c r="F551" s="87" t="s">
        <v>3243</v>
      </c>
      <c r="G551" s="86" t="s">
        <v>31</v>
      </c>
      <c r="H551" s="87" t="s">
        <v>458</v>
      </c>
      <c r="I551" s="87" t="s">
        <v>951</v>
      </c>
      <c r="J551" s="87" t="s">
        <v>3727</v>
      </c>
      <c r="K551" s="86" t="s">
        <v>1170</v>
      </c>
      <c r="L551" s="87" t="s">
        <v>4887</v>
      </c>
      <c r="M551" s="89">
        <v>45982.556944444441</v>
      </c>
      <c r="N551" s="89">
        <v>46020.65</v>
      </c>
      <c r="O551" s="86" t="s">
        <v>31</v>
      </c>
      <c r="P551" s="87" t="s">
        <v>1254</v>
      </c>
      <c r="Q551" s="87" t="s">
        <v>1255</v>
      </c>
      <c r="R551" s="87" t="s">
        <v>1256</v>
      </c>
      <c r="S551" s="87" t="s">
        <v>5583</v>
      </c>
      <c r="T551" s="87" t="s">
        <v>1253</v>
      </c>
      <c r="U551" s="87" t="s">
        <v>1841</v>
      </c>
      <c r="V551" s="87" t="s">
        <v>40</v>
      </c>
      <c r="W551" s="87" t="s">
        <v>121</v>
      </c>
      <c r="X551" s="87" t="s">
        <v>1288</v>
      </c>
      <c r="Y551" s="87">
        <v>2</v>
      </c>
      <c r="Z551" s="90">
        <f>IF(T551="SOPORTE_TELEFÓNICO",'TARIFAS 2025'!$B$14,IF(V551="PRINCIPAL",'TARIFAS 2025'!$B$8,IF(V551="INTERMEDIA",'TARIFAS 2025'!$C$8,IF(V551="LEJANA",'TARIFAS 2025'!$D$8))))</f>
        <v>22000</v>
      </c>
      <c r="AA551" s="90">
        <f t="shared" si="9"/>
        <v>44000</v>
      </c>
    </row>
    <row r="552" spans="1:27" s="82" customFormat="1" x14ac:dyDescent="0.3">
      <c r="A552" s="87" t="s">
        <v>88</v>
      </c>
      <c r="B552" s="86" t="str">
        <f>VLOOKUP(A552,'CENTROS DE COSTOS'!A:D,2,0)</f>
        <v>0036-0005</v>
      </c>
      <c r="C552" s="86" t="str">
        <f>VLOOKUP(A552,'CENTROS DE COSTOS'!A:D,3,0)</f>
        <v>Wompi Noroccidente</v>
      </c>
      <c r="D552" s="87" t="s">
        <v>1698</v>
      </c>
      <c r="E552" s="88" t="s">
        <v>4198</v>
      </c>
      <c r="F552" s="87" t="s">
        <v>3244</v>
      </c>
      <c r="G552" s="86" t="s">
        <v>31</v>
      </c>
      <c r="H552" s="87" t="s">
        <v>120</v>
      </c>
      <c r="I552" s="87" t="s">
        <v>126</v>
      </c>
      <c r="J552" s="87" t="s">
        <v>3728</v>
      </c>
      <c r="K552" s="86" t="s">
        <v>1170</v>
      </c>
      <c r="L552" s="87" t="s">
        <v>4888</v>
      </c>
      <c r="M552" s="89">
        <v>46018.375</v>
      </c>
      <c r="N552" s="89">
        <v>46020.654166666667</v>
      </c>
      <c r="O552" s="86"/>
      <c r="P552" s="87" t="s">
        <v>1257</v>
      </c>
      <c r="Q552" s="87" t="s">
        <v>1258</v>
      </c>
      <c r="R552" s="87" t="s">
        <v>1271</v>
      </c>
      <c r="S552" s="87" t="s">
        <v>5584</v>
      </c>
      <c r="T552" s="87" t="s">
        <v>1172</v>
      </c>
      <c r="U552" s="87" t="s">
        <v>1846</v>
      </c>
      <c r="V552" s="87" t="s">
        <v>40</v>
      </c>
      <c r="W552" s="87" t="s">
        <v>121</v>
      </c>
      <c r="X552" s="87" t="s">
        <v>1273</v>
      </c>
      <c r="Y552" s="87">
        <v>2</v>
      </c>
      <c r="Z552" s="90">
        <f>IF(T552="SOPORTE_TELEFÓNICO",'TARIFAS 2025'!$B$14,IF(V552="PRINCIPAL",'TARIFAS 2025'!$B$8,IF(V552="INTERMEDIA",'TARIFAS 2025'!$C$8,IF(V552="LEJANA",'TARIFAS 2025'!$D$8))))</f>
        <v>51282</v>
      </c>
      <c r="AA552" s="90">
        <f t="shared" ref="AA552:AA615" si="10">Z552*Y552</f>
        <v>102564</v>
      </c>
    </row>
    <row r="553" spans="1:27" s="82" customFormat="1" x14ac:dyDescent="0.3">
      <c r="A553" s="87" t="s">
        <v>95</v>
      </c>
      <c r="B553" s="86" t="str">
        <f>VLOOKUP(A553,'CENTROS DE COSTOS'!A:D,2,0)</f>
        <v>0036-0001</v>
      </c>
      <c r="C553" s="86" t="str">
        <f>VLOOKUP(A553,'CENTROS DE COSTOS'!A:D,3,0)</f>
        <v>Wompi Costa</v>
      </c>
      <c r="D553" s="87" t="s">
        <v>3825</v>
      </c>
      <c r="E553" s="88" t="s">
        <v>4199</v>
      </c>
      <c r="F553" s="87" t="s">
        <v>3245</v>
      </c>
      <c r="G553" s="86" t="s">
        <v>31</v>
      </c>
      <c r="H553" s="87" t="s">
        <v>504</v>
      </c>
      <c r="I553" s="87" t="s">
        <v>1052</v>
      </c>
      <c r="J553" s="87" t="s">
        <v>3729</v>
      </c>
      <c r="K553" s="86" t="s">
        <v>1170</v>
      </c>
      <c r="L553" s="87" t="s">
        <v>4889</v>
      </c>
      <c r="M553" s="89">
        <v>46019.375</v>
      </c>
      <c r="N553" s="89">
        <v>46020.656944444447</v>
      </c>
      <c r="O553" s="86"/>
      <c r="P553" s="87" t="s">
        <v>1340</v>
      </c>
      <c r="Q553" s="87" t="s">
        <v>1366</v>
      </c>
      <c r="R553" s="87" t="s">
        <v>5031</v>
      </c>
      <c r="S553" s="87" t="s">
        <v>5585</v>
      </c>
      <c r="T553" s="87" t="s">
        <v>1172</v>
      </c>
      <c r="U553" s="87" t="s">
        <v>1841</v>
      </c>
      <c r="V553" s="87" t="s">
        <v>42</v>
      </c>
      <c r="W553" s="87" t="s">
        <v>121</v>
      </c>
      <c r="X553" s="87" t="s">
        <v>1176</v>
      </c>
      <c r="Y553" s="87">
        <v>1</v>
      </c>
      <c r="Z553" s="90">
        <f>IF(T553="SOPORTE_TELEFÓNICO",'TARIFAS 2025'!$B$14,IF(V553="PRINCIPAL",'TARIFAS 2025'!$B$8,IF(V553="INTERMEDIA",'TARIFAS 2025'!$C$8,IF(V553="LEJANA",'TARIFAS 2025'!$D$8))))</f>
        <v>452148</v>
      </c>
      <c r="AA553" s="90">
        <f t="shared" si="10"/>
        <v>452148</v>
      </c>
    </row>
    <row r="554" spans="1:27" s="82" customFormat="1" x14ac:dyDescent="0.3">
      <c r="A554" s="87" t="s">
        <v>77</v>
      </c>
      <c r="B554" s="86" t="str">
        <f>VLOOKUP(A554,'CENTROS DE COSTOS'!A:D,2,0)</f>
        <v>0036-0003</v>
      </c>
      <c r="C554" s="86" t="str">
        <f>VLOOKUP(A554,'CENTROS DE COSTOS'!A:D,3,0)</f>
        <v>Wompi Suroccidente</v>
      </c>
      <c r="D554" s="87" t="s">
        <v>3836</v>
      </c>
      <c r="E554" s="88" t="s">
        <v>4200</v>
      </c>
      <c r="F554" s="87" t="s">
        <v>3134</v>
      </c>
      <c r="G554" s="86" t="s">
        <v>31</v>
      </c>
      <c r="H554" s="87" t="s">
        <v>1101</v>
      </c>
      <c r="I554" s="87" t="s">
        <v>1116</v>
      </c>
      <c r="J554" s="87" t="s">
        <v>3651</v>
      </c>
      <c r="K554" s="86" t="s">
        <v>1170</v>
      </c>
      <c r="L554" s="87" t="s">
        <v>4890</v>
      </c>
      <c r="M554" s="89">
        <v>46020.429166666669</v>
      </c>
      <c r="N554" s="89">
        <v>46020.659722222219</v>
      </c>
      <c r="O554" s="86"/>
      <c r="P554" s="87" t="s">
        <v>1262</v>
      </c>
      <c r="Q554" s="87" t="s">
        <v>1263</v>
      </c>
      <c r="R554" s="87" t="s">
        <v>1264</v>
      </c>
      <c r="S554" s="87" t="s">
        <v>5586</v>
      </c>
      <c r="T554" s="87" t="s">
        <v>1253</v>
      </c>
      <c r="U554" s="87" t="s">
        <v>1844</v>
      </c>
      <c r="V554" s="87" t="s">
        <v>41</v>
      </c>
      <c r="W554" s="87" t="s">
        <v>121</v>
      </c>
      <c r="X554" s="87" t="s">
        <v>1288</v>
      </c>
      <c r="Y554" s="87">
        <v>1</v>
      </c>
      <c r="Z554" s="90">
        <f>IF(T554="SOPORTE_TELEFÓNICO",'TARIFAS 2025'!$B$14,IF(V554="PRINCIPAL",'TARIFAS 2025'!$B$8,IF(V554="INTERMEDIA",'TARIFAS 2025'!$C$8,IF(V554="LEJANA",'TARIFAS 2025'!$D$8))))</f>
        <v>22000</v>
      </c>
      <c r="AA554" s="90">
        <f t="shared" si="10"/>
        <v>22000</v>
      </c>
    </row>
    <row r="555" spans="1:27" s="82" customFormat="1" x14ac:dyDescent="0.3">
      <c r="A555" s="87" t="s">
        <v>88</v>
      </c>
      <c r="B555" s="86" t="str">
        <f>VLOOKUP(A555,'CENTROS DE COSTOS'!A:D,2,0)</f>
        <v>0036-0005</v>
      </c>
      <c r="C555" s="86" t="str">
        <f>VLOOKUP(A555,'CENTROS DE COSTOS'!A:D,3,0)</f>
        <v>Wompi Noroccidente</v>
      </c>
      <c r="D555" s="87" t="s">
        <v>3849</v>
      </c>
      <c r="E555" s="88" t="s">
        <v>4201</v>
      </c>
      <c r="F555" s="87" t="s">
        <v>3246</v>
      </c>
      <c r="G555" s="86" t="s">
        <v>31</v>
      </c>
      <c r="H555" s="87" t="s">
        <v>120</v>
      </c>
      <c r="I555" s="87" t="s">
        <v>140</v>
      </c>
      <c r="J555" s="87" t="s">
        <v>1505</v>
      </c>
      <c r="K555" s="86" t="s">
        <v>1170</v>
      </c>
      <c r="L555" s="87" t="s">
        <v>4891</v>
      </c>
      <c r="M555" s="89">
        <v>45974.333333333343</v>
      </c>
      <c r="N555" s="89">
        <v>46020.666666666657</v>
      </c>
      <c r="O555" s="86"/>
      <c r="P555" s="87" t="s">
        <v>1254</v>
      </c>
      <c r="Q555" s="87" t="s">
        <v>1255</v>
      </c>
      <c r="R555" s="87" t="s">
        <v>1256</v>
      </c>
      <c r="S555" s="87" t="s">
        <v>5587</v>
      </c>
      <c r="T555" s="87" t="s">
        <v>1253</v>
      </c>
      <c r="U555" s="87" t="s">
        <v>1845</v>
      </c>
      <c r="V555" s="87" t="s">
        <v>41</v>
      </c>
      <c r="W555" s="87" t="s">
        <v>121</v>
      </c>
      <c r="X555" s="87" t="s">
        <v>1319</v>
      </c>
      <c r="Y555" s="87">
        <v>3</v>
      </c>
      <c r="Z555" s="90">
        <f>IF(T555="SOPORTE_TELEFÓNICO",'TARIFAS 2025'!$B$14,IF(V555="PRINCIPAL",'TARIFAS 2025'!$B$8,IF(V555="INTERMEDIA",'TARIFAS 2025'!$C$8,IF(V555="LEJANA",'TARIFAS 2025'!$D$8))))</f>
        <v>22000</v>
      </c>
      <c r="AA555" s="90">
        <f t="shared" si="10"/>
        <v>66000</v>
      </c>
    </row>
    <row r="556" spans="1:27" s="82" customFormat="1" x14ac:dyDescent="0.3">
      <c r="A556" s="87" t="s">
        <v>88</v>
      </c>
      <c r="B556" s="86" t="str">
        <f>VLOOKUP(A556,'CENTROS DE COSTOS'!A:D,2,0)</f>
        <v>0036-0005</v>
      </c>
      <c r="C556" s="86" t="str">
        <f>VLOOKUP(A556,'CENTROS DE COSTOS'!A:D,3,0)</f>
        <v>Wompi Noroccidente</v>
      </c>
      <c r="D556" s="87" t="s">
        <v>1665</v>
      </c>
      <c r="E556" s="88" t="s">
        <v>4202</v>
      </c>
      <c r="F556" s="87" t="s">
        <v>1859</v>
      </c>
      <c r="G556" s="86" t="s">
        <v>31</v>
      </c>
      <c r="H556" s="87" t="s">
        <v>120</v>
      </c>
      <c r="I556" s="87" t="s">
        <v>180</v>
      </c>
      <c r="J556" s="87" t="s">
        <v>2240</v>
      </c>
      <c r="K556" s="86" t="s">
        <v>1170</v>
      </c>
      <c r="L556" s="87" t="s">
        <v>4892</v>
      </c>
      <c r="M556" s="89">
        <v>45975.338888888888</v>
      </c>
      <c r="N556" s="89">
        <v>46020.668055555558</v>
      </c>
      <c r="O556" s="86"/>
      <c r="P556" s="87" t="s">
        <v>1254</v>
      </c>
      <c r="Q556" s="87" t="s">
        <v>1255</v>
      </c>
      <c r="R556" s="87" t="s">
        <v>1256</v>
      </c>
      <c r="S556" s="87" t="s">
        <v>5588</v>
      </c>
      <c r="T556" s="87" t="s">
        <v>1253</v>
      </c>
      <c r="U556" s="87" t="s">
        <v>1845</v>
      </c>
      <c r="V556" s="87" t="s">
        <v>40</v>
      </c>
      <c r="W556" s="87" t="s">
        <v>121</v>
      </c>
      <c r="X556" s="87" t="s">
        <v>5725</v>
      </c>
      <c r="Y556" s="87">
        <v>3</v>
      </c>
      <c r="Z556" s="90">
        <f>IF(T556="SOPORTE_TELEFÓNICO",'TARIFAS 2025'!$B$14,IF(V556="PRINCIPAL",'TARIFAS 2025'!$B$8,IF(V556="INTERMEDIA",'TARIFAS 2025'!$C$8,IF(V556="LEJANA",'TARIFAS 2025'!$D$8))))</f>
        <v>22000</v>
      </c>
      <c r="AA556" s="90">
        <f t="shared" si="10"/>
        <v>66000</v>
      </c>
    </row>
    <row r="557" spans="1:27" s="82" customFormat="1" x14ac:dyDescent="0.3">
      <c r="A557" s="87" t="s">
        <v>88</v>
      </c>
      <c r="B557" s="86" t="str">
        <f>VLOOKUP(A557,'CENTROS DE COSTOS'!A:D,2,0)</f>
        <v>0036-0005</v>
      </c>
      <c r="C557" s="86" t="str">
        <f>VLOOKUP(A557,'CENTROS DE COSTOS'!A:D,3,0)</f>
        <v>Wompi Noroccidente</v>
      </c>
      <c r="D557" s="87" t="s">
        <v>1648</v>
      </c>
      <c r="E557" s="88" t="s">
        <v>4203</v>
      </c>
      <c r="F557" s="87" t="s">
        <v>3247</v>
      </c>
      <c r="G557" s="86" t="s">
        <v>31</v>
      </c>
      <c r="H557" s="87" t="s">
        <v>120</v>
      </c>
      <c r="I557" s="87" t="s">
        <v>190</v>
      </c>
      <c r="J557" s="87" t="s">
        <v>3730</v>
      </c>
      <c r="K557" s="86" t="s">
        <v>1170</v>
      </c>
      <c r="L557" s="87" t="s">
        <v>4893</v>
      </c>
      <c r="M557" s="89">
        <v>45972.5625</v>
      </c>
      <c r="N557" s="89">
        <v>46020.669444444437</v>
      </c>
      <c r="O557" s="86"/>
      <c r="P557" s="87" t="s">
        <v>1254</v>
      </c>
      <c r="Q557" s="87" t="s">
        <v>1255</v>
      </c>
      <c r="R557" s="87" t="s">
        <v>1256</v>
      </c>
      <c r="S557" s="87" t="s">
        <v>5589</v>
      </c>
      <c r="T557" s="87" t="s">
        <v>1253</v>
      </c>
      <c r="U557" s="87" t="s">
        <v>1845</v>
      </c>
      <c r="V557" s="87" t="s">
        <v>40</v>
      </c>
      <c r="W557" s="87" t="s">
        <v>121</v>
      </c>
      <c r="X557" s="87" t="s">
        <v>5725</v>
      </c>
      <c r="Y557" s="87">
        <v>3</v>
      </c>
      <c r="Z557" s="90">
        <f>IF(T557="SOPORTE_TELEFÓNICO",'TARIFAS 2025'!$B$14,IF(V557="PRINCIPAL",'TARIFAS 2025'!$B$8,IF(V557="INTERMEDIA",'TARIFAS 2025'!$C$8,IF(V557="LEJANA",'TARIFAS 2025'!$D$8))))</f>
        <v>22000</v>
      </c>
      <c r="AA557" s="90">
        <f t="shared" si="10"/>
        <v>66000</v>
      </c>
    </row>
    <row r="558" spans="1:27" s="82" customFormat="1" x14ac:dyDescent="0.3">
      <c r="A558" s="87" t="s">
        <v>77</v>
      </c>
      <c r="B558" s="86" t="str">
        <f>VLOOKUP(A558,'CENTROS DE COSTOS'!A:D,2,0)</f>
        <v>0036-0003</v>
      </c>
      <c r="C558" s="86" t="str">
        <f>VLOOKUP(A558,'CENTROS DE COSTOS'!A:D,3,0)</f>
        <v>Wompi Suroccidente</v>
      </c>
      <c r="D558" s="87" t="s">
        <v>1664</v>
      </c>
      <c r="E558" s="88" t="s">
        <v>4204</v>
      </c>
      <c r="F558" s="87" t="s">
        <v>3248</v>
      </c>
      <c r="G558" s="86" t="s">
        <v>31</v>
      </c>
      <c r="H558" s="87" t="s">
        <v>498</v>
      </c>
      <c r="I558" s="87" t="s">
        <v>93</v>
      </c>
      <c r="J558" s="87" t="s">
        <v>1794</v>
      </c>
      <c r="K558" s="86" t="s">
        <v>1170</v>
      </c>
      <c r="L558" s="87" t="s">
        <v>4894</v>
      </c>
      <c r="M558" s="89">
        <v>45939.539583333331</v>
      </c>
      <c r="N558" s="89">
        <v>46020.672222222223</v>
      </c>
      <c r="O558" s="86"/>
      <c r="P558" s="87" t="s">
        <v>1254</v>
      </c>
      <c r="Q558" s="87" t="s">
        <v>1255</v>
      </c>
      <c r="R558" s="87" t="s">
        <v>1256</v>
      </c>
      <c r="S558" s="87" t="s">
        <v>5590</v>
      </c>
      <c r="T558" s="87" t="s">
        <v>1253</v>
      </c>
      <c r="U558" s="87" t="s">
        <v>1846</v>
      </c>
      <c r="V558" s="87" t="s">
        <v>42</v>
      </c>
      <c r="W558" s="87" t="s">
        <v>121</v>
      </c>
      <c r="X558" s="87" t="s">
        <v>1288</v>
      </c>
      <c r="Y558" s="87">
        <v>3</v>
      </c>
      <c r="Z558" s="90">
        <f>IF(T558="SOPORTE_TELEFÓNICO",'TARIFAS 2025'!$B$14,IF(V558="PRINCIPAL",'TARIFAS 2025'!$B$8,IF(V558="INTERMEDIA",'TARIFAS 2025'!$C$8,IF(V558="LEJANA",'TARIFAS 2025'!$D$8))))</f>
        <v>22000</v>
      </c>
      <c r="AA558" s="90">
        <f t="shared" si="10"/>
        <v>66000</v>
      </c>
    </row>
    <row r="559" spans="1:27" s="82" customFormat="1" x14ac:dyDescent="0.3">
      <c r="A559" s="87" t="s">
        <v>88</v>
      </c>
      <c r="B559" s="86" t="str">
        <f>VLOOKUP(A559,'CENTROS DE COSTOS'!A:D,2,0)</f>
        <v>0036-0005</v>
      </c>
      <c r="C559" s="86" t="str">
        <f>VLOOKUP(A559,'CENTROS DE COSTOS'!A:D,3,0)</f>
        <v>Wompi Noroccidente</v>
      </c>
      <c r="D559" s="87" t="s">
        <v>1644</v>
      </c>
      <c r="E559" s="88" t="s">
        <v>4205</v>
      </c>
      <c r="F559" s="87" t="s">
        <v>3249</v>
      </c>
      <c r="G559" s="86" t="s">
        <v>31</v>
      </c>
      <c r="H559" s="87" t="s">
        <v>120</v>
      </c>
      <c r="I559" s="87" t="s">
        <v>88</v>
      </c>
      <c r="J559" s="87" t="s">
        <v>3731</v>
      </c>
      <c r="K559" s="86" t="s">
        <v>1170</v>
      </c>
      <c r="L559" s="87" t="s">
        <v>4895</v>
      </c>
      <c r="M559" s="89">
        <v>45984.375</v>
      </c>
      <c r="N559" s="89">
        <v>46020.672222222223</v>
      </c>
      <c r="O559" s="86"/>
      <c r="P559" s="87" t="s">
        <v>1254</v>
      </c>
      <c r="Q559" s="87" t="s">
        <v>1255</v>
      </c>
      <c r="R559" s="87" t="s">
        <v>1256</v>
      </c>
      <c r="S559" s="87" t="s">
        <v>5591</v>
      </c>
      <c r="T559" s="87" t="s">
        <v>1253</v>
      </c>
      <c r="U559" s="87" t="s">
        <v>1842</v>
      </c>
      <c r="V559" s="87" t="s">
        <v>40</v>
      </c>
      <c r="W559" s="87" t="s">
        <v>121</v>
      </c>
      <c r="X559" s="87" t="s">
        <v>1286</v>
      </c>
      <c r="Y559" s="87">
        <v>2</v>
      </c>
      <c r="Z559" s="90">
        <f>IF(T559="SOPORTE_TELEFÓNICO",'TARIFAS 2025'!$B$14,IF(V559="PRINCIPAL",'TARIFAS 2025'!$B$8,IF(V559="INTERMEDIA",'TARIFAS 2025'!$C$8,IF(V559="LEJANA",'TARIFAS 2025'!$D$8))))</f>
        <v>22000</v>
      </c>
      <c r="AA559" s="90">
        <f t="shared" si="10"/>
        <v>44000</v>
      </c>
    </row>
    <row r="560" spans="1:27" s="82" customFormat="1" x14ac:dyDescent="0.3">
      <c r="A560" s="87" t="s">
        <v>88</v>
      </c>
      <c r="B560" s="86" t="str">
        <f>VLOOKUP(A560,'CENTROS DE COSTOS'!A:D,2,0)</f>
        <v>0036-0005</v>
      </c>
      <c r="C560" s="86" t="str">
        <f>VLOOKUP(A560,'CENTROS DE COSTOS'!A:D,3,0)</f>
        <v>Wompi Noroccidente</v>
      </c>
      <c r="D560" s="87" t="s">
        <v>1644</v>
      </c>
      <c r="E560" s="88" t="s">
        <v>4206</v>
      </c>
      <c r="F560" s="87" t="s">
        <v>3250</v>
      </c>
      <c r="G560" s="86" t="s">
        <v>31</v>
      </c>
      <c r="H560" s="87" t="s">
        <v>120</v>
      </c>
      <c r="I560" s="87" t="s">
        <v>88</v>
      </c>
      <c r="J560" s="87" t="s">
        <v>2004</v>
      </c>
      <c r="K560" s="86" t="s">
        <v>1170</v>
      </c>
      <c r="L560" s="87" t="s">
        <v>4896</v>
      </c>
      <c r="M560" s="89">
        <v>45983.375</v>
      </c>
      <c r="N560" s="89">
        <v>46020.675000000003</v>
      </c>
      <c r="O560" s="86"/>
      <c r="P560" s="87" t="s">
        <v>1254</v>
      </c>
      <c r="Q560" s="87" t="s">
        <v>1255</v>
      </c>
      <c r="R560" s="87" t="s">
        <v>1256</v>
      </c>
      <c r="S560" s="87" t="s">
        <v>5592</v>
      </c>
      <c r="T560" s="87" t="s">
        <v>1253</v>
      </c>
      <c r="U560" s="87" t="s">
        <v>1842</v>
      </c>
      <c r="V560" s="87" t="s">
        <v>40</v>
      </c>
      <c r="W560" s="87" t="s">
        <v>121</v>
      </c>
      <c r="X560" s="87" t="s">
        <v>1286</v>
      </c>
      <c r="Y560" s="87">
        <v>2</v>
      </c>
      <c r="Z560" s="90">
        <f>IF(T560="SOPORTE_TELEFÓNICO",'TARIFAS 2025'!$B$14,IF(V560="PRINCIPAL",'TARIFAS 2025'!$B$8,IF(V560="INTERMEDIA",'TARIFAS 2025'!$C$8,IF(V560="LEJANA",'TARIFAS 2025'!$D$8))))</f>
        <v>22000</v>
      </c>
      <c r="AA560" s="90">
        <f t="shared" si="10"/>
        <v>44000</v>
      </c>
    </row>
    <row r="561" spans="1:27" s="82" customFormat="1" x14ac:dyDescent="0.3">
      <c r="A561" s="87" t="s">
        <v>95</v>
      </c>
      <c r="B561" s="86" t="str">
        <f>VLOOKUP(A561,'CENTROS DE COSTOS'!A:D,2,0)</f>
        <v>0036-0001</v>
      </c>
      <c r="C561" s="86" t="str">
        <f>VLOOKUP(A561,'CENTROS DE COSTOS'!A:D,3,0)</f>
        <v>Wompi Costa</v>
      </c>
      <c r="D561" s="87" t="s">
        <v>3807</v>
      </c>
      <c r="E561" s="88" t="s">
        <v>4207</v>
      </c>
      <c r="F561" s="87" t="s">
        <v>2977</v>
      </c>
      <c r="G561" s="86" t="s">
        <v>31</v>
      </c>
      <c r="H561" s="87" t="s">
        <v>504</v>
      </c>
      <c r="I561" s="87" t="s">
        <v>95</v>
      </c>
      <c r="J561" s="87" t="s">
        <v>3536</v>
      </c>
      <c r="K561" s="86" t="s">
        <v>1170</v>
      </c>
      <c r="L561" s="87" t="s">
        <v>4897</v>
      </c>
      <c r="M561" s="89">
        <v>46018.375</v>
      </c>
      <c r="N561" s="89">
        <v>46020.691666666673</v>
      </c>
      <c r="O561" s="86"/>
      <c r="P561" s="87" t="s">
        <v>1254</v>
      </c>
      <c r="Q561" s="87" t="s">
        <v>1255</v>
      </c>
      <c r="R561" s="87" t="s">
        <v>1324</v>
      </c>
      <c r="S561" s="87" t="s">
        <v>5593</v>
      </c>
      <c r="T561" s="87" t="s">
        <v>1253</v>
      </c>
      <c r="U561" s="87" t="s">
        <v>1845</v>
      </c>
      <c r="V561" s="87" t="s">
        <v>40</v>
      </c>
      <c r="W561" s="87" t="s">
        <v>121</v>
      </c>
      <c r="X561" s="87" t="s">
        <v>1176</v>
      </c>
      <c r="Y561" s="87">
        <v>2</v>
      </c>
      <c r="Z561" s="90">
        <f>IF(T561="SOPORTE_TELEFÓNICO",'TARIFAS 2025'!$B$14,IF(V561="PRINCIPAL",'TARIFAS 2025'!$B$8,IF(V561="INTERMEDIA",'TARIFAS 2025'!$C$8,IF(V561="LEJANA",'TARIFAS 2025'!$D$8))))</f>
        <v>22000</v>
      </c>
      <c r="AA561" s="90">
        <f t="shared" si="10"/>
        <v>44000</v>
      </c>
    </row>
    <row r="562" spans="1:27" s="82" customFormat="1" x14ac:dyDescent="0.3">
      <c r="A562" s="87" t="s">
        <v>77</v>
      </c>
      <c r="B562" s="86" t="str">
        <f>VLOOKUP(A562,'CENTROS DE COSTOS'!A:D,2,0)</f>
        <v>0036-0003</v>
      </c>
      <c r="C562" s="86" t="str">
        <f>VLOOKUP(A562,'CENTROS DE COSTOS'!A:D,3,0)</f>
        <v>Wompi Suroccidente</v>
      </c>
      <c r="D562" s="87" t="s">
        <v>1664</v>
      </c>
      <c r="E562" s="88" t="s">
        <v>4208</v>
      </c>
      <c r="F562" s="87" t="s">
        <v>3251</v>
      </c>
      <c r="G562" s="86" t="s">
        <v>31</v>
      </c>
      <c r="H562" s="87" t="s">
        <v>498</v>
      </c>
      <c r="I562" s="87" t="s">
        <v>93</v>
      </c>
      <c r="J562" s="87" t="s">
        <v>3732</v>
      </c>
      <c r="K562" s="86" t="s">
        <v>1170</v>
      </c>
      <c r="L562" s="87" t="s">
        <v>4898</v>
      </c>
      <c r="M562" s="89">
        <v>45939.333333333343</v>
      </c>
      <c r="N562" s="89">
        <v>46020.692361111112</v>
      </c>
      <c r="O562" s="86"/>
      <c r="P562" s="87" t="s">
        <v>1254</v>
      </c>
      <c r="Q562" s="87" t="s">
        <v>1255</v>
      </c>
      <c r="R562" s="87" t="s">
        <v>1256</v>
      </c>
      <c r="S562" s="87" t="s">
        <v>5594</v>
      </c>
      <c r="T562" s="87" t="s">
        <v>1253</v>
      </c>
      <c r="U562" s="87" t="s">
        <v>1846</v>
      </c>
      <c r="V562" s="87" t="s">
        <v>42</v>
      </c>
      <c r="W562" s="87" t="s">
        <v>121</v>
      </c>
      <c r="X562" s="87" t="s">
        <v>1288</v>
      </c>
      <c r="Y562" s="87">
        <v>4</v>
      </c>
      <c r="Z562" s="90">
        <f>IF(T562="SOPORTE_TELEFÓNICO",'TARIFAS 2025'!$B$14,IF(V562="PRINCIPAL",'TARIFAS 2025'!$B$8,IF(V562="INTERMEDIA",'TARIFAS 2025'!$C$8,IF(V562="LEJANA",'TARIFAS 2025'!$D$8))))</f>
        <v>22000</v>
      </c>
      <c r="AA562" s="90">
        <f t="shared" si="10"/>
        <v>88000</v>
      </c>
    </row>
    <row r="563" spans="1:27" s="82" customFormat="1" x14ac:dyDescent="0.3">
      <c r="A563" s="87" t="s">
        <v>88</v>
      </c>
      <c r="B563" s="86" t="str">
        <f>VLOOKUP(A563,'CENTROS DE COSTOS'!A:D,2,0)</f>
        <v>0036-0005</v>
      </c>
      <c r="C563" s="86" t="str">
        <f>VLOOKUP(A563,'CENTROS DE COSTOS'!A:D,3,0)</f>
        <v>Wompi Noroccidente</v>
      </c>
      <c r="D563" s="87" t="s">
        <v>1644</v>
      </c>
      <c r="E563" s="88" t="s">
        <v>4209</v>
      </c>
      <c r="F563" s="87" t="s">
        <v>3252</v>
      </c>
      <c r="G563" s="86" t="s">
        <v>31</v>
      </c>
      <c r="H563" s="87" t="s">
        <v>120</v>
      </c>
      <c r="I563" s="87" t="s">
        <v>88</v>
      </c>
      <c r="J563" s="87" t="s">
        <v>3733</v>
      </c>
      <c r="K563" s="86" t="s">
        <v>1170</v>
      </c>
      <c r="L563" s="87" t="s">
        <v>4899</v>
      </c>
      <c r="M563" s="89">
        <v>45940.333333333343</v>
      </c>
      <c r="N563" s="89">
        <v>46020.698611111111</v>
      </c>
      <c r="O563" s="86"/>
      <c r="P563" s="87" t="s">
        <v>1254</v>
      </c>
      <c r="Q563" s="87" t="s">
        <v>1255</v>
      </c>
      <c r="R563" s="87" t="s">
        <v>1256</v>
      </c>
      <c r="S563" s="87" t="s">
        <v>5595</v>
      </c>
      <c r="T563" s="87" t="s">
        <v>1253</v>
      </c>
      <c r="U563" s="87" t="s">
        <v>1840</v>
      </c>
      <c r="V563" s="87" t="s">
        <v>40</v>
      </c>
      <c r="W563" s="87" t="s">
        <v>121</v>
      </c>
      <c r="X563" s="87" t="s">
        <v>1220</v>
      </c>
      <c r="Y563" s="87">
        <v>4</v>
      </c>
      <c r="Z563" s="90">
        <f>IF(T563="SOPORTE_TELEFÓNICO",'TARIFAS 2025'!$B$14,IF(V563="PRINCIPAL",'TARIFAS 2025'!$B$8,IF(V563="INTERMEDIA",'TARIFAS 2025'!$C$8,IF(V563="LEJANA",'TARIFAS 2025'!$D$8))))</f>
        <v>22000</v>
      </c>
      <c r="AA563" s="90">
        <f t="shared" si="10"/>
        <v>88000</v>
      </c>
    </row>
    <row r="564" spans="1:27" s="82" customFormat="1" x14ac:dyDescent="0.3">
      <c r="A564" s="87" t="s">
        <v>68</v>
      </c>
      <c r="B564" s="86" t="str">
        <f>VLOOKUP(A564,'CENTROS DE COSTOS'!A:D,2,0)</f>
        <v>0036-0001</v>
      </c>
      <c r="C564" s="86" t="str">
        <f>VLOOKUP(A564,'CENTROS DE COSTOS'!A:D,3,0)</f>
        <v>Wompi Costa</v>
      </c>
      <c r="D564" s="87" t="s">
        <v>3850</v>
      </c>
      <c r="E564" s="88" t="s">
        <v>4210</v>
      </c>
      <c r="F564" s="87" t="s">
        <v>3253</v>
      </c>
      <c r="G564" s="86" t="s">
        <v>31</v>
      </c>
      <c r="H564" s="87" t="s">
        <v>253</v>
      </c>
      <c r="I564" s="87" t="s">
        <v>267</v>
      </c>
      <c r="J564" s="87" t="s">
        <v>3734</v>
      </c>
      <c r="K564" s="86" t="s">
        <v>1170</v>
      </c>
      <c r="L564" s="87" t="s">
        <v>4900</v>
      </c>
      <c r="M564" s="89">
        <v>45981.609027777777</v>
      </c>
      <c r="N564" s="89">
        <v>46020.701388888891</v>
      </c>
      <c r="O564" s="86"/>
      <c r="P564" s="87" t="s">
        <v>1254</v>
      </c>
      <c r="Q564" s="87" t="s">
        <v>1255</v>
      </c>
      <c r="R564" s="87" t="s">
        <v>1256</v>
      </c>
      <c r="S564" s="87" t="s">
        <v>5596</v>
      </c>
      <c r="T564" s="87" t="s">
        <v>1253</v>
      </c>
      <c r="U564" s="87" t="s">
        <v>1841</v>
      </c>
      <c r="V564" s="87" t="s">
        <v>41</v>
      </c>
      <c r="W564" s="87" t="s">
        <v>121</v>
      </c>
      <c r="X564" s="87" t="s">
        <v>1196</v>
      </c>
      <c r="Y564" s="87">
        <v>3</v>
      </c>
      <c r="Z564" s="90">
        <f>IF(T564="SOPORTE_TELEFÓNICO",'TARIFAS 2025'!$B$14,IF(V564="PRINCIPAL",'TARIFAS 2025'!$B$8,IF(V564="INTERMEDIA",'TARIFAS 2025'!$C$8,IF(V564="LEJANA",'TARIFAS 2025'!$D$8))))</f>
        <v>22000</v>
      </c>
      <c r="AA564" s="90">
        <f t="shared" si="10"/>
        <v>66000</v>
      </c>
    </row>
    <row r="565" spans="1:27" s="82" customFormat="1" x14ac:dyDescent="0.3">
      <c r="A565" s="87" t="s">
        <v>88</v>
      </c>
      <c r="B565" s="86" t="str">
        <f>VLOOKUP(A565,'CENTROS DE COSTOS'!A:D,2,0)</f>
        <v>0036-0005</v>
      </c>
      <c r="C565" s="86" t="str">
        <f>VLOOKUP(A565,'CENTROS DE COSTOS'!A:D,3,0)</f>
        <v>Wompi Noroccidente</v>
      </c>
      <c r="D565" s="87" t="s">
        <v>1644</v>
      </c>
      <c r="E565" s="88" t="s">
        <v>4211</v>
      </c>
      <c r="F565" s="87" t="s">
        <v>3254</v>
      </c>
      <c r="G565" s="86" t="s">
        <v>31</v>
      </c>
      <c r="H565" s="87" t="s">
        <v>120</v>
      </c>
      <c r="I565" s="87" t="s">
        <v>88</v>
      </c>
      <c r="J565" s="87" t="s">
        <v>1910</v>
      </c>
      <c r="K565" s="86" t="s">
        <v>1170</v>
      </c>
      <c r="L565" s="87" t="s">
        <v>4901</v>
      </c>
      <c r="M565" s="89">
        <v>45940.333333333343</v>
      </c>
      <c r="N565" s="89">
        <v>46020.701388888891</v>
      </c>
      <c r="O565" s="86"/>
      <c r="P565" s="87" t="s">
        <v>1254</v>
      </c>
      <c r="Q565" s="87" t="s">
        <v>1255</v>
      </c>
      <c r="R565" s="87" t="s">
        <v>1256</v>
      </c>
      <c r="S565" s="87" t="s">
        <v>5597</v>
      </c>
      <c r="T565" s="87" t="s">
        <v>1253</v>
      </c>
      <c r="U565" s="87" t="s">
        <v>1846</v>
      </c>
      <c r="V565" s="87" t="s">
        <v>40</v>
      </c>
      <c r="W565" s="87" t="s">
        <v>121</v>
      </c>
      <c r="X565" s="87" t="s">
        <v>1220</v>
      </c>
      <c r="Y565" s="87">
        <v>3</v>
      </c>
      <c r="Z565" s="90">
        <f>IF(T565="SOPORTE_TELEFÓNICO",'TARIFAS 2025'!$B$14,IF(V565="PRINCIPAL",'TARIFAS 2025'!$B$8,IF(V565="INTERMEDIA",'TARIFAS 2025'!$C$8,IF(V565="LEJANA",'TARIFAS 2025'!$D$8))))</f>
        <v>22000</v>
      </c>
      <c r="AA565" s="90">
        <f t="shared" si="10"/>
        <v>66000</v>
      </c>
    </row>
    <row r="566" spans="1:27" s="82" customFormat="1" x14ac:dyDescent="0.3">
      <c r="A566" s="87" t="s">
        <v>88</v>
      </c>
      <c r="B566" s="86" t="str">
        <f>VLOOKUP(A566,'CENTROS DE COSTOS'!A:D,2,0)</f>
        <v>0036-0005</v>
      </c>
      <c r="C566" s="86" t="str">
        <f>VLOOKUP(A566,'CENTROS DE COSTOS'!A:D,3,0)</f>
        <v>Wompi Noroccidente</v>
      </c>
      <c r="D566" s="87" t="s">
        <v>1648</v>
      </c>
      <c r="E566" s="88" t="s">
        <v>4212</v>
      </c>
      <c r="F566" s="87" t="s">
        <v>3255</v>
      </c>
      <c r="G566" s="86" t="s">
        <v>31</v>
      </c>
      <c r="H566" s="87" t="s">
        <v>120</v>
      </c>
      <c r="I566" s="87" t="s">
        <v>190</v>
      </c>
      <c r="J566" s="87" t="s">
        <v>3735</v>
      </c>
      <c r="K566" s="86" t="s">
        <v>1170</v>
      </c>
      <c r="L566" s="87" t="s">
        <v>4902</v>
      </c>
      <c r="M566" s="89">
        <v>45940.333333333343</v>
      </c>
      <c r="N566" s="89">
        <v>46020.703472222223</v>
      </c>
      <c r="O566" s="86"/>
      <c r="P566" s="87" t="s">
        <v>1254</v>
      </c>
      <c r="Q566" s="87" t="s">
        <v>1255</v>
      </c>
      <c r="R566" s="87" t="s">
        <v>1256</v>
      </c>
      <c r="S566" s="87" t="s">
        <v>5598</v>
      </c>
      <c r="T566" s="87" t="s">
        <v>1253</v>
      </c>
      <c r="U566" s="87" t="s">
        <v>1846</v>
      </c>
      <c r="V566" s="87" t="s">
        <v>40</v>
      </c>
      <c r="W566" s="87" t="s">
        <v>121</v>
      </c>
      <c r="X566" s="87" t="s">
        <v>5725</v>
      </c>
      <c r="Y566" s="87">
        <v>2</v>
      </c>
      <c r="Z566" s="90">
        <f>IF(T566="SOPORTE_TELEFÓNICO",'TARIFAS 2025'!$B$14,IF(V566="PRINCIPAL",'TARIFAS 2025'!$B$8,IF(V566="INTERMEDIA",'TARIFAS 2025'!$C$8,IF(V566="LEJANA",'TARIFAS 2025'!$D$8))))</f>
        <v>22000</v>
      </c>
      <c r="AA566" s="90">
        <f t="shared" si="10"/>
        <v>44000</v>
      </c>
    </row>
    <row r="567" spans="1:27" s="82" customFormat="1" x14ac:dyDescent="0.3">
      <c r="A567" s="87" t="s">
        <v>77</v>
      </c>
      <c r="B567" s="86" t="str">
        <f>VLOOKUP(A567,'CENTROS DE COSTOS'!A:D,2,0)</f>
        <v>0036-0003</v>
      </c>
      <c r="C567" s="86" t="str">
        <f>VLOOKUP(A567,'CENTROS DE COSTOS'!A:D,3,0)</f>
        <v>Wompi Suroccidente</v>
      </c>
      <c r="D567" s="87" t="s">
        <v>3836</v>
      </c>
      <c r="E567" s="88" t="s">
        <v>4213</v>
      </c>
      <c r="F567" s="87" t="s">
        <v>3256</v>
      </c>
      <c r="G567" s="86" t="s">
        <v>31</v>
      </c>
      <c r="H567" s="87" t="s">
        <v>1101</v>
      </c>
      <c r="I567" s="87" t="s">
        <v>1116</v>
      </c>
      <c r="J567" s="87" t="s">
        <v>1508</v>
      </c>
      <c r="K567" s="86" t="s">
        <v>1170</v>
      </c>
      <c r="L567" s="87" t="s">
        <v>4903</v>
      </c>
      <c r="M567" s="89">
        <v>45942.375</v>
      </c>
      <c r="N567" s="89">
        <v>46020.708333333343</v>
      </c>
      <c r="O567" s="86"/>
      <c r="P567" s="87" t="s">
        <v>1254</v>
      </c>
      <c r="Q567" s="87" t="s">
        <v>1255</v>
      </c>
      <c r="R567" s="87" t="s">
        <v>1256</v>
      </c>
      <c r="S567" s="87" t="s">
        <v>5599</v>
      </c>
      <c r="T567" s="87" t="s">
        <v>1253</v>
      </c>
      <c r="U567" s="87" t="s">
        <v>1845</v>
      </c>
      <c r="V567" s="87" t="s">
        <v>41</v>
      </c>
      <c r="W567" s="87" t="s">
        <v>121</v>
      </c>
      <c r="X567" s="87" t="s">
        <v>1288</v>
      </c>
      <c r="Y567" s="87">
        <v>3</v>
      </c>
      <c r="Z567" s="90">
        <f>IF(T567="SOPORTE_TELEFÓNICO",'TARIFAS 2025'!$B$14,IF(V567="PRINCIPAL",'TARIFAS 2025'!$B$8,IF(V567="INTERMEDIA",'TARIFAS 2025'!$C$8,IF(V567="LEJANA",'TARIFAS 2025'!$D$8))))</f>
        <v>22000</v>
      </c>
      <c r="AA567" s="90">
        <f t="shared" si="10"/>
        <v>66000</v>
      </c>
    </row>
    <row r="568" spans="1:27" s="82" customFormat="1" x14ac:dyDescent="0.3">
      <c r="A568" s="87" t="s">
        <v>88</v>
      </c>
      <c r="B568" s="86" t="str">
        <f>VLOOKUP(A568,'CENTROS DE COSTOS'!A:D,2,0)</f>
        <v>0036-0005</v>
      </c>
      <c r="C568" s="86" t="str">
        <f>VLOOKUP(A568,'CENTROS DE COSTOS'!A:D,3,0)</f>
        <v>Wompi Noroccidente</v>
      </c>
      <c r="D568" s="87" t="s">
        <v>1644</v>
      </c>
      <c r="E568" s="88" t="s">
        <v>4214</v>
      </c>
      <c r="F568" s="87" t="s">
        <v>3257</v>
      </c>
      <c r="G568" s="86" t="s">
        <v>31</v>
      </c>
      <c r="H568" s="87" t="s">
        <v>120</v>
      </c>
      <c r="I568" s="87" t="s">
        <v>88</v>
      </c>
      <c r="J568" s="87" t="s">
        <v>3437</v>
      </c>
      <c r="K568" s="86" t="s">
        <v>1170</v>
      </c>
      <c r="L568" s="87" t="s">
        <v>4904</v>
      </c>
      <c r="M568" s="89">
        <v>45940.392361111109</v>
      </c>
      <c r="N568" s="89">
        <v>46020.709027777782</v>
      </c>
      <c r="O568" s="86"/>
      <c r="P568" s="87" t="s">
        <v>1254</v>
      </c>
      <c r="Q568" s="87" t="s">
        <v>1255</v>
      </c>
      <c r="R568" s="87" t="s">
        <v>1256</v>
      </c>
      <c r="S568" s="87" t="s">
        <v>5600</v>
      </c>
      <c r="T568" s="87" t="s">
        <v>1253</v>
      </c>
      <c r="U568" s="87" t="s">
        <v>1845</v>
      </c>
      <c r="V568" s="87" t="s">
        <v>40</v>
      </c>
      <c r="W568" s="87" t="s">
        <v>121</v>
      </c>
      <c r="X568" s="87" t="s">
        <v>5725</v>
      </c>
      <c r="Y568" s="87">
        <v>4</v>
      </c>
      <c r="Z568" s="90">
        <f>IF(T568="SOPORTE_TELEFÓNICO",'TARIFAS 2025'!$B$14,IF(V568="PRINCIPAL",'TARIFAS 2025'!$B$8,IF(V568="INTERMEDIA",'TARIFAS 2025'!$C$8,IF(V568="LEJANA",'TARIFAS 2025'!$D$8))))</f>
        <v>22000</v>
      </c>
      <c r="AA568" s="90">
        <f t="shared" si="10"/>
        <v>88000</v>
      </c>
    </row>
    <row r="569" spans="1:27" s="82" customFormat="1" x14ac:dyDescent="0.3">
      <c r="A569" s="87" t="s">
        <v>88</v>
      </c>
      <c r="B569" s="86" t="str">
        <f>VLOOKUP(A569,'CENTROS DE COSTOS'!A:D,2,0)</f>
        <v>0036-0005</v>
      </c>
      <c r="C569" s="86" t="str">
        <f>VLOOKUP(A569,'CENTROS DE COSTOS'!A:D,3,0)</f>
        <v>Wompi Noroccidente</v>
      </c>
      <c r="D569" s="87" t="s">
        <v>1648</v>
      </c>
      <c r="E569" s="88" t="s">
        <v>4215</v>
      </c>
      <c r="F569" s="87" t="s">
        <v>3258</v>
      </c>
      <c r="G569" s="86" t="s">
        <v>31</v>
      </c>
      <c r="H569" s="87" t="s">
        <v>120</v>
      </c>
      <c r="I569" s="87" t="s">
        <v>190</v>
      </c>
      <c r="J569" s="87" t="s">
        <v>3736</v>
      </c>
      <c r="K569" s="86" t="s">
        <v>1170</v>
      </c>
      <c r="L569" s="87" t="s">
        <v>4905</v>
      </c>
      <c r="M569" s="89">
        <v>45941.375</v>
      </c>
      <c r="N569" s="89">
        <v>46020.711111111108</v>
      </c>
      <c r="O569" s="86"/>
      <c r="P569" s="87" t="s">
        <v>1254</v>
      </c>
      <c r="Q569" s="87" t="s">
        <v>1255</v>
      </c>
      <c r="R569" s="87" t="s">
        <v>1324</v>
      </c>
      <c r="S569" s="87" t="s">
        <v>5601</v>
      </c>
      <c r="T569" s="87" t="s">
        <v>1253</v>
      </c>
      <c r="U569" s="87" t="s">
        <v>1845</v>
      </c>
      <c r="V569" s="87" t="s">
        <v>40</v>
      </c>
      <c r="W569" s="87" t="s">
        <v>121</v>
      </c>
      <c r="X569" s="87" t="s">
        <v>1220</v>
      </c>
      <c r="Y569" s="87">
        <v>4</v>
      </c>
      <c r="Z569" s="90">
        <f>IF(T569="SOPORTE_TELEFÓNICO",'TARIFAS 2025'!$B$14,IF(V569="PRINCIPAL",'TARIFAS 2025'!$B$8,IF(V569="INTERMEDIA",'TARIFAS 2025'!$C$8,IF(V569="LEJANA",'TARIFAS 2025'!$D$8))))</f>
        <v>22000</v>
      </c>
      <c r="AA569" s="90">
        <f t="shared" si="10"/>
        <v>88000</v>
      </c>
    </row>
    <row r="570" spans="1:27" s="82" customFormat="1" x14ac:dyDescent="0.3">
      <c r="A570" s="87" t="s">
        <v>88</v>
      </c>
      <c r="B570" s="86" t="str">
        <f>VLOOKUP(A570,'CENTROS DE COSTOS'!A:D,2,0)</f>
        <v>0036-0005</v>
      </c>
      <c r="C570" s="86" t="str">
        <f>VLOOKUP(A570,'CENTROS DE COSTOS'!A:D,3,0)</f>
        <v>Wompi Noroccidente</v>
      </c>
      <c r="D570" s="87" t="s">
        <v>1663</v>
      </c>
      <c r="E570" s="88" t="s">
        <v>4216</v>
      </c>
      <c r="F570" s="87" t="s">
        <v>1603</v>
      </c>
      <c r="G570" s="86" t="s">
        <v>31</v>
      </c>
      <c r="H570" s="87" t="s">
        <v>120</v>
      </c>
      <c r="I570" s="87" t="s">
        <v>134</v>
      </c>
      <c r="J570" s="87" t="s">
        <v>1739</v>
      </c>
      <c r="K570" s="86" t="s">
        <v>1170</v>
      </c>
      <c r="L570" s="87" t="s">
        <v>4906</v>
      </c>
      <c r="M570" s="89">
        <v>45975.333333333343</v>
      </c>
      <c r="N570" s="89">
        <v>46020.712500000001</v>
      </c>
      <c r="O570" s="86"/>
      <c r="P570" s="87" t="s">
        <v>1254</v>
      </c>
      <c r="Q570" s="87" t="s">
        <v>1255</v>
      </c>
      <c r="R570" s="87" t="s">
        <v>1256</v>
      </c>
      <c r="S570" s="87" t="s">
        <v>5602</v>
      </c>
      <c r="T570" s="87" t="s">
        <v>1253</v>
      </c>
      <c r="U570" s="87" t="s">
        <v>1846</v>
      </c>
      <c r="V570" s="87" t="s">
        <v>41</v>
      </c>
      <c r="W570" s="87" t="s">
        <v>121</v>
      </c>
      <c r="X570" s="87" t="s">
        <v>5725</v>
      </c>
      <c r="Y570" s="87">
        <v>3</v>
      </c>
      <c r="Z570" s="90">
        <f>IF(T570="SOPORTE_TELEFÓNICO",'TARIFAS 2025'!$B$14,IF(V570="PRINCIPAL",'TARIFAS 2025'!$B$8,IF(V570="INTERMEDIA",'TARIFAS 2025'!$C$8,IF(V570="LEJANA",'TARIFAS 2025'!$D$8))))</f>
        <v>22000</v>
      </c>
      <c r="AA570" s="90">
        <f t="shared" si="10"/>
        <v>66000</v>
      </c>
    </row>
    <row r="571" spans="1:27" s="82" customFormat="1" x14ac:dyDescent="0.3">
      <c r="A571" s="87" t="s">
        <v>88</v>
      </c>
      <c r="B571" s="86" t="str">
        <f>VLOOKUP(A571,'CENTROS DE COSTOS'!A:D,2,0)</f>
        <v>0036-0005</v>
      </c>
      <c r="C571" s="86" t="str">
        <f>VLOOKUP(A571,'CENTROS DE COSTOS'!A:D,3,0)</f>
        <v>Wompi Noroccidente</v>
      </c>
      <c r="D571" s="87" t="s">
        <v>1644</v>
      </c>
      <c r="E571" s="88" t="s">
        <v>4217</v>
      </c>
      <c r="F571" s="87" t="s">
        <v>3259</v>
      </c>
      <c r="G571" s="86" t="s">
        <v>31</v>
      </c>
      <c r="H571" s="87" t="s">
        <v>120</v>
      </c>
      <c r="I571" s="87" t="s">
        <v>88</v>
      </c>
      <c r="J571" s="87" t="s">
        <v>2112</v>
      </c>
      <c r="K571" s="86" t="s">
        <v>1170</v>
      </c>
      <c r="L571" s="87" t="s">
        <v>4907</v>
      </c>
      <c r="M571" s="89">
        <v>45939.496527777781</v>
      </c>
      <c r="N571" s="89">
        <v>46020.716666666667</v>
      </c>
      <c r="O571" s="86"/>
      <c r="P571" s="87" t="s">
        <v>1254</v>
      </c>
      <c r="Q571" s="87" t="s">
        <v>1255</v>
      </c>
      <c r="R571" s="87" t="s">
        <v>1256</v>
      </c>
      <c r="S571" s="87" t="s">
        <v>5603</v>
      </c>
      <c r="T571" s="87" t="s">
        <v>1253</v>
      </c>
      <c r="U571" s="87" t="s">
        <v>1845</v>
      </c>
      <c r="V571" s="87" t="s">
        <v>40</v>
      </c>
      <c r="W571" s="87" t="s">
        <v>121</v>
      </c>
      <c r="X571" s="87" t="s">
        <v>1319</v>
      </c>
      <c r="Y571" s="87">
        <v>3</v>
      </c>
      <c r="Z571" s="90">
        <f>IF(T571="SOPORTE_TELEFÓNICO",'TARIFAS 2025'!$B$14,IF(V571="PRINCIPAL",'TARIFAS 2025'!$B$8,IF(V571="INTERMEDIA",'TARIFAS 2025'!$C$8,IF(V571="LEJANA",'TARIFAS 2025'!$D$8))))</f>
        <v>22000</v>
      </c>
      <c r="AA571" s="90">
        <f t="shared" si="10"/>
        <v>66000</v>
      </c>
    </row>
    <row r="572" spans="1:27" s="82" customFormat="1" x14ac:dyDescent="0.3">
      <c r="A572" s="87" t="s">
        <v>92</v>
      </c>
      <c r="B572" s="86" t="str">
        <f>VLOOKUP(A572,'CENTROS DE COSTOS'!A:D,2,0)</f>
        <v>0036-0002</v>
      </c>
      <c r="C572" s="86" t="str">
        <f>VLOOKUP(A572,'CENTROS DE COSTOS'!A:D,3,0)</f>
        <v>Wompi Eje Cafetero</v>
      </c>
      <c r="D572" s="87" t="s">
        <v>1679</v>
      </c>
      <c r="E572" s="88" t="s">
        <v>4218</v>
      </c>
      <c r="F572" s="87" t="s">
        <v>3260</v>
      </c>
      <c r="G572" s="86" t="s">
        <v>31</v>
      </c>
      <c r="H572" s="87" t="s">
        <v>939</v>
      </c>
      <c r="I572" s="87" t="s">
        <v>122</v>
      </c>
      <c r="J572" s="87" t="s">
        <v>3737</v>
      </c>
      <c r="K572" s="86" t="s">
        <v>1170</v>
      </c>
      <c r="L572" s="87" t="s">
        <v>4908</v>
      </c>
      <c r="M572" s="89">
        <v>45975.438888888893</v>
      </c>
      <c r="N572" s="89">
        <v>46020.719444444447</v>
      </c>
      <c r="O572" s="86"/>
      <c r="P572" s="87" t="s">
        <v>1254</v>
      </c>
      <c r="Q572" s="87" t="s">
        <v>1255</v>
      </c>
      <c r="R572" s="87" t="s">
        <v>1256</v>
      </c>
      <c r="S572" s="87" t="s">
        <v>5604</v>
      </c>
      <c r="T572" s="87" t="s">
        <v>1253</v>
      </c>
      <c r="U572" s="87" t="s">
        <v>1845</v>
      </c>
      <c r="V572" s="87" t="s">
        <v>41</v>
      </c>
      <c r="W572" s="87" t="s">
        <v>121</v>
      </c>
      <c r="X572" s="87" t="s">
        <v>1288</v>
      </c>
      <c r="Y572" s="87">
        <v>2</v>
      </c>
      <c r="Z572" s="90">
        <f>IF(T572="SOPORTE_TELEFÓNICO",'TARIFAS 2025'!$B$14,IF(V572="PRINCIPAL",'TARIFAS 2025'!$B$8,IF(V572="INTERMEDIA",'TARIFAS 2025'!$C$8,IF(V572="LEJANA",'TARIFAS 2025'!$D$8))))</f>
        <v>22000</v>
      </c>
      <c r="AA572" s="90">
        <f t="shared" si="10"/>
        <v>44000</v>
      </c>
    </row>
    <row r="573" spans="1:27" s="82" customFormat="1" x14ac:dyDescent="0.3">
      <c r="A573" s="87" t="s">
        <v>92</v>
      </c>
      <c r="B573" s="86" t="str">
        <f>VLOOKUP(A573,'CENTROS DE COSTOS'!A:D,2,0)</f>
        <v>0036-0002</v>
      </c>
      <c r="C573" s="86" t="str">
        <f>VLOOKUP(A573,'CENTROS DE COSTOS'!A:D,3,0)</f>
        <v>Wompi Eje Cafetero</v>
      </c>
      <c r="D573" s="87" t="s">
        <v>3851</v>
      </c>
      <c r="E573" s="88" t="s">
        <v>4219</v>
      </c>
      <c r="F573" s="87" t="s">
        <v>3261</v>
      </c>
      <c r="G573" s="86" t="s">
        <v>31</v>
      </c>
      <c r="H573" s="87" t="s">
        <v>458</v>
      </c>
      <c r="I573" s="87" t="s">
        <v>949</v>
      </c>
      <c r="J573" s="87" t="s">
        <v>3738</v>
      </c>
      <c r="K573" s="86" t="s">
        <v>1170</v>
      </c>
      <c r="L573" s="87" t="s">
        <v>4909</v>
      </c>
      <c r="M573" s="89">
        <v>45976.523611111108</v>
      </c>
      <c r="N573" s="89">
        <v>46020.724999999999</v>
      </c>
      <c r="O573" s="86"/>
      <c r="P573" s="87" t="s">
        <v>1254</v>
      </c>
      <c r="Q573" s="87" t="s">
        <v>1255</v>
      </c>
      <c r="R573" s="87" t="s">
        <v>1256</v>
      </c>
      <c r="S573" s="87" t="s">
        <v>5605</v>
      </c>
      <c r="T573" s="87" t="s">
        <v>1253</v>
      </c>
      <c r="U573" s="87" t="s">
        <v>1841</v>
      </c>
      <c r="V573" s="87" t="s">
        <v>41</v>
      </c>
      <c r="W573" s="87" t="s">
        <v>121</v>
      </c>
      <c r="X573" s="87" t="s">
        <v>1288</v>
      </c>
      <c r="Y573" s="87">
        <v>2</v>
      </c>
      <c r="Z573" s="90">
        <f>IF(T573="SOPORTE_TELEFÓNICO",'TARIFAS 2025'!$B$14,IF(V573="PRINCIPAL",'TARIFAS 2025'!$B$8,IF(V573="INTERMEDIA",'TARIFAS 2025'!$C$8,IF(V573="LEJANA",'TARIFAS 2025'!$D$8))))</f>
        <v>22000</v>
      </c>
      <c r="AA573" s="90">
        <f t="shared" si="10"/>
        <v>44000</v>
      </c>
    </row>
    <row r="574" spans="1:27" s="82" customFormat="1" x14ac:dyDescent="0.3">
      <c r="A574" s="87" t="s">
        <v>77</v>
      </c>
      <c r="B574" s="86" t="str">
        <f>VLOOKUP(A574,'CENTROS DE COSTOS'!A:D,2,0)</f>
        <v>0036-0003</v>
      </c>
      <c r="C574" s="86" t="str">
        <f>VLOOKUP(A574,'CENTROS DE COSTOS'!A:D,3,0)</f>
        <v>Wompi Suroccidente</v>
      </c>
      <c r="D574" s="87" t="s">
        <v>1702</v>
      </c>
      <c r="E574" s="88" t="s">
        <v>4220</v>
      </c>
      <c r="F574" s="87" t="s">
        <v>3262</v>
      </c>
      <c r="G574" s="86" t="s">
        <v>31</v>
      </c>
      <c r="H574" s="87" t="s">
        <v>1101</v>
      </c>
      <c r="I574" s="87" t="s">
        <v>1119</v>
      </c>
      <c r="J574" s="87" t="s">
        <v>1321</v>
      </c>
      <c r="K574" s="86" t="s">
        <v>1170</v>
      </c>
      <c r="L574" s="87" t="s">
        <v>4910</v>
      </c>
      <c r="M574" s="89">
        <v>45943.495833333327</v>
      </c>
      <c r="N574" s="89">
        <v>46020.727777777778</v>
      </c>
      <c r="O574" s="86"/>
      <c r="P574" s="87" t="s">
        <v>1254</v>
      </c>
      <c r="Q574" s="87" t="s">
        <v>1255</v>
      </c>
      <c r="R574" s="87" t="s">
        <v>1256</v>
      </c>
      <c r="S574" s="87" t="s">
        <v>5606</v>
      </c>
      <c r="T574" s="87" t="s">
        <v>1253</v>
      </c>
      <c r="U574" s="87" t="s">
        <v>1845</v>
      </c>
      <c r="V574" s="87" t="s">
        <v>41</v>
      </c>
      <c r="W574" s="87" t="s">
        <v>121</v>
      </c>
      <c r="X574" s="87" t="s">
        <v>1288</v>
      </c>
      <c r="Y574" s="87">
        <v>4</v>
      </c>
      <c r="Z574" s="90">
        <f>IF(T574="SOPORTE_TELEFÓNICO",'TARIFAS 2025'!$B$14,IF(V574="PRINCIPAL",'TARIFAS 2025'!$B$8,IF(V574="INTERMEDIA",'TARIFAS 2025'!$C$8,IF(V574="LEJANA",'TARIFAS 2025'!$D$8))))</f>
        <v>22000</v>
      </c>
      <c r="AA574" s="90">
        <f t="shared" si="10"/>
        <v>88000</v>
      </c>
    </row>
    <row r="575" spans="1:27" s="82" customFormat="1" x14ac:dyDescent="0.3">
      <c r="A575" s="87" t="s">
        <v>95</v>
      </c>
      <c r="B575" s="86" t="str">
        <f>VLOOKUP(A575,'CENTROS DE COSTOS'!A:D,2,0)</f>
        <v>0036-0001</v>
      </c>
      <c r="C575" s="86" t="str">
        <f>VLOOKUP(A575,'CENTROS DE COSTOS'!A:D,3,0)</f>
        <v>Wompi Costa</v>
      </c>
      <c r="D575" s="87" t="s">
        <v>3807</v>
      </c>
      <c r="E575" s="88" t="s">
        <v>4221</v>
      </c>
      <c r="F575" s="87" t="s">
        <v>2991</v>
      </c>
      <c r="G575" s="86" t="s">
        <v>31</v>
      </c>
      <c r="H575" s="87" t="s">
        <v>504</v>
      </c>
      <c r="I575" s="87" t="s">
        <v>95</v>
      </c>
      <c r="J575" s="87" t="s">
        <v>1474</v>
      </c>
      <c r="K575" s="86" t="s">
        <v>1170</v>
      </c>
      <c r="L575" s="87" t="s">
        <v>4911</v>
      </c>
      <c r="M575" s="89">
        <v>46019.375</v>
      </c>
      <c r="N575" s="89">
        <v>46020.728472222218</v>
      </c>
      <c r="O575" s="86"/>
      <c r="P575" s="87" t="s">
        <v>1254</v>
      </c>
      <c r="Q575" s="87" t="s">
        <v>1255</v>
      </c>
      <c r="R575" s="87" t="s">
        <v>1256</v>
      </c>
      <c r="S575" s="87" t="s">
        <v>5607</v>
      </c>
      <c r="T575" s="87" t="s">
        <v>1253</v>
      </c>
      <c r="U575" s="87" t="s">
        <v>1842</v>
      </c>
      <c r="V575" s="87" t="s">
        <v>40</v>
      </c>
      <c r="W575" s="87" t="s">
        <v>121</v>
      </c>
      <c r="X575" s="87" t="s">
        <v>1176</v>
      </c>
      <c r="Y575" s="87">
        <v>2</v>
      </c>
      <c r="Z575" s="90">
        <f>IF(T575="SOPORTE_TELEFÓNICO",'TARIFAS 2025'!$B$14,IF(V575="PRINCIPAL",'TARIFAS 2025'!$B$8,IF(V575="INTERMEDIA",'TARIFAS 2025'!$C$8,IF(V575="LEJANA",'TARIFAS 2025'!$D$8))))</f>
        <v>22000</v>
      </c>
      <c r="AA575" s="90">
        <f t="shared" si="10"/>
        <v>44000</v>
      </c>
    </row>
    <row r="576" spans="1:27" s="82" customFormat="1" x14ac:dyDescent="0.3">
      <c r="A576" s="87" t="s">
        <v>77</v>
      </c>
      <c r="B576" s="86" t="str">
        <f>VLOOKUP(A576,'CENTROS DE COSTOS'!A:D,2,0)</f>
        <v>0036-0003</v>
      </c>
      <c r="C576" s="86" t="str">
        <f>VLOOKUP(A576,'CENTROS DE COSTOS'!A:D,3,0)</f>
        <v>Wompi Suroccidente</v>
      </c>
      <c r="D576" s="87" t="s">
        <v>1639</v>
      </c>
      <c r="E576" s="88" t="s">
        <v>4222</v>
      </c>
      <c r="F576" s="87" t="s">
        <v>1627</v>
      </c>
      <c r="G576" s="86" t="s">
        <v>31</v>
      </c>
      <c r="H576" s="87" t="s">
        <v>1101</v>
      </c>
      <c r="I576" s="87" t="s">
        <v>77</v>
      </c>
      <c r="J576" s="87" t="s">
        <v>1786</v>
      </c>
      <c r="K576" s="86" t="s">
        <v>1170</v>
      </c>
      <c r="L576" s="87" t="s">
        <v>4912</v>
      </c>
      <c r="M576" s="89">
        <v>45940.428472222222</v>
      </c>
      <c r="N576" s="89">
        <v>46020.731249999997</v>
      </c>
      <c r="O576" s="86"/>
      <c r="P576" s="87" t="s">
        <v>1254</v>
      </c>
      <c r="Q576" s="87" t="s">
        <v>1255</v>
      </c>
      <c r="R576" s="87" t="s">
        <v>1256</v>
      </c>
      <c r="S576" s="87" t="s">
        <v>5608</v>
      </c>
      <c r="T576" s="87" t="s">
        <v>1253</v>
      </c>
      <c r="U576" s="87" t="s">
        <v>1848</v>
      </c>
      <c r="V576" s="87" t="s">
        <v>40</v>
      </c>
      <c r="W576" s="87" t="s">
        <v>121</v>
      </c>
      <c r="X576" s="87" t="s">
        <v>1288</v>
      </c>
      <c r="Y576" s="87">
        <v>4</v>
      </c>
      <c r="Z576" s="90">
        <f>IF(T576="SOPORTE_TELEFÓNICO",'TARIFAS 2025'!$B$14,IF(V576="PRINCIPAL",'TARIFAS 2025'!$B$8,IF(V576="INTERMEDIA",'TARIFAS 2025'!$C$8,IF(V576="LEJANA",'TARIFAS 2025'!$D$8))))</f>
        <v>22000</v>
      </c>
      <c r="AA576" s="90">
        <f t="shared" si="10"/>
        <v>88000</v>
      </c>
    </row>
    <row r="577" spans="1:27" s="82" customFormat="1" x14ac:dyDescent="0.3">
      <c r="A577" s="87" t="s">
        <v>74</v>
      </c>
      <c r="B577" s="86" t="str">
        <f>VLOOKUP(A577,'CENTROS DE COSTOS'!A:D,2,0)</f>
        <v>0036-0007</v>
      </c>
      <c r="C577" s="86" t="str">
        <f>VLOOKUP(A577,'CENTROS DE COSTOS'!A:D,3,0)</f>
        <v>Wompi Santander</v>
      </c>
      <c r="D577" s="87" t="s">
        <v>1674</v>
      </c>
      <c r="E577" s="88" t="s">
        <v>4223</v>
      </c>
      <c r="F577" s="87" t="s">
        <v>3263</v>
      </c>
      <c r="G577" s="86" t="s">
        <v>31</v>
      </c>
      <c r="H577" s="87" t="s">
        <v>963</v>
      </c>
      <c r="I577" s="87" t="s">
        <v>1008</v>
      </c>
      <c r="J577" s="87" t="s">
        <v>3739</v>
      </c>
      <c r="K577" s="86" t="s">
        <v>1170</v>
      </c>
      <c r="L577" s="87" t="s">
        <v>4913</v>
      </c>
      <c r="M577" s="89">
        <v>45995.602777777778</v>
      </c>
      <c r="N577" s="89">
        <v>46020.736111111109</v>
      </c>
      <c r="O577" s="86"/>
      <c r="P577" s="87" t="s">
        <v>1254</v>
      </c>
      <c r="Q577" s="87" t="s">
        <v>1255</v>
      </c>
      <c r="R577" s="87" t="s">
        <v>1256</v>
      </c>
      <c r="S577" s="87" t="s">
        <v>5609</v>
      </c>
      <c r="T577" s="87" t="s">
        <v>1253</v>
      </c>
      <c r="U577" s="87" t="s">
        <v>1841</v>
      </c>
      <c r="V577" s="87" t="s">
        <v>42</v>
      </c>
      <c r="W577" s="87" t="s">
        <v>121</v>
      </c>
      <c r="X577" s="87" t="s">
        <v>1272</v>
      </c>
      <c r="Y577" s="87">
        <v>2</v>
      </c>
      <c r="Z577" s="90">
        <f>IF(T577="SOPORTE_TELEFÓNICO",'TARIFAS 2025'!$B$14,IF(V577="PRINCIPAL",'TARIFAS 2025'!$B$8,IF(V577="INTERMEDIA",'TARIFAS 2025'!$C$8,IF(V577="LEJANA",'TARIFAS 2025'!$D$8))))</f>
        <v>22000</v>
      </c>
      <c r="AA577" s="90">
        <f t="shared" si="10"/>
        <v>44000</v>
      </c>
    </row>
    <row r="578" spans="1:27" s="82" customFormat="1" x14ac:dyDescent="0.3">
      <c r="A578" s="87" t="s">
        <v>90</v>
      </c>
      <c r="B578" s="86" t="str">
        <f>VLOOKUP(A578,'CENTROS DE COSTOS'!A:D,2,0)</f>
        <v>0036-0006</v>
      </c>
      <c r="C578" s="86" t="str">
        <f>VLOOKUP(A578,'CENTROS DE COSTOS'!A:D,3,0)</f>
        <v>Wompi Oriente</v>
      </c>
      <c r="D578" s="87" t="s">
        <v>1656</v>
      </c>
      <c r="E578" s="88" t="s">
        <v>4224</v>
      </c>
      <c r="F578" s="87" t="s">
        <v>3264</v>
      </c>
      <c r="G578" s="86" t="s">
        <v>31</v>
      </c>
      <c r="H578" s="87" t="s">
        <v>740</v>
      </c>
      <c r="I578" s="87" t="s">
        <v>744</v>
      </c>
      <c r="J578" s="87" t="s">
        <v>3740</v>
      </c>
      <c r="K578" s="86" t="s">
        <v>1170</v>
      </c>
      <c r="L578" s="87" t="s">
        <v>4914</v>
      </c>
      <c r="M578" s="89">
        <v>45975.638888888891</v>
      </c>
      <c r="N578" s="89">
        <v>46020.738888888889</v>
      </c>
      <c r="O578" s="86"/>
      <c r="P578" s="87" t="s">
        <v>1254</v>
      </c>
      <c r="Q578" s="87" t="s">
        <v>1255</v>
      </c>
      <c r="R578" s="87" t="s">
        <v>1324</v>
      </c>
      <c r="S578" s="87" t="s">
        <v>5610</v>
      </c>
      <c r="T578" s="87" t="s">
        <v>1253</v>
      </c>
      <c r="U578" s="87" t="s">
        <v>1845</v>
      </c>
      <c r="V578" s="87" t="s">
        <v>41</v>
      </c>
      <c r="W578" s="87" t="s">
        <v>121</v>
      </c>
      <c r="X578" s="87" t="s">
        <v>1177</v>
      </c>
      <c r="Y578" s="87">
        <v>2</v>
      </c>
      <c r="Z578" s="90">
        <f>IF(T578="SOPORTE_TELEFÓNICO",'TARIFAS 2025'!$B$14,IF(V578="PRINCIPAL",'TARIFAS 2025'!$B$8,IF(V578="INTERMEDIA",'TARIFAS 2025'!$C$8,IF(V578="LEJANA",'TARIFAS 2025'!$D$8))))</f>
        <v>22000</v>
      </c>
      <c r="AA578" s="90">
        <f t="shared" si="10"/>
        <v>44000</v>
      </c>
    </row>
    <row r="579" spans="1:27" s="82" customFormat="1" x14ac:dyDescent="0.3">
      <c r="A579" s="87" t="s">
        <v>97</v>
      </c>
      <c r="B579" s="86" t="str">
        <f>VLOOKUP(A579,'CENTROS DE COSTOS'!A:D,2,0)</f>
        <v>0036-0001</v>
      </c>
      <c r="C579" s="86" t="str">
        <f>VLOOKUP(A579,'CENTROS DE COSTOS'!A:D,3,0)</f>
        <v>Wompi Costa</v>
      </c>
      <c r="D579" s="87" t="s">
        <v>1646</v>
      </c>
      <c r="E579" s="88" t="s">
        <v>4225</v>
      </c>
      <c r="F579" s="87" t="s">
        <v>3265</v>
      </c>
      <c r="G579" s="86" t="s">
        <v>31</v>
      </c>
      <c r="H579" s="87" t="s">
        <v>536</v>
      </c>
      <c r="I579" s="87" t="s">
        <v>97</v>
      </c>
      <c r="J579" s="87" t="s">
        <v>3741</v>
      </c>
      <c r="K579" s="86" t="s">
        <v>1170</v>
      </c>
      <c r="L579" s="87" t="s">
        <v>4915</v>
      </c>
      <c r="M579" s="89">
        <v>45949.375</v>
      </c>
      <c r="N579" s="89">
        <v>46020.751388888893</v>
      </c>
      <c r="O579" s="86"/>
      <c r="P579" s="87" t="s">
        <v>1254</v>
      </c>
      <c r="Q579" s="87" t="s">
        <v>1255</v>
      </c>
      <c r="R579" s="87" t="s">
        <v>1256</v>
      </c>
      <c r="S579" s="87" t="s">
        <v>5611</v>
      </c>
      <c r="T579" s="87" t="s">
        <v>1253</v>
      </c>
      <c r="U579" s="87" t="s">
        <v>1845</v>
      </c>
      <c r="V579" s="87" t="s">
        <v>40</v>
      </c>
      <c r="W579" s="87" t="s">
        <v>121</v>
      </c>
      <c r="X579" s="87" t="s">
        <v>1185</v>
      </c>
      <c r="Y579" s="87">
        <v>3</v>
      </c>
      <c r="Z579" s="90">
        <f>IF(T579="SOPORTE_TELEFÓNICO",'TARIFAS 2025'!$B$14,IF(V579="PRINCIPAL",'TARIFAS 2025'!$B$8,IF(V579="INTERMEDIA",'TARIFAS 2025'!$C$8,IF(V579="LEJANA",'TARIFAS 2025'!$D$8))))</f>
        <v>22000</v>
      </c>
      <c r="AA579" s="90">
        <f t="shared" si="10"/>
        <v>66000</v>
      </c>
    </row>
    <row r="580" spans="1:27" s="82" customFormat="1" x14ac:dyDescent="0.3">
      <c r="A580" s="87" t="s">
        <v>88</v>
      </c>
      <c r="B580" s="86" t="str">
        <f>VLOOKUP(A580,'CENTROS DE COSTOS'!A:D,2,0)</f>
        <v>0036-0005</v>
      </c>
      <c r="C580" s="86" t="str">
        <f>VLOOKUP(A580,'CENTROS DE COSTOS'!A:D,3,0)</f>
        <v>Wompi Noroccidente</v>
      </c>
      <c r="D580" s="87" t="s">
        <v>1644</v>
      </c>
      <c r="E580" s="88" t="s">
        <v>4226</v>
      </c>
      <c r="F580" s="87" t="s">
        <v>3266</v>
      </c>
      <c r="G580" s="86" t="s">
        <v>31</v>
      </c>
      <c r="H580" s="87" t="s">
        <v>120</v>
      </c>
      <c r="I580" s="87" t="s">
        <v>88</v>
      </c>
      <c r="J580" s="87" t="s">
        <v>1418</v>
      </c>
      <c r="K580" s="86" t="s">
        <v>1170</v>
      </c>
      <c r="L580" s="87" t="s">
        <v>4916</v>
      </c>
      <c r="M580" s="89">
        <v>45942.375</v>
      </c>
      <c r="N580" s="89">
        <v>46020.759722222218</v>
      </c>
      <c r="O580" s="86"/>
      <c r="P580" s="87" t="s">
        <v>1254</v>
      </c>
      <c r="Q580" s="87" t="s">
        <v>1255</v>
      </c>
      <c r="R580" s="87" t="s">
        <v>1324</v>
      </c>
      <c r="S580" s="87" t="s">
        <v>5612</v>
      </c>
      <c r="T580" s="87" t="s">
        <v>1253</v>
      </c>
      <c r="U580" s="87" t="s">
        <v>1845</v>
      </c>
      <c r="V580" s="87" t="s">
        <v>40</v>
      </c>
      <c r="W580" s="87" t="s">
        <v>121</v>
      </c>
      <c r="X580" s="87" t="s">
        <v>5725</v>
      </c>
      <c r="Y580" s="87">
        <v>4</v>
      </c>
      <c r="Z580" s="90">
        <f>IF(T580="SOPORTE_TELEFÓNICO",'TARIFAS 2025'!$B$14,IF(V580="PRINCIPAL",'TARIFAS 2025'!$B$8,IF(V580="INTERMEDIA",'TARIFAS 2025'!$C$8,IF(V580="LEJANA",'TARIFAS 2025'!$D$8))))</f>
        <v>22000</v>
      </c>
      <c r="AA580" s="90">
        <f t="shared" si="10"/>
        <v>88000</v>
      </c>
    </row>
    <row r="581" spans="1:27" s="82" customFormat="1" x14ac:dyDescent="0.3">
      <c r="A581" s="87" t="s">
        <v>88</v>
      </c>
      <c r="B581" s="86" t="str">
        <f>VLOOKUP(A581,'CENTROS DE COSTOS'!A:D,2,0)</f>
        <v>0036-0005</v>
      </c>
      <c r="C581" s="86" t="str">
        <f>VLOOKUP(A581,'CENTROS DE COSTOS'!A:D,3,0)</f>
        <v>Wompi Noroccidente</v>
      </c>
      <c r="D581" s="87" t="s">
        <v>3824</v>
      </c>
      <c r="E581" s="88" t="s">
        <v>4227</v>
      </c>
      <c r="F581" s="87" t="s">
        <v>3267</v>
      </c>
      <c r="G581" s="86" t="s">
        <v>31</v>
      </c>
      <c r="H581" s="87" t="s">
        <v>120</v>
      </c>
      <c r="I581" s="87" t="s">
        <v>178</v>
      </c>
      <c r="J581" s="87" t="s">
        <v>1360</v>
      </c>
      <c r="K581" s="86" t="s">
        <v>1170</v>
      </c>
      <c r="L581" s="87" t="s">
        <v>4917</v>
      </c>
      <c r="M581" s="89">
        <v>45942.375</v>
      </c>
      <c r="N581" s="89">
        <v>46020.763888888891</v>
      </c>
      <c r="O581" s="86"/>
      <c r="P581" s="87" t="s">
        <v>1254</v>
      </c>
      <c r="Q581" s="87" t="s">
        <v>1255</v>
      </c>
      <c r="R581" s="87" t="s">
        <v>1324</v>
      </c>
      <c r="S581" s="87" t="s">
        <v>5613</v>
      </c>
      <c r="T581" s="87" t="s">
        <v>1253</v>
      </c>
      <c r="U581" s="87" t="s">
        <v>1840</v>
      </c>
      <c r="V581" s="87" t="s">
        <v>41</v>
      </c>
      <c r="W581" s="87" t="s">
        <v>121</v>
      </c>
      <c r="X581" s="87" t="s">
        <v>5725</v>
      </c>
      <c r="Y581" s="87">
        <v>4</v>
      </c>
      <c r="Z581" s="90">
        <f>IF(T581="SOPORTE_TELEFÓNICO",'TARIFAS 2025'!$B$14,IF(V581="PRINCIPAL",'TARIFAS 2025'!$B$8,IF(V581="INTERMEDIA",'TARIFAS 2025'!$C$8,IF(V581="LEJANA",'TARIFAS 2025'!$D$8))))</f>
        <v>22000</v>
      </c>
      <c r="AA581" s="90">
        <f t="shared" si="10"/>
        <v>88000</v>
      </c>
    </row>
    <row r="582" spans="1:27" s="82" customFormat="1" x14ac:dyDescent="0.3">
      <c r="A582" s="87" t="s">
        <v>88</v>
      </c>
      <c r="B582" s="86" t="str">
        <f>VLOOKUP(A582,'CENTROS DE COSTOS'!A:D,2,0)</f>
        <v>0036-0005</v>
      </c>
      <c r="C582" s="86" t="str">
        <f>VLOOKUP(A582,'CENTROS DE COSTOS'!A:D,3,0)</f>
        <v>Wompi Noroccidente</v>
      </c>
      <c r="D582" s="87" t="s">
        <v>3852</v>
      </c>
      <c r="E582" s="88" t="s">
        <v>4228</v>
      </c>
      <c r="F582" s="87" t="s">
        <v>3268</v>
      </c>
      <c r="G582" s="86" t="s">
        <v>31</v>
      </c>
      <c r="H582" s="87" t="s">
        <v>120</v>
      </c>
      <c r="I582" s="87" t="s">
        <v>124</v>
      </c>
      <c r="J582" s="87" t="s">
        <v>1541</v>
      </c>
      <c r="K582" s="86" t="s">
        <v>1170</v>
      </c>
      <c r="L582" s="87" t="s">
        <v>4918</v>
      </c>
      <c r="M582" s="89">
        <v>45944.357638888891</v>
      </c>
      <c r="N582" s="89">
        <v>46020.76666666667</v>
      </c>
      <c r="O582" s="86"/>
      <c r="P582" s="87" t="s">
        <v>1254</v>
      </c>
      <c r="Q582" s="87" t="s">
        <v>1255</v>
      </c>
      <c r="R582" s="87" t="s">
        <v>1324</v>
      </c>
      <c r="S582" s="87" t="s">
        <v>5614</v>
      </c>
      <c r="T582" s="87" t="s">
        <v>1253</v>
      </c>
      <c r="U582" s="87" t="s">
        <v>1845</v>
      </c>
      <c r="V582" s="87" t="s">
        <v>42</v>
      </c>
      <c r="W582" s="87" t="s">
        <v>121</v>
      </c>
      <c r="X582" s="87" t="s">
        <v>5725</v>
      </c>
      <c r="Y582" s="87">
        <v>4</v>
      </c>
      <c r="Z582" s="90">
        <f>IF(T582="SOPORTE_TELEFÓNICO",'TARIFAS 2025'!$B$14,IF(V582="PRINCIPAL",'TARIFAS 2025'!$B$8,IF(V582="INTERMEDIA",'TARIFAS 2025'!$C$8,IF(V582="LEJANA",'TARIFAS 2025'!$D$8))))</f>
        <v>22000</v>
      </c>
      <c r="AA582" s="90">
        <f t="shared" si="10"/>
        <v>88000</v>
      </c>
    </row>
    <row r="583" spans="1:27" s="82" customFormat="1" x14ac:dyDescent="0.3">
      <c r="A583" s="87" t="s">
        <v>74</v>
      </c>
      <c r="B583" s="86" t="str">
        <f>VLOOKUP(A583,'CENTROS DE COSTOS'!A:D,2,0)</f>
        <v>0036-0007</v>
      </c>
      <c r="C583" s="86" t="str">
        <f>VLOOKUP(A583,'CENTROS DE COSTOS'!A:D,3,0)</f>
        <v>Wompi Santander</v>
      </c>
      <c r="D583" s="87" t="s">
        <v>1642</v>
      </c>
      <c r="E583" s="88" t="s">
        <v>4229</v>
      </c>
      <c r="F583" s="87" t="s">
        <v>3269</v>
      </c>
      <c r="G583" s="86" t="s">
        <v>31</v>
      </c>
      <c r="H583" s="87" t="s">
        <v>963</v>
      </c>
      <c r="I583" s="87" t="s">
        <v>74</v>
      </c>
      <c r="J583" s="87" t="s">
        <v>3742</v>
      </c>
      <c r="K583" s="86" t="s">
        <v>1170</v>
      </c>
      <c r="L583" s="87" t="s">
        <v>4919</v>
      </c>
      <c r="M583" s="89">
        <v>45988.647916666669</v>
      </c>
      <c r="N583" s="89">
        <v>46020.770138888889</v>
      </c>
      <c r="O583" s="86"/>
      <c r="P583" s="87" t="s">
        <v>1254</v>
      </c>
      <c r="Q583" s="87" t="s">
        <v>1255</v>
      </c>
      <c r="R583" s="87" t="s">
        <v>1256</v>
      </c>
      <c r="S583" s="87" t="s">
        <v>5615</v>
      </c>
      <c r="T583" s="87" t="s">
        <v>1253</v>
      </c>
      <c r="U583" s="87" t="s">
        <v>1845</v>
      </c>
      <c r="V583" s="87" t="s">
        <v>40</v>
      </c>
      <c r="W583" s="87" t="s">
        <v>121</v>
      </c>
      <c r="X583" s="87" t="s">
        <v>1272</v>
      </c>
      <c r="Y583" s="87">
        <v>8</v>
      </c>
      <c r="Z583" s="90">
        <f>IF(T583="SOPORTE_TELEFÓNICO",'TARIFAS 2025'!$B$14,IF(V583="PRINCIPAL",'TARIFAS 2025'!$B$8,IF(V583="INTERMEDIA",'TARIFAS 2025'!$C$8,IF(V583="LEJANA",'TARIFAS 2025'!$D$8))))</f>
        <v>22000</v>
      </c>
      <c r="AA583" s="90">
        <f t="shared" si="10"/>
        <v>176000</v>
      </c>
    </row>
    <row r="584" spans="1:27" s="82" customFormat="1" x14ac:dyDescent="0.3">
      <c r="A584" s="87" t="s">
        <v>88</v>
      </c>
      <c r="B584" s="86" t="str">
        <f>VLOOKUP(A584,'CENTROS DE COSTOS'!A:D,2,0)</f>
        <v>0036-0005</v>
      </c>
      <c r="C584" s="86" t="str">
        <f>VLOOKUP(A584,'CENTROS DE COSTOS'!A:D,3,0)</f>
        <v>Wompi Noroccidente</v>
      </c>
      <c r="D584" s="87" t="s">
        <v>1644</v>
      </c>
      <c r="E584" s="88" t="s">
        <v>4230</v>
      </c>
      <c r="F584" s="87" t="s">
        <v>3270</v>
      </c>
      <c r="G584" s="86" t="s">
        <v>31</v>
      </c>
      <c r="H584" s="87" t="s">
        <v>120</v>
      </c>
      <c r="I584" s="87" t="s">
        <v>88</v>
      </c>
      <c r="J584" s="87" t="s">
        <v>3743</v>
      </c>
      <c r="K584" s="86" t="s">
        <v>1170</v>
      </c>
      <c r="L584" s="87" t="s">
        <v>4920</v>
      </c>
      <c r="M584" s="89">
        <v>45980.489583333343</v>
      </c>
      <c r="N584" s="89">
        <v>46021.404166666667</v>
      </c>
      <c r="O584" s="86"/>
      <c r="P584" s="87" t="s">
        <v>1254</v>
      </c>
      <c r="Q584" s="87" t="s">
        <v>1255</v>
      </c>
      <c r="R584" s="87" t="s">
        <v>1256</v>
      </c>
      <c r="S584" s="87" t="s">
        <v>5616</v>
      </c>
      <c r="T584" s="87" t="s">
        <v>1253</v>
      </c>
      <c r="U584" s="87" t="s">
        <v>1846</v>
      </c>
      <c r="V584" s="87" t="s">
        <v>40</v>
      </c>
      <c r="W584" s="87" t="s">
        <v>121</v>
      </c>
      <c r="X584" s="87" t="s">
        <v>1286</v>
      </c>
      <c r="Y584" s="87">
        <v>2</v>
      </c>
      <c r="Z584" s="90">
        <f>IF(T584="SOPORTE_TELEFÓNICO",'TARIFAS 2025'!$B$14,IF(V584="PRINCIPAL",'TARIFAS 2025'!$B$8,IF(V584="INTERMEDIA",'TARIFAS 2025'!$C$8,IF(V584="LEJANA",'TARIFAS 2025'!$D$8))))</f>
        <v>22000</v>
      </c>
      <c r="AA584" s="90">
        <f t="shared" si="10"/>
        <v>44000</v>
      </c>
    </row>
    <row r="585" spans="1:27" s="82" customFormat="1" x14ac:dyDescent="0.3">
      <c r="A585" s="87" t="s">
        <v>88</v>
      </c>
      <c r="B585" s="86" t="str">
        <f>VLOOKUP(A585,'CENTROS DE COSTOS'!A:D,2,0)</f>
        <v>0036-0005</v>
      </c>
      <c r="C585" s="86" t="str">
        <f>VLOOKUP(A585,'CENTROS DE COSTOS'!A:D,3,0)</f>
        <v>Wompi Noroccidente</v>
      </c>
      <c r="D585" s="87" t="s">
        <v>1644</v>
      </c>
      <c r="E585" s="88" t="s">
        <v>4231</v>
      </c>
      <c r="F585" s="87" t="s">
        <v>3271</v>
      </c>
      <c r="G585" s="86" t="s">
        <v>31</v>
      </c>
      <c r="H585" s="87" t="s">
        <v>120</v>
      </c>
      <c r="I585" s="87" t="s">
        <v>88</v>
      </c>
      <c r="J585" s="87" t="s">
        <v>2003</v>
      </c>
      <c r="K585" s="86" t="s">
        <v>1170</v>
      </c>
      <c r="L585" s="87" t="s">
        <v>4921</v>
      </c>
      <c r="M585" s="89">
        <v>45981.570138888892</v>
      </c>
      <c r="N585" s="89">
        <v>46021.406944444447</v>
      </c>
      <c r="O585" s="86"/>
      <c r="P585" s="87" t="s">
        <v>1254</v>
      </c>
      <c r="Q585" s="87" t="s">
        <v>1255</v>
      </c>
      <c r="R585" s="87" t="s">
        <v>1256</v>
      </c>
      <c r="S585" s="87" t="s">
        <v>5617</v>
      </c>
      <c r="T585" s="87" t="s">
        <v>1253</v>
      </c>
      <c r="U585" s="87" t="s">
        <v>1848</v>
      </c>
      <c r="V585" s="87" t="s">
        <v>40</v>
      </c>
      <c r="W585" s="87" t="s">
        <v>121</v>
      </c>
      <c r="X585" s="87" t="s">
        <v>1286</v>
      </c>
      <c r="Y585" s="87">
        <v>2</v>
      </c>
      <c r="Z585" s="90">
        <f>IF(T585="SOPORTE_TELEFÓNICO",'TARIFAS 2025'!$B$14,IF(V585="PRINCIPAL",'TARIFAS 2025'!$B$8,IF(V585="INTERMEDIA",'TARIFAS 2025'!$C$8,IF(V585="LEJANA",'TARIFAS 2025'!$D$8))))</f>
        <v>22000</v>
      </c>
      <c r="AA585" s="90">
        <f t="shared" si="10"/>
        <v>44000</v>
      </c>
    </row>
    <row r="586" spans="1:27" s="82" customFormat="1" x14ac:dyDescent="0.3">
      <c r="A586" s="87" t="s">
        <v>85</v>
      </c>
      <c r="B586" s="86" t="str">
        <f>VLOOKUP(A586,'CENTROS DE COSTOS'!A:D,2,0)</f>
        <v>0036-0006</v>
      </c>
      <c r="C586" s="86" t="str">
        <f>VLOOKUP(A586,'CENTROS DE COSTOS'!A:D,3,0)</f>
        <v>Wompi Oriente</v>
      </c>
      <c r="D586" s="87" t="s">
        <v>1640</v>
      </c>
      <c r="E586" s="88" t="s">
        <v>4232</v>
      </c>
      <c r="F586" s="87" t="s">
        <v>3272</v>
      </c>
      <c r="G586" s="86" t="s">
        <v>31</v>
      </c>
      <c r="H586" s="87" t="s">
        <v>1056</v>
      </c>
      <c r="I586" s="87" t="s">
        <v>85</v>
      </c>
      <c r="J586" s="87" t="s">
        <v>1466</v>
      </c>
      <c r="K586" s="86" t="s">
        <v>1170</v>
      </c>
      <c r="L586" s="87" t="s">
        <v>4922</v>
      </c>
      <c r="M586" s="89">
        <v>45938.515972222223</v>
      </c>
      <c r="N586" s="89">
        <v>46021.40902777778</v>
      </c>
      <c r="O586" s="86"/>
      <c r="P586" s="87" t="s">
        <v>1254</v>
      </c>
      <c r="Q586" s="87" t="s">
        <v>1255</v>
      </c>
      <c r="R586" s="87" t="s">
        <v>1256</v>
      </c>
      <c r="S586" s="87" t="s">
        <v>5618</v>
      </c>
      <c r="T586" s="87" t="s">
        <v>1253</v>
      </c>
      <c r="U586" s="87" t="s">
        <v>1847</v>
      </c>
      <c r="V586" s="87" t="s">
        <v>40</v>
      </c>
      <c r="W586" s="87" t="s">
        <v>121</v>
      </c>
      <c r="X586" s="87" t="s">
        <v>1299</v>
      </c>
      <c r="Y586" s="87">
        <v>3</v>
      </c>
      <c r="Z586" s="90">
        <f>IF(T586="SOPORTE_TELEFÓNICO",'TARIFAS 2025'!$B$14,IF(V586="PRINCIPAL",'TARIFAS 2025'!$B$8,IF(V586="INTERMEDIA",'TARIFAS 2025'!$C$8,IF(V586="LEJANA",'TARIFAS 2025'!$D$8))))</f>
        <v>22000</v>
      </c>
      <c r="AA586" s="90">
        <f t="shared" si="10"/>
        <v>66000</v>
      </c>
    </row>
    <row r="587" spans="1:27" s="82" customFormat="1" x14ac:dyDescent="0.3">
      <c r="A587" s="87" t="s">
        <v>88</v>
      </c>
      <c r="B587" s="86" t="str">
        <f>VLOOKUP(A587,'CENTROS DE COSTOS'!A:D,2,0)</f>
        <v>0036-0005</v>
      </c>
      <c r="C587" s="86" t="str">
        <f>VLOOKUP(A587,'CENTROS DE COSTOS'!A:D,3,0)</f>
        <v>Wompi Noroccidente</v>
      </c>
      <c r="D587" s="87" t="s">
        <v>3853</v>
      </c>
      <c r="E587" s="88" t="s">
        <v>4233</v>
      </c>
      <c r="F587" s="87" t="s">
        <v>3273</v>
      </c>
      <c r="G587" s="86" t="s">
        <v>31</v>
      </c>
      <c r="H587" s="87" t="s">
        <v>120</v>
      </c>
      <c r="I587" s="87" t="s">
        <v>158</v>
      </c>
      <c r="J587" s="87" t="s">
        <v>3744</v>
      </c>
      <c r="K587" s="86" t="s">
        <v>1170</v>
      </c>
      <c r="L587" s="87" t="s">
        <v>4923</v>
      </c>
      <c r="M587" s="89">
        <v>45979.482638888891</v>
      </c>
      <c r="N587" s="89">
        <v>46021.411111111112</v>
      </c>
      <c r="O587" s="86"/>
      <c r="P587" s="87" t="s">
        <v>1254</v>
      </c>
      <c r="Q587" s="87" t="s">
        <v>1255</v>
      </c>
      <c r="R587" s="87" t="s">
        <v>1256</v>
      </c>
      <c r="S587" s="87" t="s">
        <v>5619</v>
      </c>
      <c r="T587" s="87" t="s">
        <v>1253</v>
      </c>
      <c r="U587" s="87" t="s">
        <v>1848</v>
      </c>
      <c r="V587" s="87" t="s">
        <v>42</v>
      </c>
      <c r="W587" s="87" t="s">
        <v>121</v>
      </c>
      <c r="X587" s="87" t="s">
        <v>5725</v>
      </c>
      <c r="Y587" s="87">
        <v>3</v>
      </c>
      <c r="Z587" s="90">
        <f>IF(T587="SOPORTE_TELEFÓNICO",'TARIFAS 2025'!$B$14,IF(V587="PRINCIPAL",'TARIFAS 2025'!$B$8,IF(V587="INTERMEDIA",'TARIFAS 2025'!$C$8,IF(V587="LEJANA",'TARIFAS 2025'!$D$8))))</f>
        <v>22000</v>
      </c>
      <c r="AA587" s="90">
        <f t="shared" si="10"/>
        <v>66000</v>
      </c>
    </row>
    <row r="588" spans="1:27" s="82" customFormat="1" x14ac:dyDescent="0.3">
      <c r="A588" s="87" t="s">
        <v>88</v>
      </c>
      <c r="B588" s="86" t="str">
        <f>VLOOKUP(A588,'CENTROS DE COSTOS'!A:D,2,0)</f>
        <v>0036-0005</v>
      </c>
      <c r="C588" s="86" t="str">
        <f>VLOOKUP(A588,'CENTROS DE COSTOS'!A:D,3,0)</f>
        <v>Wompi Noroccidente</v>
      </c>
      <c r="D588" s="87" t="s">
        <v>3839</v>
      </c>
      <c r="E588" s="88" t="s">
        <v>4234</v>
      </c>
      <c r="F588" s="87" t="s">
        <v>3274</v>
      </c>
      <c r="G588" s="86" t="s">
        <v>31</v>
      </c>
      <c r="H588" s="87" t="s">
        <v>120</v>
      </c>
      <c r="I588" s="87" t="s">
        <v>172</v>
      </c>
      <c r="J588" s="87" t="s">
        <v>3745</v>
      </c>
      <c r="K588" s="86" t="s">
        <v>1170</v>
      </c>
      <c r="L588" s="87" t="s">
        <v>4924</v>
      </c>
      <c r="M588" s="89">
        <v>45945.609722222223</v>
      </c>
      <c r="N588" s="89">
        <v>46021.420138888891</v>
      </c>
      <c r="O588" s="86"/>
      <c r="P588" s="87" t="s">
        <v>1254</v>
      </c>
      <c r="Q588" s="87" t="s">
        <v>1255</v>
      </c>
      <c r="R588" s="87" t="s">
        <v>1324</v>
      </c>
      <c r="S588" s="87" t="s">
        <v>5620</v>
      </c>
      <c r="T588" s="87" t="s">
        <v>1253</v>
      </c>
      <c r="U588" s="87" t="s">
        <v>1848</v>
      </c>
      <c r="V588" s="87" t="s">
        <v>40</v>
      </c>
      <c r="W588" s="87" t="s">
        <v>121</v>
      </c>
      <c r="X588" s="87" t="s">
        <v>1220</v>
      </c>
      <c r="Y588" s="87">
        <v>4</v>
      </c>
      <c r="Z588" s="90">
        <f>IF(T588="SOPORTE_TELEFÓNICO",'TARIFAS 2025'!$B$14,IF(V588="PRINCIPAL",'TARIFAS 2025'!$B$8,IF(V588="INTERMEDIA",'TARIFAS 2025'!$C$8,IF(V588="LEJANA",'TARIFAS 2025'!$D$8))))</f>
        <v>22000</v>
      </c>
      <c r="AA588" s="90">
        <f t="shared" si="10"/>
        <v>88000</v>
      </c>
    </row>
    <row r="589" spans="1:27" s="82" customFormat="1" x14ac:dyDescent="0.3">
      <c r="A589" s="87" t="s">
        <v>85</v>
      </c>
      <c r="B589" s="86" t="str">
        <f>VLOOKUP(A589,'CENTROS DE COSTOS'!A:D,2,0)</f>
        <v>0036-0006</v>
      </c>
      <c r="C589" s="86" t="str">
        <f>VLOOKUP(A589,'CENTROS DE COSTOS'!A:D,3,0)</f>
        <v>Wompi Oriente</v>
      </c>
      <c r="D589" s="87" t="s">
        <v>1640</v>
      </c>
      <c r="E589" s="88" t="s">
        <v>4235</v>
      </c>
      <c r="F589" s="87" t="s">
        <v>3275</v>
      </c>
      <c r="G589" s="86" t="s">
        <v>31</v>
      </c>
      <c r="H589" s="87" t="s">
        <v>1056</v>
      </c>
      <c r="I589" s="87" t="s">
        <v>85</v>
      </c>
      <c r="J589" s="87" t="s">
        <v>3746</v>
      </c>
      <c r="K589" s="86" t="s">
        <v>1170</v>
      </c>
      <c r="L589" s="87" t="s">
        <v>4925</v>
      </c>
      <c r="M589" s="89">
        <v>45939.543749999997</v>
      </c>
      <c r="N589" s="89">
        <v>46021.425694444442</v>
      </c>
      <c r="O589" s="86"/>
      <c r="P589" s="87" t="s">
        <v>1254</v>
      </c>
      <c r="Q589" s="87" t="s">
        <v>1255</v>
      </c>
      <c r="R589" s="87" t="s">
        <v>1256</v>
      </c>
      <c r="S589" s="87" t="s">
        <v>5621</v>
      </c>
      <c r="T589" s="87" t="s">
        <v>1253</v>
      </c>
      <c r="U589" s="87" t="s">
        <v>1844</v>
      </c>
      <c r="V589" s="87" t="s">
        <v>40</v>
      </c>
      <c r="W589" s="87" t="s">
        <v>121</v>
      </c>
      <c r="X589" s="87" t="s">
        <v>1308</v>
      </c>
      <c r="Y589" s="87">
        <v>1</v>
      </c>
      <c r="Z589" s="90">
        <f>IF(T589="SOPORTE_TELEFÓNICO",'TARIFAS 2025'!$B$14,IF(V589="PRINCIPAL",'TARIFAS 2025'!$B$8,IF(V589="INTERMEDIA",'TARIFAS 2025'!$C$8,IF(V589="LEJANA",'TARIFAS 2025'!$D$8))))</f>
        <v>22000</v>
      </c>
      <c r="AA589" s="90">
        <f t="shared" si="10"/>
        <v>22000</v>
      </c>
    </row>
    <row r="590" spans="1:27" s="82" customFormat="1" x14ac:dyDescent="0.3">
      <c r="A590" s="87" t="s">
        <v>85</v>
      </c>
      <c r="B590" s="86" t="str">
        <f>VLOOKUP(A590,'CENTROS DE COSTOS'!A:D,2,0)</f>
        <v>0036-0006</v>
      </c>
      <c r="C590" s="86" t="str">
        <f>VLOOKUP(A590,'CENTROS DE COSTOS'!A:D,3,0)</f>
        <v>Wompi Oriente</v>
      </c>
      <c r="D590" s="87" t="s">
        <v>3854</v>
      </c>
      <c r="E590" s="88" t="s">
        <v>4236</v>
      </c>
      <c r="F590" s="87" t="s">
        <v>3276</v>
      </c>
      <c r="G590" s="86" t="s">
        <v>31</v>
      </c>
      <c r="H590" s="87" t="s">
        <v>1056</v>
      </c>
      <c r="I590" s="87" t="s">
        <v>1063</v>
      </c>
      <c r="J590" s="87" t="s">
        <v>1326</v>
      </c>
      <c r="K590" s="86" t="s">
        <v>1170</v>
      </c>
      <c r="L590" s="87" t="s">
        <v>4926</v>
      </c>
      <c r="M590" s="89">
        <v>45937.333333333343</v>
      </c>
      <c r="N590" s="89">
        <v>46021.428472222222</v>
      </c>
      <c r="O590" s="86"/>
      <c r="P590" s="87" t="s">
        <v>1254</v>
      </c>
      <c r="Q590" s="87" t="s">
        <v>1255</v>
      </c>
      <c r="R590" s="87" t="s">
        <v>1256</v>
      </c>
      <c r="S590" s="87" t="s">
        <v>5622</v>
      </c>
      <c r="T590" s="87" t="s">
        <v>1253</v>
      </c>
      <c r="U590" s="87" t="s">
        <v>1847</v>
      </c>
      <c r="V590" s="87" t="s">
        <v>41</v>
      </c>
      <c r="W590" s="87" t="s">
        <v>121</v>
      </c>
      <c r="X590" s="87" t="s">
        <v>1308</v>
      </c>
      <c r="Y590" s="87">
        <v>2</v>
      </c>
      <c r="Z590" s="90">
        <f>IF(T590="SOPORTE_TELEFÓNICO",'TARIFAS 2025'!$B$14,IF(V590="PRINCIPAL",'TARIFAS 2025'!$B$8,IF(V590="INTERMEDIA",'TARIFAS 2025'!$C$8,IF(V590="LEJANA",'TARIFAS 2025'!$D$8))))</f>
        <v>22000</v>
      </c>
      <c r="AA590" s="90">
        <f t="shared" si="10"/>
        <v>44000</v>
      </c>
    </row>
    <row r="591" spans="1:27" s="82" customFormat="1" x14ac:dyDescent="0.3">
      <c r="A591" s="87" t="s">
        <v>68</v>
      </c>
      <c r="B591" s="86" t="str">
        <f>VLOOKUP(A591,'CENTROS DE COSTOS'!A:D,2,0)</f>
        <v>0036-0001</v>
      </c>
      <c r="C591" s="86" t="str">
        <f>VLOOKUP(A591,'CENTROS DE COSTOS'!A:D,3,0)</f>
        <v>Wompi Costa</v>
      </c>
      <c r="D591" s="87" t="s">
        <v>1680</v>
      </c>
      <c r="E591" s="88" t="s">
        <v>4237</v>
      </c>
      <c r="F591" s="87" t="s">
        <v>3277</v>
      </c>
      <c r="G591" s="86" t="s">
        <v>31</v>
      </c>
      <c r="H591" s="87" t="s">
        <v>253</v>
      </c>
      <c r="I591" s="87" t="s">
        <v>68</v>
      </c>
      <c r="J591" s="87" t="s">
        <v>3747</v>
      </c>
      <c r="K591" s="86" t="s">
        <v>1170</v>
      </c>
      <c r="L591" s="87" t="s">
        <v>4927</v>
      </c>
      <c r="M591" s="89">
        <v>45971.624305555553</v>
      </c>
      <c r="N591" s="89">
        <v>46021.430555555547</v>
      </c>
      <c r="O591" s="86"/>
      <c r="P591" s="87" t="s">
        <v>1254</v>
      </c>
      <c r="Q591" s="87" t="s">
        <v>1255</v>
      </c>
      <c r="R591" s="87" t="s">
        <v>1256</v>
      </c>
      <c r="S591" s="87" t="s">
        <v>5623</v>
      </c>
      <c r="T591" s="87" t="s">
        <v>1253</v>
      </c>
      <c r="U591" s="87" t="s">
        <v>1847</v>
      </c>
      <c r="V591" s="87" t="s">
        <v>40</v>
      </c>
      <c r="W591" s="87" t="s">
        <v>121</v>
      </c>
      <c r="X591" s="87" t="s">
        <v>1325</v>
      </c>
      <c r="Y591" s="87">
        <v>4</v>
      </c>
      <c r="Z591" s="90">
        <f>IF(T591="SOPORTE_TELEFÓNICO",'TARIFAS 2025'!$B$14,IF(V591="PRINCIPAL",'TARIFAS 2025'!$B$8,IF(V591="INTERMEDIA",'TARIFAS 2025'!$C$8,IF(V591="LEJANA",'TARIFAS 2025'!$D$8))))</f>
        <v>22000</v>
      </c>
      <c r="AA591" s="90">
        <f t="shared" si="10"/>
        <v>88000</v>
      </c>
    </row>
    <row r="592" spans="1:27" s="82" customFormat="1" x14ac:dyDescent="0.3">
      <c r="A592" s="87" t="s">
        <v>85</v>
      </c>
      <c r="B592" s="86" t="str">
        <f>VLOOKUP(A592,'CENTROS DE COSTOS'!A:D,2,0)</f>
        <v>0036-0006</v>
      </c>
      <c r="C592" s="86" t="str">
        <f>VLOOKUP(A592,'CENTROS DE COSTOS'!A:D,3,0)</f>
        <v>Wompi Oriente</v>
      </c>
      <c r="D592" s="87" t="s">
        <v>1640</v>
      </c>
      <c r="E592" s="88" t="s">
        <v>4238</v>
      </c>
      <c r="F592" s="87" t="s">
        <v>3278</v>
      </c>
      <c r="G592" s="86" t="s">
        <v>31</v>
      </c>
      <c r="H592" s="87" t="s">
        <v>1056</v>
      </c>
      <c r="I592" s="87" t="s">
        <v>85</v>
      </c>
      <c r="J592" s="87" t="s">
        <v>3748</v>
      </c>
      <c r="K592" s="86" t="s">
        <v>1170</v>
      </c>
      <c r="L592" s="87" t="s">
        <v>4928</v>
      </c>
      <c r="M592" s="89">
        <v>45952.649305555547</v>
      </c>
      <c r="N592" s="89">
        <v>46021.434027777781</v>
      </c>
      <c r="O592" s="86"/>
      <c r="P592" s="87" t="s">
        <v>1254</v>
      </c>
      <c r="Q592" s="87" t="s">
        <v>1255</v>
      </c>
      <c r="R592" s="87" t="s">
        <v>1256</v>
      </c>
      <c r="S592" s="87" t="s">
        <v>5624</v>
      </c>
      <c r="T592" s="87" t="s">
        <v>1253</v>
      </c>
      <c r="U592" s="87" t="s">
        <v>1848</v>
      </c>
      <c r="V592" s="87" t="s">
        <v>40</v>
      </c>
      <c r="W592" s="87" t="s">
        <v>121</v>
      </c>
      <c r="X592" s="87" t="s">
        <v>1308</v>
      </c>
      <c r="Y592" s="87">
        <v>3</v>
      </c>
      <c r="Z592" s="90">
        <f>IF(T592="SOPORTE_TELEFÓNICO",'TARIFAS 2025'!$B$14,IF(V592="PRINCIPAL",'TARIFAS 2025'!$B$8,IF(V592="INTERMEDIA",'TARIFAS 2025'!$C$8,IF(V592="LEJANA",'TARIFAS 2025'!$D$8))))</f>
        <v>22000</v>
      </c>
      <c r="AA592" s="90">
        <f t="shared" si="10"/>
        <v>66000</v>
      </c>
    </row>
    <row r="593" spans="1:27" s="82" customFormat="1" x14ac:dyDescent="0.3">
      <c r="A593" s="87" t="s">
        <v>98</v>
      </c>
      <c r="B593" s="86" t="str">
        <f>VLOOKUP(A593,'CENTROS DE COSTOS'!A:D,2,0)</f>
        <v>0036-0006</v>
      </c>
      <c r="C593" s="86" t="str">
        <f>VLOOKUP(A593,'CENTROS DE COSTOS'!A:D,3,0)</f>
        <v>Wompi Oriente</v>
      </c>
      <c r="D593" s="87" t="s">
        <v>1636</v>
      </c>
      <c r="E593" s="88" t="s">
        <v>4239</v>
      </c>
      <c r="F593" s="87" t="s">
        <v>3023</v>
      </c>
      <c r="G593" s="86" t="s">
        <v>31</v>
      </c>
      <c r="H593" s="87" t="s">
        <v>814</v>
      </c>
      <c r="I593" s="87" t="s">
        <v>98</v>
      </c>
      <c r="J593" s="87" t="s">
        <v>3568</v>
      </c>
      <c r="K593" s="86" t="s">
        <v>1170</v>
      </c>
      <c r="L593" s="87" t="s">
        <v>4929</v>
      </c>
      <c r="M593" s="89">
        <v>46020.618750000001</v>
      </c>
      <c r="N593" s="89">
        <v>46021.438194444447</v>
      </c>
      <c r="O593" s="86"/>
      <c r="P593" s="87" t="s">
        <v>1332</v>
      </c>
      <c r="Q593" s="87" t="s">
        <v>1291</v>
      </c>
      <c r="R593" s="87" t="s">
        <v>1333</v>
      </c>
      <c r="S593" s="87" t="s">
        <v>5625</v>
      </c>
      <c r="T593" s="87" t="s">
        <v>1172</v>
      </c>
      <c r="U593" s="87" t="s">
        <v>1842</v>
      </c>
      <c r="V593" s="87" t="s">
        <v>40</v>
      </c>
      <c r="W593" s="87" t="s">
        <v>121</v>
      </c>
      <c r="X593" s="87" t="s">
        <v>1352</v>
      </c>
      <c r="Y593" s="87">
        <v>1</v>
      </c>
      <c r="Z593" s="90">
        <f>IF(T593="SOPORTE_TELEFÓNICO",'TARIFAS 2025'!$B$14,IF(V593="PRINCIPAL",'TARIFAS 2025'!$B$8,IF(V593="INTERMEDIA",'TARIFAS 2025'!$C$8,IF(V593="LEJANA",'TARIFAS 2025'!$D$8))))</f>
        <v>51282</v>
      </c>
      <c r="AA593" s="90">
        <f t="shared" si="10"/>
        <v>51282</v>
      </c>
    </row>
    <row r="594" spans="1:27" s="82" customFormat="1" x14ac:dyDescent="0.3">
      <c r="A594" s="87" t="s">
        <v>98</v>
      </c>
      <c r="B594" s="86" t="str">
        <f>VLOOKUP(A594,'CENTROS DE COSTOS'!A:D,2,0)</f>
        <v>0036-0006</v>
      </c>
      <c r="C594" s="86" t="str">
        <f>VLOOKUP(A594,'CENTROS DE COSTOS'!A:D,3,0)</f>
        <v>Wompi Oriente</v>
      </c>
      <c r="D594" s="87" t="s">
        <v>1636</v>
      </c>
      <c r="E594" s="88" t="s">
        <v>4240</v>
      </c>
      <c r="F594" s="87" t="s">
        <v>3279</v>
      </c>
      <c r="G594" s="86" t="s">
        <v>31</v>
      </c>
      <c r="H594" s="87" t="s">
        <v>814</v>
      </c>
      <c r="I594" s="87" t="s">
        <v>98</v>
      </c>
      <c r="J594" s="87" t="s">
        <v>3749</v>
      </c>
      <c r="K594" s="86" t="s">
        <v>1170</v>
      </c>
      <c r="L594" s="87" t="s">
        <v>4930</v>
      </c>
      <c r="M594" s="89">
        <v>45984.452777777777</v>
      </c>
      <c r="N594" s="89">
        <v>46021.44027777778</v>
      </c>
      <c r="O594" s="86"/>
      <c r="P594" s="87" t="s">
        <v>1250</v>
      </c>
      <c r="Q594" s="87" t="s">
        <v>1280</v>
      </c>
      <c r="R594" s="87" t="s">
        <v>1283</v>
      </c>
      <c r="S594" s="87" t="s">
        <v>5626</v>
      </c>
      <c r="T594" s="87" t="s">
        <v>1172</v>
      </c>
      <c r="U594" s="87" t="s">
        <v>1847</v>
      </c>
      <c r="V594" s="87" t="s">
        <v>40</v>
      </c>
      <c r="W594" s="87" t="s">
        <v>121</v>
      </c>
      <c r="X594" s="87" t="s">
        <v>1352</v>
      </c>
      <c r="Y594" s="87">
        <v>2</v>
      </c>
      <c r="Z594" s="90">
        <f>IF(T594="SOPORTE_TELEFÓNICO",'TARIFAS 2025'!$B$14,IF(V594="PRINCIPAL",'TARIFAS 2025'!$B$8,IF(V594="INTERMEDIA",'TARIFAS 2025'!$C$8,IF(V594="LEJANA",'TARIFAS 2025'!$D$8))))</f>
        <v>51282</v>
      </c>
      <c r="AA594" s="90">
        <f t="shared" si="10"/>
        <v>102564</v>
      </c>
    </row>
    <row r="595" spans="1:27" s="82" customFormat="1" x14ac:dyDescent="0.3">
      <c r="A595" s="87" t="s">
        <v>90</v>
      </c>
      <c r="B595" s="86" t="str">
        <f>VLOOKUP(A595,'CENTROS DE COSTOS'!A:D,2,0)</f>
        <v>0036-0006</v>
      </c>
      <c r="C595" s="86" t="str">
        <f>VLOOKUP(A595,'CENTROS DE COSTOS'!A:D,3,0)</f>
        <v>Wompi Oriente</v>
      </c>
      <c r="D595" s="87" t="s">
        <v>1671</v>
      </c>
      <c r="E595" s="88" t="s">
        <v>4241</v>
      </c>
      <c r="F595" s="87" t="s">
        <v>3280</v>
      </c>
      <c r="G595" s="86" t="s">
        <v>31</v>
      </c>
      <c r="H595" s="87" t="s">
        <v>466</v>
      </c>
      <c r="I595" s="87" t="s">
        <v>477</v>
      </c>
      <c r="J595" s="87" t="s">
        <v>3750</v>
      </c>
      <c r="K595" s="86" t="s">
        <v>1170</v>
      </c>
      <c r="L595" s="87" t="s">
        <v>4931</v>
      </c>
      <c r="M595" s="89">
        <v>45959.441666666673</v>
      </c>
      <c r="N595" s="89">
        <v>46021.444444444453</v>
      </c>
      <c r="O595" s="86"/>
      <c r="P595" s="87" t="s">
        <v>1254</v>
      </c>
      <c r="Q595" s="87" t="s">
        <v>1255</v>
      </c>
      <c r="R595" s="87" t="s">
        <v>1324</v>
      </c>
      <c r="S595" s="87" t="s">
        <v>5627</v>
      </c>
      <c r="T595" s="87" t="s">
        <v>1253</v>
      </c>
      <c r="U595" s="87" t="s">
        <v>1845</v>
      </c>
      <c r="V595" s="87" t="s">
        <v>42</v>
      </c>
      <c r="W595" s="87" t="s">
        <v>1851</v>
      </c>
      <c r="X595" s="87" t="s">
        <v>1177</v>
      </c>
      <c r="Y595" s="87">
        <v>5</v>
      </c>
      <c r="Z595" s="90">
        <f>IF(T595="SOPORTE_TELEFÓNICO",'TARIFAS 2025'!$B$14,IF(V595="PRINCIPAL",'TARIFAS 2025'!$B$8,IF(V595="INTERMEDIA",'TARIFAS 2025'!$C$8,IF(V595="LEJANA",'TARIFAS 2025'!$D$8))))</f>
        <v>22000</v>
      </c>
      <c r="AA595" s="90">
        <f t="shared" si="10"/>
        <v>110000</v>
      </c>
    </row>
    <row r="596" spans="1:27" s="82" customFormat="1" x14ac:dyDescent="0.3">
      <c r="A596" s="87" t="s">
        <v>88</v>
      </c>
      <c r="B596" s="86" t="str">
        <f>VLOOKUP(A596,'CENTROS DE COSTOS'!A:D,2,0)</f>
        <v>0036-0005</v>
      </c>
      <c r="C596" s="86" t="str">
        <f>VLOOKUP(A596,'CENTROS DE COSTOS'!A:D,3,0)</f>
        <v>Wompi Noroccidente</v>
      </c>
      <c r="D596" s="87" t="s">
        <v>1641</v>
      </c>
      <c r="E596" s="88" t="s">
        <v>4242</v>
      </c>
      <c r="F596" s="87" t="s">
        <v>2983</v>
      </c>
      <c r="G596" s="86" t="s">
        <v>31</v>
      </c>
      <c r="H596" s="87" t="s">
        <v>120</v>
      </c>
      <c r="I596" s="87" t="s">
        <v>155</v>
      </c>
      <c r="J596" s="87" t="s">
        <v>3541</v>
      </c>
      <c r="K596" s="86" t="s">
        <v>1170</v>
      </c>
      <c r="L596" s="87" t="s">
        <v>4932</v>
      </c>
      <c r="M596" s="89">
        <v>45940.427777777782</v>
      </c>
      <c r="N596" s="89">
        <v>46021.451388888891</v>
      </c>
      <c r="O596" s="86"/>
      <c r="P596" s="87" t="s">
        <v>1254</v>
      </c>
      <c r="Q596" s="87" t="s">
        <v>1255</v>
      </c>
      <c r="R596" s="87" t="s">
        <v>1256</v>
      </c>
      <c r="S596" s="87" t="s">
        <v>5628</v>
      </c>
      <c r="T596" s="87" t="s">
        <v>1253</v>
      </c>
      <c r="U596" s="87" t="s">
        <v>1845</v>
      </c>
      <c r="V596" s="87" t="s">
        <v>40</v>
      </c>
      <c r="W596" s="87" t="s">
        <v>121</v>
      </c>
      <c r="X596" s="87" t="s">
        <v>5725</v>
      </c>
      <c r="Y596" s="87">
        <v>4</v>
      </c>
      <c r="Z596" s="90">
        <f>IF(T596="SOPORTE_TELEFÓNICO",'TARIFAS 2025'!$B$14,IF(V596="PRINCIPAL",'TARIFAS 2025'!$B$8,IF(V596="INTERMEDIA",'TARIFAS 2025'!$C$8,IF(V596="LEJANA",'TARIFAS 2025'!$D$8))))</f>
        <v>22000</v>
      </c>
      <c r="AA596" s="90">
        <f t="shared" si="10"/>
        <v>88000</v>
      </c>
    </row>
    <row r="597" spans="1:27" s="82" customFormat="1" x14ac:dyDescent="0.3">
      <c r="A597" s="87" t="s">
        <v>88</v>
      </c>
      <c r="B597" s="86" t="str">
        <f>VLOOKUP(A597,'CENTROS DE COSTOS'!A:D,2,0)</f>
        <v>0036-0005</v>
      </c>
      <c r="C597" s="86" t="str">
        <f>VLOOKUP(A597,'CENTROS DE COSTOS'!A:D,3,0)</f>
        <v>Wompi Noroccidente</v>
      </c>
      <c r="D597" s="87" t="s">
        <v>1644</v>
      </c>
      <c r="E597" s="88" t="s">
        <v>4243</v>
      </c>
      <c r="F597" s="87" t="s">
        <v>3281</v>
      </c>
      <c r="G597" s="86" t="s">
        <v>31</v>
      </c>
      <c r="H597" s="87" t="s">
        <v>120</v>
      </c>
      <c r="I597" s="87" t="s">
        <v>88</v>
      </c>
      <c r="J597" s="87" t="s">
        <v>3751</v>
      </c>
      <c r="K597" s="86" t="s">
        <v>1170</v>
      </c>
      <c r="L597" s="87" t="s">
        <v>4933</v>
      </c>
      <c r="M597" s="89">
        <v>45945.333333333343</v>
      </c>
      <c r="N597" s="89">
        <v>46021.452777777777</v>
      </c>
      <c r="O597" s="86"/>
      <c r="P597" s="87" t="s">
        <v>1254</v>
      </c>
      <c r="Q597" s="87" t="s">
        <v>1255</v>
      </c>
      <c r="R597" s="87" t="s">
        <v>1324</v>
      </c>
      <c r="S597" s="87" t="s">
        <v>5629</v>
      </c>
      <c r="T597" s="87" t="s">
        <v>1253</v>
      </c>
      <c r="U597" s="87" t="s">
        <v>1848</v>
      </c>
      <c r="V597" s="87" t="s">
        <v>40</v>
      </c>
      <c r="W597" s="87" t="s">
        <v>121</v>
      </c>
      <c r="X597" s="87" t="s">
        <v>1220</v>
      </c>
      <c r="Y597" s="87">
        <v>4</v>
      </c>
      <c r="Z597" s="90">
        <f>IF(T597="SOPORTE_TELEFÓNICO",'TARIFAS 2025'!$B$14,IF(V597="PRINCIPAL",'TARIFAS 2025'!$B$8,IF(V597="INTERMEDIA",'TARIFAS 2025'!$C$8,IF(V597="LEJANA",'TARIFAS 2025'!$D$8))))</f>
        <v>22000</v>
      </c>
      <c r="AA597" s="90">
        <f t="shared" si="10"/>
        <v>88000</v>
      </c>
    </row>
    <row r="598" spans="1:27" s="82" customFormat="1" x14ac:dyDescent="0.3">
      <c r="A598" s="87" t="s">
        <v>88</v>
      </c>
      <c r="B598" s="86" t="str">
        <f>VLOOKUP(A598,'CENTROS DE COSTOS'!A:D,2,0)</f>
        <v>0036-0005</v>
      </c>
      <c r="C598" s="86" t="str">
        <f>VLOOKUP(A598,'CENTROS DE COSTOS'!A:D,3,0)</f>
        <v>Wompi Noroccidente</v>
      </c>
      <c r="D598" s="87" t="s">
        <v>1700</v>
      </c>
      <c r="E598" s="88" t="s">
        <v>4244</v>
      </c>
      <c r="F598" s="87" t="s">
        <v>3282</v>
      </c>
      <c r="G598" s="86" t="s">
        <v>31</v>
      </c>
      <c r="H598" s="87" t="s">
        <v>120</v>
      </c>
      <c r="I598" s="87" t="s">
        <v>147</v>
      </c>
      <c r="J598" s="87" t="s">
        <v>1869</v>
      </c>
      <c r="K598" s="86" t="s">
        <v>1170</v>
      </c>
      <c r="L598" s="87" t="s">
        <v>4934</v>
      </c>
      <c r="M598" s="89">
        <v>45963.375</v>
      </c>
      <c r="N598" s="89">
        <v>46021.454861111109</v>
      </c>
      <c r="O598" s="86"/>
      <c r="P598" s="87" t="s">
        <v>1254</v>
      </c>
      <c r="Q598" s="87" t="s">
        <v>1255</v>
      </c>
      <c r="R598" s="87" t="s">
        <v>1256</v>
      </c>
      <c r="S598" s="87" t="s">
        <v>5630</v>
      </c>
      <c r="T598" s="87" t="s">
        <v>1253</v>
      </c>
      <c r="U598" s="87" t="s">
        <v>1840</v>
      </c>
      <c r="V598" s="87" t="s">
        <v>41</v>
      </c>
      <c r="W598" s="87" t="s">
        <v>121</v>
      </c>
      <c r="X598" s="87" t="s">
        <v>1220</v>
      </c>
      <c r="Y598" s="87">
        <v>3</v>
      </c>
      <c r="Z598" s="90">
        <f>IF(T598="SOPORTE_TELEFÓNICO",'TARIFAS 2025'!$B$14,IF(V598="PRINCIPAL",'TARIFAS 2025'!$B$8,IF(V598="INTERMEDIA",'TARIFAS 2025'!$C$8,IF(V598="LEJANA",'TARIFAS 2025'!$D$8))))</f>
        <v>22000</v>
      </c>
      <c r="AA598" s="90">
        <f t="shared" si="10"/>
        <v>66000</v>
      </c>
    </row>
    <row r="599" spans="1:27" s="82" customFormat="1" x14ac:dyDescent="0.3">
      <c r="A599" s="87" t="s">
        <v>88</v>
      </c>
      <c r="B599" s="86" t="str">
        <f>VLOOKUP(A599,'CENTROS DE COSTOS'!A:D,2,0)</f>
        <v>0036-0005</v>
      </c>
      <c r="C599" s="86" t="str">
        <f>VLOOKUP(A599,'CENTROS DE COSTOS'!A:D,3,0)</f>
        <v>Wompi Noroccidente</v>
      </c>
      <c r="D599" s="87" t="s">
        <v>1644</v>
      </c>
      <c r="E599" s="88" t="s">
        <v>4245</v>
      </c>
      <c r="F599" s="87" t="s">
        <v>3110</v>
      </c>
      <c r="G599" s="86" t="s">
        <v>31</v>
      </c>
      <c r="H599" s="87" t="s">
        <v>120</v>
      </c>
      <c r="I599" s="87" t="s">
        <v>88</v>
      </c>
      <c r="J599" s="87" t="s">
        <v>3634</v>
      </c>
      <c r="K599" s="86" t="s">
        <v>1170</v>
      </c>
      <c r="L599" s="87" t="s">
        <v>4935</v>
      </c>
      <c r="M599" s="89">
        <v>45940.427083333343</v>
      </c>
      <c r="N599" s="89">
        <v>46021.456250000003</v>
      </c>
      <c r="O599" s="86"/>
      <c r="P599" s="87" t="s">
        <v>1254</v>
      </c>
      <c r="Q599" s="87" t="s">
        <v>1255</v>
      </c>
      <c r="R599" s="87" t="s">
        <v>1256</v>
      </c>
      <c r="S599" s="87" t="s">
        <v>5631</v>
      </c>
      <c r="T599" s="87" t="s">
        <v>1253</v>
      </c>
      <c r="U599" s="87" t="s">
        <v>1842</v>
      </c>
      <c r="V599" s="87" t="s">
        <v>40</v>
      </c>
      <c r="W599" s="87" t="s">
        <v>121</v>
      </c>
      <c r="X599" s="87" t="s">
        <v>5725</v>
      </c>
      <c r="Y599" s="87">
        <v>4</v>
      </c>
      <c r="Z599" s="90">
        <f>IF(T599="SOPORTE_TELEFÓNICO",'TARIFAS 2025'!$B$14,IF(V599="PRINCIPAL",'TARIFAS 2025'!$B$8,IF(V599="INTERMEDIA",'TARIFAS 2025'!$C$8,IF(V599="LEJANA",'TARIFAS 2025'!$D$8))))</f>
        <v>22000</v>
      </c>
      <c r="AA599" s="90">
        <f t="shared" si="10"/>
        <v>88000</v>
      </c>
    </row>
    <row r="600" spans="1:27" s="82" customFormat="1" x14ac:dyDescent="0.3">
      <c r="A600" s="87" t="s">
        <v>88</v>
      </c>
      <c r="B600" s="86" t="str">
        <f>VLOOKUP(A600,'CENTROS DE COSTOS'!A:D,2,0)</f>
        <v>0036-0005</v>
      </c>
      <c r="C600" s="86" t="str">
        <f>VLOOKUP(A600,'CENTROS DE COSTOS'!A:D,3,0)</f>
        <v>Wompi Noroccidente</v>
      </c>
      <c r="D600" s="87" t="s">
        <v>1644</v>
      </c>
      <c r="E600" s="88" t="s">
        <v>4246</v>
      </c>
      <c r="F600" s="87" t="s">
        <v>3283</v>
      </c>
      <c r="G600" s="86" t="s">
        <v>31</v>
      </c>
      <c r="H600" s="87" t="s">
        <v>120</v>
      </c>
      <c r="I600" s="87" t="s">
        <v>88</v>
      </c>
      <c r="J600" s="87" t="s">
        <v>3752</v>
      </c>
      <c r="K600" s="86" t="s">
        <v>1170</v>
      </c>
      <c r="L600" s="87" t="s">
        <v>4936</v>
      </c>
      <c r="M600" s="89">
        <v>45940.477777777778</v>
      </c>
      <c r="N600" s="89">
        <v>46021.460416666669</v>
      </c>
      <c r="O600" s="86"/>
      <c r="P600" s="87" t="s">
        <v>1254</v>
      </c>
      <c r="Q600" s="87" t="s">
        <v>1255</v>
      </c>
      <c r="R600" s="87" t="s">
        <v>1256</v>
      </c>
      <c r="S600" s="87" t="s">
        <v>5632</v>
      </c>
      <c r="T600" s="87" t="s">
        <v>1253</v>
      </c>
      <c r="U600" s="87" t="s">
        <v>1848</v>
      </c>
      <c r="V600" s="87" t="s">
        <v>40</v>
      </c>
      <c r="W600" s="87" t="s">
        <v>121</v>
      </c>
      <c r="X600" s="87" t="s">
        <v>5725</v>
      </c>
      <c r="Y600" s="87">
        <v>3</v>
      </c>
      <c r="Z600" s="90">
        <f>IF(T600="SOPORTE_TELEFÓNICO",'TARIFAS 2025'!$B$14,IF(V600="PRINCIPAL",'TARIFAS 2025'!$B$8,IF(V600="INTERMEDIA",'TARIFAS 2025'!$C$8,IF(V600="LEJANA",'TARIFAS 2025'!$D$8))))</f>
        <v>22000</v>
      </c>
      <c r="AA600" s="90">
        <f t="shared" si="10"/>
        <v>66000</v>
      </c>
    </row>
    <row r="601" spans="1:27" s="82" customFormat="1" x14ac:dyDescent="0.3">
      <c r="A601" s="87" t="s">
        <v>88</v>
      </c>
      <c r="B601" s="86" t="str">
        <f>VLOOKUP(A601,'CENTROS DE COSTOS'!A:D,2,0)</f>
        <v>0036-0005</v>
      </c>
      <c r="C601" s="86" t="str">
        <f>VLOOKUP(A601,'CENTROS DE COSTOS'!A:D,3,0)</f>
        <v>Wompi Noroccidente</v>
      </c>
      <c r="D601" s="87" t="s">
        <v>1644</v>
      </c>
      <c r="E601" s="88" t="s">
        <v>4247</v>
      </c>
      <c r="F601" s="87" t="s">
        <v>1625</v>
      </c>
      <c r="G601" s="86" t="s">
        <v>31</v>
      </c>
      <c r="H601" s="87" t="s">
        <v>120</v>
      </c>
      <c r="I601" s="87" t="s">
        <v>88</v>
      </c>
      <c r="J601" s="87" t="s">
        <v>1783</v>
      </c>
      <c r="K601" s="86" t="s">
        <v>1170</v>
      </c>
      <c r="L601" s="87" t="s">
        <v>4937</v>
      </c>
      <c r="M601" s="89">
        <v>45945.45208333333</v>
      </c>
      <c r="N601" s="89">
        <v>46021.463194444441</v>
      </c>
      <c r="O601" s="86"/>
      <c r="P601" s="87" t="s">
        <v>1254</v>
      </c>
      <c r="Q601" s="87" t="s">
        <v>1255</v>
      </c>
      <c r="R601" s="87" t="s">
        <v>1324</v>
      </c>
      <c r="S601" s="87" t="s">
        <v>5633</v>
      </c>
      <c r="T601" s="87" t="s">
        <v>1253</v>
      </c>
      <c r="U601" s="87" t="s">
        <v>1840</v>
      </c>
      <c r="V601" s="87" t="s">
        <v>40</v>
      </c>
      <c r="W601" s="87" t="s">
        <v>121</v>
      </c>
      <c r="X601" s="87" t="s">
        <v>1220</v>
      </c>
      <c r="Y601" s="87">
        <v>4</v>
      </c>
      <c r="Z601" s="90">
        <f>IF(T601="SOPORTE_TELEFÓNICO",'TARIFAS 2025'!$B$14,IF(V601="PRINCIPAL",'TARIFAS 2025'!$B$8,IF(V601="INTERMEDIA",'TARIFAS 2025'!$C$8,IF(V601="LEJANA",'TARIFAS 2025'!$D$8))))</f>
        <v>22000</v>
      </c>
      <c r="AA601" s="90">
        <f t="shared" si="10"/>
        <v>88000</v>
      </c>
    </row>
    <row r="602" spans="1:27" s="82" customFormat="1" x14ac:dyDescent="0.3">
      <c r="A602" s="87" t="s">
        <v>88</v>
      </c>
      <c r="B602" s="86" t="str">
        <f>VLOOKUP(A602,'CENTROS DE COSTOS'!A:D,2,0)</f>
        <v>0036-0005</v>
      </c>
      <c r="C602" s="86" t="str">
        <f>VLOOKUP(A602,'CENTROS DE COSTOS'!A:D,3,0)</f>
        <v>Wompi Noroccidente</v>
      </c>
      <c r="D602" s="87" t="s">
        <v>1641</v>
      </c>
      <c r="E602" s="88" t="s">
        <v>4248</v>
      </c>
      <c r="F602" s="87" t="s">
        <v>3284</v>
      </c>
      <c r="G602" s="86" t="s">
        <v>31</v>
      </c>
      <c r="H602" s="87" t="s">
        <v>120</v>
      </c>
      <c r="I602" s="87" t="s">
        <v>155</v>
      </c>
      <c r="J602" s="87" t="s">
        <v>2064</v>
      </c>
      <c r="K602" s="86" t="s">
        <v>1170</v>
      </c>
      <c r="L602" s="87" t="s">
        <v>4938</v>
      </c>
      <c r="M602" s="89">
        <v>45944.472222222219</v>
      </c>
      <c r="N602" s="89">
        <v>46021.472222222219</v>
      </c>
      <c r="O602" s="86"/>
      <c r="P602" s="87" t="s">
        <v>1254</v>
      </c>
      <c r="Q602" s="87" t="s">
        <v>1255</v>
      </c>
      <c r="R602" s="87" t="s">
        <v>1324</v>
      </c>
      <c r="S602" s="87" t="s">
        <v>5634</v>
      </c>
      <c r="T602" s="87" t="s">
        <v>1253</v>
      </c>
      <c r="U602" s="87" t="s">
        <v>1842</v>
      </c>
      <c r="V602" s="87" t="s">
        <v>40</v>
      </c>
      <c r="W602" s="87" t="s">
        <v>121</v>
      </c>
      <c r="X602" s="87" t="s">
        <v>1220</v>
      </c>
      <c r="Y602" s="87">
        <v>4</v>
      </c>
      <c r="Z602" s="90">
        <f>IF(T602="SOPORTE_TELEFÓNICO",'TARIFAS 2025'!$B$14,IF(V602="PRINCIPAL",'TARIFAS 2025'!$B$8,IF(V602="INTERMEDIA",'TARIFAS 2025'!$C$8,IF(V602="LEJANA",'TARIFAS 2025'!$D$8))))</f>
        <v>22000</v>
      </c>
      <c r="AA602" s="90">
        <f t="shared" si="10"/>
        <v>88000</v>
      </c>
    </row>
    <row r="603" spans="1:27" s="82" customFormat="1" x14ac:dyDescent="0.3">
      <c r="A603" s="87" t="s">
        <v>88</v>
      </c>
      <c r="B603" s="86" t="str">
        <f>VLOOKUP(A603,'CENTROS DE COSTOS'!A:D,2,0)</f>
        <v>0036-0005</v>
      </c>
      <c r="C603" s="86" t="str">
        <f>VLOOKUP(A603,'CENTROS DE COSTOS'!A:D,3,0)</f>
        <v>Wompi Noroccidente</v>
      </c>
      <c r="D603" s="87" t="s">
        <v>1644</v>
      </c>
      <c r="E603" s="88" t="s">
        <v>4249</v>
      </c>
      <c r="F603" s="87" t="s">
        <v>3285</v>
      </c>
      <c r="G603" s="86" t="s">
        <v>31</v>
      </c>
      <c r="H603" s="87" t="s">
        <v>120</v>
      </c>
      <c r="I603" s="87" t="s">
        <v>88</v>
      </c>
      <c r="J603" s="87" t="s">
        <v>3753</v>
      </c>
      <c r="K603" s="86" t="s">
        <v>1170</v>
      </c>
      <c r="L603" s="87" t="s">
        <v>4939</v>
      </c>
      <c r="M603" s="89">
        <v>45941.375</v>
      </c>
      <c r="N603" s="89">
        <v>46021.477083333331</v>
      </c>
      <c r="O603" s="86"/>
      <c r="P603" s="87" t="s">
        <v>1254</v>
      </c>
      <c r="Q603" s="87" t="s">
        <v>1255</v>
      </c>
      <c r="R603" s="87" t="s">
        <v>1256</v>
      </c>
      <c r="S603" s="87" t="s">
        <v>5635</v>
      </c>
      <c r="T603" s="87" t="s">
        <v>1253</v>
      </c>
      <c r="U603" s="87" t="s">
        <v>1846</v>
      </c>
      <c r="V603" s="87" t="s">
        <v>40</v>
      </c>
      <c r="W603" s="87" t="s">
        <v>121</v>
      </c>
      <c r="X603" s="87" t="s">
        <v>5725</v>
      </c>
      <c r="Y603" s="87">
        <v>4</v>
      </c>
      <c r="Z603" s="90">
        <f>IF(T603="SOPORTE_TELEFÓNICO",'TARIFAS 2025'!$B$14,IF(V603="PRINCIPAL",'TARIFAS 2025'!$B$8,IF(V603="INTERMEDIA",'TARIFAS 2025'!$C$8,IF(V603="LEJANA",'TARIFAS 2025'!$D$8))))</f>
        <v>22000</v>
      </c>
      <c r="AA603" s="90">
        <f t="shared" si="10"/>
        <v>88000</v>
      </c>
    </row>
    <row r="604" spans="1:27" s="82" customFormat="1" x14ac:dyDescent="0.3">
      <c r="A604" s="87" t="s">
        <v>88</v>
      </c>
      <c r="B604" s="86" t="str">
        <f>VLOOKUP(A604,'CENTROS DE COSTOS'!A:D,2,0)</f>
        <v>0036-0005</v>
      </c>
      <c r="C604" s="86" t="str">
        <f>VLOOKUP(A604,'CENTROS DE COSTOS'!A:D,3,0)</f>
        <v>Wompi Noroccidente</v>
      </c>
      <c r="D604" s="87" t="s">
        <v>1644</v>
      </c>
      <c r="E604" s="88" t="s">
        <v>4250</v>
      </c>
      <c r="F604" s="87" t="s">
        <v>3286</v>
      </c>
      <c r="G604" s="86" t="s">
        <v>31</v>
      </c>
      <c r="H604" s="87" t="s">
        <v>120</v>
      </c>
      <c r="I604" s="87" t="s">
        <v>88</v>
      </c>
      <c r="J604" s="87" t="s">
        <v>1723</v>
      </c>
      <c r="K604" s="86" t="s">
        <v>1170</v>
      </c>
      <c r="L604" s="87" t="s">
        <v>4940</v>
      </c>
      <c r="M604" s="89">
        <v>45980.333333333343</v>
      </c>
      <c r="N604" s="89">
        <v>46021.492361111108</v>
      </c>
      <c r="O604" s="86"/>
      <c r="P604" s="87" t="s">
        <v>1254</v>
      </c>
      <c r="Q604" s="87" t="s">
        <v>1255</v>
      </c>
      <c r="R604" s="87" t="s">
        <v>1256</v>
      </c>
      <c r="S604" s="87" t="s">
        <v>5636</v>
      </c>
      <c r="T604" s="87" t="s">
        <v>1253</v>
      </c>
      <c r="U604" s="87" t="s">
        <v>1845</v>
      </c>
      <c r="V604" s="87" t="s">
        <v>40</v>
      </c>
      <c r="W604" s="87" t="s">
        <v>121</v>
      </c>
      <c r="X604" s="87" t="s">
        <v>1220</v>
      </c>
      <c r="Y604" s="87">
        <v>5</v>
      </c>
      <c r="Z604" s="90">
        <f>IF(T604="SOPORTE_TELEFÓNICO",'TARIFAS 2025'!$B$14,IF(V604="PRINCIPAL",'TARIFAS 2025'!$B$8,IF(V604="INTERMEDIA",'TARIFAS 2025'!$C$8,IF(V604="LEJANA",'TARIFAS 2025'!$D$8))))</f>
        <v>22000</v>
      </c>
      <c r="AA604" s="90">
        <f t="shared" si="10"/>
        <v>110000</v>
      </c>
    </row>
    <row r="605" spans="1:27" s="82" customFormat="1" x14ac:dyDescent="0.3">
      <c r="A605" s="87" t="s">
        <v>88</v>
      </c>
      <c r="B605" s="86" t="str">
        <f>VLOOKUP(A605,'CENTROS DE COSTOS'!A:D,2,0)</f>
        <v>0036-0005</v>
      </c>
      <c r="C605" s="86" t="str">
        <f>VLOOKUP(A605,'CENTROS DE COSTOS'!A:D,3,0)</f>
        <v>Wompi Noroccidente</v>
      </c>
      <c r="D605" s="87" t="s">
        <v>1644</v>
      </c>
      <c r="E605" s="88" t="s">
        <v>4251</v>
      </c>
      <c r="F605" s="87" t="s">
        <v>3287</v>
      </c>
      <c r="G605" s="86" t="s">
        <v>31</v>
      </c>
      <c r="H605" s="87" t="s">
        <v>120</v>
      </c>
      <c r="I605" s="87" t="s">
        <v>88</v>
      </c>
      <c r="J605" s="87" t="s">
        <v>3754</v>
      </c>
      <c r="K605" s="86" t="s">
        <v>1170</v>
      </c>
      <c r="L605" s="87" t="s">
        <v>4941</v>
      </c>
      <c r="M605" s="89">
        <v>46004.375</v>
      </c>
      <c r="N605" s="89">
        <v>46021.497916666667</v>
      </c>
      <c r="O605" s="86"/>
      <c r="P605" s="87" t="s">
        <v>1340</v>
      </c>
      <c r="Q605" s="87" t="s">
        <v>1400</v>
      </c>
      <c r="R605" s="87" t="s">
        <v>1838</v>
      </c>
      <c r="S605" s="87" t="s">
        <v>5637</v>
      </c>
      <c r="T605" s="87" t="s">
        <v>1172</v>
      </c>
      <c r="U605" s="87" t="s">
        <v>1845</v>
      </c>
      <c r="V605" s="87" t="s">
        <v>40</v>
      </c>
      <c r="W605" s="87" t="s">
        <v>121</v>
      </c>
      <c r="X605" s="87" t="s">
        <v>1230</v>
      </c>
      <c r="Y605" s="87">
        <v>4</v>
      </c>
      <c r="Z605" s="90">
        <f>IF(T605="SOPORTE_TELEFÓNICO",'TARIFAS 2025'!$B$14,IF(V605="PRINCIPAL",'TARIFAS 2025'!$B$8,IF(V605="INTERMEDIA",'TARIFAS 2025'!$C$8,IF(V605="LEJANA",'TARIFAS 2025'!$D$8))))</f>
        <v>51282</v>
      </c>
      <c r="AA605" s="90">
        <f t="shared" si="10"/>
        <v>205128</v>
      </c>
    </row>
    <row r="606" spans="1:27" s="82" customFormat="1" x14ac:dyDescent="0.3">
      <c r="A606" s="87" t="s">
        <v>77</v>
      </c>
      <c r="B606" s="86" t="str">
        <f>VLOOKUP(A606,'CENTROS DE COSTOS'!A:D,2,0)</f>
        <v>0036-0003</v>
      </c>
      <c r="C606" s="86" t="str">
        <f>VLOOKUP(A606,'CENTROS DE COSTOS'!A:D,3,0)</f>
        <v>Wompi Suroccidente</v>
      </c>
      <c r="D606" s="87" t="s">
        <v>1664</v>
      </c>
      <c r="E606" s="88" t="s">
        <v>4252</v>
      </c>
      <c r="F606" s="87" t="s">
        <v>3288</v>
      </c>
      <c r="G606" s="86" t="s">
        <v>31</v>
      </c>
      <c r="H606" s="87" t="s">
        <v>498</v>
      </c>
      <c r="I606" s="87" t="s">
        <v>93</v>
      </c>
      <c r="J606" s="87" t="s">
        <v>3755</v>
      </c>
      <c r="K606" s="86" t="s">
        <v>1170</v>
      </c>
      <c r="L606" s="87" t="s">
        <v>4942</v>
      </c>
      <c r="M606" s="89">
        <v>45960.393750000003</v>
      </c>
      <c r="N606" s="89">
        <v>46021.521527777782</v>
      </c>
      <c r="O606" s="86"/>
      <c r="P606" s="87" t="s">
        <v>1254</v>
      </c>
      <c r="Q606" s="87" t="s">
        <v>1255</v>
      </c>
      <c r="R606" s="87" t="s">
        <v>1256</v>
      </c>
      <c r="S606" s="87" t="s">
        <v>5638</v>
      </c>
      <c r="T606" s="87" t="s">
        <v>1253</v>
      </c>
      <c r="U606" s="87" t="s">
        <v>1840</v>
      </c>
      <c r="V606" s="87" t="s">
        <v>42</v>
      </c>
      <c r="W606" s="87" t="s">
        <v>121</v>
      </c>
      <c r="X606" s="87" t="s">
        <v>1288</v>
      </c>
      <c r="Y606" s="87">
        <v>4</v>
      </c>
      <c r="Z606" s="90">
        <f>IF(T606="SOPORTE_TELEFÓNICO",'TARIFAS 2025'!$B$14,IF(V606="PRINCIPAL",'TARIFAS 2025'!$B$8,IF(V606="INTERMEDIA",'TARIFAS 2025'!$C$8,IF(V606="LEJANA",'TARIFAS 2025'!$D$8))))</f>
        <v>22000</v>
      </c>
      <c r="AA606" s="90">
        <f t="shared" si="10"/>
        <v>88000</v>
      </c>
    </row>
    <row r="607" spans="1:27" s="82" customFormat="1" x14ac:dyDescent="0.3">
      <c r="A607" s="87" t="s">
        <v>77</v>
      </c>
      <c r="B607" s="86" t="str">
        <f>VLOOKUP(A607,'CENTROS DE COSTOS'!A:D,2,0)</f>
        <v>0036-0003</v>
      </c>
      <c r="C607" s="86" t="str">
        <f>VLOOKUP(A607,'CENTROS DE COSTOS'!A:D,3,0)</f>
        <v>Wompi Suroccidente</v>
      </c>
      <c r="D607" s="87" t="s">
        <v>3855</v>
      </c>
      <c r="E607" s="88" t="s">
        <v>4253</v>
      </c>
      <c r="F607" s="87" t="s">
        <v>3289</v>
      </c>
      <c r="G607" s="86" t="s">
        <v>31</v>
      </c>
      <c r="H607" s="87" t="s">
        <v>1101</v>
      </c>
      <c r="I607" s="87" t="s">
        <v>1123</v>
      </c>
      <c r="J607" s="87" t="s">
        <v>3756</v>
      </c>
      <c r="K607" s="86" t="s">
        <v>1170</v>
      </c>
      <c r="L607" s="87" t="s">
        <v>4943</v>
      </c>
      <c r="M607" s="89">
        <v>45960.650694444441</v>
      </c>
      <c r="N607" s="89">
        <v>46021.524305555547</v>
      </c>
      <c r="O607" s="86"/>
      <c r="P607" s="87" t="s">
        <v>1254</v>
      </c>
      <c r="Q607" s="87" t="s">
        <v>1255</v>
      </c>
      <c r="R607" s="87" t="s">
        <v>1256</v>
      </c>
      <c r="S607" s="87" t="s">
        <v>5639</v>
      </c>
      <c r="T607" s="87" t="s">
        <v>1253</v>
      </c>
      <c r="U607" s="87" t="s">
        <v>1845</v>
      </c>
      <c r="V607" s="87" t="s">
        <v>41</v>
      </c>
      <c r="W607" s="87" t="s">
        <v>121</v>
      </c>
      <c r="X607" s="87" t="s">
        <v>1288</v>
      </c>
      <c r="Y607" s="87">
        <v>4</v>
      </c>
      <c r="Z607" s="90">
        <f>IF(T607="SOPORTE_TELEFÓNICO",'TARIFAS 2025'!$B$14,IF(V607="PRINCIPAL",'TARIFAS 2025'!$B$8,IF(V607="INTERMEDIA",'TARIFAS 2025'!$C$8,IF(V607="LEJANA",'TARIFAS 2025'!$D$8))))</f>
        <v>22000</v>
      </c>
      <c r="AA607" s="90">
        <f t="shared" si="10"/>
        <v>88000</v>
      </c>
    </row>
    <row r="608" spans="1:27" s="82" customFormat="1" x14ac:dyDescent="0.3">
      <c r="A608" s="87" t="s">
        <v>88</v>
      </c>
      <c r="B608" s="86" t="str">
        <f>VLOOKUP(A608,'CENTROS DE COSTOS'!A:D,2,0)</f>
        <v>0036-0005</v>
      </c>
      <c r="C608" s="86" t="str">
        <f>VLOOKUP(A608,'CENTROS DE COSTOS'!A:D,3,0)</f>
        <v>Wompi Noroccidente</v>
      </c>
      <c r="D608" s="87" t="s">
        <v>1644</v>
      </c>
      <c r="E608" s="88" t="s">
        <v>4254</v>
      </c>
      <c r="F608" s="87" t="s">
        <v>3290</v>
      </c>
      <c r="G608" s="86" t="s">
        <v>31</v>
      </c>
      <c r="H608" s="87" t="s">
        <v>120</v>
      </c>
      <c r="I608" s="87" t="s">
        <v>88</v>
      </c>
      <c r="J608" s="87" t="s">
        <v>3488</v>
      </c>
      <c r="K608" s="86" t="s">
        <v>1170</v>
      </c>
      <c r="L608" s="87" t="s">
        <v>4944</v>
      </c>
      <c r="M608" s="89">
        <v>45938.658333333333</v>
      </c>
      <c r="N608" s="89">
        <v>46021.559027777781</v>
      </c>
      <c r="O608" s="86"/>
      <c r="P608" s="87" t="s">
        <v>1254</v>
      </c>
      <c r="Q608" s="87" t="s">
        <v>1255</v>
      </c>
      <c r="R608" s="87" t="s">
        <v>1256</v>
      </c>
      <c r="S608" s="87" t="s">
        <v>5640</v>
      </c>
      <c r="T608" s="87" t="s">
        <v>1253</v>
      </c>
      <c r="U608" s="87" t="s">
        <v>1844</v>
      </c>
      <c r="V608" s="87" t="s">
        <v>40</v>
      </c>
      <c r="W608" s="87" t="s">
        <v>121</v>
      </c>
      <c r="X608" s="87" t="s">
        <v>5725</v>
      </c>
      <c r="Y608" s="87">
        <v>5</v>
      </c>
      <c r="Z608" s="90">
        <f>IF(T608="SOPORTE_TELEFÓNICO",'TARIFAS 2025'!$B$14,IF(V608="PRINCIPAL",'TARIFAS 2025'!$B$8,IF(V608="INTERMEDIA",'TARIFAS 2025'!$C$8,IF(V608="LEJANA",'TARIFAS 2025'!$D$8))))</f>
        <v>22000</v>
      </c>
      <c r="AA608" s="90">
        <f t="shared" si="10"/>
        <v>110000</v>
      </c>
    </row>
    <row r="609" spans="1:27" s="82" customFormat="1" x14ac:dyDescent="0.3">
      <c r="A609" s="87" t="s">
        <v>77</v>
      </c>
      <c r="B609" s="86" t="str">
        <f>VLOOKUP(A609,'CENTROS DE COSTOS'!A:D,2,0)</f>
        <v>0036-0003</v>
      </c>
      <c r="C609" s="86" t="str">
        <f>VLOOKUP(A609,'CENTROS DE COSTOS'!A:D,3,0)</f>
        <v>Wompi Suroccidente</v>
      </c>
      <c r="D609" s="87" t="s">
        <v>1702</v>
      </c>
      <c r="E609" s="88" t="s">
        <v>4255</v>
      </c>
      <c r="F609" s="87" t="s">
        <v>3291</v>
      </c>
      <c r="G609" s="86" t="s">
        <v>31</v>
      </c>
      <c r="H609" s="87" t="s">
        <v>1101</v>
      </c>
      <c r="I609" s="87" t="s">
        <v>1119</v>
      </c>
      <c r="J609" s="87" t="s">
        <v>3757</v>
      </c>
      <c r="K609" s="86" t="s">
        <v>1170</v>
      </c>
      <c r="L609" s="87" t="s">
        <v>4945</v>
      </c>
      <c r="M609" s="89">
        <v>45953.333333333343</v>
      </c>
      <c r="N609" s="89">
        <v>46021.563888888893</v>
      </c>
      <c r="O609" s="86"/>
      <c r="P609" s="87" t="s">
        <v>1254</v>
      </c>
      <c r="Q609" s="87" t="s">
        <v>1255</v>
      </c>
      <c r="R609" s="87" t="s">
        <v>1256</v>
      </c>
      <c r="S609" s="87" t="s">
        <v>5641</v>
      </c>
      <c r="T609" s="87" t="s">
        <v>1253</v>
      </c>
      <c r="U609" s="87" t="s">
        <v>1848</v>
      </c>
      <c r="V609" s="87" t="s">
        <v>41</v>
      </c>
      <c r="W609" s="87" t="s">
        <v>121</v>
      </c>
      <c r="X609" s="87" t="s">
        <v>1288</v>
      </c>
      <c r="Y609" s="87">
        <v>4</v>
      </c>
      <c r="Z609" s="90">
        <f>IF(T609="SOPORTE_TELEFÓNICO",'TARIFAS 2025'!$B$14,IF(V609="PRINCIPAL",'TARIFAS 2025'!$B$8,IF(V609="INTERMEDIA",'TARIFAS 2025'!$C$8,IF(V609="LEJANA",'TARIFAS 2025'!$D$8))))</f>
        <v>22000</v>
      </c>
      <c r="AA609" s="90">
        <f t="shared" si="10"/>
        <v>88000</v>
      </c>
    </row>
    <row r="610" spans="1:27" s="82" customFormat="1" x14ac:dyDescent="0.3">
      <c r="A610" s="87" t="s">
        <v>88</v>
      </c>
      <c r="B610" s="86" t="str">
        <f>VLOOKUP(A610,'CENTROS DE COSTOS'!A:D,2,0)</f>
        <v>0036-0005</v>
      </c>
      <c r="C610" s="86" t="str">
        <f>VLOOKUP(A610,'CENTROS DE COSTOS'!A:D,3,0)</f>
        <v>Wompi Noroccidente</v>
      </c>
      <c r="D610" s="87" t="s">
        <v>1644</v>
      </c>
      <c r="E610" s="88" t="s">
        <v>4256</v>
      </c>
      <c r="F610" s="87" t="s">
        <v>3292</v>
      </c>
      <c r="G610" s="86" t="s">
        <v>31</v>
      </c>
      <c r="H610" s="87" t="s">
        <v>120</v>
      </c>
      <c r="I610" s="87" t="s">
        <v>88</v>
      </c>
      <c r="J610" s="87" t="s">
        <v>3758</v>
      </c>
      <c r="K610" s="86" t="s">
        <v>1170</v>
      </c>
      <c r="L610" s="87" t="s">
        <v>4946</v>
      </c>
      <c r="M610" s="89">
        <v>45938.566666666673</v>
      </c>
      <c r="N610" s="89">
        <v>46021.57708333333</v>
      </c>
      <c r="O610" s="86"/>
      <c r="P610" s="87" t="s">
        <v>1254</v>
      </c>
      <c r="Q610" s="87" t="s">
        <v>1255</v>
      </c>
      <c r="R610" s="87" t="s">
        <v>1256</v>
      </c>
      <c r="S610" s="87" t="s">
        <v>5642</v>
      </c>
      <c r="T610" s="87" t="s">
        <v>1253</v>
      </c>
      <c r="U610" s="87" t="s">
        <v>1845</v>
      </c>
      <c r="V610" s="87" t="s">
        <v>40</v>
      </c>
      <c r="W610" s="87" t="s">
        <v>121</v>
      </c>
      <c r="X610" s="87" t="s">
        <v>5725</v>
      </c>
      <c r="Y610" s="87">
        <v>6</v>
      </c>
      <c r="Z610" s="90">
        <f>IF(T610="SOPORTE_TELEFÓNICO",'TARIFAS 2025'!$B$14,IF(V610="PRINCIPAL",'TARIFAS 2025'!$B$8,IF(V610="INTERMEDIA",'TARIFAS 2025'!$C$8,IF(V610="LEJANA",'TARIFAS 2025'!$D$8))))</f>
        <v>22000</v>
      </c>
      <c r="AA610" s="90">
        <f t="shared" si="10"/>
        <v>132000</v>
      </c>
    </row>
    <row r="611" spans="1:27" s="82" customFormat="1" x14ac:dyDescent="0.3">
      <c r="A611" s="87" t="s">
        <v>77</v>
      </c>
      <c r="B611" s="86" t="str">
        <f>VLOOKUP(A611,'CENTROS DE COSTOS'!A:D,2,0)</f>
        <v>0036-0003</v>
      </c>
      <c r="C611" s="86" t="str">
        <f>VLOOKUP(A611,'CENTROS DE COSTOS'!A:D,3,0)</f>
        <v>Wompi Suroccidente</v>
      </c>
      <c r="D611" s="87" t="s">
        <v>3856</v>
      </c>
      <c r="E611" s="88" t="s">
        <v>4257</v>
      </c>
      <c r="F611" s="87" t="s">
        <v>3293</v>
      </c>
      <c r="G611" s="86" t="s">
        <v>31</v>
      </c>
      <c r="H611" s="87" t="s">
        <v>498</v>
      </c>
      <c r="I611" s="87" t="s">
        <v>522</v>
      </c>
      <c r="J611" s="87" t="s">
        <v>3759</v>
      </c>
      <c r="K611" s="86" t="s">
        <v>1170</v>
      </c>
      <c r="L611" s="87" t="s">
        <v>4947</v>
      </c>
      <c r="M611" s="89">
        <v>45946.333333333343</v>
      </c>
      <c r="N611" s="89">
        <v>46021.581250000003</v>
      </c>
      <c r="O611" s="86"/>
      <c r="P611" s="87" t="s">
        <v>1254</v>
      </c>
      <c r="Q611" s="87" t="s">
        <v>1255</v>
      </c>
      <c r="R611" s="87" t="s">
        <v>1256</v>
      </c>
      <c r="S611" s="87" t="s">
        <v>5643</v>
      </c>
      <c r="T611" s="87" t="s">
        <v>1253</v>
      </c>
      <c r="U611" s="87" t="s">
        <v>1841</v>
      </c>
      <c r="V611" s="87" t="s">
        <v>42</v>
      </c>
      <c r="W611" s="87" t="s">
        <v>121</v>
      </c>
      <c r="X611" s="87" t="s">
        <v>1288</v>
      </c>
      <c r="Y611" s="87">
        <v>2</v>
      </c>
      <c r="Z611" s="90">
        <f>IF(T611="SOPORTE_TELEFÓNICO",'TARIFAS 2025'!$B$14,IF(V611="PRINCIPAL",'TARIFAS 2025'!$B$8,IF(V611="INTERMEDIA",'TARIFAS 2025'!$C$8,IF(V611="LEJANA",'TARIFAS 2025'!$D$8))))</f>
        <v>22000</v>
      </c>
      <c r="AA611" s="90">
        <f t="shared" si="10"/>
        <v>44000</v>
      </c>
    </row>
    <row r="612" spans="1:27" s="82" customFormat="1" x14ac:dyDescent="0.3">
      <c r="A612" s="87" t="s">
        <v>77</v>
      </c>
      <c r="B612" s="86" t="str">
        <f>VLOOKUP(A612,'CENTROS DE COSTOS'!A:D,2,0)</f>
        <v>0036-0003</v>
      </c>
      <c r="C612" s="86" t="str">
        <f>VLOOKUP(A612,'CENTROS DE COSTOS'!A:D,3,0)</f>
        <v>Wompi Suroccidente</v>
      </c>
      <c r="D612" s="87" t="s">
        <v>1639</v>
      </c>
      <c r="E612" s="88" t="s">
        <v>4258</v>
      </c>
      <c r="F612" s="87" t="s">
        <v>3294</v>
      </c>
      <c r="G612" s="86" t="s">
        <v>31</v>
      </c>
      <c r="H612" s="87" t="s">
        <v>1101</v>
      </c>
      <c r="I612" s="87" t="s">
        <v>77</v>
      </c>
      <c r="J612" s="87" t="s">
        <v>3760</v>
      </c>
      <c r="K612" s="86" t="s">
        <v>1170</v>
      </c>
      <c r="L612" s="87" t="s">
        <v>4948</v>
      </c>
      <c r="M612" s="89">
        <v>45947.588194444441</v>
      </c>
      <c r="N612" s="89">
        <v>46021.590277777781</v>
      </c>
      <c r="O612" s="86"/>
      <c r="P612" s="87" t="s">
        <v>1254</v>
      </c>
      <c r="Q612" s="87" t="s">
        <v>1255</v>
      </c>
      <c r="R612" s="87" t="s">
        <v>1256</v>
      </c>
      <c r="S612" s="87" t="s">
        <v>5644</v>
      </c>
      <c r="T612" s="87" t="s">
        <v>1253</v>
      </c>
      <c r="U612" s="87" t="s">
        <v>1845</v>
      </c>
      <c r="V612" s="87" t="s">
        <v>40</v>
      </c>
      <c r="W612" s="87" t="s">
        <v>121</v>
      </c>
      <c r="X612" s="87" t="s">
        <v>1288</v>
      </c>
      <c r="Y612" s="87">
        <v>2</v>
      </c>
      <c r="Z612" s="90">
        <f>IF(T612="SOPORTE_TELEFÓNICO",'TARIFAS 2025'!$B$14,IF(V612="PRINCIPAL",'TARIFAS 2025'!$B$8,IF(V612="INTERMEDIA",'TARIFAS 2025'!$C$8,IF(V612="LEJANA",'TARIFAS 2025'!$D$8))))</f>
        <v>22000</v>
      </c>
      <c r="AA612" s="90">
        <f t="shared" si="10"/>
        <v>44000</v>
      </c>
    </row>
    <row r="613" spans="1:27" s="82" customFormat="1" x14ac:dyDescent="0.3">
      <c r="A613" s="87" t="s">
        <v>88</v>
      </c>
      <c r="B613" s="86" t="str">
        <f>VLOOKUP(A613,'CENTROS DE COSTOS'!A:D,2,0)</f>
        <v>0036-0005</v>
      </c>
      <c r="C613" s="86" t="str">
        <f>VLOOKUP(A613,'CENTROS DE COSTOS'!A:D,3,0)</f>
        <v>Wompi Noroccidente</v>
      </c>
      <c r="D613" s="87" t="s">
        <v>1641</v>
      </c>
      <c r="E613" s="88" t="s">
        <v>4259</v>
      </c>
      <c r="F613" s="87" t="s">
        <v>3295</v>
      </c>
      <c r="G613" s="86" t="s">
        <v>31</v>
      </c>
      <c r="H613" s="87" t="s">
        <v>120</v>
      </c>
      <c r="I613" s="87" t="s">
        <v>155</v>
      </c>
      <c r="J613" s="87" t="s">
        <v>3761</v>
      </c>
      <c r="K613" s="86" t="s">
        <v>1170</v>
      </c>
      <c r="L613" s="87" t="s">
        <v>4949</v>
      </c>
      <c r="M613" s="89">
        <v>45968.565972222219</v>
      </c>
      <c r="N613" s="89">
        <v>46021.623611111107</v>
      </c>
      <c r="O613" s="86"/>
      <c r="P613" s="87" t="s">
        <v>1254</v>
      </c>
      <c r="Q613" s="87" t="s">
        <v>1255</v>
      </c>
      <c r="R613" s="87" t="s">
        <v>1256</v>
      </c>
      <c r="S613" s="87" t="s">
        <v>5645</v>
      </c>
      <c r="T613" s="87" t="s">
        <v>1253</v>
      </c>
      <c r="U613" s="87" t="s">
        <v>1846</v>
      </c>
      <c r="V613" s="87" t="s">
        <v>40</v>
      </c>
      <c r="W613" s="87" t="s">
        <v>121</v>
      </c>
      <c r="X613" s="87" t="s">
        <v>1220</v>
      </c>
      <c r="Y613" s="87">
        <v>3</v>
      </c>
      <c r="Z613" s="90">
        <f>IF(T613="SOPORTE_TELEFÓNICO",'TARIFAS 2025'!$B$14,IF(V613="PRINCIPAL",'TARIFAS 2025'!$B$8,IF(V613="INTERMEDIA",'TARIFAS 2025'!$C$8,IF(V613="LEJANA",'TARIFAS 2025'!$D$8))))</f>
        <v>22000</v>
      </c>
      <c r="AA613" s="90">
        <f t="shared" si="10"/>
        <v>66000</v>
      </c>
    </row>
    <row r="614" spans="1:27" s="82" customFormat="1" x14ac:dyDescent="0.3">
      <c r="A614" s="87" t="s">
        <v>74</v>
      </c>
      <c r="B614" s="86" t="str">
        <f>VLOOKUP(A614,'CENTROS DE COSTOS'!A:D,2,0)</f>
        <v>0036-0007</v>
      </c>
      <c r="C614" s="86" t="str">
        <f>VLOOKUP(A614,'CENTROS DE COSTOS'!A:D,3,0)</f>
        <v>Wompi Santander</v>
      </c>
      <c r="D614" s="87" t="s">
        <v>1643</v>
      </c>
      <c r="E614" s="88" t="s">
        <v>4260</v>
      </c>
      <c r="F614" s="87" t="s">
        <v>3296</v>
      </c>
      <c r="G614" s="86" t="s">
        <v>31</v>
      </c>
      <c r="H614" s="87" t="s">
        <v>963</v>
      </c>
      <c r="I614" s="87" t="s">
        <v>987</v>
      </c>
      <c r="J614" s="87" t="s">
        <v>1479</v>
      </c>
      <c r="K614" s="86" t="s">
        <v>1170</v>
      </c>
      <c r="L614" s="87" t="s">
        <v>4950</v>
      </c>
      <c r="M614" s="89">
        <v>45986.578472222223</v>
      </c>
      <c r="N614" s="89">
        <v>46021.630555555559</v>
      </c>
      <c r="O614" s="86"/>
      <c r="P614" s="87" t="s">
        <v>1254</v>
      </c>
      <c r="Q614" s="87" t="s">
        <v>1255</v>
      </c>
      <c r="R614" s="87" t="s">
        <v>1256</v>
      </c>
      <c r="S614" s="87" t="s">
        <v>5646</v>
      </c>
      <c r="T614" s="87" t="s">
        <v>1253</v>
      </c>
      <c r="U614" s="87" t="s">
        <v>1841</v>
      </c>
      <c r="V614" s="87" t="s">
        <v>40</v>
      </c>
      <c r="W614" s="87" t="s">
        <v>121</v>
      </c>
      <c r="X614" s="87" t="s">
        <v>1272</v>
      </c>
      <c r="Y614" s="87">
        <v>8</v>
      </c>
      <c r="Z614" s="90">
        <f>IF(T614="SOPORTE_TELEFÓNICO",'TARIFAS 2025'!$B$14,IF(V614="PRINCIPAL",'TARIFAS 2025'!$B$8,IF(V614="INTERMEDIA",'TARIFAS 2025'!$C$8,IF(V614="LEJANA",'TARIFAS 2025'!$D$8))))</f>
        <v>22000</v>
      </c>
      <c r="AA614" s="90">
        <f t="shared" si="10"/>
        <v>176000</v>
      </c>
    </row>
    <row r="615" spans="1:27" s="82" customFormat="1" x14ac:dyDescent="0.3">
      <c r="A615" s="87" t="s">
        <v>88</v>
      </c>
      <c r="B615" s="86" t="str">
        <f>VLOOKUP(A615,'CENTROS DE COSTOS'!A:D,2,0)</f>
        <v>0036-0005</v>
      </c>
      <c r="C615" s="86" t="str">
        <f>VLOOKUP(A615,'CENTROS DE COSTOS'!A:D,3,0)</f>
        <v>Wompi Noroccidente</v>
      </c>
      <c r="D615" s="87" t="s">
        <v>1665</v>
      </c>
      <c r="E615" s="88" t="s">
        <v>4261</v>
      </c>
      <c r="F615" s="87" t="s">
        <v>3297</v>
      </c>
      <c r="G615" s="86" t="s">
        <v>31</v>
      </c>
      <c r="H615" s="87" t="s">
        <v>120</v>
      </c>
      <c r="I615" s="87" t="s">
        <v>180</v>
      </c>
      <c r="J615" s="87" t="s">
        <v>3762</v>
      </c>
      <c r="K615" s="86" t="s">
        <v>1170</v>
      </c>
      <c r="L615" s="87" t="s">
        <v>4951</v>
      </c>
      <c r="M615" s="89">
        <v>45973.491666666669</v>
      </c>
      <c r="N615" s="89">
        <v>46021.637499999997</v>
      </c>
      <c r="O615" s="86"/>
      <c r="P615" s="87" t="s">
        <v>1247</v>
      </c>
      <c r="Q615" s="87" t="s">
        <v>1300</v>
      </c>
      <c r="R615" s="87" t="s">
        <v>1301</v>
      </c>
      <c r="S615" s="87" t="s">
        <v>5647</v>
      </c>
      <c r="T615" s="87" t="s">
        <v>1172</v>
      </c>
      <c r="U615" s="87" t="s">
        <v>1845</v>
      </c>
      <c r="V615" s="87" t="s">
        <v>40</v>
      </c>
      <c r="W615" s="87" t="s">
        <v>121</v>
      </c>
      <c r="X615" s="87" t="s">
        <v>5725</v>
      </c>
      <c r="Y615" s="87">
        <v>3</v>
      </c>
      <c r="Z615" s="90">
        <f>IF(T615="SOPORTE_TELEFÓNICO",'TARIFAS 2025'!$B$14,IF(V615="PRINCIPAL",'TARIFAS 2025'!$B$8,IF(V615="INTERMEDIA",'TARIFAS 2025'!$C$8,IF(V615="LEJANA",'TARIFAS 2025'!$D$8))))</f>
        <v>51282</v>
      </c>
      <c r="AA615" s="90">
        <f t="shared" si="10"/>
        <v>153846</v>
      </c>
    </row>
    <row r="616" spans="1:27" s="82" customFormat="1" x14ac:dyDescent="0.3">
      <c r="A616" s="87" t="s">
        <v>85</v>
      </c>
      <c r="B616" s="86" t="str">
        <f>VLOOKUP(A616,'CENTROS DE COSTOS'!A:D,2,0)</f>
        <v>0036-0006</v>
      </c>
      <c r="C616" s="86" t="str">
        <f>VLOOKUP(A616,'CENTROS DE COSTOS'!A:D,3,0)</f>
        <v>Wompi Oriente</v>
      </c>
      <c r="D616" s="87" t="s">
        <v>1682</v>
      </c>
      <c r="E616" s="88" t="s">
        <v>4262</v>
      </c>
      <c r="F616" s="87" t="s">
        <v>3298</v>
      </c>
      <c r="G616" s="86" t="s">
        <v>31</v>
      </c>
      <c r="H616" s="87" t="s">
        <v>1056</v>
      </c>
      <c r="I616" s="87" t="s">
        <v>1080</v>
      </c>
      <c r="J616" s="87" t="s">
        <v>3763</v>
      </c>
      <c r="K616" s="86" t="s">
        <v>1170</v>
      </c>
      <c r="L616" s="87" t="s">
        <v>4952</v>
      </c>
      <c r="M616" s="89">
        <v>45980.673611111109</v>
      </c>
      <c r="N616" s="89">
        <v>46021.642361111109</v>
      </c>
      <c r="O616" s="86"/>
      <c r="P616" s="87" t="s">
        <v>1254</v>
      </c>
      <c r="Q616" s="87" t="s">
        <v>1255</v>
      </c>
      <c r="R616" s="87" t="s">
        <v>1256</v>
      </c>
      <c r="S616" s="87" t="s">
        <v>5648</v>
      </c>
      <c r="T616" s="87" t="s">
        <v>1253</v>
      </c>
      <c r="U616" s="87" t="s">
        <v>1845</v>
      </c>
      <c r="V616" s="87" t="s">
        <v>42</v>
      </c>
      <c r="W616" s="87" t="s">
        <v>121</v>
      </c>
      <c r="X616" s="87" t="s">
        <v>1308</v>
      </c>
      <c r="Y616" s="87">
        <v>2</v>
      </c>
      <c r="Z616" s="90">
        <f>IF(T616="SOPORTE_TELEFÓNICO",'TARIFAS 2025'!$B$14,IF(V616="PRINCIPAL",'TARIFAS 2025'!$B$8,IF(V616="INTERMEDIA",'TARIFAS 2025'!$C$8,IF(V616="LEJANA",'TARIFAS 2025'!$D$8))))</f>
        <v>22000</v>
      </c>
      <c r="AA616" s="90">
        <f t="shared" ref="AA616:AA639" si="11">Z616*Y616</f>
        <v>44000</v>
      </c>
    </row>
    <row r="617" spans="1:27" s="82" customFormat="1" x14ac:dyDescent="0.3">
      <c r="A617" s="87" t="s">
        <v>77</v>
      </c>
      <c r="B617" s="86" t="str">
        <f>VLOOKUP(A617,'CENTROS DE COSTOS'!A:D,2,0)</f>
        <v>0036-0003</v>
      </c>
      <c r="C617" s="86" t="str">
        <f>VLOOKUP(A617,'CENTROS DE COSTOS'!A:D,3,0)</f>
        <v>Wompi Suroccidente</v>
      </c>
      <c r="D617" s="87" t="s">
        <v>3857</v>
      </c>
      <c r="E617" s="88" t="s">
        <v>4263</v>
      </c>
      <c r="F617" s="87" t="s">
        <v>3299</v>
      </c>
      <c r="G617" s="86" t="s">
        <v>31</v>
      </c>
      <c r="H617" s="87" t="s">
        <v>498</v>
      </c>
      <c r="I617" s="87" t="s">
        <v>510</v>
      </c>
      <c r="J617" s="87" t="s">
        <v>1961</v>
      </c>
      <c r="K617" s="86" t="s">
        <v>1170</v>
      </c>
      <c r="L617" s="87" t="s">
        <v>4953</v>
      </c>
      <c r="M617" s="89">
        <v>45970.375</v>
      </c>
      <c r="N617" s="89">
        <v>46021.645138888889</v>
      </c>
      <c r="O617" s="86"/>
      <c r="P617" s="87" t="s">
        <v>1254</v>
      </c>
      <c r="Q617" s="87" t="s">
        <v>1255</v>
      </c>
      <c r="R617" s="87" t="s">
        <v>1256</v>
      </c>
      <c r="S617" s="87" t="s">
        <v>5649</v>
      </c>
      <c r="T617" s="87" t="s">
        <v>1253</v>
      </c>
      <c r="U617" s="87" t="s">
        <v>1845</v>
      </c>
      <c r="V617" s="87" t="s">
        <v>42</v>
      </c>
      <c r="W617" s="87" t="s">
        <v>121</v>
      </c>
      <c r="X617" s="87" t="s">
        <v>1288</v>
      </c>
      <c r="Y617" s="87">
        <v>3</v>
      </c>
      <c r="Z617" s="90">
        <f>IF(T617="SOPORTE_TELEFÓNICO",'TARIFAS 2025'!$B$14,IF(V617="PRINCIPAL",'TARIFAS 2025'!$B$8,IF(V617="INTERMEDIA",'TARIFAS 2025'!$C$8,IF(V617="LEJANA",'TARIFAS 2025'!$D$8))))</f>
        <v>22000</v>
      </c>
      <c r="AA617" s="90">
        <f t="shared" si="11"/>
        <v>66000</v>
      </c>
    </row>
    <row r="618" spans="1:27" s="82" customFormat="1" x14ac:dyDescent="0.3">
      <c r="A618" s="87" t="s">
        <v>68</v>
      </c>
      <c r="B618" s="86" t="str">
        <f>VLOOKUP(A618,'CENTROS DE COSTOS'!A:D,2,0)</f>
        <v>0036-0001</v>
      </c>
      <c r="C618" s="86" t="str">
        <f>VLOOKUP(A618,'CENTROS DE COSTOS'!A:D,3,0)</f>
        <v>Wompi Costa</v>
      </c>
      <c r="D618" s="87" t="s">
        <v>1701</v>
      </c>
      <c r="E618" s="88" t="s">
        <v>4264</v>
      </c>
      <c r="F618" s="87" t="s">
        <v>3300</v>
      </c>
      <c r="G618" s="86" t="s">
        <v>31</v>
      </c>
      <c r="H618" s="87" t="s">
        <v>253</v>
      </c>
      <c r="I618" s="87" t="s">
        <v>135</v>
      </c>
      <c r="J618" s="87" t="s">
        <v>3764</v>
      </c>
      <c r="K618" s="86" t="s">
        <v>1170</v>
      </c>
      <c r="L618" s="87" t="s">
        <v>4954</v>
      </c>
      <c r="M618" s="89">
        <v>45985.52847222222</v>
      </c>
      <c r="N618" s="89">
        <v>46021.668055555558</v>
      </c>
      <c r="O618" s="86"/>
      <c r="P618" s="87" t="s">
        <v>1254</v>
      </c>
      <c r="Q618" s="87" t="s">
        <v>1255</v>
      </c>
      <c r="R618" s="87" t="s">
        <v>1256</v>
      </c>
      <c r="S618" s="87" t="s">
        <v>5650</v>
      </c>
      <c r="T618" s="87" t="s">
        <v>1253</v>
      </c>
      <c r="U618" s="87" t="s">
        <v>1841</v>
      </c>
      <c r="V618" s="87" t="s">
        <v>41</v>
      </c>
      <c r="W618" s="87" t="s">
        <v>121</v>
      </c>
      <c r="X618" s="87" t="s">
        <v>1325</v>
      </c>
      <c r="Y618" s="87">
        <v>2</v>
      </c>
      <c r="Z618" s="90">
        <f>IF(T618="SOPORTE_TELEFÓNICO",'TARIFAS 2025'!$B$14,IF(V618="PRINCIPAL",'TARIFAS 2025'!$B$8,IF(V618="INTERMEDIA",'TARIFAS 2025'!$C$8,IF(V618="LEJANA",'TARIFAS 2025'!$D$8))))</f>
        <v>22000</v>
      </c>
      <c r="AA618" s="90">
        <f t="shared" si="11"/>
        <v>44000</v>
      </c>
    </row>
    <row r="619" spans="1:27" s="82" customFormat="1" x14ac:dyDescent="0.3">
      <c r="A619" s="87" t="s">
        <v>81</v>
      </c>
      <c r="B619" s="86" t="str">
        <f>VLOOKUP(A619,'CENTROS DE COSTOS'!A:D,2,0)</f>
        <v>0036-0007</v>
      </c>
      <c r="C619" s="86" t="str">
        <f>VLOOKUP(A619,'CENTROS DE COSTOS'!A:D,3,0)</f>
        <v>Wompi Santander</v>
      </c>
      <c r="D619" s="87" t="s">
        <v>1688</v>
      </c>
      <c r="E619" s="88" t="s">
        <v>4265</v>
      </c>
      <c r="F619" s="87" t="s">
        <v>1618</v>
      </c>
      <c r="G619" s="86" t="s">
        <v>31</v>
      </c>
      <c r="H619" s="87" t="s">
        <v>891</v>
      </c>
      <c r="I619" s="87" t="s">
        <v>895</v>
      </c>
      <c r="J619" s="87" t="s">
        <v>1772</v>
      </c>
      <c r="K619" s="86" t="s">
        <v>1170</v>
      </c>
      <c r="L619" s="87" t="s">
        <v>4955</v>
      </c>
      <c r="M619" s="89">
        <v>45986.406944444447</v>
      </c>
      <c r="N619" s="89">
        <v>46021.673611111109</v>
      </c>
      <c r="O619" s="86"/>
      <c r="P619" s="87" t="s">
        <v>1340</v>
      </c>
      <c r="Q619" s="87" t="s">
        <v>1341</v>
      </c>
      <c r="R619" s="87" t="s">
        <v>1397</v>
      </c>
      <c r="S619" s="87" t="s">
        <v>5651</v>
      </c>
      <c r="T619" s="87" t="s">
        <v>1172</v>
      </c>
      <c r="U619" s="87" t="s">
        <v>1850</v>
      </c>
      <c r="V619" s="87" t="s">
        <v>41</v>
      </c>
      <c r="W619" s="87" t="s">
        <v>121</v>
      </c>
      <c r="X619" s="87" t="s">
        <v>1199</v>
      </c>
      <c r="Y619" s="87">
        <v>1</v>
      </c>
      <c r="Z619" s="90">
        <f>IF(T619="SOPORTE_TELEFÓNICO",'TARIFAS 2025'!$B$14,IF(V619="PRINCIPAL",'TARIFAS 2025'!$B$8,IF(V619="INTERMEDIA",'TARIFAS 2025'!$C$8,IF(V619="LEJANA",'TARIFAS 2025'!$D$8))))</f>
        <v>172989</v>
      </c>
      <c r="AA619" s="90">
        <f t="shared" si="11"/>
        <v>172989</v>
      </c>
    </row>
    <row r="620" spans="1:27" s="82" customFormat="1" x14ac:dyDescent="0.3">
      <c r="A620" s="87" t="s">
        <v>71</v>
      </c>
      <c r="B620" s="86" t="str">
        <f>VLOOKUP(A620,'CENTROS DE COSTOS'!A:D,2,0)</f>
        <v>0036-0004</v>
      </c>
      <c r="C620" s="86" t="str">
        <f>VLOOKUP(A620,'CENTROS DE COSTOS'!A:D,3,0)</f>
        <v>Wompi Centro</v>
      </c>
      <c r="D620" s="87" t="s">
        <v>1637</v>
      </c>
      <c r="E620" s="88" t="s">
        <v>4266</v>
      </c>
      <c r="F620" s="87" t="s">
        <v>3301</v>
      </c>
      <c r="G620" s="86" t="s">
        <v>31</v>
      </c>
      <c r="H620" s="87" t="s">
        <v>618</v>
      </c>
      <c r="I620" s="87" t="s">
        <v>71</v>
      </c>
      <c r="J620" s="87" t="s">
        <v>1951</v>
      </c>
      <c r="K620" s="86" t="s">
        <v>1170</v>
      </c>
      <c r="L620" s="87" t="s">
        <v>4956</v>
      </c>
      <c r="M620" s="89">
        <v>45940.545138888891</v>
      </c>
      <c r="N620" s="89">
        <v>46021.681944444441</v>
      </c>
      <c r="O620" s="86"/>
      <c r="P620" s="87" t="s">
        <v>1254</v>
      </c>
      <c r="Q620" s="87" t="s">
        <v>1255</v>
      </c>
      <c r="R620" s="87" t="s">
        <v>1256</v>
      </c>
      <c r="S620" s="87" t="s">
        <v>5652</v>
      </c>
      <c r="T620" s="87" t="s">
        <v>1253</v>
      </c>
      <c r="U620" s="87" t="s">
        <v>1846</v>
      </c>
      <c r="V620" s="87" t="s">
        <v>40</v>
      </c>
      <c r="W620" s="87" t="s">
        <v>121</v>
      </c>
      <c r="X620" s="87" t="s">
        <v>1306</v>
      </c>
      <c r="Y620" s="87">
        <v>3</v>
      </c>
      <c r="Z620" s="90">
        <f>IF(T620="SOPORTE_TELEFÓNICO",'TARIFAS 2025'!$B$14,IF(V620="PRINCIPAL",'TARIFAS 2025'!$B$8,IF(V620="INTERMEDIA",'TARIFAS 2025'!$C$8,IF(V620="LEJANA",'TARIFAS 2025'!$D$8))))</f>
        <v>22000</v>
      </c>
      <c r="AA620" s="90">
        <f t="shared" si="11"/>
        <v>66000</v>
      </c>
    </row>
    <row r="621" spans="1:27" s="82" customFormat="1" x14ac:dyDescent="0.3">
      <c r="A621" s="87" t="s">
        <v>86</v>
      </c>
      <c r="B621" s="86" t="str">
        <f>VLOOKUP(A621,'CENTROS DE COSTOS'!A:D,2,0)</f>
        <v>0036-0002</v>
      </c>
      <c r="C621" s="86" t="str">
        <f>VLOOKUP(A621,'CENTROS DE COSTOS'!A:D,3,0)</f>
        <v>Wompi Eje Cafetero</v>
      </c>
      <c r="D621" s="87" t="s">
        <v>3858</v>
      </c>
      <c r="E621" s="88" t="s">
        <v>4267</v>
      </c>
      <c r="F621" s="87" t="s">
        <v>3302</v>
      </c>
      <c r="G621" s="86" t="s">
        <v>31</v>
      </c>
      <c r="H621" s="87" t="s">
        <v>126</v>
      </c>
      <c r="I621" s="87" t="s">
        <v>443</v>
      </c>
      <c r="J621" s="87" t="s">
        <v>3765</v>
      </c>
      <c r="K621" s="86" t="s">
        <v>1170</v>
      </c>
      <c r="L621" s="87" t="s">
        <v>4957</v>
      </c>
      <c r="M621" s="89">
        <v>45988.662499999999</v>
      </c>
      <c r="N621" s="89">
        <v>46021.694444444453</v>
      </c>
      <c r="O621" s="86"/>
      <c r="P621" s="87" t="s">
        <v>1254</v>
      </c>
      <c r="Q621" s="87" t="s">
        <v>1255</v>
      </c>
      <c r="R621" s="87" t="s">
        <v>1256</v>
      </c>
      <c r="S621" s="87" t="s">
        <v>5653</v>
      </c>
      <c r="T621" s="87" t="s">
        <v>1253</v>
      </c>
      <c r="U621" s="87" t="s">
        <v>1848</v>
      </c>
      <c r="V621" s="87" t="s">
        <v>41</v>
      </c>
      <c r="W621" s="87" t="s">
        <v>121</v>
      </c>
      <c r="X621" s="87" t="s">
        <v>1288</v>
      </c>
      <c r="Y621" s="87">
        <v>2</v>
      </c>
      <c r="Z621" s="90">
        <f>IF(T621="SOPORTE_TELEFÓNICO",'TARIFAS 2025'!$B$14,IF(V621="PRINCIPAL",'TARIFAS 2025'!$B$8,IF(V621="INTERMEDIA",'TARIFAS 2025'!$C$8,IF(V621="LEJANA",'TARIFAS 2025'!$D$8))))</f>
        <v>22000</v>
      </c>
      <c r="AA621" s="90">
        <f t="shared" si="11"/>
        <v>44000</v>
      </c>
    </row>
    <row r="622" spans="1:27" s="82" customFormat="1" x14ac:dyDescent="0.3">
      <c r="A622" s="87" t="s">
        <v>92</v>
      </c>
      <c r="B622" s="86" t="str">
        <f>VLOOKUP(A622,'CENTROS DE COSTOS'!A:D,2,0)</f>
        <v>0036-0002</v>
      </c>
      <c r="C622" s="86" t="str">
        <f>VLOOKUP(A622,'CENTROS DE COSTOS'!A:D,3,0)</f>
        <v>Wompi Eje Cafetero</v>
      </c>
      <c r="D622" s="87" t="s">
        <v>1654</v>
      </c>
      <c r="E622" s="88" t="s">
        <v>4268</v>
      </c>
      <c r="F622" s="87" t="s">
        <v>3303</v>
      </c>
      <c r="G622" s="86" t="s">
        <v>31</v>
      </c>
      <c r="H622" s="87" t="s">
        <v>458</v>
      </c>
      <c r="I622" s="87" t="s">
        <v>92</v>
      </c>
      <c r="J622" s="87" t="s">
        <v>3766</v>
      </c>
      <c r="K622" s="86" t="s">
        <v>1170</v>
      </c>
      <c r="L622" s="87" t="s">
        <v>4958</v>
      </c>
      <c r="M622" s="89">
        <v>45986.522222222222</v>
      </c>
      <c r="N622" s="89">
        <v>46021.695833333331</v>
      </c>
      <c r="O622" s="86"/>
      <c r="P622" s="87" t="s">
        <v>1254</v>
      </c>
      <c r="Q622" s="87" t="s">
        <v>1255</v>
      </c>
      <c r="R622" s="87" t="s">
        <v>1256</v>
      </c>
      <c r="S622" s="87" t="s">
        <v>5654</v>
      </c>
      <c r="T622" s="87" t="s">
        <v>1253</v>
      </c>
      <c r="U622" s="87" t="s">
        <v>1844</v>
      </c>
      <c r="V622" s="87" t="s">
        <v>40</v>
      </c>
      <c r="W622" s="87" t="s">
        <v>121</v>
      </c>
      <c r="X622" s="87" t="s">
        <v>1288</v>
      </c>
      <c r="Y622" s="87">
        <v>2</v>
      </c>
      <c r="Z622" s="90">
        <f>IF(T622="SOPORTE_TELEFÓNICO",'TARIFAS 2025'!$B$14,IF(V622="PRINCIPAL",'TARIFAS 2025'!$B$8,IF(V622="INTERMEDIA",'TARIFAS 2025'!$C$8,IF(V622="LEJANA",'TARIFAS 2025'!$D$8))))</f>
        <v>22000</v>
      </c>
      <c r="AA622" s="90">
        <f t="shared" si="11"/>
        <v>44000</v>
      </c>
    </row>
    <row r="623" spans="1:27" s="82" customFormat="1" x14ac:dyDescent="0.3">
      <c r="A623" s="87" t="s">
        <v>97</v>
      </c>
      <c r="B623" s="86" t="str">
        <f>VLOOKUP(A623,'CENTROS DE COSTOS'!A:D,2,0)</f>
        <v>0036-0001</v>
      </c>
      <c r="C623" s="86" t="str">
        <f>VLOOKUP(A623,'CENTROS DE COSTOS'!A:D,3,0)</f>
        <v>Wompi Costa</v>
      </c>
      <c r="D623" s="87" t="s">
        <v>1704</v>
      </c>
      <c r="E623" s="88" t="s">
        <v>4269</v>
      </c>
      <c r="F623" s="87" t="s">
        <v>3304</v>
      </c>
      <c r="G623" s="86" t="s">
        <v>31</v>
      </c>
      <c r="H623" s="87" t="s">
        <v>536</v>
      </c>
      <c r="I623" s="87" t="s">
        <v>552</v>
      </c>
      <c r="J623" s="87" t="s">
        <v>3767</v>
      </c>
      <c r="K623" s="86" t="s">
        <v>1170</v>
      </c>
      <c r="L623" s="87" t="s">
        <v>4959</v>
      </c>
      <c r="M623" s="89">
        <v>45980.51458333333</v>
      </c>
      <c r="N623" s="89">
        <v>46021.699305555558</v>
      </c>
      <c r="O623" s="86"/>
      <c r="P623" s="87" t="s">
        <v>1254</v>
      </c>
      <c r="Q623" s="87" t="s">
        <v>1255</v>
      </c>
      <c r="R623" s="87" t="s">
        <v>1256</v>
      </c>
      <c r="S623" s="87" t="s">
        <v>5655</v>
      </c>
      <c r="T623" s="87" t="s">
        <v>1253</v>
      </c>
      <c r="U623" s="87" t="s">
        <v>1841</v>
      </c>
      <c r="V623" s="87" t="s">
        <v>42</v>
      </c>
      <c r="W623" s="87" t="s">
        <v>121</v>
      </c>
      <c r="X623" s="87" t="s">
        <v>1322</v>
      </c>
      <c r="Y623" s="87">
        <v>2</v>
      </c>
      <c r="Z623" s="90">
        <f>IF(T623="SOPORTE_TELEFÓNICO",'TARIFAS 2025'!$B$14,IF(V623="PRINCIPAL",'TARIFAS 2025'!$B$8,IF(V623="INTERMEDIA",'TARIFAS 2025'!$C$8,IF(V623="LEJANA",'TARIFAS 2025'!$D$8))))</f>
        <v>22000</v>
      </c>
      <c r="AA623" s="90">
        <f t="shared" si="11"/>
        <v>44000</v>
      </c>
    </row>
    <row r="624" spans="1:27" s="82" customFormat="1" x14ac:dyDescent="0.3">
      <c r="A624" s="87" t="s">
        <v>71</v>
      </c>
      <c r="B624" s="86" t="str">
        <f>VLOOKUP(A624,'CENTROS DE COSTOS'!A:D,2,0)</f>
        <v>0036-0004</v>
      </c>
      <c r="C624" s="86" t="str">
        <f>VLOOKUP(A624,'CENTROS DE COSTOS'!A:D,3,0)</f>
        <v>Wompi Centro</v>
      </c>
      <c r="D624" s="87" t="s">
        <v>1653</v>
      </c>
      <c r="E624" s="88" t="s">
        <v>4270</v>
      </c>
      <c r="F624" s="87" t="s">
        <v>1607</v>
      </c>
      <c r="G624" s="86" t="s">
        <v>31</v>
      </c>
      <c r="H624" s="87" t="s">
        <v>618</v>
      </c>
      <c r="I624" s="87" t="s">
        <v>652</v>
      </c>
      <c r="J624" s="87" t="s">
        <v>1391</v>
      </c>
      <c r="K624" s="86" t="s">
        <v>1170</v>
      </c>
      <c r="L624" s="87" t="s">
        <v>4960</v>
      </c>
      <c r="M624" s="89">
        <v>45977.375</v>
      </c>
      <c r="N624" s="89">
        <v>46021.700694444437</v>
      </c>
      <c r="O624" s="86"/>
      <c r="P624" s="87" t="s">
        <v>1254</v>
      </c>
      <c r="Q624" s="87" t="s">
        <v>1255</v>
      </c>
      <c r="R624" s="87" t="s">
        <v>1256</v>
      </c>
      <c r="S624" s="87" t="s">
        <v>5656</v>
      </c>
      <c r="T624" s="87" t="s">
        <v>1253</v>
      </c>
      <c r="U624" s="87" t="s">
        <v>1847</v>
      </c>
      <c r="V624" s="87" t="s">
        <v>41</v>
      </c>
      <c r="W624" s="87" t="s">
        <v>121</v>
      </c>
      <c r="X624" s="87" t="s">
        <v>1297</v>
      </c>
      <c r="Y624" s="87">
        <v>3</v>
      </c>
      <c r="Z624" s="90">
        <f>IF(T624="SOPORTE_TELEFÓNICO",'TARIFAS 2025'!$B$14,IF(V624="PRINCIPAL",'TARIFAS 2025'!$B$8,IF(V624="INTERMEDIA",'TARIFAS 2025'!$C$8,IF(V624="LEJANA",'TARIFAS 2025'!$D$8))))</f>
        <v>22000</v>
      </c>
      <c r="AA624" s="90">
        <f t="shared" si="11"/>
        <v>66000</v>
      </c>
    </row>
    <row r="625" spans="1:27" s="82" customFormat="1" x14ac:dyDescent="0.3">
      <c r="A625" s="87" t="s">
        <v>71</v>
      </c>
      <c r="B625" s="86" t="str">
        <f>VLOOKUP(A625,'CENTROS DE COSTOS'!A:D,2,0)</f>
        <v>0036-0004</v>
      </c>
      <c r="C625" s="86" t="str">
        <f>VLOOKUP(A625,'CENTROS DE COSTOS'!A:D,3,0)</f>
        <v>Wompi Centro</v>
      </c>
      <c r="D625" s="87" t="s">
        <v>1637</v>
      </c>
      <c r="E625" s="88" t="s">
        <v>4271</v>
      </c>
      <c r="F625" s="87" t="s">
        <v>3305</v>
      </c>
      <c r="G625" s="86" t="s">
        <v>31</v>
      </c>
      <c r="H625" s="87" t="s">
        <v>618</v>
      </c>
      <c r="I625" s="87" t="s">
        <v>71</v>
      </c>
      <c r="J625" s="87" t="s">
        <v>3768</v>
      </c>
      <c r="K625" s="86" t="s">
        <v>1170</v>
      </c>
      <c r="L625" s="87" t="s">
        <v>4961</v>
      </c>
      <c r="M625" s="89">
        <v>45940.333333333343</v>
      </c>
      <c r="N625" s="89">
        <v>46021.702777777777</v>
      </c>
      <c r="O625" s="86"/>
      <c r="P625" s="87" t="s">
        <v>1254</v>
      </c>
      <c r="Q625" s="87" t="s">
        <v>1255</v>
      </c>
      <c r="R625" s="87" t="s">
        <v>1256</v>
      </c>
      <c r="S625" s="87" t="s">
        <v>5657</v>
      </c>
      <c r="T625" s="87" t="s">
        <v>1253</v>
      </c>
      <c r="U625" s="87" t="s">
        <v>1840</v>
      </c>
      <c r="V625" s="87" t="s">
        <v>40</v>
      </c>
      <c r="W625" s="87" t="s">
        <v>121</v>
      </c>
      <c r="X625" s="87" t="s">
        <v>1306</v>
      </c>
      <c r="Y625" s="87">
        <v>3</v>
      </c>
      <c r="Z625" s="90">
        <f>IF(T625="SOPORTE_TELEFÓNICO",'TARIFAS 2025'!$B$14,IF(V625="PRINCIPAL",'TARIFAS 2025'!$B$8,IF(V625="INTERMEDIA",'TARIFAS 2025'!$C$8,IF(V625="LEJANA",'TARIFAS 2025'!$D$8))))</f>
        <v>22000</v>
      </c>
      <c r="AA625" s="90">
        <f t="shared" si="11"/>
        <v>66000</v>
      </c>
    </row>
    <row r="626" spans="1:27" s="82" customFormat="1" x14ac:dyDescent="0.3">
      <c r="A626" s="87" t="s">
        <v>81</v>
      </c>
      <c r="B626" s="86" t="str">
        <f>VLOOKUP(A626,'CENTROS DE COSTOS'!A:D,2,0)</f>
        <v>0036-0007</v>
      </c>
      <c r="C626" s="86" t="str">
        <f>VLOOKUP(A626,'CENTROS DE COSTOS'!A:D,3,0)</f>
        <v>Wompi Santander</v>
      </c>
      <c r="D626" s="87" t="s">
        <v>3859</v>
      </c>
      <c r="E626" s="88" t="s">
        <v>4272</v>
      </c>
      <c r="F626" s="87" t="s">
        <v>3306</v>
      </c>
      <c r="G626" s="86" t="s">
        <v>31</v>
      </c>
      <c r="H626" s="87" t="s">
        <v>891</v>
      </c>
      <c r="I626" s="87" t="s">
        <v>913</v>
      </c>
      <c r="J626" s="87" t="s">
        <v>3769</v>
      </c>
      <c r="K626" s="86" t="s">
        <v>1170</v>
      </c>
      <c r="L626" s="87" t="s">
        <v>4962</v>
      </c>
      <c r="M626" s="89">
        <v>45995.642361111109</v>
      </c>
      <c r="N626" s="89">
        <v>46021.706250000003</v>
      </c>
      <c r="O626" s="86"/>
      <c r="P626" s="87" t="s">
        <v>1262</v>
      </c>
      <c r="Q626" s="87" t="s">
        <v>1274</v>
      </c>
      <c r="R626" s="87" t="s">
        <v>1275</v>
      </c>
      <c r="S626" s="87" t="s">
        <v>5658</v>
      </c>
      <c r="T626" s="87" t="s">
        <v>1253</v>
      </c>
      <c r="U626" s="87" t="s">
        <v>1845</v>
      </c>
      <c r="V626" s="87" t="s">
        <v>40</v>
      </c>
      <c r="W626" s="87" t="s">
        <v>121</v>
      </c>
      <c r="X626" s="87" t="s">
        <v>1205</v>
      </c>
      <c r="Y626" s="87">
        <v>1</v>
      </c>
      <c r="Z626" s="90">
        <f>IF(T626="SOPORTE_TELEFÓNICO",'TARIFAS 2025'!$B$14,IF(V626="PRINCIPAL",'TARIFAS 2025'!$B$8,IF(V626="INTERMEDIA",'TARIFAS 2025'!$C$8,IF(V626="LEJANA",'TARIFAS 2025'!$D$8))))</f>
        <v>22000</v>
      </c>
      <c r="AA626" s="90">
        <f t="shared" si="11"/>
        <v>22000</v>
      </c>
    </row>
    <row r="627" spans="1:27" s="82" customFormat="1" x14ac:dyDescent="0.3">
      <c r="A627" s="87" t="s">
        <v>71</v>
      </c>
      <c r="B627" s="86" t="str">
        <f>VLOOKUP(A627,'CENTROS DE COSTOS'!A:D,2,0)</f>
        <v>0036-0004</v>
      </c>
      <c r="C627" s="86" t="str">
        <f>VLOOKUP(A627,'CENTROS DE COSTOS'!A:D,3,0)</f>
        <v>Wompi Centro</v>
      </c>
      <c r="D627" s="87" t="s">
        <v>3808</v>
      </c>
      <c r="E627" s="88" t="s">
        <v>4273</v>
      </c>
      <c r="F627" s="87" t="s">
        <v>3307</v>
      </c>
      <c r="G627" s="86" t="s">
        <v>31</v>
      </c>
      <c r="H627" s="87" t="s">
        <v>618</v>
      </c>
      <c r="I627" s="87" t="s">
        <v>674</v>
      </c>
      <c r="J627" s="87" t="s">
        <v>3770</v>
      </c>
      <c r="K627" s="86" t="s">
        <v>1170</v>
      </c>
      <c r="L627" s="87" t="s">
        <v>4963</v>
      </c>
      <c r="M627" s="89">
        <v>45939.480555555558</v>
      </c>
      <c r="N627" s="89">
        <v>46021.707638888889</v>
      </c>
      <c r="O627" s="86"/>
      <c r="P627" s="87" t="s">
        <v>1254</v>
      </c>
      <c r="Q627" s="87" t="s">
        <v>1255</v>
      </c>
      <c r="R627" s="87" t="s">
        <v>1256</v>
      </c>
      <c r="S627" s="87" t="s">
        <v>5659</v>
      </c>
      <c r="T627" s="87" t="s">
        <v>1253</v>
      </c>
      <c r="U627" s="87" t="s">
        <v>1845</v>
      </c>
      <c r="V627" s="87" t="s">
        <v>41</v>
      </c>
      <c r="W627" s="87" t="s">
        <v>121</v>
      </c>
      <c r="X627" s="87" t="s">
        <v>1306</v>
      </c>
      <c r="Y627" s="87">
        <v>3</v>
      </c>
      <c r="Z627" s="90">
        <f>IF(T627="SOPORTE_TELEFÓNICO",'TARIFAS 2025'!$B$14,IF(V627="PRINCIPAL",'TARIFAS 2025'!$B$8,IF(V627="INTERMEDIA",'TARIFAS 2025'!$C$8,IF(V627="LEJANA",'TARIFAS 2025'!$D$8))))</f>
        <v>22000</v>
      </c>
      <c r="AA627" s="90">
        <f t="shared" si="11"/>
        <v>66000</v>
      </c>
    </row>
    <row r="628" spans="1:27" s="82" customFormat="1" x14ac:dyDescent="0.3">
      <c r="A628" s="87" t="s">
        <v>91</v>
      </c>
      <c r="B628" s="86" t="str">
        <f>VLOOKUP(A628,'CENTROS DE COSTOS'!A:D,2,0)</f>
        <v>0036-0003</v>
      </c>
      <c r="C628" s="86" t="str">
        <f>VLOOKUP(A628,'CENTROS DE COSTOS'!A:D,3,0)</f>
        <v>Wompi Suroccidente</v>
      </c>
      <c r="D628" s="87" t="s">
        <v>3860</v>
      </c>
      <c r="E628" s="88" t="s">
        <v>4274</v>
      </c>
      <c r="F628" s="87" t="s">
        <v>3308</v>
      </c>
      <c r="G628" s="86" t="s">
        <v>31</v>
      </c>
      <c r="H628" s="87" t="s">
        <v>133</v>
      </c>
      <c r="I628" s="87" t="s">
        <v>884</v>
      </c>
      <c r="J628" s="87" t="s">
        <v>3771</v>
      </c>
      <c r="K628" s="86" t="s">
        <v>1170</v>
      </c>
      <c r="L628" s="87" t="s">
        <v>4964</v>
      </c>
      <c r="M628" s="89">
        <v>45940.404861111107</v>
      </c>
      <c r="N628" s="89">
        <v>46021.708333333343</v>
      </c>
      <c r="O628" s="86"/>
      <c r="P628" s="87" t="s">
        <v>1254</v>
      </c>
      <c r="Q628" s="87" t="s">
        <v>1255</v>
      </c>
      <c r="R628" s="87" t="s">
        <v>1256</v>
      </c>
      <c r="S628" s="87" t="s">
        <v>5660</v>
      </c>
      <c r="T628" s="87" t="s">
        <v>1253</v>
      </c>
      <c r="U628" s="87" t="s">
        <v>1841</v>
      </c>
      <c r="V628" s="87" t="s">
        <v>41</v>
      </c>
      <c r="W628" s="87" t="s">
        <v>121</v>
      </c>
      <c r="X628" s="87" t="s">
        <v>1288</v>
      </c>
      <c r="Y628" s="87">
        <v>3</v>
      </c>
      <c r="Z628" s="90">
        <f>IF(T628="SOPORTE_TELEFÓNICO",'TARIFAS 2025'!$B$14,IF(V628="PRINCIPAL",'TARIFAS 2025'!$B$8,IF(V628="INTERMEDIA",'TARIFAS 2025'!$C$8,IF(V628="LEJANA",'TARIFAS 2025'!$D$8))))</f>
        <v>22000</v>
      </c>
      <c r="AA628" s="90">
        <f t="shared" si="11"/>
        <v>66000</v>
      </c>
    </row>
    <row r="629" spans="1:27" s="82" customFormat="1" x14ac:dyDescent="0.3">
      <c r="A629" s="87" t="s">
        <v>86</v>
      </c>
      <c r="B629" s="86" t="str">
        <f>VLOOKUP(A629,'CENTROS DE COSTOS'!A:D,2,0)</f>
        <v>0036-0002</v>
      </c>
      <c r="C629" s="86" t="str">
        <f>VLOOKUP(A629,'CENTROS DE COSTOS'!A:D,3,0)</f>
        <v>Wompi Eje Cafetero</v>
      </c>
      <c r="D629" s="87" t="s">
        <v>3861</v>
      </c>
      <c r="E629" s="88" t="s">
        <v>4275</v>
      </c>
      <c r="F629" s="87" t="s">
        <v>3309</v>
      </c>
      <c r="G629" s="86" t="s">
        <v>31</v>
      </c>
      <c r="H629" s="87" t="s">
        <v>126</v>
      </c>
      <c r="I629" s="87" t="s">
        <v>459</v>
      </c>
      <c r="J629" s="87" t="s">
        <v>3772</v>
      </c>
      <c r="K629" s="86" t="s">
        <v>1170</v>
      </c>
      <c r="L629" s="87" t="s">
        <v>4965</v>
      </c>
      <c r="M629" s="89">
        <v>46019.375</v>
      </c>
      <c r="N629" s="89">
        <v>46021.710416666669</v>
      </c>
      <c r="O629" s="86"/>
      <c r="P629" s="87" t="s">
        <v>1257</v>
      </c>
      <c r="Q629" s="87" t="s">
        <v>1258</v>
      </c>
      <c r="R629" s="87" t="s">
        <v>1259</v>
      </c>
      <c r="S629" s="87" t="s">
        <v>5661</v>
      </c>
      <c r="T629" s="87" t="s">
        <v>1253</v>
      </c>
      <c r="U629" s="87" t="s">
        <v>1845</v>
      </c>
      <c r="V629" s="87" t="s">
        <v>42</v>
      </c>
      <c r="W629" s="87" t="s">
        <v>121</v>
      </c>
      <c r="X629" s="87" t="s">
        <v>1207</v>
      </c>
      <c r="Y629" s="87">
        <v>1</v>
      </c>
      <c r="Z629" s="90">
        <f>IF(T629="SOPORTE_TELEFÓNICO",'TARIFAS 2025'!$B$14,IF(V629="PRINCIPAL",'TARIFAS 2025'!$B$8,IF(V629="INTERMEDIA",'TARIFAS 2025'!$C$8,IF(V629="LEJANA",'TARIFAS 2025'!$D$8))))</f>
        <v>22000</v>
      </c>
      <c r="AA629" s="90">
        <f t="shared" si="11"/>
        <v>22000</v>
      </c>
    </row>
    <row r="630" spans="1:27" s="82" customFormat="1" x14ac:dyDescent="0.3">
      <c r="A630" s="87" t="s">
        <v>88</v>
      </c>
      <c r="B630" s="86" t="str">
        <f>VLOOKUP(A630,'CENTROS DE COSTOS'!A:D,2,0)</f>
        <v>0036-0005</v>
      </c>
      <c r="C630" s="86" t="str">
        <f>VLOOKUP(A630,'CENTROS DE COSTOS'!A:D,3,0)</f>
        <v>Wompi Noroccidente</v>
      </c>
      <c r="D630" s="87" t="s">
        <v>1644</v>
      </c>
      <c r="E630" s="88" t="s">
        <v>4276</v>
      </c>
      <c r="F630" s="87" t="s">
        <v>1609</v>
      </c>
      <c r="G630" s="86" t="s">
        <v>31</v>
      </c>
      <c r="H630" s="87" t="s">
        <v>120</v>
      </c>
      <c r="I630" s="87" t="s">
        <v>88</v>
      </c>
      <c r="J630" s="87" t="s">
        <v>1754</v>
      </c>
      <c r="K630" s="86" t="s">
        <v>1170</v>
      </c>
      <c r="L630" s="87" t="s">
        <v>4966</v>
      </c>
      <c r="M630" s="89">
        <v>46002.333333333343</v>
      </c>
      <c r="N630" s="89">
        <v>46021.711111111108</v>
      </c>
      <c r="O630" s="86"/>
      <c r="P630" s="87" t="s">
        <v>1254</v>
      </c>
      <c r="Q630" s="87" t="s">
        <v>1255</v>
      </c>
      <c r="R630" s="87" t="s">
        <v>1324</v>
      </c>
      <c r="S630" s="87" t="s">
        <v>5662</v>
      </c>
      <c r="T630" s="87" t="s">
        <v>1253</v>
      </c>
      <c r="U630" s="87" t="s">
        <v>1842</v>
      </c>
      <c r="V630" s="87" t="s">
        <v>40</v>
      </c>
      <c r="W630" s="87" t="s">
        <v>121</v>
      </c>
      <c r="X630" s="87" t="s">
        <v>1220</v>
      </c>
      <c r="Y630" s="87">
        <v>2</v>
      </c>
      <c r="Z630" s="90">
        <f>IF(T630="SOPORTE_TELEFÓNICO",'TARIFAS 2025'!$B$14,IF(V630="PRINCIPAL",'TARIFAS 2025'!$B$8,IF(V630="INTERMEDIA",'TARIFAS 2025'!$C$8,IF(V630="LEJANA",'TARIFAS 2025'!$D$8))))</f>
        <v>22000</v>
      </c>
      <c r="AA630" s="90">
        <f t="shared" si="11"/>
        <v>44000</v>
      </c>
    </row>
    <row r="631" spans="1:27" s="82" customFormat="1" x14ac:dyDescent="0.3">
      <c r="A631" s="87" t="s">
        <v>88</v>
      </c>
      <c r="B631" s="86" t="str">
        <f>VLOOKUP(A631,'CENTROS DE COSTOS'!A:D,2,0)</f>
        <v>0036-0005</v>
      </c>
      <c r="C631" s="86" t="str">
        <f>VLOOKUP(A631,'CENTROS DE COSTOS'!A:D,3,0)</f>
        <v>Wompi Noroccidente</v>
      </c>
      <c r="D631" s="87" t="s">
        <v>1644</v>
      </c>
      <c r="E631" s="88" t="s">
        <v>4277</v>
      </c>
      <c r="F631" s="87" t="s">
        <v>3310</v>
      </c>
      <c r="G631" s="86" t="s">
        <v>31</v>
      </c>
      <c r="H631" s="87" t="s">
        <v>120</v>
      </c>
      <c r="I631" s="87" t="s">
        <v>88</v>
      </c>
      <c r="J631" s="87" t="s">
        <v>3773</v>
      </c>
      <c r="K631" s="86" t="s">
        <v>1170</v>
      </c>
      <c r="L631" s="87" t="s">
        <v>4967</v>
      </c>
      <c r="M631" s="89">
        <v>45939.4375</v>
      </c>
      <c r="N631" s="89">
        <v>46021.714583333327</v>
      </c>
      <c r="O631" s="86"/>
      <c r="P631" s="87" t="s">
        <v>1254</v>
      </c>
      <c r="Q631" s="87" t="s">
        <v>1255</v>
      </c>
      <c r="R631" s="87" t="s">
        <v>1256</v>
      </c>
      <c r="S631" s="87" t="s">
        <v>5663</v>
      </c>
      <c r="T631" s="87" t="s">
        <v>1253</v>
      </c>
      <c r="U631" s="87" t="s">
        <v>1846</v>
      </c>
      <c r="V631" s="87" t="s">
        <v>40</v>
      </c>
      <c r="W631" s="87" t="s">
        <v>121</v>
      </c>
      <c r="X631" s="87" t="s">
        <v>1319</v>
      </c>
      <c r="Y631" s="87">
        <v>3</v>
      </c>
      <c r="Z631" s="90">
        <f>IF(T631="SOPORTE_TELEFÓNICO",'TARIFAS 2025'!$B$14,IF(V631="PRINCIPAL",'TARIFAS 2025'!$B$8,IF(V631="INTERMEDIA",'TARIFAS 2025'!$C$8,IF(V631="LEJANA",'TARIFAS 2025'!$D$8))))</f>
        <v>22000</v>
      </c>
      <c r="AA631" s="90">
        <f t="shared" si="11"/>
        <v>66000</v>
      </c>
    </row>
    <row r="632" spans="1:27" s="82" customFormat="1" x14ac:dyDescent="0.3">
      <c r="A632" s="87" t="s">
        <v>71</v>
      </c>
      <c r="B632" s="86" t="str">
        <f>VLOOKUP(A632,'CENTROS DE COSTOS'!A:D,2,0)</f>
        <v>0036-0004</v>
      </c>
      <c r="C632" s="86" t="str">
        <f>VLOOKUP(A632,'CENTROS DE COSTOS'!A:D,3,0)</f>
        <v>Wompi Centro</v>
      </c>
      <c r="D632" s="87" t="s">
        <v>1637</v>
      </c>
      <c r="E632" s="88" t="s">
        <v>4278</v>
      </c>
      <c r="F632" s="87" t="s">
        <v>3311</v>
      </c>
      <c r="G632" s="86" t="s">
        <v>31</v>
      </c>
      <c r="H632" s="87" t="s">
        <v>618</v>
      </c>
      <c r="I632" s="87" t="s">
        <v>71</v>
      </c>
      <c r="J632" s="87" t="s">
        <v>3774</v>
      </c>
      <c r="K632" s="86" t="s">
        <v>1170</v>
      </c>
      <c r="L632" s="87" t="s">
        <v>4968</v>
      </c>
      <c r="M632" s="89">
        <v>46014.51666666667</v>
      </c>
      <c r="N632" s="89">
        <v>46021.716666666667</v>
      </c>
      <c r="O632" s="86"/>
      <c r="P632" s="87" t="s">
        <v>1340</v>
      </c>
      <c r="Q632" s="87" t="s">
        <v>1400</v>
      </c>
      <c r="R632" s="87" t="s">
        <v>1397</v>
      </c>
      <c r="S632" s="87" t="s">
        <v>5664</v>
      </c>
      <c r="T632" s="87" t="s">
        <v>1172</v>
      </c>
      <c r="U632" s="87" t="s">
        <v>1848</v>
      </c>
      <c r="V632" s="87" t="s">
        <v>40</v>
      </c>
      <c r="W632" s="87" t="s">
        <v>121</v>
      </c>
      <c r="X632" s="87" t="s">
        <v>1388</v>
      </c>
      <c r="Y632" s="87">
        <v>1</v>
      </c>
      <c r="Z632" s="90">
        <f>IF(T632="SOPORTE_TELEFÓNICO",'TARIFAS 2025'!$B$14,IF(V632="PRINCIPAL",'TARIFAS 2025'!$B$8,IF(V632="INTERMEDIA",'TARIFAS 2025'!$C$8,IF(V632="LEJANA",'TARIFAS 2025'!$D$8))))</f>
        <v>51282</v>
      </c>
      <c r="AA632" s="90">
        <f t="shared" si="11"/>
        <v>51282</v>
      </c>
    </row>
    <row r="633" spans="1:27" s="82" customFormat="1" x14ac:dyDescent="0.3">
      <c r="A633" s="87" t="s">
        <v>86</v>
      </c>
      <c r="B633" s="86" t="str">
        <f>VLOOKUP(A633,'CENTROS DE COSTOS'!A:D,2,0)</f>
        <v>0036-0002</v>
      </c>
      <c r="C633" s="86" t="str">
        <f>VLOOKUP(A633,'CENTROS DE COSTOS'!A:D,3,0)</f>
        <v>Wompi Eje Cafetero</v>
      </c>
      <c r="D633" s="87" t="s">
        <v>1685</v>
      </c>
      <c r="E633" s="88" t="s">
        <v>4279</v>
      </c>
      <c r="F633" s="87" t="s">
        <v>3312</v>
      </c>
      <c r="G633" s="86" t="s">
        <v>31</v>
      </c>
      <c r="H633" s="87" t="s">
        <v>126</v>
      </c>
      <c r="I633" s="87" t="s">
        <v>86</v>
      </c>
      <c r="J633" s="87" t="s">
        <v>3376</v>
      </c>
      <c r="K633" s="86" t="s">
        <v>1170</v>
      </c>
      <c r="L633" s="87" t="s">
        <v>4969</v>
      </c>
      <c r="M633" s="89">
        <v>45946.609722222223</v>
      </c>
      <c r="N633" s="89">
        <v>46021.718055555553</v>
      </c>
      <c r="O633" s="86"/>
      <c r="P633" s="87" t="s">
        <v>1254</v>
      </c>
      <c r="Q633" s="87" t="s">
        <v>1255</v>
      </c>
      <c r="R633" s="87" t="s">
        <v>1256</v>
      </c>
      <c r="S633" s="87" t="s">
        <v>5665</v>
      </c>
      <c r="T633" s="87" t="s">
        <v>1253</v>
      </c>
      <c r="U633" s="87" t="s">
        <v>1846</v>
      </c>
      <c r="V633" s="87" t="s">
        <v>40</v>
      </c>
      <c r="W633" s="87" t="s">
        <v>121</v>
      </c>
      <c r="X633" s="87" t="s">
        <v>1288</v>
      </c>
      <c r="Y633" s="87">
        <v>4</v>
      </c>
      <c r="Z633" s="90">
        <f>IF(T633="SOPORTE_TELEFÓNICO",'TARIFAS 2025'!$B$14,IF(V633="PRINCIPAL",'TARIFAS 2025'!$B$8,IF(V633="INTERMEDIA",'TARIFAS 2025'!$C$8,IF(V633="LEJANA",'TARIFAS 2025'!$D$8))))</f>
        <v>22000</v>
      </c>
      <c r="AA633" s="90">
        <f t="shared" si="11"/>
        <v>88000</v>
      </c>
    </row>
    <row r="634" spans="1:27" s="82" customFormat="1" x14ac:dyDescent="0.3">
      <c r="A634" s="87" t="s">
        <v>89</v>
      </c>
      <c r="B634" s="86" t="str">
        <f>VLOOKUP(A634,'CENTROS DE COSTOS'!A:D,2,0)</f>
        <v>0036-0001</v>
      </c>
      <c r="C634" s="86" t="str">
        <f>VLOOKUP(A634,'CENTROS DE COSTOS'!A:D,3,0)</f>
        <v>Wompi Costa</v>
      </c>
      <c r="D634" s="87" t="s">
        <v>1649</v>
      </c>
      <c r="E634" s="88" t="s">
        <v>4280</v>
      </c>
      <c r="F634" s="87" t="s">
        <v>3313</v>
      </c>
      <c r="G634" s="86" t="s">
        <v>31</v>
      </c>
      <c r="H634" s="87" t="s">
        <v>276</v>
      </c>
      <c r="I634" s="87" t="s">
        <v>89</v>
      </c>
      <c r="J634" s="87" t="s">
        <v>1344</v>
      </c>
      <c r="K634" s="86" t="s">
        <v>1170</v>
      </c>
      <c r="L634" s="87" t="s">
        <v>4970</v>
      </c>
      <c r="M634" s="89">
        <v>46020.62222222222</v>
      </c>
      <c r="N634" s="89">
        <v>46021.720138888893</v>
      </c>
      <c r="O634" s="86"/>
      <c r="P634" s="87" t="s">
        <v>1262</v>
      </c>
      <c r="Q634" s="87" t="s">
        <v>1274</v>
      </c>
      <c r="R634" s="87" t="s">
        <v>1275</v>
      </c>
      <c r="S634" s="87" t="s">
        <v>5666</v>
      </c>
      <c r="T634" s="87" t="s">
        <v>1172</v>
      </c>
      <c r="U634" s="87" t="s">
        <v>1842</v>
      </c>
      <c r="V634" s="87" t="s">
        <v>40</v>
      </c>
      <c r="W634" s="87" t="s">
        <v>121</v>
      </c>
      <c r="X634" s="87" t="s">
        <v>1209</v>
      </c>
      <c r="Y634" s="87">
        <v>1</v>
      </c>
      <c r="Z634" s="90">
        <f>IF(T634="SOPORTE_TELEFÓNICO",'TARIFAS 2025'!$B$14,IF(V634="PRINCIPAL",'TARIFAS 2025'!$B$8,IF(V634="INTERMEDIA",'TARIFAS 2025'!$C$8,IF(V634="LEJANA",'TARIFAS 2025'!$D$8))))</f>
        <v>51282</v>
      </c>
      <c r="AA634" s="90">
        <f t="shared" si="11"/>
        <v>51282</v>
      </c>
    </row>
    <row r="635" spans="1:27" s="82" customFormat="1" x14ac:dyDescent="0.3">
      <c r="A635" s="87" t="s">
        <v>86</v>
      </c>
      <c r="B635" s="86" t="str">
        <f>VLOOKUP(A635,'CENTROS DE COSTOS'!A:D,2,0)</f>
        <v>0036-0002</v>
      </c>
      <c r="C635" s="86" t="str">
        <f>VLOOKUP(A635,'CENTROS DE COSTOS'!A:D,3,0)</f>
        <v>Wompi Eje Cafetero</v>
      </c>
      <c r="D635" s="87" t="s">
        <v>1685</v>
      </c>
      <c r="E635" s="88" t="s">
        <v>4281</v>
      </c>
      <c r="F635" s="87" t="s">
        <v>3314</v>
      </c>
      <c r="G635" s="86" t="s">
        <v>31</v>
      </c>
      <c r="H635" s="87" t="s">
        <v>126</v>
      </c>
      <c r="I635" s="87" t="s">
        <v>86</v>
      </c>
      <c r="J635" s="87" t="s">
        <v>3775</v>
      </c>
      <c r="K635" s="86" t="s">
        <v>1170</v>
      </c>
      <c r="L635" s="87" t="s">
        <v>4971</v>
      </c>
      <c r="M635" s="89">
        <v>45960.392361111109</v>
      </c>
      <c r="N635" s="89">
        <v>46021.720833333333</v>
      </c>
      <c r="O635" s="86"/>
      <c r="P635" s="87" t="s">
        <v>1254</v>
      </c>
      <c r="Q635" s="87" t="s">
        <v>1255</v>
      </c>
      <c r="R635" s="87" t="s">
        <v>1256</v>
      </c>
      <c r="S635" s="87" t="s">
        <v>5667</v>
      </c>
      <c r="T635" s="87" t="s">
        <v>1253</v>
      </c>
      <c r="U635" s="87" t="s">
        <v>1841</v>
      </c>
      <c r="V635" s="87" t="s">
        <v>40</v>
      </c>
      <c r="W635" s="87" t="s">
        <v>121</v>
      </c>
      <c r="X635" s="87" t="s">
        <v>1288</v>
      </c>
      <c r="Y635" s="87">
        <v>3</v>
      </c>
      <c r="Z635" s="90">
        <f>IF(T635="SOPORTE_TELEFÓNICO",'TARIFAS 2025'!$B$14,IF(V635="PRINCIPAL",'TARIFAS 2025'!$B$8,IF(V635="INTERMEDIA",'TARIFAS 2025'!$C$8,IF(V635="LEJANA",'TARIFAS 2025'!$D$8))))</f>
        <v>22000</v>
      </c>
      <c r="AA635" s="90">
        <f t="shared" si="11"/>
        <v>66000</v>
      </c>
    </row>
    <row r="636" spans="1:27" s="82" customFormat="1" x14ac:dyDescent="0.3">
      <c r="A636" s="87" t="s">
        <v>88</v>
      </c>
      <c r="B636" s="86" t="str">
        <f>VLOOKUP(A636,'CENTROS DE COSTOS'!A:D,2,0)</f>
        <v>0036-0005</v>
      </c>
      <c r="C636" s="86" t="str">
        <f>VLOOKUP(A636,'CENTROS DE COSTOS'!A:D,3,0)</f>
        <v>Wompi Noroccidente</v>
      </c>
      <c r="D636" s="87" t="s">
        <v>1641</v>
      </c>
      <c r="E636" s="88" t="s">
        <v>4282</v>
      </c>
      <c r="F636" s="87" t="s">
        <v>3152</v>
      </c>
      <c r="G636" s="86" t="s">
        <v>31</v>
      </c>
      <c r="H636" s="87" t="s">
        <v>120</v>
      </c>
      <c r="I636" s="87" t="s">
        <v>155</v>
      </c>
      <c r="J636" s="87" t="s">
        <v>2001</v>
      </c>
      <c r="K636" s="86" t="s">
        <v>1170</v>
      </c>
      <c r="L636" s="87" t="s">
        <v>4972</v>
      </c>
      <c r="M636" s="89">
        <v>45935.375</v>
      </c>
      <c r="N636" s="89">
        <v>46021.722222222219</v>
      </c>
      <c r="O636" s="86"/>
      <c r="P636" s="87" t="s">
        <v>1254</v>
      </c>
      <c r="Q636" s="87" t="s">
        <v>1255</v>
      </c>
      <c r="R636" s="87" t="s">
        <v>1256</v>
      </c>
      <c r="S636" s="87" t="s">
        <v>5668</v>
      </c>
      <c r="T636" s="87" t="s">
        <v>1253</v>
      </c>
      <c r="U636" s="87" t="s">
        <v>1846</v>
      </c>
      <c r="V636" s="87" t="s">
        <v>40</v>
      </c>
      <c r="W636" s="87" t="s">
        <v>121</v>
      </c>
      <c r="X636" s="87" t="s">
        <v>5725</v>
      </c>
      <c r="Y636" s="87">
        <v>5</v>
      </c>
      <c r="Z636" s="90">
        <f>IF(T636="SOPORTE_TELEFÓNICO",'TARIFAS 2025'!$B$14,IF(V636="PRINCIPAL",'TARIFAS 2025'!$B$8,IF(V636="INTERMEDIA",'TARIFAS 2025'!$C$8,IF(V636="LEJANA",'TARIFAS 2025'!$D$8))))</f>
        <v>22000</v>
      </c>
      <c r="AA636" s="90">
        <f t="shared" si="11"/>
        <v>110000</v>
      </c>
    </row>
    <row r="637" spans="1:27" s="82" customFormat="1" x14ac:dyDescent="0.3">
      <c r="A637" s="87" t="s">
        <v>81</v>
      </c>
      <c r="B637" s="86" t="str">
        <f>VLOOKUP(A637,'CENTROS DE COSTOS'!A:D,2,0)</f>
        <v>0036-0007</v>
      </c>
      <c r="C637" s="86" t="str">
        <f>VLOOKUP(A637,'CENTROS DE COSTOS'!A:D,3,0)</f>
        <v>Wompi Santander</v>
      </c>
      <c r="D637" s="87" t="s">
        <v>3862</v>
      </c>
      <c r="E637" s="88" t="s">
        <v>4283</v>
      </c>
      <c r="F637" s="87" t="s">
        <v>3315</v>
      </c>
      <c r="G637" s="86" t="s">
        <v>31</v>
      </c>
      <c r="H637" s="87" t="s">
        <v>891</v>
      </c>
      <c r="I637" s="87" t="s">
        <v>914</v>
      </c>
      <c r="J637" s="87" t="s">
        <v>3776</v>
      </c>
      <c r="K637" s="86" t="s">
        <v>1170</v>
      </c>
      <c r="L637" s="87" t="s">
        <v>4973</v>
      </c>
      <c r="M637" s="89">
        <v>46011.411111111112</v>
      </c>
      <c r="N637" s="89">
        <v>46021.723611111112</v>
      </c>
      <c r="O637" s="86"/>
      <c r="P637" s="87" t="s">
        <v>1257</v>
      </c>
      <c r="Q637" s="87" t="s">
        <v>1258</v>
      </c>
      <c r="R637" s="87" t="s">
        <v>1271</v>
      </c>
      <c r="S637" s="87" t="s">
        <v>5669</v>
      </c>
      <c r="T637" s="87" t="s">
        <v>1253</v>
      </c>
      <c r="U637" s="87" t="s">
        <v>1841</v>
      </c>
      <c r="V637" s="87" t="s">
        <v>42</v>
      </c>
      <c r="W637" s="87" t="s">
        <v>121</v>
      </c>
      <c r="X637" s="87" t="s">
        <v>1188</v>
      </c>
      <c r="Y637" s="87">
        <v>1</v>
      </c>
      <c r="Z637" s="90">
        <f>IF(T637="SOPORTE_TELEFÓNICO",'TARIFAS 2025'!$B$14,IF(V637="PRINCIPAL",'TARIFAS 2025'!$B$8,IF(V637="INTERMEDIA",'TARIFAS 2025'!$C$8,IF(V637="LEJANA",'TARIFAS 2025'!$D$8))))</f>
        <v>22000</v>
      </c>
      <c r="AA637" s="90">
        <f t="shared" si="11"/>
        <v>22000</v>
      </c>
    </row>
    <row r="638" spans="1:27" s="82" customFormat="1" x14ac:dyDescent="0.3">
      <c r="A638" s="87" t="s">
        <v>91</v>
      </c>
      <c r="B638" s="86" t="str">
        <f>VLOOKUP(A638,'CENTROS DE COSTOS'!A:D,2,0)</f>
        <v>0036-0003</v>
      </c>
      <c r="C638" s="86" t="str">
        <f>VLOOKUP(A638,'CENTROS DE COSTOS'!A:D,3,0)</f>
        <v>Wompi Suroccidente</v>
      </c>
      <c r="D638" s="87" t="s">
        <v>1666</v>
      </c>
      <c r="E638" s="88" t="s">
        <v>4284</v>
      </c>
      <c r="F638" s="87" t="s">
        <v>3316</v>
      </c>
      <c r="G638" s="86" t="s">
        <v>31</v>
      </c>
      <c r="H638" s="87" t="s">
        <v>133</v>
      </c>
      <c r="I638" s="87" t="s">
        <v>863</v>
      </c>
      <c r="J638" s="87" t="s">
        <v>3777</v>
      </c>
      <c r="K638" s="86" t="s">
        <v>1170</v>
      </c>
      <c r="L638" s="87" t="s">
        <v>4974</v>
      </c>
      <c r="M638" s="89">
        <v>46020.429861111108</v>
      </c>
      <c r="N638" s="89">
        <v>46021.726388888892</v>
      </c>
      <c r="O638" s="86"/>
      <c r="P638" s="87" t="s">
        <v>1247</v>
      </c>
      <c r="Q638" s="87" t="s">
        <v>1300</v>
      </c>
      <c r="R638" s="87" t="s">
        <v>1301</v>
      </c>
      <c r="S638" s="87" t="s">
        <v>5670</v>
      </c>
      <c r="T638" s="87" t="s">
        <v>1172</v>
      </c>
      <c r="U638" s="87" t="s">
        <v>1841</v>
      </c>
      <c r="V638" s="87" t="s">
        <v>41</v>
      </c>
      <c r="W638" s="87" t="s">
        <v>121</v>
      </c>
      <c r="X638" s="87" t="s">
        <v>1195</v>
      </c>
      <c r="Y638" s="87">
        <v>1</v>
      </c>
      <c r="Z638" s="90">
        <f>IF(T638="SOPORTE_TELEFÓNICO",'TARIFAS 2025'!$B$14,IF(V638="PRINCIPAL",'TARIFAS 2025'!$B$8,IF(V638="INTERMEDIA",'TARIFAS 2025'!$C$8,IF(V638="LEJANA",'TARIFAS 2025'!$D$8))))</f>
        <v>172989</v>
      </c>
      <c r="AA638" s="90">
        <f t="shared" si="11"/>
        <v>172989</v>
      </c>
    </row>
    <row r="639" spans="1:27" s="82" customFormat="1" x14ac:dyDescent="0.3">
      <c r="A639" s="87" t="s">
        <v>88</v>
      </c>
      <c r="B639" s="86" t="str">
        <f>VLOOKUP(A639,'CENTROS DE COSTOS'!A:D,2,0)</f>
        <v>0036-0005</v>
      </c>
      <c r="C639" s="86" t="str">
        <f>VLOOKUP(A639,'CENTROS DE COSTOS'!A:D,3,0)</f>
        <v>Wompi Noroccidente</v>
      </c>
      <c r="D639" s="87" t="s">
        <v>1644</v>
      </c>
      <c r="E639" s="88" t="s">
        <v>4285</v>
      </c>
      <c r="F639" s="87" t="s">
        <v>3317</v>
      </c>
      <c r="G639" s="86" t="s">
        <v>31</v>
      </c>
      <c r="H639" s="87" t="s">
        <v>120</v>
      </c>
      <c r="I639" s="87" t="s">
        <v>88</v>
      </c>
      <c r="J639" s="87" t="s">
        <v>1876</v>
      </c>
      <c r="K639" s="86" t="s">
        <v>1170</v>
      </c>
      <c r="L639" s="87" t="s">
        <v>4975</v>
      </c>
      <c r="M639" s="89">
        <v>46010.64166666667</v>
      </c>
      <c r="N639" s="89">
        <v>46021.727777777778</v>
      </c>
      <c r="O639" s="86"/>
      <c r="P639" s="87" t="s">
        <v>1254</v>
      </c>
      <c r="Q639" s="87" t="s">
        <v>1255</v>
      </c>
      <c r="R639" s="87" t="s">
        <v>1324</v>
      </c>
      <c r="S639" s="87" t="s">
        <v>5671</v>
      </c>
      <c r="T639" s="87" t="s">
        <v>1253</v>
      </c>
      <c r="U639" s="87" t="s">
        <v>1840</v>
      </c>
      <c r="V639" s="87" t="s">
        <v>40</v>
      </c>
      <c r="W639" s="87" t="s">
        <v>121</v>
      </c>
      <c r="X639" s="87" t="s">
        <v>1220</v>
      </c>
      <c r="Y639" s="87">
        <v>2</v>
      </c>
      <c r="Z639" s="90">
        <f>IF(T639="SOPORTE_TELEFÓNICO",'TARIFAS 2025'!$B$14,IF(V639="PRINCIPAL",'TARIFAS 2025'!$B$8,IF(V639="INTERMEDIA",'TARIFAS 2025'!$C$8,IF(V639="LEJANA",'TARIFAS 2025'!$D$8))))</f>
        <v>22000</v>
      </c>
      <c r="AA639" s="90">
        <f t="shared" si="11"/>
        <v>44000</v>
      </c>
    </row>
    <row r="640" spans="1:27" s="82" customFormat="1" x14ac:dyDescent="0.3">
      <c r="A640" s="87" t="s">
        <v>77</v>
      </c>
      <c r="B640" s="86" t="str">
        <f>VLOOKUP(A640,'CENTROS DE COSTOS'!A:D,2,0)</f>
        <v>0036-0003</v>
      </c>
      <c r="C640" s="86" t="str">
        <f>VLOOKUP(A640,'CENTROS DE COSTOS'!A:D,3,0)</f>
        <v>Wompi Suroccidente</v>
      </c>
      <c r="D640" s="87" t="s">
        <v>1639</v>
      </c>
      <c r="E640" s="88" t="s">
        <v>4286</v>
      </c>
      <c r="F640" s="87" t="s">
        <v>3318</v>
      </c>
      <c r="G640" s="86" t="s">
        <v>31</v>
      </c>
      <c r="H640" s="87" t="s">
        <v>1101</v>
      </c>
      <c r="I640" s="87" t="s">
        <v>77</v>
      </c>
      <c r="J640" s="87" t="s">
        <v>3778</v>
      </c>
      <c r="K640" s="86" t="s">
        <v>1170</v>
      </c>
      <c r="L640" s="87" t="s">
        <v>4976</v>
      </c>
      <c r="M640" s="89">
        <v>45947.333333333343</v>
      </c>
      <c r="N640" s="89">
        <v>46021.727777777778</v>
      </c>
      <c r="O640" s="86"/>
      <c r="P640" s="87" t="s">
        <v>1254</v>
      </c>
      <c r="Q640" s="87" t="s">
        <v>1255</v>
      </c>
      <c r="R640" s="87" t="s">
        <v>1256</v>
      </c>
      <c r="S640" s="87" t="s">
        <v>5672</v>
      </c>
      <c r="T640" s="87" t="s">
        <v>1253</v>
      </c>
      <c r="U640" s="87" t="s">
        <v>1845</v>
      </c>
      <c r="V640" s="87" t="s">
        <v>40</v>
      </c>
      <c r="W640" s="87" t="s">
        <v>121</v>
      </c>
      <c r="X640" s="87" t="s">
        <v>1288</v>
      </c>
      <c r="Y640" s="87">
        <v>3</v>
      </c>
      <c r="Z640" s="90">
        <f>IF(T640="SOPORTE_TELEFÓNICO",'TARIFAS 2025'!$B$14,IF(V640="PRINCIPAL",'TARIFAS 2025'!$B$8,IF(V640="INTERMEDIA",'TARIFAS 2025'!$C$8,IF(V640="LEJANA",'TARIFAS 2025'!$D$8))))</f>
        <v>22000</v>
      </c>
      <c r="AA640" s="90">
        <f t="shared" ref="AA640:AA691" si="12">Z640*Y640</f>
        <v>66000</v>
      </c>
    </row>
    <row r="641" spans="1:27" s="82" customFormat="1" x14ac:dyDescent="0.3">
      <c r="A641" s="87" t="s">
        <v>71</v>
      </c>
      <c r="B641" s="86" t="str">
        <f>VLOOKUP(A641,'CENTROS DE COSTOS'!A:D,2,0)</f>
        <v>0036-0004</v>
      </c>
      <c r="C641" s="86" t="str">
        <f>VLOOKUP(A641,'CENTROS DE COSTOS'!A:D,3,0)</f>
        <v>Wompi Centro</v>
      </c>
      <c r="D641" s="87" t="s">
        <v>1637</v>
      </c>
      <c r="E641" s="88" t="s">
        <v>4287</v>
      </c>
      <c r="F641" s="87" t="s">
        <v>3319</v>
      </c>
      <c r="G641" s="86" t="s">
        <v>31</v>
      </c>
      <c r="H641" s="87" t="s">
        <v>618</v>
      </c>
      <c r="I641" s="87" t="s">
        <v>71</v>
      </c>
      <c r="J641" s="87" t="s">
        <v>3779</v>
      </c>
      <c r="K641" s="86" t="s">
        <v>1170</v>
      </c>
      <c r="L641" s="87" t="s">
        <v>4977</v>
      </c>
      <c r="M641" s="89">
        <v>45940.459722222222</v>
      </c>
      <c r="N641" s="89">
        <v>46021.73333333333</v>
      </c>
      <c r="O641" s="86"/>
      <c r="P641" s="87" t="s">
        <v>1254</v>
      </c>
      <c r="Q641" s="87" t="s">
        <v>1255</v>
      </c>
      <c r="R641" s="87" t="s">
        <v>1256</v>
      </c>
      <c r="S641" s="87" t="s">
        <v>5673</v>
      </c>
      <c r="T641" s="87" t="s">
        <v>1253</v>
      </c>
      <c r="U641" s="87" t="s">
        <v>1845</v>
      </c>
      <c r="V641" s="87" t="s">
        <v>40</v>
      </c>
      <c r="W641" s="87" t="s">
        <v>121</v>
      </c>
      <c r="X641" s="87" t="s">
        <v>1306</v>
      </c>
      <c r="Y641" s="87">
        <v>2</v>
      </c>
      <c r="Z641" s="90">
        <f>IF(T641="SOPORTE_TELEFÓNICO",'TARIFAS 2025'!$B$14,IF(V641="PRINCIPAL",'TARIFAS 2025'!$B$8,IF(V641="INTERMEDIA",'TARIFAS 2025'!$C$8,IF(V641="LEJANA",'TARIFAS 2025'!$D$8))))</f>
        <v>22000</v>
      </c>
      <c r="AA641" s="90">
        <f t="shared" si="12"/>
        <v>44000</v>
      </c>
    </row>
    <row r="642" spans="1:27" s="82" customFormat="1" x14ac:dyDescent="0.3">
      <c r="A642" s="87" t="s">
        <v>71</v>
      </c>
      <c r="B642" s="86" t="str">
        <f>VLOOKUP(A642,'CENTROS DE COSTOS'!A:D,2,0)</f>
        <v>0036-0004</v>
      </c>
      <c r="C642" s="86" t="str">
        <f>VLOOKUP(A642,'CENTROS DE COSTOS'!A:D,3,0)</f>
        <v>Wompi Centro</v>
      </c>
      <c r="D642" s="87" t="s">
        <v>1637</v>
      </c>
      <c r="E642" s="88" t="s">
        <v>4288</v>
      </c>
      <c r="F642" s="87" t="s">
        <v>3320</v>
      </c>
      <c r="G642" s="86" t="s">
        <v>31</v>
      </c>
      <c r="H642" s="87" t="s">
        <v>618</v>
      </c>
      <c r="I642" s="87" t="s">
        <v>71</v>
      </c>
      <c r="J642" s="87" t="s">
        <v>2138</v>
      </c>
      <c r="K642" s="86" t="s">
        <v>1170</v>
      </c>
      <c r="L642" s="87" t="s">
        <v>4978</v>
      </c>
      <c r="M642" s="89">
        <v>45938.670138888891</v>
      </c>
      <c r="N642" s="89">
        <v>46021.73541666667</v>
      </c>
      <c r="O642" s="86"/>
      <c r="P642" s="87" t="s">
        <v>1254</v>
      </c>
      <c r="Q642" s="87" t="s">
        <v>1255</v>
      </c>
      <c r="R642" s="87" t="s">
        <v>1256</v>
      </c>
      <c r="S642" s="87" t="s">
        <v>5674</v>
      </c>
      <c r="T642" s="87" t="s">
        <v>1253</v>
      </c>
      <c r="U642" s="87" t="s">
        <v>1846</v>
      </c>
      <c r="V642" s="87" t="s">
        <v>40</v>
      </c>
      <c r="W642" s="87" t="s">
        <v>121</v>
      </c>
      <c r="X642" s="87" t="s">
        <v>1306</v>
      </c>
      <c r="Y642" s="87">
        <v>3</v>
      </c>
      <c r="Z642" s="90">
        <f>IF(T642="SOPORTE_TELEFÓNICO",'TARIFAS 2025'!$B$14,IF(V642="PRINCIPAL",'TARIFAS 2025'!$B$8,IF(V642="INTERMEDIA",'TARIFAS 2025'!$C$8,IF(V642="LEJANA",'TARIFAS 2025'!$D$8))))</f>
        <v>22000</v>
      </c>
      <c r="AA642" s="90">
        <f t="shared" si="12"/>
        <v>66000</v>
      </c>
    </row>
    <row r="643" spans="1:27" s="82" customFormat="1" x14ac:dyDescent="0.3">
      <c r="A643" s="87" t="s">
        <v>94</v>
      </c>
      <c r="B643" s="86" t="str">
        <f>VLOOKUP(A643,'CENTROS DE COSTOS'!A:D,2,0)</f>
        <v>0036-0001</v>
      </c>
      <c r="C643" s="86" t="str">
        <f>VLOOKUP(A643,'CENTROS DE COSTOS'!A:D,3,0)</f>
        <v>Wompi Costa</v>
      </c>
      <c r="D643" s="87" t="s">
        <v>3863</v>
      </c>
      <c r="E643" s="88" t="s">
        <v>4289</v>
      </c>
      <c r="F643" s="87" t="s">
        <v>3321</v>
      </c>
      <c r="G643" s="86" t="s">
        <v>31</v>
      </c>
      <c r="H643" s="87" t="s">
        <v>787</v>
      </c>
      <c r="I643" s="87" t="s">
        <v>94</v>
      </c>
      <c r="J643" s="87" t="s">
        <v>3780</v>
      </c>
      <c r="K643" s="86" t="s">
        <v>1170</v>
      </c>
      <c r="L643" s="87" t="s">
        <v>4979</v>
      </c>
      <c r="M643" s="89">
        <v>45940.333333333343</v>
      </c>
      <c r="N643" s="89">
        <v>46021.737500000003</v>
      </c>
      <c r="O643" s="86"/>
      <c r="P643" s="87" t="s">
        <v>1254</v>
      </c>
      <c r="Q643" s="87" t="s">
        <v>1255</v>
      </c>
      <c r="R643" s="87" t="s">
        <v>1324</v>
      </c>
      <c r="S643" s="87" t="s">
        <v>5675</v>
      </c>
      <c r="T643" s="87" t="s">
        <v>1253</v>
      </c>
      <c r="U643" s="87" t="s">
        <v>1845</v>
      </c>
      <c r="V643" s="87" t="s">
        <v>40</v>
      </c>
      <c r="W643" s="87" t="s">
        <v>121</v>
      </c>
      <c r="X643" s="87" t="s">
        <v>1284</v>
      </c>
      <c r="Y643" s="87">
        <v>4</v>
      </c>
      <c r="Z643" s="90">
        <f>IF(T643="SOPORTE_TELEFÓNICO",'TARIFAS 2025'!$B$14,IF(V643="PRINCIPAL",'TARIFAS 2025'!$B$8,IF(V643="INTERMEDIA",'TARIFAS 2025'!$C$8,IF(V643="LEJANA",'TARIFAS 2025'!$D$8))))</f>
        <v>22000</v>
      </c>
      <c r="AA643" s="90">
        <f t="shared" si="12"/>
        <v>88000</v>
      </c>
    </row>
    <row r="644" spans="1:27" s="82" customFormat="1" x14ac:dyDescent="0.3">
      <c r="A644" s="87" t="s">
        <v>77</v>
      </c>
      <c r="B644" s="86" t="str">
        <f>VLOOKUP(A644,'CENTROS DE COSTOS'!A:D,2,0)</f>
        <v>0036-0003</v>
      </c>
      <c r="C644" s="86" t="str">
        <f>VLOOKUP(A644,'CENTROS DE COSTOS'!A:D,3,0)</f>
        <v>Wompi Suroccidente</v>
      </c>
      <c r="D644" s="87" t="s">
        <v>1702</v>
      </c>
      <c r="E644" s="88" t="s">
        <v>4290</v>
      </c>
      <c r="F644" s="87" t="s">
        <v>3322</v>
      </c>
      <c r="G644" s="86" t="s">
        <v>31</v>
      </c>
      <c r="H644" s="87" t="s">
        <v>1101</v>
      </c>
      <c r="I644" s="87" t="s">
        <v>1119</v>
      </c>
      <c r="J644" s="87" t="s">
        <v>3781</v>
      </c>
      <c r="K644" s="86" t="s">
        <v>1170</v>
      </c>
      <c r="L644" s="87" t="s">
        <v>4980</v>
      </c>
      <c r="M644" s="89">
        <v>45972.564583333333</v>
      </c>
      <c r="N644" s="89">
        <v>46021.743055555547</v>
      </c>
      <c r="O644" s="86"/>
      <c r="P644" s="87" t="s">
        <v>1254</v>
      </c>
      <c r="Q644" s="87" t="s">
        <v>1255</v>
      </c>
      <c r="R644" s="87" t="s">
        <v>1256</v>
      </c>
      <c r="S644" s="87" t="s">
        <v>5676</v>
      </c>
      <c r="T644" s="87" t="s">
        <v>1253</v>
      </c>
      <c r="U644" s="87" t="s">
        <v>1845</v>
      </c>
      <c r="V644" s="87" t="s">
        <v>41</v>
      </c>
      <c r="W644" s="87" t="s">
        <v>121</v>
      </c>
      <c r="X644" s="87" t="s">
        <v>1288</v>
      </c>
      <c r="Y644" s="87">
        <v>2</v>
      </c>
      <c r="Z644" s="90">
        <f>IF(T644="SOPORTE_TELEFÓNICO",'TARIFAS 2025'!$B$14,IF(V644="PRINCIPAL",'TARIFAS 2025'!$B$8,IF(V644="INTERMEDIA",'TARIFAS 2025'!$C$8,IF(V644="LEJANA",'TARIFAS 2025'!$D$8))))</f>
        <v>22000</v>
      </c>
      <c r="AA644" s="90">
        <f t="shared" si="12"/>
        <v>44000</v>
      </c>
    </row>
    <row r="645" spans="1:27" s="82" customFormat="1" x14ac:dyDescent="0.3">
      <c r="A645" s="87" t="s">
        <v>71</v>
      </c>
      <c r="B645" s="86" t="str">
        <f>VLOOKUP(A645,'CENTROS DE COSTOS'!A:D,2,0)</f>
        <v>0036-0004</v>
      </c>
      <c r="C645" s="86" t="str">
        <f>VLOOKUP(A645,'CENTROS DE COSTOS'!A:D,3,0)</f>
        <v>Wompi Centro</v>
      </c>
      <c r="D645" s="87" t="s">
        <v>1675</v>
      </c>
      <c r="E645" s="88" t="s">
        <v>4291</v>
      </c>
      <c r="F645" s="87" t="s">
        <v>3323</v>
      </c>
      <c r="G645" s="86" t="s">
        <v>31</v>
      </c>
      <c r="H645" s="87" t="s">
        <v>618</v>
      </c>
      <c r="I645" s="87" t="s">
        <v>705</v>
      </c>
      <c r="J645" s="87" t="s">
        <v>1564</v>
      </c>
      <c r="K645" s="86" t="s">
        <v>1170</v>
      </c>
      <c r="L645" s="87" t="s">
        <v>4981</v>
      </c>
      <c r="M645" s="89">
        <v>45977.375</v>
      </c>
      <c r="N645" s="89">
        <v>46021.748611111107</v>
      </c>
      <c r="O645" s="86"/>
      <c r="P645" s="87" t="s">
        <v>1254</v>
      </c>
      <c r="Q645" s="87" t="s">
        <v>1255</v>
      </c>
      <c r="R645" s="87" t="s">
        <v>1256</v>
      </c>
      <c r="S645" s="87" t="s">
        <v>5677</v>
      </c>
      <c r="T645" s="87" t="s">
        <v>1253</v>
      </c>
      <c r="U645" s="87" t="s">
        <v>1846</v>
      </c>
      <c r="V645" s="87" t="s">
        <v>41</v>
      </c>
      <c r="W645" s="87" t="s">
        <v>121</v>
      </c>
      <c r="X645" s="87" t="s">
        <v>1396</v>
      </c>
      <c r="Y645" s="87">
        <v>3</v>
      </c>
      <c r="Z645" s="90">
        <f>IF(T645="SOPORTE_TELEFÓNICO",'TARIFAS 2025'!$B$14,IF(V645="PRINCIPAL",'TARIFAS 2025'!$B$8,IF(V645="INTERMEDIA",'TARIFAS 2025'!$C$8,IF(V645="LEJANA",'TARIFAS 2025'!$D$8))))</f>
        <v>22000</v>
      </c>
      <c r="AA645" s="90">
        <f t="shared" si="12"/>
        <v>66000</v>
      </c>
    </row>
    <row r="646" spans="1:27" s="82" customFormat="1" x14ac:dyDescent="0.3">
      <c r="A646" s="87" t="s">
        <v>86</v>
      </c>
      <c r="B646" s="86" t="str">
        <f>VLOOKUP(A646,'CENTROS DE COSTOS'!A:D,2,0)</f>
        <v>0036-0002</v>
      </c>
      <c r="C646" s="86" t="str">
        <f>VLOOKUP(A646,'CENTROS DE COSTOS'!A:D,3,0)</f>
        <v>Wompi Eje Cafetero</v>
      </c>
      <c r="D646" s="87" t="s">
        <v>3864</v>
      </c>
      <c r="E646" s="88" t="s">
        <v>4292</v>
      </c>
      <c r="F646" s="87" t="s">
        <v>3324</v>
      </c>
      <c r="G646" s="86" t="s">
        <v>31</v>
      </c>
      <c r="H646" s="87" t="s">
        <v>126</v>
      </c>
      <c r="I646" s="87" t="s">
        <v>461</v>
      </c>
      <c r="J646" s="87" t="s">
        <v>3782</v>
      </c>
      <c r="K646" s="86" t="s">
        <v>1170</v>
      </c>
      <c r="L646" s="87" t="s">
        <v>4982</v>
      </c>
      <c r="M646" s="89">
        <v>45968.587500000001</v>
      </c>
      <c r="N646" s="89">
        <v>46021.750694444447</v>
      </c>
      <c r="O646" s="86"/>
      <c r="P646" s="87" t="s">
        <v>1254</v>
      </c>
      <c r="Q646" s="87" t="s">
        <v>1255</v>
      </c>
      <c r="R646" s="87" t="s">
        <v>1256</v>
      </c>
      <c r="S646" s="87" t="s">
        <v>5678</v>
      </c>
      <c r="T646" s="87" t="s">
        <v>1253</v>
      </c>
      <c r="U646" s="87" t="s">
        <v>1841</v>
      </c>
      <c r="V646" s="87" t="s">
        <v>41</v>
      </c>
      <c r="W646" s="87" t="s">
        <v>121</v>
      </c>
      <c r="X646" s="87" t="s">
        <v>1288</v>
      </c>
      <c r="Y646" s="87">
        <v>2</v>
      </c>
      <c r="Z646" s="90">
        <f>IF(T646="SOPORTE_TELEFÓNICO",'TARIFAS 2025'!$B$14,IF(V646="PRINCIPAL",'TARIFAS 2025'!$B$8,IF(V646="INTERMEDIA",'TARIFAS 2025'!$C$8,IF(V646="LEJANA",'TARIFAS 2025'!$D$8))))</f>
        <v>22000</v>
      </c>
      <c r="AA646" s="90">
        <f t="shared" si="12"/>
        <v>44000</v>
      </c>
    </row>
    <row r="647" spans="1:27" s="82" customFormat="1" x14ac:dyDescent="0.3">
      <c r="A647" s="87" t="s">
        <v>71</v>
      </c>
      <c r="B647" s="86" t="str">
        <f>VLOOKUP(A647,'CENTROS DE COSTOS'!A:D,2,0)</f>
        <v>0036-0004</v>
      </c>
      <c r="C647" s="86" t="str">
        <f>VLOOKUP(A647,'CENTROS DE COSTOS'!A:D,3,0)</f>
        <v>Wompi Centro</v>
      </c>
      <c r="D647" s="87" t="s">
        <v>3808</v>
      </c>
      <c r="E647" s="88" t="s">
        <v>4293</v>
      </c>
      <c r="F647" s="87" t="s">
        <v>3325</v>
      </c>
      <c r="G647" s="86" t="s">
        <v>31</v>
      </c>
      <c r="H647" s="87" t="s">
        <v>618</v>
      </c>
      <c r="I647" s="87" t="s">
        <v>674</v>
      </c>
      <c r="J647" s="87" t="s">
        <v>1518</v>
      </c>
      <c r="K647" s="86" t="s">
        <v>1170</v>
      </c>
      <c r="L647" s="87" t="s">
        <v>4983</v>
      </c>
      <c r="M647" s="89">
        <v>46021.333333333343</v>
      </c>
      <c r="N647" s="89">
        <v>46021.756944444453</v>
      </c>
      <c r="O647" s="86"/>
      <c r="P647" s="87" t="s">
        <v>1257</v>
      </c>
      <c r="Q647" s="87" t="s">
        <v>1285</v>
      </c>
      <c r="R647" s="87" t="s">
        <v>1259</v>
      </c>
      <c r="S647" s="87" t="s">
        <v>5679</v>
      </c>
      <c r="T647" s="87" t="s">
        <v>1172</v>
      </c>
      <c r="U647" s="87" t="s">
        <v>1846</v>
      </c>
      <c r="V647" s="87" t="s">
        <v>41</v>
      </c>
      <c r="W647" s="87" t="s">
        <v>121</v>
      </c>
      <c r="X647" s="87" t="s">
        <v>1312</v>
      </c>
      <c r="Y647" s="87">
        <v>1</v>
      </c>
      <c r="Z647" s="90">
        <f>IF(T647="SOPORTE_TELEFÓNICO",'TARIFAS 2025'!$B$14,IF(V647="PRINCIPAL",'TARIFAS 2025'!$B$8,IF(V647="INTERMEDIA",'TARIFAS 2025'!$C$8,IF(V647="LEJANA",'TARIFAS 2025'!$D$8))))</f>
        <v>172989</v>
      </c>
      <c r="AA647" s="90">
        <f t="shared" si="12"/>
        <v>172989</v>
      </c>
    </row>
    <row r="648" spans="1:27" s="82" customFormat="1" x14ac:dyDescent="0.3">
      <c r="A648" s="87" t="s">
        <v>77</v>
      </c>
      <c r="B648" s="86" t="str">
        <f>VLOOKUP(A648,'CENTROS DE COSTOS'!A:D,2,0)</f>
        <v>0036-0003</v>
      </c>
      <c r="C648" s="86" t="str">
        <f>VLOOKUP(A648,'CENTROS DE COSTOS'!A:D,3,0)</f>
        <v>Wompi Suroccidente</v>
      </c>
      <c r="D648" s="87" t="s">
        <v>1670</v>
      </c>
      <c r="E648" s="88" t="s">
        <v>4294</v>
      </c>
      <c r="F648" s="87" t="s">
        <v>3326</v>
      </c>
      <c r="G648" s="86" t="s">
        <v>31</v>
      </c>
      <c r="H648" s="87" t="s">
        <v>498</v>
      </c>
      <c r="I648" s="87" t="s">
        <v>527</v>
      </c>
      <c r="J648" s="87" t="s">
        <v>3783</v>
      </c>
      <c r="K648" s="86" t="s">
        <v>1170</v>
      </c>
      <c r="L648" s="87" t="s">
        <v>4984</v>
      </c>
      <c r="M648" s="89">
        <v>46021.490972222222</v>
      </c>
      <c r="N648" s="89">
        <v>46021.759027777778</v>
      </c>
      <c r="O648" s="86"/>
      <c r="P648" s="87" t="s">
        <v>1254</v>
      </c>
      <c r="Q648" s="87" t="s">
        <v>1255</v>
      </c>
      <c r="R648" s="87" t="s">
        <v>1256</v>
      </c>
      <c r="S648" s="87" t="s">
        <v>5680</v>
      </c>
      <c r="T648" s="87" t="s">
        <v>1253</v>
      </c>
      <c r="U648" s="87" t="s">
        <v>1841</v>
      </c>
      <c r="V648" s="87" t="s">
        <v>41</v>
      </c>
      <c r="W648" s="87" t="s">
        <v>121</v>
      </c>
      <c r="X648" s="87" t="s">
        <v>1288</v>
      </c>
      <c r="Y648" s="87">
        <v>1</v>
      </c>
      <c r="Z648" s="90">
        <f>IF(T648="SOPORTE_TELEFÓNICO",'TARIFAS 2025'!$B$14,IF(V648="PRINCIPAL",'TARIFAS 2025'!$B$8,IF(V648="INTERMEDIA",'TARIFAS 2025'!$C$8,IF(V648="LEJANA",'TARIFAS 2025'!$D$8))))</f>
        <v>22000</v>
      </c>
      <c r="AA648" s="90">
        <f t="shared" si="12"/>
        <v>22000</v>
      </c>
    </row>
    <row r="649" spans="1:27" s="82" customFormat="1" x14ac:dyDescent="0.3">
      <c r="A649" s="87" t="s">
        <v>86</v>
      </c>
      <c r="B649" s="86" t="str">
        <f>VLOOKUP(A649,'CENTROS DE COSTOS'!A:D,2,0)</f>
        <v>0036-0002</v>
      </c>
      <c r="C649" s="86" t="str">
        <f>VLOOKUP(A649,'CENTROS DE COSTOS'!A:D,3,0)</f>
        <v>Wompi Eje Cafetero</v>
      </c>
      <c r="D649" s="87" t="s">
        <v>1685</v>
      </c>
      <c r="E649" s="88" t="s">
        <v>4295</v>
      </c>
      <c r="F649" s="87" t="s">
        <v>3327</v>
      </c>
      <c r="G649" s="86" t="s">
        <v>31</v>
      </c>
      <c r="H649" s="87" t="s">
        <v>126</v>
      </c>
      <c r="I649" s="87" t="s">
        <v>86</v>
      </c>
      <c r="J649" s="87" t="s">
        <v>2186</v>
      </c>
      <c r="K649" s="86" t="s">
        <v>1170</v>
      </c>
      <c r="L649" s="87" t="s">
        <v>4985</v>
      </c>
      <c r="M649" s="89">
        <v>45961.40902777778</v>
      </c>
      <c r="N649" s="89">
        <v>46021.761111111111</v>
      </c>
      <c r="O649" s="86"/>
      <c r="P649" s="87" t="s">
        <v>1254</v>
      </c>
      <c r="Q649" s="87" t="s">
        <v>1255</v>
      </c>
      <c r="R649" s="87" t="s">
        <v>1256</v>
      </c>
      <c r="S649" s="87" t="s">
        <v>5681</v>
      </c>
      <c r="T649" s="87" t="s">
        <v>1253</v>
      </c>
      <c r="U649" s="87" t="s">
        <v>1848</v>
      </c>
      <c r="V649" s="87" t="s">
        <v>40</v>
      </c>
      <c r="W649" s="87" t="s">
        <v>121</v>
      </c>
      <c r="X649" s="87" t="s">
        <v>1288</v>
      </c>
      <c r="Y649" s="87">
        <v>3</v>
      </c>
      <c r="Z649" s="90">
        <f>IF(T649="SOPORTE_TELEFÓNICO",'TARIFAS 2025'!$B$14,IF(V649="PRINCIPAL",'TARIFAS 2025'!$B$8,IF(V649="INTERMEDIA",'TARIFAS 2025'!$C$8,IF(V649="LEJANA",'TARIFAS 2025'!$D$8))))</f>
        <v>22000</v>
      </c>
      <c r="AA649" s="90">
        <f t="shared" si="12"/>
        <v>66000</v>
      </c>
    </row>
    <row r="650" spans="1:27" s="82" customFormat="1" x14ac:dyDescent="0.3">
      <c r="A650" s="87" t="s">
        <v>92</v>
      </c>
      <c r="B650" s="86" t="str">
        <f>VLOOKUP(A650,'CENTROS DE COSTOS'!A:D,2,0)</f>
        <v>0036-0002</v>
      </c>
      <c r="C650" s="86" t="str">
        <f>VLOOKUP(A650,'CENTROS DE COSTOS'!A:D,3,0)</f>
        <v>Wompi Eje Cafetero</v>
      </c>
      <c r="D650" s="87" t="s">
        <v>1654</v>
      </c>
      <c r="E650" s="88" t="s">
        <v>4296</v>
      </c>
      <c r="F650" s="87" t="s">
        <v>3328</v>
      </c>
      <c r="G650" s="86" t="s">
        <v>31</v>
      </c>
      <c r="H650" s="87" t="s">
        <v>458</v>
      </c>
      <c r="I650" s="87" t="s">
        <v>92</v>
      </c>
      <c r="J650" s="87" t="s">
        <v>3493</v>
      </c>
      <c r="K650" s="86" t="s">
        <v>1170</v>
      </c>
      <c r="L650" s="87" t="s">
        <v>4986</v>
      </c>
      <c r="M650" s="89">
        <v>45944.459722222222</v>
      </c>
      <c r="N650" s="89">
        <v>46021.763194444437</v>
      </c>
      <c r="O650" s="86"/>
      <c r="P650" s="87" t="s">
        <v>1254</v>
      </c>
      <c r="Q650" s="87" t="s">
        <v>1255</v>
      </c>
      <c r="R650" s="87" t="s">
        <v>1256</v>
      </c>
      <c r="S650" s="87" t="s">
        <v>5682</v>
      </c>
      <c r="T650" s="87" t="s">
        <v>1253</v>
      </c>
      <c r="U650" s="87" t="s">
        <v>1845</v>
      </c>
      <c r="V650" s="87" t="s">
        <v>40</v>
      </c>
      <c r="W650" s="87" t="s">
        <v>121</v>
      </c>
      <c r="X650" s="87" t="s">
        <v>1288</v>
      </c>
      <c r="Y650" s="87">
        <v>3</v>
      </c>
      <c r="Z650" s="90">
        <f>IF(T650="SOPORTE_TELEFÓNICO",'TARIFAS 2025'!$B$14,IF(V650="PRINCIPAL",'TARIFAS 2025'!$B$8,IF(V650="INTERMEDIA",'TARIFAS 2025'!$C$8,IF(V650="LEJANA",'TARIFAS 2025'!$D$8))))</f>
        <v>22000</v>
      </c>
      <c r="AA650" s="90">
        <f t="shared" si="12"/>
        <v>66000</v>
      </c>
    </row>
    <row r="651" spans="1:27" s="82" customFormat="1" x14ac:dyDescent="0.3">
      <c r="A651" s="87" t="s">
        <v>71</v>
      </c>
      <c r="B651" s="86" t="str">
        <f>VLOOKUP(A651,'CENTROS DE COSTOS'!A:D,2,0)</f>
        <v>0036-0004</v>
      </c>
      <c r="C651" s="86" t="str">
        <f>VLOOKUP(A651,'CENTROS DE COSTOS'!A:D,3,0)</f>
        <v>Wompi Centro</v>
      </c>
      <c r="D651" s="87" t="s">
        <v>1637</v>
      </c>
      <c r="E651" s="88" t="s">
        <v>4297</v>
      </c>
      <c r="F651" s="87" t="s">
        <v>3329</v>
      </c>
      <c r="G651" s="86" t="s">
        <v>31</v>
      </c>
      <c r="H651" s="87" t="s">
        <v>618</v>
      </c>
      <c r="I651" s="87" t="s">
        <v>71</v>
      </c>
      <c r="J651" s="87" t="s">
        <v>3784</v>
      </c>
      <c r="K651" s="86" t="s">
        <v>1170</v>
      </c>
      <c r="L651" s="87" t="s">
        <v>4987</v>
      </c>
      <c r="M651" s="89">
        <v>45939.644444444442</v>
      </c>
      <c r="N651" s="89">
        <v>46022.369444444441</v>
      </c>
      <c r="O651" s="86"/>
      <c r="P651" s="87" t="s">
        <v>1254</v>
      </c>
      <c r="Q651" s="87" t="s">
        <v>1255</v>
      </c>
      <c r="R651" s="87" t="s">
        <v>1256</v>
      </c>
      <c r="S651" s="87" t="s">
        <v>5683</v>
      </c>
      <c r="T651" s="87" t="s">
        <v>1253</v>
      </c>
      <c r="U651" s="87" t="s">
        <v>1845</v>
      </c>
      <c r="V651" s="87" t="s">
        <v>40</v>
      </c>
      <c r="W651" s="87" t="s">
        <v>121</v>
      </c>
      <c r="X651" s="87" t="s">
        <v>1306</v>
      </c>
      <c r="Y651" s="87">
        <v>2</v>
      </c>
      <c r="Z651" s="90">
        <f>IF(T651="SOPORTE_TELEFÓNICO",'TARIFAS 2025'!$B$14,IF(V651="PRINCIPAL",'TARIFAS 2025'!$B$8,IF(V651="INTERMEDIA",'TARIFAS 2025'!$C$8,IF(V651="LEJANA",'TARIFAS 2025'!$D$8))))</f>
        <v>22000</v>
      </c>
      <c r="AA651" s="90">
        <f t="shared" si="12"/>
        <v>44000</v>
      </c>
    </row>
    <row r="652" spans="1:27" s="82" customFormat="1" x14ac:dyDescent="0.3">
      <c r="A652" s="87" t="s">
        <v>74</v>
      </c>
      <c r="B652" s="86" t="str">
        <f>VLOOKUP(A652,'CENTROS DE COSTOS'!A:D,2,0)</f>
        <v>0036-0007</v>
      </c>
      <c r="C652" s="86" t="str">
        <f>VLOOKUP(A652,'CENTROS DE COSTOS'!A:D,3,0)</f>
        <v>Wompi Santander</v>
      </c>
      <c r="D652" s="87" t="s">
        <v>1643</v>
      </c>
      <c r="E652" s="88" t="s">
        <v>4298</v>
      </c>
      <c r="F652" s="87" t="s">
        <v>3330</v>
      </c>
      <c r="G652" s="86" t="s">
        <v>31</v>
      </c>
      <c r="H652" s="87" t="s">
        <v>963</v>
      </c>
      <c r="I652" s="87" t="s">
        <v>987</v>
      </c>
      <c r="J652" s="87" t="s">
        <v>3785</v>
      </c>
      <c r="K652" s="86" t="s">
        <v>1170</v>
      </c>
      <c r="L652" s="87" t="s">
        <v>4988</v>
      </c>
      <c r="M652" s="89">
        <v>46020.686111111107</v>
      </c>
      <c r="N652" s="89">
        <v>46022.37777777778</v>
      </c>
      <c r="O652" s="86"/>
      <c r="P652" s="87" t="s">
        <v>1250</v>
      </c>
      <c r="Q652" s="87" t="s">
        <v>1280</v>
      </c>
      <c r="R652" s="87" t="s">
        <v>1283</v>
      </c>
      <c r="S652" s="87" t="s">
        <v>5684</v>
      </c>
      <c r="T652" s="87" t="s">
        <v>1253</v>
      </c>
      <c r="U652" s="87" t="s">
        <v>1841</v>
      </c>
      <c r="V652" s="87" t="s">
        <v>40</v>
      </c>
      <c r="W652" s="87" t="s">
        <v>121</v>
      </c>
      <c r="X652" s="87" t="s">
        <v>1182</v>
      </c>
      <c r="Y652" s="87">
        <v>1</v>
      </c>
      <c r="Z652" s="90">
        <f>IF(T652="SOPORTE_TELEFÓNICO",'TARIFAS 2025'!$B$14,IF(V652="PRINCIPAL",'TARIFAS 2025'!$B$8,IF(V652="INTERMEDIA",'TARIFAS 2025'!$C$8,IF(V652="LEJANA",'TARIFAS 2025'!$D$8))))</f>
        <v>22000</v>
      </c>
      <c r="AA652" s="90">
        <f t="shared" si="12"/>
        <v>22000</v>
      </c>
    </row>
    <row r="653" spans="1:27" s="82" customFormat="1" x14ac:dyDescent="0.3">
      <c r="A653" s="87" t="s">
        <v>71</v>
      </c>
      <c r="B653" s="86" t="str">
        <f>VLOOKUP(A653,'CENTROS DE COSTOS'!A:D,2,0)</f>
        <v>0036-0004</v>
      </c>
      <c r="C653" s="86" t="str">
        <f>VLOOKUP(A653,'CENTROS DE COSTOS'!A:D,3,0)</f>
        <v>Wompi Centro</v>
      </c>
      <c r="D653" s="87" t="s">
        <v>1689</v>
      </c>
      <c r="E653" s="88" t="s">
        <v>4299</v>
      </c>
      <c r="F653" s="87" t="s">
        <v>3331</v>
      </c>
      <c r="G653" s="86" t="s">
        <v>31</v>
      </c>
      <c r="H653" s="87" t="s">
        <v>618</v>
      </c>
      <c r="I653" s="87" t="s">
        <v>638</v>
      </c>
      <c r="J653" s="87" t="s">
        <v>2152</v>
      </c>
      <c r="K653" s="86" t="s">
        <v>1170</v>
      </c>
      <c r="L653" s="87" t="s">
        <v>4989</v>
      </c>
      <c r="M653" s="89">
        <v>45966.333333333343</v>
      </c>
      <c r="N653" s="89">
        <v>46022.381249999999</v>
      </c>
      <c r="O653" s="86"/>
      <c r="P653" s="87" t="s">
        <v>1254</v>
      </c>
      <c r="Q653" s="87" t="s">
        <v>1255</v>
      </c>
      <c r="R653" s="87" t="s">
        <v>1256</v>
      </c>
      <c r="S653" s="87" t="s">
        <v>5685</v>
      </c>
      <c r="T653" s="87" t="s">
        <v>1253</v>
      </c>
      <c r="U653" s="87" t="s">
        <v>1842</v>
      </c>
      <c r="V653" s="87" t="s">
        <v>41</v>
      </c>
      <c r="W653" s="87" t="s">
        <v>121</v>
      </c>
      <c r="X653" s="87" t="s">
        <v>1396</v>
      </c>
      <c r="Y653" s="87">
        <v>2</v>
      </c>
      <c r="Z653" s="90">
        <f>IF(T653="SOPORTE_TELEFÓNICO",'TARIFAS 2025'!$B$14,IF(V653="PRINCIPAL",'TARIFAS 2025'!$B$8,IF(V653="INTERMEDIA",'TARIFAS 2025'!$C$8,IF(V653="LEJANA",'TARIFAS 2025'!$D$8))))</f>
        <v>22000</v>
      </c>
      <c r="AA653" s="90">
        <f t="shared" si="12"/>
        <v>44000</v>
      </c>
    </row>
    <row r="654" spans="1:27" s="82" customFormat="1" x14ac:dyDescent="0.3">
      <c r="A654" s="87" t="s">
        <v>91</v>
      </c>
      <c r="B654" s="86" t="str">
        <f>VLOOKUP(A654,'CENTROS DE COSTOS'!A:D,2,0)</f>
        <v>0036-0003</v>
      </c>
      <c r="C654" s="86" t="str">
        <f>VLOOKUP(A654,'CENTROS DE COSTOS'!A:D,3,0)</f>
        <v>Wompi Suroccidente</v>
      </c>
      <c r="D654" s="87" t="s">
        <v>1669</v>
      </c>
      <c r="E654" s="88" t="s">
        <v>4300</v>
      </c>
      <c r="F654" s="87" t="s">
        <v>3332</v>
      </c>
      <c r="G654" s="86" t="s">
        <v>31</v>
      </c>
      <c r="H654" s="87" t="s">
        <v>133</v>
      </c>
      <c r="I654" s="87" t="s">
        <v>889</v>
      </c>
      <c r="J654" s="87" t="s">
        <v>3786</v>
      </c>
      <c r="K654" s="86" t="s">
        <v>1170</v>
      </c>
      <c r="L654" s="87" t="s">
        <v>4990</v>
      </c>
      <c r="M654" s="89">
        <v>45982.646527777782</v>
      </c>
      <c r="N654" s="89">
        <v>46022.383333333331</v>
      </c>
      <c r="O654" s="86"/>
      <c r="P654" s="87" t="s">
        <v>1254</v>
      </c>
      <c r="Q654" s="87" t="s">
        <v>1255</v>
      </c>
      <c r="R654" s="87" t="s">
        <v>1256</v>
      </c>
      <c r="S654" s="87" t="s">
        <v>5686</v>
      </c>
      <c r="T654" s="87" t="s">
        <v>1253</v>
      </c>
      <c r="U654" s="87" t="s">
        <v>1842</v>
      </c>
      <c r="V654" s="87" t="s">
        <v>41</v>
      </c>
      <c r="W654" s="87" t="s">
        <v>121</v>
      </c>
      <c r="X654" s="87" t="s">
        <v>1288</v>
      </c>
      <c r="Y654" s="87">
        <v>2</v>
      </c>
      <c r="Z654" s="90">
        <f>IF(T654="SOPORTE_TELEFÓNICO",'TARIFAS 2025'!$B$14,IF(V654="PRINCIPAL",'TARIFAS 2025'!$B$8,IF(V654="INTERMEDIA",'TARIFAS 2025'!$C$8,IF(V654="LEJANA",'TARIFAS 2025'!$D$8))))</f>
        <v>22000</v>
      </c>
      <c r="AA654" s="90">
        <f t="shared" si="12"/>
        <v>44000</v>
      </c>
    </row>
    <row r="655" spans="1:27" s="82" customFormat="1" x14ac:dyDescent="0.3">
      <c r="A655" s="87" t="s">
        <v>91</v>
      </c>
      <c r="B655" s="86" t="str">
        <f>VLOOKUP(A655,'CENTROS DE COSTOS'!A:D,2,0)</f>
        <v>0036-0003</v>
      </c>
      <c r="C655" s="86" t="str">
        <f>VLOOKUP(A655,'CENTROS DE COSTOS'!A:D,3,0)</f>
        <v>Wompi Suroccidente</v>
      </c>
      <c r="D655" s="87" t="s">
        <v>1638</v>
      </c>
      <c r="E655" s="88" t="s">
        <v>4301</v>
      </c>
      <c r="F655" s="87" t="s">
        <v>3333</v>
      </c>
      <c r="G655" s="86" t="s">
        <v>31</v>
      </c>
      <c r="H655" s="87" t="s">
        <v>133</v>
      </c>
      <c r="I655" s="87" t="s">
        <v>91</v>
      </c>
      <c r="J655" s="87" t="s">
        <v>2071</v>
      </c>
      <c r="K655" s="86" t="s">
        <v>1170</v>
      </c>
      <c r="L655" s="87" t="s">
        <v>4991</v>
      </c>
      <c r="M655" s="89">
        <v>45940.456250000003</v>
      </c>
      <c r="N655" s="89">
        <v>46022.384722222218</v>
      </c>
      <c r="O655" s="86"/>
      <c r="P655" s="87" t="s">
        <v>1254</v>
      </c>
      <c r="Q655" s="87" t="s">
        <v>1255</v>
      </c>
      <c r="R655" s="87" t="s">
        <v>1256</v>
      </c>
      <c r="S655" s="87" t="s">
        <v>5687</v>
      </c>
      <c r="T655" s="87" t="s">
        <v>1253</v>
      </c>
      <c r="U655" s="87" t="s">
        <v>1840</v>
      </c>
      <c r="V655" s="87" t="s">
        <v>40</v>
      </c>
      <c r="W655" s="87" t="s">
        <v>121</v>
      </c>
      <c r="X655" s="87" t="s">
        <v>1288</v>
      </c>
      <c r="Y655" s="87">
        <v>2</v>
      </c>
      <c r="Z655" s="90">
        <f>IF(T655="SOPORTE_TELEFÓNICO",'TARIFAS 2025'!$B$14,IF(V655="PRINCIPAL",'TARIFAS 2025'!$B$8,IF(V655="INTERMEDIA",'TARIFAS 2025'!$C$8,IF(V655="LEJANA",'TARIFAS 2025'!$D$8))))</f>
        <v>22000</v>
      </c>
      <c r="AA655" s="90">
        <f t="shared" si="12"/>
        <v>44000</v>
      </c>
    </row>
    <row r="656" spans="1:27" s="82" customFormat="1" x14ac:dyDescent="0.3">
      <c r="A656" s="87" t="s">
        <v>77</v>
      </c>
      <c r="B656" s="86" t="str">
        <f>VLOOKUP(A656,'CENTROS DE COSTOS'!A:D,2,0)</f>
        <v>0036-0003</v>
      </c>
      <c r="C656" s="86" t="str">
        <f>VLOOKUP(A656,'CENTROS DE COSTOS'!A:D,3,0)</f>
        <v>Wompi Suroccidente</v>
      </c>
      <c r="D656" s="87" t="s">
        <v>1687</v>
      </c>
      <c r="E656" s="88" t="s">
        <v>4302</v>
      </c>
      <c r="F656" s="87" t="s">
        <v>3334</v>
      </c>
      <c r="G656" s="86" t="s">
        <v>31</v>
      </c>
      <c r="H656" s="87" t="s">
        <v>1101</v>
      </c>
      <c r="I656" s="87" t="s">
        <v>1113</v>
      </c>
      <c r="J656" s="87" t="s">
        <v>3787</v>
      </c>
      <c r="K656" s="86" t="s">
        <v>1170</v>
      </c>
      <c r="L656" s="87" t="s">
        <v>4992</v>
      </c>
      <c r="M656" s="89">
        <v>45947.640277777777</v>
      </c>
      <c r="N656" s="89">
        <v>46022.385416666657</v>
      </c>
      <c r="O656" s="86"/>
      <c r="P656" s="87" t="s">
        <v>1254</v>
      </c>
      <c r="Q656" s="87" t="s">
        <v>1255</v>
      </c>
      <c r="R656" s="87" t="s">
        <v>1256</v>
      </c>
      <c r="S656" s="87" t="s">
        <v>5688</v>
      </c>
      <c r="T656" s="87" t="s">
        <v>1253</v>
      </c>
      <c r="U656" s="87" t="s">
        <v>1842</v>
      </c>
      <c r="V656" s="87" t="s">
        <v>41</v>
      </c>
      <c r="W656" s="87" t="s">
        <v>121</v>
      </c>
      <c r="X656" s="87" t="s">
        <v>1288</v>
      </c>
      <c r="Y656" s="87">
        <v>4</v>
      </c>
      <c r="Z656" s="90">
        <f>IF(T656="SOPORTE_TELEFÓNICO",'TARIFAS 2025'!$B$14,IF(V656="PRINCIPAL",'TARIFAS 2025'!$B$8,IF(V656="INTERMEDIA",'TARIFAS 2025'!$C$8,IF(V656="LEJANA",'TARIFAS 2025'!$D$8))))</f>
        <v>22000</v>
      </c>
      <c r="AA656" s="90">
        <f t="shared" si="12"/>
        <v>88000</v>
      </c>
    </row>
    <row r="657" spans="1:27" s="82" customFormat="1" x14ac:dyDescent="0.3">
      <c r="A657" s="87" t="s">
        <v>91</v>
      </c>
      <c r="B657" s="86" t="str">
        <f>VLOOKUP(A657,'CENTROS DE COSTOS'!A:D,2,0)</f>
        <v>0036-0003</v>
      </c>
      <c r="C657" s="86" t="str">
        <f>VLOOKUP(A657,'CENTROS DE COSTOS'!A:D,3,0)</f>
        <v>Wompi Suroccidente</v>
      </c>
      <c r="D657" s="87" t="s">
        <v>1638</v>
      </c>
      <c r="E657" s="88" t="s">
        <v>4303</v>
      </c>
      <c r="F657" s="87" t="s">
        <v>3335</v>
      </c>
      <c r="G657" s="86" t="s">
        <v>31</v>
      </c>
      <c r="H657" s="87" t="s">
        <v>133</v>
      </c>
      <c r="I657" s="87" t="s">
        <v>91</v>
      </c>
      <c r="J657" s="87" t="s">
        <v>2077</v>
      </c>
      <c r="K657" s="86" t="s">
        <v>1170</v>
      </c>
      <c r="L657" s="87" t="s">
        <v>4993</v>
      </c>
      <c r="M657" s="89">
        <v>45940.434027777781</v>
      </c>
      <c r="N657" s="89">
        <v>46022.387499999997</v>
      </c>
      <c r="O657" s="86"/>
      <c r="P657" s="87" t="s">
        <v>1254</v>
      </c>
      <c r="Q657" s="87" t="s">
        <v>1255</v>
      </c>
      <c r="R657" s="87" t="s">
        <v>1256</v>
      </c>
      <c r="S657" s="87" t="s">
        <v>5689</v>
      </c>
      <c r="T657" s="87" t="s">
        <v>1172</v>
      </c>
      <c r="U657" s="87" t="s">
        <v>1848</v>
      </c>
      <c r="V657" s="87" t="s">
        <v>40</v>
      </c>
      <c r="W657" s="87" t="s">
        <v>121</v>
      </c>
      <c r="X657" s="87" t="s">
        <v>1288</v>
      </c>
      <c r="Y657" s="87">
        <v>2</v>
      </c>
      <c r="Z657" s="90">
        <f>IF(T657="SOPORTE_TELEFÓNICO",'TARIFAS 2025'!$B$14,IF(V657="PRINCIPAL",'TARIFAS 2025'!$B$8,IF(V657="INTERMEDIA",'TARIFAS 2025'!$C$8,IF(V657="LEJANA",'TARIFAS 2025'!$D$8))))</f>
        <v>51282</v>
      </c>
      <c r="AA657" s="90">
        <f t="shared" si="12"/>
        <v>102564</v>
      </c>
    </row>
    <row r="658" spans="1:27" s="82" customFormat="1" x14ac:dyDescent="0.3">
      <c r="A658" s="87" t="s">
        <v>77</v>
      </c>
      <c r="B658" s="86" t="str">
        <f>VLOOKUP(A658,'CENTROS DE COSTOS'!A:D,2,0)</f>
        <v>0036-0003</v>
      </c>
      <c r="C658" s="86" t="str">
        <f>VLOOKUP(A658,'CENTROS DE COSTOS'!A:D,3,0)</f>
        <v>Wompi Suroccidente</v>
      </c>
      <c r="D658" s="87" t="s">
        <v>3806</v>
      </c>
      <c r="E658" s="88" t="s">
        <v>4304</v>
      </c>
      <c r="F658" s="87" t="s">
        <v>3336</v>
      </c>
      <c r="G658" s="86" t="s">
        <v>31</v>
      </c>
      <c r="H658" s="87" t="s">
        <v>1101</v>
      </c>
      <c r="I658" s="87" t="s">
        <v>1134</v>
      </c>
      <c r="J658" s="87" t="s">
        <v>2199</v>
      </c>
      <c r="K658" s="86" t="s">
        <v>1170</v>
      </c>
      <c r="L658" s="87" t="s">
        <v>4994</v>
      </c>
      <c r="M658" s="89">
        <v>45968.333333333343</v>
      </c>
      <c r="N658" s="89">
        <v>46022.390277777777</v>
      </c>
      <c r="O658" s="86"/>
      <c r="P658" s="87" t="s">
        <v>1254</v>
      </c>
      <c r="Q658" s="87" t="s">
        <v>1255</v>
      </c>
      <c r="R658" s="87" t="s">
        <v>1256</v>
      </c>
      <c r="S658" s="87" t="s">
        <v>5690</v>
      </c>
      <c r="T658" s="87" t="s">
        <v>1253</v>
      </c>
      <c r="U658" s="87" t="s">
        <v>1841</v>
      </c>
      <c r="V658" s="87" t="s">
        <v>40</v>
      </c>
      <c r="W658" s="87" t="s">
        <v>121</v>
      </c>
      <c r="X658" s="87" t="s">
        <v>1288</v>
      </c>
      <c r="Y658" s="87">
        <v>2</v>
      </c>
      <c r="Z658" s="90">
        <f>IF(T658="SOPORTE_TELEFÓNICO",'TARIFAS 2025'!$B$14,IF(V658="PRINCIPAL",'TARIFAS 2025'!$B$8,IF(V658="INTERMEDIA",'TARIFAS 2025'!$C$8,IF(V658="LEJANA",'TARIFAS 2025'!$D$8))))</f>
        <v>22000</v>
      </c>
      <c r="AA658" s="90">
        <f t="shared" si="12"/>
        <v>44000</v>
      </c>
    </row>
    <row r="659" spans="1:27" s="82" customFormat="1" x14ac:dyDescent="0.3">
      <c r="A659" s="87" t="s">
        <v>95</v>
      </c>
      <c r="B659" s="86" t="str">
        <f>VLOOKUP(A659,'CENTROS DE COSTOS'!A:D,2,0)</f>
        <v>0036-0001</v>
      </c>
      <c r="C659" s="86" t="str">
        <f>VLOOKUP(A659,'CENTROS DE COSTOS'!A:D,3,0)</f>
        <v>Wompi Costa</v>
      </c>
      <c r="D659" s="87" t="s">
        <v>3865</v>
      </c>
      <c r="E659" s="88" t="s">
        <v>4305</v>
      </c>
      <c r="F659" s="87" t="s">
        <v>3337</v>
      </c>
      <c r="G659" s="86" t="s">
        <v>31</v>
      </c>
      <c r="H659" s="87" t="s">
        <v>504</v>
      </c>
      <c r="I659" s="87" t="s">
        <v>1048</v>
      </c>
      <c r="J659" s="87" t="s">
        <v>3788</v>
      </c>
      <c r="K659" s="86" t="s">
        <v>1170</v>
      </c>
      <c r="L659" s="87" t="s">
        <v>4995</v>
      </c>
      <c r="M659" s="89">
        <v>45944.65347222222</v>
      </c>
      <c r="N659" s="89">
        <v>46022.395138888889</v>
      </c>
      <c r="O659" s="86"/>
      <c r="P659" s="87" t="s">
        <v>1254</v>
      </c>
      <c r="Q659" s="87" t="s">
        <v>1255</v>
      </c>
      <c r="R659" s="87" t="s">
        <v>1324</v>
      </c>
      <c r="S659" s="87" t="s">
        <v>5691</v>
      </c>
      <c r="T659" s="87" t="s">
        <v>1253</v>
      </c>
      <c r="U659" s="87" t="s">
        <v>1841</v>
      </c>
      <c r="V659" s="87" t="s">
        <v>41</v>
      </c>
      <c r="W659" s="87" t="s">
        <v>121</v>
      </c>
      <c r="X659" s="87" t="s">
        <v>1176</v>
      </c>
      <c r="Y659" s="87">
        <v>2</v>
      </c>
      <c r="Z659" s="90">
        <f>IF(T659="SOPORTE_TELEFÓNICO",'TARIFAS 2025'!$B$14,IF(V659="PRINCIPAL",'TARIFAS 2025'!$B$8,IF(V659="INTERMEDIA",'TARIFAS 2025'!$C$8,IF(V659="LEJANA",'TARIFAS 2025'!$D$8))))</f>
        <v>22000</v>
      </c>
      <c r="AA659" s="90">
        <f t="shared" si="12"/>
        <v>44000</v>
      </c>
    </row>
    <row r="660" spans="1:27" s="82" customFormat="1" x14ac:dyDescent="0.3">
      <c r="A660" s="87" t="s">
        <v>91</v>
      </c>
      <c r="B660" s="86" t="str">
        <f>VLOOKUP(A660,'CENTROS DE COSTOS'!A:D,2,0)</f>
        <v>0036-0003</v>
      </c>
      <c r="C660" s="86" t="str">
        <f>VLOOKUP(A660,'CENTROS DE COSTOS'!A:D,3,0)</f>
        <v>Wompi Suroccidente</v>
      </c>
      <c r="D660" s="87" t="s">
        <v>1676</v>
      </c>
      <c r="E660" s="88" t="s">
        <v>4306</v>
      </c>
      <c r="F660" s="87" t="s">
        <v>3338</v>
      </c>
      <c r="G660" s="86" t="s">
        <v>31</v>
      </c>
      <c r="H660" s="87" t="s">
        <v>133</v>
      </c>
      <c r="I660" s="87" t="s">
        <v>887</v>
      </c>
      <c r="J660" s="87" t="s">
        <v>3789</v>
      </c>
      <c r="K660" s="86" t="s">
        <v>1170</v>
      </c>
      <c r="L660" s="87" t="s">
        <v>4996</v>
      </c>
      <c r="M660" s="89">
        <v>45940.333333333343</v>
      </c>
      <c r="N660" s="89">
        <v>46022.397222222222</v>
      </c>
      <c r="O660" s="86"/>
      <c r="P660" s="87" t="s">
        <v>1254</v>
      </c>
      <c r="Q660" s="87" t="s">
        <v>1255</v>
      </c>
      <c r="R660" s="87" t="s">
        <v>1256</v>
      </c>
      <c r="S660" s="87" t="s">
        <v>5692</v>
      </c>
      <c r="T660" s="87" t="s">
        <v>1253</v>
      </c>
      <c r="U660" s="87" t="s">
        <v>1845</v>
      </c>
      <c r="V660" s="87" t="s">
        <v>41</v>
      </c>
      <c r="W660" s="87" t="s">
        <v>121</v>
      </c>
      <c r="X660" s="87" t="s">
        <v>1288</v>
      </c>
      <c r="Y660" s="87">
        <v>2</v>
      </c>
      <c r="Z660" s="90">
        <f>IF(T660="SOPORTE_TELEFÓNICO",'TARIFAS 2025'!$B$14,IF(V660="PRINCIPAL",'TARIFAS 2025'!$B$8,IF(V660="INTERMEDIA",'TARIFAS 2025'!$C$8,IF(V660="LEJANA",'TARIFAS 2025'!$D$8))))</f>
        <v>22000</v>
      </c>
      <c r="AA660" s="90">
        <f t="shared" si="12"/>
        <v>44000</v>
      </c>
    </row>
    <row r="661" spans="1:27" s="82" customFormat="1" x14ac:dyDescent="0.3">
      <c r="A661" s="87" t="s">
        <v>95</v>
      </c>
      <c r="B661" s="86" t="str">
        <f>VLOOKUP(A661,'CENTROS DE COSTOS'!A:D,2,0)</f>
        <v>0036-0001</v>
      </c>
      <c r="C661" s="86" t="str">
        <f>VLOOKUP(A661,'CENTROS DE COSTOS'!A:D,3,0)</f>
        <v>Wompi Costa</v>
      </c>
      <c r="D661" s="87" t="s">
        <v>3807</v>
      </c>
      <c r="E661" s="88" t="s">
        <v>4307</v>
      </c>
      <c r="F661" s="87" t="s">
        <v>3339</v>
      </c>
      <c r="G661" s="86" t="s">
        <v>31</v>
      </c>
      <c r="H661" s="87" t="s">
        <v>504</v>
      </c>
      <c r="I661" s="87" t="s">
        <v>95</v>
      </c>
      <c r="J661" s="87" t="s">
        <v>2144</v>
      </c>
      <c r="K661" s="86" t="s">
        <v>1170</v>
      </c>
      <c r="L661" s="87" t="s">
        <v>4997</v>
      </c>
      <c r="M661" s="89">
        <v>45940.333333333343</v>
      </c>
      <c r="N661" s="89">
        <v>46022.402777777781</v>
      </c>
      <c r="O661" s="86"/>
      <c r="P661" s="87" t="s">
        <v>1254</v>
      </c>
      <c r="Q661" s="87" t="s">
        <v>1285</v>
      </c>
      <c r="R661" s="87" t="s">
        <v>1324</v>
      </c>
      <c r="S661" s="87" t="s">
        <v>5693</v>
      </c>
      <c r="T661" s="87" t="s">
        <v>1253</v>
      </c>
      <c r="U661" s="87" t="s">
        <v>1847</v>
      </c>
      <c r="V661" s="87" t="s">
        <v>40</v>
      </c>
      <c r="W661" s="87" t="s">
        <v>121</v>
      </c>
      <c r="X661" s="87" t="s">
        <v>1176</v>
      </c>
      <c r="Y661" s="87">
        <v>3</v>
      </c>
      <c r="Z661" s="90">
        <f>IF(T661="SOPORTE_TELEFÓNICO",'TARIFAS 2025'!$B$14,IF(V661="PRINCIPAL",'TARIFAS 2025'!$B$8,IF(V661="INTERMEDIA",'TARIFAS 2025'!$C$8,IF(V661="LEJANA",'TARIFAS 2025'!$D$8))))</f>
        <v>22000</v>
      </c>
      <c r="AA661" s="90">
        <f t="shared" si="12"/>
        <v>66000</v>
      </c>
    </row>
    <row r="662" spans="1:27" s="82" customFormat="1" x14ac:dyDescent="0.3">
      <c r="A662" s="87" t="s">
        <v>71</v>
      </c>
      <c r="B662" s="86" t="str">
        <f>VLOOKUP(A662,'CENTROS DE COSTOS'!A:D,2,0)</f>
        <v>0036-0004</v>
      </c>
      <c r="C662" s="86" t="str">
        <f>VLOOKUP(A662,'CENTROS DE COSTOS'!A:D,3,0)</f>
        <v>Wompi Centro</v>
      </c>
      <c r="D662" s="87" t="s">
        <v>1637</v>
      </c>
      <c r="E662" s="88" t="s">
        <v>4308</v>
      </c>
      <c r="F662" s="87" t="s">
        <v>3340</v>
      </c>
      <c r="G662" s="86" t="s">
        <v>31</v>
      </c>
      <c r="H662" s="87" t="s">
        <v>618</v>
      </c>
      <c r="I662" s="87" t="s">
        <v>71</v>
      </c>
      <c r="J662" s="87" t="s">
        <v>1987</v>
      </c>
      <c r="K662" s="86" t="s">
        <v>1170</v>
      </c>
      <c r="L662" s="87" t="s">
        <v>4998</v>
      </c>
      <c r="M662" s="89">
        <v>45967.637499999997</v>
      </c>
      <c r="N662" s="89">
        <v>46022.402777777781</v>
      </c>
      <c r="O662" s="86"/>
      <c r="P662" s="87" t="s">
        <v>1254</v>
      </c>
      <c r="Q662" s="87" t="s">
        <v>1255</v>
      </c>
      <c r="R662" s="87" t="s">
        <v>1256</v>
      </c>
      <c r="S662" s="87" t="s">
        <v>5694</v>
      </c>
      <c r="T662" s="87" t="s">
        <v>1253</v>
      </c>
      <c r="U662" s="87" t="s">
        <v>1841</v>
      </c>
      <c r="V662" s="87" t="s">
        <v>40</v>
      </c>
      <c r="W662" s="87" t="s">
        <v>121</v>
      </c>
      <c r="X662" s="87" t="s">
        <v>1396</v>
      </c>
      <c r="Y662" s="87">
        <v>2</v>
      </c>
      <c r="Z662" s="90">
        <f>IF(T662="SOPORTE_TELEFÓNICO",'TARIFAS 2025'!$B$14,IF(V662="PRINCIPAL",'TARIFAS 2025'!$B$8,IF(V662="INTERMEDIA",'TARIFAS 2025'!$C$8,IF(V662="LEJANA",'TARIFAS 2025'!$D$8))))</f>
        <v>22000</v>
      </c>
      <c r="AA662" s="90">
        <f t="shared" si="12"/>
        <v>44000</v>
      </c>
    </row>
    <row r="663" spans="1:27" s="82" customFormat="1" x14ac:dyDescent="0.3">
      <c r="A663" s="87" t="s">
        <v>71</v>
      </c>
      <c r="B663" s="86" t="str">
        <f>VLOOKUP(A663,'CENTROS DE COSTOS'!A:D,2,0)</f>
        <v>0036-0004</v>
      </c>
      <c r="C663" s="86" t="str">
        <f>VLOOKUP(A663,'CENTROS DE COSTOS'!A:D,3,0)</f>
        <v>Wompi Centro</v>
      </c>
      <c r="D663" s="87" t="s">
        <v>3830</v>
      </c>
      <c r="E663" s="88" t="s">
        <v>4309</v>
      </c>
      <c r="F663" s="87" t="s">
        <v>3103</v>
      </c>
      <c r="G663" s="86" t="s">
        <v>31</v>
      </c>
      <c r="H663" s="87" t="s">
        <v>618</v>
      </c>
      <c r="I663" s="87" t="s">
        <v>650</v>
      </c>
      <c r="J663" s="87" t="s">
        <v>2086</v>
      </c>
      <c r="K663" s="86" t="s">
        <v>1170</v>
      </c>
      <c r="L663" s="87" t="s">
        <v>4999</v>
      </c>
      <c r="M663" s="89">
        <v>45939.333333333343</v>
      </c>
      <c r="N663" s="89">
        <v>46022.408333333333</v>
      </c>
      <c r="O663" s="86"/>
      <c r="P663" s="87" t="s">
        <v>1254</v>
      </c>
      <c r="Q663" s="87" t="s">
        <v>1255</v>
      </c>
      <c r="R663" s="87" t="s">
        <v>1256</v>
      </c>
      <c r="S663" s="87" t="s">
        <v>5695</v>
      </c>
      <c r="T663" s="87" t="s">
        <v>1253</v>
      </c>
      <c r="U663" s="87" t="s">
        <v>1845</v>
      </c>
      <c r="V663" s="87" t="s">
        <v>41</v>
      </c>
      <c r="W663" s="87" t="s">
        <v>121</v>
      </c>
      <c r="X663" s="87" t="s">
        <v>1306</v>
      </c>
      <c r="Y663" s="87">
        <v>3</v>
      </c>
      <c r="Z663" s="90">
        <f>IF(T663="SOPORTE_TELEFÓNICO",'TARIFAS 2025'!$B$14,IF(V663="PRINCIPAL",'TARIFAS 2025'!$B$8,IF(V663="INTERMEDIA",'TARIFAS 2025'!$C$8,IF(V663="LEJANA",'TARIFAS 2025'!$D$8))))</f>
        <v>22000</v>
      </c>
      <c r="AA663" s="90">
        <f t="shared" si="12"/>
        <v>66000</v>
      </c>
    </row>
    <row r="664" spans="1:27" s="82" customFormat="1" x14ac:dyDescent="0.3">
      <c r="A664" s="87" t="s">
        <v>71</v>
      </c>
      <c r="B664" s="86" t="str">
        <f>VLOOKUP(A664,'CENTROS DE COSTOS'!A:D,2,0)</f>
        <v>0036-0004</v>
      </c>
      <c r="C664" s="86" t="str">
        <f>VLOOKUP(A664,'CENTROS DE COSTOS'!A:D,3,0)</f>
        <v>Wompi Centro</v>
      </c>
      <c r="D664" s="87" t="s">
        <v>1637</v>
      </c>
      <c r="E664" s="88" t="s">
        <v>4310</v>
      </c>
      <c r="F664" s="87" t="s">
        <v>3341</v>
      </c>
      <c r="G664" s="86" t="s">
        <v>31</v>
      </c>
      <c r="H664" s="87" t="s">
        <v>618</v>
      </c>
      <c r="I664" s="87" t="s">
        <v>71</v>
      </c>
      <c r="J664" s="87" t="s">
        <v>3790</v>
      </c>
      <c r="K664" s="86" t="s">
        <v>1170</v>
      </c>
      <c r="L664" s="87" t="s">
        <v>5000</v>
      </c>
      <c r="M664" s="89">
        <v>45940.333333333343</v>
      </c>
      <c r="N664" s="89">
        <v>46022.411805555559</v>
      </c>
      <c r="O664" s="86"/>
      <c r="P664" s="87" t="s">
        <v>1254</v>
      </c>
      <c r="Q664" s="87" t="s">
        <v>1255</v>
      </c>
      <c r="R664" s="87" t="s">
        <v>1256</v>
      </c>
      <c r="S664" s="87" t="s">
        <v>5696</v>
      </c>
      <c r="T664" s="87" t="s">
        <v>1253</v>
      </c>
      <c r="U664" s="87" t="s">
        <v>1844</v>
      </c>
      <c r="V664" s="87" t="s">
        <v>40</v>
      </c>
      <c r="W664" s="87" t="s">
        <v>121</v>
      </c>
      <c r="X664" s="87" t="s">
        <v>1306</v>
      </c>
      <c r="Y664" s="87">
        <v>2</v>
      </c>
      <c r="Z664" s="90">
        <f>IF(T664="SOPORTE_TELEFÓNICO",'TARIFAS 2025'!$B$14,IF(V664="PRINCIPAL",'TARIFAS 2025'!$B$8,IF(V664="INTERMEDIA",'TARIFAS 2025'!$C$8,IF(V664="LEJANA",'TARIFAS 2025'!$D$8))))</f>
        <v>22000</v>
      </c>
      <c r="AA664" s="90">
        <f t="shared" si="12"/>
        <v>44000</v>
      </c>
    </row>
    <row r="665" spans="1:27" s="82" customFormat="1" x14ac:dyDescent="0.3">
      <c r="A665" s="87" t="s">
        <v>88</v>
      </c>
      <c r="B665" s="86" t="str">
        <f>VLOOKUP(A665,'CENTROS DE COSTOS'!A:D,2,0)</f>
        <v>0036-0005</v>
      </c>
      <c r="C665" s="86" t="str">
        <f>VLOOKUP(A665,'CENTROS DE COSTOS'!A:D,3,0)</f>
        <v>Wompi Noroccidente</v>
      </c>
      <c r="D665" s="87" t="s">
        <v>1644</v>
      </c>
      <c r="E665" s="88" t="s">
        <v>4311</v>
      </c>
      <c r="F665" s="87" t="s">
        <v>3342</v>
      </c>
      <c r="G665" s="86" t="s">
        <v>31</v>
      </c>
      <c r="H665" s="87" t="s">
        <v>120</v>
      </c>
      <c r="I665" s="87" t="s">
        <v>88</v>
      </c>
      <c r="J665" s="87" t="s">
        <v>3791</v>
      </c>
      <c r="K665" s="86" t="s">
        <v>1170</v>
      </c>
      <c r="L665" s="87" t="s">
        <v>5001</v>
      </c>
      <c r="M665" s="89">
        <v>46003.470833333333</v>
      </c>
      <c r="N665" s="89">
        <v>46022.414583333331</v>
      </c>
      <c r="O665" s="86"/>
      <c r="P665" s="87" t="s">
        <v>1254</v>
      </c>
      <c r="Q665" s="87" t="s">
        <v>1255</v>
      </c>
      <c r="R665" s="87" t="s">
        <v>1324</v>
      </c>
      <c r="S665" s="87" t="s">
        <v>5697</v>
      </c>
      <c r="T665" s="87" t="s">
        <v>1253</v>
      </c>
      <c r="U665" s="87" t="s">
        <v>1845</v>
      </c>
      <c r="V665" s="87" t="s">
        <v>40</v>
      </c>
      <c r="W665" s="87" t="s">
        <v>121</v>
      </c>
      <c r="X665" s="87" t="s">
        <v>1220</v>
      </c>
      <c r="Y665" s="87">
        <v>2</v>
      </c>
      <c r="Z665" s="90">
        <f>IF(T665="SOPORTE_TELEFÓNICO",'TARIFAS 2025'!$B$14,IF(V665="PRINCIPAL",'TARIFAS 2025'!$B$8,IF(V665="INTERMEDIA",'TARIFAS 2025'!$C$8,IF(V665="LEJANA",'TARIFAS 2025'!$D$8))))</f>
        <v>22000</v>
      </c>
      <c r="AA665" s="90">
        <f t="shared" si="12"/>
        <v>44000</v>
      </c>
    </row>
    <row r="666" spans="1:27" s="82" customFormat="1" x14ac:dyDescent="0.3">
      <c r="A666" s="87" t="s">
        <v>71</v>
      </c>
      <c r="B666" s="86" t="str">
        <f>VLOOKUP(A666,'CENTROS DE COSTOS'!A:D,2,0)</f>
        <v>0036-0004</v>
      </c>
      <c r="C666" s="86" t="str">
        <f>VLOOKUP(A666,'CENTROS DE COSTOS'!A:D,3,0)</f>
        <v>Wompi Centro</v>
      </c>
      <c r="D666" s="87" t="s">
        <v>1637</v>
      </c>
      <c r="E666" s="88" t="s">
        <v>4312</v>
      </c>
      <c r="F666" s="87" t="s">
        <v>3343</v>
      </c>
      <c r="G666" s="86" t="s">
        <v>31</v>
      </c>
      <c r="H666" s="87" t="s">
        <v>618</v>
      </c>
      <c r="I666" s="87" t="s">
        <v>71</v>
      </c>
      <c r="J666" s="87" t="s">
        <v>1891</v>
      </c>
      <c r="K666" s="86" t="s">
        <v>1170</v>
      </c>
      <c r="L666" s="87" t="s">
        <v>5002</v>
      </c>
      <c r="M666" s="89">
        <v>45940.445833333331</v>
      </c>
      <c r="N666" s="89">
        <v>46022.42291666667</v>
      </c>
      <c r="O666" s="86"/>
      <c r="P666" s="87" t="s">
        <v>1254</v>
      </c>
      <c r="Q666" s="87" t="s">
        <v>1255</v>
      </c>
      <c r="R666" s="87" t="s">
        <v>1256</v>
      </c>
      <c r="S666" s="87" t="s">
        <v>5698</v>
      </c>
      <c r="T666" s="87" t="s">
        <v>1253</v>
      </c>
      <c r="U666" s="87" t="s">
        <v>1848</v>
      </c>
      <c r="V666" s="87" t="s">
        <v>40</v>
      </c>
      <c r="W666" s="87" t="s">
        <v>121</v>
      </c>
      <c r="X666" s="87" t="s">
        <v>1306</v>
      </c>
      <c r="Y666" s="87">
        <v>2</v>
      </c>
      <c r="Z666" s="90">
        <f>IF(T666="SOPORTE_TELEFÓNICO",'TARIFAS 2025'!$B$14,IF(V666="PRINCIPAL",'TARIFAS 2025'!$B$8,IF(V666="INTERMEDIA",'TARIFAS 2025'!$C$8,IF(V666="LEJANA",'TARIFAS 2025'!$D$8))))</f>
        <v>22000</v>
      </c>
      <c r="AA666" s="90">
        <f t="shared" si="12"/>
        <v>44000</v>
      </c>
    </row>
    <row r="667" spans="1:27" s="82" customFormat="1" x14ac:dyDescent="0.3">
      <c r="A667" s="87" t="s">
        <v>77</v>
      </c>
      <c r="B667" s="86" t="str">
        <f>VLOOKUP(A667,'CENTROS DE COSTOS'!A:D,2,0)</f>
        <v>0036-0003</v>
      </c>
      <c r="C667" s="86" t="str">
        <f>VLOOKUP(A667,'CENTROS DE COSTOS'!A:D,3,0)</f>
        <v>Wompi Suroccidente</v>
      </c>
      <c r="D667" s="87" t="s">
        <v>1664</v>
      </c>
      <c r="E667" s="88" t="s">
        <v>4313</v>
      </c>
      <c r="F667" s="87" t="s">
        <v>3344</v>
      </c>
      <c r="G667" s="86" t="s">
        <v>31</v>
      </c>
      <c r="H667" s="87" t="s">
        <v>498</v>
      </c>
      <c r="I667" s="87" t="s">
        <v>93</v>
      </c>
      <c r="J667" s="87" t="s">
        <v>2072</v>
      </c>
      <c r="K667" s="86" t="s">
        <v>1170</v>
      </c>
      <c r="L667" s="87" t="s">
        <v>5003</v>
      </c>
      <c r="M667" s="89">
        <v>45970.375</v>
      </c>
      <c r="N667" s="89">
        <v>46022.430555555547</v>
      </c>
      <c r="O667" s="86"/>
      <c r="P667" s="87" t="s">
        <v>1254</v>
      </c>
      <c r="Q667" s="87" t="s">
        <v>1255</v>
      </c>
      <c r="R667" s="87" t="s">
        <v>1256</v>
      </c>
      <c r="S667" s="87" t="s">
        <v>5699</v>
      </c>
      <c r="T667" s="87" t="s">
        <v>1253</v>
      </c>
      <c r="U667" s="87" t="s">
        <v>1844</v>
      </c>
      <c r="V667" s="87" t="s">
        <v>42</v>
      </c>
      <c r="W667" s="87" t="s">
        <v>121</v>
      </c>
      <c r="X667" s="87" t="s">
        <v>1288</v>
      </c>
      <c r="Y667" s="87">
        <v>3</v>
      </c>
      <c r="Z667" s="90">
        <f>IF(T667="SOPORTE_TELEFÓNICO",'TARIFAS 2025'!$B$14,IF(V667="PRINCIPAL",'TARIFAS 2025'!$B$8,IF(V667="INTERMEDIA",'TARIFAS 2025'!$C$8,IF(V667="LEJANA",'TARIFAS 2025'!$D$8))))</f>
        <v>22000</v>
      </c>
      <c r="AA667" s="90">
        <f t="shared" si="12"/>
        <v>66000</v>
      </c>
    </row>
    <row r="668" spans="1:27" s="82" customFormat="1" x14ac:dyDescent="0.3">
      <c r="A668" s="87" t="s">
        <v>77</v>
      </c>
      <c r="B668" s="86" t="str">
        <f>VLOOKUP(A668,'CENTROS DE COSTOS'!A:D,2,0)</f>
        <v>0036-0003</v>
      </c>
      <c r="C668" s="86" t="str">
        <f>VLOOKUP(A668,'CENTROS DE COSTOS'!A:D,3,0)</f>
        <v>Wompi Suroccidente</v>
      </c>
      <c r="D668" s="87" t="s">
        <v>1692</v>
      </c>
      <c r="E668" s="88" t="s">
        <v>4314</v>
      </c>
      <c r="F668" s="87" t="s">
        <v>3345</v>
      </c>
      <c r="G668" s="86" t="s">
        <v>31</v>
      </c>
      <c r="H668" s="87" t="s">
        <v>1101</v>
      </c>
      <c r="I668" s="87" t="s">
        <v>252</v>
      </c>
      <c r="J668" s="87" t="s">
        <v>3792</v>
      </c>
      <c r="K668" s="86" t="s">
        <v>1170</v>
      </c>
      <c r="L668" s="87" t="s">
        <v>5004</v>
      </c>
      <c r="M668" s="89">
        <v>46017.447222222218</v>
      </c>
      <c r="N668" s="89">
        <v>46022.431250000001</v>
      </c>
      <c r="O668" s="86"/>
      <c r="P668" s="87" t="s">
        <v>1254</v>
      </c>
      <c r="Q668" s="87" t="s">
        <v>1255</v>
      </c>
      <c r="R668" s="87" t="s">
        <v>1256</v>
      </c>
      <c r="S668" s="87" t="s">
        <v>5700</v>
      </c>
      <c r="T668" s="87" t="s">
        <v>1253</v>
      </c>
      <c r="U668" s="87" t="s">
        <v>1840</v>
      </c>
      <c r="V668" s="87" t="s">
        <v>41</v>
      </c>
      <c r="W668" s="87" t="s">
        <v>121</v>
      </c>
      <c r="X668" s="87" t="s">
        <v>1288</v>
      </c>
      <c r="Y668" s="87">
        <v>1</v>
      </c>
      <c r="Z668" s="90">
        <f>IF(T668="SOPORTE_TELEFÓNICO",'TARIFAS 2025'!$B$14,IF(V668="PRINCIPAL",'TARIFAS 2025'!$B$8,IF(V668="INTERMEDIA",'TARIFAS 2025'!$C$8,IF(V668="LEJANA",'TARIFAS 2025'!$D$8))))</f>
        <v>22000</v>
      </c>
      <c r="AA668" s="90">
        <f t="shared" si="12"/>
        <v>22000</v>
      </c>
    </row>
    <row r="669" spans="1:27" s="82" customFormat="1" x14ac:dyDescent="0.3">
      <c r="A669" s="87" t="s">
        <v>71</v>
      </c>
      <c r="B669" s="86" t="str">
        <f>VLOOKUP(A669,'CENTROS DE COSTOS'!A:D,2,0)</f>
        <v>0036-0004</v>
      </c>
      <c r="C669" s="86" t="str">
        <f>VLOOKUP(A669,'CENTROS DE COSTOS'!A:D,3,0)</f>
        <v>Wompi Centro</v>
      </c>
      <c r="D669" s="87" t="s">
        <v>1637</v>
      </c>
      <c r="E669" s="88" t="s">
        <v>4315</v>
      </c>
      <c r="F669" s="87" t="s">
        <v>3346</v>
      </c>
      <c r="G669" s="86" t="s">
        <v>31</v>
      </c>
      <c r="H669" s="87" t="s">
        <v>618</v>
      </c>
      <c r="I669" s="87" t="s">
        <v>71</v>
      </c>
      <c r="J669" s="87" t="s">
        <v>3793</v>
      </c>
      <c r="K669" s="86" t="s">
        <v>1170</v>
      </c>
      <c r="L669" s="87" t="s">
        <v>5005</v>
      </c>
      <c r="M669" s="89">
        <v>45961.54791666667</v>
      </c>
      <c r="N669" s="89">
        <v>46022.432638888888</v>
      </c>
      <c r="O669" s="86"/>
      <c r="P669" s="87" t="s">
        <v>1254</v>
      </c>
      <c r="Q669" s="87" t="s">
        <v>1255</v>
      </c>
      <c r="R669" s="87" t="s">
        <v>1256</v>
      </c>
      <c r="S669" s="87" t="s">
        <v>5701</v>
      </c>
      <c r="T669" s="87" t="s">
        <v>1253</v>
      </c>
      <c r="U669" s="87" t="s">
        <v>1842</v>
      </c>
      <c r="V669" s="87" t="s">
        <v>40</v>
      </c>
      <c r="W669" s="87" t="s">
        <v>121</v>
      </c>
      <c r="X669" s="87" t="s">
        <v>1396</v>
      </c>
      <c r="Y669" s="87">
        <v>3</v>
      </c>
      <c r="Z669" s="90">
        <f>IF(T669="SOPORTE_TELEFÓNICO",'TARIFAS 2025'!$B$14,IF(V669="PRINCIPAL",'TARIFAS 2025'!$B$8,IF(V669="INTERMEDIA",'TARIFAS 2025'!$C$8,IF(V669="LEJANA",'TARIFAS 2025'!$D$8))))</f>
        <v>22000</v>
      </c>
      <c r="AA669" s="90">
        <f t="shared" si="12"/>
        <v>66000</v>
      </c>
    </row>
    <row r="670" spans="1:27" s="82" customFormat="1" x14ac:dyDescent="0.3">
      <c r="A670" s="87" t="s">
        <v>88</v>
      </c>
      <c r="B670" s="86" t="str">
        <f>VLOOKUP(A670,'CENTROS DE COSTOS'!A:D,2,0)</f>
        <v>0036-0005</v>
      </c>
      <c r="C670" s="86" t="str">
        <f>VLOOKUP(A670,'CENTROS DE COSTOS'!A:D,3,0)</f>
        <v>Wompi Noroccidente</v>
      </c>
      <c r="D670" s="87" t="s">
        <v>1665</v>
      </c>
      <c r="E670" s="88" t="s">
        <v>4316</v>
      </c>
      <c r="F670" s="87" t="s">
        <v>3347</v>
      </c>
      <c r="G670" s="86" t="s">
        <v>31</v>
      </c>
      <c r="H670" s="87" t="s">
        <v>120</v>
      </c>
      <c r="I670" s="87" t="s">
        <v>180</v>
      </c>
      <c r="J670" s="87" t="s">
        <v>1796</v>
      </c>
      <c r="K670" s="86" t="s">
        <v>1170</v>
      </c>
      <c r="L670" s="87" t="s">
        <v>5006</v>
      </c>
      <c r="M670" s="89">
        <v>46021.654166666667</v>
      </c>
      <c r="N670" s="89">
        <v>46022.434027777781</v>
      </c>
      <c r="O670" s="86"/>
      <c r="P670" s="87" t="s">
        <v>1250</v>
      </c>
      <c r="Q670" s="87" t="s">
        <v>1251</v>
      </c>
      <c r="R670" s="87" t="s">
        <v>1283</v>
      </c>
      <c r="S670" s="87" t="s">
        <v>5702</v>
      </c>
      <c r="T670" s="87" t="s">
        <v>1172</v>
      </c>
      <c r="U670" s="87" t="s">
        <v>1847</v>
      </c>
      <c r="V670" s="87" t="s">
        <v>40</v>
      </c>
      <c r="W670" s="87" t="s">
        <v>121</v>
      </c>
      <c r="X670" s="87" t="s">
        <v>1313</v>
      </c>
      <c r="Y670" s="87">
        <v>1</v>
      </c>
      <c r="Z670" s="90">
        <f>IF(T670="SOPORTE_TELEFÓNICO",'TARIFAS 2025'!$B$14,IF(V670="PRINCIPAL",'TARIFAS 2025'!$B$8,IF(V670="INTERMEDIA",'TARIFAS 2025'!$C$8,IF(V670="LEJANA",'TARIFAS 2025'!$D$8))))</f>
        <v>51282</v>
      </c>
      <c r="AA670" s="90">
        <f t="shared" si="12"/>
        <v>51282</v>
      </c>
    </row>
    <row r="671" spans="1:27" s="82" customFormat="1" x14ac:dyDescent="0.3">
      <c r="A671" s="87" t="s">
        <v>71</v>
      </c>
      <c r="B671" s="86" t="str">
        <f>VLOOKUP(A671,'CENTROS DE COSTOS'!A:D,2,0)</f>
        <v>0036-0004</v>
      </c>
      <c r="C671" s="86" t="str">
        <f>VLOOKUP(A671,'CENTROS DE COSTOS'!A:D,3,0)</f>
        <v>Wompi Centro</v>
      </c>
      <c r="D671" s="87" t="s">
        <v>1652</v>
      </c>
      <c r="E671" s="88" t="s">
        <v>4317</v>
      </c>
      <c r="F671" s="87" t="s">
        <v>2994</v>
      </c>
      <c r="G671" s="86" t="s">
        <v>31</v>
      </c>
      <c r="H671" s="87" t="s">
        <v>618</v>
      </c>
      <c r="I671" s="87" t="s">
        <v>698</v>
      </c>
      <c r="J671" s="87" t="s">
        <v>3547</v>
      </c>
      <c r="K671" s="86" t="s">
        <v>1170</v>
      </c>
      <c r="L671" s="87" t="s">
        <v>5007</v>
      </c>
      <c r="M671" s="89">
        <v>46019.469444444447</v>
      </c>
      <c r="N671" s="89">
        <v>46022.43472222222</v>
      </c>
      <c r="O671" s="86"/>
      <c r="P671" s="87" t="s">
        <v>1340</v>
      </c>
      <c r="Q671" s="87" t="s">
        <v>1341</v>
      </c>
      <c r="R671" s="87" t="s">
        <v>1342</v>
      </c>
      <c r="S671" s="87" t="s">
        <v>5703</v>
      </c>
      <c r="T671" s="87" t="s">
        <v>1253</v>
      </c>
      <c r="U671" s="87" t="s">
        <v>1841</v>
      </c>
      <c r="V671" s="87" t="s">
        <v>40</v>
      </c>
      <c r="W671" s="87" t="s">
        <v>121</v>
      </c>
      <c r="X671" s="87" t="s">
        <v>1312</v>
      </c>
      <c r="Y671" s="87">
        <v>2</v>
      </c>
      <c r="Z671" s="90">
        <f>IF(T671="SOPORTE_TELEFÓNICO",'TARIFAS 2025'!$B$14,IF(V671="PRINCIPAL",'TARIFAS 2025'!$B$8,IF(V671="INTERMEDIA",'TARIFAS 2025'!$C$8,IF(V671="LEJANA",'TARIFAS 2025'!$D$8))))</f>
        <v>22000</v>
      </c>
      <c r="AA671" s="90">
        <f t="shared" si="12"/>
        <v>44000</v>
      </c>
    </row>
    <row r="672" spans="1:27" s="82" customFormat="1" x14ac:dyDescent="0.3">
      <c r="A672" s="87" t="s">
        <v>91</v>
      </c>
      <c r="B672" s="86" t="str">
        <f>VLOOKUP(A672,'CENTROS DE COSTOS'!A:D,2,0)</f>
        <v>0036-0003</v>
      </c>
      <c r="C672" s="86" t="str">
        <f>VLOOKUP(A672,'CENTROS DE COSTOS'!A:D,3,0)</f>
        <v>Wompi Suroccidente</v>
      </c>
      <c r="D672" s="87" t="s">
        <v>3866</v>
      </c>
      <c r="E672" s="88" t="s">
        <v>4318</v>
      </c>
      <c r="F672" s="87" t="s">
        <v>3348</v>
      </c>
      <c r="G672" s="86" t="s">
        <v>31</v>
      </c>
      <c r="H672" s="87" t="s">
        <v>133</v>
      </c>
      <c r="I672" s="87" t="s">
        <v>859</v>
      </c>
      <c r="J672" s="87" t="s">
        <v>3794</v>
      </c>
      <c r="K672" s="86" t="s">
        <v>1170</v>
      </c>
      <c r="L672" s="87" t="s">
        <v>5008</v>
      </c>
      <c r="M672" s="89">
        <v>46022.333333333343</v>
      </c>
      <c r="N672" s="89">
        <v>46022.438888888893</v>
      </c>
      <c r="O672" s="86"/>
      <c r="P672" s="87" t="s">
        <v>1303</v>
      </c>
      <c r="Q672" s="87" t="s">
        <v>1304</v>
      </c>
      <c r="R672" s="87" t="s">
        <v>1305</v>
      </c>
      <c r="S672" s="87" t="s">
        <v>5704</v>
      </c>
      <c r="T672" s="87" t="s">
        <v>1253</v>
      </c>
      <c r="U672" s="87" t="s">
        <v>1841</v>
      </c>
      <c r="V672" s="87" t="s">
        <v>41</v>
      </c>
      <c r="W672" s="87" t="s">
        <v>121</v>
      </c>
      <c r="X672" s="87" t="s">
        <v>1288</v>
      </c>
      <c r="Y672" s="87">
        <v>1</v>
      </c>
      <c r="Z672" s="90">
        <f>IF(T672="SOPORTE_TELEFÓNICO",'TARIFAS 2025'!$B$14,IF(V672="PRINCIPAL",'TARIFAS 2025'!$B$8,IF(V672="INTERMEDIA",'TARIFAS 2025'!$C$8,IF(V672="LEJANA",'TARIFAS 2025'!$D$8))))</f>
        <v>22000</v>
      </c>
      <c r="AA672" s="90">
        <f t="shared" si="12"/>
        <v>22000</v>
      </c>
    </row>
    <row r="673" spans="1:27" s="82" customFormat="1" x14ac:dyDescent="0.3">
      <c r="A673" s="87" t="s">
        <v>71</v>
      </c>
      <c r="B673" s="86" t="str">
        <f>VLOOKUP(A673,'CENTROS DE COSTOS'!A:D,2,0)</f>
        <v>0036-0004</v>
      </c>
      <c r="C673" s="86" t="str">
        <f>VLOOKUP(A673,'CENTROS DE COSTOS'!A:D,3,0)</f>
        <v>Wompi Centro</v>
      </c>
      <c r="D673" s="87" t="s">
        <v>1637</v>
      </c>
      <c r="E673" s="88" t="s">
        <v>4319</v>
      </c>
      <c r="F673" s="87" t="s">
        <v>3349</v>
      </c>
      <c r="G673" s="86" t="s">
        <v>31</v>
      </c>
      <c r="H673" s="87" t="s">
        <v>618</v>
      </c>
      <c r="I673" s="87" t="s">
        <v>71</v>
      </c>
      <c r="J673" s="87" t="s">
        <v>1972</v>
      </c>
      <c r="K673" s="86" t="s">
        <v>1170</v>
      </c>
      <c r="L673" s="87" t="s">
        <v>5009</v>
      </c>
      <c r="M673" s="89">
        <v>46021.489583333343</v>
      </c>
      <c r="N673" s="89">
        <v>46022.441666666673</v>
      </c>
      <c r="O673" s="86"/>
      <c r="P673" s="87" t="s">
        <v>1257</v>
      </c>
      <c r="Q673" s="87" t="s">
        <v>1285</v>
      </c>
      <c r="R673" s="87" t="s">
        <v>1259</v>
      </c>
      <c r="S673" s="87" t="s">
        <v>5705</v>
      </c>
      <c r="T673" s="87" t="s">
        <v>1172</v>
      </c>
      <c r="U673" s="87" t="s">
        <v>1846</v>
      </c>
      <c r="V673" s="87" t="s">
        <v>40</v>
      </c>
      <c r="W673" s="87" t="s">
        <v>121</v>
      </c>
      <c r="X673" s="87" t="s">
        <v>1223</v>
      </c>
      <c r="Y673" s="87">
        <v>1</v>
      </c>
      <c r="Z673" s="90">
        <f>IF(T673="SOPORTE_TELEFÓNICO",'TARIFAS 2025'!$B$14,IF(V673="PRINCIPAL",'TARIFAS 2025'!$B$8,IF(V673="INTERMEDIA",'TARIFAS 2025'!$C$8,IF(V673="LEJANA",'TARIFAS 2025'!$D$8))))</f>
        <v>51282</v>
      </c>
      <c r="AA673" s="90">
        <f t="shared" si="12"/>
        <v>51282</v>
      </c>
    </row>
    <row r="674" spans="1:27" s="82" customFormat="1" x14ac:dyDescent="0.3">
      <c r="A674" s="87" t="s">
        <v>71</v>
      </c>
      <c r="B674" s="86" t="str">
        <f>VLOOKUP(A674,'CENTROS DE COSTOS'!A:D,2,0)</f>
        <v>0036-0004</v>
      </c>
      <c r="C674" s="86" t="str">
        <f>VLOOKUP(A674,'CENTROS DE COSTOS'!A:D,3,0)</f>
        <v>Wompi Centro</v>
      </c>
      <c r="D674" s="87" t="s">
        <v>1637</v>
      </c>
      <c r="E674" s="88" t="s">
        <v>4320</v>
      </c>
      <c r="F674" s="87" t="s">
        <v>1626</v>
      </c>
      <c r="G674" s="86" t="s">
        <v>31</v>
      </c>
      <c r="H674" s="87" t="s">
        <v>618</v>
      </c>
      <c r="I674" s="87" t="s">
        <v>71</v>
      </c>
      <c r="J674" s="87" t="s">
        <v>1784</v>
      </c>
      <c r="K674" s="86" t="s">
        <v>1170</v>
      </c>
      <c r="L674" s="87" t="s">
        <v>5010</v>
      </c>
      <c r="M674" s="89">
        <v>45981.333333333343</v>
      </c>
      <c r="N674" s="89">
        <v>46022.452777777777</v>
      </c>
      <c r="O674" s="86"/>
      <c r="P674" s="87" t="s">
        <v>1254</v>
      </c>
      <c r="Q674" s="87" t="s">
        <v>1255</v>
      </c>
      <c r="R674" s="87" t="s">
        <v>1256</v>
      </c>
      <c r="S674" s="87" t="s">
        <v>5706</v>
      </c>
      <c r="T674" s="87" t="s">
        <v>1253</v>
      </c>
      <c r="U674" s="87" t="s">
        <v>1848</v>
      </c>
      <c r="V674" s="87" t="s">
        <v>40</v>
      </c>
      <c r="W674" s="87" t="s">
        <v>121</v>
      </c>
      <c r="X674" s="87" t="s">
        <v>1396</v>
      </c>
      <c r="Y674" s="87">
        <v>2</v>
      </c>
      <c r="Z674" s="90">
        <f>IF(T674="SOPORTE_TELEFÓNICO",'TARIFAS 2025'!$B$14,IF(V674="PRINCIPAL",'TARIFAS 2025'!$B$8,IF(V674="INTERMEDIA",'TARIFAS 2025'!$C$8,IF(V674="LEJANA",'TARIFAS 2025'!$D$8))))</f>
        <v>22000</v>
      </c>
      <c r="AA674" s="90">
        <f t="shared" si="12"/>
        <v>44000</v>
      </c>
    </row>
    <row r="675" spans="1:27" s="82" customFormat="1" x14ac:dyDescent="0.3">
      <c r="A675" s="87" t="s">
        <v>71</v>
      </c>
      <c r="B675" s="86" t="str">
        <f>VLOOKUP(A675,'CENTROS DE COSTOS'!A:D,2,0)</f>
        <v>0036-0004</v>
      </c>
      <c r="C675" s="86" t="str">
        <f>VLOOKUP(A675,'CENTROS DE COSTOS'!A:D,3,0)</f>
        <v>Wompi Centro</v>
      </c>
      <c r="D675" s="87" t="s">
        <v>1637</v>
      </c>
      <c r="E675" s="88" t="s">
        <v>4321</v>
      </c>
      <c r="F675" s="87" t="s">
        <v>1619</v>
      </c>
      <c r="G675" s="86" t="s">
        <v>31</v>
      </c>
      <c r="H675" s="87" t="s">
        <v>618</v>
      </c>
      <c r="I675" s="87" t="s">
        <v>71</v>
      </c>
      <c r="J675" s="87" t="s">
        <v>1773</v>
      </c>
      <c r="K675" s="86" t="s">
        <v>1170</v>
      </c>
      <c r="L675" s="87" t="s">
        <v>1830</v>
      </c>
      <c r="M675" s="89">
        <v>45975.675000000003</v>
      </c>
      <c r="N675" s="89">
        <v>46022.478472222218</v>
      </c>
      <c r="O675" s="86"/>
      <c r="P675" s="87" t="s">
        <v>1254</v>
      </c>
      <c r="Q675" s="87" t="s">
        <v>1255</v>
      </c>
      <c r="R675" s="87" t="s">
        <v>1256</v>
      </c>
      <c r="S675" s="87" t="s">
        <v>5707</v>
      </c>
      <c r="T675" s="87" t="s">
        <v>1253</v>
      </c>
      <c r="U675" s="87" t="s">
        <v>1842</v>
      </c>
      <c r="V675" s="87" t="s">
        <v>40</v>
      </c>
      <c r="W675" s="87" t="s">
        <v>121</v>
      </c>
      <c r="X675" s="87" t="s">
        <v>1297</v>
      </c>
      <c r="Y675" s="87">
        <v>2</v>
      </c>
      <c r="Z675" s="90">
        <f>IF(T675="SOPORTE_TELEFÓNICO",'TARIFAS 2025'!$B$14,IF(V675="PRINCIPAL",'TARIFAS 2025'!$B$8,IF(V675="INTERMEDIA",'TARIFAS 2025'!$C$8,IF(V675="LEJANA",'TARIFAS 2025'!$D$8))))</f>
        <v>22000</v>
      </c>
      <c r="AA675" s="90">
        <f t="shared" si="12"/>
        <v>44000</v>
      </c>
    </row>
    <row r="676" spans="1:27" s="82" customFormat="1" x14ac:dyDescent="0.3">
      <c r="A676" s="87" t="s">
        <v>65</v>
      </c>
      <c r="B676" s="86" t="str">
        <f>VLOOKUP(A676,'CENTROS DE COSTOS'!A:D,2,0)</f>
        <v>0036-0005</v>
      </c>
      <c r="C676" s="86" t="str">
        <f>VLOOKUP(A676,'CENTROS DE COSTOS'!A:D,3,0)</f>
        <v>Wompi Noroccidente</v>
      </c>
      <c r="D676" s="87" t="s">
        <v>3867</v>
      </c>
      <c r="E676" s="88" t="s">
        <v>4322</v>
      </c>
      <c r="F676" s="87" t="s">
        <v>3350</v>
      </c>
      <c r="G676" s="86" t="s">
        <v>31</v>
      </c>
      <c r="H676" s="87" t="s">
        <v>120</v>
      </c>
      <c r="I676" s="87" t="s">
        <v>65</v>
      </c>
      <c r="J676" s="87" t="s">
        <v>3795</v>
      </c>
      <c r="K676" s="86" t="s">
        <v>1170</v>
      </c>
      <c r="L676" s="87" t="s">
        <v>5011</v>
      </c>
      <c r="M676" s="89">
        <v>46021.584722222222</v>
      </c>
      <c r="N676" s="89">
        <v>46022.482638888891</v>
      </c>
      <c r="O676" s="86"/>
      <c r="P676" s="87" t="s">
        <v>1254</v>
      </c>
      <c r="Q676" s="87" t="s">
        <v>1255</v>
      </c>
      <c r="R676" s="87" t="s">
        <v>1324</v>
      </c>
      <c r="S676" s="87" t="s">
        <v>5708</v>
      </c>
      <c r="T676" s="87" t="s">
        <v>1172</v>
      </c>
      <c r="U676" s="87" t="s">
        <v>1841</v>
      </c>
      <c r="V676" s="87" t="s">
        <v>40</v>
      </c>
      <c r="W676" s="87" t="s">
        <v>121</v>
      </c>
      <c r="X676" s="87" t="s">
        <v>1232</v>
      </c>
      <c r="Y676" s="87">
        <v>1</v>
      </c>
      <c r="Z676" s="90">
        <f>IF(T676="SOPORTE_TELEFÓNICO",'TARIFAS 2025'!$B$14,IF(V676="PRINCIPAL",'TARIFAS 2025'!$B$8,IF(V676="INTERMEDIA",'TARIFAS 2025'!$C$8,IF(V676="LEJANA",'TARIFAS 2025'!$D$8))))</f>
        <v>51282</v>
      </c>
      <c r="AA676" s="90">
        <f t="shared" si="12"/>
        <v>51282</v>
      </c>
    </row>
    <row r="677" spans="1:27" s="82" customFormat="1" x14ac:dyDescent="0.3">
      <c r="A677" s="87" t="s">
        <v>71</v>
      </c>
      <c r="B677" s="86" t="str">
        <f>VLOOKUP(A677,'CENTROS DE COSTOS'!A:D,2,0)</f>
        <v>0036-0004</v>
      </c>
      <c r="C677" s="86" t="str">
        <f>VLOOKUP(A677,'CENTROS DE COSTOS'!A:D,3,0)</f>
        <v>Wompi Centro</v>
      </c>
      <c r="D677" s="87" t="s">
        <v>1652</v>
      </c>
      <c r="E677" s="88" t="s">
        <v>4323</v>
      </c>
      <c r="F677" s="87" t="s">
        <v>3351</v>
      </c>
      <c r="G677" s="86" t="s">
        <v>31</v>
      </c>
      <c r="H677" s="87" t="s">
        <v>618</v>
      </c>
      <c r="I677" s="87" t="s">
        <v>698</v>
      </c>
      <c r="J677" s="87" t="s">
        <v>3796</v>
      </c>
      <c r="K677" s="86" t="s">
        <v>1170</v>
      </c>
      <c r="L677" s="87" t="s">
        <v>5012</v>
      </c>
      <c r="M677" s="89">
        <v>45990.375</v>
      </c>
      <c r="N677" s="89">
        <v>46022.486111111109</v>
      </c>
      <c r="O677" s="86"/>
      <c r="P677" s="87" t="s">
        <v>1254</v>
      </c>
      <c r="Q677" s="87" t="s">
        <v>1255</v>
      </c>
      <c r="R677" s="87" t="s">
        <v>1256</v>
      </c>
      <c r="S677" s="87" t="s">
        <v>5709</v>
      </c>
      <c r="T677" s="87" t="s">
        <v>1253</v>
      </c>
      <c r="U677" s="87" t="s">
        <v>1841</v>
      </c>
      <c r="V677" s="87" t="s">
        <v>40</v>
      </c>
      <c r="W677" s="87" t="s">
        <v>121</v>
      </c>
      <c r="X677" s="87" t="s">
        <v>1478</v>
      </c>
      <c r="Y677" s="87">
        <v>4</v>
      </c>
      <c r="Z677" s="90">
        <f>IF(T677="SOPORTE_TELEFÓNICO",'TARIFAS 2025'!$B$14,IF(V677="PRINCIPAL",'TARIFAS 2025'!$B$8,IF(V677="INTERMEDIA",'TARIFAS 2025'!$C$8,IF(V677="LEJANA",'TARIFAS 2025'!$D$8))))</f>
        <v>22000</v>
      </c>
      <c r="AA677" s="90">
        <f t="shared" si="12"/>
        <v>88000</v>
      </c>
    </row>
    <row r="678" spans="1:27" s="82" customFormat="1" x14ac:dyDescent="0.3">
      <c r="A678" s="87" t="s">
        <v>77</v>
      </c>
      <c r="B678" s="86" t="str">
        <f>VLOOKUP(A678,'CENTROS DE COSTOS'!A:D,2,0)</f>
        <v>0036-0003</v>
      </c>
      <c r="C678" s="86" t="str">
        <f>VLOOKUP(A678,'CENTROS DE COSTOS'!A:D,3,0)</f>
        <v>Wompi Suroccidente</v>
      </c>
      <c r="D678" s="87" t="s">
        <v>1639</v>
      </c>
      <c r="E678" s="88" t="s">
        <v>4324</v>
      </c>
      <c r="F678" s="87" t="s">
        <v>3352</v>
      </c>
      <c r="G678" s="86" t="s">
        <v>31</v>
      </c>
      <c r="H678" s="87" t="s">
        <v>1101</v>
      </c>
      <c r="I678" s="87" t="s">
        <v>77</v>
      </c>
      <c r="J678" s="87" t="s">
        <v>2100</v>
      </c>
      <c r="K678" s="86" t="s">
        <v>1170</v>
      </c>
      <c r="L678" s="87" t="s">
        <v>5013</v>
      </c>
      <c r="M678" s="89">
        <v>45975.333333333343</v>
      </c>
      <c r="N678" s="89">
        <v>46022.489583333343</v>
      </c>
      <c r="O678" s="86"/>
      <c r="P678" s="87" t="s">
        <v>1254</v>
      </c>
      <c r="Q678" s="87" t="s">
        <v>1255</v>
      </c>
      <c r="R678" s="87" t="s">
        <v>1256</v>
      </c>
      <c r="S678" s="87" t="s">
        <v>5710</v>
      </c>
      <c r="T678" s="87" t="s">
        <v>1253</v>
      </c>
      <c r="U678" s="87" t="s">
        <v>1842</v>
      </c>
      <c r="V678" s="87" t="s">
        <v>40</v>
      </c>
      <c r="W678" s="87" t="s">
        <v>121</v>
      </c>
      <c r="X678" s="87" t="s">
        <v>1288</v>
      </c>
      <c r="Y678" s="87">
        <v>3</v>
      </c>
      <c r="Z678" s="90">
        <f>IF(T678="SOPORTE_TELEFÓNICO",'TARIFAS 2025'!$B$14,IF(V678="PRINCIPAL",'TARIFAS 2025'!$B$8,IF(V678="INTERMEDIA",'TARIFAS 2025'!$C$8,IF(V678="LEJANA",'TARIFAS 2025'!$D$8))))</f>
        <v>22000</v>
      </c>
      <c r="AA678" s="90">
        <f t="shared" si="12"/>
        <v>66000</v>
      </c>
    </row>
    <row r="679" spans="1:27" s="82" customFormat="1" x14ac:dyDescent="0.3">
      <c r="A679" s="87" t="s">
        <v>77</v>
      </c>
      <c r="B679" s="86" t="str">
        <f>VLOOKUP(A679,'CENTROS DE COSTOS'!A:D,2,0)</f>
        <v>0036-0003</v>
      </c>
      <c r="C679" s="86" t="str">
        <f>VLOOKUP(A679,'CENTROS DE COSTOS'!A:D,3,0)</f>
        <v>Wompi Suroccidente</v>
      </c>
      <c r="D679" s="87" t="s">
        <v>1639</v>
      </c>
      <c r="E679" s="88" t="s">
        <v>4325</v>
      </c>
      <c r="F679" s="87" t="s">
        <v>3353</v>
      </c>
      <c r="G679" s="86" t="s">
        <v>31</v>
      </c>
      <c r="H679" s="87" t="s">
        <v>1101</v>
      </c>
      <c r="I679" s="87" t="s">
        <v>77</v>
      </c>
      <c r="J679" s="87" t="s">
        <v>3797</v>
      </c>
      <c r="K679" s="86" t="s">
        <v>1170</v>
      </c>
      <c r="L679" s="87" t="s">
        <v>5014</v>
      </c>
      <c r="M679" s="89">
        <v>45974.55972222222</v>
      </c>
      <c r="N679" s="89">
        <v>46022.491666666669</v>
      </c>
      <c r="O679" s="86"/>
      <c r="P679" s="87" t="s">
        <v>1254</v>
      </c>
      <c r="Q679" s="87" t="s">
        <v>1255</v>
      </c>
      <c r="R679" s="87" t="s">
        <v>1256</v>
      </c>
      <c r="S679" s="87" t="s">
        <v>5711</v>
      </c>
      <c r="T679" s="87" t="s">
        <v>1253</v>
      </c>
      <c r="U679" s="87" t="s">
        <v>1845</v>
      </c>
      <c r="V679" s="87" t="s">
        <v>40</v>
      </c>
      <c r="W679" s="87" t="s">
        <v>121</v>
      </c>
      <c r="X679" s="87" t="s">
        <v>1288</v>
      </c>
      <c r="Y679" s="87">
        <v>3</v>
      </c>
      <c r="Z679" s="90">
        <f>IF(T679="SOPORTE_TELEFÓNICO",'TARIFAS 2025'!$B$14,IF(V679="PRINCIPAL",'TARIFAS 2025'!$B$8,IF(V679="INTERMEDIA",'TARIFAS 2025'!$C$8,IF(V679="LEJANA",'TARIFAS 2025'!$D$8))))</f>
        <v>22000</v>
      </c>
      <c r="AA679" s="90">
        <f t="shared" si="12"/>
        <v>66000</v>
      </c>
    </row>
    <row r="680" spans="1:27" s="82" customFormat="1" x14ac:dyDescent="0.3">
      <c r="A680" s="87" t="s">
        <v>71</v>
      </c>
      <c r="B680" s="86" t="str">
        <f>VLOOKUP(A680,'CENTROS DE COSTOS'!A:D,2,0)</f>
        <v>0036-0004</v>
      </c>
      <c r="C680" s="86" t="str">
        <f>VLOOKUP(A680,'CENTROS DE COSTOS'!A:D,3,0)</f>
        <v>Wompi Centro</v>
      </c>
      <c r="D680" s="87" t="s">
        <v>1652</v>
      </c>
      <c r="E680" s="88" t="s">
        <v>4326</v>
      </c>
      <c r="F680" s="87" t="s">
        <v>3354</v>
      </c>
      <c r="G680" s="86" t="s">
        <v>31</v>
      </c>
      <c r="H680" s="87" t="s">
        <v>618</v>
      </c>
      <c r="I680" s="87" t="s">
        <v>698</v>
      </c>
      <c r="J680" s="87" t="s">
        <v>1785</v>
      </c>
      <c r="K680" s="86" t="s">
        <v>1170</v>
      </c>
      <c r="L680" s="87" t="s">
        <v>5015</v>
      </c>
      <c r="M680" s="89">
        <v>45974.333333333343</v>
      </c>
      <c r="N680" s="89">
        <v>46022.492361111108</v>
      </c>
      <c r="O680" s="86"/>
      <c r="P680" s="87" t="s">
        <v>1254</v>
      </c>
      <c r="Q680" s="87" t="s">
        <v>1255</v>
      </c>
      <c r="R680" s="87" t="s">
        <v>1256</v>
      </c>
      <c r="S680" s="87" t="s">
        <v>5712</v>
      </c>
      <c r="T680" s="87" t="s">
        <v>1253</v>
      </c>
      <c r="U680" s="87" t="s">
        <v>1841</v>
      </c>
      <c r="V680" s="87" t="s">
        <v>40</v>
      </c>
      <c r="W680" s="87" t="s">
        <v>121</v>
      </c>
      <c r="X680" s="87" t="s">
        <v>1297</v>
      </c>
      <c r="Y680" s="87">
        <v>2</v>
      </c>
      <c r="Z680" s="90">
        <f>IF(T680="SOPORTE_TELEFÓNICO",'TARIFAS 2025'!$B$14,IF(V680="PRINCIPAL",'TARIFAS 2025'!$B$8,IF(V680="INTERMEDIA",'TARIFAS 2025'!$C$8,IF(V680="LEJANA",'TARIFAS 2025'!$D$8))))</f>
        <v>22000</v>
      </c>
      <c r="AA680" s="90">
        <f t="shared" si="12"/>
        <v>44000</v>
      </c>
    </row>
    <row r="681" spans="1:27" s="82" customFormat="1" x14ac:dyDescent="0.3">
      <c r="A681" s="87" t="s">
        <v>85</v>
      </c>
      <c r="B681" s="86" t="str">
        <f>VLOOKUP(A681,'CENTROS DE COSTOS'!A:D,2,0)</f>
        <v>0036-0006</v>
      </c>
      <c r="C681" s="86" t="str">
        <f>VLOOKUP(A681,'CENTROS DE COSTOS'!A:D,3,0)</f>
        <v>Wompi Oriente</v>
      </c>
      <c r="D681" s="87" t="s">
        <v>1640</v>
      </c>
      <c r="E681" s="88" t="s">
        <v>4327</v>
      </c>
      <c r="F681" s="87" t="s">
        <v>3355</v>
      </c>
      <c r="G681" s="86" t="s">
        <v>31</v>
      </c>
      <c r="H681" s="87" t="s">
        <v>1056</v>
      </c>
      <c r="I681" s="87" t="s">
        <v>85</v>
      </c>
      <c r="J681" s="87" t="s">
        <v>3798</v>
      </c>
      <c r="K681" s="86" t="s">
        <v>1170</v>
      </c>
      <c r="L681" s="87" t="s">
        <v>5016</v>
      </c>
      <c r="M681" s="89">
        <v>46021.657638888893</v>
      </c>
      <c r="N681" s="89">
        <v>46022.498611111107</v>
      </c>
      <c r="O681" s="86"/>
      <c r="P681" s="87" t="s">
        <v>1265</v>
      </c>
      <c r="Q681" s="87" t="s">
        <v>1269</v>
      </c>
      <c r="R681" s="87" t="s">
        <v>1267</v>
      </c>
      <c r="S681" s="87" t="s">
        <v>5713</v>
      </c>
      <c r="T681" s="87" t="s">
        <v>1253</v>
      </c>
      <c r="U681" s="87" t="s">
        <v>1846</v>
      </c>
      <c r="V681" s="87" t="s">
        <v>40</v>
      </c>
      <c r="W681" s="87" t="s">
        <v>121</v>
      </c>
      <c r="X681" s="87" t="s">
        <v>1213</v>
      </c>
      <c r="Y681" s="87">
        <v>1</v>
      </c>
      <c r="Z681" s="90">
        <f>IF(T681="SOPORTE_TELEFÓNICO",'TARIFAS 2025'!$B$14,IF(V681="PRINCIPAL",'TARIFAS 2025'!$B$8,IF(V681="INTERMEDIA",'TARIFAS 2025'!$C$8,IF(V681="LEJANA",'TARIFAS 2025'!$D$8))))</f>
        <v>22000</v>
      </c>
      <c r="AA681" s="90">
        <f t="shared" si="12"/>
        <v>22000</v>
      </c>
    </row>
    <row r="682" spans="1:27" s="82" customFormat="1" x14ac:dyDescent="0.3">
      <c r="A682" s="87" t="s">
        <v>88</v>
      </c>
      <c r="B682" s="86" t="str">
        <f>VLOOKUP(A682,'CENTROS DE COSTOS'!A:D,2,0)</f>
        <v>0036-0005</v>
      </c>
      <c r="C682" s="86" t="str">
        <f>VLOOKUP(A682,'CENTROS DE COSTOS'!A:D,3,0)</f>
        <v>Wompi Noroccidente</v>
      </c>
      <c r="D682" s="87" t="s">
        <v>1644</v>
      </c>
      <c r="E682" s="88" t="s">
        <v>4328</v>
      </c>
      <c r="F682" s="87" t="s">
        <v>3356</v>
      </c>
      <c r="G682" s="86" t="s">
        <v>31</v>
      </c>
      <c r="H682" s="87" t="s">
        <v>120</v>
      </c>
      <c r="I682" s="87" t="s">
        <v>88</v>
      </c>
      <c r="J682" s="87" t="s">
        <v>3799</v>
      </c>
      <c r="K682" s="86" t="s">
        <v>1170</v>
      </c>
      <c r="L682" s="87" t="s">
        <v>5017</v>
      </c>
      <c r="M682" s="89">
        <v>46022.40625</v>
      </c>
      <c r="N682" s="89">
        <v>46022.512499999997</v>
      </c>
      <c r="O682" s="86"/>
      <c r="P682" s="87" t="s">
        <v>1257</v>
      </c>
      <c r="Q682" s="87" t="s">
        <v>1285</v>
      </c>
      <c r="R682" s="87" t="s">
        <v>1271</v>
      </c>
      <c r="S682" s="87" t="s">
        <v>5714</v>
      </c>
      <c r="T682" s="87" t="s">
        <v>1172</v>
      </c>
      <c r="U682" s="87" t="s">
        <v>1848</v>
      </c>
      <c r="V682" s="87" t="s">
        <v>40</v>
      </c>
      <c r="W682" s="87" t="s">
        <v>121</v>
      </c>
      <c r="X682" s="87" t="s">
        <v>1337</v>
      </c>
      <c r="Y682" s="87">
        <v>1</v>
      </c>
      <c r="Z682" s="90">
        <f>IF(T682="SOPORTE_TELEFÓNICO",'TARIFAS 2025'!$B$14,IF(V682="PRINCIPAL",'TARIFAS 2025'!$B$8,IF(V682="INTERMEDIA",'TARIFAS 2025'!$C$8,IF(V682="LEJANA",'TARIFAS 2025'!$D$8))))</f>
        <v>51282</v>
      </c>
      <c r="AA682" s="90">
        <f t="shared" si="12"/>
        <v>51282</v>
      </c>
    </row>
    <row r="683" spans="1:27" s="82" customFormat="1" x14ac:dyDescent="0.3">
      <c r="A683" s="87" t="s">
        <v>85</v>
      </c>
      <c r="B683" s="86" t="str">
        <f>VLOOKUP(A683,'CENTROS DE COSTOS'!A:D,2,0)</f>
        <v>0036-0006</v>
      </c>
      <c r="C683" s="86" t="str">
        <f>VLOOKUP(A683,'CENTROS DE COSTOS'!A:D,3,0)</f>
        <v>Wompi Oriente</v>
      </c>
      <c r="D683" s="87" t="s">
        <v>1640</v>
      </c>
      <c r="E683" s="88" t="s">
        <v>4329</v>
      </c>
      <c r="F683" s="87" t="s">
        <v>3357</v>
      </c>
      <c r="G683" s="86" t="s">
        <v>31</v>
      </c>
      <c r="H683" s="87" t="s">
        <v>1056</v>
      </c>
      <c r="I683" s="87" t="s">
        <v>85</v>
      </c>
      <c r="J683" s="87" t="s">
        <v>3800</v>
      </c>
      <c r="K683" s="86" t="s">
        <v>1170</v>
      </c>
      <c r="L683" s="87" t="s">
        <v>5018</v>
      </c>
      <c r="M683" s="89">
        <v>46002.492361111108</v>
      </c>
      <c r="N683" s="89">
        <v>46022.522222222222</v>
      </c>
      <c r="O683" s="86"/>
      <c r="P683" s="87" t="s">
        <v>1254</v>
      </c>
      <c r="Q683" s="87" t="s">
        <v>1255</v>
      </c>
      <c r="R683" s="87" t="s">
        <v>1256</v>
      </c>
      <c r="S683" s="87" t="s">
        <v>5715</v>
      </c>
      <c r="T683" s="87" t="s">
        <v>1253</v>
      </c>
      <c r="U683" s="87" t="s">
        <v>1847</v>
      </c>
      <c r="V683" s="87" t="s">
        <v>40</v>
      </c>
      <c r="W683" s="87" t="s">
        <v>121</v>
      </c>
      <c r="X683" s="87" t="s">
        <v>1308</v>
      </c>
      <c r="Y683" s="87">
        <v>2</v>
      </c>
      <c r="Z683" s="90">
        <f>IF(T683="SOPORTE_TELEFÓNICO",'TARIFAS 2025'!$B$14,IF(V683="PRINCIPAL",'TARIFAS 2025'!$B$8,IF(V683="INTERMEDIA",'TARIFAS 2025'!$C$8,IF(V683="LEJANA",'TARIFAS 2025'!$D$8))))</f>
        <v>22000</v>
      </c>
      <c r="AA683" s="90">
        <f t="shared" si="12"/>
        <v>44000</v>
      </c>
    </row>
    <row r="684" spans="1:27" s="82" customFormat="1" x14ac:dyDescent="0.3">
      <c r="A684" s="87" t="s">
        <v>88</v>
      </c>
      <c r="B684" s="86" t="str">
        <f>VLOOKUP(A684,'CENTROS DE COSTOS'!A:D,2,0)</f>
        <v>0036-0005</v>
      </c>
      <c r="C684" s="86" t="str">
        <f>VLOOKUP(A684,'CENTROS DE COSTOS'!A:D,3,0)</f>
        <v>Wompi Noroccidente</v>
      </c>
      <c r="D684" s="87" t="s">
        <v>1641</v>
      </c>
      <c r="E684" s="88" t="s">
        <v>4330</v>
      </c>
      <c r="F684" s="87" t="s">
        <v>3240</v>
      </c>
      <c r="G684" s="86" t="s">
        <v>31</v>
      </c>
      <c r="H684" s="87" t="s">
        <v>120</v>
      </c>
      <c r="I684" s="87" t="s">
        <v>155</v>
      </c>
      <c r="J684" s="87" t="s">
        <v>3725</v>
      </c>
      <c r="K684" s="86" t="s">
        <v>1170</v>
      </c>
      <c r="L684" s="87" t="s">
        <v>5019</v>
      </c>
      <c r="M684" s="89">
        <v>46022.418055555558</v>
      </c>
      <c r="N684" s="89">
        <v>46022.547222222223</v>
      </c>
      <c r="O684" s="86"/>
      <c r="P684" s="87" t="s">
        <v>1265</v>
      </c>
      <c r="Q684" s="87" t="s">
        <v>1348</v>
      </c>
      <c r="R684" s="87" t="s">
        <v>1267</v>
      </c>
      <c r="S684" s="87" t="s">
        <v>5716</v>
      </c>
      <c r="T684" s="87" t="s">
        <v>1172</v>
      </c>
      <c r="U684" s="87" t="s">
        <v>1845</v>
      </c>
      <c r="V684" s="87" t="s">
        <v>40</v>
      </c>
      <c r="W684" s="87" t="s">
        <v>121</v>
      </c>
      <c r="X684" s="87" t="s">
        <v>1220</v>
      </c>
      <c r="Y684" s="87">
        <v>1</v>
      </c>
      <c r="Z684" s="90">
        <f>IF(T684="SOPORTE_TELEFÓNICO",'TARIFAS 2025'!$B$14,IF(V684="PRINCIPAL",'TARIFAS 2025'!$B$8,IF(V684="INTERMEDIA",'TARIFAS 2025'!$C$8,IF(V684="LEJANA",'TARIFAS 2025'!$D$8))))</f>
        <v>51282</v>
      </c>
      <c r="AA684" s="90">
        <f t="shared" si="12"/>
        <v>51282</v>
      </c>
    </row>
    <row r="685" spans="1:27" s="82" customFormat="1" x14ac:dyDescent="0.3">
      <c r="A685" s="87" t="s">
        <v>77</v>
      </c>
      <c r="B685" s="86" t="str">
        <f>VLOOKUP(A685,'CENTROS DE COSTOS'!A:D,2,0)</f>
        <v>0036-0003</v>
      </c>
      <c r="C685" s="86" t="str">
        <f>VLOOKUP(A685,'CENTROS DE COSTOS'!A:D,3,0)</f>
        <v>Wompi Suroccidente</v>
      </c>
      <c r="D685" s="87" t="s">
        <v>1670</v>
      </c>
      <c r="E685" s="88" t="s">
        <v>4331</v>
      </c>
      <c r="F685" s="87" t="s">
        <v>3358</v>
      </c>
      <c r="G685" s="86" t="s">
        <v>31</v>
      </c>
      <c r="H685" s="87" t="s">
        <v>498</v>
      </c>
      <c r="I685" s="87" t="s">
        <v>527</v>
      </c>
      <c r="J685" s="87" t="s">
        <v>3801</v>
      </c>
      <c r="K685" s="86" t="s">
        <v>1170</v>
      </c>
      <c r="L685" s="87" t="s">
        <v>5020</v>
      </c>
      <c r="M685" s="89">
        <v>45989.557638888888</v>
      </c>
      <c r="N685" s="89">
        <v>46022.54791666667</v>
      </c>
      <c r="O685" s="86"/>
      <c r="P685" s="87" t="s">
        <v>1254</v>
      </c>
      <c r="Q685" s="87" t="s">
        <v>1255</v>
      </c>
      <c r="R685" s="87" t="s">
        <v>1256</v>
      </c>
      <c r="S685" s="87" t="s">
        <v>5717</v>
      </c>
      <c r="T685" s="87" t="s">
        <v>1253</v>
      </c>
      <c r="U685" s="87" t="s">
        <v>1841</v>
      </c>
      <c r="V685" s="87" t="s">
        <v>41</v>
      </c>
      <c r="W685" s="87" t="s">
        <v>121</v>
      </c>
      <c r="X685" s="87" t="s">
        <v>1288</v>
      </c>
      <c r="Y685" s="87">
        <v>3</v>
      </c>
      <c r="Z685" s="90">
        <f>IF(T685="SOPORTE_TELEFÓNICO",'TARIFAS 2025'!$B$14,IF(V685="PRINCIPAL",'TARIFAS 2025'!$B$8,IF(V685="INTERMEDIA",'TARIFAS 2025'!$C$8,IF(V685="LEJANA",'TARIFAS 2025'!$D$8))))</f>
        <v>22000</v>
      </c>
      <c r="AA685" s="90">
        <f t="shared" si="12"/>
        <v>66000</v>
      </c>
    </row>
    <row r="686" spans="1:27" s="82" customFormat="1" x14ac:dyDescent="0.3">
      <c r="A686" s="87" t="s">
        <v>95</v>
      </c>
      <c r="B686" s="86" t="str">
        <f>VLOOKUP(A686,'CENTROS DE COSTOS'!A:D,2,0)</f>
        <v>0036-0001</v>
      </c>
      <c r="C686" s="86" t="str">
        <f>VLOOKUP(A686,'CENTROS DE COSTOS'!A:D,3,0)</f>
        <v>Wompi Costa</v>
      </c>
      <c r="D686" s="87" t="s">
        <v>3865</v>
      </c>
      <c r="E686" s="88" t="s">
        <v>4332</v>
      </c>
      <c r="F686" s="87" t="s">
        <v>3359</v>
      </c>
      <c r="G686" s="86" t="s">
        <v>31</v>
      </c>
      <c r="H686" s="87" t="s">
        <v>504</v>
      </c>
      <c r="I686" s="87" t="s">
        <v>1048</v>
      </c>
      <c r="J686" s="87" t="s">
        <v>3802</v>
      </c>
      <c r="K686" s="86" t="s">
        <v>1170</v>
      </c>
      <c r="L686" s="87" t="s">
        <v>5021</v>
      </c>
      <c r="M686" s="89">
        <v>46010.520138888889</v>
      </c>
      <c r="N686" s="89">
        <v>46022.554166666669</v>
      </c>
      <c r="O686" s="86"/>
      <c r="P686" s="87" t="s">
        <v>1254</v>
      </c>
      <c r="Q686" s="87" t="s">
        <v>1255</v>
      </c>
      <c r="R686" s="87" t="s">
        <v>1324</v>
      </c>
      <c r="S686" s="87" t="s">
        <v>5718</v>
      </c>
      <c r="T686" s="87" t="s">
        <v>1253</v>
      </c>
      <c r="U686" s="87" t="s">
        <v>1841</v>
      </c>
      <c r="V686" s="87" t="s">
        <v>41</v>
      </c>
      <c r="W686" s="87" t="s">
        <v>121</v>
      </c>
      <c r="X686" s="87" t="s">
        <v>1176</v>
      </c>
      <c r="Y686" s="87">
        <v>2</v>
      </c>
      <c r="Z686" s="90">
        <f>IF(T686="SOPORTE_TELEFÓNICO",'TARIFAS 2025'!$B$14,IF(V686="PRINCIPAL",'TARIFAS 2025'!$B$8,IF(V686="INTERMEDIA",'TARIFAS 2025'!$C$8,IF(V686="LEJANA",'TARIFAS 2025'!$D$8))))</f>
        <v>22000</v>
      </c>
      <c r="AA686" s="90">
        <f t="shared" si="12"/>
        <v>44000</v>
      </c>
    </row>
    <row r="687" spans="1:27" s="82" customFormat="1" x14ac:dyDescent="0.3">
      <c r="A687" s="87" t="s">
        <v>71</v>
      </c>
      <c r="B687" s="86" t="str">
        <f>VLOOKUP(A687,'CENTROS DE COSTOS'!A:D,2,0)</f>
        <v>0036-0004</v>
      </c>
      <c r="C687" s="86" t="str">
        <f>VLOOKUP(A687,'CENTROS DE COSTOS'!A:D,3,0)</f>
        <v>Wompi Centro</v>
      </c>
      <c r="D687" s="87" t="s">
        <v>1637</v>
      </c>
      <c r="E687" s="88" t="s">
        <v>4333</v>
      </c>
      <c r="F687" s="87" t="s">
        <v>3360</v>
      </c>
      <c r="G687" s="86" t="s">
        <v>31</v>
      </c>
      <c r="H687" s="87" t="s">
        <v>618</v>
      </c>
      <c r="I687" s="87" t="s">
        <v>71</v>
      </c>
      <c r="J687" s="87" t="s">
        <v>1974</v>
      </c>
      <c r="K687" s="86" t="s">
        <v>1170</v>
      </c>
      <c r="L687" s="87" t="s">
        <v>5022</v>
      </c>
      <c r="M687" s="89">
        <v>46002.487500000003</v>
      </c>
      <c r="N687" s="89">
        <v>46022.59652777778</v>
      </c>
      <c r="O687" s="86"/>
      <c r="P687" s="87" t="s">
        <v>1254</v>
      </c>
      <c r="Q687" s="87" t="s">
        <v>1255</v>
      </c>
      <c r="R687" s="87" t="s">
        <v>1256</v>
      </c>
      <c r="S687" s="87" t="s">
        <v>5719</v>
      </c>
      <c r="T687" s="87" t="s">
        <v>1253</v>
      </c>
      <c r="U687" s="87" t="s">
        <v>1845</v>
      </c>
      <c r="V687" s="87" t="s">
        <v>40</v>
      </c>
      <c r="W687" s="87" t="s">
        <v>121</v>
      </c>
      <c r="X687" s="87" t="s">
        <v>1478</v>
      </c>
      <c r="Y687" s="87">
        <v>2</v>
      </c>
      <c r="Z687" s="90">
        <f>IF(T687="SOPORTE_TELEFÓNICO",'TARIFAS 2025'!$B$14,IF(V687="PRINCIPAL",'TARIFAS 2025'!$B$8,IF(V687="INTERMEDIA",'TARIFAS 2025'!$C$8,IF(V687="LEJANA",'TARIFAS 2025'!$D$8))))</f>
        <v>22000</v>
      </c>
      <c r="AA687" s="90">
        <f t="shared" si="12"/>
        <v>44000</v>
      </c>
    </row>
    <row r="688" spans="1:27" s="82" customFormat="1" x14ac:dyDescent="0.3">
      <c r="A688" s="87" t="s">
        <v>71</v>
      </c>
      <c r="B688" s="86" t="str">
        <f>VLOOKUP(A688,'CENTROS DE COSTOS'!A:D,2,0)</f>
        <v>0036-0004</v>
      </c>
      <c r="C688" s="86" t="str">
        <f>VLOOKUP(A688,'CENTROS DE COSTOS'!A:D,3,0)</f>
        <v>Wompi Centro</v>
      </c>
      <c r="D688" s="87" t="s">
        <v>1652</v>
      </c>
      <c r="E688" s="88" t="s">
        <v>4334</v>
      </c>
      <c r="F688" s="87" t="s">
        <v>1599</v>
      </c>
      <c r="G688" s="86" t="s">
        <v>31</v>
      </c>
      <c r="H688" s="87" t="s">
        <v>618</v>
      </c>
      <c r="I688" s="87" t="s">
        <v>698</v>
      </c>
      <c r="J688" s="87" t="s">
        <v>1354</v>
      </c>
      <c r="K688" s="86" t="s">
        <v>1170</v>
      </c>
      <c r="L688" s="87" t="s">
        <v>5023</v>
      </c>
      <c r="M688" s="89">
        <v>45996.647916666669</v>
      </c>
      <c r="N688" s="89">
        <v>46022.601388888892</v>
      </c>
      <c r="O688" s="86"/>
      <c r="P688" s="87" t="s">
        <v>1254</v>
      </c>
      <c r="Q688" s="87" t="s">
        <v>1255</v>
      </c>
      <c r="R688" s="87" t="s">
        <v>1256</v>
      </c>
      <c r="S688" s="87" t="s">
        <v>5720</v>
      </c>
      <c r="T688" s="87" t="s">
        <v>1253</v>
      </c>
      <c r="U688" s="87" t="s">
        <v>1841</v>
      </c>
      <c r="V688" s="87" t="s">
        <v>40</v>
      </c>
      <c r="W688" s="87" t="s">
        <v>121</v>
      </c>
      <c r="X688" s="87" t="s">
        <v>1478</v>
      </c>
      <c r="Y688" s="87">
        <v>4</v>
      </c>
      <c r="Z688" s="90">
        <f>IF(T688="SOPORTE_TELEFÓNICO",'TARIFAS 2025'!$B$14,IF(V688="PRINCIPAL",'TARIFAS 2025'!$B$8,IF(V688="INTERMEDIA",'TARIFAS 2025'!$C$8,IF(V688="LEJANA",'TARIFAS 2025'!$D$8))))</f>
        <v>22000</v>
      </c>
      <c r="AA688" s="90">
        <f t="shared" si="12"/>
        <v>88000</v>
      </c>
    </row>
    <row r="689" spans="1:27" s="82" customFormat="1" x14ac:dyDescent="0.3">
      <c r="A689" s="87" t="s">
        <v>71</v>
      </c>
      <c r="B689" s="86" t="str">
        <f>VLOOKUP(A689,'CENTROS DE COSTOS'!A:D,2,0)</f>
        <v>0036-0004</v>
      </c>
      <c r="C689" s="86" t="str">
        <f>VLOOKUP(A689,'CENTROS DE COSTOS'!A:D,3,0)</f>
        <v>Wompi Centro</v>
      </c>
      <c r="D689" s="87" t="s">
        <v>3868</v>
      </c>
      <c r="E689" s="88" t="s">
        <v>4335</v>
      </c>
      <c r="F689" s="87" t="s">
        <v>3361</v>
      </c>
      <c r="G689" s="86" t="s">
        <v>31</v>
      </c>
      <c r="H689" s="87" t="s">
        <v>618</v>
      </c>
      <c r="I689" s="87" t="s">
        <v>681</v>
      </c>
      <c r="J689" s="87" t="s">
        <v>3803</v>
      </c>
      <c r="K689" s="86" t="s">
        <v>1170</v>
      </c>
      <c r="L689" s="87" t="s">
        <v>5024</v>
      </c>
      <c r="M689" s="89">
        <v>46001.333333333343</v>
      </c>
      <c r="N689" s="89">
        <v>46022.612500000003</v>
      </c>
      <c r="O689" s="86"/>
      <c r="P689" s="87" t="s">
        <v>1254</v>
      </c>
      <c r="Q689" s="87" t="s">
        <v>1255</v>
      </c>
      <c r="R689" s="87" t="s">
        <v>1256</v>
      </c>
      <c r="S689" s="87" t="s">
        <v>5721</v>
      </c>
      <c r="T689" s="87" t="s">
        <v>1253</v>
      </c>
      <c r="U689" s="87" t="s">
        <v>1841</v>
      </c>
      <c r="V689" s="87" t="s">
        <v>42</v>
      </c>
      <c r="W689" s="87" t="s">
        <v>121</v>
      </c>
      <c r="X689" s="87" t="s">
        <v>1478</v>
      </c>
      <c r="Y689" s="87">
        <v>2</v>
      </c>
      <c r="Z689" s="90">
        <f>IF(T689="SOPORTE_TELEFÓNICO",'TARIFAS 2025'!$B$14,IF(V689="PRINCIPAL",'TARIFAS 2025'!$B$8,IF(V689="INTERMEDIA",'TARIFAS 2025'!$C$8,IF(V689="LEJANA",'TARIFAS 2025'!$D$8))))</f>
        <v>22000</v>
      </c>
      <c r="AA689" s="90">
        <f t="shared" si="12"/>
        <v>44000</v>
      </c>
    </row>
    <row r="690" spans="1:27" s="82" customFormat="1" x14ac:dyDescent="0.3">
      <c r="A690" s="87" t="s">
        <v>97</v>
      </c>
      <c r="B690" s="86" t="str">
        <f>VLOOKUP(A690,'CENTROS DE COSTOS'!A:D,2,0)</f>
        <v>0036-0001</v>
      </c>
      <c r="C690" s="86" t="str">
        <f>VLOOKUP(A690,'CENTROS DE COSTOS'!A:D,3,0)</f>
        <v>Wompi Costa</v>
      </c>
      <c r="D690" s="87" t="s">
        <v>3869</v>
      </c>
      <c r="E690" s="88" t="s">
        <v>4336</v>
      </c>
      <c r="F690" s="87" t="s">
        <v>3362</v>
      </c>
      <c r="G690" s="86" t="s">
        <v>31</v>
      </c>
      <c r="H690" s="87" t="s">
        <v>774</v>
      </c>
      <c r="I690" s="87" t="s">
        <v>778</v>
      </c>
      <c r="J690" s="87" t="s">
        <v>3804</v>
      </c>
      <c r="K690" s="86" t="s">
        <v>1170</v>
      </c>
      <c r="L690" s="87" t="s">
        <v>5025</v>
      </c>
      <c r="M690" s="89">
        <v>46022.333333333343</v>
      </c>
      <c r="N690" s="89">
        <v>46022.643750000003</v>
      </c>
      <c r="O690" s="86"/>
      <c r="P690" s="87" t="s">
        <v>1257</v>
      </c>
      <c r="Q690" s="87" t="s">
        <v>1258</v>
      </c>
      <c r="R690" s="87" t="s">
        <v>1259</v>
      </c>
      <c r="S690" s="87" t="s">
        <v>5722</v>
      </c>
      <c r="T690" s="87" t="s">
        <v>1253</v>
      </c>
      <c r="U690" s="87" t="s">
        <v>1841</v>
      </c>
      <c r="V690" s="87" t="s">
        <v>41</v>
      </c>
      <c r="W690" s="87" t="s">
        <v>121</v>
      </c>
      <c r="X690" s="87" t="s">
        <v>1210</v>
      </c>
      <c r="Y690" s="87">
        <v>1</v>
      </c>
      <c r="Z690" s="90">
        <f>IF(T690="SOPORTE_TELEFÓNICO",'TARIFAS 2025'!$B$14,IF(V690="PRINCIPAL",'TARIFAS 2025'!$B$8,IF(V690="INTERMEDIA",'TARIFAS 2025'!$C$8,IF(V690="LEJANA",'TARIFAS 2025'!$D$8))))</f>
        <v>22000</v>
      </c>
      <c r="AA690" s="90">
        <f t="shared" si="12"/>
        <v>22000</v>
      </c>
    </row>
    <row r="691" spans="1:27" s="82" customFormat="1" x14ac:dyDescent="0.3">
      <c r="A691" s="87" t="s">
        <v>98</v>
      </c>
      <c r="B691" s="86" t="str">
        <f>VLOOKUP(A691,'CENTROS DE COSTOS'!A:D,2,0)</f>
        <v>0036-0006</v>
      </c>
      <c r="C691" s="86" t="str">
        <f>VLOOKUP(A691,'CENTROS DE COSTOS'!A:D,3,0)</f>
        <v>Wompi Oriente</v>
      </c>
      <c r="D691" s="87" t="s">
        <v>1691</v>
      </c>
      <c r="E691" s="88" t="s">
        <v>4337</v>
      </c>
      <c r="F691" s="87" t="s">
        <v>3363</v>
      </c>
      <c r="G691" s="86" t="s">
        <v>31</v>
      </c>
      <c r="H691" s="87" t="s">
        <v>814</v>
      </c>
      <c r="I691" s="87" t="s">
        <v>816</v>
      </c>
      <c r="J691" s="87" t="s">
        <v>3805</v>
      </c>
      <c r="K691" s="86" t="s">
        <v>1170</v>
      </c>
      <c r="L691" s="87" t="s">
        <v>5026</v>
      </c>
      <c r="M691" s="89">
        <v>46021.677083333343</v>
      </c>
      <c r="N691" s="89">
        <v>46022.647222222222</v>
      </c>
      <c r="O691" s="86"/>
      <c r="P691" s="87" t="s">
        <v>1257</v>
      </c>
      <c r="Q691" s="87" t="s">
        <v>1258</v>
      </c>
      <c r="R691" s="87" t="s">
        <v>1259</v>
      </c>
      <c r="S691" s="87" t="s">
        <v>5723</v>
      </c>
      <c r="T691" s="87" t="s">
        <v>1253</v>
      </c>
      <c r="U691" s="87" t="s">
        <v>1841</v>
      </c>
      <c r="V691" s="87" t="s">
        <v>41</v>
      </c>
      <c r="W691" s="87" t="s">
        <v>121</v>
      </c>
      <c r="X691" s="87" t="s">
        <v>1180</v>
      </c>
      <c r="Y691" s="87">
        <v>1</v>
      </c>
      <c r="Z691" s="90">
        <f>IF(T691="SOPORTE_TELEFÓNICO",'TARIFAS 2025'!$B$14,IF(V691="PRINCIPAL",'TARIFAS 2025'!$B$8,IF(V691="INTERMEDIA",'TARIFAS 2025'!$C$8,IF(V691="LEJANA",'TARIFAS 2025'!$D$8))))</f>
        <v>22000</v>
      </c>
      <c r="AA691" s="90">
        <f t="shared" si="12"/>
        <v>22000</v>
      </c>
    </row>
    <row r="692" spans="1:27" x14ac:dyDescent="0.3">
      <c r="AA692" s="81">
        <f>SUM(AA2:AA691)</f>
        <v>43943554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6D4A-C025-4A5E-A944-7159CDD34BD1}">
  <sheetPr>
    <tabColor theme="9" tint="0.59999389629810485"/>
  </sheetPr>
  <dimension ref="A1:BG2108"/>
  <sheetViews>
    <sheetView topLeftCell="S2087" workbookViewId="0">
      <selection activeCell="AA2" sqref="AA2:AA2107"/>
    </sheetView>
  </sheetViews>
  <sheetFormatPr baseColWidth="10" defaultColWidth="8.88671875" defaultRowHeight="14.4" x14ac:dyDescent="0.3"/>
  <cols>
    <col min="1" max="1" width="18.44140625" style="94" customWidth="1"/>
    <col min="2" max="3" width="18.44140625" style="35" customWidth="1"/>
    <col min="4" max="4" width="18.44140625" style="94" customWidth="1"/>
    <col min="5" max="6" width="18.44140625" style="95" customWidth="1"/>
    <col min="7" max="7" width="18.44140625" style="35" customWidth="1"/>
    <col min="8" max="10" width="18.44140625" style="95" customWidth="1"/>
    <col min="11" max="11" width="18.44140625" style="35" customWidth="1"/>
    <col min="12" max="12" width="33.88671875" style="95" customWidth="1"/>
    <col min="13" max="14" width="22.6640625" style="96" customWidth="1"/>
    <col min="15" max="16" width="18.44140625" style="35" customWidth="1"/>
    <col min="17" max="17" width="18.44140625" style="95" customWidth="1"/>
    <col min="18" max="18" width="55" style="95" customWidth="1"/>
    <col min="19" max="21" width="18.44140625" style="95" customWidth="1"/>
    <col min="22" max="23" width="18.44140625" style="35" customWidth="1"/>
    <col min="24" max="25" width="18.44140625" style="95" customWidth="1"/>
    <col min="26" max="27" width="18.44140625" style="97" customWidth="1"/>
    <col min="28" max="16384" width="8.88671875" style="92"/>
  </cols>
  <sheetData>
    <row r="1" spans="1:59" s="28" customFormat="1" ht="28.8" x14ac:dyDescent="0.3">
      <c r="A1" s="34" t="s">
        <v>1150</v>
      </c>
      <c r="B1" s="34" t="s">
        <v>63</v>
      </c>
      <c r="C1" s="34" t="s">
        <v>18</v>
      </c>
      <c r="D1" s="34" t="s">
        <v>1151</v>
      </c>
      <c r="E1" s="34" t="s">
        <v>1152</v>
      </c>
      <c r="F1" s="34" t="s">
        <v>1153</v>
      </c>
      <c r="G1" s="34" t="s">
        <v>16</v>
      </c>
      <c r="H1" s="34" t="s">
        <v>101</v>
      </c>
      <c r="I1" s="34" t="s">
        <v>62</v>
      </c>
      <c r="J1" s="34" t="s">
        <v>1155</v>
      </c>
      <c r="K1" s="34" t="s">
        <v>1156</v>
      </c>
      <c r="L1" s="34" t="s">
        <v>1157</v>
      </c>
      <c r="M1" s="63" t="s">
        <v>1237</v>
      </c>
      <c r="N1" s="63" t="s">
        <v>1238</v>
      </c>
      <c r="O1" s="34" t="s">
        <v>34</v>
      </c>
      <c r="P1" s="34" t="s">
        <v>1411</v>
      </c>
      <c r="Q1" s="34" t="s">
        <v>1160</v>
      </c>
      <c r="R1" s="34" t="s">
        <v>1412</v>
      </c>
      <c r="S1" s="34" t="s">
        <v>1242</v>
      </c>
      <c r="T1" s="34" t="s">
        <v>1162</v>
      </c>
      <c r="U1" s="34" t="s">
        <v>1413</v>
      </c>
      <c r="V1" s="34" t="s">
        <v>1164</v>
      </c>
      <c r="W1" s="34" t="s">
        <v>104</v>
      </c>
      <c r="X1" s="34" t="s">
        <v>1165</v>
      </c>
      <c r="Y1" s="34" t="s">
        <v>1244</v>
      </c>
      <c r="Z1" s="39" t="s">
        <v>1245</v>
      </c>
      <c r="AA1" s="39" t="s">
        <v>1246</v>
      </c>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row>
    <row r="2" spans="1:59" ht="15.6" x14ac:dyDescent="0.3">
      <c r="A2" s="99" t="s">
        <v>77</v>
      </c>
      <c r="B2" s="100" t="str">
        <f>VLOOKUP(A2,'CENTROS DE COSTOS'!A:D,2,0)</f>
        <v>0036-0003</v>
      </c>
      <c r="C2" s="100" t="str">
        <f>VLOOKUP(A2,'CENTROS DE COSTOS'!A:D,3,0)</f>
        <v>Wompi Suroccidente</v>
      </c>
      <c r="D2" s="99">
        <v>19212</v>
      </c>
      <c r="E2" s="99">
        <v>3051991</v>
      </c>
      <c r="F2" s="99">
        <v>67576</v>
      </c>
      <c r="G2" s="100" t="s">
        <v>33</v>
      </c>
      <c r="H2" s="99" t="s">
        <v>498</v>
      </c>
      <c r="I2" s="99" t="s">
        <v>510</v>
      </c>
      <c r="J2" s="99" t="s">
        <v>1961</v>
      </c>
      <c r="K2" s="100" t="s">
        <v>1170</v>
      </c>
      <c r="L2" s="99" t="s">
        <v>7032</v>
      </c>
      <c r="M2" s="101">
        <v>45985.390277777777</v>
      </c>
      <c r="N2" s="101">
        <v>45992.326388888891</v>
      </c>
      <c r="O2" s="100" t="s">
        <v>35</v>
      </c>
      <c r="P2" s="100" t="s">
        <v>35</v>
      </c>
      <c r="Q2" s="99" t="s">
        <v>1414</v>
      </c>
      <c r="R2" s="99" t="s">
        <v>1415</v>
      </c>
      <c r="S2" s="99" t="s">
        <v>9144</v>
      </c>
      <c r="T2" s="99" t="s">
        <v>1416</v>
      </c>
      <c r="U2" s="99">
        <v>64</v>
      </c>
      <c r="V2" s="100" t="str">
        <f>VLOOKUP(D2,TIPOLOGIA!A:F,5,0)</f>
        <v>LEJANA</v>
      </c>
      <c r="W2" s="100" t="str">
        <f>VLOOKUP(D2,TIPOLOGIA!A:F,6,0)</f>
        <v>TERRESTRE</v>
      </c>
      <c r="X2" s="99" t="s">
        <v>1563</v>
      </c>
      <c r="Y2" s="99">
        <v>1</v>
      </c>
      <c r="Z2" s="102">
        <f>IF(T2="SOPORTE_TELEFÓNICO",'TARIFAS 2025'!$B$14,IF(V2="PRINCIPAL",'TARIFAS 2025'!$B$11,IF(V2="INTERMEDIA",'TARIFAS 2025'!$C$11,IF(V2="LEJANA",'TARIFAS 2025'!$D$11))))</f>
        <v>40250</v>
      </c>
      <c r="AA2" s="102">
        <f>Z2*Y2</f>
        <v>40250</v>
      </c>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row>
    <row r="3" spans="1:59" ht="15.6" x14ac:dyDescent="0.3">
      <c r="A3" s="99" t="s">
        <v>68</v>
      </c>
      <c r="B3" s="100" t="str">
        <f>VLOOKUP(A3,'CENTROS DE COSTOS'!A:D,2,0)</f>
        <v>0036-0001</v>
      </c>
      <c r="C3" s="100" t="str">
        <f>VLOOKUP(A3,'CENTROS DE COSTOS'!A:D,3,0)</f>
        <v>Wompi Costa</v>
      </c>
      <c r="D3" s="99">
        <v>8001</v>
      </c>
      <c r="E3" s="99">
        <v>3077197</v>
      </c>
      <c r="F3" s="99">
        <v>40402</v>
      </c>
      <c r="G3" s="100" t="s">
        <v>33</v>
      </c>
      <c r="H3" s="99" t="s">
        <v>253</v>
      </c>
      <c r="I3" s="99" t="s">
        <v>68</v>
      </c>
      <c r="J3" s="99" t="s">
        <v>5727</v>
      </c>
      <c r="K3" s="100" t="s">
        <v>1170</v>
      </c>
      <c r="L3" s="99" t="s">
        <v>7033</v>
      </c>
      <c r="M3" s="101">
        <v>45989.652083333327</v>
      </c>
      <c r="N3" s="101">
        <v>45992.337500000001</v>
      </c>
      <c r="O3" s="100" t="s">
        <v>35</v>
      </c>
      <c r="P3" s="100" t="s">
        <v>35</v>
      </c>
      <c r="Q3" s="99" t="s">
        <v>1414</v>
      </c>
      <c r="R3" s="99" t="s">
        <v>1415</v>
      </c>
      <c r="S3" s="99" t="s">
        <v>9145</v>
      </c>
      <c r="T3" s="99" t="s">
        <v>1172</v>
      </c>
      <c r="U3" s="99">
        <v>32</v>
      </c>
      <c r="V3" s="100" t="str">
        <f>VLOOKUP(D3,TIPOLOGIA!A:F,5,0)</f>
        <v>PRINCIPAL</v>
      </c>
      <c r="W3" s="100" t="str">
        <f>VLOOKUP(D3,TIPOLOGIA!A:F,6,0)</f>
        <v>TERRESTRE</v>
      </c>
      <c r="X3" s="99" t="s">
        <v>1435</v>
      </c>
      <c r="Y3" s="99">
        <v>1</v>
      </c>
      <c r="Z3" s="102">
        <f>IF(T3="SOPORTE_TELEFÓNICO",'TARIFAS 2025'!$B$14,IF(V3="PRINCIPAL",'TARIFAS 2025'!$B$11,IF(V3="INTERMEDIA",'TARIFAS 2025'!$C$11,IF(V3="LEJANA",'TARIFAS 2025'!$D$11))))</f>
        <v>31419</v>
      </c>
      <c r="AA3" s="102">
        <f t="shared" ref="AA3:AA65" si="0">Z3*Y3</f>
        <v>31419</v>
      </c>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row>
    <row r="4" spans="1:59" ht="15.6" x14ac:dyDescent="0.3">
      <c r="A4" s="99" t="s">
        <v>68</v>
      </c>
      <c r="B4" s="100" t="str">
        <f>VLOOKUP(A4,'CENTROS DE COSTOS'!A:D,2,0)</f>
        <v>0036-0001</v>
      </c>
      <c r="C4" s="100" t="str">
        <f>VLOOKUP(A4,'CENTROS DE COSTOS'!A:D,3,0)</f>
        <v>Wompi Costa</v>
      </c>
      <c r="D4" s="99">
        <v>8001</v>
      </c>
      <c r="E4" s="99">
        <v>3077290</v>
      </c>
      <c r="F4" s="99">
        <v>48267</v>
      </c>
      <c r="G4" s="100" t="s">
        <v>33</v>
      </c>
      <c r="H4" s="99" t="s">
        <v>253</v>
      </c>
      <c r="I4" s="99" t="s">
        <v>68</v>
      </c>
      <c r="J4" s="99" t="s">
        <v>5728</v>
      </c>
      <c r="K4" s="100" t="s">
        <v>1170</v>
      </c>
      <c r="L4" s="99" t="s">
        <v>7034</v>
      </c>
      <c r="M4" s="101">
        <v>45989.65902777778</v>
      </c>
      <c r="N4" s="101">
        <v>45992.339583333327</v>
      </c>
      <c r="O4" s="100" t="s">
        <v>35</v>
      </c>
      <c r="P4" s="100" t="s">
        <v>35</v>
      </c>
      <c r="Q4" s="99" t="s">
        <v>1414</v>
      </c>
      <c r="R4" s="99" t="s">
        <v>1415</v>
      </c>
      <c r="S4" s="99" t="s">
        <v>9145</v>
      </c>
      <c r="T4" s="99" t="s">
        <v>1172</v>
      </c>
      <c r="U4" s="99">
        <v>32</v>
      </c>
      <c r="V4" s="100" t="str">
        <f>VLOOKUP(D4,TIPOLOGIA!A:F,5,0)</f>
        <v>PRINCIPAL</v>
      </c>
      <c r="W4" s="100" t="str">
        <f>VLOOKUP(D4,TIPOLOGIA!A:F,6,0)</f>
        <v>TERRESTRE</v>
      </c>
      <c r="X4" s="99" t="s">
        <v>1435</v>
      </c>
      <c r="Y4" s="99">
        <v>1</v>
      </c>
      <c r="Z4" s="102">
        <f>IF(T4="SOPORTE_TELEFÓNICO",'TARIFAS 2025'!$B$14,IF(V4="PRINCIPAL",'TARIFAS 2025'!$B$11,IF(V4="INTERMEDIA",'TARIFAS 2025'!$C$11,IF(V4="LEJANA",'TARIFAS 2025'!$D$11))))</f>
        <v>31419</v>
      </c>
      <c r="AA4" s="102">
        <f t="shared" si="0"/>
        <v>31419</v>
      </c>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row>
    <row r="5" spans="1:59" ht="15.6" x14ac:dyDescent="0.3">
      <c r="A5" s="99" t="s">
        <v>91</v>
      </c>
      <c r="B5" s="100" t="str">
        <f>VLOOKUP(A5,'CENTROS DE COSTOS'!A:D,2,0)</f>
        <v>0036-0003</v>
      </c>
      <c r="C5" s="100" t="str">
        <f>VLOOKUP(A5,'CENTROS DE COSTOS'!A:D,3,0)</f>
        <v>Wompi Suroccidente</v>
      </c>
      <c r="D5" s="99">
        <v>52411</v>
      </c>
      <c r="E5" s="99">
        <v>3055339</v>
      </c>
      <c r="F5" s="99">
        <v>63456</v>
      </c>
      <c r="G5" s="100" t="s">
        <v>33</v>
      </c>
      <c r="H5" s="99" t="s">
        <v>133</v>
      </c>
      <c r="I5" s="99" t="s">
        <v>869</v>
      </c>
      <c r="J5" s="99" t="s">
        <v>5729</v>
      </c>
      <c r="K5" s="100" t="s">
        <v>1170</v>
      </c>
      <c r="L5" s="99" t="s">
        <v>7035</v>
      </c>
      <c r="M5" s="101">
        <v>45985.620138888888</v>
      </c>
      <c r="N5" s="101">
        <v>45992.344444444447</v>
      </c>
      <c r="O5" s="100" t="s">
        <v>35</v>
      </c>
      <c r="P5" s="100" t="s">
        <v>35</v>
      </c>
      <c r="Q5" s="99" t="s">
        <v>1414</v>
      </c>
      <c r="R5" s="99" t="s">
        <v>1415</v>
      </c>
      <c r="S5" s="99" t="s">
        <v>9146</v>
      </c>
      <c r="T5" s="99" t="s">
        <v>1416</v>
      </c>
      <c r="U5" s="99">
        <v>16</v>
      </c>
      <c r="V5" s="100" t="str">
        <f>VLOOKUP(D5,TIPOLOGIA!A:F,5,0)</f>
        <v>LEJANA</v>
      </c>
      <c r="W5" s="100" t="str">
        <f>VLOOKUP(D5,TIPOLOGIA!A:F,6,0)</f>
        <v>TERRESTRE</v>
      </c>
      <c r="X5" s="99" t="s">
        <v>1453</v>
      </c>
      <c r="Y5" s="99">
        <v>1</v>
      </c>
      <c r="Z5" s="102">
        <f>IF(T5="SOPORTE_TELEFÓNICO",'TARIFAS 2025'!$B$14,IF(V5="PRINCIPAL",'TARIFAS 2025'!$B$11,IF(V5="INTERMEDIA",'TARIFAS 2025'!$C$11,IF(V5="LEJANA",'TARIFAS 2025'!$D$11))))</f>
        <v>40250</v>
      </c>
      <c r="AA5" s="102">
        <f t="shared" si="0"/>
        <v>40250</v>
      </c>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row>
    <row r="6" spans="1:59" ht="15.6" x14ac:dyDescent="0.3">
      <c r="A6" s="99" t="s">
        <v>90</v>
      </c>
      <c r="B6" s="100" t="str">
        <f>VLOOKUP(A6,'CENTROS DE COSTOS'!A:D,2,0)</f>
        <v>0036-0006</v>
      </c>
      <c r="C6" s="100" t="str">
        <f>VLOOKUP(A6,'CENTROS DE COSTOS'!A:D,3,0)</f>
        <v>Wompi Oriente</v>
      </c>
      <c r="D6" s="99">
        <v>41797</v>
      </c>
      <c r="E6" s="99">
        <v>3063128</v>
      </c>
      <c r="F6" s="99">
        <v>29955</v>
      </c>
      <c r="G6" s="100" t="s">
        <v>33</v>
      </c>
      <c r="H6" s="99" t="s">
        <v>740</v>
      </c>
      <c r="I6" s="99" t="s">
        <v>770</v>
      </c>
      <c r="J6" s="99" t="s">
        <v>5730</v>
      </c>
      <c r="K6" s="100" t="s">
        <v>1170</v>
      </c>
      <c r="L6" s="99" t="s">
        <v>7036</v>
      </c>
      <c r="M6" s="101">
        <v>45987.333333333343</v>
      </c>
      <c r="N6" s="101">
        <v>45992.345138888893</v>
      </c>
      <c r="O6" s="100" t="s">
        <v>35</v>
      </c>
      <c r="P6" s="100" t="s">
        <v>35</v>
      </c>
      <c r="Q6" s="99" t="s">
        <v>1414</v>
      </c>
      <c r="R6" s="99" t="s">
        <v>1415</v>
      </c>
      <c r="S6" s="99" t="s">
        <v>9147</v>
      </c>
      <c r="T6" s="99" t="s">
        <v>1416</v>
      </c>
      <c r="U6" s="99">
        <v>8</v>
      </c>
      <c r="V6" s="100" t="str">
        <f>VLOOKUP(D6,TIPOLOGIA!A:F,5,0)</f>
        <v>INTERMEDIA</v>
      </c>
      <c r="W6" s="100" t="str">
        <f>VLOOKUP(D6,TIPOLOGIA!A:F,6,0)</f>
        <v>TERRESTRE</v>
      </c>
      <c r="X6" s="99" t="s">
        <v>1563</v>
      </c>
      <c r="Y6" s="99">
        <v>1</v>
      </c>
      <c r="Z6" s="102">
        <f>IF(T6="SOPORTE_TELEFÓNICO",'TARIFAS 2025'!$B$14,IF(V6="PRINCIPAL",'TARIFAS 2025'!$B$11,IF(V6="INTERMEDIA",'TARIFAS 2025'!$C$11,IF(V6="LEJANA",'TARIFAS 2025'!$D$11))))</f>
        <v>36351</v>
      </c>
      <c r="AA6" s="102">
        <f t="shared" si="0"/>
        <v>36351</v>
      </c>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row>
    <row r="7" spans="1:59" ht="15.6" x14ac:dyDescent="0.3">
      <c r="A7" s="99" t="s">
        <v>96</v>
      </c>
      <c r="B7" s="100" t="str">
        <f>VLOOKUP(A7,'CENTROS DE COSTOS'!A:D,2,0)</f>
        <v>0036-0007</v>
      </c>
      <c r="C7" s="100" t="str">
        <f>VLOOKUP(A7,'CENTROS DE COSTOS'!A:D,3,0)</f>
        <v>Wompi Santander</v>
      </c>
      <c r="D7" s="99">
        <v>15238</v>
      </c>
      <c r="E7" s="99">
        <v>3064019</v>
      </c>
      <c r="F7" s="99">
        <v>69915</v>
      </c>
      <c r="G7" s="100" t="s">
        <v>33</v>
      </c>
      <c r="H7" s="99" t="s">
        <v>322</v>
      </c>
      <c r="I7" s="99" t="s">
        <v>352</v>
      </c>
      <c r="J7" s="99" t="s">
        <v>5731</v>
      </c>
      <c r="K7" s="100" t="s">
        <v>1170</v>
      </c>
      <c r="L7" s="99" t="s">
        <v>7037</v>
      </c>
      <c r="M7" s="101">
        <v>45987.344444444447</v>
      </c>
      <c r="N7" s="101">
        <v>45992.345833333333</v>
      </c>
      <c r="O7" s="100" t="s">
        <v>35</v>
      </c>
      <c r="P7" s="100" t="s">
        <v>35</v>
      </c>
      <c r="Q7" s="99" t="s">
        <v>1414</v>
      </c>
      <c r="R7" s="99" t="s">
        <v>1415</v>
      </c>
      <c r="S7" s="99" t="s">
        <v>9148</v>
      </c>
      <c r="T7" s="99" t="s">
        <v>1416</v>
      </c>
      <c r="U7" s="99">
        <v>32</v>
      </c>
      <c r="V7" s="100" t="str">
        <f>VLOOKUP(D7,TIPOLOGIA!A:F,5,0)</f>
        <v>INTERMEDIA</v>
      </c>
      <c r="W7" s="100" t="str">
        <f>VLOOKUP(D7,TIPOLOGIA!A:F,6,0)</f>
        <v>TERRESTRE</v>
      </c>
      <c r="X7" s="99" t="s">
        <v>1453</v>
      </c>
      <c r="Y7" s="99">
        <v>1</v>
      </c>
      <c r="Z7" s="102">
        <f>IF(T7="SOPORTE_TELEFÓNICO",'TARIFAS 2025'!$B$14,IF(V7="PRINCIPAL",'TARIFAS 2025'!$B$11,IF(V7="INTERMEDIA",'TARIFAS 2025'!$C$11,IF(V7="LEJANA",'TARIFAS 2025'!$D$11))))</f>
        <v>36351</v>
      </c>
      <c r="AA7" s="102">
        <f t="shared" si="0"/>
        <v>36351</v>
      </c>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row>
    <row r="8" spans="1:59" ht="15.6" x14ac:dyDescent="0.3">
      <c r="A8" s="99" t="s">
        <v>90</v>
      </c>
      <c r="B8" s="100" t="str">
        <f>VLOOKUP(A8,'CENTROS DE COSTOS'!A:D,2,0)</f>
        <v>0036-0006</v>
      </c>
      <c r="C8" s="100" t="str">
        <f>VLOOKUP(A8,'CENTROS DE COSTOS'!A:D,3,0)</f>
        <v>Wompi Oriente</v>
      </c>
      <c r="D8" s="99">
        <v>18753</v>
      </c>
      <c r="E8" s="99">
        <v>3064676</v>
      </c>
      <c r="F8" s="99">
        <v>53707</v>
      </c>
      <c r="G8" s="100" t="s">
        <v>33</v>
      </c>
      <c r="H8" s="99" t="s">
        <v>466</v>
      </c>
      <c r="I8" s="99" t="s">
        <v>477</v>
      </c>
      <c r="J8" s="99" t="s">
        <v>5732</v>
      </c>
      <c r="K8" s="100" t="s">
        <v>1170</v>
      </c>
      <c r="L8" s="99" t="s">
        <v>7038</v>
      </c>
      <c r="M8" s="101">
        <v>45987.384722222218</v>
      </c>
      <c r="N8" s="101">
        <v>45992.34652777778</v>
      </c>
      <c r="O8" s="100" t="s">
        <v>35</v>
      </c>
      <c r="P8" s="100" t="s">
        <v>35</v>
      </c>
      <c r="Q8" s="99" t="s">
        <v>1414</v>
      </c>
      <c r="R8" s="99" t="s">
        <v>1415</v>
      </c>
      <c r="S8" s="99" t="s">
        <v>9149</v>
      </c>
      <c r="T8" s="99" t="s">
        <v>1416</v>
      </c>
      <c r="U8" s="99">
        <v>40</v>
      </c>
      <c r="V8" s="100" t="str">
        <f>VLOOKUP(D8,TIPOLOGIA!A:F,5,0)</f>
        <v>LEJANA</v>
      </c>
      <c r="W8" s="100" t="str">
        <f>VLOOKUP(D8,TIPOLOGIA!A:F,6,0)</f>
        <v>TERRESTRE / AEREO</v>
      </c>
      <c r="X8" s="99" t="s">
        <v>2257</v>
      </c>
      <c r="Y8" s="99">
        <v>1</v>
      </c>
      <c r="Z8" s="102">
        <f>IF(T8="SOPORTE_TELEFÓNICO",'TARIFAS 2025'!$B$14,IF(V8="PRINCIPAL",'TARIFAS 2025'!$B$11,IF(V8="INTERMEDIA",'TARIFAS 2025'!$C$11,IF(V8="LEJANA",'TARIFAS 2025'!$D$11))))</f>
        <v>40250</v>
      </c>
      <c r="AA8" s="102">
        <f t="shared" si="0"/>
        <v>40250</v>
      </c>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row>
    <row r="9" spans="1:59" ht="15.6" x14ac:dyDescent="0.3">
      <c r="A9" s="99" t="s">
        <v>90</v>
      </c>
      <c r="B9" s="100" t="str">
        <f>VLOOKUP(A9,'CENTROS DE COSTOS'!A:D,2,0)</f>
        <v>0036-0006</v>
      </c>
      <c r="C9" s="100" t="str">
        <f>VLOOKUP(A9,'CENTROS DE COSTOS'!A:D,3,0)</f>
        <v>Wompi Oriente</v>
      </c>
      <c r="D9" s="99">
        <v>18753</v>
      </c>
      <c r="E9" s="99">
        <v>3066274</v>
      </c>
      <c r="F9" s="99">
        <v>51889</v>
      </c>
      <c r="G9" s="100" t="s">
        <v>33</v>
      </c>
      <c r="H9" s="99" t="s">
        <v>466</v>
      </c>
      <c r="I9" s="99" t="s">
        <v>477</v>
      </c>
      <c r="J9" s="99" t="s">
        <v>5733</v>
      </c>
      <c r="K9" s="100" t="s">
        <v>1170</v>
      </c>
      <c r="L9" s="99" t="s">
        <v>7039</v>
      </c>
      <c r="M9" s="101">
        <v>45987.504861111112</v>
      </c>
      <c r="N9" s="101">
        <v>45992.348611111112</v>
      </c>
      <c r="O9" s="100" t="s">
        <v>35</v>
      </c>
      <c r="P9" s="100" t="s">
        <v>35</v>
      </c>
      <c r="Q9" s="99" t="s">
        <v>1414</v>
      </c>
      <c r="R9" s="99" t="s">
        <v>1415</v>
      </c>
      <c r="S9" s="99" t="s">
        <v>9150</v>
      </c>
      <c r="T9" s="99" t="s">
        <v>1416</v>
      </c>
      <c r="U9" s="99"/>
      <c r="V9" s="100" t="str">
        <f>VLOOKUP(D9,TIPOLOGIA!A:F,5,0)</f>
        <v>LEJANA</v>
      </c>
      <c r="W9" s="100" t="str">
        <f>VLOOKUP(D9,TIPOLOGIA!A:F,6,0)</f>
        <v>TERRESTRE / AEREO</v>
      </c>
      <c r="X9" s="99" t="s">
        <v>1563</v>
      </c>
      <c r="Y9" s="99">
        <v>1</v>
      </c>
      <c r="Z9" s="102">
        <f>IF(T9="SOPORTE_TELEFÓNICO",'TARIFAS 2025'!$B$14,IF(V9="PRINCIPAL",'TARIFAS 2025'!$B$11,IF(V9="INTERMEDIA",'TARIFAS 2025'!$C$11,IF(V9="LEJANA",'TARIFAS 2025'!$D$11))))</f>
        <v>40250</v>
      </c>
      <c r="AA9" s="102">
        <f t="shared" si="0"/>
        <v>40250</v>
      </c>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row>
    <row r="10" spans="1:59" ht="15.6" x14ac:dyDescent="0.3">
      <c r="A10" s="99" t="s">
        <v>96</v>
      </c>
      <c r="B10" s="100" t="str">
        <f>VLOOKUP(A10,'CENTROS DE COSTOS'!A:D,2,0)</f>
        <v>0036-0007</v>
      </c>
      <c r="C10" s="100" t="str">
        <f>VLOOKUP(A10,'CENTROS DE COSTOS'!A:D,3,0)</f>
        <v>Wompi Santander</v>
      </c>
      <c r="D10" s="99">
        <v>15837</v>
      </c>
      <c r="E10" s="99">
        <v>3066729</v>
      </c>
      <c r="F10" s="99">
        <v>10084</v>
      </c>
      <c r="G10" s="100" t="s">
        <v>33</v>
      </c>
      <c r="H10" s="99" t="s">
        <v>322</v>
      </c>
      <c r="I10" s="99" t="s">
        <v>432</v>
      </c>
      <c r="J10" s="99" t="s">
        <v>1550</v>
      </c>
      <c r="K10" s="100" t="s">
        <v>1170</v>
      </c>
      <c r="L10" s="99" t="s">
        <v>7040</v>
      </c>
      <c r="M10" s="101">
        <v>45987.552777777782</v>
      </c>
      <c r="N10" s="101">
        <v>45992.349305555559</v>
      </c>
      <c r="O10" s="100" t="s">
        <v>35</v>
      </c>
      <c r="P10" s="100" t="s">
        <v>35</v>
      </c>
      <c r="Q10" s="99" t="s">
        <v>1414</v>
      </c>
      <c r="R10" s="99" t="s">
        <v>1415</v>
      </c>
      <c r="S10" s="99" t="s">
        <v>9151</v>
      </c>
      <c r="T10" s="99" t="s">
        <v>1416</v>
      </c>
      <c r="U10" s="99">
        <v>64</v>
      </c>
      <c r="V10" s="100" t="str">
        <f>VLOOKUP(D10,TIPOLOGIA!A:F,5,0)</f>
        <v>INTERMEDIA</v>
      </c>
      <c r="W10" s="100" t="str">
        <f>VLOOKUP(D10,TIPOLOGIA!A:F,6,0)</f>
        <v>TERRESTRE</v>
      </c>
      <c r="X10" s="99" t="s">
        <v>1563</v>
      </c>
      <c r="Y10" s="99">
        <v>1</v>
      </c>
      <c r="Z10" s="102">
        <f>IF(T10="SOPORTE_TELEFÓNICO",'TARIFAS 2025'!$B$14,IF(V10="PRINCIPAL",'TARIFAS 2025'!$B$11,IF(V10="INTERMEDIA",'TARIFAS 2025'!$C$11,IF(V10="LEJANA",'TARIFAS 2025'!$D$11))))</f>
        <v>36351</v>
      </c>
      <c r="AA10" s="102">
        <f t="shared" si="0"/>
        <v>36351</v>
      </c>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row>
    <row r="11" spans="1:59" ht="15.6" x14ac:dyDescent="0.3">
      <c r="A11" s="99" t="s">
        <v>71</v>
      </c>
      <c r="B11" s="100" t="str">
        <f>VLOOKUP(A11,'CENTROS DE COSTOS'!A:D,2,0)</f>
        <v>0036-0004</v>
      </c>
      <c r="C11" s="100" t="str">
        <f>VLOOKUP(A11,'CENTROS DE COSTOS'!A:D,3,0)</f>
        <v>Wompi Centro</v>
      </c>
      <c r="D11" s="99">
        <v>25245</v>
      </c>
      <c r="E11" s="99">
        <v>3071597</v>
      </c>
      <c r="F11" s="99">
        <v>63088</v>
      </c>
      <c r="G11" s="100" t="s">
        <v>33</v>
      </c>
      <c r="H11" s="99" t="s">
        <v>618</v>
      </c>
      <c r="I11" s="99" t="s">
        <v>645</v>
      </c>
      <c r="J11" s="99" t="s">
        <v>1818</v>
      </c>
      <c r="K11" s="100" t="s">
        <v>1170</v>
      </c>
      <c r="L11" s="99" t="s">
        <v>7041</v>
      </c>
      <c r="M11" s="101">
        <v>45988.512499999997</v>
      </c>
      <c r="N11" s="101">
        <v>45992.350694444453</v>
      </c>
      <c r="O11" s="100" t="s">
        <v>35</v>
      </c>
      <c r="P11" s="100" t="s">
        <v>35</v>
      </c>
      <c r="Q11" s="99" t="s">
        <v>1414</v>
      </c>
      <c r="R11" s="99" t="s">
        <v>1415</v>
      </c>
      <c r="S11" s="99" t="s">
        <v>9152</v>
      </c>
      <c r="T11" s="99" t="s">
        <v>1416</v>
      </c>
      <c r="U11" s="99">
        <v>32</v>
      </c>
      <c r="V11" s="100" t="str">
        <f>VLOOKUP(D11,TIPOLOGIA!A:F,5,0)</f>
        <v>INTERMEDIA</v>
      </c>
      <c r="W11" s="100" t="str">
        <f>VLOOKUP(D11,TIPOLOGIA!A:F,6,0)</f>
        <v>TERRESTRE</v>
      </c>
      <c r="X11" s="99" t="s">
        <v>1563</v>
      </c>
      <c r="Y11" s="99">
        <v>1</v>
      </c>
      <c r="Z11" s="102">
        <f>IF(T11="SOPORTE_TELEFÓNICO",'TARIFAS 2025'!$B$14,IF(V11="PRINCIPAL",'TARIFAS 2025'!$B$11,IF(V11="INTERMEDIA",'TARIFAS 2025'!$C$11,IF(V11="LEJANA",'TARIFAS 2025'!$D$11))))</f>
        <v>36351</v>
      </c>
      <c r="AA11" s="102">
        <f t="shared" si="0"/>
        <v>36351</v>
      </c>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row>
    <row r="12" spans="1:59" ht="15.6" x14ac:dyDescent="0.3">
      <c r="A12" s="99" t="s">
        <v>96</v>
      </c>
      <c r="B12" s="100" t="str">
        <f>VLOOKUP(A12,'CENTROS DE COSTOS'!A:D,2,0)</f>
        <v>0036-0007</v>
      </c>
      <c r="C12" s="100" t="str">
        <f>VLOOKUP(A12,'CENTROS DE COSTOS'!A:D,3,0)</f>
        <v>Wompi Santander</v>
      </c>
      <c r="D12" s="99">
        <v>15469</v>
      </c>
      <c r="E12" s="99">
        <v>3072108</v>
      </c>
      <c r="F12" s="99">
        <v>76900</v>
      </c>
      <c r="G12" s="100" t="s">
        <v>33</v>
      </c>
      <c r="H12" s="99" t="s">
        <v>322</v>
      </c>
      <c r="I12" s="99" t="s">
        <v>373</v>
      </c>
      <c r="J12" s="99" t="s">
        <v>5734</v>
      </c>
      <c r="K12" s="100" t="s">
        <v>1170</v>
      </c>
      <c r="L12" s="99" t="s">
        <v>7042</v>
      </c>
      <c r="M12" s="101">
        <v>45988.553472222222</v>
      </c>
      <c r="N12" s="101">
        <v>45992.352083333331</v>
      </c>
      <c r="O12" s="100" t="s">
        <v>35</v>
      </c>
      <c r="P12" s="100" t="s">
        <v>35</v>
      </c>
      <c r="Q12" s="99" t="s">
        <v>1414</v>
      </c>
      <c r="R12" s="99" t="s">
        <v>1415</v>
      </c>
      <c r="S12" s="99" t="s">
        <v>9153</v>
      </c>
      <c r="T12" s="99" t="s">
        <v>1416</v>
      </c>
      <c r="U12" s="99">
        <v>8</v>
      </c>
      <c r="V12" s="100" t="str">
        <f>VLOOKUP(D12,TIPOLOGIA!A:F,5,0)</f>
        <v>INTERMEDIA</v>
      </c>
      <c r="W12" s="100" t="str">
        <f>VLOOKUP(D12,TIPOLOGIA!A:F,6,0)</f>
        <v>TERRESTRE</v>
      </c>
      <c r="X12" s="99" t="s">
        <v>2257</v>
      </c>
      <c r="Y12" s="99">
        <v>1</v>
      </c>
      <c r="Z12" s="102">
        <f>IF(T12="SOPORTE_TELEFÓNICO",'TARIFAS 2025'!$B$14,IF(V12="PRINCIPAL",'TARIFAS 2025'!$B$11,IF(V12="INTERMEDIA",'TARIFAS 2025'!$C$11,IF(V12="LEJANA",'TARIFAS 2025'!$D$11))))</f>
        <v>36351</v>
      </c>
      <c r="AA12" s="102">
        <f t="shared" si="0"/>
        <v>36351</v>
      </c>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row>
    <row r="13" spans="1:59" ht="15.6" x14ac:dyDescent="0.3">
      <c r="A13" s="99" t="s">
        <v>71</v>
      </c>
      <c r="B13" s="100" t="str">
        <f>VLOOKUP(A13,'CENTROS DE COSTOS'!A:D,2,0)</f>
        <v>0036-0004</v>
      </c>
      <c r="C13" s="100" t="str">
        <f>VLOOKUP(A13,'CENTROS DE COSTOS'!A:D,3,0)</f>
        <v>Wompi Centro</v>
      </c>
      <c r="D13" s="99">
        <v>73449</v>
      </c>
      <c r="E13" s="99">
        <v>3071957</v>
      </c>
      <c r="F13" s="99">
        <v>59174</v>
      </c>
      <c r="G13" s="100" t="s">
        <v>33</v>
      </c>
      <c r="H13" s="99" t="s">
        <v>1056</v>
      </c>
      <c r="I13" s="99" t="s">
        <v>1082</v>
      </c>
      <c r="J13" s="99" t="s">
        <v>5735</v>
      </c>
      <c r="K13" s="100" t="s">
        <v>1170</v>
      </c>
      <c r="L13" s="99" t="s">
        <v>7043</v>
      </c>
      <c r="M13" s="101">
        <v>45988.578472222223</v>
      </c>
      <c r="N13" s="101">
        <v>45992.352777777778</v>
      </c>
      <c r="O13" s="100" t="s">
        <v>35</v>
      </c>
      <c r="P13" s="100" t="s">
        <v>35</v>
      </c>
      <c r="Q13" s="99" t="s">
        <v>1414</v>
      </c>
      <c r="R13" s="99" t="s">
        <v>1415</v>
      </c>
      <c r="S13" s="99" t="s">
        <v>9154</v>
      </c>
      <c r="T13" s="99" t="s">
        <v>1416</v>
      </c>
      <c r="U13" s="99">
        <v>64</v>
      </c>
      <c r="V13" s="100" t="str">
        <f>VLOOKUP(D13,TIPOLOGIA!A:F,5,0)</f>
        <v>INTERMEDIA</v>
      </c>
      <c r="W13" s="100" t="str">
        <f>VLOOKUP(D13,TIPOLOGIA!A:F,6,0)</f>
        <v>TERRESTRE</v>
      </c>
      <c r="X13" s="99" t="s">
        <v>1453</v>
      </c>
      <c r="Y13" s="99">
        <v>1</v>
      </c>
      <c r="Z13" s="102">
        <f>IF(T13="SOPORTE_TELEFÓNICO",'TARIFAS 2025'!$B$14,IF(V13="PRINCIPAL",'TARIFAS 2025'!$B$11,IF(V13="INTERMEDIA",'TARIFAS 2025'!$C$11,IF(V13="LEJANA",'TARIFAS 2025'!$D$11))))</f>
        <v>36351</v>
      </c>
      <c r="AA13" s="102">
        <f t="shared" si="0"/>
        <v>36351</v>
      </c>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row>
    <row r="14" spans="1:59" ht="15.6" x14ac:dyDescent="0.3">
      <c r="A14" s="99" t="s">
        <v>96</v>
      </c>
      <c r="B14" s="100" t="str">
        <f>VLOOKUP(A14,'CENTROS DE COSTOS'!A:D,2,0)</f>
        <v>0036-0007</v>
      </c>
      <c r="C14" s="100" t="str">
        <f>VLOOKUP(A14,'CENTROS DE COSTOS'!A:D,3,0)</f>
        <v>Wompi Santander</v>
      </c>
      <c r="D14" s="99">
        <v>15516</v>
      </c>
      <c r="E14" s="99">
        <v>3072923</v>
      </c>
      <c r="F14" s="99">
        <v>73270</v>
      </c>
      <c r="G14" s="100" t="s">
        <v>33</v>
      </c>
      <c r="H14" s="99" t="s">
        <v>322</v>
      </c>
      <c r="I14" s="99" t="s">
        <v>381</v>
      </c>
      <c r="J14" s="99" t="s">
        <v>5736</v>
      </c>
      <c r="K14" s="100" t="s">
        <v>1170</v>
      </c>
      <c r="L14" s="99" t="s">
        <v>7044</v>
      </c>
      <c r="M14" s="101">
        <v>45988.638194444437</v>
      </c>
      <c r="N14" s="101">
        <v>45992.353472222218</v>
      </c>
      <c r="O14" s="100" t="s">
        <v>35</v>
      </c>
      <c r="P14" s="100" t="s">
        <v>35</v>
      </c>
      <c r="Q14" s="99" t="s">
        <v>1414</v>
      </c>
      <c r="R14" s="99" t="s">
        <v>1415</v>
      </c>
      <c r="S14" s="99" t="s">
        <v>9155</v>
      </c>
      <c r="T14" s="99" t="s">
        <v>1416</v>
      </c>
      <c r="U14" s="99">
        <v>24</v>
      </c>
      <c r="V14" s="100" t="str">
        <f>VLOOKUP(D14,TIPOLOGIA!A:F,5,0)</f>
        <v>INTERMEDIA</v>
      </c>
      <c r="W14" s="100" t="str">
        <f>VLOOKUP(D14,TIPOLOGIA!A:F,6,0)</f>
        <v>TERRESTRE</v>
      </c>
      <c r="X14" s="99" t="s">
        <v>1563</v>
      </c>
      <c r="Y14" s="99">
        <v>1</v>
      </c>
      <c r="Z14" s="102">
        <f>IF(T14="SOPORTE_TELEFÓNICO",'TARIFAS 2025'!$B$14,IF(V14="PRINCIPAL",'TARIFAS 2025'!$B$11,IF(V14="INTERMEDIA",'TARIFAS 2025'!$C$11,IF(V14="LEJANA",'TARIFAS 2025'!$D$11))))</f>
        <v>36351</v>
      </c>
      <c r="AA14" s="102">
        <f t="shared" si="0"/>
        <v>36351</v>
      </c>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row>
    <row r="15" spans="1:59" ht="15.6" x14ac:dyDescent="0.3">
      <c r="A15" s="99" t="s">
        <v>71</v>
      </c>
      <c r="B15" s="100" t="str">
        <f>VLOOKUP(A15,'CENTROS DE COSTOS'!A:D,2,0)</f>
        <v>0036-0004</v>
      </c>
      <c r="C15" s="100" t="str">
        <f>VLOOKUP(A15,'CENTROS DE COSTOS'!A:D,3,0)</f>
        <v>Wompi Centro</v>
      </c>
      <c r="D15" s="99">
        <v>25875</v>
      </c>
      <c r="E15" s="99">
        <v>3072843</v>
      </c>
      <c r="F15" s="99">
        <v>72865</v>
      </c>
      <c r="G15" s="100" t="s">
        <v>33</v>
      </c>
      <c r="H15" s="99" t="s">
        <v>618</v>
      </c>
      <c r="I15" s="99" t="s">
        <v>723</v>
      </c>
      <c r="J15" s="99" t="s">
        <v>5737</v>
      </c>
      <c r="K15" s="100" t="s">
        <v>1170</v>
      </c>
      <c r="L15" s="99" t="s">
        <v>7045</v>
      </c>
      <c r="M15" s="101">
        <v>45988.642361111109</v>
      </c>
      <c r="N15" s="101">
        <v>45992.354861111111</v>
      </c>
      <c r="O15" s="100" t="s">
        <v>35</v>
      </c>
      <c r="P15" s="100" t="s">
        <v>35</v>
      </c>
      <c r="Q15" s="99" t="s">
        <v>1414</v>
      </c>
      <c r="R15" s="99" t="s">
        <v>1415</v>
      </c>
      <c r="S15" s="99" t="s">
        <v>9156</v>
      </c>
      <c r="T15" s="99" t="s">
        <v>1416</v>
      </c>
      <c r="U15" s="99">
        <v>8</v>
      </c>
      <c r="V15" s="100" t="str">
        <f>VLOOKUP(D15,TIPOLOGIA!A:F,5,0)</f>
        <v>INTERMEDIA</v>
      </c>
      <c r="W15" s="100" t="str">
        <f>VLOOKUP(D15,TIPOLOGIA!A:F,6,0)</f>
        <v>TERRESTRE</v>
      </c>
      <c r="X15" s="99" t="s">
        <v>1563</v>
      </c>
      <c r="Y15" s="99">
        <v>1</v>
      </c>
      <c r="Z15" s="102">
        <f>IF(T15="SOPORTE_TELEFÓNICO",'TARIFAS 2025'!$B$14,IF(V15="PRINCIPAL",'TARIFAS 2025'!$B$11,IF(V15="INTERMEDIA",'TARIFAS 2025'!$C$11,IF(V15="LEJANA",'TARIFAS 2025'!$D$11))))</f>
        <v>36351</v>
      </c>
      <c r="AA15" s="102">
        <f t="shared" si="0"/>
        <v>36351</v>
      </c>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row>
    <row r="16" spans="1:59" ht="15.6" x14ac:dyDescent="0.3">
      <c r="A16" s="99" t="s">
        <v>85</v>
      </c>
      <c r="B16" s="100" t="str">
        <f>VLOOKUP(A16,'CENTROS DE COSTOS'!A:D,2,0)</f>
        <v>0036-0006</v>
      </c>
      <c r="C16" s="100" t="str">
        <f>VLOOKUP(A16,'CENTROS DE COSTOS'!A:D,3,0)</f>
        <v>Wompi Oriente</v>
      </c>
      <c r="D16" s="99">
        <v>73268</v>
      </c>
      <c r="E16" s="99">
        <v>3073286</v>
      </c>
      <c r="F16" s="99">
        <v>42848</v>
      </c>
      <c r="G16" s="100" t="s">
        <v>33</v>
      </c>
      <c r="H16" s="99" t="s">
        <v>1056</v>
      </c>
      <c r="I16" s="99" t="s">
        <v>1071</v>
      </c>
      <c r="J16" s="99" t="s">
        <v>5738</v>
      </c>
      <c r="K16" s="100" t="s">
        <v>1170</v>
      </c>
      <c r="L16" s="99" t="s">
        <v>7046</v>
      </c>
      <c r="M16" s="101">
        <v>45988.68472222222</v>
      </c>
      <c r="N16" s="101">
        <v>45992.355555555558</v>
      </c>
      <c r="O16" s="100" t="s">
        <v>35</v>
      </c>
      <c r="P16" s="100" t="s">
        <v>35</v>
      </c>
      <c r="Q16" s="99" t="s">
        <v>1414</v>
      </c>
      <c r="R16" s="99" t="s">
        <v>1415</v>
      </c>
      <c r="S16" s="99" t="s">
        <v>9157</v>
      </c>
      <c r="T16" s="99" t="s">
        <v>1416</v>
      </c>
      <c r="U16" s="99">
        <v>64</v>
      </c>
      <c r="V16" s="100" t="str">
        <f>VLOOKUP(D16,TIPOLOGIA!A:F,5,0)</f>
        <v>INTERMEDIA</v>
      </c>
      <c r="W16" s="100" t="str">
        <f>VLOOKUP(D16,TIPOLOGIA!A:F,6,0)</f>
        <v>TERRESTRE</v>
      </c>
      <c r="X16" s="99" t="s">
        <v>1563</v>
      </c>
      <c r="Y16" s="99">
        <v>1</v>
      </c>
      <c r="Z16" s="102">
        <f>IF(T16="SOPORTE_TELEFÓNICO",'TARIFAS 2025'!$B$14,IF(V16="PRINCIPAL",'TARIFAS 2025'!$B$11,IF(V16="INTERMEDIA",'TARIFAS 2025'!$C$11,IF(V16="LEJANA",'TARIFAS 2025'!$D$11))))</f>
        <v>36351</v>
      </c>
      <c r="AA16" s="102">
        <f t="shared" si="0"/>
        <v>36351</v>
      </c>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row>
    <row r="17" spans="1:59" ht="15.6" x14ac:dyDescent="0.3">
      <c r="A17" s="99" t="s">
        <v>88</v>
      </c>
      <c r="B17" s="100" t="str">
        <f>VLOOKUP(A17,'CENTROS DE COSTOS'!A:D,2,0)</f>
        <v>0036-0005</v>
      </c>
      <c r="C17" s="100" t="str">
        <f>VLOOKUP(A17,'CENTROS DE COSTOS'!A:D,3,0)</f>
        <v>Wompi Noroccidente</v>
      </c>
      <c r="D17" s="99">
        <v>5001</v>
      </c>
      <c r="E17" s="99">
        <v>3067932</v>
      </c>
      <c r="F17" s="99">
        <v>68331</v>
      </c>
      <c r="G17" s="100" t="s">
        <v>33</v>
      </c>
      <c r="H17" s="99" t="s">
        <v>120</v>
      </c>
      <c r="I17" s="99" t="s">
        <v>88</v>
      </c>
      <c r="J17" s="99" t="s">
        <v>5739</v>
      </c>
      <c r="K17" s="100" t="s">
        <v>1170</v>
      </c>
      <c r="L17" s="99" t="s">
        <v>7047</v>
      </c>
      <c r="M17" s="101">
        <v>45987.651388888888</v>
      </c>
      <c r="N17" s="101">
        <v>45992.378472222219</v>
      </c>
      <c r="O17" s="100" t="s">
        <v>35</v>
      </c>
      <c r="P17" s="100" t="s">
        <v>35</v>
      </c>
      <c r="Q17" s="99" t="s">
        <v>1414</v>
      </c>
      <c r="R17" s="99" t="s">
        <v>1415</v>
      </c>
      <c r="S17" s="99" t="s">
        <v>9158</v>
      </c>
      <c r="T17" s="99" t="s">
        <v>9139</v>
      </c>
      <c r="U17" s="99">
        <v>32</v>
      </c>
      <c r="V17" s="100" t="str">
        <f>VLOOKUP(D17,TIPOLOGIA!A:F,5,0)</f>
        <v>PRINCIPAL</v>
      </c>
      <c r="W17" s="100" t="str">
        <f>VLOOKUP(D17,TIPOLOGIA!A:F,6,0)</f>
        <v>TERRESTRE</v>
      </c>
      <c r="X17" s="99" t="s">
        <v>1417</v>
      </c>
      <c r="Y17" s="99">
        <v>1</v>
      </c>
      <c r="Z17" s="102">
        <f>IF(T17="SOPORTE_TELEFÓNICO",'TARIFAS 2025'!$B$14,IF(V17="PRINCIPAL",'TARIFAS 2025'!$B$11,IF(V17="INTERMEDIA",'TARIFAS 2025'!$C$11,IF(V17="LEJANA",'TARIFAS 2025'!$D$11))))</f>
        <v>31419</v>
      </c>
      <c r="AA17" s="102">
        <f t="shared" si="0"/>
        <v>31419</v>
      </c>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row>
    <row r="18" spans="1:59" ht="15.6" x14ac:dyDescent="0.3">
      <c r="A18" s="99" t="s">
        <v>88</v>
      </c>
      <c r="B18" s="100" t="str">
        <f>VLOOKUP(A18,'CENTROS DE COSTOS'!A:D,2,0)</f>
        <v>0036-0005</v>
      </c>
      <c r="C18" s="100" t="str">
        <f>VLOOKUP(A18,'CENTROS DE COSTOS'!A:D,3,0)</f>
        <v>Wompi Noroccidente</v>
      </c>
      <c r="D18" s="99">
        <v>5001</v>
      </c>
      <c r="E18" s="99">
        <v>3068049</v>
      </c>
      <c r="F18" s="99">
        <v>77834</v>
      </c>
      <c r="G18" s="100" t="s">
        <v>33</v>
      </c>
      <c r="H18" s="99" t="s">
        <v>120</v>
      </c>
      <c r="I18" s="99" t="s">
        <v>88</v>
      </c>
      <c r="J18" s="99" t="s">
        <v>1875</v>
      </c>
      <c r="K18" s="100" t="s">
        <v>1170</v>
      </c>
      <c r="L18" s="99" t="s">
        <v>7048</v>
      </c>
      <c r="M18" s="101">
        <v>45987.664583333331</v>
      </c>
      <c r="N18" s="101">
        <v>45992.379861111112</v>
      </c>
      <c r="O18" s="100" t="s">
        <v>35</v>
      </c>
      <c r="P18" s="100" t="s">
        <v>35</v>
      </c>
      <c r="Q18" s="99" t="s">
        <v>1414</v>
      </c>
      <c r="R18" s="99" t="s">
        <v>1415</v>
      </c>
      <c r="S18" s="99" t="s">
        <v>9159</v>
      </c>
      <c r="T18" s="99" t="s">
        <v>9139</v>
      </c>
      <c r="U18" s="99">
        <v>56</v>
      </c>
      <c r="V18" s="100" t="str">
        <f>VLOOKUP(D18,TIPOLOGIA!A:F,5,0)</f>
        <v>PRINCIPAL</v>
      </c>
      <c r="W18" s="100" t="str">
        <f>VLOOKUP(D18,TIPOLOGIA!A:F,6,0)</f>
        <v>TERRESTRE</v>
      </c>
      <c r="X18" s="99" t="s">
        <v>1417</v>
      </c>
      <c r="Y18" s="99">
        <v>1</v>
      </c>
      <c r="Z18" s="102">
        <f>IF(T18="SOPORTE_TELEFÓNICO",'TARIFAS 2025'!$B$14,IF(V18="PRINCIPAL",'TARIFAS 2025'!$B$11,IF(V18="INTERMEDIA",'TARIFAS 2025'!$C$11,IF(V18="LEJANA",'TARIFAS 2025'!$D$11))))</f>
        <v>31419</v>
      </c>
      <c r="AA18" s="102">
        <f t="shared" si="0"/>
        <v>31419</v>
      </c>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row>
    <row r="19" spans="1:59" ht="15.6" x14ac:dyDescent="0.3">
      <c r="A19" s="99" t="s">
        <v>88</v>
      </c>
      <c r="B19" s="100" t="str">
        <f>VLOOKUP(A19,'CENTROS DE COSTOS'!A:D,2,0)</f>
        <v>0036-0005</v>
      </c>
      <c r="C19" s="100" t="str">
        <f>VLOOKUP(A19,'CENTROS DE COSTOS'!A:D,3,0)</f>
        <v>Wompi Noroccidente</v>
      </c>
      <c r="D19" s="99">
        <v>5001</v>
      </c>
      <c r="E19" s="99">
        <v>3064636</v>
      </c>
      <c r="F19" s="99">
        <v>72665</v>
      </c>
      <c r="G19" s="100" t="s">
        <v>33</v>
      </c>
      <c r="H19" s="99" t="s">
        <v>120</v>
      </c>
      <c r="I19" s="99" t="s">
        <v>88</v>
      </c>
      <c r="J19" s="99" t="s">
        <v>5740</v>
      </c>
      <c r="K19" s="100" t="s">
        <v>1170</v>
      </c>
      <c r="L19" s="99" t="s">
        <v>7049</v>
      </c>
      <c r="M19" s="101">
        <v>45987.37777777778</v>
      </c>
      <c r="N19" s="101">
        <v>45992.380555555559</v>
      </c>
      <c r="O19" s="100" t="s">
        <v>35</v>
      </c>
      <c r="P19" s="100" t="s">
        <v>35</v>
      </c>
      <c r="Q19" s="99" t="s">
        <v>1414</v>
      </c>
      <c r="R19" s="99" t="s">
        <v>1415</v>
      </c>
      <c r="S19" s="99" t="s">
        <v>9160</v>
      </c>
      <c r="T19" s="99" t="s">
        <v>9139</v>
      </c>
      <c r="U19" s="99">
        <v>32</v>
      </c>
      <c r="V19" s="100" t="str">
        <f>VLOOKUP(D19,TIPOLOGIA!A:F,5,0)</f>
        <v>PRINCIPAL</v>
      </c>
      <c r="W19" s="100" t="str">
        <f>VLOOKUP(D19,TIPOLOGIA!A:F,6,0)</f>
        <v>TERRESTRE</v>
      </c>
      <c r="X19" s="99" t="s">
        <v>1417</v>
      </c>
      <c r="Y19" s="99">
        <v>1</v>
      </c>
      <c r="Z19" s="102">
        <f>IF(T19="SOPORTE_TELEFÓNICO",'TARIFAS 2025'!$B$14,IF(V19="PRINCIPAL",'TARIFAS 2025'!$B$11,IF(V19="INTERMEDIA",'TARIFAS 2025'!$C$11,IF(V19="LEJANA",'TARIFAS 2025'!$D$11))))</f>
        <v>31419</v>
      </c>
      <c r="AA19" s="102">
        <f t="shared" si="0"/>
        <v>31419</v>
      </c>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row>
    <row r="20" spans="1:59" ht="15.6" x14ac:dyDescent="0.3">
      <c r="A20" s="99" t="s">
        <v>88</v>
      </c>
      <c r="B20" s="100" t="str">
        <f>VLOOKUP(A20,'CENTROS DE COSTOS'!A:D,2,0)</f>
        <v>0036-0005</v>
      </c>
      <c r="C20" s="100" t="str">
        <f>VLOOKUP(A20,'CENTROS DE COSTOS'!A:D,3,0)</f>
        <v>Wompi Noroccidente</v>
      </c>
      <c r="D20" s="99">
        <v>5001</v>
      </c>
      <c r="E20" s="99">
        <v>3065389</v>
      </c>
      <c r="F20" s="99">
        <v>13850</v>
      </c>
      <c r="G20" s="100" t="s">
        <v>33</v>
      </c>
      <c r="H20" s="99" t="s">
        <v>120</v>
      </c>
      <c r="I20" s="99" t="s">
        <v>88</v>
      </c>
      <c r="J20" s="99" t="s">
        <v>5741</v>
      </c>
      <c r="K20" s="100" t="s">
        <v>1170</v>
      </c>
      <c r="L20" s="99" t="s">
        <v>7050</v>
      </c>
      <c r="M20" s="101">
        <v>45987.433333333327</v>
      </c>
      <c r="N20" s="101">
        <v>45992.381944444453</v>
      </c>
      <c r="O20" s="100" t="s">
        <v>35</v>
      </c>
      <c r="P20" s="100" t="s">
        <v>35</v>
      </c>
      <c r="Q20" s="99" t="s">
        <v>1414</v>
      </c>
      <c r="R20" s="99" t="s">
        <v>1415</v>
      </c>
      <c r="S20" s="99" t="s">
        <v>9161</v>
      </c>
      <c r="T20" s="99" t="s">
        <v>9139</v>
      </c>
      <c r="U20" s="99">
        <v>32</v>
      </c>
      <c r="V20" s="100" t="str">
        <f>VLOOKUP(D20,TIPOLOGIA!A:F,5,0)</f>
        <v>PRINCIPAL</v>
      </c>
      <c r="W20" s="100" t="str">
        <f>VLOOKUP(D20,TIPOLOGIA!A:F,6,0)</f>
        <v>TERRESTRE</v>
      </c>
      <c r="X20" s="99" t="s">
        <v>1417</v>
      </c>
      <c r="Y20" s="99">
        <v>1</v>
      </c>
      <c r="Z20" s="102">
        <f>IF(T20="SOPORTE_TELEFÓNICO",'TARIFAS 2025'!$B$14,IF(V20="PRINCIPAL",'TARIFAS 2025'!$B$11,IF(V20="INTERMEDIA",'TARIFAS 2025'!$C$11,IF(V20="LEJANA",'TARIFAS 2025'!$D$11))))</f>
        <v>31419</v>
      </c>
      <c r="AA20" s="102">
        <f t="shared" si="0"/>
        <v>31419</v>
      </c>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row>
    <row r="21" spans="1:59" ht="15.6" x14ac:dyDescent="0.3">
      <c r="A21" s="99" t="s">
        <v>88</v>
      </c>
      <c r="B21" s="100" t="str">
        <f>VLOOKUP(A21,'CENTROS DE COSTOS'!A:D,2,0)</f>
        <v>0036-0005</v>
      </c>
      <c r="C21" s="100" t="str">
        <f>VLOOKUP(A21,'CENTROS DE COSTOS'!A:D,3,0)</f>
        <v>Wompi Noroccidente</v>
      </c>
      <c r="D21" s="99">
        <v>5001</v>
      </c>
      <c r="E21" s="99">
        <v>3065607</v>
      </c>
      <c r="F21" s="99">
        <v>19123</v>
      </c>
      <c r="G21" s="100" t="s">
        <v>33</v>
      </c>
      <c r="H21" s="99" t="s">
        <v>120</v>
      </c>
      <c r="I21" s="99" t="s">
        <v>88</v>
      </c>
      <c r="J21" s="99" t="s">
        <v>5742</v>
      </c>
      <c r="K21" s="100" t="s">
        <v>1170</v>
      </c>
      <c r="L21" s="99" t="s">
        <v>7051</v>
      </c>
      <c r="M21" s="101">
        <v>45987.436805555553</v>
      </c>
      <c r="N21" s="101">
        <v>45992.382638888892</v>
      </c>
      <c r="O21" s="100" t="s">
        <v>35</v>
      </c>
      <c r="P21" s="100" t="s">
        <v>35</v>
      </c>
      <c r="Q21" s="99" t="s">
        <v>1414</v>
      </c>
      <c r="R21" s="99" t="s">
        <v>1415</v>
      </c>
      <c r="S21" s="99" t="s">
        <v>9162</v>
      </c>
      <c r="T21" s="99" t="s">
        <v>9139</v>
      </c>
      <c r="U21" s="99">
        <v>48</v>
      </c>
      <c r="V21" s="100" t="str">
        <f>VLOOKUP(D21,TIPOLOGIA!A:F,5,0)</f>
        <v>PRINCIPAL</v>
      </c>
      <c r="W21" s="100" t="str">
        <f>VLOOKUP(D21,TIPOLOGIA!A:F,6,0)</f>
        <v>TERRESTRE</v>
      </c>
      <c r="X21" s="99" t="s">
        <v>1417</v>
      </c>
      <c r="Y21" s="99">
        <v>1</v>
      </c>
      <c r="Z21" s="102">
        <f>IF(T21="SOPORTE_TELEFÓNICO",'TARIFAS 2025'!$B$14,IF(V21="PRINCIPAL",'TARIFAS 2025'!$B$11,IF(V21="INTERMEDIA",'TARIFAS 2025'!$C$11,IF(V21="LEJANA",'TARIFAS 2025'!$D$11))))</f>
        <v>31419</v>
      </c>
      <c r="AA21" s="102">
        <f t="shared" si="0"/>
        <v>31419</v>
      </c>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row>
    <row r="22" spans="1:59" ht="15.6" x14ac:dyDescent="0.3">
      <c r="A22" s="99" t="s">
        <v>95</v>
      </c>
      <c r="B22" s="100" t="str">
        <f>VLOOKUP(A22,'CENTROS DE COSTOS'!A:D,2,0)</f>
        <v>0036-0001</v>
      </c>
      <c r="C22" s="100" t="str">
        <f>VLOOKUP(A22,'CENTROS DE COSTOS'!A:D,3,0)</f>
        <v>Wompi Costa</v>
      </c>
      <c r="D22" s="99">
        <v>70215</v>
      </c>
      <c r="E22" s="99">
        <v>3043180</v>
      </c>
      <c r="F22" s="99">
        <v>64478</v>
      </c>
      <c r="G22" s="100" t="s">
        <v>33</v>
      </c>
      <c r="H22" s="99" t="s">
        <v>504</v>
      </c>
      <c r="I22" s="99" t="s">
        <v>1038</v>
      </c>
      <c r="J22" s="99" t="s">
        <v>5743</v>
      </c>
      <c r="K22" s="100" t="s">
        <v>1170</v>
      </c>
      <c r="L22" s="99" t="s">
        <v>7052</v>
      </c>
      <c r="M22" s="101">
        <v>45981.703472222223</v>
      </c>
      <c r="N22" s="101">
        <v>45992.383333333331</v>
      </c>
      <c r="O22" s="100" t="s">
        <v>35</v>
      </c>
      <c r="P22" s="100" t="s">
        <v>35</v>
      </c>
      <c r="Q22" s="99" t="s">
        <v>1414</v>
      </c>
      <c r="R22" s="99" t="s">
        <v>1415</v>
      </c>
      <c r="S22" s="99" t="s">
        <v>9163</v>
      </c>
      <c r="T22" s="99" t="s">
        <v>1416</v>
      </c>
      <c r="U22" s="99">
        <v>56</v>
      </c>
      <c r="V22" s="100" t="str">
        <f>VLOOKUP(D22,TIPOLOGIA!A:F,5,0)</f>
        <v>INTERMEDIA</v>
      </c>
      <c r="W22" s="100" t="str">
        <f>VLOOKUP(D22,TIPOLOGIA!A:F,6,0)</f>
        <v>TERRESTRE</v>
      </c>
      <c r="X22" s="99" t="s">
        <v>1311</v>
      </c>
      <c r="Y22" s="99">
        <v>1</v>
      </c>
      <c r="Z22" s="102">
        <f>IF(T22="SOPORTE_TELEFÓNICO",'TARIFAS 2025'!$B$14,IF(V22="PRINCIPAL",'TARIFAS 2025'!$B$11,IF(V22="INTERMEDIA",'TARIFAS 2025'!$C$11,IF(V22="LEJANA",'TARIFAS 2025'!$D$11))))</f>
        <v>36351</v>
      </c>
      <c r="AA22" s="102">
        <f t="shared" si="0"/>
        <v>36351</v>
      </c>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row>
    <row r="23" spans="1:59" ht="15.6" x14ac:dyDescent="0.3">
      <c r="A23" s="99" t="s">
        <v>88</v>
      </c>
      <c r="B23" s="100" t="str">
        <f>VLOOKUP(A23,'CENTROS DE COSTOS'!A:D,2,0)</f>
        <v>0036-0005</v>
      </c>
      <c r="C23" s="100" t="str">
        <f>VLOOKUP(A23,'CENTROS DE COSTOS'!A:D,3,0)</f>
        <v>Wompi Noroccidente</v>
      </c>
      <c r="D23" s="99">
        <v>5001</v>
      </c>
      <c r="E23" s="99">
        <v>3065626</v>
      </c>
      <c r="F23" s="99">
        <v>79586</v>
      </c>
      <c r="G23" s="100" t="s">
        <v>33</v>
      </c>
      <c r="H23" s="99" t="s">
        <v>120</v>
      </c>
      <c r="I23" s="99" t="s">
        <v>88</v>
      </c>
      <c r="J23" s="99" t="s">
        <v>5744</v>
      </c>
      <c r="K23" s="100" t="s">
        <v>1170</v>
      </c>
      <c r="L23" s="99" t="s">
        <v>7053</v>
      </c>
      <c r="M23" s="101">
        <v>45987.441666666673</v>
      </c>
      <c r="N23" s="101">
        <v>45992.383333333331</v>
      </c>
      <c r="O23" s="100" t="s">
        <v>35</v>
      </c>
      <c r="P23" s="100" t="s">
        <v>35</v>
      </c>
      <c r="Q23" s="99" t="s">
        <v>1414</v>
      </c>
      <c r="R23" s="99" t="s">
        <v>1415</v>
      </c>
      <c r="S23" s="99" t="s">
        <v>9164</v>
      </c>
      <c r="T23" s="99" t="s">
        <v>9139</v>
      </c>
      <c r="U23" s="99">
        <v>8</v>
      </c>
      <c r="V23" s="100" t="str">
        <f>VLOOKUP(D23,TIPOLOGIA!A:F,5,0)</f>
        <v>PRINCIPAL</v>
      </c>
      <c r="W23" s="100" t="str">
        <f>VLOOKUP(D23,TIPOLOGIA!A:F,6,0)</f>
        <v>TERRESTRE</v>
      </c>
      <c r="X23" s="99" t="s">
        <v>1417</v>
      </c>
      <c r="Y23" s="99">
        <v>1</v>
      </c>
      <c r="Z23" s="102">
        <f>IF(T23="SOPORTE_TELEFÓNICO",'TARIFAS 2025'!$B$14,IF(V23="PRINCIPAL",'TARIFAS 2025'!$B$11,IF(V23="INTERMEDIA",'TARIFAS 2025'!$C$11,IF(V23="LEJANA",'TARIFAS 2025'!$D$11))))</f>
        <v>31419</v>
      </c>
      <c r="AA23" s="102">
        <f t="shared" si="0"/>
        <v>31419</v>
      </c>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row>
    <row r="24" spans="1:59" ht="15.6" x14ac:dyDescent="0.3">
      <c r="A24" s="99" t="s">
        <v>85</v>
      </c>
      <c r="B24" s="100" t="str">
        <f>VLOOKUP(A24,'CENTROS DE COSTOS'!A:D,2,0)</f>
        <v>0036-0006</v>
      </c>
      <c r="C24" s="100" t="str">
        <f>VLOOKUP(A24,'CENTROS DE COSTOS'!A:D,3,0)</f>
        <v>Wompi Oriente</v>
      </c>
      <c r="D24" s="99">
        <v>73547</v>
      </c>
      <c r="E24" s="99">
        <v>3043135</v>
      </c>
      <c r="F24" s="99">
        <v>24313</v>
      </c>
      <c r="G24" s="100" t="s">
        <v>33</v>
      </c>
      <c r="H24" s="99" t="s">
        <v>1056</v>
      </c>
      <c r="I24" s="99" t="s">
        <v>1087</v>
      </c>
      <c r="J24" s="99" t="s">
        <v>5745</v>
      </c>
      <c r="K24" s="100" t="s">
        <v>1170</v>
      </c>
      <c r="L24" s="99" t="s">
        <v>7054</v>
      </c>
      <c r="M24" s="101">
        <v>45981.684027777781</v>
      </c>
      <c r="N24" s="101">
        <v>45992.386111111111</v>
      </c>
      <c r="O24" s="100" t="s">
        <v>35</v>
      </c>
      <c r="P24" s="100" t="s">
        <v>35</v>
      </c>
      <c r="Q24" s="99" t="s">
        <v>1414</v>
      </c>
      <c r="R24" s="99" t="s">
        <v>1415</v>
      </c>
      <c r="S24" s="99" t="s">
        <v>9165</v>
      </c>
      <c r="T24" s="99" t="s">
        <v>1416</v>
      </c>
      <c r="U24" s="99">
        <v>32</v>
      </c>
      <c r="V24" s="100" t="str">
        <f>VLOOKUP(D24,TIPOLOGIA!A:F,5,0)</f>
        <v>INTERMEDIA</v>
      </c>
      <c r="W24" s="100" t="str">
        <f>VLOOKUP(D24,TIPOLOGIA!A:F,6,0)</f>
        <v>TERRESTRE</v>
      </c>
      <c r="X24" s="99" t="s">
        <v>1496</v>
      </c>
      <c r="Y24" s="99">
        <v>1</v>
      </c>
      <c r="Z24" s="102">
        <f>IF(T24="SOPORTE_TELEFÓNICO",'TARIFAS 2025'!$B$14,IF(V24="PRINCIPAL",'TARIFAS 2025'!$B$11,IF(V24="INTERMEDIA",'TARIFAS 2025'!$C$11,IF(V24="LEJANA",'TARIFAS 2025'!$D$11))))</f>
        <v>36351</v>
      </c>
      <c r="AA24" s="102">
        <f t="shared" si="0"/>
        <v>36351</v>
      </c>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row>
    <row r="25" spans="1:59" ht="15.6" x14ac:dyDescent="0.3">
      <c r="A25" s="99" t="s">
        <v>96</v>
      </c>
      <c r="B25" s="100" t="str">
        <f>VLOOKUP(A25,'CENTROS DE COSTOS'!A:D,2,0)</f>
        <v>0036-0007</v>
      </c>
      <c r="C25" s="100" t="str">
        <f>VLOOKUP(A25,'CENTROS DE COSTOS'!A:D,3,0)</f>
        <v>Wompi Santander</v>
      </c>
      <c r="D25" s="99">
        <v>25183</v>
      </c>
      <c r="E25" s="99">
        <v>3046349</v>
      </c>
      <c r="F25" s="99">
        <v>78001</v>
      </c>
      <c r="G25" s="100" t="s">
        <v>33</v>
      </c>
      <c r="H25" s="99" t="s">
        <v>618</v>
      </c>
      <c r="I25" s="99" t="s">
        <v>641</v>
      </c>
      <c r="J25" s="99" t="s">
        <v>5746</v>
      </c>
      <c r="K25" s="100" t="s">
        <v>1170</v>
      </c>
      <c r="L25" s="99" t="s">
        <v>7055</v>
      </c>
      <c r="M25" s="101">
        <v>45982.497916666667</v>
      </c>
      <c r="N25" s="101">
        <v>45992.386805555558</v>
      </c>
      <c r="O25" s="100" t="s">
        <v>35</v>
      </c>
      <c r="P25" s="100" t="s">
        <v>35</v>
      </c>
      <c r="Q25" s="99" t="s">
        <v>1414</v>
      </c>
      <c r="R25" s="99" t="s">
        <v>1415</v>
      </c>
      <c r="S25" s="99" t="s">
        <v>9166</v>
      </c>
      <c r="T25" s="99" t="s">
        <v>1416</v>
      </c>
      <c r="U25" s="99">
        <v>16</v>
      </c>
      <c r="V25" s="100" t="str">
        <f>VLOOKUP(D25,TIPOLOGIA!A:F,5,0)</f>
        <v>INTERMEDIA</v>
      </c>
      <c r="W25" s="100" t="str">
        <f>VLOOKUP(D25,TIPOLOGIA!A:F,6,0)</f>
        <v>TERRESTRE</v>
      </c>
      <c r="X25" s="99" t="s">
        <v>1496</v>
      </c>
      <c r="Y25" s="99">
        <v>1</v>
      </c>
      <c r="Z25" s="102">
        <f>IF(T25="SOPORTE_TELEFÓNICO",'TARIFAS 2025'!$B$14,IF(V25="PRINCIPAL",'TARIFAS 2025'!$B$11,IF(V25="INTERMEDIA",'TARIFAS 2025'!$C$11,IF(V25="LEJANA",'TARIFAS 2025'!$D$11))))</f>
        <v>36351</v>
      </c>
      <c r="AA25" s="102">
        <f t="shared" si="0"/>
        <v>36351</v>
      </c>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row>
    <row r="26" spans="1:59" ht="15.6" x14ac:dyDescent="0.3">
      <c r="A26" s="99" t="s">
        <v>88</v>
      </c>
      <c r="B26" s="100" t="str">
        <f>VLOOKUP(A26,'CENTROS DE COSTOS'!A:D,2,0)</f>
        <v>0036-0005</v>
      </c>
      <c r="C26" s="100" t="str">
        <f>VLOOKUP(A26,'CENTROS DE COSTOS'!A:D,3,0)</f>
        <v>Wompi Noroccidente</v>
      </c>
      <c r="D26" s="99">
        <v>5001</v>
      </c>
      <c r="E26" s="99">
        <v>3065531</v>
      </c>
      <c r="F26" s="99">
        <v>12320</v>
      </c>
      <c r="G26" s="100" t="s">
        <v>33</v>
      </c>
      <c r="H26" s="99" t="s">
        <v>120</v>
      </c>
      <c r="I26" s="99" t="s">
        <v>88</v>
      </c>
      <c r="J26" s="99" t="s">
        <v>5747</v>
      </c>
      <c r="K26" s="100" t="s">
        <v>1170</v>
      </c>
      <c r="L26" s="99" t="s">
        <v>7056</v>
      </c>
      <c r="M26" s="101">
        <v>45987.442361111112</v>
      </c>
      <c r="N26" s="101">
        <v>45992.386805555558</v>
      </c>
      <c r="O26" s="100" t="s">
        <v>35</v>
      </c>
      <c r="P26" s="100" t="s">
        <v>35</v>
      </c>
      <c r="Q26" s="99" t="s">
        <v>1414</v>
      </c>
      <c r="R26" s="99" t="s">
        <v>1415</v>
      </c>
      <c r="S26" s="99" t="s">
        <v>9167</v>
      </c>
      <c r="T26" s="99" t="s">
        <v>9139</v>
      </c>
      <c r="U26" s="99">
        <v>64</v>
      </c>
      <c r="V26" s="100" t="str">
        <f>VLOOKUP(D26,TIPOLOGIA!A:F,5,0)</f>
        <v>PRINCIPAL</v>
      </c>
      <c r="W26" s="100" t="str">
        <f>VLOOKUP(D26,TIPOLOGIA!A:F,6,0)</f>
        <v>TERRESTRE</v>
      </c>
      <c r="X26" s="99" t="s">
        <v>1417</v>
      </c>
      <c r="Y26" s="99">
        <v>1</v>
      </c>
      <c r="Z26" s="102">
        <f>IF(T26="SOPORTE_TELEFÓNICO",'TARIFAS 2025'!$B$14,IF(V26="PRINCIPAL",'TARIFAS 2025'!$B$11,IF(V26="INTERMEDIA",'TARIFAS 2025'!$C$11,IF(V26="LEJANA",'TARIFAS 2025'!$D$11))))</f>
        <v>31419</v>
      </c>
      <c r="AA26" s="102">
        <f t="shared" si="0"/>
        <v>31419</v>
      </c>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row>
    <row r="27" spans="1:59" ht="15.6" x14ac:dyDescent="0.3">
      <c r="A27" s="99" t="s">
        <v>88</v>
      </c>
      <c r="B27" s="100" t="str">
        <f>VLOOKUP(A27,'CENTROS DE COSTOS'!A:D,2,0)</f>
        <v>0036-0005</v>
      </c>
      <c r="C27" s="100" t="str">
        <f>VLOOKUP(A27,'CENTROS DE COSTOS'!A:D,3,0)</f>
        <v>Wompi Noroccidente</v>
      </c>
      <c r="D27" s="99">
        <v>5001</v>
      </c>
      <c r="E27" s="99">
        <v>3065885</v>
      </c>
      <c r="F27" s="99">
        <v>33080</v>
      </c>
      <c r="G27" s="100" t="s">
        <v>33</v>
      </c>
      <c r="H27" s="99" t="s">
        <v>120</v>
      </c>
      <c r="I27" s="99" t="s">
        <v>88</v>
      </c>
      <c r="J27" s="99" t="s">
        <v>5748</v>
      </c>
      <c r="K27" s="100" t="s">
        <v>1170</v>
      </c>
      <c r="L27" s="99" t="s">
        <v>7057</v>
      </c>
      <c r="M27" s="101">
        <v>45987.473611111112</v>
      </c>
      <c r="N27" s="101">
        <v>45992.387499999997</v>
      </c>
      <c r="O27" s="100" t="s">
        <v>35</v>
      </c>
      <c r="P27" s="100" t="s">
        <v>35</v>
      </c>
      <c r="Q27" s="99" t="s">
        <v>1414</v>
      </c>
      <c r="R27" s="99" t="s">
        <v>1415</v>
      </c>
      <c r="S27" s="99" t="s">
        <v>9168</v>
      </c>
      <c r="T27" s="99" t="s">
        <v>9139</v>
      </c>
      <c r="U27" s="99">
        <v>64</v>
      </c>
      <c r="V27" s="100" t="str">
        <f>VLOOKUP(D27,TIPOLOGIA!A:F,5,0)</f>
        <v>PRINCIPAL</v>
      </c>
      <c r="W27" s="100" t="str">
        <f>VLOOKUP(D27,TIPOLOGIA!A:F,6,0)</f>
        <v>TERRESTRE</v>
      </c>
      <c r="X27" s="99" t="s">
        <v>1417</v>
      </c>
      <c r="Y27" s="99">
        <v>1</v>
      </c>
      <c r="Z27" s="102">
        <f>IF(T27="SOPORTE_TELEFÓNICO",'TARIFAS 2025'!$B$14,IF(V27="PRINCIPAL",'TARIFAS 2025'!$B$11,IF(V27="INTERMEDIA",'TARIFAS 2025'!$C$11,IF(V27="LEJANA",'TARIFAS 2025'!$D$11))))</f>
        <v>31419</v>
      </c>
      <c r="AA27" s="102">
        <f t="shared" si="0"/>
        <v>31419</v>
      </c>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row>
    <row r="28" spans="1:59" ht="15.6" x14ac:dyDescent="0.3">
      <c r="A28" s="99" t="s">
        <v>88</v>
      </c>
      <c r="B28" s="100" t="str">
        <f>VLOOKUP(A28,'CENTROS DE COSTOS'!A:D,2,0)</f>
        <v>0036-0005</v>
      </c>
      <c r="C28" s="100" t="str">
        <f>VLOOKUP(A28,'CENTROS DE COSTOS'!A:D,3,0)</f>
        <v>Wompi Noroccidente</v>
      </c>
      <c r="D28" s="99">
        <v>5001</v>
      </c>
      <c r="E28" s="99">
        <v>3065823</v>
      </c>
      <c r="F28" s="99">
        <v>67351</v>
      </c>
      <c r="G28" s="100" t="s">
        <v>33</v>
      </c>
      <c r="H28" s="99" t="s">
        <v>120</v>
      </c>
      <c r="I28" s="99" t="s">
        <v>88</v>
      </c>
      <c r="J28" s="99" t="s">
        <v>5749</v>
      </c>
      <c r="K28" s="100" t="s">
        <v>1170</v>
      </c>
      <c r="L28" s="99" t="s">
        <v>7058</v>
      </c>
      <c r="M28" s="101">
        <v>45987.458333333343</v>
      </c>
      <c r="N28" s="101">
        <v>45992.388888888891</v>
      </c>
      <c r="O28" s="100" t="s">
        <v>35</v>
      </c>
      <c r="P28" s="100" t="s">
        <v>35</v>
      </c>
      <c r="Q28" s="99" t="s">
        <v>1414</v>
      </c>
      <c r="R28" s="99" t="s">
        <v>1415</v>
      </c>
      <c r="S28" s="99" t="s">
        <v>9169</v>
      </c>
      <c r="T28" s="99" t="s">
        <v>9139</v>
      </c>
      <c r="U28" s="99">
        <v>16</v>
      </c>
      <c r="V28" s="100" t="str">
        <f>VLOOKUP(D28,TIPOLOGIA!A:F,5,0)</f>
        <v>PRINCIPAL</v>
      </c>
      <c r="W28" s="100" t="str">
        <f>VLOOKUP(D28,TIPOLOGIA!A:F,6,0)</f>
        <v>TERRESTRE</v>
      </c>
      <c r="X28" s="99" t="s">
        <v>1417</v>
      </c>
      <c r="Y28" s="99">
        <v>1</v>
      </c>
      <c r="Z28" s="102">
        <f>IF(T28="SOPORTE_TELEFÓNICO",'TARIFAS 2025'!$B$14,IF(V28="PRINCIPAL",'TARIFAS 2025'!$B$11,IF(V28="INTERMEDIA",'TARIFAS 2025'!$C$11,IF(V28="LEJANA",'TARIFAS 2025'!$D$11))))</f>
        <v>31419</v>
      </c>
      <c r="AA28" s="102">
        <f t="shared" si="0"/>
        <v>31419</v>
      </c>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row>
    <row r="29" spans="1:59" ht="15.6" x14ac:dyDescent="0.3">
      <c r="A29" s="99" t="s">
        <v>88</v>
      </c>
      <c r="B29" s="100" t="str">
        <f>VLOOKUP(A29,'CENTROS DE COSTOS'!A:D,2,0)</f>
        <v>0036-0005</v>
      </c>
      <c r="C29" s="100" t="str">
        <f>VLOOKUP(A29,'CENTROS DE COSTOS'!A:D,3,0)</f>
        <v>Wompi Noroccidente</v>
      </c>
      <c r="D29" s="99">
        <v>5088</v>
      </c>
      <c r="E29" s="99">
        <v>3066499</v>
      </c>
      <c r="F29" s="99">
        <v>63346</v>
      </c>
      <c r="G29" s="100" t="s">
        <v>33</v>
      </c>
      <c r="H29" s="99" t="s">
        <v>120</v>
      </c>
      <c r="I29" s="99" t="s">
        <v>155</v>
      </c>
      <c r="J29" s="99" t="s">
        <v>5750</v>
      </c>
      <c r="K29" s="100" t="s">
        <v>1170</v>
      </c>
      <c r="L29" s="99" t="s">
        <v>7059</v>
      </c>
      <c r="M29" s="101">
        <v>45987.550694444442</v>
      </c>
      <c r="N29" s="101">
        <v>45992.390277777777</v>
      </c>
      <c r="O29" s="100" t="s">
        <v>35</v>
      </c>
      <c r="P29" s="100" t="s">
        <v>35</v>
      </c>
      <c r="Q29" s="99" t="s">
        <v>1414</v>
      </c>
      <c r="R29" s="99" t="s">
        <v>1415</v>
      </c>
      <c r="S29" s="99" t="s">
        <v>9170</v>
      </c>
      <c r="T29" s="99" t="s">
        <v>9139</v>
      </c>
      <c r="U29" s="99">
        <v>16</v>
      </c>
      <c r="V29" s="100" t="str">
        <f>VLOOKUP(D29,TIPOLOGIA!A:F,5,0)</f>
        <v>PRINCIPAL</v>
      </c>
      <c r="W29" s="100" t="str">
        <f>VLOOKUP(D29,TIPOLOGIA!A:F,6,0)</f>
        <v>TERRESTRE</v>
      </c>
      <c r="X29" s="99" t="s">
        <v>1417</v>
      </c>
      <c r="Y29" s="99">
        <v>1</v>
      </c>
      <c r="Z29" s="102">
        <f>IF(T29="SOPORTE_TELEFÓNICO",'TARIFAS 2025'!$B$14,IF(V29="PRINCIPAL",'TARIFAS 2025'!$B$11,IF(V29="INTERMEDIA",'TARIFAS 2025'!$C$11,IF(V29="LEJANA",'TARIFAS 2025'!$D$11))))</f>
        <v>31419</v>
      </c>
      <c r="AA29" s="102">
        <f t="shared" si="0"/>
        <v>31419</v>
      </c>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row>
    <row r="30" spans="1:59" ht="15.6" x14ac:dyDescent="0.3">
      <c r="A30" s="99" t="s">
        <v>88</v>
      </c>
      <c r="B30" s="100" t="str">
        <f>VLOOKUP(A30,'CENTROS DE COSTOS'!A:D,2,0)</f>
        <v>0036-0005</v>
      </c>
      <c r="C30" s="100" t="str">
        <f>VLOOKUP(A30,'CENTROS DE COSTOS'!A:D,3,0)</f>
        <v>Wompi Noroccidente</v>
      </c>
      <c r="D30" s="99">
        <v>5001</v>
      </c>
      <c r="E30" s="99">
        <v>3067125</v>
      </c>
      <c r="F30" s="99">
        <v>40284</v>
      </c>
      <c r="G30" s="100" t="s">
        <v>33</v>
      </c>
      <c r="H30" s="99" t="s">
        <v>120</v>
      </c>
      <c r="I30" s="99" t="s">
        <v>88</v>
      </c>
      <c r="J30" s="99" t="s">
        <v>5751</v>
      </c>
      <c r="K30" s="100" t="s">
        <v>1170</v>
      </c>
      <c r="L30" s="99" t="s">
        <v>7060</v>
      </c>
      <c r="M30" s="101">
        <v>45987.602777777778</v>
      </c>
      <c r="N30" s="101">
        <v>45992.39166666667</v>
      </c>
      <c r="O30" s="100" t="s">
        <v>35</v>
      </c>
      <c r="P30" s="100" t="s">
        <v>35</v>
      </c>
      <c r="Q30" s="99" t="s">
        <v>1414</v>
      </c>
      <c r="R30" s="99" t="s">
        <v>1415</v>
      </c>
      <c r="S30" s="99" t="s">
        <v>9171</v>
      </c>
      <c r="T30" s="99" t="s">
        <v>9139</v>
      </c>
      <c r="U30" s="99">
        <v>56</v>
      </c>
      <c r="V30" s="100" t="str">
        <f>VLOOKUP(D30,TIPOLOGIA!A:F,5,0)</f>
        <v>PRINCIPAL</v>
      </c>
      <c r="W30" s="100" t="str">
        <f>VLOOKUP(D30,TIPOLOGIA!A:F,6,0)</f>
        <v>TERRESTRE</v>
      </c>
      <c r="X30" s="99" t="s">
        <v>1417</v>
      </c>
      <c r="Y30" s="99">
        <v>1</v>
      </c>
      <c r="Z30" s="102">
        <f>IF(T30="SOPORTE_TELEFÓNICO",'TARIFAS 2025'!$B$14,IF(V30="PRINCIPAL",'TARIFAS 2025'!$B$11,IF(V30="INTERMEDIA",'TARIFAS 2025'!$C$11,IF(V30="LEJANA",'TARIFAS 2025'!$D$11))))</f>
        <v>31419</v>
      </c>
      <c r="AA30" s="102">
        <f t="shared" si="0"/>
        <v>31419</v>
      </c>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row>
    <row r="31" spans="1:59" ht="15.6" x14ac:dyDescent="0.3">
      <c r="A31" s="99" t="s">
        <v>88</v>
      </c>
      <c r="B31" s="100" t="str">
        <f>VLOOKUP(A31,'CENTROS DE COSTOS'!A:D,2,0)</f>
        <v>0036-0005</v>
      </c>
      <c r="C31" s="100" t="str">
        <f>VLOOKUP(A31,'CENTROS DE COSTOS'!A:D,3,0)</f>
        <v>Wompi Noroccidente</v>
      </c>
      <c r="D31" s="99">
        <v>5001</v>
      </c>
      <c r="E31" s="99">
        <v>3063402</v>
      </c>
      <c r="F31" s="99">
        <v>27670</v>
      </c>
      <c r="G31" s="100" t="s">
        <v>33</v>
      </c>
      <c r="H31" s="99" t="s">
        <v>120</v>
      </c>
      <c r="I31" s="99" t="s">
        <v>88</v>
      </c>
      <c r="J31" s="99" t="s">
        <v>3530</v>
      </c>
      <c r="K31" s="100" t="s">
        <v>1170</v>
      </c>
      <c r="L31" s="99" t="s">
        <v>7061</v>
      </c>
      <c r="M31" s="101">
        <v>45987.333333333343</v>
      </c>
      <c r="N31" s="101">
        <v>45992.393055555563</v>
      </c>
      <c r="O31" s="100" t="s">
        <v>35</v>
      </c>
      <c r="P31" s="100" t="s">
        <v>35</v>
      </c>
      <c r="Q31" s="99" t="s">
        <v>1414</v>
      </c>
      <c r="R31" s="99" t="s">
        <v>1415</v>
      </c>
      <c r="S31" s="99" t="s">
        <v>9172</v>
      </c>
      <c r="T31" s="99" t="s">
        <v>9139</v>
      </c>
      <c r="U31" s="99">
        <v>64</v>
      </c>
      <c r="V31" s="100" t="str">
        <f>VLOOKUP(D31,TIPOLOGIA!A:F,5,0)</f>
        <v>PRINCIPAL</v>
      </c>
      <c r="W31" s="100" t="str">
        <f>VLOOKUP(D31,TIPOLOGIA!A:F,6,0)</f>
        <v>TERRESTRE</v>
      </c>
      <c r="X31" s="99" t="s">
        <v>1417</v>
      </c>
      <c r="Y31" s="99">
        <v>1</v>
      </c>
      <c r="Z31" s="102">
        <f>IF(T31="SOPORTE_TELEFÓNICO",'TARIFAS 2025'!$B$14,IF(V31="PRINCIPAL",'TARIFAS 2025'!$B$11,IF(V31="INTERMEDIA",'TARIFAS 2025'!$C$11,IF(V31="LEJANA",'TARIFAS 2025'!$D$11))))</f>
        <v>31419</v>
      </c>
      <c r="AA31" s="102">
        <f t="shared" si="0"/>
        <v>31419</v>
      </c>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row>
    <row r="32" spans="1:59" ht="15.6" x14ac:dyDescent="0.3">
      <c r="A32" s="99" t="s">
        <v>88</v>
      </c>
      <c r="B32" s="100" t="str">
        <f>VLOOKUP(A32,'CENTROS DE COSTOS'!A:D,2,0)</f>
        <v>0036-0005</v>
      </c>
      <c r="C32" s="100" t="str">
        <f>VLOOKUP(A32,'CENTROS DE COSTOS'!A:D,3,0)</f>
        <v>Wompi Noroccidente</v>
      </c>
      <c r="D32" s="99">
        <v>5001</v>
      </c>
      <c r="E32" s="99">
        <v>3062875</v>
      </c>
      <c r="F32" s="99">
        <v>77267</v>
      </c>
      <c r="G32" s="100" t="s">
        <v>33</v>
      </c>
      <c r="H32" s="99" t="s">
        <v>120</v>
      </c>
      <c r="I32" s="99" t="s">
        <v>88</v>
      </c>
      <c r="J32" s="99" t="s">
        <v>5752</v>
      </c>
      <c r="K32" s="100" t="s">
        <v>1170</v>
      </c>
      <c r="L32" s="99" t="s">
        <v>7062</v>
      </c>
      <c r="M32" s="101">
        <v>45986.698611111111</v>
      </c>
      <c r="N32" s="101">
        <v>45992.393750000003</v>
      </c>
      <c r="O32" s="100" t="s">
        <v>35</v>
      </c>
      <c r="P32" s="100" t="s">
        <v>35</v>
      </c>
      <c r="Q32" s="99" t="s">
        <v>1414</v>
      </c>
      <c r="R32" s="99" t="s">
        <v>1415</v>
      </c>
      <c r="S32" s="99" t="s">
        <v>9173</v>
      </c>
      <c r="T32" s="99" t="s">
        <v>9139</v>
      </c>
      <c r="U32" s="99">
        <v>40</v>
      </c>
      <c r="V32" s="100" t="str">
        <f>VLOOKUP(D32,TIPOLOGIA!A:F,5,0)</f>
        <v>PRINCIPAL</v>
      </c>
      <c r="W32" s="100" t="str">
        <f>VLOOKUP(D32,TIPOLOGIA!A:F,6,0)</f>
        <v>TERRESTRE</v>
      </c>
      <c r="X32" s="99" t="s">
        <v>1417</v>
      </c>
      <c r="Y32" s="99">
        <v>1</v>
      </c>
      <c r="Z32" s="102">
        <f>IF(T32="SOPORTE_TELEFÓNICO",'TARIFAS 2025'!$B$14,IF(V32="PRINCIPAL",'TARIFAS 2025'!$B$11,IF(V32="INTERMEDIA",'TARIFAS 2025'!$C$11,IF(V32="LEJANA",'TARIFAS 2025'!$D$11))))</f>
        <v>31419</v>
      </c>
      <c r="AA32" s="102">
        <f t="shared" si="0"/>
        <v>31419</v>
      </c>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row>
    <row r="33" spans="1:59" ht="15.6" x14ac:dyDescent="0.3">
      <c r="A33" s="99" t="s">
        <v>77</v>
      </c>
      <c r="B33" s="100" t="str">
        <f>VLOOKUP(A33,'CENTROS DE COSTOS'!A:D,2,0)</f>
        <v>0036-0003</v>
      </c>
      <c r="C33" s="100" t="str">
        <f>VLOOKUP(A33,'CENTROS DE COSTOS'!A:D,3,0)</f>
        <v>Wompi Suroccidente</v>
      </c>
      <c r="D33" s="99">
        <v>76001</v>
      </c>
      <c r="E33" s="99">
        <v>3075973</v>
      </c>
      <c r="F33" s="99">
        <v>78269</v>
      </c>
      <c r="G33" s="100" t="s">
        <v>33</v>
      </c>
      <c r="H33" s="99" t="s">
        <v>1101</v>
      </c>
      <c r="I33" s="99" t="s">
        <v>77</v>
      </c>
      <c r="J33" s="99" t="s">
        <v>5753</v>
      </c>
      <c r="K33" s="100" t="s">
        <v>1170</v>
      </c>
      <c r="L33" s="99" t="s">
        <v>7063</v>
      </c>
      <c r="M33" s="101">
        <v>45989.470138888893</v>
      </c>
      <c r="N33" s="101">
        <v>45992.393750000003</v>
      </c>
      <c r="O33" s="100" t="s">
        <v>35</v>
      </c>
      <c r="P33" s="100" t="s">
        <v>35</v>
      </c>
      <c r="Q33" s="99" t="s">
        <v>1414</v>
      </c>
      <c r="R33" s="99" t="s">
        <v>1415</v>
      </c>
      <c r="S33" s="99" t="s">
        <v>9174</v>
      </c>
      <c r="T33" s="99" t="s">
        <v>1172</v>
      </c>
      <c r="U33" s="99">
        <v>32</v>
      </c>
      <c r="V33" s="100" t="str">
        <f>VLOOKUP(D33,TIPOLOGIA!A:F,5,0)</f>
        <v>PRINCIPAL</v>
      </c>
      <c r="W33" s="100" t="str">
        <f>VLOOKUP(D33,TIPOLOGIA!A:F,6,0)</f>
        <v>TERRESTRE</v>
      </c>
      <c r="X33" s="99" t="s">
        <v>1260</v>
      </c>
      <c r="Y33" s="99">
        <v>1</v>
      </c>
      <c r="Z33" s="102">
        <f>IF(T33="SOPORTE_TELEFÓNICO",'TARIFAS 2025'!$B$14,IF(V33="PRINCIPAL",'TARIFAS 2025'!$B$11,IF(V33="INTERMEDIA",'TARIFAS 2025'!$C$11,IF(V33="LEJANA",'TARIFAS 2025'!$D$11))))</f>
        <v>31419</v>
      </c>
      <c r="AA33" s="102">
        <f t="shared" si="0"/>
        <v>31419</v>
      </c>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row>
    <row r="34" spans="1:59" ht="15.6" x14ac:dyDescent="0.3">
      <c r="A34" s="99" t="s">
        <v>88</v>
      </c>
      <c r="B34" s="100" t="str">
        <f>VLOOKUP(A34,'CENTROS DE COSTOS'!A:D,2,0)</f>
        <v>0036-0005</v>
      </c>
      <c r="C34" s="100" t="str">
        <f>VLOOKUP(A34,'CENTROS DE COSTOS'!A:D,3,0)</f>
        <v>Wompi Noroccidente</v>
      </c>
      <c r="D34" s="99">
        <v>5001</v>
      </c>
      <c r="E34" s="99">
        <v>3062908</v>
      </c>
      <c r="F34" s="99">
        <v>78287</v>
      </c>
      <c r="G34" s="100" t="s">
        <v>33</v>
      </c>
      <c r="H34" s="99" t="s">
        <v>120</v>
      </c>
      <c r="I34" s="99" t="s">
        <v>88</v>
      </c>
      <c r="J34" s="99" t="s">
        <v>5754</v>
      </c>
      <c r="K34" s="100" t="s">
        <v>1170</v>
      </c>
      <c r="L34" s="99" t="s">
        <v>7064</v>
      </c>
      <c r="M34" s="101">
        <v>45986.706944444442</v>
      </c>
      <c r="N34" s="101">
        <v>45992.394444444442</v>
      </c>
      <c r="O34" s="100" t="s">
        <v>35</v>
      </c>
      <c r="P34" s="100" t="s">
        <v>35</v>
      </c>
      <c r="Q34" s="99" t="s">
        <v>1414</v>
      </c>
      <c r="R34" s="99" t="s">
        <v>1415</v>
      </c>
      <c r="S34" s="99" t="s">
        <v>9175</v>
      </c>
      <c r="T34" s="99" t="s">
        <v>9139</v>
      </c>
      <c r="U34" s="99">
        <v>32</v>
      </c>
      <c r="V34" s="100" t="str">
        <f>VLOOKUP(D34,TIPOLOGIA!A:F,5,0)</f>
        <v>PRINCIPAL</v>
      </c>
      <c r="W34" s="100" t="str">
        <f>VLOOKUP(D34,TIPOLOGIA!A:F,6,0)</f>
        <v>TERRESTRE</v>
      </c>
      <c r="X34" s="99" t="s">
        <v>1417</v>
      </c>
      <c r="Y34" s="99">
        <v>1</v>
      </c>
      <c r="Z34" s="102">
        <f>IF(T34="SOPORTE_TELEFÓNICO",'TARIFAS 2025'!$B$14,IF(V34="PRINCIPAL",'TARIFAS 2025'!$B$11,IF(V34="INTERMEDIA",'TARIFAS 2025'!$C$11,IF(V34="LEJANA",'TARIFAS 2025'!$D$11))))</f>
        <v>31419</v>
      </c>
      <c r="AA34" s="102">
        <f t="shared" si="0"/>
        <v>31419</v>
      </c>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row>
    <row r="35" spans="1:59" ht="15.6" x14ac:dyDescent="0.3">
      <c r="A35" s="99" t="s">
        <v>88</v>
      </c>
      <c r="B35" s="100" t="str">
        <f>VLOOKUP(A35,'CENTROS DE COSTOS'!A:D,2,0)</f>
        <v>0036-0005</v>
      </c>
      <c r="C35" s="100" t="str">
        <f>VLOOKUP(A35,'CENTROS DE COSTOS'!A:D,3,0)</f>
        <v>Wompi Noroccidente</v>
      </c>
      <c r="D35" s="99">
        <v>5001</v>
      </c>
      <c r="E35" s="99">
        <v>3063160</v>
      </c>
      <c r="F35" s="99">
        <v>73410</v>
      </c>
      <c r="G35" s="100" t="s">
        <v>33</v>
      </c>
      <c r="H35" s="99" t="s">
        <v>120</v>
      </c>
      <c r="I35" s="99" t="s">
        <v>88</v>
      </c>
      <c r="J35" s="99" t="s">
        <v>5755</v>
      </c>
      <c r="K35" s="100" t="s">
        <v>1170</v>
      </c>
      <c r="L35" s="99" t="s">
        <v>7065</v>
      </c>
      <c r="M35" s="101">
        <v>45987.333333333343</v>
      </c>
      <c r="N35" s="101">
        <v>45992.395138888889</v>
      </c>
      <c r="O35" s="100" t="s">
        <v>35</v>
      </c>
      <c r="P35" s="100" t="s">
        <v>35</v>
      </c>
      <c r="Q35" s="99" t="s">
        <v>1414</v>
      </c>
      <c r="R35" s="99" t="s">
        <v>1415</v>
      </c>
      <c r="S35" s="99" t="s">
        <v>9176</v>
      </c>
      <c r="T35" s="99" t="s">
        <v>9139</v>
      </c>
      <c r="U35" s="99">
        <v>56</v>
      </c>
      <c r="V35" s="100" t="str">
        <f>VLOOKUP(D35,TIPOLOGIA!A:F,5,0)</f>
        <v>PRINCIPAL</v>
      </c>
      <c r="W35" s="100" t="str">
        <f>VLOOKUP(D35,TIPOLOGIA!A:F,6,0)</f>
        <v>TERRESTRE</v>
      </c>
      <c r="X35" s="99" t="s">
        <v>1417</v>
      </c>
      <c r="Y35" s="99">
        <v>1</v>
      </c>
      <c r="Z35" s="102">
        <f>IF(T35="SOPORTE_TELEFÓNICO",'TARIFAS 2025'!$B$14,IF(V35="PRINCIPAL",'TARIFAS 2025'!$B$11,IF(V35="INTERMEDIA",'TARIFAS 2025'!$C$11,IF(V35="LEJANA",'TARIFAS 2025'!$D$11))))</f>
        <v>31419</v>
      </c>
      <c r="AA35" s="102">
        <f t="shared" si="0"/>
        <v>31419</v>
      </c>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row>
    <row r="36" spans="1:59" ht="15.6" x14ac:dyDescent="0.3">
      <c r="A36" s="99" t="s">
        <v>88</v>
      </c>
      <c r="B36" s="100" t="str">
        <f>VLOOKUP(A36,'CENTROS DE COSTOS'!A:D,2,0)</f>
        <v>0036-0005</v>
      </c>
      <c r="C36" s="100" t="str">
        <f>VLOOKUP(A36,'CENTROS DE COSTOS'!A:D,3,0)</f>
        <v>Wompi Noroccidente</v>
      </c>
      <c r="D36" s="99">
        <v>5001</v>
      </c>
      <c r="E36" s="99">
        <v>3062651</v>
      </c>
      <c r="F36" s="99">
        <v>31129</v>
      </c>
      <c r="G36" s="100" t="s">
        <v>33</v>
      </c>
      <c r="H36" s="99" t="s">
        <v>120</v>
      </c>
      <c r="I36" s="99" t="s">
        <v>88</v>
      </c>
      <c r="J36" s="99" t="s">
        <v>5756</v>
      </c>
      <c r="K36" s="100" t="s">
        <v>1170</v>
      </c>
      <c r="L36" s="99" t="s">
        <v>7066</v>
      </c>
      <c r="M36" s="101">
        <v>45986.685416666667</v>
      </c>
      <c r="N36" s="101">
        <v>45992.395833333343</v>
      </c>
      <c r="O36" s="100" t="s">
        <v>35</v>
      </c>
      <c r="P36" s="100" t="s">
        <v>35</v>
      </c>
      <c r="Q36" s="99" t="s">
        <v>1414</v>
      </c>
      <c r="R36" s="99" t="s">
        <v>1415</v>
      </c>
      <c r="S36" s="99" t="s">
        <v>9177</v>
      </c>
      <c r="T36" s="99" t="s">
        <v>9139</v>
      </c>
      <c r="U36" s="99">
        <v>64</v>
      </c>
      <c r="V36" s="100" t="str">
        <f>VLOOKUP(D36,TIPOLOGIA!A:F,5,0)</f>
        <v>PRINCIPAL</v>
      </c>
      <c r="W36" s="100" t="str">
        <f>VLOOKUP(D36,TIPOLOGIA!A:F,6,0)</f>
        <v>TERRESTRE</v>
      </c>
      <c r="X36" s="99" t="s">
        <v>1417</v>
      </c>
      <c r="Y36" s="99">
        <v>1</v>
      </c>
      <c r="Z36" s="102">
        <f>IF(T36="SOPORTE_TELEFÓNICO",'TARIFAS 2025'!$B$14,IF(V36="PRINCIPAL",'TARIFAS 2025'!$B$11,IF(V36="INTERMEDIA",'TARIFAS 2025'!$C$11,IF(V36="LEJANA",'TARIFAS 2025'!$D$11))))</f>
        <v>31419</v>
      </c>
      <c r="AA36" s="102">
        <f t="shared" si="0"/>
        <v>31419</v>
      </c>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row>
    <row r="37" spans="1:59" ht="15.6" x14ac:dyDescent="0.3">
      <c r="A37" s="99" t="s">
        <v>80</v>
      </c>
      <c r="B37" s="100" t="str">
        <f>VLOOKUP(A37,'CENTROS DE COSTOS'!A:D,2,0)</f>
        <v>0036-0001</v>
      </c>
      <c r="C37" s="100" t="str">
        <f>VLOOKUP(A37,'CENTROS DE COSTOS'!A:D,3,0)</f>
        <v>Wompi Costa</v>
      </c>
      <c r="D37" s="99">
        <v>13001</v>
      </c>
      <c r="E37" s="99">
        <v>3079328</v>
      </c>
      <c r="F37" s="99">
        <v>74077</v>
      </c>
      <c r="G37" s="100" t="s">
        <v>33</v>
      </c>
      <c r="H37" s="99" t="s">
        <v>275</v>
      </c>
      <c r="I37" s="99" t="s">
        <v>80</v>
      </c>
      <c r="J37" s="99" t="s">
        <v>2009</v>
      </c>
      <c r="K37" s="100" t="s">
        <v>1170</v>
      </c>
      <c r="L37" s="99" t="s">
        <v>7067</v>
      </c>
      <c r="M37" s="101">
        <v>45992.333333333343</v>
      </c>
      <c r="N37" s="101">
        <v>45992.395833333343</v>
      </c>
      <c r="O37" s="100" t="s">
        <v>35</v>
      </c>
      <c r="P37" s="100" t="s">
        <v>35</v>
      </c>
      <c r="Q37" s="99" t="s">
        <v>1414</v>
      </c>
      <c r="R37" s="99" t="s">
        <v>1415</v>
      </c>
      <c r="S37" s="99" t="s">
        <v>9178</v>
      </c>
      <c r="T37" s="99" t="s">
        <v>1172</v>
      </c>
      <c r="U37" s="99">
        <v>56</v>
      </c>
      <c r="V37" s="100" t="str">
        <f>VLOOKUP(D37,TIPOLOGIA!A:F,5,0)</f>
        <v>PRINCIPAL</v>
      </c>
      <c r="W37" s="100" t="str">
        <f>VLOOKUP(D37,TIPOLOGIA!A:F,6,0)</f>
        <v>TERRESTRE</v>
      </c>
      <c r="X37" s="99" t="s">
        <v>1855</v>
      </c>
      <c r="Y37" s="99">
        <v>1</v>
      </c>
      <c r="Z37" s="102">
        <f>IF(T37="SOPORTE_TELEFÓNICO",'TARIFAS 2025'!$B$14,IF(V37="PRINCIPAL",'TARIFAS 2025'!$B$11,IF(V37="INTERMEDIA",'TARIFAS 2025'!$C$11,IF(V37="LEJANA",'TARIFAS 2025'!$D$11))))</f>
        <v>31419</v>
      </c>
      <c r="AA37" s="102">
        <f t="shared" si="0"/>
        <v>31419</v>
      </c>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row>
    <row r="38" spans="1:59" ht="15.6" x14ac:dyDescent="0.3">
      <c r="A38" s="99" t="s">
        <v>88</v>
      </c>
      <c r="B38" s="100" t="str">
        <f>VLOOKUP(A38,'CENTROS DE COSTOS'!A:D,2,0)</f>
        <v>0036-0005</v>
      </c>
      <c r="C38" s="100" t="str">
        <f>VLOOKUP(A38,'CENTROS DE COSTOS'!A:D,3,0)</f>
        <v>Wompi Noroccidente</v>
      </c>
      <c r="D38" s="99">
        <v>5001</v>
      </c>
      <c r="E38" s="99">
        <v>3060402</v>
      </c>
      <c r="F38" s="99">
        <v>30464</v>
      </c>
      <c r="G38" s="100" t="s">
        <v>33</v>
      </c>
      <c r="H38" s="99" t="s">
        <v>120</v>
      </c>
      <c r="I38" s="99" t="s">
        <v>88</v>
      </c>
      <c r="J38" s="99" t="s">
        <v>1894</v>
      </c>
      <c r="K38" s="100" t="s">
        <v>1170</v>
      </c>
      <c r="L38" s="99" t="s">
        <v>7068</v>
      </c>
      <c r="M38" s="101">
        <v>45986.491666666669</v>
      </c>
      <c r="N38" s="101">
        <v>45992.396527777782</v>
      </c>
      <c r="O38" s="100" t="s">
        <v>35</v>
      </c>
      <c r="P38" s="100" t="s">
        <v>35</v>
      </c>
      <c r="Q38" s="99" t="s">
        <v>1414</v>
      </c>
      <c r="R38" s="99" t="s">
        <v>1415</v>
      </c>
      <c r="S38" s="99" t="s">
        <v>9179</v>
      </c>
      <c r="T38" s="99" t="s">
        <v>9139</v>
      </c>
      <c r="U38" s="99">
        <v>56</v>
      </c>
      <c r="V38" s="100" t="str">
        <f>VLOOKUP(D38,TIPOLOGIA!A:F,5,0)</f>
        <v>PRINCIPAL</v>
      </c>
      <c r="W38" s="100" t="str">
        <f>VLOOKUP(D38,TIPOLOGIA!A:F,6,0)</f>
        <v>TERRESTRE</v>
      </c>
      <c r="X38" s="99" t="s">
        <v>1417</v>
      </c>
      <c r="Y38" s="99">
        <v>1</v>
      </c>
      <c r="Z38" s="102">
        <f>IF(T38="SOPORTE_TELEFÓNICO",'TARIFAS 2025'!$B$14,IF(V38="PRINCIPAL",'TARIFAS 2025'!$B$11,IF(V38="INTERMEDIA",'TARIFAS 2025'!$C$11,IF(V38="LEJANA",'TARIFAS 2025'!$D$11))))</f>
        <v>31419</v>
      </c>
      <c r="AA38" s="102">
        <f t="shared" si="0"/>
        <v>31419</v>
      </c>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row>
    <row r="39" spans="1:59" ht="15.6" x14ac:dyDescent="0.3">
      <c r="A39" s="99" t="s">
        <v>88</v>
      </c>
      <c r="B39" s="100" t="str">
        <f>VLOOKUP(A39,'CENTROS DE COSTOS'!A:D,2,0)</f>
        <v>0036-0005</v>
      </c>
      <c r="C39" s="100" t="str">
        <f>VLOOKUP(A39,'CENTROS DE COSTOS'!A:D,3,0)</f>
        <v>Wompi Noroccidente</v>
      </c>
      <c r="D39" s="99">
        <v>5001</v>
      </c>
      <c r="E39" s="99">
        <v>3055260</v>
      </c>
      <c r="F39" s="99">
        <v>24674</v>
      </c>
      <c r="G39" s="100" t="s">
        <v>33</v>
      </c>
      <c r="H39" s="99" t="s">
        <v>120</v>
      </c>
      <c r="I39" s="99" t="s">
        <v>88</v>
      </c>
      <c r="J39" s="99" t="s">
        <v>5757</v>
      </c>
      <c r="K39" s="100" t="s">
        <v>1170</v>
      </c>
      <c r="L39" s="99" t="s">
        <v>7069</v>
      </c>
      <c r="M39" s="101">
        <v>45985.611111111109</v>
      </c>
      <c r="N39" s="101">
        <v>45992.397916666669</v>
      </c>
      <c r="O39" s="100" t="s">
        <v>35</v>
      </c>
      <c r="P39" s="100" t="s">
        <v>35</v>
      </c>
      <c r="Q39" s="99" t="s">
        <v>1414</v>
      </c>
      <c r="R39" s="99" t="s">
        <v>1415</v>
      </c>
      <c r="S39" s="99" t="s">
        <v>9180</v>
      </c>
      <c r="T39" s="99" t="s">
        <v>9139</v>
      </c>
      <c r="U39" s="99">
        <v>32</v>
      </c>
      <c r="V39" s="100" t="str">
        <f>VLOOKUP(D39,TIPOLOGIA!A:F,5,0)</f>
        <v>PRINCIPAL</v>
      </c>
      <c r="W39" s="100" t="str">
        <f>VLOOKUP(D39,TIPOLOGIA!A:F,6,0)</f>
        <v>TERRESTRE</v>
      </c>
      <c r="X39" s="99" t="s">
        <v>1417</v>
      </c>
      <c r="Y39" s="99">
        <v>1</v>
      </c>
      <c r="Z39" s="102">
        <f>IF(T39="SOPORTE_TELEFÓNICO",'TARIFAS 2025'!$B$14,IF(V39="PRINCIPAL",'TARIFAS 2025'!$B$11,IF(V39="INTERMEDIA",'TARIFAS 2025'!$C$11,IF(V39="LEJANA",'TARIFAS 2025'!$D$11))))</f>
        <v>31419</v>
      </c>
      <c r="AA39" s="102">
        <f t="shared" si="0"/>
        <v>31419</v>
      </c>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row>
    <row r="40" spans="1:59" ht="15.6" x14ac:dyDescent="0.3">
      <c r="A40" s="99" t="s">
        <v>80</v>
      </c>
      <c r="B40" s="100" t="str">
        <f>VLOOKUP(A40,'CENTROS DE COSTOS'!A:D,2,0)</f>
        <v>0036-0001</v>
      </c>
      <c r="C40" s="100" t="str">
        <f>VLOOKUP(A40,'CENTROS DE COSTOS'!A:D,3,0)</f>
        <v>Wompi Costa</v>
      </c>
      <c r="D40" s="99">
        <v>13001</v>
      </c>
      <c r="E40" s="99">
        <v>3074832</v>
      </c>
      <c r="F40" s="99">
        <v>41933</v>
      </c>
      <c r="G40" s="100" t="s">
        <v>33</v>
      </c>
      <c r="H40" s="99" t="s">
        <v>275</v>
      </c>
      <c r="I40" s="99" t="s">
        <v>80</v>
      </c>
      <c r="J40" s="99" t="s">
        <v>5758</v>
      </c>
      <c r="K40" s="100" t="s">
        <v>1170</v>
      </c>
      <c r="L40" s="99" t="s">
        <v>7070</v>
      </c>
      <c r="M40" s="101">
        <v>45989.370138888888</v>
      </c>
      <c r="N40" s="101">
        <v>45992.398611111108</v>
      </c>
      <c r="O40" s="100" t="s">
        <v>35</v>
      </c>
      <c r="P40" s="100" t="s">
        <v>35</v>
      </c>
      <c r="Q40" s="99" t="s">
        <v>1414</v>
      </c>
      <c r="R40" s="99" t="s">
        <v>1415</v>
      </c>
      <c r="S40" s="99" t="s">
        <v>9181</v>
      </c>
      <c r="T40" s="99" t="s">
        <v>1172</v>
      </c>
      <c r="U40" s="99">
        <v>48</v>
      </c>
      <c r="V40" s="100" t="str">
        <f>VLOOKUP(D40,TIPOLOGIA!A:F,5,0)</f>
        <v>PRINCIPAL</v>
      </c>
      <c r="W40" s="100" t="str">
        <f>VLOOKUP(D40,TIPOLOGIA!A:F,6,0)</f>
        <v>TERRESTRE</v>
      </c>
      <c r="X40" s="99" t="s">
        <v>1228</v>
      </c>
      <c r="Y40" s="99">
        <v>1</v>
      </c>
      <c r="Z40" s="102">
        <f>IF(T40="SOPORTE_TELEFÓNICO",'TARIFAS 2025'!$B$14,IF(V40="PRINCIPAL",'TARIFAS 2025'!$B$11,IF(V40="INTERMEDIA",'TARIFAS 2025'!$C$11,IF(V40="LEJANA",'TARIFAS 2025'!$D$11))))</f>
        <v>31419</v>
      </c>
      <c r="AA40" s="102">
        <f t="shared" si="0"/>
        <v>31419</v>
      </c>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row>
    <row r="41" spans="1:59" ht="15.6" x14ac:dyDescent="0.3">
      <c r="A41" s="99" t="s">
        <v>88</v>
      </c>
      <c r="B41" s="100" t="str">
        <f>VLOOKUP(A41,'CENTROS DE COSTOS'!A:D,2,0)</f>
        <v>0036-0005</v>
      </c>
      <c r="C41" s="100" t="str">
        <f>VLOOKUP(A41,'CENTROS DE COSTOS'!A:D,3,0)</f>
        <v>Wompi Noroccidente</v>
      </c>
      <c r="D41" s="99">
        <v>5088</v>
      </c>
      <c r="E41" s="99">
        <v>3056513</v>
      </c>
      <c r="F41" s="99">
        <v>34922</v>
      </c>
      <c r="G41" s="100" t="s">
        <v>33</v>
      </c>
      <c r="H41" s="99" t="s">
        <v>120</v>
      </c>
      <c r="I41" s="99" t="s">
        <v>155</v>
      </c>
      <c r="J41" s="99" t="s">
        <v>5759</v>
      </c>
      <c r="K41" s="100" t="s">
        <v>1170</v>
      </c>
      <c r="L41" s="99" t="s">
        <v>7071</v>
      </c>
      <c r="M41" s="101">
        <v>45985.675694444442</v>
      </c>
      <c r="N41" s="101">
        <v>45992.399305555547</v>
      </c>
      <c r="O41" s="100" t="s">
        <v>35</v>
      </c>
      <c r="P41" s="100" t="s">
        <v>35</v>
      </c>
      <c r="Q41" s="99" t="s">
        <v>1414</v>
      </c>
      <c r="R41" s="99" t="s">
        <v>1415</v>
      </c>
      <c r="S41" s="99" t="s">
        <v>9182</v>
      </c>
      <c r="T41" s="99" t="s">
        <v>9139</v>
      </c>
      <c r="U41" s="99">
        <v>24</v>
      </c>
      <c r="V41" s="100" t="str">
        <f>VLOOKUP(D41,TIPOLOGIA!A:F,5,0)</f>
        <v>PRINCIPAL</v>
      </c>
      <c r="W41" s="100" t="str">
        <f>VLOOKUP(D41,TIPOLOGIA!A:F,6,0)</f>
        <v>TERRESTRE</v>
      </c>
      <c r="X41" s="99" t="s">
        <v>1417</v>
      </c>
      <c r="Y41" s="99">
        <v>1</v>
      </c>
      <c r="Z41" s="102">
        <f>IF(T41="SOPORTE_TELEFÓNICO",'TARIFAS 2025'!$B$14,IF(V41="PRINCIPAL",'TARIFAS 2025'!$B$11,IF(V41="INTERMEDIA",'TARIFAS 2025'!$C$11,IF(V41="LEJANA",'TARIFAS 2025'!$D$11))))</f>
        <v>31419</v>
      </c>
      <c r="AA41" s="102">
        <f t="shared" si="0"/>
        <v>31419</v>
      </c>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row>
    <row r="42" spans="1:59" ht="15.6" x14ac:dyDescent="0.3">
      <c r="A42" s="99" t="s">
        <v>89</v>
      </c>
      <c r="B42" s="100" t="str">
        <f>VLOOKUP(A42,'CENTROS DE COSTOS'!A:D,2,0)</f>
        <v>0036-0001</v>
      </c>
      <c r="C42" s="100" t="str">
        <f>VLOOKUP(A42,'CENTROS DE COSTOS'!A:D,3,0)</f>
        <v>Wompi Costa</v>
      </c>
      <c r="D42" s="99">
        <v>23162</v>
      </c>
      <c r="E42" s="99">
        <v>3077497</v>
      </c>
      <c r="F42" s="99">
        <v>72578</v>
      </c>
      <c r="G42" s="100" t="s">
        <v>33</v>
      </c>
      <c r="H42" s="99" t="s">
        <v>276</v>
      </c>
      <c r="I42" s="99" t="s">
        <v>595</v>
      </c>
      <c r="J42" s="99" t="s">
        <v>5760</v>
      </c>
      <c r="K42" s="100" t="s">
        <v>1170</v>
      </c>
      <c r="L42" s="99" t="s">
        <v>7072</v>
      </c>
      <c r="M42" s="101">
        <v>45992.333333333343</v>
      </c>
      <c r="N42" s="101">
        <v>45992.400694444441</v>
      </c>
      <c r="O42" s="100" t="s">
        <v>35</v>
      </c>
      <c r="P42" s="100" t="s">
        <v>35</v>
      </c>
      <c r="Q42" s="99" t="s">
        <v>1414</v>
      </c>
      <c r="R42" s="99" t="s">
        <v>1415</v>
      </c>
      <c r="S42" s="99" t="s">
        <v>9183</v>
      </c>
      <c r="T42" s="99" t="s">
        <v>1172</v>
      </c>
      <c r="U42" s="99">
        <v>64</v>
      </c>
      <c r="V42" s="100" t="str">
        <f>VLOOKUP(D42,TIPOLOGIA!A:F,5,0)</f>
        <v>PRINCIPAL</v>
      </c>
      <c r="W42" s="100" t="str">
        <f>VLOOKUP(D42,TIPOLOGIA!A:F,6,0)</f>
        <v>TERRESTRE</v>
      </c>
      <c r="X42" s="99" t="s">
        <v>1226</v>
      </c>
      <c r="Y42" s="99">
        <v>1</v>
      </c>
      <c r="Z42" s="102">
        <f>IF(T42="SOPORTE_TELEFÓNICO",'TARIFAS 2025'!$B$14,IF(V42="PRINCIPAL",'TARIFAS 2025'!$B$11,IF(V42="INTERMEDIA",'TARIFAS 2025'!$C$11,IF(V42="LEJANA",'TARIFAS 2025'!$D$11))))</f>
        <v>31419</v>
      </c>
      <c r="AA42" s="102">
        <f t="shared" si="0"/>
        <v>31419</v>
      </c>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row>
    <row r="43" spans="1:59" ht="15.6" x14ac:dyDescent="0.3">
      <c r="A43" s="99" t="s">
        <v>80</v>
      </c>
      <c r="B43" s="100" t="str">
        <f>VLOOKUP(A43,'CENTROS DE COSTOS'!A:D,2,0)</f>
        <v>0036-0001</v>
      </c>
      <c r="C43" s="100" t="str">
        <f>VLOOKUP(A43,'CENTROS DE COSTOS'!A:D,3,0)</f>
        <v>Wompi Costa</v>
      </c>
      <c r="D43" s="99">
        <v>13001</v>
      </c>
      <c r="E43" s="99">
        <v>3072063</v>
      </c>
      <c r="F43" s="99">
        <v>49050</v>
      </c>
      <c r="G43" s="100" t="s">
        <v>33</v>
      </c>
      <c r="H43" s="99" t="s">
        <v>275</v>
      </c>
      <c r="I43" s="99" t="s">
        <v>80</v>
      </c>
      <c r="J43" s="99" t="s">
        <v>5761</v>
      </c>
      <c r="K43" s="100" t="s">
        <v>1170</v>
      </c>
      <c r="L43" s="99" t="s">
        <v>7073</v>
      </c>
      <c r="M43" s="101">
        <v>45988.593055555553</v>
      </c>
      <c r="N43" s="101">
        <v>45992.413194444453</v>
      </c>
      <c r="O43" s="100" t="s">
        <v>35</v>
      </c>
      <c r="P43" s="100" t="s">
        <v>35</v>
      </c>
      <c r="Q43" s="99" t="s">
        <v>1414</v>
      </c>
      <c r="R43" s="99" t="s">
        <v>1415</v>
      </c>
      <c r="S43" s="99" t="s">
        <v>9184</v>
      </c>
      <c r="T43" s="99" t="s">
        <v>1172</v>
      </c>
      <c r="U43" s="99">
        <v>48</v>
      </c>
      <c r="V43" s="100" t="str">
        <f>VLOOKUP(D43,TIPOLOGIA!A:F,5,0)</f>
        <v>PRINCIPAL</v>
      </c>
      <c r="W43" s="100" t="str">
        <f>VLOOKUP(D43,TIPOLOGIA!A:F,6,0)</f>
        <v>TERRESTRE</v>
      </c>
      <c r="X43" s="99" t="s">
        <v>1228</v>
      </c>
      <c r="Y43" s="99">
        <v>1</v>
      </c>
      <c r="Z43" s="102">
        <f>IF(T43="SOPORTE_TELEFÓNICO",'TARIFAS 2025'!$B$14,IF(V43="PRINCIPAL",'TARIFAS 2025'!$B$11,IF(V43="INTERMEDIA",'TARIFAS 2025'!$C$11,IF(V43="LEJANA",'TARIFAS 2025'!$D$11))))</f>
        <v>31419</v>
      </c>
      <c r="AA43" s="102">
        <f t="shared" si="0"/>
        <v>31419</v>
      </c>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row>
    <row r="44" spans="1:59" ht="15.6" x14ac:dyDescent="0.3">
      <c r="A44" s="99" t="s">
        <v>89</v>
      </c>
      <c r="B44" s="100" t="str">
        <f>VLOOKUP(A44,'CENTROS DE COSTOS'!A:D,2,0)</f>
        <v>0036-0001</v>
      </c>
      <c r="C44" s="100" t="str">
        <f>VLOOKUP(A44,'CENTROS DE COSTOS'!A:D,3,0)</f>
        <v>Wompi Costa</v>
      </c>
      <c r="D44" s="99">
        <v>23001</v>
      </c>
      <c r="E44" s="99">
        <v>3078938</v>
      </c>
      <c r="F44" s="99">
        <v>78088</v>
      </c>
      <c r="G44" s="100" t="s">
        <v>33</v>
      </c>
      <c r="H44" s="99" t="s">
        <v>276</v>
      </c>
      <c r="I44" s="99" t="s">
        <v>89</v>
      </c>
      <c r="J44" s="99" t="s">
        <v>5762</v>
      </c>
      <c r="K44" s="100" t="s">
        <v>1170</v>
      </c>
      <c r="L44" s="99" t="s">
        <v>7074</v>
      </c>
      <c r="M44" s="101">
        <v>45992.333333333343</v>
      </c>
      <c r="N44" s="101">
        <v>45992.414583333331</v>
      </c>
      <c r="O44" s="100" t="s">
        <v>35</v>
      </c>
      <c r="P44" s="100" t="s">
        <v>35</v>
      </c>
      <c r="Q44" s="99" t="s">
        <v>1414</v>
      </c>
      <c r="R44" s="99" t="s">
        <v>1415</v>
      </c>
      <c r="S44" s="99" t="s">
        <v>9185</v>
      </c>
      <c r="T44" s="99" t="s">
        <v>1172</v>
      </c>
      <c r="U44" s="99">
        <v>16</v>
      </c>
      <c r="V44" s="100" t="str">
        <f>VLOOKUP(D44,TIPOLOGIA!A:F,5,0)</f>
        <v>PRINCIPAL</v>
      </c>
      <c r="W44" s="100" t="str">
        <f>VLOOKUP(D44,TIPOLOGIA!A:F,6,0)</f>
        <v>TERRESTRE</v>
      </c>
      <c r="X44" s="99" t="s">
        <v>1181</v>
      </c>
      <c r="Y44" s="99">
        <v>1</v>
      </c>
      <c r="Z44" s="102">
        <f>IF(T44="SOPORTE_TELEFÓNICO",'TARIFAS 2025'!$B$14,IF(V44="PRINCIPAL",'TARIFAS 2025'!$B$11,IF(V44="INTERMEDIA",'TARIFAS 2025'!$C$11,IF(V44="LEJANA",'TARIFAS 2025'!$D$11))))</f>
        <v>31419</v>
      </c>
      <c r="AA44" s="102">
        <f t="shared" si="0"/>
        <v>31419</v>
      </c>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row>
    <row r="45" spans="1:59" ht="15.6" x14ac:dyDescent="0.3">
      <c r="A45" s="99" t="s">
        <v>89</v>
      </c>
      <c r="B45" s="100" t="str">
        <f>VLOOKUP(A45,'CENTROS DE COSTOS'!A:D,2,0)</f>
        <v>0036-0001</v>
      </c>
      <c r="C45" s="100" t="str">
        <f>VLOOKUP(A45,'CENTROS DE COSTOS'!A:D,3,0)</f>
        <v>Wompi Costa</v>
      </c>
      <c r="D45" s="99">
        <v>23001</v>
      </c>
      <c r="E45" s="99">
        <v>3071760</v>
      </c>
      <c r="F45" s="99">
        <v>77931</v>
      </c>
      <c r="G45" s="100" t="s">
        <v>33</v>
      </c>
      <c r="H45" s="99" t="s">
        <v>276</v>
      </c>
      <c r="I45" s="99" t="s">
        <v>89</v>
      </c>
      <c r="J45" s="99" t="s">
        <v>5763</v>
      </c>
      <c r="K45" s="100" t="s">
        <v>1170</v>
      </c>
      <c r="L45" s="99" t="s">
        <v>7075</v>
      </c>
      <c r="M45" s="101">
        <v>45988.506249999999</v>
      </c>
      <c r="N45" s="101">
        <v>45992.418749999997</v>
      </c>
      <c r="O45" s="100" t="s">
        <v>35</v>
      </c>
      <c r="P45" s="100" t="s">
        <v>35</v>
      </c>
      <c r="Q45" s="99" t="s">
        <v>1414</v>
      </c>
      <c r="R45" s="99" t="s">
        <v>1415</v>
      </c>
      <c r="S45" s="99" t="s">
        <v>9186</v>
      </c>
      <c r="T45" s="99" t="s">
        <v>1172</v>
      </c>
      <c r="U45" s="99">
        <v>24</v>
      </c>
      <c r="V45" s="100" t="str">
        <f>VLOOKUP(D45,TIPOLOGIA!A:F,5,0)</f>
        <v>PRINCIPAL</v>
      </c>
      <c r="W45" s="100" t="str">
        <f>VLOOKUP(D45,TIPOLOGIA!A:F,6,0)</f>
        <v>TERRESTRE</v>
      </c>
      <c r="X45" s="99" t="s">
        <v>1181</v>
      </c>
      <c r="Y45" s="99">
        <v>1</v>
      </c>
      <c r="Z45" s="102">
        <f>IF(T45="SOPORTE_TELEFÓNICO",'TARIFAS 2025'!$B$14,IF(V45="PRINCIPAL",'TARIFAS 2025'!$B$11,IF(V45="INTERMEDIA",'TARIFAS 2025'!$C$11,IF(V45="LEJANA",'TARIFAS 2025'!$D$11))))</f>
        <v>31419</v>
      </c>
      <c r="AA45" s="102">
        <f t="shared" si="0"/>
        <v>31419</v>
      </c>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row>
    <row r="46" spans="1:59" ht="15.6" x14ac:dyDescent="0.3">
      <c r="A46" s="99" t="s">
        <v>91</v>
      </c>
      <c r="B46" s="100" t="str">
        <f>VLOOKUP(A46,'CENTROS DE COSTOS'!A:D,2,0)</f>
        <v>0036-0003</v>
      </c>
      <c r="C46" s="100" t="str">
        <f>VLOOKUP(A46,'CENTROS DE COSTOS'!A:D,3,0)</f>
        <v>Wompi Suroccidente</v>
      </c>
      <c r="D46" s="99">
        <v>52001</v>
      </c>
      <c r="E46" s="99">
        <v>3078528</v>
      </c>
      <c r="F46" s="99">
        <v>74270</v>
      </c>
      <c r="G46" s="100" t="s">
        <v>33</v>
      </c>
      <c r="H46" s="99" t="s">
        <v>133</v>
      </c>
      <c r="I46" s="99" t="s">
        <v>91</v>
      </c>
      <c r="J46" s="99" t="s">
        <v>5764</v>
      </c>
      <c r="K46" s="100" t="s">
        <v>1170</v>
      </c>
      <c r="L46" s="99" t="s">
        <v>7076</v>
      </c>
      <c r="M46" s="101">
        <v>45992.333333333343</v>
      </c>
      <c r="N46" s="101">
        <v>45992.421527777777</v>
      </c>
      <c r="O46" s="100" t="s">
        <v>35</v>
      </c>
      <c r="P46" s="100" t="s">
        <v>35</v>
      </c>
      <c r="Q46" s="99" t="s">
        <v>1424</v>
      </c>
      <c r="R46" s="99" t="s">
        <v>1425</v>
      </c>
      <c r="S46" s="99" t="s">
        <v>9187</v>
      </c>
      <c r="T46" s="99" t="s">
        <v>1172</v>
      </c>
      <c r="U46" s="99"/>
      <c r="V46" s="100" t="str">
        <f>VLOOKUP(D46,TIPOLOGIA!A:F,5,0)</f>
        <v>PRINCIPAL</v>
      </c>
      <c r="W46" s="100" t="str">
        <f>VLOOKUP(D46,TIPOLOGIA!A:F,6,0)</f>
        <v>TERRESTRE</v>
      </c>
      <c r="X46" s="99" t="s">
        <v>1190</v>
      </c>
      <c r="Y46" s="99">
        <v>1</v>
      </c>
      <c r="Z46" s="102">
        <f>IF(T46="SOPORTE_TELEFÓNICO",'TARIFAS 2025'!$B$14,IF(V46="PRINCIPAL",'TARIFAS 2025'!$B$11,IF(V46="INTERMEDIA",'TARIFAS 2025'!$C$11,IF(V46="LEJANA",'TARIFAS 2025'!$D$11))))</f>
        <v>31419</v>
      </c>
      <c r="AA46" s="102">
        <f t="shared" si="0"/>
        <v>31419</v>
      </c>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row>
    <row r="47" spans="1:59" ht="15.6" x14ac:dyDescent="0.3">
      <c r="A47" s="99" t="s">
        <v>90</v>
      </c>
      <c r="B47" s="100" t="str">
        <f>VLOOKUP(A47,'CENTROS DE COSTOS'!A:D,2,0)</f>
        <v>0036-0006</v>
      </c>
      <c r="C47" s="100" t="str">
        <f>VLOOKUP(A47,'CENTROS DE COSTOS'!A:D,3,0)</f>
        <v>Wompi Oriente</v>
      </c>
      <c r="D47" s="99">
        <v>18001</v>
      </c>
      <c r="E47" s="99">
        <v>3062906</v>
      </c>
      <c r="F47" s="99">
        <v>78081</v>
      </c>
      <c r="G47" s="100" t="s">
        <v>33</v>
      </c>
      <c r="H47" s="99" t="s">
        <v>466</v>
      </c>
      <c r="I47" s="99" t="s">
        <v>82</v>
      </c>
      <c r="J47" s="99" t="s">
        <v>5765</v>
      </c>
      <c r="K47" s="100" t="s">
        <v>1170</v>
      </c>
      <c r="L47" s="99" t="s">
        <v>7077</v>
      </c>
      <c r="M47" s="101">
        <v>45986.706250000003</v>
      </c>
      <c r="N47" s="101">
        <v>45992.427777777782</v>
      </c>
      <c r="O47" s="100" t="s">
        <v>35</v>
      </c>
      <c r="P47" s="100" t="s">
        <v>35</v>
      </c>
      <c r="Q47" s="99" t="s">
        <v>1414</v>
      </c>
      <c r="R47" s="99" t="s">
        <v>1415</v>
      </c>
      <c r="S47" s="99" t="s">
        <v>9188</v>
      </c>
      <c r="T47" s="99" t="s">
        <v>1172</v>
      </c>
      <c r="U47" s="99">
        <v>16</v>
      </c>
      <c r="V47" s="100" t="str">
        <f>VLOOKUP(D47,TIPOLOGIA!A:F,5,0)</f>
        <v>LEJANA</v>
      </c>
      <c r="W47" s="100" t="str">
        <f>VLOOKUP(D47,TIPOLOGIA!A:F,6,0)</f>
        <v>TERRESTRE</v>
      </c>
      <c r="X47" s="99" t="s">
        <v>1217</v>
      </c>
      <c r="Y47" s="99">
        <v>1</v>
      </c>
      <c r="Z47" s="102">
        <f>IF(T47="SOPORTE_TELEFÓNICO",'TARIFAS 2025'!$B$14,IF(V47="PRINCIPAL",'TARIFAS 2025'!$B$11,IF(V47="INTERMEDIA",'TARIFAS 2025'!$C$11,IF(V47="LEJANA",'TARIFAS 2025'!$D$11))))</f>
        <v>40250</v>
      </c>
      <c r="AA47" s="102">
        <f t="shared" si="0"/>
        <v>40250</v>
      </c>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row>
    <row r="48" spans="1:59" ht="15.6" x14ac:dyDescent="0.3">
      <c r="A48" s="99" t="s">
        <v>71</v>
      </c>
      <c r="B48" s="100" t="str">
        <f>VLOOKUP(A48,'CENTROS DE COSTOS'!A:D,2,0)</f>
        <v>0036-0004</v>
      </c>
      <c r="C48" s="100" t="str">
        <f>VLOOKUP(A48,'CENTROS DE COSTOS'!A:D,3,0)</f>
        <v>Wompi Centro</v>
      </c>
      <c r="D48" s="99">
        <v>11001</v>
      </c>
      <c r="E48" s="99">
        <v>3073654</v>
      </c>
      <c r="F48" s="99">
        <v>75473</v>
      </c>
      <c r="G48" s="100" t="s">
        <v>33</v>
      </c>
      <c r="H48" s="99" t="s">
        <v>618</v>
      </c>
      <c r="I48" s="99" t="s">
        <v>71</v>
      </c>
      <c r="J48" s="99" t="s">
        <v>5766</v>
      </c>
      <c r="K48" s="100" t="s">
        <v>1170</v>
      </c>
      <c r="L48" s="99" t="s">
        <v>7078</v>
      </c>
      <c r="M48" s="101">
        <v>45989.333333333343</v>
      </c>
      <c r="N48" s="101">
        <v>45992.434027777781</v>
      </c>
      <c r="O48" s="100" t="s">
        <v>35</v>
      </c>
      <c r="P48" s="100" t="s">
        <v>35</v>
      </c>
      <c r="Q48" s="99" t="s">
        <v>1414</v>
      </c>
      <c r="R48" s="99" t="s">
        <v>1415</v>
      </c>
      <c r="S48" s="99" t="s">
        <v>9189</v>
      </c>
      <c r="T48" s="99" t="s">
        <v>1172</v>
      </c>
      <c r="U48" s="99">
        <v>40</v>
      </c>
      <c r="V48" s="100" t="str">
        <f>VLOOKUP(D48,TIPOLOGIA!A:F,5,0)</f>
        <v>PRINCIPAL</v>
      </c>
      <c r="W48" s="100" t="str">
        <f>VLOOKUP(D48,TIPOLOGIA!A:F,6,0)</f>
        <v>TERRESTRE</v>
      </c>
      <c r="X48" s="99" t="s">
        <v>1197</v>
      </c>
      <c r="Y48" s="99">
        <v>1</v>
      </c>
      <c r="Z48" s="102">
        <f>IF(T48="SOPORTE_TELEFÓNICO",'TARIFAS 2025'!$B$14,IF(V48="PRINCIPAL",'TARIFAS 2025'!$B$11,IF(V48="INTERMEDIA",'TARIFAS 2025'!$C$11,IF(V48="LEJANA",'TARIFAS 2025'!$D$11))))</f>
        <v>31419</v>
      </c>
      <c r="AA48" s="102">
        <f t="shared" si="0"/>
        <v>31419</v>
      </c>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row>
    <row r="49" spans="1:59" ht="15.6" x14ac:dyDescent="0.3">
      <c r="A49" s="99" t="s">
        <v>77</v>
      </c>
      <c r="B49" s="100" t="str">
        <f>VLOOKUP(A49,'CENTROS DE COSTOS'!A:D,2,0)</f>
        <v>0036-0003</v>
      </c>
      <c r="C49" s="100" t="str">
        <f>VLOOKUP(A49,'CENTROS DE COSTOS'!A:D,3,0)</f>
        <v>Wompi Suroccidente</v>
      </c>
      <c r="D49" s="99">
        <v>76001</v>
      </c>
      <c r="E49" s="99">
        <v>3078964</v>
      </c>
      <c r="F49" s="99">
        <v>75323</v>
      </c>
      <c r="G49" s="100" t="s">
        <v>33</v>
      </c>
      <c r="H49" s="99" t="s">
        <v>1101</v>
      </c>
      <c r="I49" s="99" t="s">
        <v>77</v>
      </c>
      <c r="J49" s="99" t="s">
        <v>3391</v>
      </c>
      <c r="K49" s="100" t="s">
        <v>1170</v>
      </c>
      <c r="L49" s="99" t="s">
        <v>7079</v>
      </c>
      <c r="M49" s="101">
        <v>45992.333333333343</v>
      </c>
      <c r="N49" s="101">
        <v>45992.447222222218</v>
      </c>
      <c r="O49" s="100" t="s">
        <v>35</v>
      </c>
      <c r="P49" s="100" t="s">
        <v>35</v>
      </c>
      <c r="Q49" s="99" t="s">
        <v>1414</v>
      </c>
      <c r="R49" s="99" t="s">
        <v>1415</v>
      </c>
      <c r="S49" s="99" t="s">
        <v>9190</v>
      </c>
      <c r="T49" s="99" t="s">
        <v>1172</v>
      </c>
      <c r="U49" s="99">
        <v>40</v>
      </c>
      <c r="V49" s="100" t="str">
        <f>VLOOKUP(D49,TIPOLOGIA!A:F,5,0)</f>
        <v>PRINCIPAL</v>
      </c>
      <c r="W49" s="100" t="str">
        <f>VLOOKUP(D49,TIPOLOGIA!A:F,6,0)</f>
        <v>TERRESTRE</v>
      </c>
      <c r="X49" s="99" t="s">
        <v>1260</v>
      </c>
      <c r="Y49" s="99">
        <v>1</v>
      </c>
      <c r="Z49" s="102">
        <f>IF(T49="SOPORTE_TELEFÓNICO",'TARIFAS 2025'!$B$14,IF(V49="PRINCIPAL",'TARIFAS 2025'!$B$11,IF(V49="INTERMEDIA",'TARIFAS 2025'!$C$11,IF(V49="LEJANA",'TARIFAS 2025'!$D$11))))</f>
        <v>31419</v>
      </c>
      <c r="AA49" s="102">
        <f t="shared" si="0"/>
        <v>31419</v>
      </c>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row>
    <row r="50" spans="1:59" ht="15.6" x14ac:dyDescent="0.3">
      <c r="A50" s="99" t="s">
        <v>74</v>
      </c>
      <c r="B50" s="100" t="str">
        <f>VLOOKUP(A50,'CENTROS DE COSTOS'!A:D,2,0)</f>
        <v>0036-0007</v>
      </c>
      <c r="C50" s="100" t="str">
        <f>VLOOKUP(A50,'CENTROS DE COSTOS'!A:D,3,0)</f>
        <v>Wompi Santander</v>
      </c>
      <c r="D50" s="99">
        <v>68001</v>
      </c>
      <c r="E50" s="99">
        <v>3069877</v>
      </c>
      <c r="F50" s="99">
        <v>78793</v>
      </c>
      <c r="G50" s="100" t="s">
        <v>33</v>
      </c>
      <c r="H50" s="99" t="s">
        <v>963</v>
      </c>
      <c r="I50" s="99" t="s">
        <v>74</v>
      </c>
      <c r="J50" s="99" t="s">
        <v>2017</v>
      </c>
      <c r="K50" s="100" t="s">
        <v>1170</v>
      </c>
      <c r="L50" s="99" t="s">
        <v>7080</v>
      </c>
      <c r="M50" s="101">
        <v>45988.37222222222</v>
      </c>
      <c r="N50" s="101">
        <v>45992.449305555558</v>
      </c>
      <c r="O50" s="100" t="s">
        <v>35</v>
      </c>
      <c r="P50" s="100" t="s">
        <v>35</v>
      </c>
      <c r="Q50" s="99" t="s">
        <v>1414</v>
      </c>
      <c r="R50" s="99" t="s">
        <v>1415</v>
      </c>
      <c r="S50" s="99" t="s">
        <v>9191</v>
      </c>
      <c r="T50" s="99" t="s">
        <v>1172</v>
      </c>
      <c r="U50" s="99">
        <v>16</v>
      </c>
      <c r="V50" s="100" t="str">
        <f>VLOOKUP(D50,TIPOLOGIA!A:F,5,0)</f>
        <v>PRINCIPAL</v>
      </c>
      <c r="W50" s="100" t="str">
        <f>VLOOKUP(D50,TIPOLOGIA!A:F,6,0)</f>
        <v>TERRESTRE</v>
      </c>
      <c r="X50" s="99" t="s">
        <v>1203</v>
      </c>
      <c r="Y50" s="99">
        <v>1</v>
      </c>
      <c r="Z50" s="102">
        <f>IF(T50="SOPORTE_TELEFÓNICO",'TARIFAS 2025'!$B$14,IF(V50="PRINCIPAL",'TARIFAS 2025'!$B$11,IF(V50="INTERMEDIA",'TARIFAS 2025'!$C$11,IF(V50="LEJANA",'TARIFAS 2025'!$D$11))))</f>
        <v>31419</v>
      </c>
      <c r="AA50" s="102">
        <f t="shared" si="0"/>
        <v>31419</v>
      </c>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row>
    <row r="51" spans="1:59" ht="15.6" x14ac:dyDescent="0.3">
      <c r="A51" s="99" t="s">
        <v>71</v>
      </c>
      <c r="B51" s="100" t="str">
        <f>VLOOKUP(A51,'CENTROS DE COSTOS'!A:D,2,0)</f>
        <v>0036-0004</v>
      </c>
      <c r="C51" s="100" t="str">
        <f>VLOOKUP(A51,'CENTROS DE COSTOS'!A:D,3,0)</f>
        <v>Wompi Centro</v>
      </c>
      <c r="D51" s="99">
        <v>25754</v>
      </c>
      <c r="E51" s="99">
        <v>3069037</v>
      </c>
      <c r="F51" s="99">
        <v>67367</v>
      </c>
      <c r="G51" s="100" t="s">
        <v>33</v>
      </c>
      <c r="H51" s="99" t="s">
        <v>618</v>
      </c>
      <c r="I51" s="99" t="s">
        <v>698</v>
      </c>
      <c r="J51" s="99" t="s">
        <v>5767</v>
      </c>
      <c r="K51" s="100" t="s">
        <v>1170</v>
      </c>
      <c r="L51" s="99" t="s">
        <v>7081</v>
      </c>
      <c r="M51" s="101">
        <v>45988.333333333343</v>
      </c>
      <c r="N51" s="101">
        <v>45992.450694444437</v>
      </c>
      <c r="O51" s="100" t="s">
        <v>35</v>
      </c>
      <c r="P51" s="100" t="s">
        <v>35</v>
      </c>
      <c r="Q51" s="99" t="s">
        <v>1424</v>
      </c>
      <c r="R51" s="99" t="s">
        <v>1425</v>
      </c>
      <c r="S51" s="99" t="s">
        <v>9192</v>
      </c>
      <c r="T51" s="99" t="s">
        <v>1172</v>
      </c>
      <c r="U51" s="99"/>
      <c r="V51" s="100" t="str">
        <f>VLOOKUP(D51,TIPOLOGIA!A:F,5,0)</f>
        <v>PRINCIPAL</v>
      </c>
      <c r="W51" s="100" t="str">
        <f>VLOOKUP(D51,TIPOLOGIA!A:F,6,0)</f>
        <v>TERRESTRE</v>
      </c>
      <c r="X51" s="99" t="s">
        <v>1208</v>
      </c>
      <c r="Y51" s="99">
        <v>1</v>
      </c>
      <c r="Z51" s="102">
        <f>IF(T51="SOPORTE_TELEFÓNICO",'TARIFAS 2025'!$B$14,IF(V51="PRINCIPAL",'TARIFAS 2025'!$B$11,IF(V51="INTERMEDIA",'TARIFAS 2025'!$C$11,IF(V51="LEJANA",'TARIFAS 2025'!$D$11))))</f>
        <v>31419</v>
      </c>
      <c r="AA51" s="102">
        <f t="shared" si="0"/>
        <v>31419</v>
      </c>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row>
    <row r="52" spans="1:59" ht="15.6" x14ac:dyDescent="0.3">
      <c r="A52" s="99" t="s">
        <v>74</v>
      </c>
      <c r="B52" s="100" t="str">
        <f>VLOOKUP(A52,'CENTROS DE COSTOS'!A:D,2,0)</f>
        <v>0036-0007</v>
      </c>
      <c r="C52" s="100" t="str">
        <f>VLOOKUP(A52,'CENTROS DE COSTOS'!A:D,3,0)</f>
        <v>Wompi Santander</v>
      </c>
      <c r="D52" s="99">
        <v>68001</v>
      </c>
      <c r="E52" s="99">
        <v>3077576</v>
      </c>
      <c r="F52" s="99">
        <v>32107</v>
      </c>
      <c r="G52" s="100" t="s">
        <v>33</v>
      </c>
      <c r="H52" s="99" t="s">
        <v>963</v>
      </c>
      <c r="I52" s="99" t="s">
        <v>74</v>
      </c>
      <c r="J52" s="99" t="s">
        <v>5768</v>
      </c>
      <c r="K52" s="100" t="s">
        <v>1170</v>
      </c>
      <c r="L52" s="99" t="s">
        <v>7082</v>
      </c>
      <c r="M52" s="101">
        <v>45989.700694444437</v>
      </c>
      <c r="N52" s="101">
        <v>45992.456944444442</v>
      </c>
      <c r="O52" s="100" t="s">
        <v>35</v>
      </c>
      <c r="P52" s="100" t="s">
        <v>35</v>
      </c>
      <c r="Q52" s="99" t="s">
        <v>1414</v>
      </c>
      <c r="R52" s="99" t="s">
        <v>1415</v>
      </c>
      <c r="S52" s="99" t="s">
        <v>9193</v>
      </c>
      <c r="T52" s="99" t="s">
        <v>1172</v>
      </c>
      <c r="U52" s="99">
        <v>64</v>
      </c>
      <c r="V52" s="100" t="str">
        <f>VLOOKUP(D52,TIPOLOGIA!A:F,5,0)</f>
        <v>PRINCIPAL</v>
      </c>
      <c r="W52" s="100" t="str">
        <f>VLOOKUP(D52,TIPOLOGIA!A:F,6,0)</f>
        <v>TERRESTRE</v>
      </c>
      <c r="X52" s="99" t="s">
        <v>1336</v>
      </c>
      <c r="Y52" s="99">
        <v>1</v>
      </c>
      <c r="Z52" s="102">
        <f>IF(T52="SOPORTE_TELEFÓNICO",'TARIFAS 2025'!$B$14,IF(V52="PRINCIPAL",'TARIFAS 2025'!$B$11,IF(V52="INTERMEDIA",'TARIFAS 2025'!$C$11,IF(V52="LEJANA",'TARIFAS 2025'!$D$11))))</f>
        <v>31419</v>
      </c>
      <c r="AA52" s="102">
        <f t="shared" si="0"/>
        <v>31419</v>
      </c>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row>
    <row r="53" spans="1:59" ht="15.6" x14ac:dyDescent="0.3">
      <c r="A53" s="99" t="s">
        <v>95</v>
      </c>
      <c r="B53" s="100" t="str">
        <f>VLOOKUP(A53,'CENTROS DE COSTOS'!A:D,2,0)</f>
        <v>0036-0001</v>
      </c>
      <c r="C53" s="100" t="str">
        <f>VLOOKUP(A53,'CENTROS DE COSTOS'!A:D,3,0)</f>
        <v>Wompi Costa</v>
      </c>
      <c r="D53" s="99">
        <v>70001</v>
      </c>
      <c r="E53" s="99">
        <v>3073708</v>
      </c>
      <c r="F53" s="99">
        <v>24566</v>
      </c>
      <c r="G53" s="100" t="s">
        <v>33</v>
      </c>
      <c r="H53" s="99" t="s">
        <v>504</v>
      </c>
      <c r="I53" s="99" t="s">
        <v>95</v>
      </c>
      <c r="J53" s="99" t="s">
        <v>5769</v>
      </c>
      <c r="K53" s="100" t="s">
        <v>1170</v>
      </c>
      <c r="L53" s="99" t="s">
        <v>7083</v>
      </c>
      <c r="M53" s="101">
        <v>45988.697222222218</v>
      </c>
      <c r="N53" s="101">
        <v>45992.460416666669</v>
      </c>
      <c r="O53" s="100" t="s">
        <v>35</v>
      </c>
      <c r="P53" s="100" t="s">
        <v>35</v>
      </c>
      <c r="Q53" s="99" t="s">
        <v>1414</v>
      </c>
      <c r="R53" s="99" t="s">
        <v>1415</v>
      </c>
      <c r="S53" s="99" t="s">
        <v>9194</v>
      </c>
      <c r="T53" s="99" t="s">
        <v>1172</v>
      </c>
      <c r="U53" s="99">
        <v>16</v>
      </c>
      <c r="V53" s="100" t="str">
        <f>VLOOKUP(D53,TIPOLOGIA!A:F,5,0)</f>
        <v>PRINCIPAL</v>
      </c>
      <c r="W53" s="100" t="str">
        <f>VLOOKUP(D53,TIPOLOGIA!A:F,6,0)</f>
        <v>TERRESTRE</v>
      </c>
      <c r="X53" s="99" t="s">
        <v>1311</v>
      </c>
      <c r="Y53" s="99">
        <v>1</v>
      </c>
      <c r="Z53" s="102">
        <f>IF(T53="SOPORTE_TELEFÓNICO",'TARIFAS 2025'!$B$14,IF(V53="PRINCIPAL",'TARIFAS 2025'!$B$11,IF(V53="INTERMEDIA",'TARIFAS 2025'!$C$11,IF(V53="LEJANA",'TARIFAS 2025'!$D$11))))</f>
        <v>31419</v>
      </c>
      <c r="AA53" s="102">
        <f t="shared" si="0"/>
        <v>31419</v>
      </c>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row>
    <row r="54" spans="1:59" ht="15.6" x14ac:dyDescent="0.3">
      <c r="A54" s="99" t="s">
        <v>92</v>
      </c>
      <c r="B54" s="100" t="str">
        <f>VLOOKUP(A54,'CENTROS DE COSTOS'!A:D,2,0)</f>
        <v>0036-0002</v>
      </c>
      <c r="C54" s="100" t="str">
        <f>VLOOKUP(A54,'CENTROS DE COSTOS'!A:D,3,0)</f>
        <v>Wompi Eje Cafetero</v>
      </c>
      <c r="D54" s="99">
        <v>63001</v>
      </c>
      <c r="E54" s="99">
        <v>3076406</v>
      </c>
      <c r="F54" s="99">
        <v>79595</v>
      </c>
      <c r="G54" s="100" t="s">
        <v>33</v>
      </c>
      <c r="H54" s="99" t="s">
        <v>939</v>
      </c>
      <c r="I54" s="99" t="s">
        <v>122</v>
      </c>
      <c r="J54" s="99" t="s">
        <v>5770</v>
      </c>
      <c r="K54" s="100" t="s">
        <v>1170</v>
      </c>
      <c r="L54" s="99" t="s">
        <v>7084</v>
      </c>
      <c r="M54" s="101">
        <v>45989.501388888893</v>
      </c>
      <c r="N54" s="101">
        <v>45992.462500000001</v>
      </c>
      <c r="O54" s="100" t="s">
        <v>35</v>
      </c>
      <c r="P54" s="100" t="s">
        <v>35</v>
      </c>
      <c r="Q54" s="99" t="s">
        <v>1414</v>
      </c>
      <c r="R54" s="99" t="s">
        <v>1415</v>
      </c>
      <c r="S54" s="99" t="s">
        <v>9195</v>
      </c>
      <c r="T54" s="99" t="s">
        <v>1172</v>
      </c>
      <c r="U54" s="99">
        <v>24</v>
      </c>
      <c r="V54" s="100" t="str">
        <f>VLOOKUP(D54,TIPOLOGIA!A:F,5,0)</f>
        <v>INTERMEDIA</v>
      </c>
      <c r="W54" s="100" t="str">
        <f>VLOOKUP(D54,TIPOLOGIA!A:F,6,0)</f>
        <v>TERRESTRE</v>
      </c>
      <c r="X54" s="99" t="s">
        <v>1231</v>
      </c>
      <c r="Y54" s="99">
        <v>1</v>
      </c>
      <c r="Z54" s="102">
        <f>IF(T54="SOPORTE_TELEFÓNICO",'TARIFAS 2025'!$B$14,IF(V54="PRINCIPAL",'TARIFAS 2025'!$B$11,IF(V54="INTERMEDIA",'TARIFAS 2025'!$C$11,IF(V54="LEJANA",'TARIFAS 2025'!$D$11))))</f>
        <v>36351</v>
      </c>
      <c r="AA54" s="102">
        <f t="shared" si="0"/>
        <v>36351</v>
      </c>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row>
    <row r="55" spans="1:59" ht="15.6" x14ac:dyDescent="0.3">
      <c r="A55" s="99" t="s">
        <v>92</v>
      </c>
      <c r="B55" s="100" t="str">
        <f>VLOOKUP(A55,'CENTROS DE COSTOS'!A:D,2,0)</f>
        <v>0036-0002</v>
      </c>
      <c r="C55" s="100" t="str">
        <f>VLOOKUP(A55,'CENTROS DE COSTOS'!A:D,3,0)</f>
        <v>Wompi Eje Cafetero</v>
      </c>
      <c r="D55" s="99">
        <v>63001</v>
      </c>
      <c r="E55" s="99">
        <v>3077521</v>
      </c>
      <c r="F55" s="99">
        <v>81051</v>
      </c>
      <c r="G55" s="100" t="s">
        <v>33</v>
      </c>
      <c r="H55" s="99" t="s">
        <v>939</v>
      </c>
      <c r="I55" s="99" t="s">
        <v>122</v>
      </c>
      <c r="J55" s="99" t="s">
        <v>5771</v>
      </c>
      <c r="K55" s="100" t="s">
        <v>1170</v>
      </c>
      <c r="L55" s="99" t="s">
        <v>7085</v>
      </c>
      <c r="M55" s="101">
        <v>45989.666666666657</v>
      </c>
      <c r="N55" s="101">
        <v>45992.463888888888</v>
      </c>
      <c r="O55" s="100" t="s">
        <v>35</v>
      </c>
      <c r="P55" s="100" t="s">
        <v>35</v>
      </c>
      <c r="Q55" s="99" t="s">
        <v>1424</v>
      </c>
      <c r="R55" s="99" t="s">
        <v>1425</v>
      </c>
      <c r="S55" s="99" t="s">
        <v>9196</v>
      </c>
      <c r="T55" s="99" t="s">
        <v>1172</v>
      </c>
      <c r="U55" s="99"/>
      <c r="V55" s="100" t="str">
        <f>VLOOKUP(D55,TIPOLOGIA!A:F,5,0)</f>
        <v>INTERMEDIA</v>
      </c>
      <c r="W55" s="100" t="str">
        <f>VLOOKUP(D55,TIPOLOGIA!A:F,6,0)</f>
        <v>TERRESTRE</v>
      </c>
      <c r="X55" s="99" t="s">
        <v>1231</v>
      </c>
      <c r="Y55" s="99">
        <v>1</v>
      </c>
      <c r="Z55" s="102">
        <f>IF(T55="SOPORTE_TELEFÓNICO",'TARIFAS 2025'!$B$14,IF(V55="PRINCIPAL",'TARIFAS 2025'!$B$11,IF(V55="INTERMEDIA",'TARIFAS 2025'!$C$11,IF(V55="LEJANA",'TARIFAS 2025'!$D$11))))</f>
        <v>36351</v>
      </c>
      <c r="AA55" s="102">
        <f t="shared" si="0"/>
        <v>36351</v>
      </c>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row>
    <row r="56" spans="1:59" ht="15.6" x14ac:dyDescent="0.3">
      <c r="A56" s="99" t="s">
        <v>92</v>
      </c>
      <c r="B56" s="100" t="str">
        <f>VLOOKUP(A56,'CENTROS DE COSTOS'!A:D,2,0)</f>
        <v>0036-0002</v>
      </c>
      <c r="C56" s="100" t="str">
        <f>VLOOKUP(A56,'CENTROS DE COSTOS'!A:D,3,0)</f>
        <v>Wompi Eje Cafetero</v>
      </c>
      <c r="D56" s="99">
        <v>63001</v>
      </c>
      <c r="E56" s="99">
        <v>3078918</v>
      </c>
      <c r="F56" s="99">
        <v>69052</v>
      </c>
      <c r="G56" s="100" t="s">
        <v>33</v>
      </c>
      <c r="H56" s="99" t="s">
        <v>939</v>
      </c>
      <c r="I56" s="99" t="s">
        <v>122</v>
      </c>
      <c r="J56" s="99" t="s">
        <v>5772</v>
      </c>
      <c r="K56" s="100" t="s">
        <v>1170</v>
      </c>
      <c r="L56" s="99" t="s">
        <v>7086</v>
      </c>
      <c r="M56" s="101">
        <v>45992.333333333343</v>
      </c>
      <c r="N56" s="101">
        <v>45992.466666666667</v>
      </c>
      <c r="O56" s="100" t="s">
        <v>35</v>
      </c>
      <c r="P56" s="100" t="s">
        <v>35</v>
      </c>
      <c r="Q56" s="99" t="s">
        <v>1414</v>
      </c>
      <c r="R56" s="99" t="s">
        <v>1415</v>
      </c>
      <c r="S56" s="99" t="s">
        <v>9197</v>
      </c>
      <c r="T56" s="99" t="s">
        <v>1172</v>
      </c>
      <c r="U56" s="99">
        <v>48</v>
      </c>
      <c r="V56" s="100" t="str">
        <f>VLOOKUP(D56,TIPOLOGIA!A:F,5,0)</f>
        <v>INTERMEDIA</v>
      </c>
      <c r="W56" s="100" t="str">
        <f>VLOOKUP(D56,TIPOLOGIA!A:F,6,0)</f>
        <v>TERRESTRE</v>
      </c>
      <c r="X56" s="99" t="s">
        <v>1231</v>
      </c>
      <c r="Y56" s="99">
        <v>1</v>
      </c>
      <c r="Z56" s="102">
        <f>IF(T56="SOPORTE_TELEFÓNICO",'TARIFAS 2025'!$B$14,IF(V56="PRINCIPAL",'TARIFAS 2025'!$B$11,IF(V56="INTERMEDIA",'TARIFAS 2025'!$C$11,IF(V56="LEJANA",'TARIFAS 2025'!$D$11))))</f>
        <v>36351</v>
      </c>
      <c r="AA56" s="102">
        <f t="shared" si="0"/>
        <v>36351</v>
      </c>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row>
    <row r="57" spans="1:59" ht="15.6" x14ac:dyDescent="0.3">
      <c r="A57" s="99" t="s">
        <v>74</v>
      </c>
      <c r="B57" s="100" t="str">
        <f>VLOOKUP(A57,'CENTROS DE COSTOS'!A:D,2,0)</f>
        <v>0036-0007</v>
      </c>
      <c r="C57" s="100" t="str">
        <f>VLOOKUP(A57,'CENTROS DE COSTOS'!A:D,3,0)</f>
        <v>Wompi Santander</v>
      </c>
      <c r="D57" s="99">
        <v>68001</v>
      </c>
      <c r="E57" s="99">
        <v>3075645</v>
      </c>
      <c r="F57" s="99">
        <v>32645</v>
      </c>
      <c r="G57" s="100" t="s">
        <v>33</v>
      </c>
      <c r="H57" s="99" t="s">
        <v>963</v>
      </c>
      <c r="I57" s="99" t="s">
        <v>74</v>
      </c>
      <c r="J57" s="99" t="s">
        <v>5773</v>
      </c>
      <c r="K57" s="100" t="s">
        <v>1170</v>
      </c>
      <c r="L57" s="99" t="s">
        <v>7087</v>
      </c>
      <c r="M57" s="101">
        <v>45989.447222222218</v>
      </c>
      <c r="N57" s="101">
        <v>45992.470138888893</v>
      </c>
      <c r="O57" s="100" t="s">
        <v>35</v>
      </c>
      <c r="P57" s="100" t="s">
        <v>35</v>
      </c>
      <c r="Q57" s="99" t="s">
        <v>1414</v>
      </c>
      <c r="R57" s="99" t="s">
        <v>1415</v>
      </c>
      <c r="S57" s="99" t="s">
        <v>9193</v>
      </c>
      <c r="T57" s="99" t="s">
        <v>1172</v>
      </c>
      <c r="U57" s="99">
        <v>64</v>
      </c>
      <c r="V57" s="100" t="str">
        <f>VLOOKUP(D57,TIPOLOGIA!A:F,5,0)</f>
        <v>PRINCIPAL</v>
      </c>
      <c r="W57" s="100" t="str">
        <f>VLOOKUP(D57,TIPOLOGIA!A:F,6,0)</f>
        <v>TERRESTRE</v>
      </c>
      <c r="X57" s="99" t="s">
        <v>1336</v>
      </c>
      <c r="Y57" s="99">
        <v>1</v>
      </c>
      <c r="Z57" s="102">
        <f>IF(T57="SOPORTE_TELEFÓNICO",'TARIFAS 2025'!$B$14,IF(V57="PRINCIPAL",'TARIFAS 2025'!$B$11,IF(V57="INTERMEDIA",'TARIFAS 2025'!$C$11,IF(V57="LEJANA",'TARIFAS 2025'!$D$11))))</f>
        <v>31419</v>
      </c>
      <c r="AA57" s="102">
        <f t="shared" si="0"/>
        <v>31419</v>
      </c>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row>
    <row r="58" spans="1:59" ht="15.6" x14ac:dyDescent="0.3">
      <c r="A58" s="99" t="s">
        <v>71</v>
      </c>
      <c r="B58" s="100" t="str">
        <f>VLOOKUP(A58,'CENTROS DE COSTOS'!A:D,2,0)</f>
        <v>0036-0004</v>
      </c>
      <c r="C58" s="100" t="str">
        <f>VLOOKUP(A58,'CENTROS DE COSTOS'!A:D,3,0)</f>
        <v>Wompi Centro</v>
      </c>
      <c r="D58" s="99">
        <v>11001</v>
      </c>
      <c r="E58" s="99">
        <v>3071272</v>
      </c>
      <c r="F58" s="99">
        <v>40672</v>
      </c>
      <c r="G58" s="100" t="s">
        <v>33</v>
      </c>
      <c r="H58" s="99" t="s">
        <v>618</v>
      </c>
      <c r="I58" s="99" t="s">
        <v>71</v>
      </c>
      <c r="J58" s="99" t="s">
        <v>1358</v>
      </c>
      <c r="K58" s="100" t="s">
        <v>1170</v>
      </c>
      <c r="L58" s="99" t="s">
        <v>7088</v>
      </c>
      <c r="M58" s="101">
        <v>45988.474999999999</v>
      </c>
      <c r="N58" s="101">
        <v>45992.47152777778</v>
      </c>
      <c r="O58" s="100" t="s">
        <v>35</v>
      </c>
      <c r="P58" s="100" t="s">
        <v>35</v>
      </c>
      <c r="Q58" s="99" t="s">
        <v>1414</v>
      </c>
      <c r="R58" s="99" t="s">
        <v>1415</v>
      </c>
      <c r="S58" s="99" t="s">
        <v>9198</v>
      </c>
      <c r="T58" s="99" t="s">
        <v>1172</v>
      </c>
      <c r="U58" s="99">
        <v>64</v>
      </c>
      <c r="V58" s="100" t="str">
        <f>VLOOKUP(D58,TIPOLOGIA!A:F,5,0)</f>
        <v>PRINCIPAL</v>
      </c>
      <c r="W58" s="100" t="str">
        <f>VLOOKUP(D58,TIPOLOGIA!A:F,6,0)</f>
        <v>TERRESTRE</v>
      </c>
      <c r="X58" s="99" t="s">
        <v>1216</v>
      </c>
      <c r="Y58" s="99">
        <v>1</v>
      </c>
      <c r="Z58" s="102">
        <f>IF(T58="SOPORTE_TELEFÓNICO",'TARIFAS 2025'!$B$14,IF(V58="PRINCIPAL",'TARIFAS 2025'!$B$11,IF(V58="INTERMEDIA",'TARIFAS 2025'!$C$11,IF(V58="LEJANA",'TARIFAS 2025'!$D$11))))</f>
        <v>31419</v>
      </c>
      <c r="AA58" s="102">
        <f t="shared" si="0"/>
        <v>31419</v>
      </c>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row>
    <row r="59" spans="1:59" ht="15.6" x14ac:dyDescent="0.3">
      <c r="A59" s="99" t="s">
        <v>85</v>
      </c>
      <c r="B59" s="100" t="str">
        <f>VLOOKUP(A59,'CENTROS DE COSTOS'!A:D,2,0)</f>
        <v>0036-0006</v>
      </c>
      <c r="C59" s="100" t="str">
        <f>VLOOKUP(A59,'CENTROS DE COSTOS'!A:D,3,0)</f>
        <v>Wompi Oriente</v>
      </c>
      <c r="D59" s="99">
        <v>73001</v>
      </c>
      <c r="E59" s="99">
        <v>3073432</v>
      </c>
      <c r="F59" s="99">
        <v>52901</v>
      </c>
      <c r="G59" s="100" t="s">
        <v>33</v>
      </c>
      <c r="H59" s="99" t="s">
        <v>1056</v>
      </c>
      <c r="I59" s="99" t="s">
        <v>85</v>
      </c>
      <c r="J59" s="99" t="s">
        <v>5774</v>
      </c>
      <c r="K59" s="100" t="s">
        <v>1170</v>
      </c>
      <c r="L59" s="99" t="s">
        <v>7089</v>
      </c>
      <c r="M59" s="101">
        <v>45988.675000000003</v>
      </c>
      <c r="N59" s="101">
        <v>45992.472916666673</v>
      </c>
      <c r="O59" s="100" t="s">
        <v>35</v>
      </c>
      <c r="P59" s="100" t="s">
        <v>35</v>
      </c>
      <c r="Q59" s="99" t="s">
        <v>1414</v>
      </c>
      <c r="R59" s="99" t="s">
        <v>1415</v>
      </c>
      <c r="S59" s="99" t="s">
        <v>9199</v>
      </c>
      <c r="T59" s="99" t="s">
        <v>1172</v>
      </c>
      <c r="U59" s="99">
        <v>40</v>
      </c>
      <c r="V59" s="100" t="str">
        <f>VLOOKUP(D59,TIPOLOGIA!A:F,5,0)</f>
        <v>PRINCIPAL</v>
      </c>
      <c r="W59" s="100" t="str">
        <f>VLOOKUP(D59,TIPOLOGIA!A:F,6,0)</f>
        <v>TERRESTRE</v>
      </c>
      <c r="X59" s="99" t="s">
        <v>1213</v>
      </c>
      <c r="Y59" s="99">
        <v>1</v>
      </c>
      <c r="Z59" s="102">
        <f>IF(T59="SOPORTE_TELEFÓNICO",'TARIFAS 2025'!$B$14,IF(V59="PRINCIPAL",'TARIFAS 2025'!$B$11,IF(V59="INTERMEDIA",'TARIFAS 2025'!$C$11,IF(V59="LEJANA",'TARIFAS 2025'!$D$11))))</f>
        <v>31419</v>
      </c>
      <c r="AA59" s="102">
        <f t="shared" si="0"/>
        <v>31419</v>
      </c>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row>
    <row r="60" spans="1:59" ht="15.6" x14ac:dyDescent="0.3">
      <c r="A60" s="99" t="s">
        <v>71</v>
      </c>
      <c r="B60" s="100" t="str">
        <f>VLOOKUP(A60,'CENTROS DE COSTOS'!A:D,2,0)</f>
        <v>0036-0004</v>
      </c>
      <c r="C60" s="100" t="str">
        <f>VLOOKUP(A60,'CENTROS DE COSTOS'!A:D,3,0)</f>
        <v>Wompi Centro</v>
      </c>
      <c r="D60" s="99">
        <v>11001</v>
      </c>
      <c r="E60" s="99">
        <v>3071575</v>
      </c>
      <c r="F60" s="99">
        <v>68323</v>
      </c>
      <c r="G60" s="100" t="s">
        <v>33</v>
      </c>
      <c r="H60" s="99" t="s">
        <v>618</v>
      </c>
      <c r="I60" s="99" t="s">
        <v>71</v>
      </c>
      <c r="J60" s="99" t="s">
        <v>5775</v>
      </c>
      <c r="K60" s="100" t="s">
        <v>1170</v>
      </c>
      <c r="L60" s="99" t="s">
        <v>7090</v>
      </c>
      <c r="M60" s="101">
        <v>45988.504166666673</v>
      </c>
      <c r="N60" s="101">
        <v>45992.474305555559</v>
      </c>
      <c r="O60" s="100" t="s">
        <v>35</v>
      </c>
      <c r="P60" s="100" t="s">
        <v>35</v>
      </c>
      <c r="Q60" s="99" t="s">
        <v>1414</v>
      </c>
      <c r="R60" s="99" t="s">
        <v>1415</v>
      </c>
      <c r="S60" s="99" t="s">
        <v>9200</v>
      </c>
      <c r="T60" s="99" t="s">
        <v>1172</v>
      </c>
      <c r="U60" s="99">
        <v>56</v>
      </c>
      <c r="V60" s="100" t="str">
        <f>VLOOKUP(D60,TIPOLOGIA!A:F,5,0)</f>
        <v>PRINCIPAL</v>
      </c>
      <c r="W60" s="100" t="str">
        <f>VLOOKUP(D60,TIPOLOGIA!A:F,6,0)</f>
        <v>TERRESTRE</v>
      </c>
      <c r="X60" s="99" t="s">
        <v>1198</v>
      </c>
      <c r="Y60" s="99">
        <v>1</v>
      </c>
      <c r="Z60" s="102">
        <f>IF(T60="SOPORTE_TELEFÓNICO",'TARIFAS 2025'!$B$14,IF(V60="PRINCIPAL",'TARIFAS 2025'!$B$11,IF(V60="INTERMEDIA",'TARIFAS 2025'!$C$11,IF(V60="LEJANA",'TARIFAS 2025'!$D$11))))</f>
        <v>31419</v>
      </c>
      <c r="AA60" s="102">
        <f t="shared" si="0"/>
        <v>31419</v>
      </c>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row>
    <row r="61" spans="1:59" ht="15.6" x14ac:dyDescent="0.3">
      <c r="A61" s="99" t="s">
        <v>91</v>
      </c>
      <c r="B61" s="100" t="str">
        <f>VLOOKUP(A61,'CENTROS DE COSTOS'!A:D,2,0)</f>
        <v>0036-0003</v>
      </c>
      <c r="C61" s="100" t="str">
        <f>VLOOKUP(A61,'CENTROS DE COSTOS'!A:D,3,0)</f>
        <v>Wompi Suroccidente</v>
      </c>
      <c r="D61" s="99">
        <v>52001</v>
      </c>
      <c r="E61" s="99">
        <v>3077828</v>
      </c>
      <c r="F61" s="99">
        <v>66145</v>
      </c>
      <c r="G61" s="100" t="s">
        <v>33</v>
      </c>
      <c r="H61" s="99" t="s">
        <v>133</v>
      </c>
      <c r="I61" s="99" t="s">
        <v>91</v>
      </c>
      <c r="J61" s="99" t="s">
        <v>1814</v>
      </c>
      <c r="K61" s="100" t="s">
        <v>1170</v>
      </c>
      <c r="L61" s="99" t="s">
        <v>7091</v>
      </c>
      <c r="M61" s="101">
        <v>45992.333333333343</v>
      </c>
      <c r="N61" s="101">
        <v>45992.476388888892</v>
      </c>
      <c r="O61" s="100" t="s">
        <v>35</v>
      </c>
      <c r="P61" s="100" t="s">
        <v>35</v>
      </c>
      <c r="Q61" s="99" t="s">
        <v>1414</v>
      </c>
      <c r="R61" s="99" t="s">
        <v>1415</v>
      </c>
      <c r="S61" s="99" t="s">
        <v>9201</v>
      </c>
      <c r="T61" s="99" t="s">
        <v>1172</v>
      </c>
      <c r="U61" s="99">
        <v>32</v>
      </c>
      <c r="V61" s="100" t="str">
        <f>VLOOKUP(D61,TIPOLOGIA!A:F,5,0)</f>
        <v>PRINCIPAL</v>
      </c>
      <c r="W61" s="100" t="str">
        <f>VLOOKUP(D61,TIPOLOGIA!A:F,6,0)</f>
        <v>TERRESTRE</v>
      </c>
      <c r="X61" s="99" t="s">
        <v>1190</v>
      </c>
      <c r="Y61" s="99">
        <v>1</v>
      </c>
      <c r="Z61" s="102">
        <f>IF(T61="SOPORTE_TELEFÓNICO",'TARIFAS 2025'!$B$14,IF(V61="PRINCIPAL",'TARIFAS 2025'!$B$11,IF(V61="INTERMEDIA",'TARIFAS 2025'!$C$11,IF(V61="LEJANA",'TARIFAS 2025'!$D$11))))</f>
        <v>31419</v>
      </c>
      <c r="AA61" s="102">
        <f t="shared" si="0"/>
        <v>31419</v>
      </c>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row>
    <row r="62" spans="1:59" ht="15.6" x14ac:dyDescent="0.3">
      <c r="A62" s="99" t="s">
        <v>68</v>
      </c>
      <c r="B62" s="100" t="str">
        <f>VLOOKUP(A62,'CENTROS DE COSTOS'!A:D,2,0)</f>
        <v>0036-0001</v>
      </c>
      <c r="C62" s="100" t="str">
        <f>VLOOKUP(A62,'CENTROS DE COSTOS'!A:D,3,0)</f>
        <v>Wompi Costa</v>
      </c>
      <c r="D62" s="99">
        <v>8001</v>
      </c>
      <c r="E62" s="99">
        <v>3067919</v>
      </c>
      <c r="F62" s="99">
        <v>30324</v>
      </c>
      <c r="G62" s="100" t="s">
        <v>33</v>
      </c>
      <c r="H62" s="99" t="s">
        <v>253</v>
      </c>
      <c r="I62" s="99" t="s">
        <v>68</v>
      </c>
      <c r="J62" s="99" t="s">
        <v>5776</v>
      </c>
      <c r="K62" s="100" t="s">
        <v>1170</v>
      </c>
      <c r="L62" s="99" t="s">
        <v>7092</v>
      </c>
      <c r="M62" s="101">
        <v>45987.649305555547</v>
      </c>
      <c r="N62" s="101">
        <v>45992.478472222218</v>
      </c>
      <c r="O62" s="100" t="s">
        <v>35</v>
      </c>
      <c r="P62" s="100" t="s">
        <v>35</v>
      </c>
      <c r="Q62" s="99" t="s">
        <v>1414</v>
      </c>
      <c r="R62" s="99" t="s">
        <v>1415</v>
      </c>
      <c r="S62" s="99" t="s">
        <v>9202</v>
      </c>
      <c r="T62" s="99" t="s">
        <v>1172</v>
      </c>
      <c r="U62" s="99">
        <v>48</v>
      </c>
      <c r="V62" s="100" t="str">
        <f>VLOOKUP(D62,TIPOLOGIA!A:F,5,0)</f>
        <v>PRINCIPAL</v>
      </c>
      <c r="W62" s="100" t="str">
        <f>VLOOKUP(D62,TIPOLOGIA!A:F,6,0)</f>
        <v>TERRESTRE</v>
      </c>
      <c r="X62" s="99" t="s">
        <v>1435</v>
      </c>
      <c r="Y62" s="99">
        <v>1</v>
      </c>
      <c r="Z62" s="102">
        <f>IF(T62="SOPORTE_TELEFÓNICO",'TARIFAS 2025'!$B$14,IF(V62="PRINCIPAL",'TARIFAS 2025'!$B$11,IF(V62="INTERMEDIA",'TARIFAS 2025'!$C$11,IF(V62="LEJANA",'TARIFAS 2025'!$D$11))))</f>
        <v>31419</v>
      </c>
      <c r="AA62" s="102">
        <f t="shared" si="0"/>
        <v>31419</v>
      </c>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row>
    <row r="63" spans="1:59" ht="15.6" x14ac:dyDescent="0.3">
      <c r="A63" s="99" t="s">
        <v>89</v>
      </c>
      <c r="B63" s="100" t="str">
        <f>VLOOKUP(A63,'CENTROS DE COSTOS'!A:D,2,0)</f>
        <v>0036-0001</v>
      </c>
      <c r="C63" s="100" t="str">
        <f>VLOOKUP(A63,'CENTROS DE COSTOS'!A:D,3,0)</f>
        <v>Wompi Costa</v>
      </c>
      <c r="D63" s="99">
        <v>23001</v>
      </c>
      <c r="E63" s="99">
        <v>3078923</v>
      </c>
      <c r="F63" s="99">
        <v>78543</v>
      </c>
      <c r="G63" s="100" t="s">
        <v>33</v>
      </c>
      <c r="H63" s="99" t="s">
        <v>276</v>
      </c>
      <c r="I63" s="99" t="s">
        <v>89</v>
      </c>
      <c r="J63" s="99" t="s">
        <v>5777</v>
      </c>
      <c r="K63" s="100" t="s">
        <v>1170</v>
      </c>
      <c r="L63" s="99" t="s">
        <v>7093</v>
      </c>
      <c r="M63" s="101">
        <v>45992.333333333343</v>
      </c>
      <c r="N63" s="101">
        <v>45992.479166666657</v>
      </c>
      <c r="O63" s="100" t="s">
        <v>35</v>
      </c>
      <c r="P63" s="100" t="s">
        <v>35</v>
      </c>
      <c r="Q63" s="99" t="s">
        <v>1414</v>
      </c>
      <c r="R63" s="99" t="s">
        <v>1415</v>
      </c>
      <c r="S63" s="99" t="s">
        <v>9203</v>
      </c>
      <c r="T63" s="99" t="s">
        <v>1172</v>
      </c>
      <c r="U63" s="99">
        <v>24</v>
      </c>
      <c r="V63" s="100" t="str">
        <f>VLOOKUP(D63,TIPOLOGIA!A:F,5,0)</f>
        <v>PRINCIPAL</v>
      </c>
      <c r="W63" s="100" t="str">
        <f>VLOOKUP(D63,TIPOLOGIA!A:F,6,0)</f>
        <v>TERRESTRE</v>
      </c>
      <c r="X63" s="99" t="s">
        <v>1181</v>
      </c>
      <c r="Y63" s="99">
        <v>1</v>
      </c>
      <c r="Z63" s="102">
        <f>IF(T63="SOPORTE_TELEFÓNICO",'TARIFAS 2025'!$B$14,IF(V63="PRINCIPAL",'TARIFAS 2025'!$B$11,IF(V63="INTERMEDIA",'TARIFAS 2025'!$C$11,IF(V63="LEJANA",'TARIFAS 2025'!$D$11))))</f>
        <v>31419</v>
      </c>
      <c r="AA63" s="102">
        <f t="shared" si="0"/>
        <v>31419</v>
      </c>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row>
    <row r="64" spans="1:59" ht="15.6" x14ac:dyDescent="0.3">
      <c r="A64" s="99" t="s">
        <v>71</v>
      </c>
      <c r="B64" s="100" t="str">
        <f>VLOOKUP(A64,'CENTROS DE COSTOS'!A:D,2,0)</f>
        <v>0036-0004</v>
      </c>
      <c r="C64" s="100" t="str">
        <f>VLOOKUP(A64,'CENTROS DE COSTOS'!A:D,3,0)</f>
        <v>Wompi Centro</v>
      </c>
      <c r="D64" s="99">
        <v>11001</v>
      </c>
      <c r="E64" s="99">
        <v>3076256</v>
      </c>
      <c r="F64" s="99">
        <v>58579</v>
      </c>
      <c r="G64" s="100" t="s">
        <v>33</v>
      </c>
      <c r="H64" s="99" t="s">
        <v>618</v>
      </c>
      <c r="I64" s="99" t="s">
        <v>71</v>
      </c>
      <c r="J64" s="99" t="s">
        <v>5778</v>
      </c>
      <c r="K64" s="100" t="s">
        <v>1170</v>
      </c>
      <c r="L64" s="99" t="s">
        <v>7094</v>
      </c>
      <c r="M64" s="101">
        <v>45989.491666666669</v>
      </c>
      <c r="N64" s="101">
        <v>45992.481249999997</v>
      </c>
      <c r="O64" s="100" t="s">
        <v>35</v>
      </c>
      <c r="P64" s="100" t="s">
        <v>35</v>
      </c>
      <c r="Q64" s="99" t="s">
        <v>1414</v>
      </c>
      <c r="R64" s="99" t="s">
        <v>1415</v>
      </c>
      <c r="S64" s="99" t="s">
        <v>9204</v>
      </c>
      <c r="T64" s="99" t="s">
        <v>1172</v>
      </c>
      <c r="U64" s="99">
        <v>32</v>
      </c>
      <c r="V64" s="100" t="str">
        <f>VLOOKUP(D64,TIPOLOGIA!A:F,5,0)</f>
        <v>PRINCIPAL</v>
      </c>
      <c r="W64" s="100" t="str">
        <f>VLOOKUP(D64,TIPOLOGIA!A:F,6,0)</f>
        <v>TERRESTRE</v>
      </c>
      <c r="X64" s="99" t="s">
        <v>1198</v>
      </c>
      <c r="Y64" s="99">
        <v>1</v>
      </c>
      <c r="Z64" s="102">
        <f>IF(T64="SOPORTE_TELEFÓNICO",'TARIFAS 2025'!$B$14,IF(V64="PRINCIPAL",'TARIFAS 2025'!$B$11,IF(V64="INTERMEDIA",'TARIFAS 2025'!$C$11,IF(V64="LEJANA",'TARIFAS 2025'!$D$11))))</f>
        <v>31419</v>
      </c>
      <c r="AA64" s="102">
        <f t="shared" si="0"/>
        <v>31419</v>
      </c>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row>
    <row r="65" spans="1:59" ht="15.6" x14ac:dyDescent="0.3">
      <c r="A65" s="99" t="s">
        <v>92</v>
      </c>
      <c r="B65" s="100" t="str">
        <f>VLOOKUP(A65,'CENTROS DE COSTOS'!A:D,2,0)</f>
        <v>0036-0002</v>
      </c>
      <c r="C65" s="100" t="str">
        <f>VLOOKUP(A65,'CENTROS DE COSTOS'!A:D,3,0)</f>
        <v>Wompi Eje Cafetero</v>
      </c>
      <c r="D65" s="99">
        <v>63001</v>
      </c>
      <c r="E65" s="99">
        <v>3077485</v>
      </c>
      <c r="F65" s="99">
        <v>59713</v>
      </c>
      <c r="G65" s="100" t="s">
        <v>33</v>
      </c>
      <c r="H65" s="99" t="s">
        <v>939</v>
      </c>
      <c r="I65" s="99" t="s">
        <v>122</v>
      </c>
      <c r="J65" s="99" t="s">
        <v>3648</v>
      </c>
      <c r="K65" s="100" t="s">
        <v>1170</v>
      </c>
      <c r="L65" s="99" t="s">
        <v>7095</v>
      </c>
      <c r="M65" s="101">
        <v>45989.697916666657</v>
      </c>
      <c r="N65" s="101">
        <v>45992.48333333333</v>
      </c>
      <c r="O65" s="100" t="s">
        <v>35</v>
      </c>
      <c r="P65" s="100" t="s">
        <v>35</v>
      </c>
      <c r="Q65" s="99" t="s">
        <v>1414</v>
      </c>
      <c r="R65" s="99" t="s">
        <v>1415</v>
      </c>
      <c r="S65" s="99" t="s">
        <v>9205</v>
      </c>
      <c r="T65" s="99" t="s">
        <v>1172</v>
      </c>
      <c r="U65" s="99">
        <v>40</v>
      </c>
      <c r="V65" s="100" t="str">
        <f>VLOOKUP(D65,TIPOLOGIA!A:F,5,0)</f>
        <v>INTERMEDIA</v>
      </c>
      <c r="W65" s="100" t="str">
        <f>VLOOKUP(D65,TIPOLOGIA!A:F,6,0)</f>
        <v>TERRESTRE</v>
      </c>
      <c r="X65" s="99" t="s">
        <v>1231</v>
      </c>
      <c r="Y65" s="99">
        <v>1</v>
      </c>
      <c r="Z65" s="102">
        <f>IF(T65="SOPORTE_TELEFÓNICO",'TARIFAS 2025'!$B$14,IF(V65="PRINCIPAL",'TARIFAS 2025'!$B$11,IF(V65="INTERMEDIA",'TARIFAS 2025'!$C$11,IF(V65="LEJANA",'TARIFAS 2025'!$D$11))))</f>
        <v>36351</v>
      </c>
      <c r="AA65" s="102">
        <f t="shared" si="0"/>
        <v>36351</v>
      </c>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row>
    <row r="66" spans="1:59" ht="15.6" x14ac:dyDescent="0.3">
      <c r="A66" s="99" t="s">
        <v>81</v>
      </c>
      <c r="B66" s="100" t="str">
        <f>VLOOKUP(A66,'CENTROS DE COSTOS'!A:D,2,0)</f>
        <v>0036-0007</v>
      </c>
      <c r="C66" s="100" t="str">
        <f>VLOOKUP(A66,'CENTROS DE COSTOS'!A:D,3,0)</f>
        <v>Wompi Santander</v>
      </c>
      <c r="D66" s="99">
        <v>54405</v>
      </c>
      <c r="E66" s="99">
        <v>3078605</v>
      </c>
      <c r="F66" s="99">
        <v>81406</v>
      </c>
      <c r="G66" s="100" t="s">
        <v>33</v>
      </c>
      <c r="H66" s="99" t="s">
        <v>891</v>
      </c>
      <c r="I66" s="99" t="s">
        <v>913</v>
      </c>
      <c r="J66" s="99" t="s">
        <v>5779</v>
      </c>
      <c r="K66" s="100" t="s">
        <v>1170</v>
      </c>
      <c r="L66" s="99" t="s">
        <v>7096</v>
      </c>
      <c r="M66" s="101">
        <v>45992.333333333343</v>
      </c>
      <c r="N66" s="101">
        <v>45992.48541666667</v>
      </c>
      <c r="O66" s="100" t="s">
        <v>35</v>
      </c>
      <c r="P66" s="100" t="s">
        <v>35</v>
      </c>
      <c r="Q66" s="99" t="s">
        <v>1414</v>
      </c>
      <c r="R66" s="99" t="s">
        <v>1415</v>
      </c>
      <c r="S66" s="99" t="s">
        <v>9206</v>
      </c>
      <c r="T66" s="99" t="s">
        <v>1172</v>
      </c>
      <c r="U66" s="99">
        <v>24</v>
      </c>
      <c r="V66" s="100" t="str">
        <f>VLOOKUP(D66,TIPOLOGIA!A:F,5,0)</f>
        <v>PRINCIPAL</v>
      </c>
      <c r="W66" s="100" t="str">
        <f>VLOOKUP(D66,TIPOLOGIA!A:F,6,0)</f>
        <v>TERRESTRE</v>
      </c>
      <c r="X66" s="99" t="s">
        <v>1302</v>
      </c>
      <c r="Y66" s="99">
        <v>1</v>
      </c>
      <c r="Z66" s="102">
        <f>IF(T66="SOPORTE_TELEFÓNICO",'TARIFAS 2025'!$B$14,IF(V66="PRINCIPAL",'TARIFAS 2025'!$B$11,IF(V66="INTERMEDIA",'TARIFAS 2025'!$C$11,IF(V66="LEJANA",'TARIFAS 2025'!$D$11))))</f>
        <v>31419</v>
      </c>
      <c r="AA66" s="102">
        <f t="shared" ref="AA66:AA127" si="1">Z66*Y66</f>
        <v>31419</v>
      </c>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row>
    <row r="67" spans="1:59" ht="15.6" x14ac:dyDescent="0.3">
      <c r="A67" s="99" t="s">
        <v>77</v>
      </c>
      <c r="B67" s="100" t="str">
        <f>VLOOKUP(A67,'CENTROS DE COSTOS'!A:D,2,0)</f>
        <v>0036-0003</v>
      </c>
      <c r="C67" s="100" t="str">
        <f>VLOOKUP(A67,'CENTROS DE COSTOS'!A:D,3,0)</f>
        <v>Wompi Suroccidente</v>
      </c>
      <c r="D67" s="99">
        <v>76001</v>
      </c>
      <c r="E67" s="99">
        <v>3077547</v>
      </c>
      <c r="F67" s="99">
        <v>78417</v>
      </c>
      <c r="G67" s="100" t="s">
        <v>33</v>
      </c>
      <c r="H67" s="99" t="s">
        <v>1101</v>
      </c>
      <c r="I67" s="99" t="s">
        <v>77</v>
      </c>
      <c r="J67" s="99" t="s">
        <v>5780</v>
      </c>
      <c r="K67" s="100" t="s">
        <v>1170</v>
      </c>
      <c r="L67" s="99" t="s">
        <v>7097</v>
      </c>
      <c r="M67" s="101">
        <v>45989.679166666669</v>
      </c>
      <c r="N67" s="101">
        <v>45992.489583333343</v>
      </c>
      <c r="O67" s="100" t="s">
        <v>35</v>
      </c>
      <c r="P67" s="100" t="s">
        <v>35</v>
      </c>
      <c r="Q67" s="99" t="s">
        <v>1424</v>
      </c>
      <c r="R67" s="99" t="s">
        <v>1425</v>
      </c>
      <c r="S67" s="99" t="s">
        <v>9207</v>
      </c>
      <c r="T67" s="99" t="s">
        <v>1172</v>
      </c>
      <c r="U67" s="99"/>
      <c r="V67" s="100" t="str">
        <f>VLOOKUP(D67,TIPOLOGIA!A:F,5,0)</f>
        <v>PRINCIPAL</v>
      </c>
      <c r="W67" s="100" t="str">
        <f>VLOOKUP(D67,TIPOLOGIA!A:F,6,0)</f>
        <v>TERRESTRE</v>
      </c>
      <c r="X67" s="99" t="s">
        <v>1856</v>
      </c>
      <c r="Y67" s="99">
        <v>1</v>
      </c>
      <c r="Z67" s="102">
        <f>IF(T67="SOPORTE_TELEFÓNICO",'TARIFAS 2025'!$B$14,IF(V67="PRINCIPAL",'TARIFAS 2025'!$B$11,IF(V67="INTERMEDIA",'TARIFAS 2025'!$C$11,IF(V67="LEJANA",'TARIFAS 2025'!$D$11))))</f>
        <v>31419</v>
      </c>
      <c r="AA67" s="102">
        <f t="shared" si="1"/>
        <v>31419</v>
      </c>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row>
    <row r="68" spans="1:59" ht="15.6" x14ac:dyDescent="0.3">
      <c r="A68" s="99" t="s">
        <v>90</v>
      </c>
      <c r="B68" s="100" t="str">
        <f>VLOOKUP(A68,'CENTROS DE COSTOS'!A:D,2,0)</f>
        <v>0036-0006</v>
      </c>
      <c r="C68" s="100" t="str">
        <f>VLOOKUP(A68,'CENTROS DE COSTOS'!A:D,3,0)</f>
        <v>Wompi Oriente</v>
      </c>
      <c r="D68" s="99">
        <v>18001</v>
      </c>
      <c r="E68" s="99">
        <v>3070140</v>
      </c>
      <c r="F68" s="99">
        <v>76310</v>
      </c>
      <c r="G68" s="100" t="s">
        <v>33</v>
      </c>
      <c r="H68" s="99" t="s">
        <v>466</v>
      </c>
      <c r="I68" s="99" t="s">
        <v>82</v>
      </c>
      <c r="J68" s="99" t="s">
        <v>5781</v>
      </c>
      <c r="K68" s="100" t="s">
        <v>1170</v>
      </c>
      <c r="L68" s="99" t="s">
        <v>7098</v>
      </c>
      <c r="M68" s="101">
        <v>45988.39166666667</v>
      </c>
      <c r="N68" s="101">
        <v>45992.493750000001</v>
      </c>
      <c r="O68" s="100" t="s">
        <v>35</v>
      </c>
      <c r="P68" s="100" t="s">
        <v>35</v>
      </c>
      <c r="Q68" s="99" t="s">
        <v>1414</v>
      </c>
      <c r="R68" s="99" t="s">
        <v>1415</v>
      </c>
      <c r="S68" s="99" t="s">
        <v>9208</v>
      </c>
      <c r="T68" s="99" t="s">
        <v>1172</v>
      </c>
      <c r="U68" s="99">
        <v>16</v>
      </c>
      <c r="V68" s="100" t="str">
        <f>VLOOKUP(D68,TIPOLOGIA!A:F,5,0)</f>
        <v>LEJANA</v>
      </c>
      <c r="W68" s="100" t="str">
        <f>VLOOKUP(D68,TIPOLOGIA!A:F,6,0)</f>
        <v>TERRESTRE</v>
      </c>
      <c r="X68" s="99" t="s">
        <v>1217</v>
      </c>
      <c r="Y68" s="99">
        <v>1</v>
      </c>
      <c r="Z68" s="102">
        <f>IF(T68="SOPORTE_TELEFÓNICO",'TARIFAS 2025'!$B$14,IF(V68="PRINCIPAL",'TARIFAS 2025'!$B$11,IF(V68="INTERMEDIA",'TARIFAS 2025'!$C$11,IF(V68="LEJANA",'TARIFAS 2025'!$D$11))))</f>
        <v>40250</v>
      </c>
      <c r="AA68" s="102">
        <f t="shared" si="1"/>
        <v>40250</v>
      </c>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row>
    <row r="69" spans="1:59" ht="15.6" x14ac:dyDescent="0.3">
      <c r="A69" s="99" t="s">
        <v>71</v>
      </c>
      <c r="B69" s="100" t="str">
        <f>VLOOKUP(A69,'CENTROS DE COSTOS'!A:D,2,0)</f>
        <v>0036-0004</v>
      </c>
      <c r="C69" s="100" t="str">
        <f>VLOOKUP(A69,'CENTROS DE COSTOS'!A:D,3,0)</f>
        <v>Wompi Centro</v>
      </c>
      <c r="D69" s="99">
        <v>25473</v>
      </c>
      <c r="E69" s="99">
        <v>3074028</v>
      </c>
      <c r="F69" s="99">
        <v>61050</v>
      </c>
      <c r="G69" s="100" t="s">
        <v>33</v>
      </c>
      <c r="H69" s="99" t="s">
        <v>618</v>
      </c>
      <c r="I69" s="99" t="s">
        <v>620</v>
      </c>
      <c r="J69" s="99" t="s">
        <v>5782</v>
      </c>
      <c r="K69" s="100" t="s">
        <v>1170</v>
      </c>
      <c r="L69" s="99" t="s">
        <v>7099</v>
      </c>
      <c r="M69" s="101">
        <v>45989.333333333343</v>
      </c>
      <c r="N69" s="101">
        <v>45992.501388888893</v>
      </c>
      <c r="O69" s="100" t="s">
        <v>35</v>
      </c>
      <c r="P69" s="100" t="s">
        <v>35</v>
      </c>
      <c r="Q69" s="99" t="s">
        <v>1414</v>
      </c>
      <c r="R69" s="99" t="s">
        <v>1415</v>
      </c>
      <c r="S69" s="99" t="s">
        <v>9209</v>
      </c>
      <c r="T69" s="99" t="s">
        <v>1172</v>
      </c>
      <c r="U69" s="99">
        <v>24</v>
      </c>
      <c r="V69" s="100" t="str">
        <f>VLOOKUP(D69,TIPOLOGIA!A:F,5,0)</f>
        <v>PRINCIPAL</v>
      </c>
      <c r="W69" s="100" t="str">
        <f>VLOOKUP(D69,TIPOLOGIA!A:F,6,0)</f>
        <v>TERRESTRE</v>
      </c>
      <c r="X69" s="99" t="s">
        <v>1179</v>
      </c>
      <c r="Y69" s="99">
        <v>1</v>
      </c>
      <c r="Z69" s="102">
        <f>IF(T69="SOPORTE_TELEFÓNICO",'TARIFAS 2025'!$B$14,IF(V69="PRINCIPAL",'TARIFAS 2025'!$B$11,IF(V69="INTERMEDIA",'TARIFAS 2025'!$C$11,IF(V69="LEJANA",'TARIFAS 2025'!$D$11))))</f>
        <v>31419</v>
      </c>
      <c r="AA69" s="102">
        <f t="shared" si="1"/>
        <v>31419</v>
      </c>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row>
    <row r="70" spans="1:59" ht="15.6" x14ac:dyDescent="0.3">
      <c r="A70" s="99" t="s">
        <v>95</v>
      </c>
      <c r="B70" s="100" t="str">
        <f>VLOOKUP(A70,'CENTROS DE COSTOS'!A:D,2,0)</f>
        <v>0036-0001</v>
      </c>
      <c r="C70" s="100" t="str">
        <f>VLOOKUP(A70,'CENTROS DE COSTOS'!A:D,3,0)</f>
        <v>Wompi Costa</v>
      </c>
      <c r="D70" s="99">
        <v>70001</v>
      </c>
      <c r="E70" s="99">
        <v>3078062</v>
      </c>
      <c r="F70" s="99">
        <v>38625</v>
      </c>
      <c r="G70" s="100" t="s">
        <v>33</v>
      </c>
      <c r="H70" s="99" t="s">
        <v>504</v>
      </c>
      <c r="I70" s="99" t="s">
        <v>95</v>
      </c>
      <c r="J70" s="99" t="s">
        <v>5783</v>
      </c>
      <c r="K70" s="100" t="s">
        <v>1170</v>
      </c>
      <c r="L70" s="99" t="s">
        <v>7100</v>
      </c>
      <c r="M70" s="101">
        <v>45992.333333333343</v>
      </c>
      <c r="N70" s="101">
        <v>45992.50277777778</v>
      </c>
      <c r="O70" s="100" t="s">
        <v>35</v>
      </c>
      <c r="P70" s="100" t="s">
        <v>35</v>
      </c>
      <c r="Q70" s="99" t="s">
        <v>1414</v>
      </c>
      <c r="R70" s="99" t="s">
        <v>1415</v>
      </c>
      <c r="S70" s="99" t="s">
        <v>9210</v>
      </c>
      <c r="T70" s="99" t="s">
        <v>1172</v>
      </c>
      <c r="U70" s="99">
        <v>64</v>
      </c>
      <c r="V70" s="100" t="str">
        <f>VLOOKUP(D70,TIPOLOGIA!A:F,5,0)</f>
        <v>PRINCIPAL</v>
      </c>
      <c r="W70" s="100" t="str">
        <f>VLOOKUP(D70,TIPOLOGIA!A:F,6,0)</f>
        <v>TERRESTRE</v>
      </c>
      <c r="X70" s="99" t="s">
        <v>1311</v>
      </c>
      <c r="Y70" s="99">
        <v>1</v>
      </c>
      <c r="Z70" s="102">
        <f>IF(T70="SOPORTE_TELEFÓNICO",'TARIFAS 2025'!$B$14,IF(V70="PRINCIPAL",'TARIFAS 2025'!$B$11,IF(V70="INTERMEDIA",'TARIFAS 2025'!$C$11,IF(V70="LEJANA",'TARIFAS 2025'!$D$11))))</f>
        <v>31419</v>
      </c>
      <c r="AA70" s="102">
        <f t="shared" si="1"/>
        <v>31419</v>
      </c>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row>
    <row r="71" spans="1:59" ht="15.6" x14ac:dyDescent="0.3">
      <c r="A71" s="99" t="s">
        <v>91</v>
      </c>
      <c r="B71" s="100" t="str">
        <f>VLOOKUP(A71,'CENTROS DE COSTOS'!A:D,2,0)</f>
        <v>0036-0003</v>
      </c>
      <c r="C71" s="100" t="str">
        <f>VLOOKUP(A71,'CENTROS DE COSTOS'!A:D,3,0)</f>
        <v>Wompi Suroccidente</v>
      </c>
      <c r="D71" s="99">
        <v>52001</v>
      </c>
      <c r="E71" s="99">
        <v>3075601</v>
      </c>
      <c r="F71" s="99">
        <v>77557</v>
      </c>
      <c r="G71" s="100" t="s">
        <v>33</v>
      </c>
      <c r="H71" s="99" t="s">
        <v>133</v>
      </c>
      <c r="I71" s="99" t="s">
        <v>91</v>
      </c>
      <c r="J71" s="99" t="s">
        <v>5784</v>
      </c>
      <c r="K71" s="100" t="s">
        <v>1170</v>
      </c>
      <c r="L71" s="99" t="s">
        <v>7101</v>
      </c>
      <c r="M71" s="101">
        <v>45989.429166666669</v>
      </c>
      <c r="N71" s="101">
        <v>45992.504166666673</v>
      </c>
      <c r="O71" s="100" t="s">
        <v>35</v>
      </c>
      <c r="P71" s="100" t="s">
        <v>35</v>
      </c>
      <c r="Q71" s="99" t="s">
        <v>1414</v>
      </c>
      <c r="R71" s="99" t="s">
        <v>1415</v>
      </c>
      <c r="S71" s="99" t="s">
        <v>9211</v>
      </c>
      <c r="T71" s="99" t="s">
        <v>1172</v>
      </c>
      <c r="U71" s="99">
        <v>24</v>
      </c>
      <c r="V71" s="100" t="str">
        <f>VLOOKUP(D71,TIPOLOGIA!A:F,5,0)</f>
        <v>PRINCIPAL</v>
      </c>
      <c r="W71" s="100" t="str">
        <f>VLOOKUP(D71,TIPOLOGIA!A:F,6,0)</f>
        <v>TERRESTRE</v>
      </c>
      <c r="X71" s="99" t="s">
        <v>1190</v>
      </c>
      <c r="Y71" s="99">
        <v>1</v>
      </c>
      <c r="Z71" s="102">
        <f>IF(T71="SOPORTE_TELEFÓNICO",'TARIFAS 2025'!$B$14,IF(V71="PRINCIPAL",'TARIFAS 2025'!$B$11,IF(V71="INTERMEDIA",'TARIFAS 2025'!$C$11,IF(V71="LEJANA",'TARIFAS 2025'!$D$11))))</f>
        <v>31419</v>
      </c>
      <c r="AA71" s="102">
        <f t="shared" si="1"/>
        <v>31419</v>
      </c>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row>
    <row r="72" spans="1:59" ht="15.6" x14ac:dyDescent="0.3">
      <c r="A72" s="99" t="s">
        <v>71</v>
      </c>
      <c r="B72" s="100" t="str">
        <f>VLOOKUP(A72,'CENTROS DE COSTOS'!A:D,2,0)</f>
        <v>0036-0004</v>
      </c>
      <c r="C72" s="100" t="str">
        <f>VLOOKUP(A72,'CENTROS DE COSTOS'!A:D,3,0)</f>
        <v>Wompi Centro</v>
      </c>
      <c r="D72" s="99">
        <v>11001</v>
      </c>
      <c r="E72" s="99">
        <v>3071257</v>
      </c>
      <c r="F72" s="99">
        <v>59751</v>
      </c>
      <c r="G72" s="100" t="s">
        <v>33</v>
      </c>
      <c r="H72" s="99" t="s">
        <v>618</v>
      </c>
      <c r="I72" s="99" t="s">
        <v>71</v>
      </c>
      <c r="J72" s="99" t="s">
        <v>5785</v>
      </c>
      <c r="K72" s="100" t="s">
        <v>1170</v>
      </c>
      <c r="L72" s="99" t="s">
        <v>7102</v>
      </c>
      <c r="M72" s="101">
        <v>45988.46875</v>
      </c>
      <c r="N72" s="101">
        <v>45992.507638888892</v>
      </c>
      <c r="O72" s="100" t="s">
        <v>35</v>
      </c>
      <c r="P72" s="100" t="s">
        <v>35</v>
      </c>
      <c r="Q72" s="99" t="s">
        <v>1414</v>
      </c>
      <c r="R72" s="99" t="s">
        <v>1415</v>
      </c>
      <c r="S72" s="99" t="s">
        <v>9212</v>
      </c>
      <c r="T72" s="99" t="s">
        <v>1172</v>
      </c>
      <c r="U72" s="99">
        <v>32</v>
      </c>
      <c r="V72" s="100" t="str">
        <f>VLOOKUP(D72,TIPOLOGIA!A:F,5,0)</f>
        <v>PRINCIPAL</v>
      </c>
      <c r="W72" s="100" t="str">
        <f>VLOOKUP(D72,TIPOLOGIA!A:F,6,0)</f>
        <v>TERRESTRE</v>
      </c>
      <c r="X72" s="99" t="s">
        <v>1396</v>
      </c>
      <c r="Y72" s="99">
        <v>1</v>
      </c>
      <c r="Z72" s="102">
        <f>IF(T72="SOPORTE_TELEFÓNICO",'TARIFAS 2025'!$B$14,IF(V72="PRINCIPAL",'TARIFAS 2025'!$B$11,IF(V72="INTERMEDIA",'TARIFAS 2025'!$C$11,IF(V72="LEJANA",'TARIFAS 2025'!$D$11))))</f>
        <v>31419</v>
      </c>
      <c r="AA72" s="102">
        <f t="shared" si="1"/>
        <v>31419</v>
      </c>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row>
    <row r="73" spans="1:59" ht="15.6" x14ac:dyDescent="0.3">
      <c r="A73" s="99" t="s">
        <v>71</v>
      </c>
      <c r="B73" s="100" t="str">
        <f>VLOOKUP(A73,'CENTROS DE COSTOS'!A:D,2,0)</f>
        <v>0036-0004</v>
      </c>
      <c r="C73" s="100" t="str">
        <f>VLOOKUP(A73,'CENTROS DE COSTOS'!A:D,3,0)</f>
        <v>Wompi Centro</v>
      </c>
      <c r="D73" s="99">
        <v>25473</v>
      </c>
      <c r="E73" s="99">
        <v>3076770</v>
      </c>
      <c r="F73" s="99">
        <v>75596</v>
      </c>
      <c r="G73" s="100" t="s">
        <v>33</v>
      </c>
      <c r="H73" s="99" t="s">
        <v>618</v>
      </c>
      <c r="I73" s="99" t="s">
        <v>620</v>
      </c>
      <c r="J73" s="99" t="s">
        <v>5786</v>
      </c>
      <c r="K73" s="100" t="s">
        <v>1170</v>
      </c>
      <c r="L73" s="99" t="s">
        <v>7103</v>
      </c>
      <c r="M73" s="101">
        <v>45989.602083333331</v>
      </c>
      <c r="N73" s="101">
        <v>45992.510416666657</v>
      </c>
      <c r="O73" s="100" t="s">
        <v>35</v>
      </c>
      <c r="P73" s="100" t="s">
        <v>35</v>
      </c>
      <c r="Q73" s="99" t="s">
        <v>1414</v>
      </c>
      <c r="R73" s="99" t="s">
        <v>1415</v>
      </c>
      <c r="S73" s="99" t="s">
        <v>9213</v>
      </c>
      <c r="T73" s="99" t="s">
        <v>1172</v>
      </c>
      <c r="U73" s="99">
        <v>24</v>
      </c>
      <c r="V73" s="100" t="str">
        <f>VLOOKUP(D73,TIPOLOGIA!A:F,5,0)</f>
        <v>PRINCIPAL</v>
      </c>
      <c r="W73" s="100" t="str">
        <f>VLOOKUP(D73,TIPOLOGIA!A:F,6,0)</f>
        <v>TERRESTRE</v>
      </c>
      <c r="X73" s="99" t="s">
        <v>1179</v>
      </c>
      <c r="Y73" s="99">
        <v>1</v>
      </c>
      <c r="Z73" s="102">
        <f>IF(T73="SOPORTE_TELEFÓNICO",'TARIFAS 2025'!$B$14,IF(V73="PRINCIPAL",'TARIFAS 2025'!$B$11,IF(V73="INTERMEDIA",'TARIFAS 2025'!$C$11,IF(V73="LEJANA",'TARIFAS 2025'!$D$11))))</f>
        <v>31419</v>
      </c>
      <c r="AA73" s="102">
        <f t="shared" si="1"/>
        <v>31419</v>
      </c>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row>
    <row r="74" spans="1:59" ht="15.6" x14ac:dyDescent="0.3">
      <c r="A74" s="99" t="s">
        <v>80</v>
      </c>
      <c r="B74" s="100" t="str">
        <f>VLOOKUP(A74,'CENTROS DE COSTOS'!A:D,2,0)</f>
        <v>0036-0001</v>
      </c>
      <c r="C74" s="100" t="str">
        <f>VLOOKUP(A74,'CENTROS DE COSTOS'!A:D,3,0)</f>
        <v>Wompi Costa</v>
      </c>
      <c r="D74" s="99">
        <v>13001</v>
      </c>
      <c r="E74" s="99">
        <v>3079303</v>
      </c>
      <c r="F74" s="99">
        <v>76446</v>
      </c>
      <c r="G74" s="100" t="s">
        <v>33</v>
      </c>
      <c r="H74" s="99" t="s">
        <v>275</v>
      </c>
      <c r="I74" s="99" t="s">
        <v>80</v>
      </c>
      <c r="J74" s="99" t="s">
        <v>5787</v>
      </c>
      <c r="K74" s="100" t="s">
        <v>1170</v>
      </c>
      <c r="L74" s="99" t="s">
        <v>7104</v>
      </c>
      <c r="M74" s="101">
        <v>45992.333333333343</v>
      </c>
      <c r="N74" s="101">
        <v>45992.515277777777</v>
      </c>
      <c r="O74" s="100" t="s">
        <v>35</v>
      </c>
      <c r="P74" s="100" t="s">
        <v>35</v>
      </c>
      <c r="Q74" s="99" t="s">
        <v>1414</v>
      </c>
      <c r="R74" s="99" t="s">
        <v>1415</v>
      </c>
      <c r="S74" s="99" t="s">
        <v>9214</v>
      </c>
      <c r="T74" s="99" t="s">
        <v>1172</v>
      </c>
      <c r="U74" s="99">
        <v>64</v>
      </c>
      <c r="V74" s="100" t="str">
        <f>VLOOKUP(D74,TIPOLOGIA!A:F,5,0)</f>
        <v>PRINCIPAL</v>
      </c>
      <c r="W74" s="100" t="str">
        <f>VLOOKUP(D74,TIPOLOGIA!A:F,6,0)</f>
        <v>TERRESTRE</v>
      </c>
      <c r="X74" s="99" t="s">
        <v>1228</v>
      </c>
      <c r="Y74" s="99">
        <v>1</v>
      </c>
      <c r="Z74" s="102">
        <f>IF(T74="SOPORTE_TELEFÓNICO",'TARIFAS 2025'!$B$14,IF(V74="PRINCIPAL",'TARIFAS 2025'!$B$11,IF(V74="INTERMEDIA",'TARIFAS 2025'!$C$11,IF(V74="LEJANA",'TARIFAS 2025'!$D$11))))</f>
        <v>31419</v>
      </c>
      <c r="AA74" s="102">
        <f t="shared" si="1"/>
        <v>31419</v>
      </c>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row>
    <row r="75" spans="1:59" ht="15.6" x14ac:dyDescent="0.3">
      <c r="A75" s="99" t="s">
        <v>92</v>
      </c>
      <c r="B75" s="100" t="str">
        <f>VLOOKUP(A75,'CENTROS DE COSTOS'!A:D,2,0)</f>
        <v>0036-0002</v>
      </c>
      <c r="C75" s="100" t="str">
        <f>VLOOKUP(A75,'CENTROS DE COSTOS'!A:D,3,0)</f>
        <v>Wompi Eje Cafetero</v>
      </c>
      <c r="D75" s="99">
        <v>63001</v>
      </c>
      <c r="E75" s="99">
        <v>3076448</v>
      </c>
      <c r="F75" s="99">
        <v>77948</v>
      </c>
      <c r="G75" s="100" t="s">
        <v>33</v>
      </c>
      <c r="H75" s="99" t="s">
        <v>939</v>
      </c>
      <c r="I75" s="99" t="s">
        <v>122</v>
      </c>
      <c r="J75" s="99" t="s">
        <v>5788</v>
      </c>
      <c r="K75" s="100" t="s">
        <v>1170</v>
      </c>
      <c r="L75" s="99" t="s">
        <v>7105</v>
      </c>
      <c r="M75" s="101">
        <v>45989.536805555559</v>
      </c>
      <c r="N75" s="101">
        <v>45992.520138888889</v>
      </c>
      <c r="O75" s="100" t="s">
        <v>35</v>
      </c>
      <c r="P75" s="100" t="s">
        <v>35</v>
      </c>
      <c r="Q75" s="99" t="s">
        <v>1414</v>
      </c>
      <c r="R75" s="99" t="s">
        <v>1415</v>
      </c>
      <c r="S75" s="99" t="s">
        <v>9215</v>
      </c>
      <c r="T75" s="99" t="s">
        <v>1172</v>
      </c>
      <c r="U75" s="99">
        <v>16</v>
      </c>
      <c r="V75" s="100" t="str">
        <f>VLOOKUP(D75,TIPOLOGIA!A:F,5,0)</f>
        <v>INTERMEDIA</v>
      </c>
      <c r="W75" s="100" t="str">
        <f>VLOOKUP(D75,TIPOLOGIA!A:F,6,0)</f>
        <v>TERRESTRE</v>
      </c>
      <c r="X75" s="99" t="s">
        <v>1231</v>
      </c>
      <c r="Y75" s="99">
        <v>1</v>
      </c>
      <c r="Z75" s="102">
        <f>IF(T75="SOPORTE_TELEFÓNICO",'TARIFAS 2025'!$B$14,IF(V75="PRINCIPAL",'TARIFAS 2025'!$B$11,IF(V75="INTERMEDIA",'TARIFAS 2025'!$C$11,IF(V75="LEJANA",'TARIFAS 2025'!$D$11))))</f>
        <v>36351</v>
      </c>
      <c r="AA75" s="102">
        <f t="shared" si="1"/>
        <v>36351</v>
      </c>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row>
    <row r="76" spans="1:59" ht="15.6" x14ac:dyDescent="0.3">
      <c r="A76" s="99" t="s">
        <v>71</v>
      </c>
      <c r="B76" s="100" t="str">
        <f>VLOOKUP(A76,'CENTROS DE COSTOS'!A:D,2,0)</f>
        <v>0036-0004</v>
      </c>
      <c r="C76" s="100" t="str">
        <f>VLOOKUP(A76,'CENTROS DE COSTOS'!A:D,3,0)</f>
        <v>Wompi Centro</v>
      </c>
      <c r="D76" s="99">
        <v>25736</v>
      </c>
      <c r="E76" s="99">
        <v>3054904</v>
      </c>
      <c r="F76" s="99">
        <v>47554</v>
      </c>
      <c r="G76" s="100" t="s">
        <v>33</v>
      </c>
      <c r="H76" s="99" t="s">
        <v>618</v>
      </c>
      <c r="I76" s="99" t="s">
        <v>694</v>
      </c>
      <c r="J76" s="99" t="s">
        <v>5789</v>
      </c>
      <c r="K76" s="100" t="s">
        <v>1170</v>
      </c>
      <c r="L76" s="99" t="s">
        <v>7106</v>
      </c>
      <c r="M76" s="101">
        <v>45985.568055555559</v>
      </c>
      <c r="N76" s="101">
        <v>45992.521527777782</v>
      </c>
      <c r="O76" s="100" t="s">
        <v>35</v>
      </c>
      <c r="P76" s="100" t="s">
        <v>35</v>
      </c>
      <c r="Q76" s="99" t="s">
        <v>1414</v>
      </c>
      <c r="R76" s="99" t="s">
        <v>1415</v>
      </c>
      <c r="S76" s="99" t="s">
        <v>9216</v>
      </c>
      <c r="T76" s="99" t="s">
        <v>1416</v>
      </c>
      <c r="U76" s="99">
        <v>48</v>
      </c>
      <c r="V76" s="100" t="str">
        <f>VLOOKUP(D76,TIPOLOGIA!A:F,5,0)</f>
        <v>INTERMEDIA</v>
      </c>
      <c r="W76" s="100" t="str">
        <f>VLOOKUP(D76,TIPOLOGIA!A:F,6,0)</f>
        <v>TERRESTRE</v>
      </c>
      <c r="X76" s="99" t="s">
        <v>1563</v>
      </c>
      <c r="Y76" s="99">
        <v>1</v>
      </c>
      <c r="Z76" s="102">
        <f>IF(T76="SOPORTE_TELEFÓNICO",'TARIFAS 2025'!$B$14,IF(V76="PRINCIPAL",'TARIFAS 2025'!$B$11,IF(V76="INTERMEDIA",'TARIFAS 2025'!$C$11,IF(V76="LEJANA",'TARIFAS 2025'!$D$11))))</f>
        <v>36351</v>
      </c>
      <c r="AA76" s="102">
        <f t="shared" si="1"/>
        <v>36351</v>
      </c>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row>
    <row r="77" spans="1:59" ht="15.6" x14ac:dyDescent="0.3">
      <c r="A77" s="99" t="s">
        <v>77</v>
      </c>
      <c r="B77" s="100" t="str">
        <f>VLOOKUP(A77,'CENTROS DE COSTOS'!A:D,2,0)</f>
        <v>0036-0003</v>
      </c>
      <c r="C77" s="100" t="str">
        <f>VLOOKUP(A77,'CENTROS DE COSTOS'!A:D,3,0)</f>
        <v>Wompi Suroccidente</v>
      </c>
      <c r="D77" s="99">
        <v>76001</v>
      </c>
      <c r="E77" s="99">
        <v>3073288</v>
      </c>
      <c r="F77" s="99">
        <v>54280</v>
      </c>
      <c r="G77" s="100" t="s">
        <v>33</v>
      </c>
      <c r="H77" s="99" t="s">
        <v>1101</v>
      </c>
      <c r="I77" s="99" t="s">
        <v>77</v>
      </c>
      <c r="J77" s="99" t="s">
        <v>5790</v>
      </c>
      <c r="K77" s="100" t="s">
        <v>1170</v>
      </c>
      <c r="L77" s="99" t="s">
        <v>7107</v>
      </c>
      <c r="M77" s="101">
        <v>45988.686111111107</v>
      </c>
      <c r="N77" s="101">
        <v>45992.522222222222</v>
      </c>
      <c r="O77" s="100" t="s">
        <v>35</v>
      </c>
      <c r="P77" s="100" t="s">
        <v>35</v>
      </c>
      <c r="Q77" s="99" t="s">
        <v>1414</v>
      </c>
      <c r="R77" s="99" t="s">
        <v>1415</v>
      </c>
      <c r="S77" s="99" t="s">
        <v>9217</v>
      </c>
      <c r="T77" s="99" t="s">
        <v>1172</v>
      </c>
      <c r="U77" s="99">
        <v>48</v>
      </c>
      <c r="V77" s="100" t="str">
        <f>VLOOKUP(D77,TIPOLOGIA!A:F,5,0)</f>
        <v>PRINCIPAL</v>
      </c>
      <c r="W77" s="100" t="str">
        <f>VLOOKUP(D77,TIPOLOGIA!A:F,6,0)</f>
        <v>TERRESTRE</v>
      </c>
      <c r="X77" s="99" t="s">
        <v>1856</v>
      </c>
      <c r="Y77" s="99">
        <v>1</v>
      </c>
      <c r="Z77" s="102">
        <f>IF(T77="SOPORTE_TELEFÓNICO",'TARIFAS 2025'!$B$14,IF(V77="PRINCIPAL",'TARIFAS 2025'!$B$11,IF(V77="INTERMEDIA",'TARIFAS 2025'!$C$11,IF(V77="LEJANA",'TARIFAS 2025'!$D$11))))</f>
        <v>31419</v>
      </c>
      <c r="AA77" s="102">
        <f t="shared" si="1"/>
        <v>31419</v>
      </c>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row>
    <row r="78" spans="1:59" ht="15.6" x14ac:dyDescent="0.3">
      <c r="A78" s="99" t="s">
        <v>77</v>
      </c>
      <c r="B78" s="100" t="str">
        <f>VLOOKUP(A78,'CENTROS DE COSTOS'!A:D,2,0)</f>
        <v>0036-0003</v>
      </c>
      <c r="C78" s="100" t="str">
        <f>VLOOKUP(A78,'CENTROS DE COSTOS'!A:D,3,0)</f>
        <v>Wompi Suroccidente</v>
      </c>
      <c r="D78" s="99">
        <v>76001</v>
      </c>
      <c r="E78" s="99">
        <v>3075458</v>
      </c>
      <c r="F78" s="99">
        <v>22966</v>
      </c>
      <c r="G78" s="100" t="s">
        <v>33</v>
      </c>
      <c r="H78" s="99" t="s">
        <v>1101</v>
      </c>
      <c r="I78" s="99" t="s">
        <v>77</v>
      </c>
      <c r="J78" s="99" t="s">
        <v>5791</v>
      </c>
      <c r="K78" s="100" t="s">
        <v>1170</v>
      </c>
      <c r="L78" s="99" t="s">
        <v>7108</v>
      </c>
      <c r="M78" s="101">
        <v>45989.432638888888</v>
      </c>
      <c r="N78" s="101">
        <v>45992.529861111107</v>
      </c>
      <c r="O78" s="100" t="s">
        <v>35</v>
      </c>
      <c r="P78" s="100" t="s">
        <v>35</v>
      </c>
      <c r="Q78" s="99" t="s">
        <v>1414</v>
      </c>
      <c r="R78" s="99" t="s">
        <v>1415</v>
      </c>
      <c r="S78" s="99" t="s">
        <v>9218</v>
      </c>
      <c r="T78" s="99" t="s">
        <v>1172</v>
      </c>
      <c r="U78" s="99">
        <v>32</v>
      </c>
      <c r="V78" s="100" t="str">
        <f>VLOOKUP(D78,TIPOLOGIA!A:F,5,0)</f>
        <v>PRINCIPAL</v>
      </c>
      <c r="W78" s="100" t="str">
        <f>VLOOKUP(D78,TIPOLOGIA!A:F,6,0)</f>
        <v>TERRESTRE</v>
      </c>
      <c r="X78" s="99" t="s">
        <v>1856</v>
      </c>
      <c r="Y78" s="99">
        <v>1</v>
      </c>
      <c r="Z78" s="102">
        <f>IF(T78="SOPORTE_TELEFÓNICO",'TARIFAS 2025'!$B$14,IF(V78="PRINCIPAL",'TARIFAS 2025'!$B$11,IF(V78="INTERMEDIA",'TARIFAS 2025'!$C$11,IF(V78="LEJANA",'TARIFAS 2025'!$D$11))))</f>
        <v>31419</v>
      </c>
      <c r="AA78" s="102">
        <f t="shared" si="1"/>
        <v>31419</v>
      </c>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row>
    <row r="79" spans="1:59" ht="15.6" x14ac:dyDescent="0.3">
      <c r="A79" s="99" t="s">
        <v>77</v>
      </c>
      <c r="B79" s="100" t="str">
        <f>VLOOKUP(A79,'CENTROS DE COSTOS'!A:D,2,0)</f>
        <v>0036-0003</v>
      </c>
      <c r="C79" s="100" t="str">
        <f>VLOOKUP(A79,'CENTROS DE COSTOS'!A:D,3,0)</f>
        <v>Wompi Suroccidente</v>
      </c>
      <c r="D79" s="99">
        <v>19001</v>
      </c>
      <c r="E79" s="99">
        <v>3075108</v>
      </c>
      <c r="F79" s="99">
        <v>17382</v>
      </c>
      <c r="G79" s="100" t="s">
        <v>33</v>
      </c>
      <c r="H79" s="99" t="s">
        <v>498</v>
      </c>
      <c r="I79" s="99" t="s">
        <v>93</v>
      </c>
      <c r="J79" s="99" t="s">
        <v>5792</v>
      </c>
      <c r="K79" s="100" t="s">
        <v>1170</v>
      </c>
      <c r="L79" s="99" t="s">
        <v>7109</v>
      </c>
      <c r="M79" s="101">
        <v>45989.380555555559</v>
      </c>
      <c r="N79" s="101">
        <v>45992.530555555553</v>
      </c>
      <c r="O79" s="100" t="s">
        <v>35</v>
      </c>
      <c r="P79" s="100" t="s">
        <v>35</v>
      </c>
      <c r="Q79" s="99" t="s">
        <v>1414</v>
      </c>
      <c r="R79" s="99" t="s">
        <v>1415</v>
      </c>
      <c r="S79" s="99" t="s">
        <v>9219</v>
      </c>
      <c r="T79" s="99" t="s">
        <v>1172</v>
      </c>
      <c r="U79" s="99">
        <v>56</v>
      </c>
      <c r="V79" s="100" t="str">
        <f>VLOOKUP(D79,TIPOLOGIA!A:F,5,0)</f>
        <v>LEJANA</v>
      </c>
      <c r="W79" s="100" t="str">
        <f>VLOOKUP(D79,TIPOLOGIA!A:F,6,0)</f>
        <v>TERRESTRE</v>
      </c>
      <c r="X79" s="99" t="s">
        <v>1194</v>
      </c>
      <c r="Y79" s="99">
        <v>1</v>
      </c>
      <c r="Z79" s="102">
        <f>IF(T79="SOPORTE_TELEFÓNICO",'TARIFAS 2025'!$B$14,IF(V79="PRINCIPAL",'TARIFAS 2025'!$B$11,IF(V79="INTERMEDIA",'TARIFAS 2025'!$C$11,IF(V79="LEJANA",'TARIFAS 2025'!$D$11))))</f>
        <v>40250</v>
      </c>
      <c r="AA79" s="102">
        <f t="shared" si="1"/>
        <v>40250</v>
      </c>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row>
    <row r="80" spans="1:59" ht="15.6" x14ac:dyDescent="0.3">
      <c r="A80" s="99" t="s">
        <v>71</v>
      </c>
      <c r="B80" s="100" t="str">
        <f>VLOOKUP(A80,'CENTROS DE COSTOS'!A:D,2,0)</f>
        <v>0036-0004</v>
      </c>
      <c r="C80" s="100" t="str">
        <f>VLOOKUP(A80,'CENTROS DE COSTOS'!A:D,3,0)</f>
        <v>Wompi Centro</v>
      </c>
      <c r="D80" s="99">
        <v>11001</v>
      </c>
      <c r="E80" s="99">
        <v>3069040</v>
      </c>
      <c r="F80" s="99">
        <v>46937</v>
      </c>
      <c r="G80" s="100" t="s">
        <v>33</v>
      </c>
      <c r="H80" s="99" t="s">
        <v>618</v>
      </c>
      <c r="I80" s="99" t="s">
        <v>71</v>
      </c>
      <c r="J80" s="99" t="s">
        <v>5793</v>
      </c>
      <c r="K80" s="100" t="s">
        <v>1170</v>
      </c>
      <c r="L80" s="99" t="s">
        <v>7110</v>
      </c>
      <c r="M80" s="101">
        <v>45988.333333333343</v>
      </c>
      <c r="N80" s="101">
        <v>45992.531944444447</v>
      </c>
      <c r="O80" s="100" t="s">
        <v>35</v>
      </c>
      <c r="P80" s="100" t="s">
        <v>35</v>
      </c>
      <c r="Q80" s="99" t="s">
        <v>1414</v>
      </c>
      <c r="R80" s="99" t="s">
        <v>1415</v>
      </c>
      <c r="S80" s="99" t="s">
        <v>9220</v>
      </c>
      <c r="T80" s="99" t="s">
        <v>1172</v>
      </c>
      <c r="U80" s="99">
        <v>24</v>
      </c>
      <c r="V80" s="100" t="str">
        <f>VLOOKUP(D80,TIPOLOGIA!A:F,5,0)</f>
        <v>PRINCIPAL</v>
      </c>
      <c r="W80" s="100" t="str">
        <f>VLOOKUP(D80,TIPOLOGIA!A:F,6,0)</f>
        <v>TERRESTRE</v>
      </c>
      <c r="X80" s="99" t="s">
        <v>1857</v>
      </c>
      <c r="Y80" s="99">
        <v>1</v>
      </c>
      <c r="Z80" s="102">
        <f>IF(T80="SOPORTE_TELEFÓNICO",'TARIFAS 2025'!$B$14,IF(V80="PRINCIPAL",'TARIFAS 2025'!$B$11,IF(V80="INTERMEDIA",'TARIFAS 2025'!$C$11,IF(V80="LEJANA",'TARIFAS 2025'!$D$11))))</f>
        <v>31419</v>
      </c>
      <c r="AA80" s="102">
        <f t="shared" si="1"/>
        <v>31419</v>
      </c>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row>
    <row r="81" spans="1:59" ht="15.6" x14ac:dyDescent="0.3">
      <c r="A81" s="99" t="s">
        <v>71</v>
      </c>
      <c r="B81" s="100" t="str">
        <f>VLOOKUP(A81,'CENTROS DE COSTOS'!A:D,2,0)</f>
        <v>0036-0004</v>
      </c>
      <c r="C81" s="100" t="str">
        <f>VLOOKUP(A81,'CENTROS DE COSTOS'!A:D,3,0)</f>
        <v>Wompi Centro</v>
      </c>
      <c r="D81" s="99">
        <v>11001</v>
      </c>
      <c r="E81" s="99">
        <v>3062600</v>
      </c>
      <c r="F81" s="99">
        <v>59908</v>
      </c>
      <c r="G81" s="100" t="s">
        <v>33</v>
      </c>
      <c r="H81" s="99" t="s">
        <v>618</v>
      </c>
      <c r="I81" s="99" t="s">
        <v>71</v>
      </c>
      <c r="J81" s="99" t="s">
        <v>5794</v>
      </c>
      <c r="K81" s="100" t="s">
        <v>1170</v>
      </c>
      <c r="L81" s="99" t="s">
        <v>7111</v>
      </c>
      <c r="M81" s="101">
        <v>45986.668749999997</v>
      </c>
      <c r="N81" s="101">
        <v>45992.541666666657</v>
      </c>
      <c r="O81" s="100" t="s">
        <v>35</v>
      </c>
      <c r="P81" s="100" t="s">
        <v>35</v>
      </c>
      <c r="Q81" s="99" t="s">
        <v>1414</v>
      </c>
      <c r="R81" s="99" t="s">
        <v>1415</v>
      </c>
      <c r="S81" s="99" t="s">
        <v>9221</v>
      </c>
      <c r="T81" s="99" t="s">
        <v>1172</v>
      </c>
      <c r="U81" s="99">
        <v>24</v>
      </c>
      <c r="V81" s="100" t="str">
        <f>VLOOKUP(D81,TIPOLOGIA!A:F,5,0)</f>
        <v>PRINCIPAL</v>
      </c>
      <c r="W81" s="100" t="str">
        <f>VLOOKUP(D81,TIPOLOGIA!A:F,6,0)</f>
        <v>TERRESTRE</v>
      </c>
      <c r="X81" s="99" t="s">
        <v>1396</v>
      </c>
      <c r="Y81" s="99">
        <v>1</v>
      </c>
      <c r="Z81" s="102">
        <f>IF(T81="SOPORTE_TELEFÓNICO",'TARIFAS 2025'!$B$14,IF(V81="PRINCIPAL",'TARIFAS 2025'!$B$11,IF(V81="INTERMEDIA",'TARIFAS 2025'!$C$11,IF(V81="LEJANA",'TARIFAS 2025'!$D$11))))</f>
        <v>31419</v>
      </c>
      <c r="AA81" s="102">
        <f t="shared" si="1"/>
        <v>31419</v>
      </c>
      <c r="AB81" s="91"/>
      <c r="AC81" s="91"/>
      <c r="AD81" s="91"/>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row>
    <row r="82" spans="1:59" ht="15.6" x14ac:dyDescent="0.3">
      <c r="A82" s="99" t="s">
        <v>71</v>
      </c>
      <c r="B82" s="100" t="str">
        <f>VLOOKUP(A82,'CENTROS DE COSTOS'!A:D,2,0)</f>
        <v>0036-0004</v>
      </c>
      <c r="C82" s="100" t="str">
        <f>VLOOKUP(A82,'CENTROS DE COSTOS'!A:D,3,0)</f>
        <v>Wompi Centro</v>
      </c>
      <c r="D82" s="99">
        <v>11001</v>
      </c>
      <c r="E82" s="99">
        <v>3073253</v>
      </c>
      <c r="F82" s="99">
        <v>55891</v>
      </c>
      <c r="G82" s="100" t="s">
        <v>33</v>
      </c>
      <c r="H82" s="99" t="s">
        <v>618</v>
      </c>
      <c r="I82" s="99" t="s">
        <v>1270</v>
      </c>
      <c r="J82" s="99" t="s">
        <v>5795</v>
      </c>
      <c r="K82" s="100" t="s">
        <v>1170</v>
      </c>
      <c r="L82" s="99" t="s">
        <v>7112</v>
      </c>
      <c r="M82" s="101">
        <v>45988.671527777777</v>
      </c>
      <c r="N82" s="101">
        <v>45992.546527777777</v>
      </c>
      <c r="O82" s="100" t="s">
        <v>35</v>
      </c>
      <c r="P82" s="100" t="s">
        <v>35</v>
      </c>
      <c r="Q82" s="99" t="s">
        <v>1414</v>
      </c>
      <c r="R82" s="99" t="s">
        <v>1415</v>
      </c>
      <c r="S82" s="99" t="s">
        <v>9198</v>
      </c>
      <c r="T82" s="99" t="s">
        <v>1172</v>
      </c>
      <c r="U82" s="99">
        <v>32</v>
      </c>
      <c r="V82" s="100" t="str">
        <f>VLOOKUP(D82,TIPOLOGIA!A:F,5,0)</f>
        <v>PRINCIPAL</v>
      </c>
      <c r="W82" s="100" t="str">
        <f>VLOOKUP(D82,TIPOLOGIA!A:F,6,0)</f>
        <v>TERRESTRE</v>
      </c>
      <c r="X82" s="99" t="s">
        <v>1216</v>
      </c>
      <c r="Y82" s="99">
        <v>1</v>
      </c>
      <c r="Z82" s="102">
        <f>IF(T82="SOPORTE_TELEFÓNICO",'TARIFAS 2025'!$B$14,IF(V82="PRINCIPAL",'TARIFAS 2025'!$B$11,IF(V82="INTERMEDIA",'TARIFAS 2025'!$C$11,IF(V82="LEJANA",'TARIFAS 2025'!$D$11))))</f>
        <v>31419</v>
      </c>
      <c r="AA82" s="102">
        <f t="shared" si="1"/>
        <v>31419</v>
      </c>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row>
    <row r="83" spans="1:59" ht="15.6" x14ac:dyDescent="0.3">
      <c r="A83" s="99" t="s">
        <v>77</v>
      </c>
      <c r="B83" s="100" t="str">
        <f>VLOOKUP(A83,'CENTROS DE COSTOS'!A:D,2,0)</f>
        <v>0036-0003</v>
      </c>
      <c r="C83" s="100" t="str">
        <f>VLOOKUP(A83,'CENTROS DE COSTOS'!A:D,3,0)</f>
        <v>Wompi Suroccidente</v>
      </c>
      <c r="D83" s="99">
        <v>19001</v>
      </c>
      <c r="E83" s="99">
        <v>3077988</v>
      </c>
      <c r="F83" s="99">
        <v>41914</v>
      </c>
      <c r="G83" s="100" t="s">
        <v>33</v>
      </c>
      <c r="H83" s="99" t="s">
        <v>498</v>
      </c>
      <c r="I83" s="99" t="s">
        <v>93</v>
      </c>
      <c r="J83" s="99" t="s">
        <v>5796</v>
      </c>
      <c r="K83" s="100" t="s">
        <v>1170</v>
      </c>
      <c r="L83" s="99" t="s">
        <v>7113</v>
      </c>
      <c r="M83" s="101">
        <v>45992.333333333343</v>
      </c>
      <c r="N83" s="101">
        <v>45992.55</v>
      </c>
      <c r="O83" s="100" t="s">
        <v>35</v>
      </c>
      <c r="P83" s="100" t="s">
        <v>35</v>
      </c>
      <c r="Q83" s="99" t="s">
        <v>1414</v>
      </c>
      <c r="R83" s="99" t="s">
        <v>1415</v>
      </c>
      <c r="S83" s="99" t="s">
        <v>9222</v>
      </c>
      <c r="T83" s="99" t="s">
        <v>1172</v>
      </c>
      <c r="U83" s="99">
        <v>56</v>
      </c>
      <c r="V83" s="100" t="str">
        <f>VLOOKUP(D83,TIPOLOGIA!A:F,5,0)</f>
        <v>LEJANA</v>
      </c>
      <c r="W83" s="100" t="str">
        <f>VLOOKUP(D83,TIPOLOGIA!A:F,6,0)</f>
        <v>TERRESTRE</v>
      </c>
      <c r="X83" s="99" t="s">
        <v>1194</v>
      </c>
      <c r="Y83" s="99">
        <v>1</v>
      </c>
      <c r="Z83" s="102">
        <f>IF(T83="SOPORTE_TELEFÓNICO",'TARIFAS 2025'!$B$14,IF(V83="PRINCIPAL",'TARIFAS 2025'!$B$11,IF(V83="INTERMEDIA",'TARIFAS 2025'!$C$11,IF(V83="LEJANA",'TARIFAS 2025'!$D$11))))</f>
        <v>40250</v>
      </c>
      <c r="AA83" s="102">
        <f t="shared" si="1"/>
        <v>40250</v>
      </c>
      <c r="AB83" s="91"/>
      <c r="AC83" s="91"/>
      <c r="AD83" s="91"/>
      <c r="AE83" s="91"/>
      <c r="AF83" s="91"/>
      <c r="AG83" s="91"/>
      <c r="AH83" s="91"/>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row>
    <row r="84" spans="1:59" ht="15.6" x14ac:dyDescent="0.3">
      <c r="A84" s="99" t="s">
        <v>98</v>
      </c>
      <c r="B84" s="100" t="str">
        <f>VLOOKUP(A84,'CENTROS DE COSTOS'!A:D,2,0)</f>
        <v>0036-0006</v>
      </c>
      <c r="C84" s="100" t="str">
        <f>VLOOKUP(A84,'CENTROS DE COSTOS'!A:D,3,0)</f>
        <v>Wompi Oriente</v>
      </c>
      <c r="D84" s="99">
        <v>50001</v>
      </c>
      <c r="E84" s="99">
        <v>3076702</v>
      </c>
      <c r="F84" s="99">
        <v>79427</v>
      </c>
      <c r="G84" s="100" t="s">
        <v>33</v>
      </c>
      <c r="H84" s="99" t="s">
        <v>814</v>
      </c>
      <c r="I84" s="99" t="s">
        <v>98</v>
      </c>
      <c r="J84" s="99" t="s">
        <v>1973</v>
      </c>
      <c r="K84" s="100" t="s">
        <v>1170</v>
      </c>
      <c r="L84" s="99" t="s">
        <v>7114</v>
      </c>
      <c r="M84" s="101">
        <v>45989.550694444442</v>
      </c>
      <c r="N84" s="101">
        <v>45992.576388888891</v>
      </c>
      <c r="O84" s="100" t="s">
        <v>35</v>
      </c>
      <c r="P84" s="100" t="s">
        <v>35</v>
      </c>
      <c r="Q84" s="99" t="s">
        <v>1414</v>
      </c>
      <c r="R84" s="99" t="s">
        <v>1415</v>
      </c>
      <c r="S84" s="99" t="s">
        <v>9223</v>
      </c>
      <c r="T84" s="99" t="s">
        <v>1172</v>
      </c>
      <c r="U84" s="99">
        <v>16</v>
      </c>
      <c r="V84" s="100" t="str">
        <f>VLOOKUP(D84,TIPOLOGIA!A:F,5,0)</f>
        <v>PRINCIPAL</v>
      </c>
      <c r="W84" s="100" t="str">
        <f>VLOOKUP(D84,TIPOLOGIA!A:F,6,0)</f>
        <v>TERRESTRE</v>
      </c>
      <c r="X84" s="99" t="s">
        <v>1461</v>
      </c>
      <c r="Y84" s="99">
        <v>1</v>
      </c>
      <c r="Z84" s="102">
        <f>IF(T84="SOPORTE_TELEFÓNICO",'TARIFAS 2025'!$B$14,IF(V84="PRINCIPAL",'TARIFAS 2025'!$B$11,IF(V84="INTERMEDIA",'TARIFAS 2025'!$C$11,IF(V84="LEJANA",'TARIFAS 2025'!$D$11))))</f>
        <v>31419</v>
      </c>
      <c r="AA84" s="102">
        <f t="shared" si="1"/>
        <v>31419</v>
      </c>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row>
    <row r="85" spans="1:59" ht="15.6" x14ac:dyDescent="0.3">
      <c r="A85" s="99" t="s">
        <v>71</v>
      </c>
      <c r="B85" s="100" t="str">
        <f>VLOOKUP(A85,'CENTROS DE COSTOS'!A:D,2,0)</f>
        <v>0036-0004</v>
      </c>
      <c r="C85" s="100" t="str">
        <f>VLOOKUP(A85,'CENTROS DE COSTOS'!A:D,3,0)</f>
        <v>Wompi Centro</v>
      </c>
      <c r="D85" s="99">
        <v>25754</v>
      </c>
      <c r="E85" s="99">
        <v>3069096</v>
      </c>
      <c r="F85" s="99">
        <v>58326</v>
      </c>
      <c r="G85" s="100" t="s">
        <v>33</v>
      </c>
      <c r="H85" s="99" t="s">
        <v>618</v>
      </c>
      <c r="I85" s="99" t="s">
        <v>698</v>
      </c>
      <c r="J85" s="99" t="s">
        <v>5797</v>
      </c>
      <c r="K85" s="100" t="s">
        <v>1170</v>
      </c>
      <c r="L85" s="99" t="s">
        <v>7115</v>
      </c>
      <c r="M85" s="101">
        <v>45988.342361111107</v>
      </c>
      <c r="N85" s="101">
        <v>45992.577777777777</v>
      </c>
      <c r="O85" s="100" t="s">
        <v>35</v>
      </c>
      <c r="P85" s="100" t="s">
        <v>35</v>
      </c>
      <c r="Q85" s="99" t="s">
        <v>1414</v>
      </c>
      <c r="R85" s="99" t="s">
        <v>1415</v>
      </c>
      <c r="S85" s="99" t="s">
        <v>9224</v>
      </c>
      <c r="T85" s="99" t="s">
        <v>1172</v>
      </c>
      <c r="U85" s="99">
        <v>24</v>
      </c>
      <c r="V85" s="100" t="str">
        <f>VLOOKUP(D85,TIPOLOGIA!A:F,5,0)</f>
        <v>PRINCIPAL</v>
      </c>
      <c r="W85" s="100" t="str">
        <f>VLOOKUP(D85,TIPOLOGIA!A:F,6,0)</f>
        <v>TERRESTRE</v>
      </c>
      <c r="X85" s="99" t="s">
        <v>1208</v>
      </c>
      <c r="Y85" s="99">
        <v>1</v>
      </c>
      <c r="Z85" s="102">
        <f>IF(T85="SOPORTE_TELEFÓNICO",'TARIFAS 2025'!$B$14,IF(V85="PRINCIPAL",'TARIFAS 2025'!$B$11,IF(V85="INTERMEDIA",'TARIFAS 2025'!$C$11,IF(V85="LEJANA",'TARIFAS 2025'!$D$11))))</f>
        <v>31419</v>
      </c>
      <c r="AA85" s="102">
        <f t="shared" si="1"/>
        <v>31419</v>
      </c>
      <c r="AB85" s="91"/>
      <c r="AC85" s="91"/>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row>
    <row r="86" spans="1:59" ht="15.6" x14ac:dyDescent="0.3">
      <c r="A86" s="99" t="s">
        <v>96</v>
      </c>
      <c r="B86" s="100" t="str">
        <f>VLOOKUP(A86,'CENTROS DE COSTOS'!A:D,2,0)</f>
        <v>0036-0007</v>
      </c>
      <c r="C86" s="100" t="str">
        <f>VLOOKUP(A86,'CENTROS DE COSTOS'!A:D,3,0)</f>
        <v>Wompi Santander</v>
      </c>
      <c r="D86" s="99">
        <v>15001</v>
      </c>
      <c r="E86" s="99">
        <v>3077963</v>
      </c>
      <c r="F86" s="99">
        <v>33106</v>
      </c>
      <c r="G86" s="100" t="s">
        <v>33</v>
      </c>
      <c r="H86" s="99" t="s">
        <v>322</v>
      </c>
      <c r="I86" s="99" t="s">
        <v>96</v>
      </c>
      <c r="J86" s="99" t="s">
        <v>3704</v>
      </c>
      <c r="K86" s="100" t="s">
        <v>1170</v>
      </c>
      <c r="L86" s="99" t="s">
        <v>7116</v>
      </c>
      <c r="M86" s="101">
        <v>45992.333333333343</v>
      </c>
      <c r="N86" s="101">
        <v>45992.580555555563</v>
      </c>
      <c r="O86" s="100" t="s">
        <v>35</v>
      </c>
      <c r="P86" s="100" t="s">
        <v>35</v>
      </c>
      <c r="Q86" s="99" t="s">
        <v>1414</v>
      </c>
      <c r="R86" s="99" t="s">
        <v>1415</v>
      </c>
      <c r="S86" s="99" t="s">
        <v>9225</v>
      </c>
      <c r="T86" s="99" t="s">
        <v>1172</v>
      </c>
      <c r="U86" s="99">
        <v>64</v>
      </c>
      <c r="V86" s="100" t="str">
        <f>VLOOKUP(D86,TIPOLOGIA!A:F,5,0)</f>
        <v>PRINCIPAL</v>
      </c>
      <c r="W86" s="100" t="str">
        <f>VLOOKUP(D86,TIPOLOGIA!A:F,6,0)</f>
        <v>TERRESTRE</v>
      </c>
      <c r="X86" s="99" t="s">
        <v>1335</v>
      </c>
      <c r="Y86" s="99">
        <v>1</v>
      </c>
      <c r="Z86" s="102">
        <f>IF(T86="SOPORTE_TELEFÓNICO",'TARIFAS 2025'!$B$14,IF(V86="PRINCIPAL",'TARIFAS 2025'!$B$11,IF(V86="INTERMEDIA",'TARIFAS 2025'!$C$11,IF(V86="LEJANA",'TARIFAS 2025'!$D$11))))</f>
        <v>31419</v>
      </c>
      <c r="AA86" s="102">
        <f t="shared" si="1"/>
        <v>31419</v>
      </c>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row>
    <row r="87" spans="1:59" ht="15.6" x14ac:dyDescent="0.3">
      <c r="A87" s="99" t="s">
        <v>95</v>
      </c>
      <c r="B87" s="100" t="str">
        <f>VLOOKUP(A87,'CENTROS DE COSTOS'!A:D,2,0)</f>
        <v>0036-0001</v>
      </c>
      <c r="C87" s="100" t="str">
        <f>VLOOKUP(A87,'CENTROS DE COSTOS'!A:D,3,0)</f>
        <v>Wompi Costa</v>
      </c>
      <c r="D87" s="99">
        <v>70215</v>
      </c>
      <c r="E87" s="99">
        <v>3073795</v>
      </c>
      <c r="F87" s="99">
        <v>40211</v>
      </c>
      <c r="G87" s="100" t="s">
        <v>33</v>
      </c>
      <c r="H87" s="99" t="s">
        <v>504</v>
      </c>
      <c r="I87" s="99" t="s">
        <v>1038</v>
      </c>
      <c r="J87" s="99" t="s">
        <v>5798</v>
      </c>
      <c r="K87" s="100" t="s">
        <v>1170</v>
      </c>
      <c r="L87" s="99" t="s">
        <v>7117</v>
      </c>
      <c r="M87" s="101">
        <v>45989.333333333343</v>
      </c>
      <c r="N87" s="101">
        <v>45992.595833333333</v>
      </c>
      <c r="O87" s="100" t="s">
        <v>35</v>
      </c>
      <c r="P87" s="100" t="s">
        <v>35</v>
      </c>
      <c r="Q87" s="99" t="s">
        <v>1414</v>
      </c>
      <c r="R87" s="99" t="s">
        <v>1415</v>
      </c>
      <c r="S87" s="99" t="s">
        <v>9226</v>
      </c>
      <c r="T87" s="99" t="s">
        <v>1416</v>
      </c>
      <c r="U87" s="99">
        <v>40</v>
      </c>
      <c r="V87" s="100" t="str">
        <f>VLOOKUP(D87,TIPOLOGIA!A:F,5,0)</f>
        <v>INTERMEDIA</v>
      </c>
      <c r="W87" s="100" t="str">
        <f>VLOOKUP(D87,TIPOLOGIA!A:F,6,0)</f>
        <v>TERRESTRE</v>
      </c>
      <c r="X87" s="99" t="s">
        <v>1563</v>
      </c>
      <c r="Y87" s="99">
        <v>1</v>
      </c>
      <c r="Z87" s="102">
        <f>IF(T87="SOPORTE_TELEFÓNICO",'TARIFAS 2025'!$B$14,IF(V87="PRINCIPAL",'TARIFAS 2025'!$B$11,IF(V87="INTERMEDIA",'TARIFAS 2025'!$C$11,IF(V87="LEJANA",'TARIFAS 2025'!$D$11))))</f>
        <v>36351</v>
      </c>
      <c r="AA87" s="102">
        <f t="shared" si="1"/>
        <v>36351</v>
      </c>
      <c r="AB87" s="91"/>
      <c r="AC87" s="91"/>
      <c r="AD87" s="91"/>
      <c r="AE87" s="91"/>
      <c r="AF87" s="91"/>
      <c r="AG87" s="91"/>
      <c r="AH87" s="91"/>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row>
    <row r="88" spans="1:59" ht="15.6" x14ac:dyDescent="0.3">
      <c r="A88" s="99" t="s">
        <v>90</v>
      </c>
      <c r="B88" s="100" t="str">
        <f>VLOOKUP(A88,'CENTROS DE COSTOS'!A:D,2,0)</f>
        <v>0036-0006</v>
      </c>
      <c r="C88" s="100" t="str">
        <f>VLOOKUP(A88,'CENTROS DE COSTOS'!A:D,3,0)</f>
        <v>Wompi Oriente</v>
      </c>
      <c r="D88" s="99">
        <v>18460</v>
      </c>
      <c r="E88" s="99">
        <v>3057899</v>
      </c>
      <c r="F88" s="99">
        <v>34342</v>
      </c>
      <c r="G88" s="100" t="s">
        <v>33</v>
      </c>
      <c r="H88" s="99" t="s">
        <v>466</v>
      </c>
      <c r="I88" s="99" t="s">
        <v>474</v>
      </c>
      <c r="J88" s="99" t="s">
        <v>5799</v>
      </c>
      <c r="K88" s="100" t="s">
        <v>1170</v>
      </c>
      <c r="L88" s="99" t="s">
        <v>7118</v>
      </c>
      <c r="M88" s="101">
        <v>45986.354861111111</v>
      </c>
      <c r="N88" s="101">
        <v>45992.602777777778</v>
      </c>
      <c r="O88" s="100" t="s">
        <v>35</v>
      </c>
      <c r="P88" s="100" t="s">
        <v>35</v>
      </c>
      <c r="Q88" s="99" t="s">
        <v>1414</v>
      </c>
      <c r="R88" s="99" t="s">
        <v>1415</v>
      </c>
      <c r="S88" s="99" t="s">
        <v>9227</v>
      </c>
      <c r="T88" s="99" t="s">
        <v>1416</v>
      </c>
      <c r="U88" s="99">
        <v>48</v>
      </c>
      <c r="V88" s="100" t="str">
        <f>VLOOKUP(D88,TIPOLOGIA!A:F,5,0)</f>
        <v>LEJANA</v>
      </c>
      <c r="W88" s="100" t="str">
        <f>VLOOKUP(D88,TIPOLOGIA!A:F,6,0)</f>
        <v>TERRESTRE</v>
      </c>
      <c r="X88" s="99" t="s">
        <v>2257</v>
      </c>
      <c r="Y88" s="99">
        <v>1</v>
      </c>
      <c r="Z88" s="102">
        <f>IF(T88="SOPORTE_TELEFÓNICO",'TARIFAS 2025'!$B$14,IF(V88="PRINCIPAL",'TARIFAS 2025'!$B$11,IF(V88="INTERMEDIA",'TARIFAS 2025'!$C$11,IF(V88="LEJANA",'TARIFAS 2025'!$D$11))))</f>
        <v>40250</v>
      </c>
      <c r="AA88" s="102">
        <f t="shared" si="1"/>
        <v>40250</v>
      </c>
      <c r="AB88" s="91"/>
      <c r="AC88" s="91"/>
      <c r="AD88" s="91"/>
      <c r="AE88" s="91"/>
      <c r="AF88" s="91"/>
      <c r="AG88" s="91"/>
      <c r="AH88" s="91"/>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row>
    <row r="89" spans="1:59" ht="15.6" x14ac:dyDescent="0.3">
      <c r="A89" s="99" t="s">
        <v>71</v>
      </c>
      <c r="B89" s="100" t="str">
        <f>VLOOKUP(A89,'CENTROS DE COSTOS'!A:D,2,0)</f>
        <v>0036-0004</v>
      </c>
      <c r="C89" s="100" t="str">
        <f>VLOOKUP(A89,'CENTROS DE COSTOS'!A:D,3,0)</f>
        <v>Wompi Centro</v>
      </c>
      <c r="D89" s="99">
        <v>25053</v>
      </c>
      <c r="E89" s="99">
        <v>3071793</v>
      </c>
      <c r="F89" s="99">
        <v>48873</v>
      </c>
      <c r="G89" s="100" t="s">
        <v>33</v>
      </c>
      <c r="H89" s="99" t="s">
        <v>618</v>
      </c>
      <c r="I89" s="99" t="s">
        <v>628</v>
      </c>
      <c r="J89" s="99" t="s">
        <v>1559</v>
      </c>
      <c r="K89" s="100" t="s">
        <v>1170</v>
      </c>
      <c r="L89" s="99" t="s">
        <v>7119</v>
      </c>
      <c r="M89" s="101">
        <v>45988.537499999999</v>
      </c>
      <c r="N89" s="101">
        <v>45992.603472222218</v>
      </c>
      <c r="O89" s="100" t="s">
        <v>35</v>
      </c>
      <c r="P89" s="100" t="s">
        <v>35</v>
      </c>
      <c r="Q89" s="99" t="s">
        <v>1414</v>
      </c>
      <c r="R89" s="99" t="s">
        <v>1415</v>
      </c>
      <c r="S89" s="99" t="s">
        <v>9228</v>
      </c>
      <c r="T89" s="99" t="s">
        <v>1416</v>
      </c>
      <c r="U89" s="99">
        <v>64</v>
      </c>
      <c r="V89" s="100" t="str">
        <f>VLOOKUP(D89,TIPOLOGIA!A:F,5,0)</f>
        <v>INTERMEDIA</v>
      </c>
      <c r="W89" s="100" t="str">
        <f>VLOOKUP(D89,TIPOLOGIA!A:F,6,0)</f>
        <v>TERRESTRE</v>
      </c>
      <c r="X89" s="99" t="s">
        <v>2257</v>
      </c>
      <c r="Y89" s="99">
        <v>1</v>
      </c>
      <c r="Z89" s="102">
        <f>IF(T89="SOPORTE_TELEFÓNICO",'TARIFAS 2025'!$B$14,IF(V89="PRINCIPAL",'TARIFAS 2025'!$B$11,IF(V89="INTERMEDIA",'TARIFAS 2025'!$C$11,IF(V89="LEJANA",'TARIFAS 2025'!$D$11))))</f>
        <v>36351</v>
      </c>
      <c r="AA89" s="102">
        <f t="shared" si="1"/>
        <v>36351</v>
      </c>
      <c r="AB89" s="91"/>
      <c r="AC89" s="91"/>
      <c r="AD89" s="91"/>
      <c r="AE89" s="91"/>
      <c r="AF89" s="91"/>
      <c r="AG89" s="91"/>
      <c r="AH89" s="91"/>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row>
    <row r="90" spans="1:59" ht="15.6" x14ac:dyDescent="0.3">
      <c r="A90" s="99" t="s">
        <v>92</v>
      </c>
      <c r="B90" s="100" t="str">
        <f>VLOOKUP(A90,'CENTROS DE COSTOS'!A:D,2,0)</f>
        <v>0036-0002</v>
      </c>
      <c r="C90" s="100" t="str">
        <f>VLOOKUP(A90,'CENTROS DE COSTOS'!A:D,3,0)</f>
        <v>Wompi Eje Cafetero</v>
      </c>
      <c r="D90" s="99">
        <v>76147</v>
      </c>
      <c r="E90" s="99">
        <v>3079837</v>
      </c>
      <c r="F90" s="99">
        <v>74063</v>
      </c>
      <c r="G90" s="100" t="s">
        <v>33</v>
      </c>
      <c r="H90" s="99" t="s">
        <v>1101</v>
      </c>
      <c r="I90" s="99" t="s">
        <v>1109</v>
      </c>
      <c r="J90" s="99" t="s">
        <v>5800</v>
      </c>
      <c r="K90" s="100" t="s">
        <v>1170</v>
      </c>
      <c r="L90" s="99" t="s">
        <v>7120</v>
      </c>
      <c r="M90" s="101">
        <v>45992.333333333343</v>
      </c>
      <c r="N90" s="101">
        <v>45992.629166666673</v>
      </c>
      <c r="O90" s="100" t="s">
        <v>35</v>
      </c>
      <c r="P90" s="100" t="s">
        <v>35</v>
      </c>
      <c r="Q90" s="99" t="s">
        <v>1414</v>
      </c>
      <c r="R90" s="99" t="s">
        <v>1415</v>
      </c>
      <c r="S90" s="99" t="s">
        <v>9229</v>
      </c>
      <c r="T90" s="99" t="s">
        <v>1172</v>
      </c>
      <c r="U90" s="99">
        <v>16</v>
      </c>
      <c r="V90" s="100" t="str">
        <f>VLOOKUP(D90,TIPOLOGIA!A:F,5,0)</f>
        <v>PRINCIPAL</v>
      </c>
      <c r="W90" s="100" t="str">
        <f>VLOOKUP(D90,TIPOLOGIA!A:F,6,0)</f>
        <v>TERRESTRE</v>
      </c>
      <c r="X90" s="99" t="s">
        <v>1224</v>
      </c>
      <c r="Y90" s="99">
        <v>1</v>
      </c>
      <c r="Z90" s="102">
        <f>IF(T90="SOPORTE_TELEFÓNICO",'TARIFAS 2025'!$B$14,IF(V90="PRINCIPAL",'TARIFAS 2025'!$B$11,IF(V90="INTERMEDIA",'TARIFAS 2025'!$C$11,IF(V90="LEJANA",'TARIFAS 2025'!$D$11))))</f>
        <v>31419</v>
      </c>
      <c r="AA90" s="102">
        <f t="shared" si="1"/>
        <v>31419</v>
      </c>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row>
    <row r="91" spans="1:59" ht="15.6" x14ac:dyDescent="0.3">
      <c r="A91" s="99" t="s">
        <v>98</v>
      </c>
      <c r="B91" s="100" t="str">
        <f>VLOOKUP(A91,'CENTROS DE COSTOS'!A:D,2,0)</f>
        <v>0036-0006</v>
      </c>
      <c r="C91" s="100" t="str">
        <f>VLOOKUP(A91,'CENTROS DE COSTOS'!A:D,3,0)</f>
        <v>Wompi Oriente</v>
      </c>
      <c r="D91" s="99">
        <v>50001</v>
      </c>
      <c r="E91" s="99">
        <v>3077825</v>
      </c>
      <c r="F91" s="99">
        <v>74509</v>
      </c>
      <c r="G91" s="100" t="s">
        <v>33</v>
      </c>
      <c r="H91" s="99" t="s">
        <v>814</v>
      </c>
      <c r="I91" s="99" t="s">
        <v>98</v>
      </c>
      <c r="J91" s="99" t="s">
        <v>5801</v>
      </c>
      <c r="K91" s="100" t="s">
        <v>1170</v>
      </c>
      <c r="L91" s="99" t="s">
        <v>7121</v>
      </c>
      <c r="M91" s="101">
        <v>45992.333333333343</v>
      </c>
      <c r="N91" s="101">
        <v>45992.631249999999</v>
      </c>
      <c r="O91" s="100" t="s">
        <v>35</v>
      </c>
      <c r="P91" s="100" t="s">
        <v>35</v>
      </c>
      <c r="Q91" s="99" t="s">
        <v>1414</v>
      </c>
      <c r="R91" s="99" t="s">
        <v>1415</v>
      </c>
      <c r="S91" s="99" t="s">
        <v>9230</v>
      </c>
      <c r="T91" s="99" t="s">
        <v>1172</v>
      </c>
      <c r="U91" s="99">
        <v>32</v>
      </c>
      <c r="V91" s="100" t="str">
        <f>VLOOKUP(D91,TIPOLOGIA!A:F,5,0)</f>
        <v>PRINCIPAL</v>
      </c>
      <c r="W91" s="100" t="str">
        <f>VLOOKUP(D91,TIPOLOGIA!A:F,6,0)</f>
        <v>TERRESTRE</v>
      </c>
      <c r="X91" s="99" t="s">
        <v>1461</v>
      </c>
      <c r="Y91" s="99">
        <v>1</v>
      </c>
      <c r="Z91" s="102">
        <f>IF(T91="SOPORTE_TELEFÓNICO",'TARIFAS 2025'!$B$14,IF(V91="PRINCIPAL",'TARIFAS 2025'!$B$11,IF(V91="INTERMEDIA",'TARIFAS 2025'!$C$11,IF(V91="LEJANA",'TARIFAS 2025'!$D$11))))</f>
        <v>31419</v>
      </c>
      <c r="AA91" s="102">
        <f t="shared" si="1"/>
        <v>31419</v>
      </c>
      <c r="AB91" s="91"/>
      <c r="AC91" s="91"/>
      <c r="AD91" s="91"/>
      <c r="AE91" s="91"/>
      <c r="AF91" s="91"/>
      <c r="AG91" s="91"/>
      <c r="AH91" s="91"/>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row>
    <row r="92" spans="1:59" ht="15.6" x14ac:dyDescent="0.3">
      <c r="A92" s="99" t="s">
        <v>85</v>
      </c>
      <c r="B92" s="100" t="str">
        <f>VLOOKUP(A92,'CENTROS DE COSTOS'!A:D,2,0)</f>
        <v>0036-0006</v>
      </c>
      <c r="C92" s="100" t="str">
        <f>VLOOKUP(A92,'CENTROS DE COSTOS'!A:D,3,0)</f>
        <v>Wompi Oriente</v>
      </c>
      <c r="D92" s="99">
        <v>73001</v>
      </c>
      <c r="E92" s="99">
        <v>3067650</v>
      </c>
      <c r="F92" s="99">
        <v>55082</v>
      </c>
      <c r="G92" s="100" t="s">
        <v>33</v>
      </c>
      <c r="H92" s="99" t="s">
        <v>1056</v>
      </c>
      <c r="I92" s="99" t="s">
        <v>85</v>
      </c>
      <c r="J92" s="99" t="s">
        <v>1338</v>
      </c>
      <c r="K92" s="100" t="s">
        <v>1170</v>
      </c>
      <c r="L92" s="99" t="s">
        <v>7122</v>
      </c>
      <c r="M92" s="101">
        <v>45987.636111111111</v>
      </c>
      <c r="N92" s="101">
        <v>45992.633333333331</v>
      </c>
      <c r="O92" s="100" t="s">
        <v>35</v>
      </c>
      <c r="P92" s="100" t="s">
        <v>35</v>
      </c>
      <c r="Q92" s="99" t="s">
        <v>1414</v>
      </c>
      <c r="R92" s="99" t="s">
        <v>1415</v>
      </c>
      <c r="S92" s="99" t="s">
        <v>9231</v>
      </c>
      <c r="T92" s="99" t="s">
        <v>1172</v>
      </c>
      <c r="U92" s="99">
        <v>32</v>
      </c>
      <c r="V92" s="100" t="str">
        <f>VLOOKUP(D92,TIPOLOGIA!A:F,5,0)</f>
        <v>PRINCIPAL</v>
      </c>
      <c r="W92" s="100" t="str">
        <f>VLOOKUP(D92,TIPOLOGIA!A:F,6,0)</f>
        <v>TERRESTRE</v>
      </c>
      <c r="X92" s="99" t="s">
        <v>1213</v>
      </c>
      <c r="Y92" s="99">
        <v>1</v>
      </c>
      <c r="Z92" s="102">
        <f>IF(T92="SOPORTE_TELEFÓNICO",'TARIFAS 2025'!$B$14,IF(V92="PRINCIPAL",'TARIFAS 2025'!$B$11,IF(V92="INTERMEDIA",'TARIFAS 2025'!$C$11,IF(V92="LEJANA",'TARIFAS 2025'!$D$11))))</f>
        <v>31419</v>
      </c>
      <c r="AA92" s="102">
        <f t="shared" si="1"/>
        <v>31419</v>
      </c>
      <c r="AB92" s="91"/>
      <c r="AC92" s="91"/>
      <c r="AD92" s="91"/>
      <c r="AE92" s="91"/>
      <c r="AF92" s="91"/>
      <c r="AG92" s="91"/>
      <c r="AH92" s="91"/>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row>
    <row r="93" spans="1:59" ht="15.6" x14ac:dyDescent="0.3">
      <c r="A93" s="99" t="s">
        <v>71</v>
      </c>
      <c r="B93" s="100" t="str">
        <f>VLOOKUP(A93,'CENTROS DE COSTOS'!A:D,2,0)</f>
        <v>0036-0004</v>
      </c>
      <c r="C93" s="100" t="str">
        <f>VLOOKUP(A93,'CENTROS DE COSTOS'!A:D,3,0)</f>
        <v>Wompi Centro</v>
      </c>
      <c r="D93" s="99">
        <v>11001</v>
      </c>
      <c r="E93" s="99">
        <v>3069265</v>
      </c>
      <c r="F93" s="99">
        <v>49815</v>
      </c>
      <c r="G93" s="100" t="s">
        <v>33</v>
      </c>
      <c r="H93" s="99" t="s">
        <v>618</v>
      </c>
      <c r="I93" s="99" t="s">
        <v>71</v>
      </c>
      <c r="J93" s="99" t="s">
        <v>5802</v>
      </c>
      <c r="K93" s="100" t="s">
        <v>1170</v>
      </c>
      <c r="L93" s="99" t="s">
        <v>7123</v>
      </c>
      <c r="M93" s="101">
        <v>45988.345833333333</v>
      </c>
      <c r="N93" s="101">
        <v>45992.637499999997</v>
      </c>
      <c r="O93" s="100" t="s">
        <v>35</v>
      </c>
      <c r="P93" s="100" t="s">
        <v>35</v>
      </c>
      <c r="Q93" s="99" t="s">
        <v>1414</v>
      </c>
      <c r="R93" s="99" t="s">
        <v>1415</v>
      </c>
      <c r="S93" s="99" t="s">
        <v>9232</v>
      </c>
      <c r="T93" s="99" t="s">
        <v>1172</v>
      </c>
      <c r="U93" s="99">
        <v>64</v>
      </c>
      <c r="V93" s="100" t="str">
        <f>VLOOKUP(D93,TIPOLOGIA!A:F,5,0)</f>
        <v>PRINCIPAL</v>
      </c>
      <c r="W93" s="100" t="str">
        <f>VLOOKUP(D93,TIPOLOGIA!A:F,6,0)</f>
        <v>TERRESTRE</v>
      </c>
      <c r="X93" s="99" t="s">
        <v>1202</v>
      </c>
      <c r="Y93" s="99">
        <v>1</v>
      </c>
      <c r="Z93" s="102">
        <f>IF(T93="SOPORTE_TELEFÓNICO",'TARIFAS 2025'!$B$14,IF(V93="PRINCIPAL",'TARIFAS 2025'!$B$11,IF(V93="INTERMEDIA",'TARIFAS 2025'!$C$11,IF(V93="LEJANA",'TARIFAS 2025'!$D$11))))</f>
        <v>31419</v>
      </c>
      <c r="AA93" s="102">
        <f t="shared" si="1"/>
        <v>31419</v>
      </c>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row>
    <row r="94" spans="1:59" ht="15.6" x14ac:dyDescent="0.3">
      <c r="A94" s="99" t="s">
        <v>71</v>
      </c>
      <c r="B94" s="100" t="str">
        <f>VLOOKUP(A94,'CENTROS DE COSTOS'!A:D,2,0)</f>
        <v>0036-0004</v>
      </c>
      <c r="C94" s="100" t="str">
        <f>VLOOKUP(A94,'CENTROS DE COSTOS'!A:D,3,0)</f>
        <v>Wompi Centro</v>
      </c>
      <c r="D94" s="99">
        <v>11001</v>
      </c>
      <c r="E94" s="99">
        <v>3076466</v>
      </c>
      <c r="F94" s="99">
        <v>40095</v>
      </c>
      <c r="G94" s="100" t="s">
        <v>33</v>
      </c>
      <c r="H94" s="99" t="s">
        <v>618</v>
      </c>
      <c r="I94" s="99" t="s">
        <v>71</v>
      </c>
      <c r="J94" s="99" t="s">
        <v>5803</v>
      </c>
      <c r="K94" s="100" t="s">
        <v>1170</v>
      </c>
      <c r="L94" s="99" t="s">
        <v>7124</v>
      </c>
      <c r="M94" s="101">
        <v>45989.552083333343</v>
      </c>
      <c r="N94" s="101">
        <v>45992.645138888889</v>
      </c>
      <c r="O94" s="100" t="s">
        <v>35</v>
      </c>
      <c r="P94" s="100" t="s">
        <v>35</v>
      </c>
      <c r="Q94" s="99" t="s">
        <v>1414</v>
      </c>
      <c r="R94" s="99" t="s">
        <v>1415</v>
      </c>
      <c r="S94" s="99" t="s">
        <v>9233</v>
      </c>
      <c r="T94" s="99" t="s">
        <v>1172</v>
      </c>
      <c r="U94" s="99">
        <v>48</v>
      </c>
      <c r="V94" s="100" t="str">
        <f>VLOOKUP(D94,TIPOLOGIA!A:F,5,0)</f>
        <v>PRINCIPAL</v>
      </c>
      <c r="W94" s="100" t="str">
        <f>VLOOKUP(D94,TIPOLOGIA!A:F,6,0)</f>
        <v>TERRESTRE</v>
      </c>
      <c r="X94" s="99" t="s">
        <v>1202</v>
      </c>
      <c r="Y94" s="99">
        <v>1</v>
      </c>
      <c r="Z94" s="102">
        <f>IF(T94="SOPORTE_TELEFÓNICO",'TARIFAS 2025'!$B$14,IF(V94="PRINCIPAL",'TARIFAS 2025'!$B$11,IF(V94="INTERMEDIA",'TARIFAS 2025'!$C$11,IF(V94="LEJANA",'TARIFAS 2025'!$D$11))))</f>
        <v>31419</v>
      </c>
      <c r="AA94" s="102">
        <f t="shared" si="1"/>
        <v>31419</v>
      </c>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row>
    <row r="95" spans="1:59" ht="15.6" x14ac:dyDescent="0.3">
      <c r="A95" s="99" t="s">
        <v>81</v>
      </c>
      <c r="B95" s="100" t="str">
        <f>VLOOKUP(A95,'CENTROS DE COSTOS'!A:D,2,0)</f>
        <v>0036-0007</v>
      </c>
      <c r="C95" s="100" t="str">
        <f>VLOOKUP(A95,'CENTROS DE COSTOS'!A:D,3,0)</f>
        <v>Wompi Santander</v>
      </c>
      <c r="D95" s="99">
        <v>54001</v>
      </c>
      <c r="E95" s="99">
        <v>3081696</v>
      </c>
      <c r="F95" s="99">
        <v>40083</v>
      </c>
      <c r="G95" s="100" t="s">
        <v>33</v>
      </c>
      <c r="H95" s="99" t="s">
        <v>891</v>
      </c>
      <c r="I95" s="99" t="s">
        <v>81</v>
      </c>
      <c r="J95" s="99" t="s">
        <v>5804</v>
      </c>
      <c r="K95" s="100" t="s">
        <v>1170</v>
      </c>
      <c r="L95" s="99" t="s">
        <v>7125</v>
      </c>
      <c r="M95" s="101">
        <v>45992.405555555553</v>
      </c>
      <c r="N95" s="101">
        <v>45992.646527777782</v>
      </c>
      <c r="O95" s="100" t="s">
        <v>35</v>
      </c>
      <c r="P95" s="100" t="s">
        <v>35</v>
      </c>
      <c r="Q95" s="99" t="s">
        <v>1414</v>
      </c>
      <c r="R95" s="99" t="s">
        <v>1415</v>
      </c>
      <c r="S95" s="99" t="s">
        <v>9234</v>
      </c>
      <c r="T95" s="99" t="s">
        <v>1172</v>
      </c>
      <c r="U95" s="99">
        <v>64</v>
      </c>
      <c r="V95" s="100" t="str">
        <f>VLOOKUP(D95,TIPOLOGIA!A:F,5,0)</f>
        <v>PRINCIPAL</v>
      </c>
      <c r="W95" s="100" t="str">
        <f>VLOOKUP(D95,TIPOLOGIA!A:F,6,0)</f>
        <v>TERRESTRE</v>
      </c>
      <c r="X95" s="99" t="s">
        <v>1199</v>
      </c>
      <c r="Y95" s="99">
        <v>1</v>
      </c>
      <c r="Z95" s="102">
        <f>IF(T95="SOPORTE_TELEFÓNICO",'TARIFAS 2025'!$B$14,IF(V95="PRINCIPAL",'TARIFAS 2025'!$B$11,IF(V95="INTERMEDIA",'TARIFAS 2025'!$C$11,IF(V95="LEJANA",'TARIFAS 2025'!$D$11))))</f>
        <v>31419</v>
      </c>
      <c r="AA95" s="102">
        <f t="shared" si="1"/>
        <v>31419</v>
      </c>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row>
    <row r="96" spans="1:59" ht="15.6" x14ac:dyDescent="0.3">
      <c r="A96" s="99" t="s">
        <v>85</v>
      </c>
      <c r="B96" s="100" t="str">
        <f>VLOOKUP(A96,'CENTROS DE COSTOS'!A:D,2,0)</f>
        <v>0036-0006</v>
      </c>
      <c r="C96" s="100" t="str">
        <f>VLOOKUP(A96,'CENTROS DE COSTOS'!A:D,3,0)</f>
        <v>Wompi Oriente</v>
      </c>
      <c r="D96" s="99">
        <v>73001</v>
      </c>
      <c r="E96" s="99">
        <v>3071942</v>
      </c>
      <c r="F96" s="99">
        <v>71403</v>
      </c>
      <c r="G96" s="100" t="s">
        <v>33</v>
      </c>
      <c r="H96" s="99" t="s">
        <v>1056</v>
      </c>
      <c r="I96" s="99" t="s">
        <v>85</v>
      </c>
      <c r="J96" s="99" t="s">
        <v>2088</v>
      </c>
      <c r="K96" s="100" t="s">
        <v>1170</v>
      </c>
      <c r="L96" s="99" t="s">
        <v>7126</v>
      </c>
      <c r="M96" s="101">
        <v>45988.551388888889</v>
      </c>
      <c r="N96" s="101">
        <v>45992.649305555547</v>
      </c>
      <c r="O96" s="100" t="s">
        <v>35</v>
      </c>
      <c r="P96" s="100" t="s">
        <v>35</v>
      </c>
      <c r="Q96" s="99" t="s">
        <v>1414</v>
      </c>
      <c r="R96" s="99" t="s">
        <v>1415</v>
      </c>
      <c r="S96" s="99" t="s">
        <v>9199</v>
      </c>
      <c r="T96" s="99" t="s">
        <v>1172</v>
      </c>
      <c r="U96" s="99">
        <v>40</v>
      </c>
      <c r="V96" s="100" t="str">
        <f>VLOOKUP(D96,TIPOLOGIA!A:F,5,0)</f>
        <v>PRINCIPAL</v>
      </c>
      <c r="W96" s="100" t="str">
        <f>VLOOKUP(D96,TIPOLOGIA!A:F,6,0)</f>
        <v>TERRESTRE</v>
      </c>
      <c r="X96" s="99" t="s">
        <v>1213</v>
      </c>
      <c r="Y96" s="99">
        <v>1</v>
      </c>
      <c r="Z96" s="102">
        <f>IF(T96="SOPORTE_TELEFÓNICO",'TARIFAS 2025'!$B$14,IF(V96="PRINCIPAL",'TARIFAS 2025'!$B$11,IF(V96="INTERMEDIA",'TARIFAS 2025'!$C$11,IF(V96="LEJANA",'TARIFAS 2025'!$D$11))))</f>
        <v>31419</v>
      </c>
      <c r="AA96" s="102">
        <f t="shared" si="1"/>
        <v>31419</v>
      </c>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row>
    <row r="97" spans="1:59" ht="15.6" x14ac:dyDescent="0.3">
      <c r="A97" s="99" t="s">
        <v>74</v>
      </c>
      <c r="B97" s="100" t="str">
        <f>VLOOKUP(A97,'CENTROS DE COSTOS'!A:D,2,0)</f>
        <v>0036-0007</v>
      </c>
      <c r="C97" s="100" t="str">
        <f>VLOOKUP(A97,'CENTROS DE COSTOS'!A:D,3,0)</f>
        <v>Wompi Santander</v>
      </c>
      <c r="D97" s="99">
        <v>68001</v>
      </c>
      <c r="E97" s="99">
        <v>3070412</v>
      </c>
      <c r="F97" s="99">
        <v>46041</v>
      </c>
      <c r="G97" s="100" t="s">
        <v>33</v>
      </c>
      <c r="H97" s="99" t="s">
        <v>963</v>
      </c>
      <c r="I97" s="99" t="s">
        <v>74</v>
      </c>
      <c r="J97" s="99" t="s">
        <v>5805</v>
      </c>
      <c r="K97" s="100" t="s">
        <v>1170</v>
      </c>
      <c r="L97" s="99" t="s">
        <v>7127</v>
      </c>
      <c r="M97" s="101">
        <v>45988.40902777778</v>
      </c>
      <c r="N97" s="101">
        <v>45992.650694444441</v>
      </c>
      <c r="O97" s="100" t="s">
        <v>35</v>
      </c>
      <c r="P97" s="100" t="s">
        <v>35</v>
      </c>
      <c r="Q97" s="99" t="s">
        <v>1414</v>
      </c>
      <c r="R97" s="99" t="s">
        <v>1415</v>
      </c>
      <c r="S97" s="99" t="s">
        <v>9235</v>
      </c>
      <c r="T97" s="99" t="s">
        <v>1172</v>
      </c>
      <c r="U97" s="99">
        <v>40</v>
      </c>
      <c r="V97" s="100" t="str">
        <f>VLOOKUP(D97,TIPOLOGIA!A:F,5,0)</f>
        <v>PRINCIPAL</v>
      </c>
      <c r="W97" s="100" t="str">
        <f>VLOOKUP(D97,TIPOLOGIA!A:F,6,0)</f>
        <v>TERRESTRE</v>
      </c>
      <c r="X97" s="99" t="s">
        <v>1203</v>
      </c>
      <c r="Y97" s="99">
        <v>1</v>
      </c>
      <c r="Z97" s="102">
        <f>IF(T97="SOPORTE_TELEFÓNICO",'TARIFAS 2025'!$B$14,IF(V97="PRINCIPAL",'TARIFAS 2025'!$B$11,IF(V97="INTERMEDIA",'TARIFAS 2025'!$C$11,IF(V97="LEJANA",'TARIFAS 2025'!$D$11))))</f>
        <v>31419</v>
      </c>
      <c r="AA97" s="102">
        <f t="shared" si="1"/>
        <v>31419</v>
      </c>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row>
    <row r="98" spans="1:59" ht="15.6" x14ac:dyDescent="0.3">
      <c r="A98" s="99" t="s">
        <v>85</v>
      </c>
      <c r="B98" s="100" t="str">
        <f>VLOOKUP(A98,'CENTROS DE COSTOS'!A:D,2,0)</f>
        <v>0036-0006</v>
      </c>
      <c r="C98" s="100" t="str">
        <f>VLOOKUP(A98,'CENTROS DE COSTOS'!A:D,3,0)</f>
        <v>Wompi Oriente</v>
      </c>
      <c r="D98" s="99">
        <v>73001</v>
      </c>
      <c r="E98" s="99">
        <v>3071940</v>
      </c>
      <c r="F98" s="99">
        <v>71403</v>
      </c>
      <c r="G98" s="100" t="s">
        <v>33</v>
      </c>
      <c r="H98" s="99" t="s">
        <v>1056</v>
      </c>
      <c r="I98" s="99" t="s">
        <v>85</v>
      </c>
      <c r="J98" s="99" t="s">
        <v>2088</v>
      </c>
      <c r="K98" s="100" t="s">
        <v>1170</v>
      </c>
      <c r="L98" s="99" t="s">
        <v>7128</v>
      </c>
      <c r="M98" s="101">
        <v>45988.548611111109</v>
      </c>
      <c r="N98" s="101">
        <v>45992.656944444447</v>
      </c>
      <c r="O98" s="100" t="s">
        <v>35</v>
      </c>
      <c r="P98" s="100" t="s">
        <v>35</v>
      </c>
      <c r="Q98" s="99" t="s">
        <v>1414</v>
      </c>
      <c r="R98" s="99" t="s">
        <v>1415</v>
      </c>
      <c r="S98" s="99" t="s">
        <v>9199</v>
      </c>
      <c r="T98" s="99" t="s">
        <v>1172</v>
      </c>
      <c r="U98" s="99">
        <v>40</v>
      </c>
      <c r="V98" s="100" t="str">
        <f>VLOOKUP(D98,TIPOLOGIA!A:F,5,0)</f>
        <v>PRINCIPAL</v>
      </c>
      <c r="W98" s="100" t="str">
        <f>VLOOKUP(D98,TIPOLOGIA!A:F,6,0)</f>
        <v>TERRESTRE</v>
      </c>
      <c r="X98" s="99" t="s">
        <v>1213</v>
      </c>
      <c r="Y98" s="99">
        <v>1</v>
      </c>
      <c r="Z98" s="102">
        <f>IF(T98="SOPORTE_TELEFÓNICO",'TARIFAS 2025'!$B$14,IF(V98="PRINCIPAL",'TARIFAS 2025'!$B$11,IF(V98="INTERMEDIA",'TARIFAS 2025'!$C$11,IF(V98="LEJANA",'TARIFAS 2025'!$D$11))))</f>
        <v>31419</v>
      </c>
      <c r="AA98" s="102">
        <f t="shared" si="1"/>
        <v>31419</v>
      </c>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row>
    <row r="99" spans="1:59" ht="15.6" x14ac:dyDescent="0.3">
      <c r="A99" s="99" t="s">
        <v>81</v>
      </c>
      <c r="B99" s="100" t="str">
        <f>VLOOKUP(A99,'CENTROS DE COSTOS'!A:D,2,0)</f>
        <v>0036-0007</v>
      </c>
      <c r="C99" s="100" t="str">
        <f>VLOOKUP(A99,'CENTROS DE COSTOS'!A:D,3,0)</f>
        <v>Wompi Santander</v>
      </c>
      <c r="D99" s="99">
        <v>54001</v>
      </c>
      <c r="E99" s="99">
        <v>3079123</v>
      </c>
      <c r="F99" s="99">
        <v>80264</v>
      </c>
      <c r="G99" s="100" t="s">
        <v>33</v>
      </c>
      <c r="H99" s="99" t="s">
        <v>891</v>
      </c>
      <c r="I99" s="99" t="s">
        <v>81</v>
      </c>
      <c r="J99" s="99" t="s">
        <v>5806</v>
      </c>
      <c r="K99" s="100" t="s">
        <v>1170</v>
      </c>
      <c r="L99" s="99" t="s">
        <v>7129</v>
      </c>
      <c r="M99" s="101">
        <v>45992.333333333343</v>
      </c>
      <c r="N99" s="101">
        <v>45992.661805555559</v>
      </c>
      <c r="O99" s="100" t="s">
        <v>35</v>
      </c>
      <c r="P99" s="100" t="s">
        <v>35</v>
      </c>
      <c r="Q99" s="99" t="s">
        <v>1414</v>
      </c>
      <c r="R99" s="99" t="s">
        <v>1415</v>
      </c>
      <c r="S99" s="99" t="s">
        <v>9236</v>
      </c>
      <c r="T99" s="99" t="s">
        <v>1172</v>
      </c>
      <c r="U99" s="99">
        <v>16</v>
      </c>
      <c r="V99" s="100" t="str">
        <f>VLOOKUP(D99,TIPOLOGIA!A:F,5,0)</f>
        <v>PRINCIPAL</v>
      </c>
      <c r="W99" s="100" t="str">
        <f>VLOOKUP(D99,TIPOLOGIA!A:F,6,0)</f>
        <v>TERRESTRE</v>
      </c>
      <c r="X99" s="99" t="s">
        <v>1188</v>
      </c>
      <c r="Y99" s="99">
        <v>1</v>
      </c>
      <c r="Z99" s="102">
        <f>IF(T99="SOPORTE_TELEFÓNICO",'TARIFAS 2025'!$B$14,IF(V99="PRINCIPAL",'TARIFAS 2025'!$B$11,IF(V99="INTERMEDIA",'TARIFAS 2025'!$C$11,IF(V99="LEJANA",'TARIFAS 2025'!$D$11))))</f>
        <v>31419</v>
      </c>
      <c r="AA99" s="102">
        <f t="shared" si="1"/>
        <v>31419</v>
      </c>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row>
    <row r="100" spans="1:59" ht="15.6" x14ac:dyDescent="0.3">
      <c r="A100" s="99" t="s">
        <v>77</v>
      </c>
      <c r="B100" s="100" t="str">
        <f>VLOOKUP(A100,'CENTROS DE COSTOS'!A:D,2,0)</f>
        <v>0036-0003</v>
      </c>
      <c r="C100" s="100" t="str">
        <f>VLOOKUP(A100,'CENTROS DE COSTOS'!A:D,3,0)</f>
        <v>Wompi Suroccidente</v>
      </c>
      <c r="D100" s="99">
        <v>19001</v>
      </c>
      <c r="E100" s="99">
        <v>3072940</v>
      </c>
      <c r="F100" s="99">
        <v>31787</v>
      </c>
      <c r="G100" s="100" t="s">
        <v>33</v>
      </c>
      <c r="H100" s="99" t="s">
        <v>498</v>
      </c>
      <c r="I100" s="99" t="s">
        <v>93</v>
      </c>
      <c r="J100" s="99" t="s">
        <v>5807</v>
      </c>
      <c r="K100" s="100" t="s">
        <v>1170</v>
      </c>
      <c r="L100" s="99" t="s">
        <v>7130</v>
      </c>
      <c r="M100" s="101">
        <v>45988.645138888889</v>
      </c>
      <c r="N100" s="101">
        <v>45992.666666666657</v>
      </c>
      <c r="O100" s="100" t="s">
        <v>35</v>
      </c>
      <c r="P100" s="100" t="s">
        <v>35</v>
      </c>
      <c r="Q100" s="99" t="s">
        <v>1414</v>
      </c>
      <c r="R100" s="99" t="s">
        <v>1415</v>
      </c>
      <c r="S100" s="99" t="s">
        <v>9237</v>
      </c>
      <c r="T100" s="99" t="s">
        <v>1172</v>
      </c>
      <c r="U100" s="99">
        <v>40</v>
      </c>
      <c r="V100" s="100" t="str">
        <f>VLOOKUP(D100,TIPOLOGIA!A:F,5,0)</f>
        <v>LEJANA</v>
      </c>
      <c r="W100" s="100" t="str">
        <f>VLOOKUP(D100,TIPOLOGIA!A:F,6,0)</f>
        <v>TERRESTRE</v>
      </c>
      <c r="X100" s="99" t="s">
        <v>1194</v>
      </c>
      <c r="Y100" s="99">
        <v>1</v>
      </c>
      <c r="Z100" s="102">
        <f>IF(T100="SOPORTE_TELEFÓNICO",'TARIFAS 2025'!$B$14,IF(V100="PRINCIPAL",'TARIFAS 2025'!$B$11,IF(V100="INTERMEDIA",'TARIFAS 2025'!$C$11,IF(V100="LEJANA",'TARIFAS 2025'!$D$11))))</f>
        <v>40250</v>
      </c>
      <c r="AA100" s="102">
        <f t="shared" si="1"/>
        <v>40250</v>
      </c>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row>
    <row r="101" spans="1:59" ht="15.6" x14ac:dyDescent="0.3">
      <c r="A101" s="99" t="s">
        <v>81</v>
      </c>
      <c r="B101" s="100" t="str">
        <f>VLOOKUP(A101,'CENTROS DE COSTOS'!A:D,2,0)</f>
        <v>0036-0007</v>
      </c>
      <c r="C101" s="100" t="str">
        <f>VLOOKUP(A101,'CENTROS DE COSTOS'!A:D,3,0)</f>
        <v>Wompi Santander</v>
      </c>
      <c r="D101" s="99">
        <v>54001</v>
      </c>
      <c r="E101" s="99">
        <v>3082766</v>
      </c>
      <c r="F101" s="99">
        <v>63459</v>
      </c>
      <c r="G101" s="100" t="s">
        <v>33</v>
      </c>
      <c r="H101" s="99" t="s">
        <v>891</v>
      </c>
      <c r="I101" s="99" t="s">
        <v>81</v>
      </c>
      <c r="J101" s="99" t="s">
        <v>5808</v>
      </c>
      <c r="K101" s="100" t="s">
        <v>1170</v>
      </c>
      <c r="L101" s="99" t="s">
        <v>7131</v>
      </c>
      <c r="M101" s="101">
        <v>45992.440972222219</v>
      </c>
      <c r="N101" s="101">
        <v>45992.672222222223</v>
      </c>
      <c r="O101" s="100" t="s">
        <v>35</v>
      </c>
      <c r="P101" s="100" t="s">
        <v>35</v>
      </c>
      <c r="Q101" s="99" t="s">
        <v>1414</v>
      </c>
      <c r="R101" s="99" t="s">
        <v>1415</v>
      </c>
      <c r="S101" s="99" t="s">
        <v>9238</v>
      </c>
      <c r="T101" s="99" t="s">
        <v>1172</v>
      </c>
      <c r="U101" s="99">
        <v>40</v>
      </c>
      <c r="V101" s="100" t="str">
        <f>VLOOKUP(D101,TIPOLOGIA!A:F,5,0)</f>
        <v>PRINCIPAL</v>
      </c>
      <c r="W101" s="100" t="str">
        <f>VLOOKUP(D101,TIPOLOGIA!A:F,6,0)</f>
        <v>TERRESTRE</v>
      </c>
      <c r="X101" s="99" t="s">
        <v>1199</v>
      </c>
      <c r="Y101" s="99">
        <v>1</v>
      </c>
      <c r="Z101" s="102">
        <f>IF(T101="SOPORTE_TELEFÓNICO",'TARIFAS 2025'!$B$14,IF(V101="PRINCIPAL",'TARIFAS 2025'!$B$11,IF(V101="INTERMEDIA",'TARIFAS 2025'!$C$11,IF(V101="LEJANA",'TARIFAS 2025'!$D$11))))</f>
        <v>31419</v>
      </c>
      <c r="AA101" s="102">
        <f t="shared" si="1"/>
        <v>31419</v>
      </c>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row>
    <row r="102" spans="1:59" ht="15.6" x14ac:dyDescent="0.3">
      <c r="A102" s="99" t="s">
        <v>71</v>
      </c>
      <c r="B102" s="100" t="str">
        <f>VLOOKUP(A102,'CENTROS DE COSTOS'!A:D,2,0)</f>
        <v>0036-0004</v>
      </c>
      <c r="C102" s="100" t="str">
        <f>VLOOKUP(A102,'CENTROS DE COSTOS'!A:D,3,0)</f>
        <v>Wompi Centro</v>
      </c>
      <c r="D102" s="99">
        <v>11001</v>
      </c>
      <c r="E102" s="99">
        <v>3065363</v>
      </c>
      <c r="F102" s="99">
        <v>37521</v>
      </c>
      <c r="G102" s="100" t="s">
        <v>33</v>
      </c>
      <c r="H102" s="99" t="s">
        <v>618</v>
      </c>
      <c r="I102" s="99" t="s">
        <v>71</v>
      </c>
      <c r="J102" s="99" t="s">
        <v>5809</v>
      </c>
      <c r="K102" s="100" t="s">
        <v>1170</v>
      </c>
      <c r="L102" s="99" t="s">
        <v>7132</v>
      </c>
      <c r="M102" s="101">
        <v>45987.427777777782</v>
      </c>
      <c r="N102" s="101">
        <v>45992.675694444442</v>
      </c>
      <c r="O102" s="100" t="s">
        <v>35</v>
      </c>
      <c r="P102" s="100" t="s">
        <v>35</v>
      </c>
      <c r="Q102" s="99" t="s">
        <v>1414</v>
      </c>
      <c r="R102" s="99" t="s">
        <v>1415</v>
      </c>
      <c r="S102" s="99" t="s">
        <v>9239</v>
      </c>
      <c r="T102" s="99" t="s">
        <v>1172</v>
      </c>
      <c r="U102" s="99">
        <v>8</v>
      </c>
      <c r="V102" s="100" t="str">
        <f>VLOOKUP(D102,TIPOLOGIA!A:F,5,0)</f>
        <v>PRINCIPAL</v>
      </c>
      <c r="W102" s="100" t="str">
        <f>VLOOKUP(D102,TIPOLOGIA!A:F,6,0)</f>
        <v>TERRESTRE</v>
      </c>
      <c r="X102" s="99" t="s">
        <v>1216</v>
      </c>
      <c r="Y102" s="99">
        <v>1</v>
      </c>
      <c r="Z102" s="102">
        <f>IF(T102="SOPORTE_TELEFÓNICO",'TARIFAS 2025'!$B$14,IF(V102="PRINCIPAL",'TARIFAS 2025'!$B$11,IF(V102="INTERMEDIA",'TARIFAS 2025'!$C$11,IF(V102="LEJANA",'TARIFAS 2025'!$D$11))))</f>
        <v>31419</v>
      </c>
      <c r="AA102" s="102">
        <f t="shared" si="1"/>
        <v>31419</v>
      </c>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row>
    <row r="103" spans="1:59" ht="15.6" x14ac:dyDescent="0.3">
      <c r="A103" s="99" t="s">
        <v>98</v>
      </c>
      <c r="B103" s="100" t="str">
        <f>VLOOKUP(A103,'CENTROS DE COSTOS'!A:D,2,0)</f>
        <v>0036-0006</v>
      </c>
      <c r="C103" s="100" t="str">
        <f>VLOOKUP(A103,'CENTROS DE COSTOS'!A:D,3,0)</f>
        <v>Wompi Oriente</v>
      </c>
      <c r="D103" s="99">
        <v>50573</v>
      </c>
      <c r="E103" s="99">
        <v>3071057</v>
      </c>
      <c r="F103" s="99">
        <v>73059</v>
      </c>
      <c r="G103" s="100" t="s">
        <v>33</v>
      </c>
      <c r="H103" s="99" t="s">
        <v>814</v>
      </c>
      <c r="I103" s="99" t="s">
        <v>833</v>
      </c>
      <c r="J103" s="99" t="s">
        <v>5810</v>
      </c>
      <c r="K103" s="100" t="s">
        <v>1170</v>
      </c>
      <c r="L103" s="99" t="s">
        <v>7133</v>
      </c>
      <c r="M103" s="101">
        <v>45988.453472222223</v>
      </c>
      <c r="N103" s="101">
        <v>45992.675694444442</v>
      </c>
      <c r="O103" s="100" t="s">
        <v>35</v>
      </c>
      <c r="P103" s="100" t="s">
        <v>35</v>
      </c>
      <c r="Q103" s="99" t="s">
        <v>1414</v>
      </c>
      <c r="R103" s="99" t="s">
        <v>1415</v>
      </c>
      <c r="S103" s="99" t="s">
        <v>9240</v>
      </c>
      <c r="T103" s="99" t="s">
        <v>1416</v>
      </c>
      <c r="U103" s="99">
        <v>16</v>
      </c>
      <c r="V103" s="100" t="str">
        <f>VLOOKUP(D103,TIPOLOGIA!A:F,5,0)</f>
        <v>INTERMEDIA</v>
      </c>
      <c r="W103" s="100" t="str">
        <f>VLOOKUP(D103,TIPOLOGIA!A:F,6,0)</f>
        <v>TERRESTRE</v>
      </c>
      <c r="X103" s="99" t="s">
        <v>1461</v>
      </c>
      <c r="Y103" s="99">
        <v>1</v>
      </c>
      <c r="Z103" s="102">
        <f>IF(T103="SOPORTE_TELEFÓNICO",'TARIFAS 2025'!$B$14,IF(V103="PRINCIPAL",'TARIFAS 2025'!$B$11,IF(V103="INTERMEDIA",'TARIFAS 2025'!$C$11,IF(V103="LEJANA",'TARIFAS 2025'!$D$11))))</f>
        <v>36351</v>
      </c>
      <c r="AA103" s="102">
        <f t="shared" si="1"/>
        <v>36351</v>
      </c>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row>
    <row r="104" spans="1:59" ht="15.6" x14ac:dyDescent="0.3">
      <c r="A104" s="99" t="s">
        <v>89</v>
      </c>
      <c r="B104" s="100" t="str">
        <f>VLOOKUP(A104,'CENTROS DE COSTOS'!A:D,2,0)</f>
        <v>0036-0001</v>
      </c>
      <c r="C104" s="100" t="str">
        <f>VLOOKUP(A104,'CENTROS DE COSTOS'!A:D,3,0)</f>
        <v>Wompi Costa</v>
      </c>
      <c r="D104" s="99">
        <v>23001</v>
      </c>
      <c r="E104" s="99">
        <v>3071297</v>
      </c>
      <c r="F104" s="99">
        <v>66407</v>
      </c>
      <c r="G104" s="100" t="s">
        <v>33</v>
      </c>
      <c r="H104" s="99" t="s">
        <v>276</v>
      </c>
      <c r="I104" s="99" t="s">
        <v>89</v>
      </c>
      <c r="J104" s="99" t="s">
        <v>5811</v>
      </c>
      <c r="K104" s="100" t="s">
        <v>1170</v>
      </c>
      <c r="L104" s="99" t="s">
        <v>7134</v>
      </c>
      <c r="M104" s="101">
        <v>45988.482638888891</v>
      </c>
      <c r="N104" s="101">
        <v>45992.680555555547</v>
      </c>
      <c r="O104" s="100" t="s">
        <v>35</v>
      </c>
      <c r="P104" s="100" t="s">
        <v>35</v>
      </c>
      <c r="Q104" s="99" t="s">
        <v>1414</v>
      </c>
      <c r="R104" s="99" t="s">
        <v>1415</v>
      </c>
      <c r="S104" s="99" t="s">
        <v>9241</v>
      </c>
      <c r="T104" s="99" t="s">
        <v>1172</v>
      </c>
      <c r="U104" s="99">
        <v>48</v>
      </c>
      <c r="V104" s="100" t="str">
        <f>VLOOKUP(D104,TIPOLOGIA!A:F,5,0)</f>
        <v>PRINCIPAL</v>
      </c>
      <c r="W104" s="100" t="str">
        <f>VLOOKUP(D104,TIPOLOGIA!A:F,6,0)</f>
        <v>TERRESTRE</v>
      </c>
      <c r="X104" s="99" t="s">
        <v>1181</v>
      </c>
      <c r="Y104" s="99">
        <v>1</v>
      </c>
      <c r="Z104" s="102">
        <f>IF(T104="SOPORTE_TELEFÓNICO",'TARIFAS 2025'!$B$14,IF(V104="PRINCIPAL",'TARIFAS 2025'!$B$11,IF(V104="INTERMEDIA",'TARIFAS 2025'!$C$11,IF(V104="LEJANA",'TARIFAS 2025'!$D$11))))</f>
        <v>31419</v>
      </c>
      <c r="AA104" s="102">
        <f t="shared" si="1"/>
        <v>31419</v>
      </c>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row>
    <row r="105" spans="1:59" ht="15.6" x14ac:dyDescent="0.3">
      <c r="A105" s="99" t="s">
        <v>81</v>
      </c>
      <c r="B105" s="100" t="str">
        <f>VLOOKUP(A105,'CENTROS DE COSTOS'!A:D,2,0)</f>
        <v>0036-0007</v>
      </c>
      <c r="C105" s="100" t="str">
        <f>VLOOKUP(A105,'CENTROS DE COSTOS'!A:D,3,0)</f>
        <v>Wompi Santander</v>
      </c>
      <c r="D105" s="99">
        <v>54001</v>
      </c>
      <c r="E105" s="99">
        <v>3079327</v>
      </c>
      <c r="F105" s="99">
        <v>80260</v>
      </c>
      <c r="G105" s="100" t="s">
        <v>33</v>
      </c>
      <c r="H105" s="99" t="s">
        <v>891</v>
      </c>
      <c r="I105" s="99" t="s">
        <v>81</v>
      </c>
      <c r="J105" s="99" t="s">
        <v>1809</v>
      </c>
      <c r="K105" s="100" t="s">
        <v>1170</v>
      </c>
      <c r="L105" s="99" t="s">
        <v>7135</v>
      </c>
      <c r="M105" s="101">
        <v>45992.333333333343</v>
      </c>
      <c r="N105" s="101">
        <v>45992.6875</v>
      </c>
      <c r="O105" s="100" t="s">
        <v>35</v>
      </c>
      <c r="P105" s="100" t="s">
        <v>35</v>
      </c>
      <c r="Q105" s="99" t="s">
        <v>1414</v>
      </c>
      <c r="R105" s="99" t="s">
        <v>1415</v>
      </c>
      <c r="S105" s="99" t="s">
        <v>9242</v>
      </c>
      <c r="T105" s="99" t="s">
        <v>1172</v>
      </c>
      <c r="U105" s="99">
        <v>16</v>
      </c>
      <c r="V105" s="100" t="str">
        <f>VLOOKUP(D105,TIPOLOGIA!A:F,5,0)</f>
        <v>PRINCIPAL</v>
      </c>
      <c r="W105" s="100" t="str">
        <f>VLOOKUP(D105,TIPOLOGIA!A:F,6,0)</f>
        <v>TERRESTRE</v>
      </c>
      <c r="X105" s="99" t="s">
        <v>1188</v>
      </c>
      <c r="Y105" s="99">
        <v>1</v>
      </c>
      <c r="Z105" s="102">
        <f>IF(T105="SOPORTE_TELEFÓNICO",'TARIFAS 2025'!$B$14,IF(V105="PRINCIPAL",'TARIFAS 2025'!$B$11,IF(V105="INTERMEDIA",'TARIFAS 2025'!$C$11,IF(V105="LEJANA",'TARIFAS 2025'!$D$11))))</f>
        <v>31419</v>
      </c>
      <c r="AA105" s="102">
        <f t="shared" si="1"/>
        <v>31419</v>
      </c>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row>
    <row r="106" spans="1:59" ht="15.6" x14ac:dyDescent="0.3">
      <c r="A106" s="99" t="s">
        <v>92</v>
      </c>
      <c r="B106" s="100" t="str">
        <f>VLOOKUP(A106,'CENTROS DE COSTOS'!A:D,2,0)</f>
        <v>0036-0002</v>
      </c>
      <c r="C106" s="100" t="str">
        <f>VLOOKUP(A106,'CENTROS DE COSTOS'!A:D,3,0)</f>
        <v>Wompi Eje Cafetero</v>
      </c>
      <c r="D106" s="99">
        <v>76147</v>
      </c>
      <c r="E106" s="99">
        <v>3077972</v>
      </c>
      <c r="F106" s="99">
        <v>79183</v>
      </c>
      <c r="G106" s="100" t="s">
        <v>33</v>
      </c>
      <c r="H106" s="99" t="s">
        <v>1101</v>
      </c>
      <c r="I106" s="99" t="s">
        <v>1109</v>
      </c>
      <c r="J106" s="99" t="s">
        <v>5812</v>
      </c>
      <c r="K106" s="100" t="s">
        <v>1170</v>
      </c>
      <c r="L106" s="99" t="s">
        <v>7136</v>
      </c>
      <c r="M106" s="101">
        <v>45992.333333333343</v>
      </c>
      <c r="N106" s="101">
        <v>45993.336111111108</v>
      </c>
      <c r="O106" s="100" t="s">
        <v>35</v>
      </c>
      <c r="P106" s="100" t="s">
        <v>35</v>
      </c>
      <c r="Q106" s="99" t="s">
        <v>1414</v>
      </c>
      <c r="R106" s="99" t="s">
        <v>1415</v>
      </c>
      <c r="S106" s="99" t="s">
        <v>9243</v>
      </c>
      <c r="T106" s="99" t="s">
        <v>1172</v>
      </c>
      <c r="U106" s="99">
        <v>16</v>
      </c>
      <c r="V106" s="100" t="str">
        <f>VLOOKUP(D106,TIPOLOGIA!A:F,5,0)</f>
        <v>PRINCIPAL</v>
      </c>
      <c r="W106" s="100" t="str">
        <f>VLOOKUP(D106,TIPOLOGIA!A:F,6,0)</f>
        <v>TERRESTRE</v>
      </c>
      <c r="X106" s="99" t="s">
        <v>1224</v>
      </c>
      <c r="Y106" s="99">
        <v>1</v>
      </c>
      <c r="Z106" s="102">
        <f>IF(T106="SOPORTE_TELEFÓNICO",'TARIFAS 2025'!$B$14,IF(V106="PRINCIPAL",'TARIFAS 2025'!$B$11,IF(V106="INTERMEDIA",'TARIFAS 2025'!$C$11,IF(V106="LEJANA",'TARIFAS 2025'!$D$11))))</f>
        <v>31419</v>
      </c>
      <c r="AA106" s="102">
        <f t="shared" si="1"/>
        <v>31419</v>
      </c>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row>
    <row r="107" spans="1:59" ht="15.6" x14ac:dyDescent="0.3">
      <c r="A107" s="99" t="s">
        <v>92</v>
      </c>
      <c r="B107" s="100" t="str">
        <f>VLOOKUP(A107,'CENTROS DE COSTOS'!A:D,2,0)</f>
        <v>0036-0002</v>
      </c>
      <c r="C107" s="100" t="str">
        <f>VLOOKUP(A107,'CENTROS DE COSTOS'!A:D,3,0)</f>
        <v>Wompi Eje Cafetero</v>
      </c>
      <c r="D107" s="99">
        <v>66001</v>
      </c>
      <c r="E107" s="99">
        <v>3073792</v>
      </c>
      <c r="F107" s="99">
        <v>38161</v>
      </c>
      <c r="G107" s="100" t="s">
        <v>33</v>
      </c>
      <c r="H107" s="99" t="s">
        <v>458</v>
      </c>
      <c r="I107" s="99" t="s">
        <v>92</v>
      </c>
      <c r="J107" s="99" t="s">
        <v>5813</v>
      </c>
      <c r="K107" s="100" t="s">
        <v>1170</v>
      </c>
      <c r="L107" s="99" t="s">
        <v>7137</v>
      </c>
      <c r="M107" s="101">
        <v>45989.333333333343</v>
      </c>
      <c r="N107" s="101">
        <v>45993.339583333327</v>
      </c>
      <c r="O107" s="100" t="s">
        <v>35</v>
      </c>
      <c r="P107" s="100" t="s">
        <v>35</v>
      </c>
      <c r="Q107" s="99" t="s">
        <v>1414</v>
      </c>
      <c r="R107" s="99" t="s">
        <v>1415</v>
      </c>
      <c r="S107" s="99" t="s">
        <v>9244</v>
      </c>
      <c r="T107" s="99" t="s">
        <v>1172</v>
      </c>
      <c r="U107" s="99">
        <v>64</v>
      </c>
      <c r="V107" s="100" t="str">
        <f>VLOOKUP(D107,TIPOLOGIA!A:F,5,0)</f>
        <v>PRINCIPAL</v>
      </c>
      <c r="W107" s="100" t="str">
        <f>VLOOKUP(D107,TIPOLOGIA!A:F,6,0)</f>
        <v>TERRESTRE</v>
      </c>
      <c r="X107" s="99" t="s">
        <v>1224</v>
      </c>
      <c r="Y107" s="99">
        <v>1</v>
      </c>
      <c r="Z107" s="102">
        <f>IF(T107="SOPORTE_TELEFÓNICO",'TARIFAS 2025'!$B$14,IF(V107="PRINCIPAL",'TARIFAS 2025'!$B$11,IF(V107="INTERMEDIA",'TARIFAS 2025'!$C$11,IF(V107="LEJANA",'TARIFAS 2025'!$D$11))))</f>
        <v>31419</v>
      </c>
      <c r="AA107" s="102">
        <f t="shared" si="1"/>
        <v>31419</v>
      </c>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row>
    <row r="108" spans="1:59" ht="15.6" x14ac:dyDescent="0.3">
      <c r="A108" s="99" t="s">
        <v>85</v>
      </c>
      <c r="B108" s="100" t="str">
        <f>VLOOKUP(A108,'CENTROS DE COSTOS'!A:D,2,0)</f>
        <v>0036-0006</v>
      </c>
      <c r="C108" s="100" t="str">
        <f>VLOOKUP(A108,'CENTROS DE COSTOS'!A:D,3,0)</f>
        <v>Wompi Oriente</v>
      </c>
      <c r="D108" s="99">
        <v>25324</v>
      </c>
      <c r="E108" s="99">
        <v>3043526</v>
      </c>
      <c r="F108" s="99">
        <v>75068</v>
      </c>
      <c r="G108" s="100" t="s">
        <v>33</v>
      </c>
      <c r="H108" s="99" t="s">
        <v>618</v>
      </c>
      <c r="I108" s="99" t="s">
        <v>661</v>
      </c>
      <c r="J108" s="99" t="s">
        <v>5814</v>
      </c>
      <c r="K108" s="100" t="s">
        <v>1170</v>
      </c>
      <c r="L108" s="99" t="s">
        <v>7138</v>
      </c>
      <c r="M108" s="101">
        <v>45982.333333333343</v>
      </c>
      <c r="N108" s="101">
        <v>45993.351388888892</v>
      </c>
      <c r="O108" s="100" t="s">
        <v>35</v>
      </c>
      <c r="P108" s="100" t="s">
        <v>35</v>
      </c>
      <c r="Q108" s="99" t="s">
        <v>1414</v>
      </c>
      <c r="R108" s="99" t="s">
        <v>1415</v>
      </c>
      <c r="S108" s="99" t="s">
        <v>9245</v>
      </c>
      <c r="T108" s="99" t="s">
        <v>1416</v>
      </c>
      <c r="U108" s="99">
        <v>16</v>
      </c>
      <c r="V108" s="100" t="str">
        <f>VLOOKUP(D108,TIPOLOGIA!A:F,5,0)</f>
        <v>LEJANA</v>
      </c>
      <c r="W108" s="100" t="str">
        <f>VLOOKUP(D108,TIPOLOGIA!A:F,6,0)</f>
        <v>TERRESTRE</v>
      </c>
      <c r="X108" s="99" t="s">
        <v>1447</v>
      </c>
      <c r="Y108" s="99">
        <v>1</v>
      </c>
      <c r="Z108" s="102">
        <f>IF(T108="SOPORTE_TELEFÓNICO",'TARIFAS 2025'!$B$14,IF(V108="PRINCIPAL",'TARIFAS 2025'!$B$11,IF(V108="INTERMEDIA",'TARIFAS 2025'!$C$11,IF(V108="LEJANA",'TARIFAS 2025'!$D$11))))</f>
        <v>40250</v>
      </c>
      <c r="AA108" s="102">
        <f t="shared" si="1"/>
        <v>40250</v>
      </c>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row>
    <row r="109" spans="1:59" ht="15.6" x14ac:dyDescent="0.3">
      <c r="A109" s="99" t="s">
        <v>95</v>
      </c>
      <c r="B109" s="100" t="str">
        <f>VLOOKUP(A109,'CENTROS DE COSTOS'!A:D,2,0)</f>
        <v>0036-0001</v>
      </c>
      <c r="C109" s="100" t="str">
        <f>VLOOKUP(A109,'CENTROS DE COSTOS'!A:D,3,0)</f>
        <v>Wompi Costa</v>
      </c>
      <c r="D109" s="99">
        <v>70429</v>
      </c>
      <c r="E109" s="99">
        <v>3025398</v>
      </c>
      <c r="F109" s="99">
        <v>81409</v>
      </c>
      <c r="G109" s="100" t="s">
        <v>33</v>
      </c>
      <c r="H109" s="99" t="s">
        <v>504</v>
      </c>
      <c r="I109" s="99" t="s">
        <v>1044</v>
      </c>
      <c r="J109" s="99" t="s">
        <v>5815</v>
      </c>
      <c r="K109" s="100" t="s">
        <v>1170</v>
      </c>
      <c r="L109" s="99" t="s">
        <v>7139</v>
      </c>
      <c r="M109" s="101">
        <v>45979.356249999997</v>
      </c>
      <c r="N109" s="101">
        <v>45993.356944444437</v>
      </c>
      <c r="O109" s="100" t="s">
        <v>35</v>
      </c>
      <c r="P109" s="100" t="s">
        <v>35</v>
      </c>
      <c r="Q109" s="99" t="s">
        <v>1414</v>
      </c>
      <c r="R109" s="99" t="s">
        <v>1415</v>
      </c>
      <c r="S109" s="99" t="s">
        <v>9246</v>
      </c>
      <c r="T109" s="99" t="s">
        <v>1416</v>
      </c>
      <c r="U109" s="99">
        <v>24</v>
      </c>
      <c r="V109" s="100" t="str">
        <f>VLOOKUP(D109,TIPOLOGIA!A:F,5,0)</f>
        <v>LEJANA</v>
      </c>
      <c r="W109" s="100" t="str">
        <f>VLOOKUP(D109,TIPOLOGIA!A:F,6,0)</f>
        <v>FLUVIAL</v>
      </c>
      <c r="X109" s="99" t="s">
        <v>1532</v>
      </c>
      <c r="Y109" s="99">
        <v>1</v>
      </c>
      <c r="Z109" s="102">
        <f>IF(T109="SOPORTE_TELEFÓNICO",'TARIFAS 2025'!$B$14,IF(V109="PRINCIPAL",'TARIFAS 2025'!$B$11,IF(V109="INTERMEDIA",'TARIFAS 2025'!$C$11,IF(V109="LEJANA",'TARIFAS 2025'!$D$11))))</f>
        <v>40250</v>
      </c>
      <c r="AA109" s="102">
        <f t="shared" si="1"/>
        <v>40250</v>
      </c>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row>
    <row r="110" spans="1:59" ht="15.6" x14ac:dyDescent="0.3">
      <c r="A110" s="99" t="s">
        <v>88</v>
      </c>
      <c r="B110" s="100" t="str">
        <f>VLOOKUP(A110,'CENTROS DE COSTOS'!A:D,2,0)</f>
        <v>0036-0005</v>
      </c>
      <c r="C110" s="100" t="str">
        <f>VLOOKUP(A110,'CENTROS DE COSTOS'!A:D,3,0)</f>
        <v>Wompi Noroccidente</v>
      </c>
      <c r="D110" s="99">
        <v>5353</v>
      </c>
      <c r="E110" s="99">
        <v>3013230</v>
      </c>
      <c r="F110" s="99">
        <v>10254</v>
      </c>
      <c r="G110" s="100" t="s">
        <v>33</v>
      </c>
      <c r="H110" s="99" t="s">
        <v>120</v>
      </c>
      <c r="I110" s="99" t="s">
        <v>189</v>
      </c>
      <c r="J110" s="99" t="s">
        <v>5816</v>
      </c>
      <c r="K110" s="100" t="s">
        <v>1170</v>
      </c>
      <c r="L110" s="99" t="s">
        <v>7140</v>
      </c>
      <c r="M110" s="101">
        <v>45974.385416666657</v>
      </c>
      <c r="N110" s="101">
        <v>45993.363194444442</v>
      </c>
      <c r="O110" s="100" t="s">
        <v>35</v>
      </c>
      <c r="P110" s="100" t="s">
        <v>35</v>
      </c>
      <c r="Q110" s="99" t="s">
        <v>1414</v>
      </c>
      <c r="R110" s="99" t="s">
        <v>1415</v>
      </c>
      <c r="S110" s="99" t="s">
        <v>9247</v>
      </c>
      <c r="T110" s="99" t="s">
        <v>1416</v>
      </c>
      <c r="U110" s="99">
        <v>48</v>
      </c>
      <c r="V110" s="100" t="str">
        <f>VLOOKUP(D110,TIPOLOGIA!A:F,5,0)</f>
        <v>LEJANA</v>
      </c>
      <c r="W110" s="100" t="str">
        <f>VLOOKUP(D110,TIPOLOGIA!A:F,6,0)</f>
        <v>TERRESTRE</v>
      </c>
      <c r="X110" s="99" t="s">
        <v>2254</v>
      </c>
      <c r="Y110" s="99">
        <v>1</v>
      </c>
      <c r="Z110" s="102">
        <f>IF(T110="SOPORTE_TELEFÓNICO",'TARIFAS 2025'!$B$14,IF(V110="PRINCIPAL",'TARIFAS 2025'!$B$11,IF(V110="INTERMEDIA",'TARIFAS 2025'!$C$11,IF(V110="LEJANA",'TARIFAS 2025'!$D$11))))</f>
        <v>40250</v>
      </c>
      <c r="AA110" s="102">
        <f t="shared" si="1"/>
        <v>40250</v>
      </c>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row>
    <row r="111" spans="1:59" ht="15.6" x14ac:dyDescent="0.3">
      <c r="A111" s="99" t="s">
        <v>89</v>
      </c>
      <c r="B111" s="100" t="str">
        <f>VLOOKUP(A111,'CENTROS DE COSTOS'!A:D,2,0)</f>
        <v>0036-0001</v>
      </c>
      <c r="C111" s="100" t="str">
        <f>VLOOKUP(A111,'CENTROS DE COSTOS'!A:D,3,0)</f>
        <v>Wompi Costa</v>
      </c>
      <c r="D111" s="99">
        <v>5250</v>
      </c>
      <c r="E111" s="99">
        <v>3034024</v>
      </c>
      <c r="F111" s="99">
        <v>42107</v>
      </c>
      <c r="G111" s="100" t="s">
        <v>33</v>
      </c>
      <c r="H111" s="99" t="s">
        <v>120</v>
      </c>
      <c r="I111" s="99" t="s">
        <v>176</v>
      </c>
      <c r="J111" s="99" t="s">
        <v>5817</v>
      </c>
      <c r="K111" s="100" t="s">
        <v>1170</v>
      </c>
      <c r="L111" s="99" t="s">
        <v>7141</v>
      </c>
      <c r="M111" s="101">
        <v>45980.432638888888</v>
      </c>
      <c r="N111" s="101">
        <v>45993.363194444442</v>
      </c>
      <c r="O111" s="100" t="s">
        <v>35</v>
      </c>
      <c r="P111" s="100" t="s">
        <v>35</v>
      </c>
      <c r="Q111" s="99" t="s">
        <v>1414</v>
      </c>
      <c r="R111" s="99" t="s">
        <v>1415</v>
      </c>
      <c r="S111" s="99" t="s">
        <v>9248</v>
      </c>
      <c r="T111" s="99" t="s">
        <v>1416</v>
      </c>
      <c r="U111" s="99">
        <v>24</v>
      </c>
      <c r="V111" s="100" t="str">
        <f>VLOOKUP(D111,TIPOLOGIA!A:F,5,0)</f>
        <v>LEJANA</v>
      </c>
      <c r="W111" s="100" t="str">
        <f>VLOOKUP(D111,TIPOLOGIA!A:F,6,0)</f>
        <v>TERRESTRE</v>
      </c>
      <c r="X111" s="99" t="s">
        <v>1464</v>
      </c>
      <c r="Y111" s="99">
        <v>1</v>
      </c>
      <c r="Z111" s="102">
        <f>IF(T111="SOPORTE_TELEFÓNICO",'TARIFAS 2025'!$B$14,IF(V111="PRINCIPAL",'TARIFAS 2025'!$B$11,IF(V111="INTERMEDIA",'TARIFAS 2025'!$C$11,IF(V111="LEJANA",'TARIFAS 2025'!$D$11))))</f>
        <v>40250</v>
      </c>
      <c r="AA111" s="102">
        <f t="shared" si="1"/>
        <v>40250</v>
      </c>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row>
    <row r="112" spans="1:59" ht="15.6" x14ac:dyDescent="0.3">
      <c r="A112" s="99" t="s">
        <v>91</v>
      </c>
      <c r="B112" s="100" t="str">
        <f>VLOOKUP(A112,'CENTROS DE COSTOS'!A:D,2,0)</f>
        <v>0036-0003</v>
      </c>
      <c r="C112" s="100" t="str">
        <f>VLOOKUP(A112,'CENTROS DE COSTOS'!A:D,3,0)</f>
        <v>Wompi Suroccidente</v>
      </c>
      <c r="D112" s="99">
        <v>52356</v>
      </c>
      <c r="E112" s="99">
        <v>3056528</v>
      </c>
      <c r="F112" s="99">
        <v>37003</v>
      </c>
      <c r="G112" s="100" t="s">
        <v>33</v>
      </c>
      <c r="H112" s="99" t="s">
        <v>133</v>
      </c>
      <c r="I112" s="99" t="s">
        <v>863</v>
      </c>
      <c r="J112" s="99" t="s">
        <v>3636</v>
      </c>
      <c r="K112" s="100" t="s">
        <v>1170</v>
      </c>
      <c r="L112" s="99" t="s">
        <v>7142</v>
      </c>
      <c r="M112" s="101">
        <v>45985.677777777782</v>
      </c>
      <c r="N112" s="101">
        <v>45993.363194444442</v>
      </c>
      <c r="O112" s="100" t="s">
        <v>35</v>
      </c>
      <c r="P112" s="100" t="s">
        <v>35</v>
      </c>
      <c r="Q112" s="99" t="s">
        <v>1414</v>
      </c>
      <c r="R112" s="99" t="s">
        <v>1415</v>
      </c>
      <c r="S112" s="99" t="s">
        <v>9249</v>
      </c>
      <c r="T112" s="99" t="s">
        <v>1416</v>
      </c>
      <c r="U112" s="99">
        <v>48</v>
      </c>
      <c r="V112" s="100" t="str">
        <f>VLOOKUP(D112,TIPOLOGIA!A:F,5,0)</f>
        <v>INTERMEDIA</v>
      </c>
      <c r="W112" s="100" t="str">
        <f>VLOOKUP(D112,TIPOLOGIA!A:F,6,0)</f>
        <v>TERRESTRE</v>
      </c>
      <c r="X112" s="99" t="s">
        <v>1453</v>
      </c>
      <c r="Y112" s="99">
        <v>1</v>
      </c>
      <c r="Z112" s="102">
        <f>IF(T112="SOPORTE_TELEFÓNICO",'TARIFAS 2025'!$B$14,IF(V112="PRINCIPAL",'TARIFAS 2025'!$B$11,IF(V112="INTERMEDIA",'TARIFAS 2025'!$C$11,IF(V112="LEJANA",'TARIFAS 2025'!$D$11))))</f>
        <v>36351</v>
      </c>
      <c r="AA112" s="102">
        <f t="shared" si="1"/>
        <v>36351</v>
      </c>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row>
    <row r="113" spans="1:59" ht="15.6" x14ac:dyDescent="0.3">
      <c r="A113" s="99" t="s">
        <v>91</v>
      </c>
      <c r="B113" s="100" t="str">
        <f>VLOOKUP(A113,'CENTROS DE COSTOS'!A:D,2,0)</f>
        <v>0036-0003</v>
      </c>
      <c r="C113" s="100" t="str">
        <f>VLOOKUP(A113,'CENTROS DE COSTOS'!A:D,3,0)</f>
        <v>Wompi Suroccidente</v>
      </c>
      <c r="D113" s="99">
        <v>52678</v>
      </c>
      <c r="E113" s="99">
        <v>3057137</v>
      </c>
      <c r="F113" s="99">
        <v>40555</v>
      </c>
      <c r="G113" s="100" t="s">
        <v>33</v>
      </c>
      <c r="H113" s="99" t="s">
        <v>133</v>
      </c>
      <c r="I113" s="99" t="s">
        <v>880</v>
      </c>
      <c r="J113" s="99" t="s">
        <v>5818</v>
      </c>
      <c r="K113" s="100" t="s">
        <v>1170</v>
      </c>
      <c r="L113" s="99" t="s">
        <v>7143</v>
      </c>
      <c r="M113" s="101">
        <v>45986.333333333343</v>
      </c>
      <c r="N113" s="101">
        <v>45993.363888888889</v>
      </c>
      <c r="O113" s="100" t="s">
        <v>35</v>
      </c>
      <c r="P113" s="100" t="s">
        <v>35</v>
      </c>
      <c r="Q113" s="99" t="s">
        <v>1414</v>
      </c>
      <c r="R113" s="99" t="s">
        <v>1415</v>
      </c>
      <c r="S113" s="99" t="s">
        <v>9250</v>
      </c>
      <c r="T113" s="99" t="s">
        <v>1416</v>
      </c>
      <c r="U113" s="99">
        <v>24</v>
      </c>
      <c r="V113" s="100" t="str">
        <f>VLOOKUP(D113,TIPOLOGIA!A:F,5,0)</f>
        <v>LEJANA</v>
      </c>
      <c r="W113" s="100" t="str">
        <f>VLOOKUP(D113,TIPOLOGIA!A:F,6,0)</f>
        <v>TERRESTRE</v>
      </c>
      <c r="X113" s="99" t="s">
        <v>1563</v>
      </c>
      <c r="Y113" s="99">
        <v>1</v>
      </c>
      <c r="Z113" s="102">
        <f>IF(T113="SOPORTE_TELEFÓNICO",'TARIFAS 2025'!$B$14,IF(V113="PRINCIPAL",'TARIFAS 2025'!$B$11,IF(V113="INTERMEDIA",'TARIFAS 2025'!$C$11,IF(V113="LEJANA",'TARIFAS 2025'!$D$11))))</f>
        <v>40250</v>
      </c>
      <c r="AA113" s="102">
        <f t="shared" si="1"/>
        <v>40250</v>
      </c>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row>
    <row r="114" spans="1:59" ht="15.6" x14ac:dyDescent="0.3">
      <c r="A114" s="99" t="s">
        <v>88</v>
      </c>
      <c r="B114" s="100" t="str">
        <f>VLOOKUP(A114,'CENTROS DE COSTOS'!A:D,2,0)</f>
        <v>0036-0005</v>
      </c>
      <c r="C114" s="100" t="str">
        <f>VLOOKUP(A114,'CENTROS DE COSTOS'!A:D,3,0)</f>
        <v>Wompi Noroccidente</v>
      </c>
      <c r="D114" s="99">
        <v>5148</v>
      </c>
      <c r="E114" s="99">
        <v>3070709</v>
      </c>
      <c r="F114" s="99">
        <v>80981</v>
      </c>
      <c r="G114" s="100" t="s">
        <v>33</v>
      </c>
      <c r="H114" s="99" t="s">
        <v>120</v>
      </c>
      <c r="I114" s="99" t="s">
        <v>177</v>
      </c>
      <c r="J114" s="99" t="s">
        <v>5819</v>
      </c>
      <c r="K114" s="100" t="s">
        <v>1170</v>
      </c>
      <c r="L114" s="99" t="s">
        <v>7144</v>
      </c>
      <c r="M114" s="101">
        <v>45988.415277777778</v>
      </c>
      <c r="N114" s="101">
        <v>45993.363888888889</v>
      </c>
      <c r="O114" s="100" t="s">
        <v>35</v>
      </c>
      <c r="P114" s="100" t="s">
        <v>35</v>
      </c>
      <c r="Q114" s="99" t="s">
        <v>1414</v>
      </c>
      <c r="R114" s="99" t="s">
        <v>1415</v>
      </c>
      <c r="S114" s="99" t="s">
        <v>9251</v>
      </c>
      <c r="T114" s="99" t="s">
        <v>1416</v>
      </c>
      <c r="U114" s="99">
        <v>16</v>
      </c>
      <c r="V114" s="100" t="str">
        <f>VLOOKUP(D114,TIPOLOGIA!A:F,5,0)</f>
        <v>INTERMEDIA</v>
      </c>
      <c r="W114" s="100" t="str">
        <f>VLOOKUP(D114,TIPOLOGIA!A:F,6,0)</f>
        <v>TERRESTRE</v>
      </c>
      <c r="X114" s="99" t="s">
        <v>2254</v>
      </c>
      <c r="Y114" s="99">
        <v>1</v>
      </c>
      <c r="Z114" s="102">
        <f>IF(T114="SOPORTE_TELEFÓNICO",'TARIFAS 2025'!$B$14,IF(V114="PRINCIPAL",'TARIFAS 2025'!$B$11,IF(V114="INTERMEDIA",'TARIFAS 2025'!$C$11,IF(V114="LEJANA",'TARIFAS 2025'!$D$11))))</f>
        <v>36351</v>
      </c>
      <c r="AA114" s="102">
        <f t="shared" si="1"/>
        <v>36351</v>
      </c>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row>
    <row r="115" spans="1:59" ht="15.6" x14ac:dyDescent="0.3">
      <c r="A115" s="99" t="s">
        <v>74</v>
      </c>
      <c r="B115" s="100" t="str">
        <f>VLOOKUP(A115,'CENTROS DE COSTOS'!A:D,2,0)</f>
        <v>0036-0007</v>
      </c>
      <c r="C115" s="100" t="str">
        <f>VLOOKUP(A115,'CENTROS DE COSTOS'!A:D,3,0)</f>
        <v>Wompi Santander</v>
      </c>
      <c r="D115" s="99">
        <v>68162</v>
      </c>
      <c r="E115" s="99">
        <v>3043377</v>
      </c>
      <c r="F115" s="99">
        <v>12024</v>
      </c>
      <c r="G115" s="100" t="s">
        <v>33</v>
      </c>
      <c r="H115" s="99" t="s">
        <v>963</v>
      </c>
      <c r="I115" s="99" t="s">
        <v>972</v>
      </c>
      <c r="J115" s="99" t="s">
        <v>5820</v>
      </c>
      <c r="K115" s="100" t="s">
        <v>1170</v>
      </c>
      <c r="L115" s="99" t="s">
        <v>7145</v>
      </c>
      <c r="M115" s="101">
        <v>45982.333333333343</v>
      </c>
      <c r="N115" s="101">
        <v>45993.364583333343</v>
      </c>
      <c r="O115" s="100" t="s">
        <v>35</v>
      </c>
      <c r="P115" s="100" t="s">
        <v>35</v>
      </c>
      <c r="Q115" s="99" t="s">
        <v>1414</v>
      </c>
      <c r="R115" s="99" t="s">
        <v>1415</v>
      </c>
      <c r="S115" s="99" t="s">
        <v>9252</v>
      </c>
      <c r="T115" s="99" t="s">
        <v>1416</v>
      </c>
      <c r="U115" s="99">
        <v>48</v>
      </c>
      <c r="V115" s="100" t="str">
        <f>VLOOKUP(D115,TIPOLOGIA!A:F,5,0)</f>
        <v>LEJANA</v>
      </c>
      <c r="W115" s="100" t="str">
        <f>VLOOKUP(D115,TIPOLOGIA!A:F,6,0)</f>
        <v>TERRESTRE</v>
      </c>
      <c r="X115" s="99" t="s">
        <v>2255</v>
      </c>
      <c r="Y115" s="99">
        <v>1</v>
      </c>
      <c r="Z115" s="102">
        <f>IF(T115="SOPORTE_TELEFÓNICO",'TARIFAS 2025'!$B$14,IF(V115="PRINCIPAL",'TARIFAS 2025'!$B$11,IF(V115="INTERMEDIA",'TARIFAS 2025'!$C$11,IF(V115="LEJANA",'TARIFAS 2025'!$D$11))))</f>
        <v>40250</v>
      </c>
      <c r="AA115" s="102">
        <f t="shared" si="1"/>
        <v>40250</v>
      </c>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row>
    <row r="116" spans="1:59" ht="15.6" x14ac:dyDescent="0.3">
      <c r="A116" s="99" t="s">
        <v>92</v>
      </c>
      <c r="B116" s="100" t="str">
        <f>VLOOKUP(A116,'CENTROS DE COSTOS'!A:D,2,0)</f>
        <v>0036-0002</v>
      </c>
      <c r="C116" s="100" t="str">
        <f>VLOOKUP(A116,'CENTROS DE COSTOS'!A:D,3,0)</f>
        <v>Wompi Eje Cafetero</v>
      </c>
      <c r="D116" s="99">
        <v>76736</v>
      </c>
      <c r="E116" s="99">
        <v>3040599</v>
      </c>
      <c r="F116" s="99">
        <v>33537</v>
      </c>
      <c r="G116" s="100" t="s">
        <v>33</v>
      </c>
      <c r="H116" s="99" t="s">
        <v>1101</v>
      </c>
      <c r="I116" s="99" t="s">
        <v>1126</v>
      </c>
      <c r="J116" s="99" t="s">
        <v>5821</v>
      </c>
      <c r="K116" s="100" t="s">
        <v>1170</v>
      </c>
      <c r="L116" s="99" t="s">
        <v>7146</v>
      </c>
      <c r="M116" s="101">
        <v>45981.470833333333</v>
      </c>
      <c r="N116" s="101">
        <v>45993.375</v>
      </c>
      <c r="O116" s="100" t="s">
        <v>35</v>
      </c>
      <c r="P116" s="100" t="s">
        <v>35</v>
      </c>
      <c r="Q116" s="99" t="s">
        <v>1414</v>
      </c>
      <c r="R116" s="99" t="s">
        <v>1415</v>
      </c>
      <c r="S116" s="99" t="s">
        <v>9253</v>
      </c>
      <c r="T116" s="99" t="s">
        <v>1416</v>
      </c>
      <c r="U116" s="99">
        <v>16</v>
      </c>
      <c r="V116" s="100" t="str">
        <f>VLOOKUP(D116,TIPOLOGIA!A:F,5,0)</f>
        <v>INTERMEDIA</v>
      </c>
      <c r="W116" s="100" t="str">
        <f>VLOOKUP(D116,TIPOLOGIA!A:F,6,0)</f>
        <v>TERRESTRE</v>
      </c>
      <c r="X116" s="99" t="s">
        <v>1532</v>
      </c>
      <c r="Y116" s="99">
        <v>1</v>
      </c>
      <c r="Z116" s="102">
        <f>IF(T116="SOPORTE_TELEFÓNICO",'TARIFAS 2025'!$B$14,IF(V116="PRINCIPAL",'TARIFAS 2025'!$B$11,IF(V116="INTERMEDIA",'TARIFAS 2025'!$C$11,IF(V116="LEJANA",'TARIFAS 2025'!$D$11))))</f>
        <v>36351</v>
      </c>
      <c r="AA116" s="102">
        <f t="shared" si="1"/>
        <v>36351</v>
      </c>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row>
    <row r="117" spans="1:59" ht="15.6" x14ac:dyDescent="0.3">
      <c r="A117" s="99" t="s">
        <v>74</v>
      </c>
      <c r="B117" s="100" t="str">
        <f>VLOOKUP(A117,'CENTROS DE COSTOS'!A:D,2,0)</f>
        <v>0036-0007</v>
      </c>
      <c r="C117" s="100" t="str">
        <f>VLOOKUP(A117,'CENTROS DE COSTOS'!A:D,3,0)</f>
        <v>Wompi Santander</v>
      </c>
      <c r="D117" s="99">
        <v>68081</v>
      </c>
      <c r="E117" s="99">
        <v>3075958</v>
      </c>
      <c r="F117" s="99">
        <v>18952</v>
      </c>
      <c r="G117" s="100" t="s">
        <v>33</v>
      </c>
      <c r="H117" s="99" t="s">
        <v>963</v>
      </c>
      <c r="I117" s="99" t="s">
        <v>967</v>
      </c>
      <c r="J117" s="99" t="s">
        <v>5822</v>
      </c>
      <c r="K117" s="100" t="s">
        <v>1170</v>
      </c>
      <c r="L117" s="99" t="s">
        <v>7147</v>
      </c>
      <c r="M117" s="101">
        <v>45989.460416666669</v>
      </c>
      <c r="N117" s="101">
        <v>45993.377083333333</v>
      </c>
      <c r="O117" s="100" t="s">
        <v>35</v>
      </c>
      <c r="P117" s="100" t="s">
        <v>35</v>
      </c>
      <c r="Q117" s="99" t="s">
        <v>1414</v>
      </c>
      <c r="R117" s="99" t="s">
        <v>1415</v>
      </c>
      <c r="S117" s="99" t="s">
        <v>9254</v>
      </c>
      <c r="T117" s="99" t="s">
        <v>1416</v>
      </c>
      <c r="U117" s="99">
        <v>16</v>
      </c>
      <c r="V117" s="100" t="str">
        <f>VLOOKUP(D117,TIPOLOGIA!A:F,5,0)</f>
        <v>LEJANA</v>
      </c>
      <c r="W117" s="100" t="str">
        <f>VLOOKUP(D117,TIPOLOGIA!A:F,6,0)</f>
        <v>TERRESTRE</v>
      </c>
      <c r="X117" s="99" t="s">
        <v>2255</v>
      </c>
      <c r="Y117" s="99">
        <v>1</v>
      </c>
      <c r="Z117" s="102">
        <f>IF(T117="SOPORTE_TELEFÓNICO",'TARIFAS 2025'!$B$14,IF(V117="PRINCIPAL",'TARIFAS 2025'!$B$11,IF(V117="INTERMEDIA",'TARIFAS 2025'!$C$11,IF(V117="LEJANA",'TARIFAS 2025'!$D$11))))</f>
        <v>40250</v>
      </c>
      <c r="AA117" s="102">
        <f t="shared" si="1"/>
        <v>40250</v>
      </c>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row>
    <row r="118" spans="1:59" ht="15.6" x14ac:dyDescent="0.3">
      <c r="A118" s="99" t="s">
        <v>74</v>
      </c>
      <c r="B118" s="100" t="str">
        <f>VLOOKUP(A118,'CENTROS DE COSTOS'!A:D,2,0)</f>
        <v>0036-0007</v>
      </c>
      <c r="C118" s="100" t="str">
        <f>VLOOKUP(A118,'CENTROS DE COSTOS'!A:D,3,0)</f>
        <v>Wompi Santander</v>
      </c>
      <c r="D118" s="99">
        <v>68081</v>
      </c>
      <c r="E118" s="99">
        <v>3075791</v>
      </c>
      <c r="F118" s="99">
        <v>59664</v>
      </c>
      <c r="G118" s="100" t="s">
        <v>33</v>
      </c>
      <c r="H118" s="99" t="s">
        <v>963</v>
      </c>
      <c r="I118" s="99" t="s">
        <v>967</v>
      </c>
      <c r="J118" s="99" t="s">
        <v>5823</v>
      </c>
      <c r="K118" s="100" t="s">
        <v>1170</v>
      </c>
      <c r="L118" s="99" t="s">
        <v>7148</v>
      </c>
      <c r="M118" s="101">
        <v>45989.461111111108</v>
      </c>
      <c r="N118" s="101">
        <v>45993.37777777778</v>
      </c>
      <c r="O118" s="100" t="s">
        <v>35</v>
      </c>
      <c r="P118" s="100" t="s">
        <v>35</v>
      </c>
      <c r="Q118" s="99" t="s">
        <v>1414</v>
      </c>
      <c r="R118" s="99" t="s">
        <v>1415</v>
      </c>
      <c r="S118" s="99" t="s">
        <v>9254</v>
      </c>
      <c r="T118" s="99" t="s">
        <v>1416</v>
      </c>
      <c r="U118" s="99">
        <v>16</v>
      </c>
      <c r="V118" s="100" t="str">
        <f>VLOOKUP(D118,TIPOLOGIA!A:F,5,0)</f>
        <v>LEJANA</v>
      </c>
      <c r="W118" s="100" t="str">
        <f>VLOOKUP(D118,TIPOLOGIA!A:F,6,0)</f>
        <v>TERRESTRE</v>
      </c>
      <c r="X118" s="99" t="s">
        <v>2255</v>
      </c>
      <c r="Y118" s="99">
        <v>1</v>
      </c>
      <c r="Z118" s="102">
        <f>IF(T118="SOPORTE_TELEFÓNICO",'TARIFAS 2025'!$B$14,IF(V118="PRINCIPAL",'TARIFAS 2025'!$B$11,IF(V118="INTERMEDIA",'TARIFAS 2025'!$C$11,IF(V118="LEJANA",'TARIFAS 2025'!$D$11))))</f>
        <v>40250</v>
      </c>
      <c r="AA118" s="102">
        <f t="shared" si="1"/>
        <v>40250</v>
      </c>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row>
    <row r="119" spans="1:59" ht="15.6" x14ac:dyDescent="0.3">
      <c r="A119" s="99" t="s">
        <v>71</v>
      </c>
      <c r="B119" s="100" t="str">
        <f>VLOOKUP(A119,'CENTROS DE COSTOS'!A:D,2,0)</f>
        <v>0036-0004</v>
      </c>
      <c r="C119" s="100" t="str">
        <f>VLOOKUP(A119,'CENTROS DE COSTOS'!A:D,3,0)</f>
        <v>Wompi Centro</v>
      </c>
      <c r="D119" s="99">
        <v>25491</v>
      </c>
      <c r="E119" s="99">
        <v>3068090</v>
      </c>
      <c r="F119" s="99">
        <v>67745</v>
      </c>
      <c r="G119" s="100" t="s">
        <v>33</v>
      </c>
      <c r="H119" s="99" t="s">
        <v>618</v>
      </c>
      <c r="I119" s="99" t="s">
        <v>680</v>
      </c>
      <c r="J119" s="99" t="s">
        <v>5824</v>
      </c>
      <c r="K119" s="100" t="s">
        <v>1170</v>
      </c>
      <c r="L119" s="99" t="s">
        <v>7149</v>
      </c>
      <c r="M119" s="101">
        <v>45987.672222222223</v>
      </c>
      <c r="N119" s="101">
        <v>45993.379166666673</v>
      </c>
      <c r="O119" s="100" t="s">
        <v>35</v>
      </c>
      <c r="P119" s="100" t="s">
        <v>35</v>
      </c>
      <c r="Q119" s="99" t="s">
        <v>1414</v>
      </c>
      <c r="R119" s="99" t="s">
        <v>1415</v>
      </c>
      <c r="S119" s="99" t="s">
        <v>9255</v>
      </c>
      <c r="T119" s="99" t="s">
        <v>1416</v>
      </c>
      <c r="U119" s="99">
        <v>70</v>
      </c>
      <c r="V119" s="100" t="str">
        <f>VLOOKUP(D119,TIPOLOGIA!A:F,5,0)</f>
        <v>LEJANA</v>
      </c>
      <c r="W119" s="100" t="str">
        <f>VLOOKUP(D119,TIPOLOGIA!A:F,6,0)</f>
        <v>TERRESTRE</v>
      </c>
      <c r="X119" s="99" t="s">
        <v>1563</v>
      </c>
      <c r="Y119" s="99">
        <v>1</v>
      </c>
      <c r="Z119" s="102">
        <f>IF(T119="SOPORTE_TELEFÓNICO",'TARIFAS 2025'!$B$14,IF(V119="PRINCIPAL",'TARIFAS 2025'!$B$11,IF(V119="INTERMEDIA",'TARIFAS 2025'!$C$11,IF(V119="LEJANA",'TARIFAS 2025'!$D$11))))</f>
        <v>40250</v>
      </c>
      <c r="AA119" s="102">
        <f t="shared" si="1"/>
        <v>40250</v>
      </c>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row>
    <row r="120" spans="1:59" ht="15.6" x14ac:dyDescent="0.3">
      <c r="A120" s="99" t="s">
        <v>90</v>
      </c>
      <c r="B120" s="100" t="str">
        <f>VLOOKUP(A120,'CENTROS DE COSTOS'!A:D,2,0)</f>
        <v>0036-0006</v>
      </c>
      <c r="C120" s="100" t="str">
        <f>VLOOKUP(A120,'CENTROS DE COSTOS'!A:D,3,0)</f>
        <v>Wompi Oriente</v>
      </c>
      <c r="D120" s="99">
        <v>18753</v>
      </c>
      <c r="E120" s="99">
        <v>3069992</v>
      </c>
      <c r="F120" s="99">
        <v>59971</v>
      </c>
      <c r="G120" s="100" t="s">
        <v>33</v>
      </c>
      <c r="H120" s="99" t="s">
        <v>466</v>
      </c>
      <c r="I120" s="99" t="s">
        <v>477</v>
      </c>
      <c r="J120" s="99" t="s">
        <v>3750</v>
      </c>
      <c r="K120" s="100" t="s">
        <v>1170</v>
      </c>
      <c r="L120" s="99" t="s">
        <v>7150</v>
      </c>
      <c r="M120" s="101">
        <v>45988.380555555559</v>
      </c>
      <c r="N120" s="101">
        <v>45993.379861111112</v>
      </c>
      <c r="O120" s="100" t="s">
        <v>35</v>
      </c>
      <c r="P120" s="100" t="s">
        <v>35</v>
      </c>
      <c r="Q120" s="99" t="s">
        <v>1414</v>
      </c>
      <c r="R120" s="99" t="s">
        <v>1415</v>
      </c>
      <c r="S120" s="99" t="s">
        <v>9256</v>
      </c>
      <c r="T120" s="99" t="s">
        <v>1416</v>
      </c>
      <c r="U120" s="99">
        <v>64</v>
      </c>
      <c r="V120" s="100" t="str">
        <f>VLOOKUP(D120,TIPOLOGIA!A:F,5,0)</f>
        <v>LEJANA</v>
      </c>
      <c r="W120" s="100" t="str">
        <f>VLOOKUP(D120,TIPOLOGIA!A:F,6,0)</f>
        <v>TERRESTRE / AEREO</v>
      </c>
      <c r="X120" s="99" t="s">
        <v>2257</v>
      </c>
      <c r="Y120" s="99">
        <v>1</v>
      </c>
      <c r="Z120" s="102">
        <f>IF(T120="SOPORTE_TELEFÓNICO",'TARIFAS 2025'!$B$14,IF(V120="PRINCIPAL",'TARIFAS 2025'!$B$11,IF(V120="INTERMEDIA",'TARIFAS 2025'!$C$11,IF(V120="LEJANA",'TARIFAS 2025'!$D$11))))</f>
        <v>40250</v>
      </c>
      <c r="AA120" s="102">
        <f t="shared" si="1"/>
        <v>40250</v>
      </c>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row>
    <row r="121" spans="1:59" ht="15.6" x14ac:dyDescent="0.3">
      <c r="A121" s="99" t="s">
        <v>90</v>
      </c>
      <c r="B121" s="100" t="str">
        <f>VLOOKUP(A121,'CENTROS DE COSTOS'!A:D,2,0)</f>
        <v>0036-0006</v>
      </c>
      <c r="C121" s="100" t="str">
        <f>VLOOKUP(A121,'CENTROS DE COSTOS'!A:D,3,0)</f>
        <v>Wompi Oriente</v>
      </c>
      <c r="D121" s="99">
        <v>18753</v>
      </c>
      <c r="E121" s="99">
        <v>3069267</v>
      </c>
      <c r="F121" s="99">
        <v>22270</v>
      </c>
      <c r="G121" s="100" t="s">
        <v>33</v>
      </c>
      <c r="H121" s="99" t="s">
        <v>466</v>
      </c>
      <c r="I121" s="99" t="s">
        <v>477</v>
      </c>
      <c r="J121" s="99" t="s">
        <v>1576</v>
      </c>
      <c r="K121" s="100" t="s">
        <v>1170</v>
      </c>
      <c r="L121" s="99" t="s">
        <v>7151</v>
      </c>
      <c r="M121" s="101">
        <v>45988.347222222219</v>
      </c>
      <c r="N121" s="101">
        <v>45993.380555555559</v>
      </c>
      <c r="O121" s="100" t="s">
        <v>35</v>
      </c>
      <c r="P121" s="100" t="s">
        <v>35</v>
      </c>
      <c r="Q121" s="99" t="s">
        <v>1414</v>
      </c>
      <c r="R121" s="99" t="s">
        <v>1415</v>
      </c>
      <c r="S121" s="99" t="s">
        <v>9257</v>
      </c>
      <c r="T121" s="99" t="s">
        <v>1416</v>
      </c>
      <c r="U121" s="99">
        <v>56</v>
      </c>
      <c r="V121" s="100" t="str">
        <f>VLOOKUP(D121,TIPOLOGIA!A:F,5,0)</f>
        <v>LEJANA</v>
      </c>
      <c r="W121" s="100" t="str">
        <f>VLOOKUP(D121,TIPOLOGIA!A:F,6,0)</f>
        <v>TERRESTRE / AEREO</v>
      </c>
      <c r="X121" s="99" t="s">
        <v>2257</v>
      </c>
      <c r="Y121" s="99">
        <v>1</v>
      </c>
      <c r="Z121" s="102">
        <f>IF(T121="SOPORTE_TELEFÓNICO",'TARIFAS 2025'!$B$14,IF(V121="PRINCIPAL",'TARIFAS 2025'!$B$11,IF(V121="INTERMEDIA",'TARIFAS 2025'!$C$11,IF(V121="LEJANA",'TARIFAS 2025'!$D$11))))</f>
        <v>40250</v>
      </c>
      <c r="AA121" s="102">
        <f t="shared" si="1"/>
        <v>40250</v>
      </c>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row>
    <row r="122" spans="1:59" ht="15.6" x14ac:dyDescent="0.3">
      <c r="A122" s="99" t="s">
        <v>91</v>
      </c>
      <c r="B122" s="100" t="str">
        <f>VLOOKUP(A122,'CENTROS DE COSTOS'!A:D,2,0)</f>
        <v>0036-0003</v>
      </c>
      <c r="C122" s="100" t="str">
        <f>VLOOKUP(A122,'CENTROS DE COSTOS'!A:D,3,0)</f>
        <v>Wompi Suroccidente</v>
      </c>
      <c r="D122" s="99">
        <v>52356</v>
      </c>
      <c r="E122" s="99">
        <v>3063177</v>
      </c>
      <c r="F122" s="99">
        <v>37745</v>
      </c>
      <c r="G122" s="100" t="s">
        <v>33</v>
      </c>
      <c r="H122" s="99" t="s">
        <v>133</v>
      </c>
      <c r="I122" s="99" t="s">
        <v>863</v>
      </c>
      <c r="J122" s="99" t="s">
        <v>1815</v>
      </c>
      <c r="K122" s="100" t="s">
        <v>1170</v>
      </c>
      <c r="L122" s="99" t="s">
        <v>7152</v>
      </c>
      <c r="M122" s="101">
        <v>45987.333333333343</v>
      </c>
      <c r="N122" s="101">
        <v>45993.381249999999</v>
      </c>
      <c r="O122" s="100" t="s">
        <v>35</v>
      </c>
      <c r="P122" s="100" t="s">
        <v>35</v>
      </c>
      <c r="Q122" s="99" t="s">
        <v>1414</v>
      </c>
      <c r="R122" s="99" t="s">
        <v>1415</v>
      </c>
      <c r="S122" s="99" t="s">
        <v>9258</v>
      </c>
      <c r="T122" s="99" t="s">
        <v>1416</v>
      </c>
      <c r="U122" s="99">
        <v>64</v>
      </c>
      <c r="V122" s="100" t="str">
        <f>VLOOKUP(D122,TIPOLOGIA!A:F,5,0)</f>
        <v>INTERMEDIA</v>
      </c>
      <c r="W122" s="100" t="str">
        <f>VLOOKUP(D122,TIPOLOGIA!A:F,6,0)</f>
        <v>TERRESTRE</v>
      </c>
      <c r="X122" s="99" t="s">
        <v>1563</v>
      </c>
      <c r="Y122" s="99">
        <v>1</v>
      </c>
      <c r="Z122" s="102">
        <f>IF(T122="SOPORTE_TELEFÓNICO",'TARIFAS 2025'!$B$14,IF(V122="PRINCIPAL",'TARIFAS 2025'!$B$11,IF(V122="INTERMEDIA",'TARIFAS 2025'!$C$11,IF(V122="LEJANA",'TARIFAS 2025'!$D$11))))</f>
        <v>36351</v>
      </c>
      <c r="AA122" s="102">
        <f t="shared" si="1"/>
        <v>36351</v>
      </c>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row>
    <row r="123" spans="1:59" ht="15.6" x14ac:dyDescent="0.3">
      <c r="A123" s="99" t="s">
        <v>96</v>
      </c>
      <c r="B123" s="100" t="str">
        <f>VLOOKUP(A123,'CENTROS DE COSTOS'!A:D,2,0)</f>
        <v>0036-0007</v>
      </c>
      <c r="C123" s="100" t="str">
        <f>VLOOKUP(A123,'CENTROS DE COSTOS'!A:D,3,0)</f>
        <v>Wompi Santander</v>
      </c>
      <c r="D123" s="99">
        <v>15097</v>
      </c>
      <c r="E123" s="99">
        <v>3060282</v>
      </c>
      <c r="F123" s="99">
        <v>57781</v>
      </c>
      <c r="G123" s="100" t="s">
        <v>33</v>
      </c>
      <c r="H123" s="99" t="s">
        <v>322</v>
      </c>
      <c r="I123" s="99" t="s">
        <v>333</v>
      </c>
      <c r="J123" s="99" t="s">
        <v>5825</v>
      </c>
      <c r="K123" s="100" t="s">
        <v>1170</v>
      </c>
      <c r="L123" s="99" t="s">
        <v>7153</v>
      </c>
      <c r="M123" s="101">
        <v>45986.499305555553</v>
      </c>
      <c r="N123" s="101">
        <v>45993.381944444453</v>
      </c>
      <c r="O123" s="100" t="s">
        <v>35</v>
      </c>
      <c r="P123" s="100" t="s">
        <v>35</v>
      </c>
      <c r="Q123" s="99" t="s">
        <v>1414</v>
      </c>
      <c r="R123" s="99" t="s">
        <v>1415</v>
      </c>
      <c r="S123" s="99" t="s">
        <v>9259</v>
      </c>
      <c r="T123" s="99" t="s">
        <v>1416</v>
      </c>
      <c r="U123" s="99">
        <v>32</v>
      </c>
      <c r="V123" s="100" t="str">
        <f>VLOOKUP(D123,TIPOLOGIA!A:F,5,0)</f>
        <v>LEJANA</v>
      </c>
      <c r="W123" s="100" t="str">
        <f>VLOOKUP(D123,TIPOLOGIA!A:F,6,0)</f>
        <v>TERRESTRE</v>
      </c>
      <c r="X123" s="99" t="s">
        <v>1453</v>
      </c>
      <c r="Y123" s="99">
        <v>1</v>
      </c>
      <c r="Z123" s="102">
        <f>IF(T123="SOPORTE_TELEFÓNICO",'TARIFAS 2025'!$B$14,IF(V123="PRINCIPAL",'TARIFAS 2025'!$B$11,IF(V123="INTERMEDIA",'TARIFAS 2025'!$C$11,IF(V123="LEJANA",'TARIFAS 2025'!$D$11))))</f>
        <v>40250</v>
      </c>
      <c r="AA123" s="102">
        <f t="shared" si="1"/>
        <v>40250</v>
      </c>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row>
    <row r="124" spans="1:59" ht="15.6" x14ac:dyDescent="0.3">
      <c r="A124" s="99" t="s">
        <v>88</v>
      </c>
      <c r="B124" s="100" t="str">
        <f>VLOOKUP(A124,'CENTROS DE COSTOS'!A:D,2,0)</f>
        <v>0036-0005</v>
      </c>
      <c r="C124" s="100" t="str">
        <f>VLOOKUP(A124,'CENTROS DE COSTOS'!A:D,3,0)</f>
        <v>Wompi Noroccidente</v>
      </c>
      <c r="D124" s="99">
        <v>5088</v>
      </c>
      <c r="E124" s="99">
        <v>3073424</v>
      </c>
      <c r="F124" s="99">
        <v>21262</v>
      </c>
      <c r="G124" s="100" t="s">
        <v>33</v>
      </c>
      <c r="H124" s="99" t="s">
        <v>120</v>
      </c>
      <c r="I124" s="99" t="s">
        <v>155</v>
      </c>
      <c r="J124" s="99" t="s">
        <v>3725</v>
      </c>
      <c r="K124" s="100" t="s">
        <v>1170</v>
      </c>
      <c r="L124" s="99" t="s">
        <v>7154</v>
      </c>
      <c r="M124" s="101">
        <v>45988.674305555563</v>
      </c>
      <c r="N124" s="101">
        <v>45993.39166666667</v>
      </c>
      <c r="O124" s="100" t="s">
        <v>35</v>
      </c>
      <c r="P124" s="100" t="s">
        <v>35</v>
      </c>
      <c r="Q124" s="99" t="s">
        <v>1414</v>
      </c>
      <c r="R124" s="99" t="s">
        <v>1415</v>
      </c>
      <c r="S124" s="99" t="s">
        <v>9260</v>
      </c>
      <c r="T124" s="99" t="s">
        <v>9139</v>
      </c>
      <c r="U124" s="99">
        <v>64</v>
      </c>
      <c r="V124" s="100" t="str">
        <f>VLOOKUP(D124,TIPOLOGIA!A:F,5,0)</f>
        <v>PRINCIPAL</v>
      </c>
      <c r="W124" s="100" t="str">
        <f>VLOOKUP(D124,TIPOLOGIA!A:F,6,0)</f>
        <v>TERRESTRE</v>
      </c>
      <c r="X124" s="99" t="s">
        <v>1417</v>
      </c>
      <c r="Y124" s="99">
        <v>1</v>
      </c>
      <c r="Z124" s="102">
        <f>IF(T124="SOPORTE_TELEFÓNICO",'TARIFAS 2025'!$B$14,IF(V124="PRINCIPAL",'TARIFAS 2025'!$B$11,IF(V124="INTERMEDIA",'TARIFAS 2025'!$C$11,IF(V124="LEJANA",'TARIFAS 2025'!$D$11))))</f>
        <v>31419</v>
      </c>
      <c r="AA124" s="102">
        <f t="shared" si="1"/>
        <v>31419</v>
      </c>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row>
    <row r="125" spans="1:59" ht="15.6" x14ac:dyDescent="0.3">
      <c r="A125" s="99" t="s">
        <v>88</v>
      </c>
      <c r="B125" s="100" t="str">
        <f>VLOOKUP(A125,'CENTROS DE COSTOS'!A:D,2,0)</f>
        <v>0036-0005</v>
      </c>
      <c r="C125" s="100" t="str">
        <f>VLOOKUP(A125,'CENTROS DE COSTOS'!A:D,3,0)</f>
        <v>Wompi Noroccidente</v>
      </c>
      <c r="D125" s="99">
        <v>5360</v>
      </c>
      <c r="E125" s="99">
        <v>3070808</v>
      </c>
      <c r="F125" s="99">
        <v>13988</v>
      </c>
      <c r="G125" s="100" t="s">
        <v>33</v>
      </c>
      <c r="H125" s="99" t="s">
        <v>120</v>
      </c>
      <c r="I125" s="99" t="s">
        <v>190</v>
      </c>
      <c r="J125" s="99" t="s">
        <v>5826</v>
      </c>
      <c r="K125" s="100" t="s">
        <v>1170</v>
      </c>
      <c r="L125" s="99" t="s">
        <v>7155</v>
      </c>
      <c r="M125" s="101">
        <v>45988.427777777782</v>
      </c>
      <c r="N125" s="101">
        <v>45993.392361111109</v>
      </c>
      <c r="O125" s="100" t="s">
        <v>35</v>
      </c>
      <c r="P125" s="100" t="s">
        <v>35</v>
      </c>
      <c r="Q125" s="99" t="s">
        <v>1414</v>
      </c>
      <c r="R125" s="99" t="s">
        <v>1415</v>
      </c>
      <c r="S125" s="99" t="s">
        <v>9261</v>
      </c>
      <c r="T125" s="99" t="s">
        <v>9139</v>
      </c>
      <c r="U125" s="99">
        <v>64</v>
      </c>
      <c r="V125" s="100" t="str">
        <f>VLOOKUP(D125,TIPOLOGIA!A:F,5,0)</f>
        <v>PRINCIPAL</v>
      </c>
      <c r="W125" s="100" t="str">
        <f>VLOOKUP(D125,TIPOLOGIA!A:F,6,0)</f>
        <v>TERRESTRE</v>
      </c>
      <c r="X125" s="99" t="s">
        <v>1417</v>
      </c>
      <c r="Y125" s="99">
        <v>1</v>
      </c>
      <c r="Z125" s="102">
        <f>IF(T125="SOPORTE_TELEFÓNICO",'TARIFAS 2025'!$B$14,IF(V125="PRINCIPAL",'TARIFAS 2025'!$B$11,IF(V125="INTERMEDIA",'TARIFAS 2025'!$C$11,IF(V125="LEJANA",'TARIFAS 2025'!$D$11))))</f>
        <v>31419</v>
      </c>
      <c r="AA125" s="102">
        <f t="shared" si="1"/>
        <v>31419</v>
      </c>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row>
    <row r="126" spans="1:59" ht="15.6" x14ac:dyDescent="0.3">
      <c r="A126" s="99" t="s">
        <v>88</v>
      </c>
      <c r="B126" s="100" t="str">
        <f>VLOOKUP(A126,'CENTROS DE COSTOS'!A:D,2,0)</f>
        <v>0036-0005</v>
      </c>
      <c r="C126" s="100" t="str">
        <f>VLOOKUP(A126,'CENTROS DE COSTOS'!A:D,3,0)</f>
        <v>Wompi Noroccidente</v>
      </c>
      <c r="D126" s="99">
        <v>5001</v>
      </c>
      <c r="E126" s="99">
        <v>3071913</v>
      </c>
      <c r="F126" s="99">
        <v>78580</v>
      </c>
      <c r="G126" s="100" t="s">
        <v>33</v>
      </c>
      <c r="H126" s="99" t="s">
        <v>120</v>
      </c>
      <c r="I126" s="99" t="s">
        <v>88</v>
      </c>
      <c r="J126" s="99" t="s">
        <v>5827</v>
      </c>
      <c r="K126" s="100" t="s">
        <v>1170</v>
      </c>
      <c r="L126" s="99" t="s">
        <v>7156</v>
      </c>
      <c r="M126" s="101">
        <v>45988.520833333343</v>
      </c>
      <c r="N126" s="101">
        <v>45993.392361111109</v>
      </c>
      <c r="O126" s="100" t="s">
        <v>35</v>
      </c>
      <c r="P126" s="100" t="s">
        <v>35</v>
      </c>
      <c r="Q126" s="99" t="s">
        <v>1414</v>
      </c>
      <c r="R126" s="99" t="s">
        <v>1415</v>
      </c>
      <c r="S126" s="99" t="s">
        <v>9262</v>
      </c>
      <c r="T126" s="99" t="s">
        <v>9139</v>
      </c>
      <c r="U126" s="99">
        <v>24</v>
      </c>
      <c r="V126" s="100" t="str">
        <f>VLOOKUP(D126,TIPOLOGIA!A:F,5,0)</f>
        <v>PRINCIPAL</v>
      </c>
      <c r="W126" s="100" t="str">
        <f>VLOOKUP(D126,TIPOLOGIA!A:F,6,0)</f>
        <v>TERRESTRE</v>
      </c>
      <c r="X126" s="99" t="s">
        <v>1417</v>
      </c>
      <c r="Y126" s="99">
        <v>1</v>
      </c>
      <c r="Z126" s="102">
        <f>IF(T126="SOPORTE_TELEFÓNICO",'TARIFAS 2025'!$B$14,IF(V126="PRINCIPAL",'TARIFAS 2025'!$B$11,IF(V126="INTERMEDIA",'TARIFAS 2025'!$C$11,IF(V126="LEJANA",'TARIFAS 2025'!$D$11))))</f>
        <v>31419</v>
      </c>
      <c r="AA126" s="102">
        <f t="shared" si="1"/>
        <v>31419</v>
      </c>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row>
    <row r="127" spans="1:59" ht="15.6" x14ac:dyDescent="0.3">
      <c r="A127" s="99" t="s">
        <v>88</v>
      </c>
      <c r="B127" s="100" t="str">
        <f>VLOOKUP(A127,'CENTROS DE COSTOS'!A:D,2,0)</f>
        <v>0036-0005</v>
      </c>
      <c r="C127" s="100" t="str">
        <f>VLOOKUP(A127,'CENTROS DE COSTOS'!A:D,3,0)</f>
        <v>Wompi Noroccidente</v>
      </c>
      <c r="D127" s="99">
        <v>5360</v>
      </c>
      <c r="E127" s="99">
        <v>3070776</v>
      </c>
      <c r="F127" s="99">
        <v>35410</v>
      </c>
      <c r="G127" s="100" t="s">
        <v>33</v>
      </c>
      <c r="H127" s="99" t="s">
        <v>120</v>
      </c>
      <c r="I127" s="99" t="s">
        <v>190</v>
      </c>
      <c r="J127" s="99" t="s">
        <v>2041</v>
      </c>
      <c r="K127" s="100" t="s">
        <v>1170</v>
      </c>
      <c r="L127" s="99" t="s">
        <v>7157</v>
      </c>
      <c r="M127" s="101">
        <v>45988.4375</v>
      </c>
      <c r="N127" s="101">
        <v>45993.393055555563</v>
      </c>
      <c r="O127" s="100" t="s">
        <v>35</v>
      </c>
      <c r="P127" s="100" t="s">
        <v>35</v>
      </c>
      <c r="Q127" s="99" t="s">
        <v>1414</v>
      </c>
      <c r="R127" s="99" t="s">
        <v>1415</v>
      </c>
      <c r="S127" s="99" t="s">
        <v>9263</v>
      </c>
      <c r="T127" s="99" t="s">
        <v>9139</v>
      </c>
      <c r="U127" s="99">
        <v>64</v>
      </c>
      <c r="V127" s="100" t="str">
        <f>VLOOKUP(D127,TIPOLOGIA!A:F,5,0)</f>
        <v>PRINCIPAL</v>
      </c>
      <c r="W127" s="100" t="str">
        <f>VLOOKUP(D127,TIPOLOGIA!A:F,6,0)</f>
        <v>TERRESTRE</v>
      </c>
      <c r="X127" s="99" t="s">
        <v>1417</v>
      </c>
      <c r="Y127" s="99">
        <v>1</v>
      </c>
      <c r="Z127" s="102">
        <f>IF(T127="SOPORTE_TELEFÓNICO",'TARIFAS 2025'!$B$14,IF(V127="PRINCIPAL",'TARIFAS 2025'!$B$11,IF(V127="INTERMEDIA",'TARIFAS 2025'!$C$11,IF(V127="LEJANA",'TARIFAS 2025'!$D$11))))</f>
        <v>31419</v>
      </c>
      <c r="AA127" s="102">
        <f t="shared" si="1"/>
        <v>31419</v>
      </c>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row>
    <row r="128" spans="1:59" ht="15.6" x14ac:dyDescent="0.3">
      <c r="A128" s="99" t="s">
        <v>88</v>
      </c>
      <c r="B128" s="100" t="str">
        <f>VLOOKUP(A128,'CENTROS DE COSTOS'!A:D,2,0)</f>
        <v>0036-0005</v>
      </c>
      <c r="C128" s="100" t="str">
        <f>VLOOKUP(A128,'CENTROS DE COSTOS'!A:D,3,0)</f>
        <v>Wompi Noroccidente</v>
      </c>
      <c r="D128" s="99">
        <v>5001</v>
      </c>
      <c r="E128" s="99">
        <v>3068530</v>
      </c>
      <c r="F128" s="99">
        <v>45585</v>
      </c>
      <c r="G128" s="100" t="s">
        <v>33</v>
      </c>
      <c r="H128" s="99" t="s">
        <v>120</v>
      </c>
      <c r="I128" s="99" t="s">
        <v>88</v>
      </c>
      <c r="J128" s="99" t="s">
        <v>5828</v>
      </c>
      <c r="K128" s="100" t="s">
        <v>1170</v>
      </c>
      <c r="L128" s="99" t="s">
        <v>7158</v>
      </c>
      <c r="M128" s="101">
        <v>45987.695833333331</v>
      </c>
      <c r="N128" s="101">
        <v>45993.394444444442</v>
      </c>
      <c r="O128" s="100" t="s">
        <v>35</v>
      </c>
      <c r="P128" s="100" t="s">
        <v>35</v>
      </c>
      <c r="Q128" s="99" t="s">
        <v>1414</v>
      </c>
      <c r="R128" s="99" t="s">
        <v>1415</v>
      </c>
      <c r="S128" s="99" t="s">
        <v>9264</v>
      </c>
      <c r="T128" s="99" t="s">
        <v>9139</v>
      </c>
      <c r="U128" s="99">
        <v>64</v>
      </c>
      <c r="V128" s="100" t="str">
        <f>VLOOKUP(D128,TIPOLOGIA!A:F,5,0)</f>
        <v>PRINCIPAL</v>
      </c>
      <c r="W128" s="100" t="str">
        <f>VLOOKUP(D128,TIPOLOGIA!A:F,6,0)</f>
        <v>TERRESTRE</v>
      </c>
      <c r="X128" s="99" t="s">
        <v>1417</v>
      </c>
      <c r="Y128" s="99">
        <v>1</v>
      </c>
      <c r="Z128" s="102">
        <f>IF(T128="SOPORTE_TELEFÓNICO",'TARIFAS 2025'!$B$14,IF(V128="PRINCIPAL",'TARIFAS 2025'!$B$11,IF(V128="INTERMEDIA",'TARIFAS 2025'!$C$11,IF(V128="LEJANA",'TARIFAS 2025'!$D$11))))</f>
        <v>31419</v>
      </c>
      <c r="AA128" s="102">
        <f t="shared" ref="AA128:AA190" si="2">Z128*Y128</f>
        <v>31419</v>
      </c>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row>
    <row r="129" spans="1:59" ht="15.6" x14ac:dyDescent="0.3">
      <c r="A129" s="99" t="s">
        <v>88</v>
      </c>
      <c r="B129" s="100" t="str">
        <f>VLOOKUP(A129,'CENTROS DE COSTOS'!A:D,2,0)</f>
        <v>0036-0005</v>
      </c>
      <c r="C129" s="100" t="str">
        <f>VLOOKUP(A129,'CENTROS DE COSTOS'!A:D,3,0)</f>
        <v>Wompi Noroccidente</v>
      </c>
      <c r="D129" s="99">
        <v>5001</v>
      </c>
      <c r="E129" s="99">
        <v>3064873</v>
      </c>
      <c r="F129" s="99">
        <v>71797</v>
      </c>
      <c r="G129" s="100" t="s">
        <v>33</v>
      </c>
      <c r="H129" s="99" t="s">
        <v>120</v>
      </c>
      <c r="I129" s="99" t="s">
        <v>88</v>
      </c>
      <c r="J129" s="99" t="s">
        <v>5829</v>
      </c>
      <c r="K129" s="100" t="s">
        <v>1170</v>
      </c>
      <c r="L129" s="99" t="s">
        <v>7159</v>
      </c>
      <c r="M129" s="101">
        <v>45987.405555555553</v>
      </c>
      <c r="N129" s="101">
        <v>45993.395138888889</v>
      </c>
      <c r="O129" s="100" t="s">
        <v>35</v>
      </c>
      <c r="P129" s="100" t="s">
        <v>35</v>
      </c>
      <c r="Q129" s="99" t="s">
        <v>1414</v>
      </c>
      <c r="R129" s="99" t="s">
        <v>1415</v>
      </c>
      <c r="S129" s="99" t="s">
        <v>9265</v>
      </c>
      <c r="T129" s="99" t="s">
        <v>9139</v>
      </c>
      <c r="U129" s="99">
        <v>16</v>
      </c>
      <c r="V129" s="100" t="str">
        <f>VLOOKUP(D129,TIPOLOGIA!A:F,5,0)</f>
        <v>PRINCIPAL</v>
      </c>
      <c r="W129" s="100" t="str">
        <f>VLOOKUP(D129,TIPOLOGIA!A:F,6,0)</f>
        <v>TERRESTRE</v>
      </c>
      <c r="X129" s="99" t="s">
        <v>1417</v>
      </c>
      <c r="Y129" s="99">
        <v>1</v>
      </c>
      <c r="Z129" s="102">
        <f>IF(T129="SOPORTE_TELEFÓNICO",'TARIFAS 2025'!$B$14,IF(V129="PRINCIPAL",'TARIFAS 2025'!$B$11,IF(V129="INTERMEDIA",'TARIFAS 2025'!$C$11,IF(V129="LEJANA",'TARIFAS 2025'!$D$11))))</f>
        <v>31419</v>
      </c>
      <c r="AA129" s="102">
        <f t="shared" si="2"/>
        <v>31419</v>
      </c>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row>
    <row r="130" spans="1:59" ht="15.6" x14ac:dyDescent="0.3">
      <c r="A130" s="99" t="s">
        <v>88</v>
      </c>
      <c r="B130" s="100" t="str">
        <f>VLOOKUP(A130,'CENTROS DE COSTOS'!A:D,2,0)</f>
        <v>0036-0005</v>
      </c>
      <c r="C130" s="100" t="str">
        <f>VLOOKUP(A130,'CENTROS DE COSTOS'!A:D,3,0)</f>
        <v>Wompi Noroccidente</v>
      </c>
      <c r="D130" s="99">
        <v>5001</v>
      </c>
      <c r="E130" s="99">
        <v>3062045</v>
      </c>
      <c r="F130" s="99">
        <v>42031</v>
      </c>
      <c r="G130" s="100" t="s">
        <v>33</v>
      </c>
      <c r="H130" s="99" t="s">
        <v>120</v>
      </c>
      <c r="I130" s="99" t="s">
        <v>88</v>
      </c>
      <c r="J130" s="99" t="s">
        <v>5830</v>
      </c>
      <c r="K130" s="100" t="s">
        <v>1170</v>
      </c>
      <c r="L130" s="99" t="s">
        <v>7160</v>
      </c>
      <c r="M130" s="101">
        <v>45986.63958333333</v>
      </c>
      <c r="N130" s="101">
        <v>45993.395833333343</v>
      </c>
      <c r="O130" s="100" t="s">
        <v>35</v>
      </c>
      <c r="P130" s="100" t="s">
        <v>35</v>
      </c>
      <c r="Q130" s="99" t="s">
        <v>1414</v>
      </c>
      <c r="R130" s="99" t="s">
        <v>1415</v>
      </c>
      <c r="S130" s="99" t="s">
        <v>9266</v>
      </c>
      <c r="T130" s="99" t="s">
        <v>9139</v>
      </c>
      <c r="U130" s="99">
        <v>16</v>
      </c>
      <c r="V130" s="100" t="str">
        <f>VLOOKUP(D130,TIPOLOGIA!A:F,5,0)</f>
        <v>PRINCIPAL</v>
      </c>
      <c r="W130" s="100" t="str">
        <f>VLOOKUP(D130,TIPOLOGIA!A:F,6,0)</f>
        <v>TERRESTRE</v>
      </c>
      <c r="X130" s="99" t="s">
        <v>1417</v>
      </c>
      <c r="Y130" s="99">
        <v>1</v>
      </c>
      <c r="Z130" s="102">
        <f>IF(T130="SOPORTE_TELEFÓNICO",'TARIFAS 2025'!$B$14,IF(V130="PRINCIPAL",'TARIFAS 2025'!$B$11,IF(V130="INTERMEDIA",'TARIFAS 2025'!$C$11,IF(V130="LEJANA",'TARIFAS 2025'!$D$11))))</f>
        <v>31419</v>
      </c>
      <c r="AA130" s="102">
        <f t="shared" si="2"/>
        <v>31419</v>
      </c>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row>
    <row r="131" spans="1:59" ht="15.6" x14ac:dyDescent="0.3">
      <c r="A131" s="99" t="s">
        <v>74</v>
      </c>
      <c r="B131" s="100" t="str">
        <f>VLOOKUP(A131,'CENTROS DE COSTOS'!A:D,2,0)</f>
        <v>0036-0007</v>
      </c>
      <c r="C131" s="100" t="str">
        <f>VLOOKUP(A131,'CENTROS DE COSTOS'!A:D,3,0)</f>
        <v>Wompi Santander</v>
      </c>
      <c r="D131" s="99">
        <v>68276</v>
      </c>
      <c r="E131" s="99">
        <v>3083558</v>
      </c>
      <c r="F131" s="99">
        <v>13291</v>
      </c>
      <c r="G131" s="100" t="s">
        <v>33</v>
      </c>
      <c r="H131" s="99" t="s">
        <v>963</v>
      </c>
      <c r="I131" s="99" t="s">
        <v>987</v>
      </c>
      <c r="J131" s="99" t="s">
        <v>5831</v>
      </c>
      <c r="K131" s="100" t="s">
        <v>1170</v>
      </c>
      <c r="L131" s="99" t="s">
        <v>7161</v>
      </c>
      <c r="M131" s="101">
        <v>45992.477083333331</v>
      </c>
      <c r="N131" s="101">
        <v>45993.404861111107</v>
      </c>
      <c r="O131" s="100" t="s">
        <v>35</v>
      </c>
      <c r="P131" s="100" t="s">
        <v>35</v>
      </c>
      <c r="Q131" s="99" t="s">
        <v>1414</v>
      </c>
      <c r="R131" s="99" t="s">
        <v>1415</v>
      </c>
      <c r="S131" s="99" t="s">
        <v>9267</v>
      </c>
      <c r="T131" s="99" t="s">
        <v>1172</v>
      </c>
      <c r="U131" s="99">
        <v>24</v>
      </c>
      <c r="V131" s="100" t="str">
        <f>VLOOKUP(D131,TIPOLOGIA!A:F,5,0)</f>
        <v>PRINCIPAL</v>
      </c>
      <c r="W131" s="100" t="str">
        <f>VLOOKUP(D131,TIPOLOGIA!A:F,6,0)</f>
        <v>TERRESTRE</v>
      </c>
      <c r="X131" s="99" t="s">
        <v>1192</v>
      </c>
      <c r="Y131" s="99">
        <v>1</v>
      </c>
      <c r="Z131" s="102">
        <f>IF(T131="SOPORTE_TELEFÓNICO",'TARIFAS 2025'!$B$14,IF(V131="PRINCIPAL",'TARIFAS 2025'!$B$11,IF(V131="INTERMEDIA",'TARIFAS 2025'!$C$11,IF(V131="LEJANA",'TARIFAS 2025'!$D$11))))</f>
        <v>31419</v>
      </c>
      <c r="AA131" s="102">
        <f t="shared" si="2"/>
        <v>31419</v>
      </c>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row>
    <row r="132" spans="1:59" ht="15.6" x14ac:dyDescent="0.3">
      <c r="A132" s="99" t="s">
        <v>74</v>
      </c>
      <c r="B132" s="100" t="str">
        <f>VLOOKUP(A132,'CENTROS DE COSTOS'!A:D,2,0)</f>
        <v>0036-0007</v>
      </c>
      <c r="C132" s="100" t="str">
        <f>VLOOKUP(A132,'CENTROS DE COSTOS'!A:D,3,0)</f>
        <v>Wompi Santander</v>
      </c>
      <c r="D132" s="99">
        <v>68001</v>
      </c>
      <c r="E132" s="99">
        <v>3085377</v>
      </c>
      <c r="F132" s="99">
        <v>60115</v>
      </c>
      <c r="G132" s="100" t="s">
        <v>33</v>
      </c>
      <c r="H132" s="99" t="s">
        <v>963</v>
      </c>
      <c r="I132" s="99" t="s">
        <v>74</v>
      </c>
      <c r="J132" s="99" t="s">
        <v>1511</v>
      </c>
      <c r="K132" s="100" t="s">
        <v>1170</v>
      </c>
      <c r="L132" s="99" t="s">
        <v>7162</v>
      </c>
      <c r="M132" s="101">
        <v>45992.612500000003</v>
      </c>
      <c r="N132" s="101">
        <v>45993.419444444437</v>
      </c>
      <c r="O132" s="100" t="s">
        <v>35</v>
      </c>
      <c r="P132" s="100" t="s">
        <v>35</v>
      </c>
      <c r="Q132" s="99" t="s">
        <v>1414</v>
      </c>
      <c r="R132" s="99" t="s">
        <v>1415</v>
      </c>
      <c r="S132" s="99" t="s">
        <v>9268</v>
      </c>
      <c r="T132" s="99" t="s">
        <v>1172</v>
      </c>
      <c r="U132" s="99">
        <v>16</v>
      </c>
      <c r="V132" s="100" t="str">
        <f>VLOOKUP(D132,TIPOLOGIA!A:F,5,0)</f>
        <v>PRINCIPAL</v>
      </c>
      <c r="W132" s="100" t="str">
        <f>VLOOKUP(D132,TIPOLOGIA!A:F,6,0)</f>
        <v>TERRESTRE</v>
      </c>
      <c r="X132" s="99" t="s">
        <v>1336</v>
      </c>
      <c r="Y132" s="99">
        <v>1</v>
      </c>
      <c r="Z132" s="102">
        <f>IF(T132="SOPORTE_TELEFÓNICO",'TARIFAS 2025'!$B$14,IF(V132="PRINCIPAL",'TARIFAS 2025'!$B$11,IF(V132="INTERMEDIA",'TARIFAS 2025'!$C$11,IF(V132="LEJANA",'TARIFAS 2025'!$D$11))))</f>
        <v>31419</v>
      </c>
      <c r="AA132" s="102">
        <f t="shared" si="2"/>
        <v>31419</v>
      </c>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row>
    <row r="133" spans="1:59" ht="15.6" x14ac:dyDescent="0.3">
      <c r="A133" s="99" t="s">
        <v>80</v>
      </c>
      <c r="B133" s="100" t="str">
        <f>VLOOKUP(A133,'CENTROS DE COSTOS'!A:D,2,0)</f>
        <v>0036-0001</v>
      </c>
      <c r="C133" s="100" t="str">
        <f>VLOOKUP(A133,'CENTROS DE COSTOS'!A:D,3,0)</f>
        <v>Wompi Costa</v>
      </c>
      <c r="D133" s="99">
        <v>13001</v>
      </c>
      <c r="E133" s="99">
        <v>3070126</v>
      </c>
      <c r="F133" s="99">
        <v>51235</v>
      </c>
      <c r="G133" s="100" t="s">
        <v>33</v>
      </c>
      <c r="H133" s="99" t="s">
        <v>275</v>
      </c>
      <c r="I133" s="99" t="s">
        <v>80</v>
      </c>
      <c r="J133" s="99" t="s">
        <v>5832</v>
      </c>
      <c r="K133" s="100" t="s">
        <v>1170</v>
      </c>
      <c r="L133" s="99" t="s">
        <v>7163</v>
      </c>
      <c r="M133" s="101">
        <v>45988.388194444437</v>
      </c>
      <c r="N133" s="101">
        <v>45993.42083333333</v>
      </c>
      <c r="O133" s="100" t="s">
        <v>35</v>
      </c>
      <c r="P133" s="100" t="s">
        <v>35</v>
      </c>
      <c r="Q133" s="99" t="s">
        <v>1414</v>
      </c>
      <c r="R133" s="99" t="s">
        <v>1415</v>
      </c>
      <c r="S133" s="99" t="s">
        <v>9269</v>
      </c>
      <c r="T133" s="99" t="s">
        <v>1172</v>
      </c>
      <c r="U133" s="99">
        <v>32</v>
      </c>
      <c r="V133" s="100" t="str">
        <f>VLOOKUP(D133,TIPOLOGIA!A:F,5,0)</f>
        <v>PRINCIPAL</v>
      </c>
      <c r="W133" s="100" t="str">
        <f>VLOOKUP(D133,TIPOLOGIA!A:F,6,0)</f>
        <v>TERRESTRE</v>
      </c>
      <c r="X133" s="99" t="s">
        <v>1228</v>
      </c>
      <c r="Y133" s="99">
        <v>1</v>
      </c>
      <c r="Z133" s="102">
        <f>IF(T133="SOPORTE_TELEFÓNICO",'TARIFAS 2025'!$B$14,IF(V133="PRINCIPAL",'TARIFAS 2025'!$B$11,IF(V133="INTERMEDIA",'TARIFAS 2025'!$C$11,IF(V133="LEJANA",'TARIFAS 2025'!$D$11))))</f>
        <v>31419</v>
      </c>
      <c r="AA133" s="102">
        <f t="shared" si="2"/>
        <v>31419</v>
      </c>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row>
    <row r="134" spans="1:59" ht="15.6" x14ac:dyDescent="0.3">
      <c r="A134" s="99" t="s">
        <v>92</v>
      </c>
      <c r="B134" s="100" t="str">
        <f>VLOOKUP(A134,'CENTROS DE COSTOS'!A:D,2,0)</f>
        <v>0036-0002</v>
      </c>
      <c r="C134" s="100" t="str">
        <f>VLOOKUP(A134,'CENTROS DE COSTOS'!A:D,3,0)</f>
        <v>Wompi Eje Cafetero</v>
      </c>
      <c r="D134" s="99">
        <v>66170</v>
      </c>
      <c r="E134" s="99">
        <v>3083740</v>
      </c>
      <c r="F134" s="99">
        <v>73401</v>
      </c>
      <c r="G134" s="100" t="s">
        <v>33</v>
      </c>
      <c r="H134" s="99" t="s">
        <v>458</v>
      </c>
      <c r="I134" s="99" t="s">
        <v>951</v>
      </c>
      <c r="J134" s="99" t="s">
        <v>5833</v>
      </c>
      <c r="K134" s="100" t="s">
        <v>1170</v>
      </c>
      <c r="L134" s="99" t="s">
        <v>7164</v>
      </c>
      <c r="M134" s="101">
        <v>45992.484027777777</v>
      </c>
      <c r="N134" s="101">
        <v>45993.422222222223</v>
      </c>
      <c r="O134" s="100" t="s">
        <v>35</v>
      </c>
      <c r="P134" s="100" t="s">
        <v>35</v>
      </c>
      <c r="Q134" s="99" t="s">
        <v>1414</v>
      </c>
      <c r="R134" s="99" t="s">
        <v>1415</v>
      </c>
      <c r="S134" s="99" t="s">
        <v>9270</v>
      </c>
      <c r="T134" s="99" t="s">
        <v>1172</v>
      </c>
      <c r="U134" s="99">
        <v>24</v>
      </c>
      <c r="V134" s="100" t="str">
        <f>VLOOKUP(D134,TIPOLOGIA!A:F,5,0)</f>
        <v>PRINCIPAL</v>
      </c>
      <c r="W134" s="100" t="str">
        <f>VLOOKUP(D134,TIPOLOGIA!A:F,6,0)</f>
        <v>TERRESTRE</v>
      </c>
      <c r="X134" s="99" t="s">
        <v>1175</v>
      </c>
      <c r="Y134" s="99">
        <v>1</v>
      </c>
      <c r="Z134" s="102">
        <f>IF(T134="SOPORTE_TELEFÓNICO",'TARIFAS 2025'!$B$14,IF(V134="PRINCIPAL",'TARIFAS 2025'!$B$11,IF(V134="INTERMEDIA",'TARIFAS 2025'!$C$11,IF(V134="LEJANA",'TARIFAS 2025'!$D$11))))</f>
        <v>31419</v>
      </c>
      <c r="AA134" s="102">
        <f t="shared" si="2"/>
        <v>31419</v>
      </c>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row>
    <row r="135" spans="1:59" ht="15.6" x14ac:dyDescent="0.3">
      <c r="A135" s="99" t="s">
        <v>74</v>
      </c>
      <c r="B135" s="100" t="str">
        <f>VLOOKUP(A135,'CENTROS DE COSTOS'!A:D,2,0)</f>
        <v>0036-0007</v>
      </c>
      <c r="C135" s="100" t="str">
        <f>VLOOKUP(A135,'CENTROS DE COSTOS'!A:D,3,0)</f>
        <v>Wompi Santander</v>
      </c>
      <c r="D135" s="99">
        <v>68001</v>
      </c>
      <c r="E135" s="99">
        <v>3086064</v>
      </c>
      <c r="F135" s="99">
        <v>48861</v>
      </c>
      <c r="G135" s="100" t="s">
        <v>33</v>
      </c>
      <c r="H135" s="99" t="s">
        <v>963</v>
      </c>
      <c r="I135" s="99" t="s">
        <v>74</v>
      </c>
      <c r="J135" s="99" t="s">
        <v>5834</v>
      </c>
      <c r="K135" s="100" t="s">
        <v>1170</v>
      </c>
      <c r="L135" s="99" t="s">
        <v>7165</v>
      </c>
      <c r="M135" s="101">
        <v>45992.645833333343</v>
      </c>
      <c r="N135" s="101">
        <v>45993.424305555563</v>
      </c>
      <c r="O135" s="100" t="s">
        <v>35</v>
      </c>
      <c r="P135" s="100" t="s">
        <v>35</v>
      </c>
      <c r="Q135" s="99" t="s">
        <v>1414</v>
      </c>
      <c r="R135" s="99" t="s">
        <v>1415</v>
      </c>
      <c r="S135" s="99" t="s">
        <v>9271</v>
      </c>
      <c r="T135" s="99" t="s">
        <v>1172</v>
      </c>
      <c r="U135" s="99">
        <v>64</v>
      </c>
      <c r="V135" s="100" t="str">
        <f>VLOOKUP(D135,TIPOLOGIA!A:F,5,0)</f>
        <v>PRINCIPAL</v>
      </c>
      <c r="W135" s="100" t="str">
        <f>VLOOKUP(D135,TIPOLOGIA!A:F,6,0)</f>
        <v>TERRESTRE</v>
      </c>
      <c r="X135" s="99" t="s">
        <v>1178</v>
      </c>
      <c r="Y135" s="99">
        <v>1</v>
      </c>
      <c r="Z135" s="102">
        <f>IF(T135="SOPORTE_TELEFÓNICO",'TARIFAS 2025'!$B$14,IF(V135="PRINCIPAL",'TARIFAS 2025'!$B$11,IF(V135="INTERMEDIA",'TARIFAS 2025'!$C$11,IF(V135="LEJANA",'TARIFAS 2025'!$D$11))))</f>
        <v>31419</v>
      </c>
      <c r="AA135" s="102">
        <f t="shared" si="2"/>
        <v>31419</v>
      </c>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row>
    <row r="136" spans="1:59" ht="15.6" x14ac:dyDescent="0.3">
      <c r="A136" s="99" t="s">
        <v>71</v>
      </c>
      <c r="B136" s="100" t="str">
        <f>VLOOKUP(A136,'CENTROS DE COSTOS'!A:D,2,0)</f>
        <v>0036-0004</v>
      </c>
      <c r="C136" s="100" t="str">
        <f>VLOOKUP(A136,'CENTROS DE COSTOS'!A:D,3,0)</f>
        <v>Wompi Centro</v>
      </c>
      <c r="D136" s="99">
        <v>11001</v>
      </c>
      <c r="E136" s="99">
        <v>3078932</v>
      </c>
      <c r="F136" s="99">
        <v>40673</v>
      </c>
      <c r="G136" s="100" t="s">
        <v>33</v>
      </c>
      <c r="H136" s="99" t="s">
        <v>618</v>
      </c>
      <c r="I136" s="99" t="s">
        <v>71</v>
      </c>
      <c r="J136" s="99" t="s">
        <v>5835</v>
      </c>
      <c r="K136" s="100" t="s">
        <v>1170</v>
      </c>
      <c r="L136" s="99" t="s">
        <v>7166</v>
      </c>
      <c r="M136" s="101">
        <v>45992.333333333343</v>
      </c>
      <c r="N136" s="101">
        <v>45993.430555555547</v>
      </c>
      <c r="O136" s="100" t="s">
        <v>35</v>
      </c>
      <c r="P136" s="100" t="s">
        <v>35</v>
      </c>
      <c r="Q136" s="99" t="s">
        <v>1414</v>
      </c>
      <c r="R136" s="99" t="s">
        <v>1415</v>
      </c>
      <c r="S136" s="99" t="s">
        <v>9272</v>
      </c>
      <c r="T136" s="99" t="s">
        <v>1172</v>
      </c>
      <c r="U136" s="99">
        <v>56</v>
      </c>
      <c r="V136" s="100" t="str">
        <f>VLOOKUP(D136,TIPOLOGIA!A:F,5,0)</f>
        <v>PRINCIPAL</v>
      </c>
      <c r="W136" s="100" t="str">
        <f>VLOOKUP(D136,TIPOLOGIA!A:F,6,0)</f>
        <v>TERRESTRE</v>
      </c>
      <c r="X136" s="99" t="s">
        <v>1202</v>
      </c>
      <c r="Y136" s="99">
        <v>1</v>
      </c>
      <c r="Z136" s="102">
        <f>IF(T136="SOPORTE_TELEFÓNICO",'TARIFAS 2025'!$B$14,IF(V136="PRINCIPAL",'TARIFAS 2025'!$B$11,IF(V136="INTERMEDIA",'TARIFAS 2025'!$C$11,IF(V136="LEJANA",'TARIFAS 2025'!$D$11))))</f>
        <v>31419</v>
      </c>
      <c r="AA136" s="102">
        <f t="shared" si="2"/>
        <v>31419</v>
      </c>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row>
    <row r="137" spans="1:59" ht="15.6" x14ac:dyDescent="0.3">
      <c r="A137" s="99" t="s">
        <v>77</v>
      </c>
      <c r="B137" s="100" t="str">
        <f>VLOOKUP(A137,'CENTROS DE COSTOS'!A:D,2,0)</f>
        <v>0036-0003</v>
      </c>
      <c r="C137" s="100" t="str">
        <f>VLOOKUP(A137,'CENTROS DE COSTOS'!A:D,3,0)</f>
        <v>Wompi Suroccidente</v>
      </c>
      <c r="D137" s="99">
        <v>19256</v>
      </c>
      <c r="E137" s="99">
        <v>3061372</v>
      </c>
      <c r="F137" s="99">
        <v>76591</v>
      </c>
      <c r="G137" s="100" t="s">
        <v>33</v>
      </c>
      <c r="H137" s="99" t="s">
        <v>498</v>
      </c>
      <c r="I137" s="99" t="s">
        <v>501</v>
      </c>
      <c r="J137" s="99" t="s">
        <v>5836</v>
      </c>
      <c r="K137" s="100" t="s">
        <v>1170</v>
      </c>
      <c r="L137" s="99" t="s">
        <v>7167</v>
      </c>
      <c r="M137" s="101">
        <v>45986.6</v>
      </c>
      <c r="N137" s="101">
        <v>45993.432638888888</v>
      </c>
      <c r="O137" s="100" t="s">
        <v>35</v>
      </c>
      <c r="P137" s="100" t="s">
        <v>35</v>
      </c>
      <c r="Q137" s="99" t="s">
        <v>1414</v>
      </c>
      <c r="R137" s="99" t="s">
        <v>1415</v>
      </c>
      <c r="S137" s="99" t="s">
        <v>9273</v>
      </c>
      <c r="T137" s="99" t="s">
        <v>1416</v>
      </c>
      <c r="U137" s="99">
        <v>16</v>
      </c>
      <c r="V137" s="100" t="str">
        <f>VLOOKUP(D137,TIPOLOGIA!A:F,5,0)</f>
        <v>LEJANA</v>
      </c>
      <c r="W137" s="100" t="str">
        <f>VLOOKUP(D137,TIPOLOGIA!A:F,6,0)</f>
        <v>TERRESTRE</v>
      </c>
      <c r="X137" s="99" t="s">
        <v>1194</v>
      </c>
      <c r="Y137" s="99">
        <v>1</v>
      </c>
      <c r="Z137" s="102">
        <f>IF(T137="SOPORTE_TELEFÓNICO",'TARIFAS 2025'!$B$14,IF(V137="PRINCIPAL",'TARIFAS 2025'!$B$11,IF(V137="INTERMEDIA",'TARIFAS 2025'!$C$11,IF(V137="LEJANA",'TARIFAS 2025'!$D$11))))</f>
        <v>40250</v>
      </c>
      <c r="AA137" s="102">
        <f t="shared" si="2"/>
        <v>40250</v>
      </c>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row>
    <row r="138" spans="1:59" ht="15.6" x14ac:dyDescent="0.3">
      <c r="A138" s="99" t="s">
        <v>74</v>
      </c>
      <c r="B138" s="100" t="str">
        <f>VLOOKUP(A138,'CENTROS DE COSTOS'!A:D,2,0)</f>
        <v>0036-0007</v>
      </c>
      <c r="C138" s="100" t="str">
        <f>VLOOKUP(A138,'CENTROS DE COSTOS'!A:D,3,0)</f>
        <v>Wompi Santander</v>
      </c>
      <c r="D138" s="99">
        <v>68001</v>
      </c>
      <c r="E138" s="99">
        <v>3079380</v>
      </c>
      <c r="F138" s="99">
        <v>22946</v>
      </c>
      <c r="G138" s="100" t="s">
        <v>33</v>
      </c>
      <c r="H138" s="99" t="s">
        <v>963</v>
      </c>
      <c r="I138" s="99" t="s">
        <v>74</v>
      </c>
      <c r="J138" s="99" t="s">
        <v>1938</v>
      </c>
      <c r="K138" s="100" t="s">
        <v>1170</v>
      </c>
      <c r="L138" s="99" t="s">
        <v>7168</v>
      </c>
      <c r="M138" s="101">
        <v>45992.333333333343</v>
      </c>
      <c r="N138" s="101">
        <v>45993.432638888888</v>
      </c>
      <c r="O138" s="100" t="s">
        <v>35</v>
      </c>
      <c r="P138" s="100" t="s">
        <v>35</v>
      </c>
      <c r="Q138" s="99" t="s">
        <v>1414</v>
      </c>
      <c r="R138" s="99" t="s">
        <v>1415</v>
      </c>
      <c r="S138" s="99" t="s">
        <v>9274</v>
      </c>
      <c r="T138" s="99" t="s">
        <v>1172</v>
      </c>
      <c r="U138" s="99">
        <v>64</v>
      </c>
      <c r="V138" s="100" t="str">
        <f>VLOOKUP(D138,TIPOLOGIA!A:F,5,0)</f>
        <v>PRINCIPAL</v>
      </c>
      <c r="W138" s="100" t="str">
        <f>VLOOKUP(D138,TIPOLOGIA!A:F,6,0)</f>
        <v>TERRESTRE</v>
      </c>
      <c r="X138" s="99" t="s">
        <v>1336</v>
      </c>
      <c r="Y138" s="99">
        <v>1</v>
      </c>
      <c r="Z138" s="102">
        <f>IF(T138="SOPORTE_TELEFÓNICO",'TARIFAS 2025'!$B$14,IF(V138="PRINCIPAL",'TARIFAS 2025'!$B$11,IF(V138="INTERMEDIA",'TARIFAS 2025'!$C$11,IF(V138="LEJANA",'TARIFAS 2025'!$D$11))))</f>
        <v>31419</v>
      </c>
      <c r="AA138" s="102">
        <f t="shared" si="2"/>
        <v>31419</v>
      </c>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row>
    <row r="139" spans="1:59" ht="15.6" x14ac:dyDescent="0.3">
      <c r="A139" s="99" t="s">
        <v>71</v>
      </c>
      <c r="B139" s="100" t="str">
        <f>VLOOKUP(A139,'CENTROS DE COSTOS'!A:D,2,0)</f>
        <v>0036-0004</v>
      </c>
      <c r="C139" s="100" t="str">
        <f>VLOOKUP(A139,'CENTROS DE COSTOS'!A:D,3,0)</f>
        <v>Wompi Centro</v>
      </c>
      <c r="D139" s="99">
        <v>11001</v>
      </c>
      <c r="E139" s="99">
        <v>3075351</v>
      </c>
      <c r="F139" s="99">
        <v>61247</v>
      </c>
      <c r="G139" s="100" t="s">
        <v>33</v>
      </c>
      <c r="H139" s="99" t="s">
        <v>618</v>
      </c>
      <c r="I139" s="99" t="s">
        <v>71</v>
      </c>
      <c r="J139" s="99" t="s">
        <v>5837</v>
      </c>
      <c r="K139" s="100" t="s">
        <v>1170</v>
      </c>
      <c r="L139" s="99" t="s">
        <v>7169</v>
      </c>
      <c r="M139" s="101">
        <v>45989.415277777778</v>
      </c>
      <c r="N139" s="101">
        <v>45993.436805555553</v>
      </c>
      <c r="O139" s="100" t="s">
        <v>35</v>
      </c>
      <c r="P139" s="100" t="s">
        <v>35</v>
      </c>
      <c r="Q139" s="99" t="s">
        <v>1414</v>
      </c>
      <c r="R139" s="99" t="s">
        <v>1415</v>
      </c>
      <c r="S139" s="99" t="s">
        <v>9275</v>
      </c>
      <c r="T139" s="99" t="s">
        <v>1172</v>
      </c>
      <c r="U139" s="99">
        <v>48</v>
      </c>
      <c r="V139" s="100" t="str">
        <f>VLOOKUP(D139,TIPOLOGIA!A:F,5,0)</f>
        <v>PRINCIPAL</v>
      </c>
      <c r="W139" s="100" t="str">
        <f>VLOOKUP(D139,TIPOLOGIA!A:F,6,0)</f>
        <v>TERRESTRE</v>
      </c>
      <c r="X139" s="99" t="s">
        <v>1854</v>
      </c>
      <c r="Y139" s="99">
        <v>1</v>
      </c>
      <c r="Z139" s="102">
        <f>IF(T139="SOPORTE_TELEFÓNICO",'TARIFAS 2025'!$B$14,IF(V139="PRINCIPAL",'TARIFAS 2025'!$B$11,IF(V139="INTERMEDIA",'TARIFAS 2025'!$C$11,IF(V139="LEJANA",'TARIFAS 2025'!$D$11))))</f>
        <v>31419</v>
      </c>
      <c r="AA139" s="102">
        <f t="shared" si="2"/>
        <v>31419</v>
      </c>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row>
    <row r="140" spans="1:59" ht="15.6" x14ac:dyDescent="0.3">
      <c r="A140" s="99" t="s">
        <v>97</v>
      </c>
      <c r="B140" s="100" t="str">
        <f>VLOOKUP(A140,'CENTROS DE COSTOS'!A:D,2,0)</f>
        <v>0036-0001</v>
      </c>
      <c r="C140" s="100" t="str">
        <f>VLOOKUP(A140,'CENTROS DE COSTOS'!A:D,3,0)</f>
        <v>Wompi Costa</v>
      </c>
      <c r="D140" s="99">
        <v>20001</v>
      </c>
      <c r="E140" s="99">
        <v>3085338</v>
      </c>
      <c r="F140" s="99">
        <v>81792</v>
      </c>
      <c r="G140" s="100" t="s">
        <v>33</v>
      </c>
      <c r="H140" s="99" t="s">
        <v>536</v>
      </c>
      <c r="I140" s="99" t="s">
        <v>97</v>
      </c>
      <c r="J140" s="99" t="s">
        <v>2050</v>
      </c>
      <c r="K140" s="100" t="s">
        <v>1170</v>
      </c>
      <c r="L140" s="99" t="s">
        <v>7170</v>
      </c>
      <c r="M140" s="101">
        <v>45992.61041666667</v>
      </c>
      <c r="N140" s="101">
        <v>45993.438888888893</v>
      </c>
      <c r="O140" s="100" t="s">
        <v>35</v>
      </c>
      <c r="P140" s="100" t="s">
        <v>35</v>
      </c>
      <c r="Q140" s="99" t="s">
        <v>1414</v>
      </c>
      <c r="R140" s="99" t="s">
        <v>1415</v>
      </c>
      <c r="S140" s="99" t="s">
        <v>9276</v>
      </c>
      <c r="T140" s="99" t="s">
        <v>1172</v>
      </c>
      <c r="U140" s="99">
        <v>24</v>
      </c>
      <c r="V140" s="100" t="str">
        <f>VLOOKUP(D140,TIPOLOGIA!A:F,5,0)</f>
        <v>PRINCIPAL</v>
      </c>
      <c r="W140" s="100" t="str">
        <f>VLOOKUP(D140,TIPOLOGIA!A:F,6,0)</f>
        <v>TERRESTRE</v>
      </c>
      <c r="X140" s="99" t="s">
        <v>1210</v>
      </c>
      <c r="Y140" s="99">
        <v>1</v>
      </c>
      <c r="Z140" s="102">
        <f>IF(T140="SOPORTE_TELEFÓNICO",'TARIFAS 2025'!$B$14,IF(V140="PRINCIPAL",'TARIFAS 2025'!$B$11,IF(V140="INTERMEDIA",'TARIFAS 2025'!$C$11,IF(V140="LEJANA",'TARIFAS 2025'!$D$11))))</f>
        <v>31419</v>
      </c>
      <c r="AA140" s="102">
        <f t="shared" si="2"/>
        <v>31419</v>
      </c>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row>
    <row r="141" spans="1:59" ht="15.6" x14ac:dyDescent="0.3">
      <c r="A141" s="99" t="s">
        <v>97</v>
      </c>
      <c r="B141" s="100" t="str">
        <f>VLOOKUP(A141,'CENTROS DE COSTOS'!A:D,2,0)</f>
        <v>0036-0001</v>
      </c>
      <c r="C141" s="100" t="str">
        <f>VLOOKUP(A141,'CENTROS DE COSTOS'!A:D,3,0)</f>
        <v>Wompi Costa</v>
      </c>
      <c r="D141" s="99">
        <v>20001</v>
      </c>
      <c r="E141" s="99">
        <v>3086066</v>
      </c>
      <c r="F141" s="99">
        <v>35314</v>
      </c>
      <c r="G141" s="100" t="s">
        <v>33</v>
      </c>
      <c r="H141" s="99" t="s">
        <v>536</v>
      </c>
      <c r="I141" s="99" t="s">
        <v>97</v>
      </c>
      <c r="J141" s="99" t="s">
        <v>5838</v>
      </c>
      <c r="K141" s="100" t="s">
        <v>1170</v>
      </c>
      <c r="L141" s="99" t="s">
        <v>7171</v>
      </c>
      <c r="M141" s="101">
        <v>45992.646527777782</v>
      </c>
      <c r="N141" s="101">
        <v>45993.445833333331</v>
      </c>
      <c r="O141" s="100" t="s">
        <v>35</v>
      </c>
      <c r="P141" s="100" t="s">
        <v>35</v>
      </c>
      <c r="Q141" s="99" t="s">
        <v>1414</v>
      </c>
      <c r="R141" s="99" t="s">
        <v>1415</v>
      </c>
      <c r="S141" s="99" t="s">
        <v>9276</v>
      </c>
      <c r="T141" s="99" t="s">
        <v>1172</v>
      </c>
      <c r="U141" s="99">
        <v>48</v>
      </c>
      <c r="V141" s="100" t="str">
        <f>VLOOKUP(D141,TIPOLOGIA!A:F,5,0)</f>
        <v>PRINCIPAL</v>
      </c>
      <c r="W141" s="100" t="str">
        <f>VLOOKUP(D141,TIPOLOGIA!A:F,6,0)</f>
        <v>TERRESTRE</v>
      </c>
      <c r="X141" s="99" t="s">
        <v>1210</v>
      </c>
      <c r="Y141" s="99">
        <v>1</v>
      </c>
      <c r="Z141" s="102">
        <f>IF(T141="SOPORTE_TELEFÓNICO",'TARIFAS 2025'!$B$14,IF(V141="PRINCIPAL",'TARIFAS 2025'!$B$11,IF(V141="INTERMEDIA",'TARIFAS 2025'!$C$11,IF(V141="LEJANA",'TARIFAS 2025'!$D$11))))</f>
        <v>31419</v>
      </c>
      <c r="AA141" s="102">
        <f t="shared" si="2"/>
        <v>31419</v>
      </c>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row>
    <row r="142" spans="1:59" ht="15.6" x14ac:dyDescent="0.3">
      <c r="A142" s="99" t="s">
        <v>92</v>
      </c>
      <c r="B142" s="100" t="str">
        <f>VLOOKUP(A142,'CENTROS DE COSTOS'!A:D,2,0)</f>
        <v>0036-0002</v>
      </c>
      <c r="C142" s="100" t="str">
        <f>VLOOKUP(A142,'CENTROS DE COSTOS'!A:D,3,0)</f>
        <v>Wompi Eje Cafetero</v>
      </c>
      <c r="D142" s="99">
        <v>66682</v>
      </c>
      <c r="E142" s="99">
        <v>3071837</v>
      </c>
      <c r="F142" s="99">
        <v>73011</v>
      </c>
      <c r="G142" s="100" t="s">
        <v>33</v>
      </c>
      <c r="H142" s="99" t="s">
        <v>458</v>
      </c>
      <c r="I142" s="99" t="s">
        <v>959</v>
      </c>
      <c r="J142" s="99" t="s">
        <v>5839</v>
      </c>
      <c r="K142" s="100" t="s">
        <v>1170</v>
      </c>
      <c r="L142" s="99" t="s">
        <v>7172</v>
      </c>
      <c r="M142" s="101">
        <v>45988.497916666667</v>
      </c>
      <c r="N142" s="101">
        <v>45993.449305555558</v>
      </c>
      <c r="O142" s="100" t="s">
        <v>35</v>
      </c>
      <c r="P142" s="100" t="s">
        <v>35</v>
      </c>
      <c r="Q142" s="99" t="s">
        <v>1414</v>
      </c>
      <c r="R142" s="99" t="s">
        <v>1415</v>
      </c>
      <c r="S142" s="99" t="s">
        <v>9277</v>
      </c>
      <c r="T142" s="99" t="s">
        <v>1172</v>
      </c>
      <c r="U142" s="99">
        <v>24</v>
      </c>
      <c r="V142" s="100" t="str">
        <f>VLOOKUP(D142,TIPOLOGIA!A:F,5,0)</f>
        <v>PRINCIPAL</v>
      </c>
      <c r="W142" s="100" t="str">
        <f>VLOOKUP(D142,TIPOLOGIA!A:F,6,0)</f>
        <v>TERRESTRE</v>
      </c>
      <c r="X142" s="99" t="s">
        <v>1175</v>
      </c>
      <c r="Y142" s="99">
        <v>1</v>
      </c>
      <c r="Z142" s="102">
        <f>IF(T142="SOPORTE_TELEFÓNICO",'TARIFAS 2025'!$B$14,IF(V142="PRINCIPAL",'TARIFAS 2025'!$B$11,IF(V142="INTERMEDIA",'TARIFAS 2025'!$C$11,IF(V142="LEJANA",'TARIFAS 2025'!$D$11))))</f>
        <v>31419</v>
      </c>
      <c r="AA142" s="102">
        <f t="shared" si="2"/>
        <v>31419</v>
      </c>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row>
    <row r="143" spans="1:59" ht="15.6" x14ac:dyDescent="0.3">
      <c r="A143" s="99" t="s">
        <v>92</v>
      </c>
      <c r="B143" s="100" t="str">
        <f>VLOOKUP(A143,'CENTROS DE COSTOS'!A:D,2,0)</f>
        <v>0036-0002</v>
      </c>
      <c r="C143" s="100" t="str">
        <f>VLOOKUP(A143,'CENTROS DE COSTOS'!A:D,3,0)</f>
        <v>Wompi Eje Cafetero</v>
      </c>
      <c r="D143" s="99">
        <v>66682</v>
      </c>
      <c r="E143" s="99">
        <v>3078056</v>
      </c>
      <c r="F143" s="99">
        <v>66583</v>
      </c>
      <c r="G143" s="100" t="s">
        <v>33</v>
      </c>
      <c r="H143" s="99" t="s">
        <v>458</v>
      </c>
      <c r="I143" s="99" t="s">
        <v>959</v>
      </c>
      <c r="J143" s="99" t="s">
        <v>5840</v>
      </c>
      <c r="K143" s="100" t="s">
        <v>1170</v>
      </c>
      <c r="L143" s="99" t="s">
        <v>7173</v>
      </c>
      <c r="M143" s="101">
        <v>45992.333333333343</v>
      </c>
      <c r="N143" s="101">
        <v>45993.454861111109</v>
      </c>
      <c r="O143" s="100" t="s">
        <v>35</v>
      </c>
      <c r="P143" s="100" t="s">
        <v>35</v>
      </c>
      <c r="Q143" s="99" t="s">
        <v>1414</v>
      </c>
      <c r="R143" s="99" t="s">
        <v>1415</v>
      </c>
      <c r="S143" s="99" t="s">
        <v>9278</v>
      </c>
      <c r="T143" s="99" t="s">
        <v>1172</v>
      </c>
      <c r="U143" s="99">
        <v>32</v>
      </c>
      <c r="V143" s="100" t="str">
        <f>VLOOKUP(D143,TIPOLOGIA!A:F,5,0)</f>
        <v>PRINCIPAL</v>
      </c>
      <c r="W143" s="100" t="str">
        <f>VLOOKUP(D143,TIPOLOGIA!A:F,6,0)</f>
        <v>TERRESTRE</v>
      </c>
      <c r="X143" s="99" t="s">
        <v>1175</v>
      </c>
      <c r="Y143" s="99">
        <v>1</v>
      </c>
      <c r="Z143" s="102">
        <f>IF(T143="SOPORTE_TELEFÓNICO",'TARIFAS 2025'!$B$14,IF(V143="PRINCIPAL",'TARIFAS 2025'!$B$11,IF(V143="INTERMEDIA",'TARIFAS 2025'!$C$11,IF(V143="LEJANA",'TARIFAS 2025'!$D$11))))</f>
        <v>31419</v>
      </c>
      <c r="AA143" s="102">
        <f t="shared" si="2"/>
        <v>31419</v>
      </c>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row>
    <row r="144" spans="1:59" ht="15.6" x14ac:dyDescent="0.3">
      <c r="A144" s="99" t="s">
        <v>71</v>
      </c>
      <c r="B144" s="100" t="str">
        <f>VLOOKUP(A144,'CENTROS DE COSTOS'!A:D,2,0)</f>
        <v>0036-0004</v>
      </c>
      <c r="C144" s="100" t="str">
        <f>VLOOKUP(A144,'CENTROS DE COSTOS'!A:D,3,0)</f>
        <v>Wompi Centro</v>
      </c>
      <c r="D144" s="99">
        <v>11001</v>
      </c>
      <c r="E144" s="99">
        <v>3074030</v>
      </c>
      <c r="F144" s="99">
        <v>47809</v>
      </c>
      <c r="G144" s="100" t="s">
        <v>33</v>
      </c>
      <c r="H144" s="99" t="s">
        <v>618</v>
      </c>
      <c r="I144" s="99" t="s">
        <v>71</v>
      </c>
      <c r="J144" s="99" t="s">
        <v>5841</v>
      </c>
      <c r="K144" s="100" t="s">
        <v>1170</v>
      </c>
      <c r="L144" s="99" t="s">
        <v>7174</v>
      </c>
      <c r="M144" s="101">
        <v>45989.333333333343</v>
      </c>
      <c r="N144" s="101">
        <v>45993.458333333343</v>
      </c>
      <c r="O144" s="100" t="s">
        <v>35</v>
      </c>
      <c r="P144" s="100" t="s">
        <v>35</v>
      </c>
      <c r="Q144" s="99" t="s">
        <v>1414</v>
      </c>
      <c r="R144" s="99" t="s">
        <v>1415</v>
      </c>
      <c r="S144" s="99" t="s">
        <v>9279</v>
      </c>
      <c r="T144" s="99" t="s">
        <v>1172</v>
      </c>
      <c r="U144" s="99">
        <v>24</v>
      </c>
      <c r="V144" s="100" t="str">
        <f>VLOOKUP(D144,TIPOLOGIA!A:F,5,0)</f>
        <v>PRINCIPAL</v>
      </c>
      <c r="W144" s="100" t="str">
        <f>VLOOKUP(D144,TIPOLOGIA!A:F,6,0)</f>
        <v>TERRESTRE</v>
      </c>
      <c r="X144" s="99" t="s">
        <v>1359</v>
      </c>
      <c r="Y144" s="99">
        <v>1</v>
      </c>
      <c r="Z144" s="102">
        <f>IF(T144="SOPORTE_TELEFÓNICO",'TARIFAS 2025'!$B$14,IF(V144="PRINCIPAL",'TARIFAS 2025'!$B$11,IF(V144="INTERMEDIA",'TARIFAS 2025'!$C$11,IF(V144="LEJANA",'TARIFAS 2025'!$D$11))))</f>
        <v>31419</v>
      </c>
      <c r="AA144" s="102">
        <f t="shared" si="2"/>
        <v>31419</v>
      </c>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row>
    <row r="145" spans="1:59" ht="15.6" x14ac:dyDescent="0.3">
      <c r="A145" s="99" t="s">
        <v>71</v>
      </c>
      <c r="B145" s="100" t="str">
        <f>VLOOKUP(A145,'CENTROS DE COSTOS'!A:D,2,0)</f>
        <v>0036-0004</v>
      </c>
      <c r="C145" s="100" t="str">
        <f>VLOOKUP(A145,'CENTROS DE COSTOS'!A:D,3,0)</f>
        <v>Wompi Centro</v>
      </c>
      <c r="D145" s="99">
        <v>11001</v>
      </c>
      <c r="E145" s="99">
        <v>3084607</v>
      </c>
      <c r="F145" s="99">
        <v>78235</v>
      </c>
      <c r="G145" s="100" t="s">
        <v>33</v>
      </c>
      <c r="H145" s="99" t="s">
        <v>618</v>
      </c>
      <c r="I145" s="99" t="s">
        <v>71</v>
      </c>
      <c r="J145" s="99" t="s">
        <v>2197</v>
      </c>
      <c r="K145" s="100" t="s">
        <v>1170</v>
      </c>
      <c r="L145" s="99" t="s">
        <v>7175</v>
      </c>
      <c r="M145" s="101">
        <v>45992.524305555547</v>
      </c>
      <c r="N145" s="101">
        <v>45993.459722222222</v>
      </c>
      <c r="O145" s="100" t="s">
        <v>35</v>
      </c>
      <c r="P145" s="100" t="s">
        <v>35</v>
      </c>
      <c r="Q145" s="99" t="s">
        <v>1414</v>
      </c>
      <c r="R145" s="99" t="s">
        <v>1415</v>
      </c>
      <c r="S145" s="99" t="s">
        <v>9280</v>
      </c>
      <c r="T145" s="99" t="s">
        <v>1172</v>
      </c>
      <c r="U145" s="99">
        <v>8</v>
      </c>
      <c r="V145" s="100" t="str">
        <f>VLOOKUP(D145,TIPOLOGIA!A:F,5,0)</f>
        <v>PRINCIPAL</v>
      </c>
      <c r="W145" s="100" t="str">
        <f>VLOOKUP(D145,TIPOLOGIA!A:F,6,0)</f>
        <v>TERRESTRE</v>
      </c>
      <c r="X145" s="99" t="s">
        <v>1202</v>
      </c>
      <c r="Y145" s="99">
        <v>1</v>
      </c>
      <c r="Z145" s="102">
        <f>IF(T145="SOPORTE_TELEFÓNICO",'TARIFAS 2025'!$B$14,IF(V145="PRINCIPAL",'TARIFAS 2025'!$B$11,IF(V145="INTERMEDIA",'TARIFAS 2025'!$C$11,IF(V145="LEJANA",'TARIFAS 2025'!$D$11))))</f>
        <v>31419</v>
      </c>
      <c r="AA145" s="102">
        <f t="shared" si="2"/>
        <v>31419</v>
      </c>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row>
    <row r="146" spans="1:59" ht="15.6" x14ac:dyDescent="0.3">
      <c r="A146" s="99" t="s">
        <v>71</v>
      </c>
      <c r="B146" s="100" t="str">
        <f>VLOOKUP(A146,'CENTROS DE COSTOS'!A:D,2,0)</f>
        <v>0036-0004</v>
      </c>
      <c r="C146" s="100" t="str">
        <f>VLOOKUP(A146,'CENTROS DE COSTOS'!A:D,3,0)</f>
        <v>Wompi Centro</v>
      </c>
      <c r="D146" s="99">
        <v>11001</v>
      </c>
      <c r="E146" s="99">
        <v>3078015</v>
      </c>
      <c r="F146" s="99">
        <v>47779</v>
      </c>
      <c r="G146" s="100" t="s">
        <v>33</v>
      </c>
      <c r="H146" s="99" t="s">
        <v>618</v>
      </c>
      <c r="I146" s="99" t="s">
        <v>71</v>
      </c>
      <c r="J146" s="99" t="s">
        <v>2099</v>
      </c>
      <c r="K146" s="100" t="s">
        <v>1170</v>
      </c>
      <c r="L146" s="99" t="s">
        <v>7176</v>
      </c>
      <c r="M146" s="101">
        <v>45992.333333333343</v>
      </c>
      <c r="N146" s="101">
        <v>45993.469444444447</v>
      </c>
      <c r="O146" s="100" t="s">
        <v>35</v>
      </c>
      <c r="P146" s="100" t="s">
        <v>35</v>
      </c>
      <c r="Q146" s="99" t="s">
        <v>1414</v>
      </c>
      <c r="R146" s="99" t="s">
        <v>1415</v>
      </c>
      <c r="S146" s="99" t="s">
        <v>9281</v>
      </c>
      <c r="T146" s="99" t="s">
        <v>1172</v>
      </c>
      <c r="U146" s="99">
        <v>16</v>
      </c>
      <c r="V146" s="100" t="str">
        <f>VLOOKUP(D146,TIPOLOGIA!A:F,5,0)</f>
        <v>PRINCIPAL</v>
      </c>
      <c r="W146" s="100" t="str">
        <f>VLOOKUP(D146,TIPOLOGIA!A:F,6,0)</f>
        <v>TERRESTRE</v>
      </c>
      <c r="X146" s="99" t="s">
        <v>1202</v>
      </c>
      <c r="Y146" s="99">
        <v>1</v>
      </c>
      <c r="Z146" s="102">
        <f>IF(T146="SOPORTE_TELEFÓNICO",'TARIFAS 2025'!$B$14,IF(V146="PRINCIPAL",'TARIFAS 2025'!$B$11,IF(V146="INTERMEDIA",'TARIFAS 2025'!$C$11,IF(V146="LEJANA",'TARIFAS 2025'!$D$11))))</f>
        <v>31419</v>
      </c>
      <c r="AA146" s="102">
        <f t="shared" si="2"/>
        <v>31419</v>
      </c>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row>
    <row r="147" spans="1:59" ht="15.6" x14ac:dyDescent="0.3">
      <c r="A147" s="99" t="s">
        <v>71</v>
      </c>
      <c r="B147" s="100" t="str">
        <f>VLOOKUP(A147,'CENTROS DE COSTOS'!A:D,2,0)</f>
        <v>0036-0004</v>
      </c>
      <c r="C147" s="100" t="str">
        <f>VLOOKUP(A147,'CENTROS DE COSTOS'!A:D,3,0)</f>
        <v>Wompi Centro</v>
      </c>
      <c r="D147" s="99">
        <v>11001</v>
      </c>
      <c r="E147" s="99">
        <v>3079159</v>
      </c>
      <c r="F147" s="99">
        <v>62963</v>
      </c>
      <c r="G147" s="100" t="s">
        <v>33</v>
      </c>
      <c r="H147" s="99" t="s">
        <v>618</v>
      </c>
      <c r="I147" s="99" t="s">
        <v>71</v>
      </c>
      <c r="J147" s="99" t="s">
        <v>5842</v>
      </c>
      <c r="K147" s="100" t="s">
        <v>1170</v>
      </c>
      <c r="L147" s="99" t="s">
        <v>7177</v>
      </c>
      <c r="M147" s="101">
        <v>45992.333333333343</v>
      </c>
      <c r="N147" s="101">
        <v>45993.482638888891</v>
      </c>
      <c r="O147" s="100" t="s">
        <v>35</v>
      </c>
      <c r="P147" s="100" t="s">
        <v>35</v>
      </c>
      <c r="Q147" s="99" t="s">
        <v>1414</v>
      </c>
      <c r="R147" s="99" t="s">
        <v>1415</v>
      </c>
      <c r="S147" s="99" t="s">
        <v>9282</v>
      </c>
      <c r="T147" s="99" t="s">
        <v>1172</v>
      </c>
      <c r="U147" s="99">
        <v>40</v>
      </c>
      <c r="V147" s="100" t="str">
        <f>VLOOKUP(D147,TIPOLOGIA!A:F,5,0)</f>
        <v>PRINCIPAL</v>
      </c>
      <c r="W147" s="100" t="str">
        <f>VLOOKUP(D147,TIPOLOGIA!A:F,6,0)</f>
        <v>TERRESTRE</v>
      </c>
      <c r="X147" s="99" t="s">
        <v>1179</v>
      </c>
      <c r="Y147" s="99">
        <v>1</v>
      </c>
      <c r="Z147" s="102">
        <f>IF(T147="SOPORTE_TELEFÓNICO",'TARIFAS 2025'!$B$14,IF(V147="PRINCIPAL",'TARIFAS 2025'!$B$11,IF(V147="INTERMEDIA",'TARIFAS 2025'!$C$11,IF(V147="LEJANA",'TARIFAS 2025'!$D$11))))</f>
        <v>31419</v>
      </c>
      <c r="AA147" s="102">
        <f t="shared" si="2"/>
        <v>31419</v>
      </c>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row>
    <row r="148" spans="1:59" ht="15.6" x14ac:dyDescent="0.3">
      <c r="A148" s="99" t="s">
        <v>85</v>
      </c>
      <c r="B148" s="100" t="str">
        <f>VLOOKUP(A148,'CENTROS DE COSTOS'!A:D,2,0)</f>
        <v>0036-0006</v>
      </c>
      <c r="C148" s="100" t="str">
        <f>VLOOKUP(A148,'CENTROS DE COSTOS'!A:D,3,0)</f>
        <v>Wompi Oriente</v>
      </c>
      <c r="D148" s="99">
        <v>73268</v>
      </c>
      <c r="E148" s="99">
        <v>3073781</v>
      </c>
      <c r="F148" s="99">
        <v>64305</v>
      </c>
      <c r="G148" s="100" t="s">
        <v>33</v>
      </c>
      <c r="H148" s="99" t="s">
        <v>1056</v>
      </c>
      <c r="I148" s="99" t="s">
        <v>1071</v>
      </c>
      <c r="J148" s="99" t="s">
        <v>5843</v>
      </c>
      <c r="K148" s="100" t="s">
        <v>1170</v>
      </c>
      <c r="L148" s="99" t="s">
        <v>7178</v>
      </c>
      <c r="M148" s="101">
        <v>45989.333333333343</v>
      </c>
      <c r="N148" s="101">
        <v>45993.48333333333</v>
      </c>
      <c r="O148" s="100" t="s">
        <v>35</v>
      </c>
      <c r="P148" s="100" t="s">
        <v>35</v>
      </c>
      <c r="Q148" s="99" t="s">
        <v>1414</v>
      </c>
      <c r="R148" s="99" t="s">
        <v>1415</v>
      </c>
      <c r="S148" s="99" t="s">
        <v>9283</v>
      </c>
      <c r="T148" s="99" t="s">
        <v>1416</v>
      </c>
      <c r="U148" s="99">
        <v>24</v>
      </c>
      <c r="V148" s="100" t="str">
        <f>VLOOKUP(D148,TIPOLOGIA!A:F,5,0)</f>
        <v>INTERMEDIA</v>
      </c>
      <c r="W148" s="100" t="str">
        <f>VLOOKUP(D148,TIPOLOGIA!A:F,6,0)</f>
        <v>TERRESTRE</v>
      </c>
      <c r="X148" s="99" t="s">
        <v>1563</v>
      </c>
      <c r="Y148" s="99">
        <v>1</v>
      </c>
      <c r="Z148" s="102">
        <f>IF(T148="SOPORTE_TELEFÓNICO",'TARIFAS 2025'!$B$14,IF(V148="PRINCIPAL",'TARIFAS 2025'!$B$11,IF(V148="INTERMEDIA",'TARIFAS 2025'!$C$11,IF(V148="LEJANA",'TARIFAS 2025'!$D$11))))</f>
        <v>36351</v>
      </c>
      <c r="AA148" s="102">
        <f t="shared" si="2"/>
        <v>36351</v>
      </c>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row>
    <row r="149" spans="1:59" ht="15.6" x14ac:dyDescent="0.3">
      <c r="A149" s="99" t="s">
        <v>91</v>
      </c>
      <c r="B149" s="100" t="str">
        <f>VLOOKUP(A149,'CENTROS DE COSTOS'!A:D,2,0)</f>
        <v>0036-0003</v>
      </c>
      <c r="C149" s="100" t="str">
        <f>VLOOKUP(A149,'CENTROS DE COSTOS'!A:D,3,0)</f>
        <v>Wompi Suroccidente</v>
      </c>
      <c r="D149" s="99">
        <v>52207</v>
      </c>
      <c r="E149" s="99">
        <v>3065922</v>
      </c>
      <c r="F149" s="99">
        <v>49061</v>
      </c>
      <c r="G149" s="100" t="s">
        <v>33</v>
      </c>
      <c r="H149" s="99" t="s">
        <v>133</v>
      </c>
      <c r="I149" s="99" t="s">
        <v>847</v>
      </c>
      <c r="J149" s="99" t="s">
        <v>5844</v>
      </c>
      <c r="K149" s="100" t="s">
        <v>1170</v>
      </c>
      <c r="L149" s="99" t="s">
        <v>7179</v>
      </c>
      <c r="M149" s="101">
        <v>45987.470833333333</v>
      </c>
      <c r="N149" s="101">
        <v>45993.484722222223</v>
      </c>
      <c r="O149" s="100" t="s">
        <v>35</v>
      </c>
      <c r="P149" s="100" t="s">
        <v>35</v>
      </c>
      <c r="Q149" s="99" t="s">
        <v>1414</v>
      </c>
      <c r="R149" s="99" t="s">
        <v>1415</v>
      </c>
      <c r="S149" s="99" t="s">
        <v>9284</v>
      </c>
      <c r="T149" s="99" t="s">
        <v>1416</v>
      </c>
      <c r="U149" s="99">
        <v>24</v>
      </c>
      <c r="V149" s="100" t="str">
        <f>VLOOKUP(D149,TIPOLOGIA!A:F,5,0)</f>
        <v>INTERMEDIA</v>
      </c>
      <c r="W149" s="100" t="str">
        <f>VLOOKUP(D149,TIPOLOGIA!A:F,6,0)</f>
        <v>TERRESTRE</v>
      </c>
      <c r="X149" s="99" t="s">
        <v>1563</v>
      </c>
      <c r="Y149" s="99">
        <v>1</v>
      </c>
      <c r="Z149" s="102">
        <f>IF(T149="SOPORTE_TELEFÓNICO",'TARIFAS 2025'!$B$14,IF(V149="PRINCIPAL",'TARIFAS 2025'!$B$11,IF(V149="INTERMEDIA",'TARIFAS 2025'!$C$11,IF(V149="LEJANA",'TARIFAS 2025'!$D$11))))</f>
        <v>36351</v>
      </c>
      <c r="AA149" s="102">
        <f t="shared" si="2"/>
        <v>36351</v>
      </c>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row>
    <row r="150" spans="1:59" ht="15.6" x14ac:dyDescent="0.3">
      <c r="A150" s="99" t="s">
        <v>85</v>
      </c>
      <c r="B150" s="100" t="str">
        <f>VLOOKUP(A150,'CENTROS DE COSTOS'!A:D,2,0)</f>
        <v>0036-0006</v>
      </c>
      <c r="C150" s="100" t="str">
        <f>VLOOKUP(A150,'CENTROS DE COSTOS'!A:D,3,0)</f>
        <v>Wompi Oriente</v>
      </c>
      <c r="D150" s="99">
        <v>73268</v>
      </c>
      <c r="E150" s="99">
        <v>3080641</v>
      </c>
      <c r="F150" s="99">
        <v>68077</v>
      </c>
      <c r="G150" s="100" t="s">
        <v>33</v>
      </c>
      <c r="H150" s="99" t="s">
        <v>1056</v>
      </c>
      <c r="I150" s="99" t="s">
        <v>1071</v>
      </c>
      <c r="J150" s="99" t="s">
        <v>1901</v>
      </c>
      <c r="K150" s="100" t="s">
        <v>1170</v>
      </c>
      <c r="L150" s="99" t="s">
        <v>7180</v>
      </c>
      <c r="M150" s="101">
        <v>45992.352777777778</v>
      </c>
      <c r="N150" s="101">
        <v>45993.48541666667</v>
      </c>
      <c r="O150" s="100" t="s">
        <v>35</v>
      </c>
      <c r="P150" s="100" t="s">
        <v>35</v>
      </c>
      <c r="Q150" s="99" t="s">
        <v>1414</v>
      </c>
      <c r="R150" s="99" t="s">
        <v>1415</v>
      </c>
      <c r="S150" s="99" t="s">
        <v>9285</v>
      </c>
      <c r="T150" s="99" t="s">
        <v>1416</v>
      </c>
      <c r="U150" s="99">
        <v>64</v>
      </c>
      <c r="V150" s="100" t="str">
        <f>VLOOKUP(D150,TIPOLOGIA!A:F,5,0)</f>
        <v>INTERMEDIA</v>
      </c>
      <c r="W150" s="100" t="str">
        <f>VLOOKUP(D150,TIPOLOGIA!A:F,6,0)</f>
        <v>TERRESTRE</v>
      </c>
      <c r="X150" s="99" t="s">
        <v>2257</v>
      </c>
      <c r="Y150" s="99">
        <v>1</v>
      </c>
      <c r="Z150" s="102">
        <f>IF(T150="SOPORTE_TELEFÓNICO",'TARIFAS 2025'!$B$14,IF(V150="PRINCIPAL",'TARIFAS 2025'!$B$11,IF(V150="INTERMEDIA",'TARIFAS 2025'!$C$11,IF(V150="LEJANA",'TARIFAS 2025'!$D$11))))</f>
        <v>36351</v>
      </c>
      <c r="AA150" s="102">
        <f t="shared" si="2"/>
        <v>36351</v>
      </c>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row>
    <row r="151" spans="1:59" ht="15.6" x14ac:dyDescent="0.3">
      <c r="A151" s="99" t="s">
        <v>91</v>
      </c>
      <c r="B151" s="100" t="str">
        <f>VLOOKUP(A151,'CENTROS DE COSTOS'!A:D,2,0)</f>
        <v>0036-0003</v>
      </c>
      <c r="C151" s="100" t="str">
        <f>VLOOKUP(A151,'CENTROS DE COSTOS'!A:D,3,0)</f>
        <v>Wompi Suroccidente</v>
      </c>
      <c r="D151" s="99">
        <v>52612</v>
      </c>
      <c r="E151" s="99">
        <v>3082960</v>
      </c>
      <c r="F151" s="99">
        <v>10564</v>
      </c>
      <c r="G151" s="100" t="s">
        <v>33</v>
      </c>
      <c r="H151" s="99" t="s">
        <v>133</v>
      </c>
      <c r="I151" s="99" t="s">
        <v>621</v>
      </c>
      <c r="J151" s="99" t="s">
        <v>5845</v>
      </c>
      <c r="K151" s="100" t="s">
        <v>1170</v>
      </c>
      <c r="L151" s="99" t="s">
        <v>7181</v>
      </c>
      <c r="M151" s="101">
        <v>45992.45208333333</v>
      </c>
      <c r="N151" s="101">
        <v>45993.488888888889</v>
      </c>
      <c r="O151" s="100" t="s">
        <v>35</v>
      </c>
      <c r="P151" s="100" t="s">
        <v>35</v>
      </c>
      <c r="Q151" s="99" t="s">
        <v>1537</v>
      </c>
      <c r="R151" s="99" t="s">
        <v>1593</v>
      </c>
      <c r="S151" s="99" t="s">
        <v>9286</v>
      </c>
      <c r="T151" s="99" t="s">
        <v>1253</v>
      </c>
      <c r="U151" s="99">
        <v>0</v>
      </c>
      <c r="V151" s="100" t="str">
        <f>VLOOKUP(D151,TIPOLOGIA!A:F,5,0)</f>
        <v>LEJANA</v>
      </c>
      <c r="W151" s="100" t="str">
        <f>VLOOKUP(D151,TIPOLOGIA!A:F,6,0)</f>
        <v>TERRESTRE</v>
      </c>
      <c r="X151" s="99" t="s">
        <v>1464</v>
      </c>
      <c r="Y151" s="99">
        <v>1</v>
      </c>
      <c r="Z151" s="102">
        <f>IF(T151="SOPORTE_TELEFÓNICO",'TARIFAS 2025'!$B$14,IF(V151="PRINCIPAL",'TARIFAS 2025'!$B$11,IF(V151="INTERMEDIA",'TARIFAS 2025'!$C$11,IF(V151="LEJANA",'TARIFAS 2025'!$D$11))))</f>
        <v>22000</v>
      </c>
      <c r="AA151" s="102">
        <f t="shared" si="2"/>
        <v>22000</v>
      </c>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row>
    <row r="152" spans="1:59" ht="15.6" x14ac:dyDescent="0.3">
      <c r="A152" s="99" t="s">
        <v>98</v>
      </c>
      <c r="B152" s="100" t="str">
        <f>VLOOKUP(A152,'CENTROS DE COSTOS'!A:D,2,0)</f>
        <v>0036-0006</v>
      </c>
      <c r="C152" s="100" t="str">
        <f>VLOOKUP(A152,'CENTROS DE COSTOS'!A:D,3,0)</f>
        <v>Wompi Oriente</v>
      </c>
      <c r="D152" s="99">
        <v>50313</v>
      </c>
      <c r="E152" s="99">
        <v>3080651</v>
      </c>
      <c r="F152" s="99">
        <v>77962</v>
      </c>
      <c r="G152" s="100" t="s">
        <v>33</v>
      </c>
      <c r="H152" s="99" t="s">
        <v>814</v>
      </c>
      <c r="I152" s="99" t="s">
        <v>129</v>
      </c>
      <c r="J152" s="99" t="s">
        <v>5846</v>
      </c>
      <c r="K152" s="100" t="s">
        <v>1170</v>
      </c>
      <c r="L152" s="99" t="s">
        <v>7182</v>
      </c>
      <c r="M152" s="101">
        <v>45992.354861111111</v>
      </c>
      <c r="N152" s="101">
        <v>45993.491666666669</v>
      </c>
      <c r="O152" s="100" t="s">
        <v>35</v>
      </c>
      <c r="P152" s="100" t="s">
        <v>35</v>
      </c>
      <c r="Q152" s="99" t="s">
        <v>1537</v>
      </c>
      <c r="R152" s="99" t="s">
        <v>1593</v>
      </c>
      <c r="S152" s="99" t="s">
        <v>9287</v>
      </c>
      <c r="T152" s="99" t="s">
        <v>1253</v>
      </c>
      <c r="U152" s="99">
        <v>0</v>
      </c>
      <c r="V152" s="100" t="str">
        <f>VLOOKUP(D152,TIPOLOGIA!A:F,5,0)</f>
        <v>INTERMEDIA</v>
      </c>
      <c r="W152" s="100" t="str">
        <f>VLOOKUP(D152,TIPOLOGIA!A:F,6,0)</f>
        <v>TERRESTRE</v>
      </c>
      <c r="X152" s="99" t="s">
        <v>1464</v>
      </c>
      <c r="Y152" s="99">
        <v>1</v>
      </c>
      <c r="Z152" s="102">
        <f>IF(T152="SOPORTE_TELEFÓNICO",'TARIFAS 2025'!$B$14,IF(V152="PRINCIPAL",'TARIFAS 2025'!$B$11,IF(V152="INTERMEDIA",'TARIFAS 2025'!$C$11,IF(V152="LEJANA",'TARIFAS 2025'!$D$11))))</f>
        <v>22000</v>
      </c>
      <c r="AA152" s="102">
        <f t="shared" si="2"/>
        <v>22000</v>
      </c>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row>
    <row r="153" spans="1:59" ht="15.6" x14ac:dyDescent="0.3">
      <c r="A153" s="99" t="s">
        <v>80</v>
      </c>
      <c r="B153" s="100" t="str">
        <f>VLOOKUP(A153,'CENTROS DE COSTOS'!A:D,2,0)</f>
        <v>0036-0001</v>
      </c>
      <c r="C153" s="100" t="str">
        <f>VLOOKUP(A153,'CENTROS DE COSTOS'!A:D,3,0)</f>
        <v>Wompi Costa</v>
      </c>
      <c r="D153" s="99">
        <v>13001</v>
      </c>
      <c r="E153" s="99">
        <v>3082730</v>
      </c>
      <c r="F153" s="99">
        <v>63130</v>
      </c>
      <c r="G153" s="100" t="s">
        <v>33</v>
      </c>
      <c r="H153" s="99" t="s">
        <v>275</v>
      </c>
      <c r="I153" s="99" t="s">
        <v>80</v>
      </c>
      <c r="J153" s="99" t="s">
        <v>1909</v>
      </c>
      <c r="K153" s="100" t="s">
        <v>1170</v>
      </c>
      <c r="L153" s="99" t="s">
        <v>7183</v>
      </c>
      <c r="M153" s="101">
        <v>45992.436111111107</v>
      </c>
      <c r="N153" s="101">
        <v>45993.493750000001</v>
      </c>
      <c r="O153" s="100" t="s">
        <v>35</v>
      </c>
      <c r="P153" s="100" t="s">
        <v>35</v>
      </c>
      <c r="Q153" s="99" t="s">
        <v>1414</v>
      </c>
      <c r="R153" s="99" t="s">
        <v>1415</v>
      </c>
      <c r="S153" s="99" t="s">
        <v>9288</v>
      </c>
      <c r="T153" s="99" t="s">
        <v>1172</v>
      </c>
      <c r="U153" s="99">
        <v>16</v>
      </c>
      <c r="V153" s="100" t="str">
        <f>VLOOKUP(D153,TIPOLOGIA!A:F,5,0)</f>
        <v>PRINCIPAL</v>
      </c>
      <c r="W153" s="100" t="str">
        <f>VLOOKUP(D153,TIPOLOGIA!A:F,6,0)</f>
        <v>TERRESTRE</v>
      </c>
      <c r="X153" s="99" t="s">
        <v>1228</v>
      </c>
      <c r="Y153" s="99">
        <v>1</v>
      </c>
      <c r="Z153" s="102">
        <f>IF(T153="SOPORTE_TELEFÓNICO",'TARIFAS 2025'!$B$14,IF(V153="PRINCIPAL",'TARIFAS 2025'!$B$11,IF(V153="INTERMEDIA",'TARIFAS 2025'!$C$11,IF(V153="LEJANA",'TARIFAS 2025'!$D$11))))</f>
        <v>31419</v>
      </c>
      <c r="AA153" s="102">
        <f t="shared" si="2"/>
        <v>31419</v>
      </c>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row>
    <row r="154" spans="1:59" ht="15.6" x14ac:dyDescent="0.3">
      <c r="A154" s="99" t="s">
        <v>91</v>
      </c>
      <c r="B154" s="100" t="str">
        <f>VLOOKUP(A154,'CENTROS DE COSTOS'!A:D,2,0)</f>
        <v>0036-0003</v>
      </c>
      <c r="C154" s="100" t="str">
        <f>VLOOKUP(A154,'CENTROS DE COSTOS'!A:D,3,0)</f>
        <v>Wompi Suroccidente</v>
      </c>
      <c r="D154" s="99">
        <v>52356</v>
      </c>
      <c r="E154" s="99">
        <v>3058230</v>
      </c>
      <c r="F154" s="99">
        <v>75651</v>
      </c>
      <c r="G154" s="100" t="s">
        <v>33</v>
      </c>
      <c r="H154" s="99" t="s">
        <v>133</v>
      </c>
      <c r="I154" s="99" t="s">
        <v>863</v>
      </c>
      <c r="J154" s="99" t="s">
        <v>5847</v>
      </c>
      <c r="K154" s="100" t="s">
        <v>1170</v>
      </c>
      <c r="L154" s="99" t="s">
        <v>7184</v>
      </c>
      <c r="M154" s="101">
        <v>45986.361805555563</v>
      </c>
      <c r="N154" s="101">
        <v>45993.496527777781</v>
      </c>
      <c r="O154" s="100" t="s">
        <v>35</v>
      </c>
      <c r="P154" s="100" t="s">
        <v>35</v>
      </c>
      <c r="Q154" s="99" t="s">
        <v>1414</v>
      </c>
      <c r="R154" s="99" t="s">
        <v>1415</v>
      </c>
      <c r="S154" s="99" t="s">
        <v>9289</v>
      </c>
      <c r="T154" s="99" t="s">
        <v>1416</v>
      </c>
      <c r="U154" s="99">
        <v>24</v>
      </c>
      <c r="V154" s="100" t="str">
        <f>VLOOKUP(D154,TIPOLOGIA!A:F,5,0)</f>
        <v>INTERMEDIA</v>
      </c>
      <c r="W154" s="100" t="str">
        <f>VLOOKUP(D154,TIPOLOGIA!A:F,6,0)</f>
        <v>TERRESTRE</v>
      </c>
      <c r="X154" s="99" t="s">
        <v>2257</v>
      </c>
      <c r="Y154" s="99">
        <v>1</v>
      </c>
      <c r="Z154" s="102">
        <f>IF(T154="SOPORTE_TELEFÓNICO",'TARIFAS 2025'!$B$14,IF(V154="PRINCIPAL",'TARIFAS 2025'!$B$11,IF(V154="INTERMEDIA",'TARIFAS 2025'!$C$11,IF(V154="LEJANA",'TARIFAS 2025'!$D$11))))</f>
        <v>36351</v>
      </c>
      <c r="AA154" s="102">
        <f t="shared" si="2"/>
        <v>36351</v>
      </c>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row>
    <row r="155" spans="1:59" ht="15.6" x14ac:dyDescent="0.3">
      <c r="A155" s="99" t="s">
        <v>71</v>
      </c>
      <c r="B155" s="100" t="str">
        <f>VLOOKUP(A155,'CENTROS DE COSTOS'!A:D,2,0)</f>
        <v>0036-0004</v>
      </c>
      <c r="C155" s="100" t="str">
        <f>VLOOKUP(A155,'CENTROS DE COSTOS'!A:D,3,0)</f>
        <v>Wompi Centro</v>
      </c>
      <c r="D155" s="99">
        <v>11001</v>
      </c>
      <c r="E155" s="99">
        <v>3076703</v>
      </c>
      <c r="F155" s="99">
        <v>43116</v>
      </c>
      <c r="G155" s="100" t="s">
        <v>33</v>
      </c>
      <c r="H155" s="99" t="s">
        <v>618</v>
      </c>
      <c r="I155" s="99" t="s">
        <v>71</v>
      </c>
      <c r="J155" s="99" t="s">
        <v>5848</v>
      </c>
      <c r="K155" s="100" t="s">
        <v>1170</v>
      </c>
      <c r="L155" s="99" t="s">
        <v>7185</v>
      </c>
      <c r="M155" s="101">
        <v>45989.552777777782</v>
      </c>
      <c r="N155" s="101">
        <v>45993.496527777781</v>
      </c>
      <c r="O155" s="100" t="s">
        <v>35</v>
      </c>
      <c r="P155" s="100" t="s">
        <v>35</v>
      </c>
      <c r="Q155" s="99" t="s">
        <v>1414</v>
      </c>
      <c r="R155" s="99" t="s">
        <v>1415</v>
      </c>
      <c r="S155" s="99" t="s">
        <v>9290</v>
      </c>
      <c r="T155" s="99" t="s">
        <v>1172</v>
      </c>
      <c r="U155" s="99">
        <v>32</v>
      </c>
      <c r="V155" s="100" t="str">
        <f>VLOOKUP(D155,TIPOLOGIA!A:F,5,0)</f>
        <v>PRINCIPAL</v>
      </c>
      <c r="W155" s="100" t="str">
        <f>VLOOKUP(D155,TIPOLOGIA!A:F,6,0)</f>
        <v>TERRESTRE</v>
      </c>
      <c r="X155" s="99" t="s">
        <v>1179</v>
      </c>
      <c r="Y155" s="99">
        <v>1</v>
      </c>
      <c r="Z155" s="102">
        <f>IF(T155="SOPORTE_TELEFÓNICO",'TARIFAS 2025'!$B$14,IF(V155="PRINCIPAL",'TARIFAS 2025'!$B$11,IF(V155="INTERMEDIA",'TARIFAS 2025'!$C$11,IF(V155="LEJANA",'TARIFAS 2025'!$D$11))))</f>
        <v>31419</v>
      </c>
      <c r="AA155" s="102">
        <f t="shared" si="2"/>
        <v>31419</v>
      </c>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row>
    <row r="156" spans="1:59" ht="15.6" x14ac:dyDescent="0.3">
      <c r="A156" s="99" t="s">
        <v>71</v>
      </c>
      <c r="B156" s="100" t="str">
        <f>VLOOKUP(A156,'CENTROS DE COSTOS'!A:D,2,0)</f>
        <v>0036-0004</v>
      </c>
      <c r="C156" s="100" t="str">
        <f>VLOOKUP(A156,'CENTROS DE COSTOS'!A:D,3,0)</f>
        <v>Wompi Centro</v>
      </c>
      <c r="D156" s="99">
        <v>11001</v>
      </c>
      <c r="E156" s="99">
        <v>3071250</v>
      </c>
      <c r="F156" s="99">
        <v>74391</v>
      </c>
      <c r="G156" s="100" t="s">
        <v>33</v>
      </c>
      <c r="H156" s="99" t="s">
        <v>618</v>
      </c>
      <c r="I156" s="99" t="s">
        <v>71</v>
      </c>
      <c r="J156" s="99" t="s">
        <v>5849</v>
      </c>
      <c r="K156" s="100" t="s">
        <v>1170</v>
      </c>
      <c r="L156" s="99" t="s">
        <v>7186</v>
      </c>
      <c r="M156" s="101">
        <v>45988.466666666667</v>
      </c>
      <c r="N156" s="101">
        <v>45993.500694444447</v>
      </c>
      <c r="O156" s="100" t="s">
        <v>35</v>
      </c>
      <c r="P156" s="100" t="s">
        <v>35</v>
      </c>
      <c r="Q156" s="99" t="s">
        <v>1414</v>
      </c>
      <c r="R156" s="99" t="s">
        <v>1415</v>
      </c>
      <c r="S156" s="99" t="s">
        <v>9291</v>
      </c>
      <c r="T156" s="99" t="s">
        <v>1172</v>
      </c>
      <c r="U156" s="99">
        <v>32</v>
      </c>
      <c r="V156" s="100" t="str">
        <f>VLOOKUP(D156,TIPOLOGIA!A:F,5,0)</f>
        <v>PRINCIPAL</v>
      </c>
      <c r="W156" s="100" t="str">
        <f>VLOOKUP(D156,TIPOLOGIA!A:F,6,0)</f>
        <v>TERRESTRE</v>
      </c>
      <c r="X156" s="99" t="s">
        <v>1854</v>
      </c>
      <c r="Y156" s="99">
        <v>1</v>
      </c>
      <c r="Z156" s="102">
        <f>IF(T156="SOPORTE_TELEFÓNICO",'TARIFAS 2025'!$B$14,IF(V156="PRINCIPAL",'TARIFAS 2025'!$B$11,IF(V156="INTERMEDIA",'TARIFAS 2025'!$C$11,IF(V156="LEJANA",'TARIFAS 2025'!$D$11))))</f>
        <v>31419</v>
      </c>
      <c r="AA156" s="102">
        <f t="shared" si="2"/>
        <v>31419</v>
      </c>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row>
    <row r="157" spans="1:59" ht="15.6" x14ac:dyDescent="0.3">
      <c r="A157" s="99" t="s">
        <v>77</v>
      </c>
      <c r="B157" s="100" t="str">
        <f>VLOOKUP(A157,'CENTROS DE COSTOS'!A:D,2,0)</f>
        <v>0036-0003</v>
      </c>
      <c r="C157" s="100" t="str">
        <f>VLOOKUP(A157,'CENTROS DE COSTOS'!A:D,3,0)</f>
        <v>Wompi Suroccidente</v>
      </c>
      <c r="D157" s="99">
        <v>76001</v>
      </c>
      <c r="E157" s="99">
        <v>3081730</v>
      </c>
      <c r="F157" s="99">
        <v>73551</v>
      </c>
      <c r="G157" s="100" t="s">
        <v>33</v>
      </c>
      <c r="H157" s="99" t="s">
        <v>1101</v>
      </c>
      <c r="I157" s="99" t="s">
        <v>77</v>
      </c>
      <c r="J157" s="99" t="s">
        <v>5850</v>
      </c>
      <c r="K157" s="100" t="s">
        <v>1170</v>
      </c>
      <c r="L157" s="99" t="s">
        <v>7187</v>
      </c>
      <c r="M157" s="101">
        <v>45992.399305555547</v>
      </c>
      <c r="N157" s="101">
        <v>45993.519444444442</v>
      </c>
      <c r="O157" s="100" t="s">
        <v>35</v>
      </c>
      <c r="P157" s="100" t="s">
        <v>35</v>
      </c>
      <c r="Q157" s="99" t="s">
        <v>1414</v>
      </c>
      <c r="R157" s="99" t="s">
        <v>1415</v>
      </c>
      <c r="S157" s="99" t="s">
        <v>9292</v>
      </c>
      <c r="T157" s="99" t="s">
        <v>1172</v>
      </c>
      <c r="U157" s="99">
        <v>64</v>
      </c>
      <c r="V157" s="100" t="str">
        <f>VLOOKUP(D157,TIPOLOGIA!A:F,5,0)</f>
        <v>PRINCIPAL</v>
      </c>
      <c r="W157" s="100" t="str">
        <f>VLOOKUP(D157,TIPOLOGIA!A:F,6,0)</f>
        <v>TERRESTRE</v>
      </c>
      <c r="X157" s="99" t="s">
        <v>1235</v>
      </c>
      <c r="Y157" s="99">
        <v>1</v>
      </c>
      <c r="Z157" s="102">
        <f>IF(T157="SOPORTE_TELEFÓNICO",'TARIFAS 2025'!$B$14,IF(V157="PRINCIPAL",'TARIFAS 2025'!$B$11,IF(V157="INTERMEDIA",'TARIFAS 2025'!$C$11,IF(V157="LEJANA",'TARIFAS 2025'!$D$11))))</f>
        <v>31419</v>
      </c>
      <c r="AA157" s="102">
        <f t="shared" si="2"/>
        <v>31419</v>
      </c>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row>
    <row r="158" spans="1:59" ht="15.6" x14ac:dyDescent="0.3">
      <c r="A158" s="99" t="s">
        <v>77</v>
      </c>
      <c r="B158" s="100" t="str">
        <f>VLOOKUP(A158,'CENTROS DE COSTOS'!A:D,2,0)</f>
        <v>0036-0003</v>
      </c>
      <c r="C158" s="100" t="str">
        <f>VLOOKUP(A158,'CENTROS DE COSTOS'!A:D,3,0)</f>
        <v>Wompi Suroccidente</v>
      </c>
      <c r="D158" s="99">
        <v>76520</v>
      </c>
      <c r="E158" s="99">
        <v>3077975</v>
      </c>
      <c r="F158" s="99">
        <v>14724</v>
      </c>
      <c r="G158" s="100" t="s">
        <v>33</v>
      </c>
      <c r="H158" s="99" t="s">
        <v>1101</v>
      </c>
      <c r="I158" s="99" t="s">
        <v>1122</v>
      </c>
      <c r="J158" s="99" t="s">
        <v>5851</v>
      </c>
      <c r="K158" s="100" t="s">
        <v>1170</v>
      </c>
      <c r="L158" s="99" t="s">
        <v>7188</v>
      </c>
      <c r="M158" s="101">
        <v>45992.333333333343</v>
      </c>
      <c r="N158" s="101">
        <v>45993.568055555559</v>
      </c>
      <c r="O158" s="100" t="s">
        <v>35</v>
      </c>
      <c r="P158" s="100" t="s">
        <v>35</v>
      </c>
      <c r="Q158" s="99" t="s">
        <v>1414</v>
      </c>
      <c r="R158" s="99" t="s">
        <v>1415</v>
      </c>
      <c r="S158" s="99" t="s">
        <v>9293</v>
      </c>
      <c r="T158" s="99" t="s">
        <v>1172</v>
      </c>
      <c r="U158" s="99">
        <v>64</v>
      </c>
      <c r="V158" s="100" t="str">
        <f>VLOOKUP(D158,TIPOLOGIA!A:F,5,0)</f>
        <v>PRINCIPAL</v>
      </c>
      <c r="W158" s="100" t="str">
        <f>VLOOKUP(D158,TIPOLOGIA!A:F,6,0)</f>
        <v>TERRESTRE</v>
      </c>
      <c r="X158" s="99" t="s">
        <v>1327</v>
      </c>
      <c r="Y158" s="99">
        <v>1</v>
      </c>
      <c r="Z158" s="102">
        <f>IF(T158="SOPORTE_TELEFÓNICO",'TARIFAS 2025'!$B$14,IF(V158="PRINCIPAL",'TARIFAS 2025'!$B$11,IF(V158="INTERMEDIA",'TARIFAS 2025'!$C$11,IF(V158="LEJANA",'TARIFAS 2025'!$D$11))))</f>
        <v>31419</v>
      </c>
      <c r="AA158" s="102">
        <f t="shared" si="2"/>
        <v>31419</v>
      </c>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row>
    <row r="159" spans="1:59" ht="15.6" x14ac:dyDescent="0.3">
      <c r="A159" s="99" t="s">
        <v>77</v>
      </c>
      <c r="B159" s="100" t="str">
        <f>VLOOKUP(A159,'CENTROS DE COSTOS'!A:D,2,0)</f>
        <v>0036-0003</v>
      </c>
      <c r="C159" s="100" t="str">
        <f>VLOOKUP(A159,'CENTROS DE COSTOS'!A:D,3,0)</f>
        <v>Wompi Suroccidente</v>
      </c>
      <c r="D159" s="99">
        <v>76520</v>
      </c>
      <c r="E159" s="99">
        <v>3079307</v>
      </c>
      <c r="F159" s="99">
        <v>71966</v>
      </c>
      <c r="G159" s="100" t="s">
        <v>33</v>
      </c>
      <c r="H159" s="99" t="s">
        <v>1101</v>
      </c>
      <c r="I159" s="99" t="s">
        <v>1122</v>
      </c>
      <c r="J159" s="99" t="s">
        <v>5852</v>
      </c>
      <c r="K159" s="100" t="s">
        <v>1170</v>
      </c>
      <c r="L159" s="99" t="s">
        <v>7189</v>
      </c>
      <c r="M159" s="101">
        <v>45992.333333333343</v>
      </c>
      <c r="N159" s="101">
        <v>45993.569444444453</v>
      </c>
      <c r="O159" s="100" t="s">
        <v>35</v>
      </c>
      <c r="P159" s="100" t="s">
        <v>35</v>
      </c>
      <c r="Q159" s="99" t="s">
        <v>1414</v>
      </c>
      <c r="R159" s="99" t="s">
        <v>1415</v>
      </c>
      <c r="S159" s="99" t="s">
        <v>9294</v>
      </c>
      <c r="T159" s="99" t="s">
        <v>1172</v>
      </c>
      <c r="U159" s="99">
        <v>56</v>
      </c>
      <c r="V159" s="100" t="str">
        <f>VLOOKUP(D159,TIPOLOGIA!A:F,5,0)</f>
        <v>PRINCIPAL</v>
      </c>
      <c r="W159" s="100" t="str">
        <f>VLOOKUP(D159,TIPOLOGIA!A:F,6,0)</f>
        <v>TERRESTRE</v>
      </c>
      <c r="X159" s="99" t="s">
        <v>1327</v>
      </c>
      <c r="Y159" s="99">
        <v>1</v>
      </c>
      <c r="Z159" s="102">
        <f>IF(T159="SOPORTE_TELEFÓNICO",'TARIFAS 2025'!$B$14,IF(V159="PRINCIPAL",'TARIFAS 2025'!$B$11,IF(V159="INTERMEDIA",'TARIFAS 2025'!$C$11,IF(V159="LEJANA",'TARIFAS 2025'!$D$11))))</f>
        <v>31419</v>
      </c>
      <c r="AA159" s="102">
        <f t="shared" si="2"/>
        <v>31419</v>
      </c>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row>
    <row r="160" spans="1:59" ht="15.6" x14ac:dyDescent="0.3">
      <c r="A160" s="99" t="s">
        <v>77</v>
      </c>
      <c r="B160" s="100" t="str">
        <f>VLOOKUP(A160,'CENTROS DE COSTOS'!A:D,2,0)</f>
        <v>0036-0003</v>
      </c>
      <c r="C160" s="100" t="str">
        <f>VLOOKUP(A160,'CENTROS DE COSTOS'!A:D,3,0)</f>
        <v>Wompi Suroccidente</v>
      </c>
      <c r="D160" s="99">
        <v>76001</v>
      </c>
      <c r="E160" s="99">
        <v>3081737</v>
      </c>
      <c r="F160" s="99">
        <v>70681</v>
      </c>
      <c r="G160" s="100" t="s">
        <v>33</v>
      </c>
      <c r="H160" s="99" t="s">
        <v>1101</v>
      </c>
      <c r="I160" s="99" t="s">
        <v>77</v>
      </c>
      <c r="J160" s="99" t="s">
        <v>2120</v>
      </c>
      <c r="K160" s="100" t="s">
        <v>1170</v>
      </c>
      <c r="L160" s="99" t="s">
        <v>7190</v>
      </c>
      <c r="M160" s="101">
        <v>45992.401388888888</v>
      </c>
      <c r="N160" s="101">
        <v>45993.570833333331</v>
      </c>
      <c r="O160" s="100" t="s">
        <v>35</v>
      </c>
      <c r="P160" s="100" t="s">
        <v>35</v>
      </c>
      <c r="Q160" s="99" t="s">
        <v>1414</v>
      </c>
      <c r="R160" s="99" t="s">
        <v>1415</v>
      </c>
      <c r="S160" s="99" t="s">
        <v>9295</v>
      </c>
      <c r="T160" s="99" t="s">
        <v>1172</v>
      </c>
      <c r="U160" s="99">
        <v>24</v>
      </c>
      <c r="V160" s="100" t="str">
        <f>VLOOKUP(D160,TIPOLOGIA!A:F,5,0)</f>
        <v>PRINCIPAL</v>
      </c>
      <c r="W160" s="100" t="str">
        <f>VLOOKUP(D160,TIPOLOGIA!A:F,6,0)</f>
        <v>TERRESTRE</v>
      </c>
      <c r="X160" s="99" t="s">
        <v>1235</v>
      </c>
      <c r="Y160" s="99">
        <v>1</v>
      </c>
      <c r="Z160" s="102">
        <f>IF(T160="SOPORTE_TELEFÓNICO",'TARIFAS 2025'!$B$14,IF(V160="PRINCIPAL",'TARIFAS 2025'!$B$11,IF(V160="INTERMEDIA",'TARIFAS 2025'!$C$11,IF(V160="LEJANA",'TARIFAS 2025'!$D$11))))</f>
        <v>31419</v>
      </c>
      <c r="AA160" s="102">
        <f t="shared" si="2"/>
        <v>31419</v>
      </c>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row>
    <row r="161" spans="1:59" ht="15.6" x14ac:dyDescent="0.3">
      <c r="A161" s="99" t="s">
        <v>98</v>
      </c>
      <c r="B161" s="100" t="str">
        <f>VLOOKUP(A161,'CENTROS DE COSTOS'!A:D,2,0)</f>
        <v>0036-0006</v>
      </c>
      <c r="C161" s="100" t="str">
        <f>VLOOKUP(A161,'CENTROS DE COSTOS'!A:D,3,0)</f>
        <v>Wompi Oriente</v>
      </c>
      <c r="D161" s="99">
        <v>50001</v>
      </c>
      <c r="E161" s="99">
        <v>3084843</v>
      </c>
      <c r="F161" s="99">
        <v>76216</v>
      </c>
      <c r="G161" s="100" t="s">
        <v>33</v>
      </c>
      <c r="H161" s="99" t="s">
        <v>814</v>
      </c>
      <c r="I161" s="99" t="s">
        <v>98</v>
      </c>
      <c r="J161" s="99" t="s">
        <v>5853</v>
      </c>
      <c r="K161" s="100" t="s">
        <v>1170</v>
      </c>
      <c r="L161" s="99" t="s">
        <v>7191</v>
      </c>
      <c r="M161" s="101">
        <v>45992.588888888888</v>
      </c>
      <c r="N161" s="101">
        <v>45993.571527777778</v>
      </c>
      <c r="O161" s="100" t="s">
        <v>35</v>
      </c>
      <c r="P161" s="100" t="s">
        <v>35</v>
      </c>
      <c r="Q161" s="99" t="s">
        <v>1414</v>
      </c>
      <c r="R161" s="99" t="s">
        <v>1415</v>
      </c>
      <c r="S161" s="99" t="s">
        <v>9296</v>
      </c>
      <c r="T161" s="99" t="s">
        <v>1172</v>
      </c>
      <c r="U161" s="99">
        <v>32</v>
      </c>
      <c r="V161" s="100" t="str">
        <f>VLOOKUP(D161,TIPOLOGIA!A:F,5,0)</f>
        <v>PRINCIPAL</v>
      </c>
      <c r="W161" s="100" t="str">
        <f>VLOOKUP(D161,TIPOLOGIA!A:F,6,0)</f>
        <v>TERRESTRE</v>
      </c>
      <c r="X161" s="99" t="s">
        <v>1461</v>
      </c>
      <c r="Y161" s="99">
        <v>1</v>
      </c>
      <c r="Z161" s="102">
        <f>IF(T161="SOPORTE_TELEFÓNICO",'TARIFAS 2025'!$B$14,IF(V161="PRINCIPAL",'TARIFAS 2025'!$B$11,IF(V161="INTERMEDIA",'TARIFAS 2025'!$C$11,IF(V161="LEJANA",'TARIFAS 2025'!$D$11))))</f>
        <v>31419</v>
      </c>
      <c r="AA161" s="102">
        <f t="shared" si="2"/>
        <v>31419</v>
      </c>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row>
    <row r="162" spans="1:59" ht="15.6" x14ac:dyDescent="0.3">
      <c r="A162" s="99" t="s">
        <v>71</v>
      </c>
      <c r="B162" s="100" t="str">
        <f>VLOOKUP(A162,'CENTROS DE COSTOS'!A:D,2,0)</f>
        <v>0036-0004</v>
      </c>
      <c r="C162" s="100" t="str">
        <f>VLOOKUP(A162,'CENTROS DE COSTOS'!A:D,3,0)</f>
        <v>Wompi Centro</v>
      </c>
      <c r="D162" s="99">
        <v>11001</v>
      </c>
      <c r="E162" s="99">
        <v>3086123</v>
      </c>
      <c r="F162" s="99">
        <v>66344</v>
      </c>
      <c r="G162" s="100" t="s">
        <v>33</v>
      </c>
      <c r="H162" s="99" t="s">
        <v>618</v>
      </c>
      <c r="I162" s="99" t="s">
        <v>1270</v>
      </c>
      <c r="J162" s="99" t="s">
        <v>5854</v>
      </c>
      <c r="K162" s="100" t="s">
        <v>1170</v>
      </c>
      <c r="L162" s="99" t="s">
        <v>7192</v>
      </c>
      <c r="M162" s="101">
        <v>45992.648611111108</v>
      </c>
      <c r="N162" s="101">
        <v>45993.573611111111</v>
      </c>
      <c r="O162" s="100" t="s">
        <v>35</v>
      </c>
      <c r="P162" s="100" t="s">
        <v>35</v>
      </c>
      <c r="Q162" s="99" t="s">
        <v>1414</v>
      </c>
      <c r="R162" s="99" t="s">
        <v>1415</v>
      </c>
      <c r="S162" s="99" t="s">
        <v>9297</v>
      </c>
      <c r="T162" s="99" t="s">
        <v>1172</v>
      </c>
      <c r="U162" s="99">
        <v>56</v>
      </c>
      <c r="V162" s="100" t="str">
        <f>VLOOKUP(D162,TIPOLOGIA!A:F,5,0)</f>
        <v>PRINCIPAL</v>
      </c>
      <c r="W162" s="100" t="str">
        <f>VLOOKUP(D162,TIPOLOGIA!A:F,6,0)</f>
        <v>TERRESTRE</v>
      </c>
      <c r="X162" s="99" t="s">
        <v>1854</v>
      </c>
      <c r="Y162" s="99">
        <v>1</v>
      </c>
      <c r="Z162" s="102">
        <f>IF(T162="SOPORTE_TELEFÓNICO",'TARIFAS 2025'!$B$14,IF(V162="PRINCIPAL",'TARIFAS 2025'!$B$11,IF(V162="INTERMEDIA",'TARIFAS 2025'!$C$11,IF(V162="LEJANA",'TARIFAS 2025'!$D$11))))</f>
        <v>31419</v>
      </c>
      <c r="AA162" s="102">
        <f t="shared" si="2"/>
        <v>31419</v>
      </c>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row>
    <row r="163" spans="1:59" ht="15.6" x14ac:dyDescent="0.3">
      <c r="A163" s="99" t="s">
        <v>89</v>
      </c>
      <c r="B163" s="100" t="str">
        <f>VLOOKUP(A163,'CENTROS DE COSTOS'!A:D,2,0)</f>
        <v>0036-0001</v>
      </c>
      <c r="C163" s="100" t="str">
        <f>VLOOKUP(A163,'CENTROS DE COSTOS'!A:D,3,0)</f>
        <v>Wompi Costa</v>
      </c>
      <c r="D163" s="99">
        <v>23001</v>
      </c>
      <c r="E163" s="99">
        <v>3086735</v>
      </c>
      <c r="F163" s="99">
        <v>61827</v>
      </c>
      <c r="G163" s="100" t="s">
        <v>33</v>
      </c>
      <c r="H163" s="99" t="s">
        <v>276</v>
      </c>
      <c r="I163" s="99" t="s">
        <v>89</v>
      </c>
      <c r="J163" s="99" t="s">
        <v>5855</v>
      </c>
      <c r="K163" s="100" t="s">
        <v>1170</v>
      </c>
      <c r="L163" s="99" t="s">
        <v>7193</v>
      </c>
      <c r="M163" s="101">
        <v>45992.7</v>
      </c>
      <c r="N163" s="101">
        <v>45993.580555555563</v>
      </c>
      <c r="O163" s="100" t="s">
        <v>35</v>
      </c>
      <c r="P163" s="100" t="s">
        <v>35</v>
      </c>
      <c r="Q163" s="99" t="s">
        <v>1414</v>
      </c>
      <c r="R163" s="99" t="s">
        <v>1415</v>
      </c>
      <c r="S163" s="99" t="s">
        <v>9298</v>
      </c>
      <c r="T163" s="99" t="s">
        <v>1172</v>
      </c>
      <c r="U163" s="99">
        <v>64</v>
      </c>
      <c r="V163" s="100" t="str">
        <f>VLOOKUP(D163,TIPOLOGIA!A:F,5,0)</f>
        <v>PRINCIPAL</v>
      </c>
      <c r="W163" s="100" t="str">
        <f>VLOOKUP(D163,TIPOLOGIA!A:F,6,0)</f>
        <v>TERRESTRE</v>
      </c>
      <c r="X163" s="99" t="s">
        <v>1853</v>
      </c>
      <c r="Y163" s="99">
        <v>1</v>
      </c>
      <c r="Z163" s="102">
        <f>IF(T163="SOPORTE_TELEFÓNICO",'TARIFAS 2025'!$B$14,IF(V163="PRINCIPAL",'TARIFAS 2025'!$B$11,IF(V163="INTERMEDIA",'TARIFAS 2025'!$C$11,IF(V163="LEJANA",'TARIFAS 2025'!$D$11))))</f>
        <v>31419</v>
      </c>
      <c r="AA163" s="102">
        <f t="shared" si="2"/>
        <v>31419</v>
      </c>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row>
    <row r="164" spans="1:59" ht="15.6" x14ac:dyDescent="0.3">
      <c r="A164" s="99" t="s">
        <v>71</v>
      </c>
      <c r="B164" s="100" t="str">
        <f>VLOOKUP(A164,'CENTROS DE COSTOS'!A:D,2,0)</f>
        <v>0036-0004</v>
      </c>
      <c r="C164" s="100" t="str">
        <f>VLOOKUP(A164,'CENTROS DE COSTOS'!A:D,3,0)</f>
        <v>Wompi Centro</v>
      </c>
      <c r="D164" s="99">
        <v>11001</v>
      </c>
      <c r="E164" s="99">
        <v>3075943</v>
      </c>
      <c r="F164" s="99">
        <v>52252</v>
      </c>
      <c r="G164" s="100" t="s">
        <v>33</v>
      </c>
      <c r="H164" s="99" t="s">
        <v>618</v>
      </c>
      <c r="I164" s="99" t="s">
        <v>71</v>
      </c>
      <c r="J164" s="99" t="s">
        <v>1828</v>
      </c>
      <c r="K164" s="100" t="s">
        <v>1170</v>
      </c>
      <c r="L164" s="99" t="s">
        <v>7194</v>
      </c>
      <c r="M164" s="101">
        <v>45989.454861111109</v>
      </c>
      <c r="N164" s="101">
        <v>45993.584027777782</v>
      </c>
      <c r="O164" s="100" t="s">
        <v>35</v>
      </c>
      <c r="P164" s="100" t="s">
        <v>35</v>
      </c>
      <c r="Q164" s="99" t="s">
        <v>1414</v>
      </c>
      <c r="R164" s="99" t="s">
        <v>1415</v>
      </c>
      <c r="S164" s="99" t="s">
        <v>9299</v>
      </c>
      <c r="T164" s="99" t="s">
        <v>1172</v>
      </c>
      <c r="U164" s="99">
        <v>16</v>
      </c>
      <c r="V164" s="100" t="str">
        <f>VLOOKUP(D164,TIPOLOGIA!A:F,5,0)</f>
        <v>PRINCIPAL</v>
      </c>
      <c r="W164" s="100" t="str">
        <f>VLOOKUP(D164,TIPOLOGIA!A:F,6,0)</f>
        <v>TERRESTRE</v>
      </c>
      <c r="X164" s="99" t="s">
        <v>1478</v>
      </c>
      <c r="Y164" s="99">
        <v>1</v>
      </c>
      <c r="Z164" s="102">
        <f>IF(T164="SOPORTE_TELEFÓNICO",'TARIFAS 2025'!$B$14,IF(V164="PRINCIPAL",'TARIFAS 2025'!$B$11,IF(V164="INTERMEDIA",'TARIFAS 2025'!$C$11,IF(V164="LEJANA",'TARIFAS 2025'!$D$11))))</f>
        <v>31419</v>
      </c>
      <c r="AA164" s="102">
        <f t="shared" si="2"/>
        <v>31419</v>
      </c>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row>
    <row r="165" spans="1:59" ht="15.6" x14ac:dyDescent="0.3">
      <c r="A165" s="99" t="s">
        <v>71</v>
      </c>
      <c r="B165" s="100" t="str">
        <f>VLOOKUP(A165,'CENTROS DE COSTOS'!A:D,2,0)</f>
        <v>0036-0004</v>
      </c>
      <c r="C165" s="100" t="str">
        <f>VLOOKUP(A165,'CENTROS DE COSTOS'!A:D,3,0)</f>
        <v>Wompi Centro</v>
      </c>
      <c r="D165" s="99">
        <v>11001</v>
      </c>
      <c r="E165" s="99">
        <v>3077679</v>
      </c>
      <c r="F165" s="99">
        <v>61064</v>
      </c>
      <c r="G165" s="100" t="s">
        <v>33</v>
      </c>
      <c r="H165" s="99" t="s">
        <v>618</v>
      </c>
      <c r="I165" s="99" t="s">
        <v>71</v>
      </c>
      <c r="J165" s="99" t="s">
        <v>5856</v>
      </c>
      <c r="K165" s="100" t="s">
        <v>1170</v>
      </c>
      <c r="L165" s="99" t="s">
        <v>7195</v>
      </c>
      <c r="M165" s="101">
        <v>45989.696527777778</v>
      </c>
      <c r="N165" s="101">
        <v>45993.588194444441</v>
      </c>
      <c r="O165" s="100" t="s">
        <v>35</v>
      </c>
      <c r="P165" s="100" t="s">
        <v>35</v>
      </c>
      <c r="Q165" s="99" t="s">
        <v>1414</v>
      </c>
      <c r="R165" s="99" t="s">
        <v>1415</v>
      </c>
      <c r="S165" s="99" t="s">
        <v>9300</v>
      </c>
      <c r="T165" s="99" t="s">
        <v>1172</v>
      </c>
      <c r="U165" s="99">
        <v>48</v>
      </c>
      <c r="V165" s="100" t="str">
        <f>VLOOKUP(D165,TIPOLOGIA!A:F,5,0)</f>
        <v>PRINCIPAL</v>
      </c>
      <c r="W165" s="100" t="str">
        <f>VLOOKUP(D165,TIPOLOGIA!A:F,6,0)</f>
        <v>TERRESTRE</v>
      </c>
      <c r="X165" s="99" t="s">
        <v>1359</v>
      </c>
      <c r="Y165" s="99">
        <v>1</v>
      </c>
      <c r="Z165" s="102">
        <f>IF(T165="SOPORTE_TELEFÓNICO",'TARIFAS 2025'!$B$14,IF(V165="PRINCIPAL",'TARIFAS 2025'!$B$11,IF(V165="INTERMEDIA",'TARIFAS 2025'!$C$11,IF(V165="LEJANA",'TARIFAS 2025'!$D$11))))</f>
        <v>31419</v>
      </c>
      <c r="AA165" s="102">
        <f t="shared" si="2"/>
        <v>31419</v>
      </c>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row>
    <row r="166" spans="1:59" ht="15.6" x14ac:dyDescent="0.3">
      <c r="A166" s="99" t="s">
        <v>86</v>
      </c>
      <c r="B166" s="100" t="str">
        <f>VLOOKUP(A166,'CENTROS DE COSTOS'!A:D,2,0)</f>
        <v>0036-0002</v>
      </c>
      <c r="C166" s="100" t="str">
        <f>VLOOKUP(A166,'CENTROS DE COSTOS'!A:D,3,0)</f>
        <v>Wompi Eje Cafetero</v>
      </c>
      <c r="D166" s="99">
        <v>17616</v>
      </c>
      <c r="E166" s="99">
        <v>3049397</v>
      </c>
      <c r="F166" s="99">
        <v>49315</v>
      </c>
      <c r="G166" s="100" t="s">
        <v>33</v>
      </c>
      <c r="H166" s="99" t="s">
        <v>126</v>
      </c>
      <c r="I166" s="99" t="s">
        <v>458</v>
      </c>
      <c r="J166" s="99" t="s">
        <v>5857</v>
      </c>
      <c r="K166" s="100" t="s">
        <v>1170</v>
      </c>
      <c r="L166" s="99" t="s">
        <v>7196</v>
      </c>
      <c r="M166" s="101">
        <v>45985.333333333343</v>
      </c>
      <c r="N166" s="101">
        <v>45993.611805555563</v>
      </c>
      <c r="O166" s="100" t="s">
        <v>35</v>
      </c>
      <c r="P166" s="100" t="s">
        <v>35</v>
      </c>
      <c r="Q166" s="99" t="s">
        <v>1414</v>
      </c>
      <c r="R166" s="99" t="s">
        <v>1415</v>
      </c>
      <c r="S166" s="99" t="s">
        <v>9301</v>
      </c>
      <c r="T166" s="99" t="s">
        <v>1416</v>
      </c>
      <c r="U166" s="99">
        <v>32</v>
      </c>
      <c r="V166" s="100" t="str">
        <f>VLOOKUP(D166,TIPOLOGIA!A:F,5,0)</f>
        <v>INTERMEDIA</v>
      </c>
      <c r="W166" s="100" t="str">
        <f>VLOOKUP(D166,TIPOLOGIA!A:F,6,0)</f>
        <v>TERRESTRE</v>
      </c>
      <c r="X166" s="99" t="s">
        <v>1563</v>
      </c>
      <c r="Y166" s="99">
        <v>1</v>
      </c>
      <c r="Z166" s="102">
        <f>IF(T166="SOPORTE_TELEFÓNICO",'TARIFAS 2025'!$B$14,IF(V166="PRINCIPAL",'TARIFAS 2025'!$B$11,IF(V166="INTERMEDIA",'TARIFAS 2025'!$C$11,IF(V166="LEJANA",'TARIFAS 2025'!$D$11))))</f>
        <v>36351</v>
      </c>
      <c r="AA166" s="102">
        <f t="shared" si="2"/>
        <v>36351</v>
      </c>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row>
    <row r="167" spans="1:59" ht="15.6" x14ac:dyDescent="0.3">
      <c r="A167" s="99" t="s">
        <v>71</v>
      </c>
      <c r="B167" s="100" t="str">
        <f>VLOOKUP(A167,'CENTROS DE COSTOS'!A:D,2,0)</f>
        <v>0036-0004</v>
      </c>
      <c r="C167" s="100" t="str">
        <f>VLOOKUP(A167,'CENTROS DE COSTOS'!A:D,3,0)</f>
        <v>Wompi Centro</v>
      </c>
      <c r="D167" s="99">
        <v>11001</v>
      </c>
      <c r="E167" s="99">
        <v>3077254</v>
      </c>
      <c r="F167" s="99">
        <v>79745</v>
      </c>
      <c r="G167" s="100" t="s">
        <v>33</v>
      </c>
      <c r="H167" s="99" t="s">
        <v>618</v>
      </c>
      <c r="I167" s="99" t="s">
        <v>71</v>
      </c>
      <c r="J167" s="99" t="s">
        <v>5858</v>
      </c>
      <c r="K167" s="100" t="s">
        <v>1170</v>
      </c>
      <c r="L167" s="99" t="s">
        <v>7197</v>
      </c>
      <c r="M167" s="101">
        <v>45989.646527777782</v>
      </c>
      <c r="N167" s="101">
        <v>45993.617361111108</v>
      </c>
      <c r="O167" s="100" t="s">
        <v>35</v>
      </c>
      <c r="P167" s="100" t="s">
        <v>35</v>
      </c>
      <c r="Q167" s="99" t="s">
        <v>1414</v>
      </c>
      <c r="R167" s="99" t="s">
        <v>1415</v>
      </c>
      <c r="S167" s="99" t="s">
        <v>9302</v>
      </c>
      <c r="T167" s="99" t="s">
        <v>1172</v>
      </c>
      <c r="U167" s="99">
        <v>8</v>
      </c>
      <c r="V167" s="100" t="str">
        <f>VLOOKUP(D167,TIPOLOGIA!A:F,5,0)</f>
        <v>PRINCIPAL</v>
      </c>
      <c r="W167" s="100" t="str">
        <f>VLOOKUP(D167,TIPOLOGIA!A:F,6,0)</f>
        <v>TERRESTRE</v>
      </c>
      <c r="X167" s="99" t="s">
        <v>1202</v>
      </c>
      <c r="Y167" s="99">
        <v>1</v>
      </c>
      <c r="Z167" s="102">
        <f>IF(T167="SOPORTE_TELEFÓNICO",'TARIFAS 2025'!$B$14,IF(V167="PRINCIPAL",'TARIFAS 2025'!$B$11,IF(V167="INTERMEDIA",'TARIFAS 2025'!$C$11,IF(V167="LEJANA",'TARIFAS 2025'!$D$11))))</f>
        <v>31419</v>
      </c>
      <c r="AA167" s="102">
        <f t="shared" si="2"/>
        <v>31419</v>
      </c>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row>
    <row r="168" spans="1:59" ht="15.6" x14ac:dyDescent="0.3">
      <c r="A168" s="99" t="s">
        <v>81</v>
      </c>
      <c r="B168" s="100" t="str">
        <f>VLOOKUP(A168,'CENTROS DE COSTOS'!A:D,2,0)</f>
        <v>0036-0007</v>
      </c>
      <c r="C168" s="100" t="str">
        <f>VLOOKUP(A168,'CENTROS DE COSTOS'!A:D,3,0)</f>
        <v>Wompi Santander</v>
      </c>
      <c r="D168" s="99">
        <v>54001</v>
      </c>
      <c r="E168" s="99">
        <v>3075455</v>
      </c>
      <c r="F168" s="99">
        <v>80783</v>
      </c>
      <c r="G168" s="100" t="s">
        <v>33</v>
      </c>
      <c r="H168" s="99" t="s">
        <v>891</v>
      </c>
      <c r="I168" s="99" t="s">
        <v>81</v>
      </c>
      <c r="J168" s="99" t="s">
        <v>5859</v>
      </c>
      <c r="K168" s="100" t="s">
        <v>1170</v>
      </c>
      <c r="L168" s="99" t="s">
        <v>7198</v>
      </c>
      <c r="M168" s="101">
        <v>45989.431944444441</v>
      </c>
      <c r="N168" s="101">
        <v>45993.618750000001</v>
      </c>
      <c r="O168" s="100" t="s">
        <v>35</v>
      </c>
      <c r="P168" s="100" t="s">
        <v>35</v>
      </c>
      <c r="Q168" s="99" t="s">
        <v>1414</v>
      </c>
      <c r="R168" s="99" t="s">
        <v>1415</v>
      </c>
      <c r="S168" s="99" t="s">
        <v>9303</v>
      </c>
      <c r="T168" s="99" t="s">
        <v>1172</v>
      </c>
      <c r="U168" s="99">
        <v>16</v>
      </c>
      <c r="V168" s="100" t="str">
        <f>VLOOKUP(D168,TIPOLOGIA!A:F,5,0)</f>
        <v>PRINCIPAL</v>
      </c>
      <c r="W168" s="100" t="str">
        <f>VLOOKUP(D168,TIPOLOGIA!A:F,6,0)</f>
        <v>TERRESTRE</v>
      </c>
      <c r="X168" s="99" t="s">
        <v>1188</v>
      </c>
      <c r="Y168" s="99">
        <v>1</v>
      </c>
      <c r="Z168" s="102">
        <f>IF(T168="SOPORTE_TELEFÓNICO",'TARIFAS 2025'!$B$14,IF(V168="PRINCIPAL",'TARIFAS 2025'!$B$11,IF(V168="INTERMEDIA",'TARIFAS 2025'!$C$11,IF(V168="LEJANA",'TARIFAS 2025'!$D$11))))</f>
        <v>31419</v>
      </c>
      <c r="AA168" s="102">
        <f t="shared" si="2"/>
        <v>31419</v>
      </c>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row>
    <row r="169" spans="1:59" ht="15.6" x14ac:dyDescent="0.3">
      <c r="A169" s="99" t="s">
        <v>85</v>
      </c>
      <c r="B169" s="100" t="str">
        <f>VLOOKUP(A169,'CENTROS DE COSTOS'!A:D,2,0)</f>
        <v>0036-0006</v>
      </c>
      <c r="C169" s="100" t="str">
        <f>VLOOKUP(A169,'CENTROS DE COSTOS'!A:D,3,0)</f>
        <v>Wompi Oriente</v>
      </c>
      <c r="D169" s="99">
        <v>73001</v>
      </c>
      <c r="E169" s="99">
        <v>3084386</v>
      </c>
      <c r="F169" s="99">
        <v>80022</v>
      </c>
      <c r="G169" s="100" t="s">
        <v>33</v>
      </c>
      <c r="H169" s="99" t="s">
        <v>1056</v>
      </c>
      <c r="I169" s="99" t="s">
        <v>85</v>
      </c>
      <c r="J169" s="99" t="s">
        <v>5860</v>
      </c>
      <c r="K169" s="100" t="s">
        <v>1170</v>
      </c>
      <c r="L169" s="99" t="s">
        <v>7199</v>
      </c>
      <c r="M169" s="101">
        <v>45992.548611111109</v>
      </c>
      <c r="N169" s="101">
        <v>45993.620833333327</v>
      </c>
      <c r="O169" s="100" t="s">
        <v>35</v>
      </c>
      <c r="P169" s="100" t="s">
        <v>35</v>
      </c>
      <c r="Q169" s="99" t="s">
        <v>1414</v>
      </c>
      <c r="R169" s="99" t="s">
        <v>1415</v>
      </c>
      <c r="S169" s="99" t="s">
        <v>9304</v>
      </c>
      <c r="T169" s="99" t="s">
        <v>1172</v>
      </c>
      <c r="U169" s="99">
        <v>8</v>
      </c>
      <c r="V169" s="100" t="str">
        <f>VLOOKUP(D169,TIPOLOGIA!A:F,5,0)</f>
        <v>PRINCIPAL</v>
      </c>
      <c r="W169" s="100" t="str">
        <f>VLOOKUP(D169,TIPOLOGIA!A:F,6,0)</f>
        <v>TERRESTRE</v>
      </c>
      <c r="X169" s="99" t="s">
        <v>1308</v>
      </c>
      <c r="Y169" s="99">
        <v>1</v>
      </c>
      <c r="Z169" s="102">
        <f>IF(T169="SOPORTE_TELEFÓNICO",'TARIFAS 2025'!$B$14,IF(V169="PRINCIPAL",'TARIFAS 2025'!$B$11,IF(V169="INTERMEDIA",'TARIFAS 2025'!$C$11,IF(V169="LEJANA",'TARIFAS 2025'!$D$11))))</f>
        <v>31419</v>
      </c>
      <c r="AA169" s="102">
        <f t="shared" si="2"/>
        <v>31419</v>
      </c>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row>
    <row r="170" spans="1:59" ht="15.6" x14ac:dyDescent="0.3">
      <c r="A170" s="99" t="s">
        <v>92</v>
      </c>
      <c r="B170" s="100" t="str">
        <f>VLOOKUP(A170,'CENTROS DE COSTOS'!A:D,2,0)</f>
        <v>0036-0002</v>
      </c>
      <c r="C170" s="100" t="str">
        <f>VLOOKUP(A170,'CENTROS DE COSTOS'!A:D,3,0)</f>
        <v>Wompi Eje Cafetero</v>
      </c>
      <c r="D170" s="99">
        <v>66001</v>
      </c>
      <c r="E170" s="99">
        <v>3078021</v>
      </c>
      <c r="F170" s="99">
        <v>79401</v>
      </c>
      <c r="G170" s="100" t="s">
        <v>33</v>
      </c>
      <c r="H170" s="99" t="s">
        <v>458</v>
      </c>
      <c r="I170" s="99" t="s">
        <v>92</v>
      </c>
      <c r="J170" s="99" t="s">
        <v>5861</v>
      </c>
      <c r="K170" s="100" t="s">
        <v>1170</v>
      </c>
      <c r="L170" s="99" t="s">
        <v>7200</v>
      </c>
      <c r="M170" s="101">
        <v>45992.333333333343</v>
      </c>
      <c r="N170" s="101">
        <v>45993.625694444447</v>
      </c>
      <c r="O170" s="100" t="s">
        <v>35</v>
      </c>
      <c r="P170" s="100" t="s">
        <v>35</v>
      </c>
      <c r="Q170" s="99" t="s">
        <v>1414</v>
      </c>
      <c r="R170" s="99" t="s">
        <v>1415</v>
      </c>
      <c r="S170" s="99" t="s">
        <v>9305</v>
      </c>
      <c r="T170" s="99" t="s">
        <v>1172</v>
      </c>
      <c r="U170" s="99">
        <v>8</v>
      </c>
      <c r="V170" s="100" t="str">
        <f>VLOOKUP(D170,TIPOLOGIA!A:F,5,0)</f>
        <v>PRINCIPAL</v>
      </c>
      <c r="W170" s="100" t="str">
        <f>VLOOKUP(D170,TIPOLOGIA!A:F,6,0)</f>
        <v>TERRESTRE</v>
      </c>
      <c r="X170" s="99" t="s">
        <v>1175</v>
      </c>
      <c r="Y170" s="99">
        <v>1</v>
      </c>
      <c r="Z170" s="102">
        <f>IF(T170="SOPORTE_TELEFÓNICO",'TARIFAS 2025'!$B$14,IF(V170="PRINCIPAL",'TARIFAS 2025'!$B$11,IF(V170="INTERMEDIA",'TARIFAS 2025'!$C$11,IF(V170="LEJANA",'TARIFAS 2025'!$D$11))))</f>
        <v>31419</v>
      </c>
      <c r="AA170" s="102">
        <f t="shared" si="2"/>
        <v>31419</v>
      </c>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row>
    <row r="171" spans="1:59" ht="15.6" x14ac:dyDescent="0.3">
      <c r="A171" s="99" t="s">
        <v>71</v>
      </c>
      <c r="B171" s="100" t="str">
        <f>VLOOKUP(A171,'CENTROS DE COSTOS'!A:D,2,0)</f>
        <v>0036-0004</v>
      </c>
      <c r="C171" s="100" t="str">
        <f>VLOOKUP(A171,'CENTROS DE COSTOS'!A:D,3,0)</f>
        <v>Wompi Centro</v>
      </c>
      <c r="D171" s="99">
        <v>25596</v>
      </c>
      <c r="E171" s="99">
        <v>3057275</v>
      </c>
      <c r="F171" s="99">
        <v>76677</v>
      </c>
      <c r="G171" s="100" t="s">
        <v>33</v>
      </c>
      <c r="H171" s="99" t="s">
        <v>618</v>
      </c>
      <c r="I171" s="99" t="s">
        <v>690</v>
      </c>
      <c r="J171" s="99" t="s">
        <v>5862</v>
      </c>
      <c r="K171" s="100" t="s">
        <v>1170</v>
      </c>
      <c r="L171" s="99" t="s">
        <v>7201</v>
      </c>
      <c r="M171" s="101">
        <v>45986.333333333343</v>
      </c>
      <c r="N171" s="101">
        <v>45993.643750000003</v>
      </c>
      <c r="O171" s="100" t="s">
        <v>35</v>
      </c>
      <c r="P171" s="100" t="s">
        <v>35</v>
      </c>
      <c r="Q171" s="99" t="s">
        <v>1414</v>
      </c>
      <c r="R171" s="99" t="s">
        <v>1415</v>
      </c>
      <c r="S171" s="99" t="s">
        <v>9306</v>
      </c>
      <c r="T171" s="99" t="s">
        <v>1416</v>
      </c>
      <c r="U171" s="99">
        <v>24</v>
      </c>
      <c r="V171" s="100" t="str">
        <f>VLOOKUP(D171,TIPOLOGIA!A:F,5,0)</f>
        <v>LEJANA</v>
      </c>
      <c r="W171" s="100" t="str">
        <f>VLOOKUP(D171,TIPOLOGIA!A:F,6,0)</f>
        <v>TERRESTRE</v>
      </c>
      <c r="X171" s="99" t="s">
        <v>1563</v>
      </c>
      <c r="Y171" s="99">
        <v>1</v>
      </c>
      <c r="Z171" s="102">
        <f>IF(T171="SOPORTE_TELEFÓNICO",'TARIFAS 2025'!$B$14,IF(V171="PRINCIPAL",'TARIFAS 2025'!$B$11,IF(V171="INTERMEDIA",'TARIFAS 2025'!$C$11,IF(V171="LEJANA",'TARIFAS 2025'!$D$11))))</f>
        <v>40250</v>
      </c>
      <c r="AA171" s="102">
        <f t="shared" si="2"/>
        <v>40250</v>
      </c>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row>
    <row r="172" spans="1:59" ht="15.6" x14ac:dyDescent="0.3">
      <c r="A172" s="99" t="s">
        <v>77</v>
      </c>
      <c r="B172" s="100" t="str">
        <f>VLOOKUP(A172,'CENTROS DE COSTOS'!A:D,2,0)</f>
        <v>0036-0003</v>
      </c>
      <c r="C172" s="100" t="str">
        <f>VLOOKUP(A172,'CENTROS DE COSTOS'!A:D,3,0)</f>
        <v>Wompi Suroccidente</v>
      </c>
      <c r="D172" s="99">
        <v>19473</v>
      </c>
      <c r="E172" s="99">
        <v>3053946</v>
      </c>
      <c r="F172" s="99">
        <v>69075</v>
      </c>
      <c r="G172" s="100" t="s">
        <v>33</v>
      </c>
      <c r="H172" s="99" t="s">
        <v>498</v>
      </c>
      <c r="I172" s="99" t="s">
        <v>278</v>
      </c>
      <c r="J172" s="99" t="s">
        <v>5863</v>
      </c>
      <c r="K172" s="100" t="s">
        <v>1170</v>
      </c>
      <c r="L172" s="99" t="s">
        <v>7202</v>
      </c>
      <c r="M172" s="101">
        <v>45985.486805555563</v>
      </c>
      <c r="N172" s="101">
        <v>45993.652083333327</v>
      </c>
      <c r="O172" s="100" t="s">
        <v>35</v>
      </c>
      <c r="P172" s="100" t="s">
        <v>35</v>
      </c>
      <c r="Q172" s="99" t="s">
        <v>1414</v>
      </c>
      <c r="R172" s="99" t="s">
        <v>1415</v>
      </c>
      <c r="S172" s="99" t="s">
        <v>9307</v>
      </c>
      <c r="T172" s="99" t="s">
        <v>1416</v>
      </c>
      <c r="U172" s="99">
        <v>32</v>
      </c>
      <c r="V172" s="100" t="str">
        <f>VLOOKUP(D172,TIPOLOGIA!A:F,5,0)</f>
        <v>LEJANA</v>
      </c>
      <c r="W172" s="100" t="str">
        <f>VLOOKUP(D172,TIPOLOGIA!A:F,6,0)</f>
        <v>TERRESTRE</v>
      </c>
      <c r="X172" s="99" t="s">
        <v>1563</v>
      </c>
      <c r="Y172" s="99">
        <v>1</v>
      </c>
      <c r="Z172" s="102">
        <f>IF(T172="SOPORTE_TELEFÓNICO",'TARIFAS 2025'!$B$14,IF(V172="PRINCIPAL",'TARIFAS 2025'!$B$11,IF(V172="INTERMEDIA",'TARIFAS 2025'!$C$11,IF(V172="LEJANA",'TARIFAS 2025'!$D$11))))</f>
        <v>40250</v>
      </c>
      <c r="AA172" s="102">
        <f t="shared" si="2"/>
        <v>40250</v>
      </c>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row>
    <row r="173" spans="1:59" ht="15.6" x14ac:dyDescent="0.3">
      <c r="A173" s="99" t="s">
        <v>77</v>
      </c>
      <c r="B173" s="100" t="str">
        <f>VLOOKUP(A173,'CENTROS DE COSTOS'!A:D,2,0)</f>
        <v>0036-0003</v>
      </c>
      <c r="C173" s="100" t="str">
        <f>VLOOKUP(A173,'CENTROS DE COSTOS'!A:D,3,0)</f>
        <v>Wompi Suroccidente</v>
      </c>
      <c r="D173" s="99">
        <v>19001</v>
      </c>
      <c r="E173" s="99">
        <v>3067977</v>
      </c>
      <c r="F173" s="99">
        <v>74254</v>
      </c>
      <c r="G173" s="100" t="s">
        <v>33</v>
      </c>
      <c r="H173" s="99" t="s">
        <v>498</v>
      </c>
      <c r="I173" s="99" t="s">
        <v>93</v>
      </c>
      <c r="J173" s="99" t="s">
        <v>5864</v>
      </c>
      <c r="K173" s="100" t="s">
        <v>1170</v>
      </c>
      <c r="L173" s="99" t="s">
        <v>7203</v>
      </c>
      <c r="M173" s="101">
        <v>45987.671527777777</v>
      </c>
      <c r="N173" s="101">
        <v>45993.654166666667</v>
      </c>
      <c r="O173" s="100" t="s">
        <v>35</v>
      </c>
      <c r="P173" s="100" t="s">
        <v>35</v>
      </c>
      <c r="Q173" s="99" t="s">
        <v>1414</v>
      </c>
      <c r="R173" s="99" t="s">
        <v>1415</v>
      </c>
      <c r="S173" s="99" t="s">
        <v>9308</v>
      </c>
      <c r="T173" s="99" t="s">
        <v>1172</v>
      </c>
      <c r="U173" s="99">
        <v>32</v>
      </c>
      <c r="V173" s="100" t="str">
        <f>VLOOKUP(D173,TIPOLOGIA!A:F,5,0)</f>
        <v>LEJANA</v>
      </c>
      <c r="W173" s="100" t="str">
        <f>VLOOKUP(D173,TIPOLOGIA!A:F,6,0)</f>
        <v>TERRESTRE</v>
      </c>
      <c r="X173" s="99" t="s">
        <v>1194</v>
      </c>
      <c r="Y173" s="99">
        <v>1</v>
      </c>
      <c r="Z173" s="102">
        <f>IF(T173="SOPORTE_TELEFÓNICO",'TARIFAS 2025'!$B$14,IF(V173="PRINCIPAL",'TARIFAS 2025'!$B$11,IF(V173="INTERMEDIA",'TARIFAS 2025'!$C$11,IF(V173="LEJANA",'TARIFAS 2025'!$D$11))))</f>
        <v>40250</v>
      </c>
      <c r="AA173" s="102">
        <f t="shared" si="2"/>
        <v>40250</v>
      </c>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row>
    <row r="174" spans="1:59" ht="15.6" x14ac:dyDescent="0.3">
      <c r="A174" s="99" t="s">
        <v>77</v>
      </c>
      <c r="B174" s="100" t="str">
        <f>VLOOKUP(A174,'CENTROS DE COSTOS'!A:D,2,0)</f>
        <v>0036-0003</v>
      </c>
      <c r="C174" s="100" t="str">
        <f>VLOOKUP(A174,'CENTROS DE COSTOS'!A:D,3,0)</f>
        <v>Wompi Suroccidente</v>
      </c>
      <c r="D174" s="99">
        <v>76233</v>
      </c>
      <c r="E174" s="99">
        <v>3075180</v>
      </c>
      <c r="F174" s="99">
        <v>79769</v>
      </c>
      <c r="G174" s="100" t="s">
        <v>33</v>
      </c>
      <c r="H174" s="99" t="s">
        <v>1101</v>
      </c>
      <c r="I174" s="99" t="s">
        <v>1110</v>
      </c>
      <c r="J174" s="99" t="s">
        <v>5865</v>
      </c>
      <c r="K174" s="100" t="s">
        <v>1170</v>
      </c>
      <c r="L174" s="99" t="s">
        <v>7204</v>
      </c>
      <c r="M174" s="101">
        <v>45989.4</v>
      </c>
      <c r="N174" s="101">
        <v>45993.657638888893</v>
      </c>
      <c r="O174" s="100" t="s">
        <v>35</v>
      </c>
      <c r="P174" s="100" t="s">
        <v>35</v>
      </c>
      <c r="Q174" s="99" t="s">
        <v>1414</v>
      </c>
      <c r="R174" s="99" t="s">
        <v>1415</v>
      </c>
      <c r="S174" s="99" t="s">
        <v>9309</v>
      </c>
      <c r="T174" s="99" t="s">
        <v>1172</v>
      </c>
      <c r="U174" s="99">
        <v>16</v>
      </c>
      <c r="V174" s="100" t="str">
        <f>VLOOKUP(D174,TIPOLOGIA!A:F,5,0)</f>
        <v>INTERMEDIA</v>
      </c>
      <c r="W174" s="100" t="str">
        <f>VLOOKUP(D174,TIPOLOGIA!A:F,6,0)</f>
        <v>TERRESTRE</v>
      </c>
      <c r="X174" s="99" t="s">
        <v>1221</v>
      </c>
      <c r="Y174" s="99">
        <v>1</v>
      </c>
      <c r="Z174" s="102">
        <f>IF(T174="SOPORTE_TELEFÓNICO",'TARIFAS 2025'!$B$14,IF(V174="PRINCIPAL",'TARIFAS 2025'!$B$11,IF(V174="INTERMEDIA",'TARIFAS 2025'!$C$11,IF(V174="LEJANA",'TARIFAS 2025'!$D$11))))</f>
        <v>36351</v>
      </c>
      <c r="AA174" s="102">
        <f t="shared" si="2"/>
        <v>36351</v>
      </c>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row>
    <row r="175" spans="1:59" ht="15.6" x14ac:dyDescent="0.3">
      <c r="A175" s="99" t="s">
        <v>81</v>
      </c>
      <c r="B175" s="100" t="str">
        <f>VLOOKUP(A175,'CENTROS DE COSTOS'!A:D,2,0)</f>
        <v>0036-0007</v>
      </c>
      <c r="C175" s="100" t="str">
        <f>VLOOKUP(A175,'CENTROS DE COSTOS'!A:D,3,0)</f>
        <v>Wompi Santander</v>
      </c>
      <c r="D175" s="99">
        <v>54001</v>
      </c>
      <c r="E175" s="99">
        <v>3078529</v>
      </c>
      <c r="F175" s="99">
        <v>71610</v>
      </c>
      <c r="G175" s="100" t="s">
        <v>33</v>
      </c>
      <c r="H175" s="99" t="s">
        <v>891</v>
      </c>
      <c r="I175" s="99" t="s">
        <v>81</v>
      </c>
      <c r="J175" s="99" t="s">
        <v>1443</v>
      </c>
      <c r="K175" s="100" t="s">
        <v>1170</v>
      </c>
      <c r="L175" s="99" t="s">
        <v>7205</v>
      </c>
      <c r="M175" s="101">
        <v>45992.333333333343</v>
      </c>
      <c r="N175" s="101">
        <v>45993.669444444437</v>
      </c>
      <c r="O175" s="100" t="s">
        <v>35</v>
      </c>
      <c r="P175" s="100" t="s">
        <v>35</v>
      </c>
      <c r="Q175" s="99" t="s">
        <v>1414</v>
      </c>
      <c r="R175" s="99" t="s">
        <v>1415</v>
      </c>
      <c r="S175" s="99" t="s">
        <v>9310</v>
      </c>
      <c r="T175" s="99" t="s">
        <v>1172</v>
      </c>
      <c r="U175" s="99">
        <v>32</v>
      </c>
      <c r="V175" s="100" t="str">
        <f>VLOOKUP(D175,TIPOLOGIA!A:F,5,0)</f>
        <v>PRINCIPAL</v>
      </c>
      <c r="W175" s="100" t="str">
        <f>VLOOKUP(D175,TIPOLOGIA!A:F,6,0)</f>
        <v>TERRESTRE</v>
      </c>
      <c r="X175" s="99" t="s">
        <v>1188</v>
      </c>
      <c r="Y175" s="99">
        <v>1</v>
      </c>
      <c r="Z175" s="102">
        <f>IF(T175="SOPORTE_TELEFÓNICO",'TARIFAS 2025'!$B$14,IF(V175="PRINCIPAL",'TARIFAS 2025'!$B$11,IF(V175="INTERMEDIA",'TARIFAS 2025'!$C$11,IF(V175="LEJANA",'TARIFAS 2025'!$D$11))))</f>
        <v>31419</v>
      </c>
      <c r="AA175" s="102">
        <f t="shared" si="2"/>
        <v>31419</v>
      </c>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row>
    <row r="176" spans="1:59" ht="15.6" x14ac:dyDescent="0.3">
      <c r="A176" s="99" t="s">
        <v>81</v>
      </c>
      <c r="B176" s="100" t="str">
        <f>VLOOKUP(A176,'CENTROS DE COSTOS'!A:D,2,0)</f>
        <v>0036-0007</v>
      </c>
      <c r="C176" s="100" t="str">
        <f>VLOOKUP(A176,'CENTROS DE COSTOS'!A:D,3,0)</f>
        <v>Wompi Santander</v>
      </c>
      <c r="D176" s="99">
        <v>54001</v>
      </c>
      <c r="E176" s="99">
        <v>3076446</v>
      </c>
      <c r="F176" s="99">
        <v>18620</v>
      </c>
      <c r="G176" s="100" t="s">
        <v>33</v>
      </c>
      <c r="H176" s="99" t="s">
        <v>891</v>
      </c>
      <c r="I176" s="99" t="s">
        <v>81</v>
      </c>
      <c r="J176" s="99" t="s">
        <v>5866</v>
      </c>
      <c r="K176" s="100" t="s">
        <v>1170</v>
      </c>
      <c r="L176" s="99" t="s">
        <v>7206</v>
      </c>
      <c r="M176" s="101">
        <v>45989.534722222219</v>
      </c>
      <c r="N176" s="101">
        <v>45993.675694444442</v>
      </c>
      <c r="O176" s="100" t="s">
        <v>35</v>
      </c>
      <c r="P176" s="100" t="s">
        <v>35</v>
      </c>
      <c r="Q176" s="99" t="s">
        <v>1414</v>
      </c>
      <c r="R176" s="99" t="s">
        <v>1415</v>
      </c>
      <c r="S176" s="99" t="s">
        <v>9311</v>
      </c>
      <c r="T176" s="99" t="s">
        <v>1172</v>
      </c>
      <c r="U176" s="99">
        <v>24</v>
      </c>
      <c r="V176" s="100" t="str">
        <f>VLOOKUP(D176,TIPOLOGIA!A:F,5,0)</f>
        <v>PRINCIPAL</v>
      </c>
      <c r="W176" s="100" t="str">
        <f>VLOOKUP(D176,TIPOLOGIA!A:F,6,0)</f>
        <v>TERRESTRE</v>
      </c>
      <c r="X176" s="99" t="s">
        <v>1199</v>
      </c>
      <c r="Y176" s="99">
        <v>1</v>
      </c>
      <c r="Z176" s="102">
        <f>IF(T176="SOPORTE_TELEFÓNICO",'TARIFAS 2025'!$B$14,IF(V176="PRINCIPAL",'TARIFAS 2025'!$B$11,IF(V176="INTERMEDIA",'TARIFAS 2025'!$C$11,IF(V176="LEJANA",'TARIFAS 2025'!$D$11))))</f>
        <v>31419</v>
      </c>
      <c r="AA176" s="102">
        <f t="shared" si="2"/>
        <v>31419</v>
      </c>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row>
    <row r="177" spans="1:59" ht="15.6" x14ac:dyDescent="0.3">
      <c r="A177" s="99" t="s">
        <v>71</v>
      </c>
      <c r="B177" s="100" t="str">
        <f>VLOOKUP(A177,'CENTROS DE COSTOS'!A:D,2,0)</f>
        <v>0036-0004</v>
      </c>
      <c r="C177" s="100" t="str">
        <f>VLOOKUP(A177,'CENTROS DE COSTOS'!A:D,3,0)</f>
        <v>Wompi Centro</v>
      </c>
      <c r="D177" s="99">
        <v>25175</v>
      </c>
      <c r="E177" s="99">
        <v>3078638</v>
      </c>
      <c r="F177" s="99">
        <v>50245</v>
      </c>
      <c r="G177" s="100" t="s">
        <v>33</v>
      </c>
      <c r="H177" s="99" t="s">
        <v>618</v>
      </c>
      <c r="I177" s="99" t="s">
        <v>638</v>
      </c>
      <c r="J177" s="99" t="s">
        <v>5867</v>
      </c>
      <c r="K177" s="100" t="s">
        <v>1170</v>
      </c>
      <c r="L177" s="99" t="s">
        <v>7207</v>
      </c>
      <c r="M177" s="101">
        <v>45992.333333333343</v>
      </c>
      <c r="N177" s="101">
        <v>45993.676388888889</v>
      </c>
      <c r="O177" s="100" t="s">
        <v>35</v>
      </c>
      <c r="P177" s="100" t="s">
        <v>35</v>
      </c>
      <c r="Q177" s="99" t="s">
        <v>1414</v>
      </c>
      <c r="R177" s="99" t="s">
        <v>1415</v>
      </c>
      <c r="S177" s="99" t="s">
        <v>9312</v>
      </c>
      <c r="T177" s="99" t="s">
        <v>1416</v>
      </c>
      <c r="U177" s="99">
        <v>56</v>
      </c>
      <c r="V177" s="100" t="str">
        <f>VLOOKUP(D177,TIPOLOGIA!A:F,5,0)</f>
        <v>INTERMEDIA</v>
      </c>
      <c r="W177" s="100" t="str">
        <f>VLOOKUP(D177,TIPOLOGIA!A:F,6,0)</f>
        <v>TERRESTRE</v>
      </c>
      <c r="X177" s="99" t="s">
        <v>1464</v>
      </c>
      <c r="Y177" s="99">
        <v>1</v>
      </c>
      <c r="Z177" s="102">
        <f>IF(T177="SOPORTE_TELEFÓNICO",'TARIFAS 2025'!$B$14,IF(V177="PRINCIPAL",'TARIFAS 2025'!$B$11,IF(V177="INTERMEDIA",'TARIFAS 2025'!$C$11,IF(V177="LEJANA",'TARIFAS 2025'!$D$11))))</f>
        <v>36351</v>
      </c>
      <c r="AA177" s="102">
        <f t="shared" si="2"/>
        <v>36351</v>
      </c>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row>
    <row r="178" spans="1:59" ht="15.6" x14ac:dyDescent="0.3">
      <c r="A178" s="99" t="s">
        <v>71</v>
      </c>
      <c r="B178" s="100" t="str">
        <f>VLOOKUP(A178,'CENTROS DE COSTOS'!A:D,2,0)</f>
        <v>0036-0004</v>
      </c>
      <c r="C178" s="100" t="str">
        <f>VLOOKUP(A178,'CENTROS DE COSTOS'!A:D,3,0)</f>
        <v>Wompi Centro</v>
      </c>
      <c r="D178" s="99">
        <v>25899</v>
      </c>
      <c r="E178" s="99">
        <v>3077814</v>
      </c>
      <c r="F178" s="99">
        <v>30641</v>
      </c>
      <c r="G178" s="100" t="s">
        <v>33</v>
      </c>
      <c r="H178" s="99" t="s">
        <v>618</v>
      </c>
      <c r="I178" s="99" t="s">
        <v>727</v>
      </c>
      <c r="J178" s="99" t="s">
        <v>5868</v>
      </c>
      <c r="K178" s="100" t="s">
        <v>1170</v>
      </c>
      <c r="L178" s="99" t="s">
        <v>7208</v>
      </c>
      <c r="M178" s="101">
        <v>45992.333333333343</v>
      </c>
      <c r="N178" s="101">
        <v>45993.676388888889</v>
      </c>
      <c r="O178" s="100" t="s">
        <v>35</v>
      </c>
      <c r="P178" s="100" t="s">
        <v>35</v>
      </c>
      <c r="Q178" s="99" t="s">
        <v>1414</v>
      </c>
      <c r="R178" s="99" t="s">
        <v>1415</v>
      </c>
      <c r="S178" s="99" t="s">
        <v>9313</v>
      </c>
      <c r="T178" s="99" t="s">
        <v>1416</v>
      </c>
      <c r="U178" s="99">
        <v>32</v>
      </c>
      <c r="V178" s="100" t="str">
        <f>VLOOKUP(D178,TIPOLOGIA!A:F,5,0)</f>
        <v>INTERMEDIA</v>
      </c>
      <c r="W178" s="100" t="str">
        <f>VLOOKUP(D178,TIPOLOGIA!A:F,6,0)</f>
        <v>TERRESTRE</v>
      </c>
      <c r="X178" s="99" t="s">
        <v>1496</v>
      </c>
      <c r="Y178" s="99">
        <v>1</v>
      </c>
      <c r="Z178" s="102">
        <f>IF(T178="SOPORTE_TELEFÓNICO",'TARIFAS 2025'!$B$14,IF(V178="PRINCIPAL",'TARIFAS 2025'!$B$11,IF(V178="INTERMEDIA",'TARIFAS 2025'!$C$11,IF(V178="LEJANA",'TARIFAS 2025'!$D$11))))</f>
        <v>36351</v>
      </c>
      <c r="AA178" s="102">
        <f t="shared" si="2"/>
        <v>36351</v>
      </c>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row>
    <row r="179" spans="1:59" ht="15.6" x14ac:dyDescent="0.3">
      <c r="A179" s="99" t="s">
        <v>71</v>
      </c>
      <c r="B179" s="100" t="str">
        <f>VLOOKUP(A179,'CENTROS DE COSTOS'!A:D,2,0)</f>
        <v>0036-0004</v>
      </c>
      <c r="C179" s="100" t="str">
        <f>VLOOKUP(A179,'CENTROS DE COSTOS'!A:D,3,0)</f>
        <v>Wompi Centro</v>
      </c>
      <c r="D179" s="99">
        <v>25841</v>
      </c>
      <c r="E179" s="99">
        <v>3063335</v>
      </c>
      <c r="F179" s="99">
        <v>37164</v>
      </c>
      <c r="G179" s="100" t="s">
        <v>33</v>
      </c>
      <c r="H179" s="99" t="s">
        <v>618</v>
      </c>
      <c r="I179" s="99" t="s">
        <v>715</v>
      </c>
      <c r="J179" s="99" t="s">
        <v>5869</v>
      </c>
      <c r="K179" s="100" t="s">
        <v>1170</v>
      </c>
      <c r="L179" s="99" t="s">
        <v>7209</v>
      </c>
      <c r="M179" s="101">
        <v>45987.333333333343</v>
      </c>
      <c r="N179" s="101">
        <v>45993.677083333343</v>
      </c>
      <c r="O179" s="100" t="s">
        <v>35</v>
      </c>
      <c r="P179" s="100" t="s">
        <v>35</v>
      </c>
      <c r="Q179" s="99" t="s">
        <v>1414</v>
      </c>
      <c r="R179" s="99" t="s">
        <v>1415</v>
      </c>
      <c r="S179" s="99" t="s">
        <v>9314</v>
      </c>
      <c r="T179" s="99" t="s">
        <v>1416</v>
      </c>
      <c r="U179" s="99">
        <v>32</v>
      </c>
      <c r="V179" s="100" t="str">
        <f>VLOOKUP(D179,TIPOLOGIA!A:F,5,0)</f>
        <v>INTERMEDIA</v>
      </c>
      <c r="W179" s="100" t="str">
        <f>VLOOKUP(D179,TIPOLOGIA!A:F,6,0)</f>
        <v>TERRESTRE</v>
      </c>
      <c r="X179" s="99" t="s">
        <v>1453</v>
      </c>
      <c r="Y179" s="99">
        <v>1</v>
      </c>
      <c r="Z179" s="102">
        <f>IF(T179="SOPORTE_TELEFÓNICO",'TARIFAS 2025'!$B$14,IF(V179="PRINCIPAL",'TARIFAS 2025'!$B$11,IF(V179="INTERMEDIA",'TARIFAS 2025'!$C$11,IF(V179="LEJANA",'TARIFAS 2025'!$D$11))))</f>
        <v>36351</v>
      </c>
      <c r="AA179" s="102">
        <f t="shared" si="2"/>
        <v>36351</v>
      </c>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row>
    <row r="180" spans="1:59" ht="15.6" x14ac:dyDescent="0.3">
      <c r="A180" s="99" t="s">
        <v>71</v>
      </c>
      <c r="B180" s="100" t="str">
        <f>VLOOKUP(A180,'CENTROS DE COSTOS'!A:D,2,0)</f>
        <v>0036-0004</v>
      </c>
      <c r="C180" s="100" t="str">
        <f>VLOOKUP(A180,'CENTROS DE COSTOS'!A:D,3,0)</f>
        <v>Wompi Centro</v>
      </c>
      <c r="D180" s="99">
        <v>25899</v>
      </c>
      <c r="E180" s="99">
        <v>3073797</v>
      </c>
      <c r="F180" s="99">
        <v>35982</v>
      </c>
      <c r="G180" s="100" t="s">
        <v>33</v>
      </c>
      <c r="H180" s="99" t="s">
        <v>618</v>
      </c>
      <c r="I180" s="99" t="s">
        <v>727</v>
      </c>
      <c r="J180" s="99" t="s">
        <v>5870</v>
      </c>
      <c r="K180" s="100" t="s">
        <v>1170</v>
      </c>
      <c r="L180" s="99" t="s">
        <v>7210</v>
      </c>
      <c r="M180" s="101">
        <v>45989.333333333343</v>
      </c>
      <c r="N180" s="101">
        <v>45993.678472222222</v>
      </c>
      <c r="O180" s="100" t="s">
        <v>35</v>
      </c>
      <c r="P180" s="100" t="s">
        <v>35</v>
      </c>
      <c r="Q180" s="99" t="s">
        <v>1414</v>
      </c>
      <c r="R180" s="99" t="s">
        <v>1415</v>
      </c>
      <c r="S180" s="99" t="s">
        <v>9315</v>
      </c>
      <c r="T180" s="99" t="s">
        <v>1416</v>
      </c>
      <c r="U180" s="99">
        <v>64</v>
      </c>
      <c r="V180" s="100" t="str">
        <f>VLOOKUP(D180,TIPOLOGIA!A:F,5,0)</f>
        <v>INTERMEDIA</v>
      </c>
      <c r="W180" s="100" t="str">
        <f>VLOOKUP(D180,TIPOLOGIA!A:F,6,0)</f>
        <v>TERRESTRE</v>
      </c>
      <c r="X180" s="99" t="s">
        <v>1563</v>
      </c>
      <c r="Y180" s="99">
        <v>1</v>
      </c>
      <c r="Z180" s="102">
        <f>IF(T180="SOPORTE_TELEFÓNICO",'TARIFAS 2025'!$B$14,IF(V180="PRINCIPAL",'TARIFAS 2025'!$B$11,IF(V180="INTERMEDIA",'TARIFAS 2025'!$C$11,IF(V180="LEJANA",'TARIFAS 2025'!$D$11))))</f>
        <v>36351</v>
      </c>
      <c r="AA180" s="102">
        <f t="shared" si="2"/>
        <v>36351</v>
      </c>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row>
    <row r="181" spans="1:59" ht="15.6" x14ac:dyDescent="0.3">
      <c r="A181" s="99" t="s">
        <v>74</v>
      </c>
      <c r="B181" s="100" t="str">
        <f>VLOOKUP(A181,'CENTROS DE COSTOS'!A:D,2,0)</f>
        <v>0036-0007</v>
      </c>
      <c r="C181" s="100" t="str">
        <f>VLOOKUP(A181,'CENTROS DE COSTOS'!A:D,3,0)</f>
        <v>Wompi Santander</v>
      </c>
      <c r="D181" s="99">
        <v>68522</v>
      </c>
      <c r="E181" s="99">
        <v>3071192</v>
      </c>
      <c r="F181" s="99">
        <v>36891</v>
      </c>
      <c r="G181" s="100" t="s">
        <v>33</v>
      </c>
      <c r="H181" s="99" t="s">
        <v>963</v>
      </c>
      <c r="I181" s="99" t="s">
        <v>1010</v>
      </c>
      <c r="J181" s="99" t="s">
        <v>1982</v>
      </c>
      <c r="K181" s="100" t="s">
        <v>1170</v>
      </c>
      <c r="L181" s="99" t="s">
        <v>7211</v>
      </c>
      <c r="M181" s="101">
        <v>45988.469444444447</v>
      </c>
      <c r="N181" s="101">
        <v>45993.679166666669</v>
      </c>
      <c r="O181" s="100" t="s">
        <v>35</v>
      </c>
      <c r="P181" s="100" t="s">
        <v>35</v>
      </c>
      <c r="Q181" s="99" t="s">
        <v>1414</v>
      </c>
      <c r="R181" s="99" t="s">
        <v>1415</v>
      </c>
      <c r="S181" s="99" t="s">
        <v>9316</v>
      </c>
      <c r="T181" s="99" t="s">
        <v>1416</v>
      </c>
      <c r="U181" s="99">
        <v>32</v>
      </c>
      <c r="V181" s="100" t="str">
        <f>VLOOKUP(D181,TIPOLOGIA!A:F,5,0)</f>
        <v>LEJANA</v>
      </c>
      <c r="W181" s="100" t="str">
        <f>VLOOKUP(D181,TIPOLOGIA!A:F,6,0)</f>
        <v>TERRESTRE</v>
      </c>
      <c r="X181" s="99" t="s">
        <v>2255</v>
      </c>
      <c r="Y181" s="99">
        <v>1</v>
      </c>
      <c r="Z181" s="102">
        <f>IF(T181="SOPORTE_TELEFÓNICO",'TARIFAS 2025'!$B$14,IF(V181="PRINCIPAL",'TARIFAS 2025'!$B$11,IF(V181="INTERMEDIA",'TARIFAS 2025'!$C$11,IF(V181="LEJANA",'TARIFAS 2025'!$D$11))))</f>
        <v>40250</v>
      </c>
      <c r="AA181" s="102">
        <f t="shared" si="2"/>
        <v>40250</v>
      </c>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row>
    <row r="182" spans="1:59" ht="15.6" x14ac:dyDescent="0.3">
      <c r="A182" s="99" t="s">
        <v>68</v>
      </c>
      <c r="B182" s="100" t="str">
        <f>VLOOKUP(A182,'CENTROS DE COSTOS'!A:D,2,0)</f>
        <v>0036-0001</v>
      </c>
      <c r="C182" s="100" t="str">
        <f>VLOOKUP(A182,'CENTROS DE COSTOS'!A:D,3,0)</f>
        <v>Wompi Costa</v>
      </c>
      <c r="D182" s="99">
        <v>8078</v>
      </c>
      <c r="E182" s="99">
        <v>3070144</v>
      </c>
      <c r="F182" s="99">
        <v>37137</v>
      </c>
      <c r="G182" s="100" t="s">
        <v>33</v>
      </c>
      <c r="H182" s="99" t="s">
        <v>253</v>
      </c>
      <c r="I182" s="99" t="s">
        <v>255</v>
      </c>
      <c r="J182" s="99" t="s">
        <v>5871</v>
      </c>
      <c r="K182" s="100" t="s">
        <v>1170</v>
      </c>
      <c r="L182" s="99" t="s">
        <v>7212</v>
      </c>
      <c r="M182" s="101">
        <v>45988.392361111109</v>
      </c>
      <c r="N182" s="101">
        <v>45993.679861111108</v>
      </c>
      <c r="O182" s="100" t="s">
        <v>35</v>
      </c>
      <c r="P182" s="100" t="s">
        <v>35</v>
      </c>
      <c r="Q182" s="99" t="s">
        <v>1414</v>
      </c>
      <c r="R182" s="99" t="s">
        <v>1415</v>
      </c>
      <c r="S182" s="99" t="s">
        <v>9317</v>
      </c>
      <c r="T182" s="99" t="s">
        <v>1416</v>
      </c>
      <c r="U182" s="99">
        <v>40</v>
      </c>
      <c r="V182" s="100" t="str">
        <f>VLOOKUP(D182,TIPOLOGIA!A:F,5,0)</f>
        <v>INTERMEDIA</v>
      </c>
      <c r="W182" s="100" t="str">
        <f>VLOOKUP(D182,TIPOLOGIA!A:F,6,0)</f>
        <v>TERRESTRE</v>
      </c>
      <c r="X182" s="99" t="s">
        <v>1563</v>
      </c>
      <c r="Y182" s="99">
        <v>1</v>
      </c>
      <c r="Z182" s="102">
        <f>IF(T182="SOPORTE_TELEFÓNICO",'TARIFAS 2025'!$B$14,IF(V182="PRINCIPAL",'TARIFAS 2025'!$B$11,IF(V182="INTERMEDIA",'TARIFAS 2025'!$C$11,IF(V182="LEJANA",'TARIFAS 2025'!$D$11))))</f>
        <v>36351</v>
      </c>
      <c r="AA182" s="102">
        <f t="shared" si="2"/>
        <v>36351</v>
      </c>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row>
    <row r="183" spans="1:59" ht="15.6" x14ac:dyDescent="0.3">
      <c r="A183" s="99" t="s">
        <v>89</v>
      </c>
      <c r="B183" s="100" t="str">
        <f>VLOOKUP(A183,'CENTROS DE COSTOS'!A:D,2,0)</f>
        <v>0036-0001</v>
      </c>
      <c r="C183" s="100" t="str">
        <f>VLOOKUP(A183,'CENTROS DE COSTOS'!A:D,3,0)</f>
        <v>Wompi Costa</v>
      </c>
      <c r="D183" s="99">
        <v>23586</v>
      </c>
      <c r="E183" s="99">
        <v>3068890</v>
      </c>
      <c r="F183" s="99">
        <v>75899</v>
      </c>
      <c r="G183" s="100" t="s">
        <v>33</v>
      </c>
      <c r="H183" s="99" t="s">
        <v>276</v>
      </c>
      <c r="I183" s="99" t="s">
        <v>609</v>
      </c>
      <c r="J183" s="99" t="s">
        <v>5872</v>
      </c>
      <c r="K183" s="100" t="s">
        <v>1170</v>
      </c>
      <c r="L183" s="99" t="s">
        <v>7213</v>
      </c>
      <c r="M183" s="101">
        <v>45988.333333333343</v>
      </c>
      <c r="N183" s="101">
        <v>45993.680555555547</v>
      </c>
      <c r="O183" s="100" t="s">
        <v>35</v>
      </c>
      <c r="P183" s="100" t="s">
        <v>35</v>
      </c>
      <c r="Q183" s="99" t="s">
        <v>1414</v>
      </c>
      <c r="R183" s="99" t="s">
        <v>1415</v>
      </c>
      <c r="S183" s="99" t="s">
        <v>9318</v>
      </c>
      <c r="T183" s="99" t="s">
        <v>1416</v>
      </c>
      <c r="U183" s="99">
        <v>48</v>
      </c>
      <c r="V183" s="100" t="str">
        <f>VLOOKUP(D183,TIPOLOGIA!A:F,5,0)</f>
        <v>INTERMEDIA</v>
      </c>
      <c r="W183" s="100" t="str">
        <f>VLOOKUP(D183,TIPOLOGIA!A:F,6,0)</f>
        <v>TERRESTRE</v>
      </c>
      <c r="X183" s="99" t="s">
        <v>1563</v>
      </c>
      <c r="Y183" s="99">
        <v>1</v>
      </c>
      <c r="Z183" s="102">
        <f>IF(T183="SOPORTE_TELEFÓNICO",'TARIFAS 2025'!$B$14,IF(V183="PRINCIPAL",'TARIFAS 2025'!$B$11,IF(V183="INTERMEDIA",'TARIFAS 2025'!$C$11,IF(V183="LEJANA",'TARIFAS 2025'!$D$11))))</f>
        <v>36351</v>
      </c>
      <c r="AA183" s="102">
        <f t="shared" si="2"/>
        <v>36351</v>
      </c>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row>
    <row r="184" spans="1:59" ht="15.6" x14ac:dyDescent="0.3">
      <c r="A184" s="99" t="s">
        <v>77</v>
      </c>
      <c r="B184" s="100" t="str">
        <f>VLOOKUP(A184,'CENTROS DE COSTOS'!A:D,2,0)</f>
        <v>0036-0003</v>
      </c>
      <c r="C184" s="100" t="str">
        <f>VLOOKUP(A184,'CENTROS DE COSTOS'!A:D,3,0)</f>
        <v>Wompi Suroccidente</v>
      </c>
      <c r="D184" s="99">
        <v>76364</v>
      </c>
      <c r="E184" s="99">
        <v>3079838</v>
      </c>
      <c r="F184" s="99">
        <v>77459</v>
      </c>
      <c r="G184" s="100" t="s">
        <v>33</v>
      </c>
      <c r="H184" s="99" t="s">
        <v>1101</v>
      </c>
      <c r="I184" s="99" t="s">
        <v>1119</v>
      </c>
      <c r="J184" s="99" t="s">
        <v>5873</v>
      </c>
      <c r="K184" s="100" t="s">
        <v>1170</v>
      </c>
      <c r="L184" s="99" t="s">
        <v>7214</v>
      </c>
      <c r="M184" s="101">
        <v>45992.333333333343</v>
      </c>
      <c r="N184" s="101">
        <v>45993.681250000001</v>
      </c>
      <c r="O184" s="100" t="s">
        <v>35</v>
      </c>
      <c r="P184" s="100" t="s">
        <v>35</v>
      </c>
      <c r="Q184" s="99" t="s">
        <v>1414</v>
      </c>
      <c r="R184" s="99" t="s">
        <v>1415</v>
      </c>
      <c r="S184" s="99" t="s">
        <v>9319</v>
      </c>
      <c r="T184" s="99" t="s">
        <v>1416</v>
      </c>
      <c r="U184" s="99">
        <v>64</v>
      </c>
      <c r="V184" s="100" t="str">
        <f>VLOOKUP(D184,TIPOLOGIA!A:F,5,0)</f>
        <v>INTERMEDIA</v>
      </c>
      <c r="W184" s="100" t="str">
        <f>VLOOKUP(D184,TIPOLOGIA!A:F,6,0)</f>
        <v>TERRESTRE</v>
      </c>
      <c r="X184" s="99" t="s">
        <v>1464</v>
      </c>
      <c r="Y184" s="99">
        <v>1</v>
      </c>
      <c r="Z184" s="102">
        <f>IF(T184="SOPORTE_TELEFÓNICO",'TARIFAS 2025'!$B$14,IF(V184="PRINCIPAL",'TARIFAS 2025'!$B$11,IF(V184="INTERMEDIA",'TARIFAS 2025'!$C$11,IF(V184="LEJANA",'TARIFAS 2025'!$D$11))))</f>
        <v>36351</v>
      </c>
      <c r="AA184" s="102">
        <f t="shared" si="2"/>
        <v>36351</v>
      </c>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row>
    <row r="185" spans="1:59" ht="15.6" x14ac:dyDescent="0.3">
      <c r="A185" s="99" t="s">
        <v>96</v>
      </c>
      <c r="B185" s="100" t="str">
        <f>VLOOKUP(A185,'CENTROS DE COSTOS'!A:D,2,0)</f>
        <v>0036-0007</v>
      </c>
      <c r="C185" s="100" t="str">
        <f>VLOOKUP(A185,'CENTROS DE COSTOS'!A:D,3,0)</f>
        <v>Wompi Santander</v>
      </c>
      <c r="D185" s="99">
        <v>15047</v>
      </c>
      <c r="E185" s="99">
        <v>3071517</v>
      </c>
      <c r="F185" s="99">
        <v>74453</v>
      </c>
      <c r="G185" s="100" t="s">
        <v>33</v>
      </c>
      <c r="H185" s="99" t="s">
        <v>322</v>
      </c>
      <c r="I185" s="99" t="s">
        <v>329</v>
      </c>
      <c r="J185" s="99" t="s">
        <v>5874</v>
      </c>
      <c r="K185" s="100" t="s">
        <v>1170</v>
      </c>
      <c r="L185" s="99" t="s">
        <v>7215</v>
      </c>
      <c r="M185" s="101">
        <v>45988.481249999997</v>
      </c>
      <c r="N185" s="101">
        <v>45993.695138888892</v>
      </c>
      <c r="O185" s="100" t="s">
        <v>35</v>
      </c>
      <c r="P185" s="100" t="s">
        <v>35</v>
      </c>
      <c r="Q185" s="99" t="s">
        <v>1414</v>
      </c>
      <c r="R185" s="99" t="s">
        <v>1415</v>
      </c>
      <c r="S185" s="99" t="s">
        <v>9320</v>
      </c>
      <c r="T185" s="99" t="s">
        <v>1416</v>
      </c>
      <c r="U185" s="99">
        <v>24</v>
      </c>
      <c r="V185" s="100" t="str">
        <f>VLOOKUP(D185,TIPOLOGIA!A:F,5,0)</f>
        <v>LEJANA</v>
      </c>
      <c r="W185" s="100" t="str">
        <f>VLOOKUP(D185,TIPOLOGIA!A:F,6,0)</f>
        <v>TERRESTRE</v>
      </c>
      <c r="X185" s="99" t="s">
        <v>1563</v>
      </c>
      <c r="Y185" s="99">
        <v>1</v>
      </c>
      <c r="Z185" s="102">
        <f>IF(T185="SOPORTE_TELEFÓNICO",'TARIFAS 2025'!$B$14,IF(V185="PRINCIPAL",'TARIFAS 2025'!$B$11,IF(V185="INTERMEDIA",'TARIFAS 2025'!$C$11,IF(V185="LEJANA",'TARIFAS 2025'!$D$11))))</f>
        <v>40250</v>
      </c>
      <c r="AA185" s="102">
        <f t="shared" si="2"/>
        <v>40250</v>
      </c>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row>
    <row r="186" spans="1:59" ht="15.6" x14ac:dyDescent="0.3">
      <c r="A186" s="99" t="s">
        <v>68</v>
      </c>
      <c r="B186" s="100" t="str">
        <f>VLOOKUP(A186,'CENTROS DE COSTOS'!A:D,2,0)</f>
        <v>0036-0001</v>
      </c>
      <c r="C186" s="100" t="str">
        <f>VLOOKUP(A186,'CENTROS DE COSTOS'!A:D,3,0)</f>
        <v>Wompi Costa</v>
      </c>
      <c r="D186" s="99">
        <v>8421</v>
      </c>
      <c r="E186" s="99">
        <v>3057273</v>
      </c>
      <c r="F186" s="99">
        <v>28614</v>
      </c>
      <c r="G186" s="100" t="s">
        <v>33</v>
      </c>
      <c r="H186" s="99" t="s">
        <v>253</v>
      </c>
      <c r="I186" s="99" t="s">
        <v>259</v>
      </c>
      <c r="J186" s="99" t="s">
        <v>1579</v>
      </c>
      <c r="K186" s="100" t="s">
        <v>1170</v>
      </c>
      <c r="L186" s="99" t="s">
        <v>7216</v>
      </c>
      <c r="M186" s="101">
        <v>45986.333333333343</v>
      </c>
      <c r="N186" s="101">
        <v>45994.334722222222</v>
      </c>
      <c r="O186" s="100" t="s">
        <v>35</v>
      </c>
      <c r="P186" s="100" t="s">
        <v>35</v>
      </c>
      <c r="Q186" s="99" t="s">
        <v>1414</v>
      </c>
      <c r="R186" s="99" t="s">
        <v>1415</v>
      </c>
      <c r="S186" s="99" t="s">
        <v>9321</v>
      </c>
      <c r="T186" s="99" t="s">
        <v>1416</v>
      </c>
      <c r="U186" s="99">
        <v>64</v>
      </c>
      <c r="V186" s="100" t="str">
        <f>VLOOKUP(D186,TIPOLOGIA!A:F,5,0)</f>
        <v>INTERMEDIA</v>
      </c>
      <c r="W186" s="100" t="str">
        <f>VLOOKUP(D186,TIPOLOGIA!A:F,6,0)</f>
        <v>TERRESTRE</v>
      </c>
      <c r="X186" s="99" t="s">
        <v>1563</v>
      </c>
      <c r="Y186" s="99">
        <v>1</v>
      </c>
      <c r="Z186" s="102">
        <f>IF(T186="SOPORTE_TELEFÓNICO",'TARIFAS 2025'!$B$14,IF(V186="PRINCIPAL",'TARIFAS 2025'!$B$11,IF(V186="INTERMEDIA",'TARIFAS 2025'!$C$11,IF(V186="LEJANA",'TARIFAS 2025'!$D$11))))</f>
        <v>36351</v>
      </c>
      <c r="AA186" s="102">
        <f t="shared" si="2"/>
        <v>36351</v>
      </c>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row>
    <row r="187" spans="1:59" ht="15.6" x14ac:dyDescent="0.3">
      <c r="A187" s="99" t="s">
        <v>81</v>
      </c>
      <c r="B187" s="100" t="str">
        <f>VLOOKUP(A187,'CENTROS DE COSTOS'!A:D,2,0)</f>
        <v>0036-0007</v>
      </c>
      <c r="C187" s="100" t="str">
        <f>VLOOKUP(A187,'CENTROS DE COSTOS'!A:D,3,0)</f>
        <v>Wompi Santander</v>
      </c>
      <c r="D187" s="99">
        <v>54001</v>
      </c>
      <c r="E187" s="99">
        <v>3073487</v>
      </c>
      <c r="F187" s="99">
        <v>74276</v>
      </c>
      <c r="G187" s="100" t="s">
        <v>33</v>
      </c>
      <c r="H187" s="99" t="s">
        <v>891</v>
      </c>
      <c r="I187" s="99" t="s">
        <v>81</v>
      </c>
      <c r="J187" s="99" t="s">
        <v>5875</v>
      </c>
      <c r="K187" s="100" t="s">
        <v>1170</v>
      </c>
      <c r="L187" s="99" t="s">
        <v>7217</v>
      </c>
      <c r="M187" s="101">
        <v>45988.691666666673</v>
      </c>
      <c r="N187" s="101">
        <v>45994.34097222222</v>
      </c>
      <c r="O187" s="100" t="s">
        <v>35</v>
      </c>
      <c r="P187" s="100" t="s">
        <v>35</v>
      </c>
      <c r="Q187" s="99" t="s">
        <v>1414</v>
      </c>
      <c r="R187" s="99" t="s">
        <v>1415</v>
      </c>
      <c r="S187" s="99" t="s">
        <v>9322</v>
      </c>
      <c r="T187" s="99" t="s">
        <v>1172</v>
      </c>
      <c r="U187" s="99">
        <v>48</v>
      </c>
      <c r="V187" s="100" t="str">
        <f>VLOOKUP(D187,TIPOLOGIA!A:F,5,0)</f>
        <v>PRINCIPAL</v>
      </c>
      <c r="W187" s="100" t="str">
        <f>VLOOKUP(D187,TIPOLOGIA!A:F,6,0)</f>
        <v>TERRESTRE</v>
      </c>
      <c r="X187" s="99" t="s">
        <v>1199</v>
      </c>
      <c r="Y187" s="99">
        <v>1</v>
      </c>
      <c r="Z187" s="102">
        <f>IF(T187="SOPORTE_TELEFÓNICO",'TARIFAS 2025'!$B$14,IF(V187="PRINCIPAL",'TARIFAS 2025'!$B$11,IF(V187="INTERMEDIA",'TARIFAS 2025'!$C$11,IF(V187="LEJANA",'TARIFAS 2025'!$D$11))))</f>
        <v>31419</v>
      </c>
      <c r="AA187" s="102">
        <f t="shared" si="2"/>
        <v>31419</v>
      </c>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row>
    <row r="188" spans="1:59" ht="15.6" x14ac:dyDescent="0.3">
      <c r="A188" s="99" t="s">
        <v>90</v>
      </c>
      <c r="B188" s="100" t="str">
        <f>VLOOKUP(A188,'CENTROS DE COSTOS'!A:D,2,0)</f>
        <v>0036-0006</v>
      </c>
      <c r="C188" s="100" t="str">
        <f>VLOOKUP(A188,'CENTROS DE COSTOS'!A:D,3,0)</f>
        <v>Wompi Oriente</v>
      </c>
      <c r="D188" s="99">
        <v>41396</v>
      </c>
      <c r="E188" s="99">
        <v>3077261</v>
      </c>
      <c r="F188" s="99">
        <v>77239</v>
      </c>
      <c r="G188" s="100" t="s">
        <v>33</v>
      </c>
      <c r="H188" s="99" t="s">
        <v>740</v>
      </c>
      <c r="I188" s="99" t="s">
        <v>756</v>
      </c>
      <c r="J188" s="99" t="s">
        <v>5876</v>
      </c>
      <c r="K188" s="100" t="s">
        <v>1170</v>
      </c>
      <c r="L188" s="99" t="s">
        <v>7218</v>
      </c>
      <c r="M188" s="101">
        <v>45989.65</v>
      </c>
      <c r="N188" s="101">
        <v>45994.363194444442</v>
      </c>
      <c r="O188" s="100" t="s">
        <v>35</v>
      </c>
      <c r="P188" s="100" t="s">
        <v>35</v>
      </c>
      <c r="Q188" s="99" t="s">
        <v>1414</v>
      </c>
      <c r="R188" s="99" t="s">
        <v>1415</v>
      </c>
      <c r="S188" s="99" t="s">
        <v>9323</v>
      </c>
      <c r="T188" s="99" t="s">
        <v>1416</v>
      </c>
      <c r="U188" s="99">
        <v>24</v>
      </c>
      <c r="V188" s="100" t="str">
        <f>VLOOKUP(D188,TIPOLOGIA!A:F,5,0)</f>
        <v>LEJANA</v>
      </c>
      <c r="W188" s="100" t="str">
        <f>VLOOKUP(D188,TIPOLOGIA!A:F,6,0)</f>
        <v>TERRESTRE</v>
      </c>
      <c r="X188" s="99" t="s">
        <v>1464</v>
      </c>
      <c r="Y188" s="99">
        <v>1</v>
      </c>
      <c r="Z188" s="102">
        <f>IF(T188="SOPORTE_TELEFÓNICO",'TARIFAS 2025'!$B$14,IF(V188="PRINCIPAL",'TARIFAS 2025'!$B$11,IF(V188="INTERMEDIA",'TARIFAS 2025'!$C$11,IF(V188="LEJANA",'TARIFAS 2025'!$D$11))))</f>
        <v>40250</v>
      </c>
      <c r="AA188" s="102">
        <f t="shared" si="2"/>
        <v>40250</v>
      </c>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row>
    <row r="189" spans="1:59" ht="15.6" x14ac:dyDescent="0.3">
      <c r="A189" s="99" t="s">
        <v>90</v>
      </c>
      <c r="B189" s="100" t="str">
        <f>VLOOKUP(A189,'CENTROS DE COSTOS'!A:D,2,0)</f>
        <v>0036-0006</v>
      </c>
      <c r="C189" s="100" t="str">
        <f>VLOOKUP(A189,'CENTROS DE COSTOS'!A:D,3,0)</f>
        <v>Wompi Oriente</v>
      </c>
      <c r="D189" s="99">
        <v>41396</v>
      </c>
      <c r="E189" s="99">
        <v>3077826</v>
      </c>
      <c r="F189" s="99">
        <v>27435</v>
      </c>
      <c r="G189" s="100" t="s">
        <v>33</v>
      </c>
      <c r="H189" s="99" t="s">
        <v>740</v>
      </c>
      <c r="I189" s="99" t="s">
        <v>756</v>
      </c>
      <c r="J189" s="99" t="s">
        <v>2196</v>
      </c>
      <c r="K189" s="100" t="s">
        <v>1170</v>
      </c>
      <c r="L189" s="99" t="s">
        <v>7219</v>
      </c>
      <c r="M189" s="101">
        <v>45992.333333333343</v>
      </c>
      <c r="N189" s="101">
        <v>45994.363194444442</v>
      </c>
      <c r="O189" s="100" t="s">
        <v>35</v>
      </c>
      <c r="P189" s="100" t="s">
        <v>35</v>
      </c>
      <c r="Q189" s="99" t="s">
        <v>1414</v>
      </c>
      <c r="R189" s="99" t="s">
        <v>1415</v>
      </c>
      <c r="S189" s="99" t="s">
        <v>9324</v>
      </c>
      <c r="T189" s="99" t="s">
        <v>1416</v>
      </c>
      <c r="U189" s="99">
        <v>16</v>
      </c>
      <c r="V189" s="100" t="str">
        <f>VLOOKUP(D189,TIPOLOGIA!A:F,5,0)</f>
        <v>LEJANA</v>
      </c>
      <c r="W189" s="100" t="str">
        <f>VLOOKUP(D189,TIPOLOGIA!A:F,6,0)</f>
        <v>TERRESTRE</v>
      </c>
      <c r="X189" s="99" t="s">
        <v>1496</v>
      </c>
      <c r="Y189" s="99">
        <v>1</v>
      </c>
      <c r="Z189" s="102">
        <f>IF(T189="SOPORTE_TELEFÓNICO",'TARIFAS 2025'!$B$14,IF(V189="PRINCIPAL",'TARIFAS 2025'!$B$11,IF(V189="INTERMEDIA",'TARIFAS 2025'!$C$11,IF(V189="LEJANA",'TARIFAS 2025'!$D$11))))</f>
        <v>40250</v>
      </c>
      <c r="AA189" s="102">
        <f t="shared" si="2"/>
        <v>40250</v>
      </c>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row>
    <row r="190" spans="1:59" ht="15.6" x14ac:dyDescent="0.3">
      <c r="A190" s="99" t="s">
        <v>96</v>
      </c>
      <c r="B190" s="100" t="str">
        <f>VLOOKUP(A190,'CENTROS DE COSTOS'!A:D,2,0)</f>
        <v>0036-0007</v>
      </c>
      <c r="C190" s="100" t="str">
        <f>VLOOKUP(A190,'CENTROS DE COSTOS'!A:D,3,0)</f>
        <v>Wompi Santander</v>
      </c>
      <c r="D190" s="99">
        <v>15759</v>
      </c>
      <c r="E190" s="99">
        <v>3077530</v>
      </c>
      <c r="F190" s="99">
        <v>40406</v>
      </c>
      <c r="G190" s="100" t="s">
        <v>33</v>
      </c>
      <c r="H190" s="99" t="s">
        <v>322</v>
      </c>
      <c r="I190" s="99" t="s">
        <v>412</v>
      </c>
      <c r="J190" s="99" t="s">
        <v>5877</v>
      </c>
      <c r="K190" s="100" t="s">
        <v>1170</v>
      </c>
      <c r="L190" s="99" t="s">
        <v>7220</v>
      </c>
      <c r="M190" s="101">
        <v>45989.668749999997</v>
      </c>
      <c r="N190" s="101">
        <v>45994.363888888889</v>
      </c>
      <c r="O190" s="100" t="s">
        <v>35</v>
      </c>
      <c r="P190" s="100" t="s">
        <v>35</v>
      </c>
      <c r="Q190" s="99" t="s">
        <v>1414</v>
      </c>
      <c r="R190" s="99" t="s">
        <v>1415</v>
      </c>
      <c r="S190" s="99" t="s">
        <v>9325</v>
      </c>
      <c r="T190" s="99" t="s">
        <v>1416</v>
      </c>
      <c r="U190" s="99">
        <v>16</v>
      </c>
      <c r="V190" s="100" t="str">
        <f>VLOOKUP(D190,TIPOLOGIA!A:F,5,0)</f>
        <v>INTERMEDIA</v>
      </c>
      <c r="W190" s="100" t="str">
        <f>VLOOKUP(D190,TIPOLOGIA!A:F,6,0)</f>
        <v>TERRESTRE</v>
      </c>
      <c r="X190" s="99" t="s">
        <v>1464</v>
      </c>
      <c r="Y190" s="99">
        <v>1</v>
      </c>
      <c r="Z190" s="102">
        <f>IF(T190="SOPORTE_TELEFÓNICO",'TARIFAS 2025'!$B$14,IF(V190="PRINCIPAL",'TARIFAS 2025'!$B$11,IF(V190="INTERMEDIA",'TARIFAS 2025'!$C$11,IF(V190="LEJANA",'TARIFAS 2025'!$D$11))))</f>
        <v>36351</v>
      </c>
      <c r="AA190" s="102">
        <f t="shared" si="2"/>
        <v>36351</v>
      </c>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row>
    <row r="191" spans="1:59" ht="15.6" x14ac:dyDescent="0.3">
      <c r="A191" s="99" t="s">
        <v>71</v>
      </c>
      <c r="B191" s="100" t="str">
        <f>VLOOKUP(A191,'CENTROS DE COSTOS'!A:D,2,0)</f>
        <v>0036-0004</v>
      </c>
      <c r="C191" s="100" t="str">
        <f>VLOOKUP(A191,'CENTROS DE COSTOS'!A:D,3,0)</f>
        <v>Wompi Centro</v>
      </c>
      <c r="D191" s="99">
        <v>25843</v>
      </c>
      <c r="E191" s="99">
        <v>3078570</v>
      </c>
      <c r="F191" s="99">
        <v>27073</v>
      </c>
      <c r="G191" s="100" t="s">
        <v>33</v>
      </c>
      <c r="H191" s="99" t="s">
        <v>618</v>
      </c>
      <c r="I191" s="99" t="s">
        <v>720</v>
      </c>
      <c r="J191" s="99" t="s">
        <v>5878</v>
      </c>
      <c r="K191" s="100" t="s">
        <v>1170</v>
      </c>
      <c r="L191" s="99" t="s">
        <v>7221</v>
      </c>
      <c r="M191" s="101">
        <v>45992.333333333343</v>
      </c>
      <c r="N191" s="101">
        <v>45994.364583333343</v>
      </c>
      <c r="O191" s="100" t="s">
        <v>35</v>
      </c>
      <c r="P191" s="100" t="s">
        <v>35</v>
      </c>
      <c r="Q191" s="99" t="s">
        <v>1414</v>
      </c>
      <c r="R191" s="99" t="s">
        <v>1415</v>
      </c>
      <c r="S191" s="99" t="s">
        <v>9326</v>
      </c>
      <c r="T191" s="99" t="s">
        <v>1416</v>
      </c>
      <c r="U191" s="99">
        <v>24</v>
      </c>
      <c r="V191" s="100" t="str">
        <f>VLOOKUP(D191,TIPOLOGIA!A:F,5,0)</f>
        <v>INTERMEDIA</v>
      </c>
      <c r="W191" s="100" t="str">
        <f>VLOOKUP(D191,TIPOLOGIA!A:F,6,0)</f>
        <v>TERRESTRE</v>
      </c>
      <c r="X191" s="99" t="s">
        <v>1464</v>
      </c>
      <c r="Y191" s="99">
        <v>1</v>
      </c>
      <c r="Z191" s="102">
        <f>IF(T191="SOPORTE_TELEFÓNICO",'TARIFAS 2025'!$B$14,IF(V191="PRINCIPAL",'TARIFAS 2025'!$B$11,IF(V191="INTERMEDIA",'TARIFAS 2025'!$C$11,IF(V191="LEJANA",'TARIFAS 2025'!$D$11))))</f>
        <v>36351</v>
      </c>
      <c r="AA191" s="102">
        <f t="shared" ref="AA191:AA253" si="3">Z191*Y191</f>
        <v>36351</v>
      </c>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row>
    <row r="192" spans="1:59" ht="15.6" x14ac:dyDescent="0.3">
      <c r="A192" s="99" t="s">
        <v>85</v>
      </c>
      <c r="B192" s="100" t="str">
        <f>VLOOKUP(A192,'CENTROS DE COSTOS'!A:D,2,0)</f>
        <v>0036-0006</v>
      </c>
      <c r="C192" s="100" t="str">
        <f>VLOOKUP(A192,'CENTROS DE COSTOS'!A:D,3,0)</f>
        <v>Wompi Oriente</v>
      </c>
      <c r="D192" s="99">
        <v>73030</v>
      </c>
      <c r="E192" s="99">
        <v>3076486</v>
      </c>
      <c r="F192" s="99">
        <v>48767</v>
      </c>
      <c r="G192" s="100" t="s">
        <v>33</v>
      </c>
      <c r="H192" s="99" t="s">
        <v>1056</v>
      </c>
      <c r="I192" s="99" t="s">
        <v>1059</v>
      </c>
      <c r="J192" s="99" t="s">
        <v>5879</v>
      </c>
      <c r="K192" s="100" t="s">
        <v>1170</v>
      </c>
      <c r="L192" s="99" t="s">
        <v>7222</v>
      </c>
      <c r="M192" s="101">
        <v>45989.575694444437</v>
      </c>
      <c r="N192" s="101">
        <v>45994.365277777782</v>
      </c>
      <c r="O192" s="100" t="s">
        <v>35</v>
      </c>
      <c r="P192" s="100" t="s">
        <v>35</v>
      </c>
      <c r="Q192" s="99" t="s">
        <v>1414</v>
      </c>
      <c r="R192" s="99" t="s">
        <v>1415</v>
      </c>
      <c r="S192" s="99" t="s">
        <v>9327</v>
      </c>
      <c r="T192" s="99" t="s">
        <v>1416</v>
      </c>
      <c r="U192" s="99">
        <v>32</v>
      </c>
      <c r="V192" s="100" t="str">
        <f>VLOOKUP(D192,TIPOLOGIA!A:F,5,0)</f>
        <v>INTERMEDIA</v>
      </c>
      <c r="W192" s="100" t="str">
        <f>VLOOKUP(D192,TIPOLOGIA!A:F,6,0)</f>
        <v>TERRESTRE</v>
      </c>
      <c r="X192" s="99" t="s">
        <v>2257</v>
      </c>
      <c r="Y192" s="99">
        <v>1</v>
      </c>
      <c r="Z192" s="102">
        <f>IF(T192="SOPORTE_TELEFÓNICO",'TARIFAS 2025'!$B$14,IF(V192="PRINCIPAL",'TARIFAS 2025'!$B$11,IF(V192="INTERMEDIA",'TARIFAS 2025'!$C$11,IF(V192="LEJANA",'TARIFAS 2025'!$D$11))))</f>
        <v>36351</v>
      </c>
      <c r="AA192" s="102">
        <f t="shared" si="3"/>
        <v>36351</v>
      </c>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row>
    <row r="193" spans="1:59" ht="15.6" x14ac:dyDescent="0.3">
      <c r="A193" s="99" t="s">
        <v>81</v>
      </c>
      <c r="B193" s="100" t="str">
        <f>VLOOKUP(A193,'CENTROS DE COSTOS'!A:D,2,0)</f>
        <v>0036-0007</v>
      </c>
      <c r="C193" s="100" t="str">
        <f>VLOOKUP(A193,'CENTROS DE COSTOS'!A:D,3,0)</f>
        <v>Wompi Santander</v>
      </c>
      <c r="D193" s="99">
        <v>54498</v>
      </c>
      <c r="E193" s="99">
        <v>3071746</v>
      </c>
      <c r="F193" s="99">
        <v>78551</v>
      </c>
      <c r="G193" s="100" t="s">
        <v>33</v>
      </c>
      <c r="H193" s="99" t="s">
        <v>891</v>
      </c>
      <c r="I193" s="99" t="s">
        <v>916</v>
      </c>
      <c r="J193" s="99" t="s">
        <v>1921</v>
      </c>
      <c r="K193" s="100" t="s">
        <v>1170</v>
      </c>
      <c r="L193" s="99" t="s">
        <v>7223</v>
      </c>
      <c r="M193" s="101">
        <v>45988.49722222222</v>
      </c>
      <c r="N193" s="101">
        <v>45994.365972222222</v>
      </c>
      <c r="O193" s="100" t="s">
        <v>35</v>
      </c>
      <c r="P193" s="100" t="s">
        <v>35</v>
      </c>
      <c r="Q193" s="99" t="s">
        <v>1414</v>
      </c>
      <c r="R193" s="99" t="s">
        <v>1415</v>
      </c>
      <c r="S193" s="99" t="s">
        <v>9328</v>
      </c>
      <c r="T193" s="99" t="s">
        <v>1416</v>
      </c>
      <c r="U193" s="99">
        <v>8</v>
      </c>
      <c r="V193" s="100" t="str">
        <f>VLOOKUP(D193,TIPOLOGIA!A:F,5,0)</f>
        <v>LEJANA</v>
      </c>
      <c r="W193" s="100" t="str">
        <f>VLOOKUP(D193,TIPOLOGIA!A:F,6,0)</f>
        <v>TERRESTRE</v>
      </c>
      <c r="X193" s="99" t="s">
        <v>2255</v>
      </c>
      <c r="Y193" s="99">
        <v>1</v>
      </c>
      <c r="Z193" s="102">
        <f>IF(T193="SOPORTE_TELEFÓNICO",'TARIFAS 2025'!$B$14,IF(V193="PRINCIPAL",'TARIFAS 2025'!$B$11,IF(V193="INTERMEDIA",'TARIFAS 2025'!$C$11,IF(V193="LEJANA",'TARIFAS 2025'!$D$11))))</f>
        <v>40250</v>
      </c>
      <c r="AA193" s="102">
        <f t="shared" si="3"/>
        <v>40250</v>
      </c>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row>
    <row r="194" spans="1:59" ht="15.6" x14ac:dyDescent="0.3">
      <c r="A194" s="99" t="s">
        <v>71</v>
      </c>
      <c r="B194" s="100" t="str">
        <f>VLOOKUP(A194,'CENTROS DE COSTOS'!A:D,2,0)</f>
        <v>0036-0004</v>
      </c>
      <c r="C194" s="100" t="str">
        <f>VLOOKUP(A194,'CENTROS DE COSTOS'!A:D,3,0)</f>
        <v>Wompi Centro</v>
      </c>
      <c r="D194" s="99">
        <v>25899</v>
      </c>
      <c r="E194" s="99">
        <v>3076334</v>
      </c>
      <c r="F194" s="99">
        <v>79338</v>
      </c>
      <c r="G194" s="100" t="s">
        <v>33</v>
      </c>
      <c r="H194" s="99" t="s">
        <v>618</v>
      </c>
      <c r="I194" s="99" t="s">
        <v>727</v>
      </c>
      <c r="J194" s="99" t="s">
        <v>1711</v>
      </c>
      <c r="K194" s="100" t="s">
        <v>1170</v>
      </c>
      <c r="L194" s="99" t="s">
        <v>7224</v>
      </c>
      <c r="M194" s="101">
        <v>45989.5</v>
      </c>
      <c r="N194" s="101">
        <v>45994.366666666669</v>
      </c>
      <c r="O194" s="100" t="s">
        <v>35</v>
      </c>
      <c r="P194" s="100" t="s">
        <v>35</v>
      </c>
      <c r="Q194" s="99" t="s">
        <v>1414</v>
      </c>
      <c r="R194" s="99" t="s">
        <v>1415</v>
      </c>
      <c r="S194" s="99" t="s">
        <v>9329</v>
      </c>
      <c r="T194" s="99" t="s">
        <v>1416</v>
      </c>
      <c r="U194" s="99">
        <v>56</v>
      </c>
      <c r="V194" s="100" t="str">
        <f>VLOOKUP(D194,TIPOLOGIA!A:F,5,0)</f>
        <v>INTERMEDIA</v>
      </c>
      <c r="W194" s="100" t="str">
        <f>VLOOKUP(D194,TIPOLOGIA!A:F,6,0)</f>
        <v>TERRESTRE</v>
      </c>
      <c r="X194" s="99" t="s">
        <v>1563</v>
      </c>
      <c r="Y194" s="99">
        <v>1</v>
      </c>
      <c r="Z194" s="102">
        <f>IF(T194="SOPORTE_TELEFÓNICO",'TARIFAS 2025'!$B$14,IF(V194="PRINCIPAL",'TARIFAS 2025'!$B$11,IF(V194="INTERMEDIA",'TARIFAS 2025'!$C$11,IF(V194="LEJANA",'TARIFAS 2025'!$D$11))))</f>
        <v>36351</v>
      </c>
      <c r="AA194" s="102">
        <f t="shared" si="3"/>
        <v>36351</v>
      </c>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row>
    <row r="195" spans="1:59" ht="15.6" x14ac:dyDescent="0.3">
      <c r="A195" s="99" t="s">
        <v>71</v>
      </c>
      <c r="B195" s="100" t="str">
        <f>VLOOKUP(A195,'CENTROS DE COSTOS'!A:D,2,0)</f>
        <v>0036-0004</v>
      </c>
      <c r="C195" s="100" t="str">
        <f>VLOOKUP(A195,'CENTROS DE COSTOS'!A:D,3,0)</f>
        <v>Wompi Centro</v>
      </c>
      <c r="D195" s="99">
        <v>25001</v>
      </c>
      <c r="E195" s="99">
        <v>3075162</v>
      </c>
      <c r="F195" s="99">
        <v>70737</v>
      </c>
      <c r="G195" s="100" t="s">
        <v>33</v>
      </c>
      <c r="H195" s="99" t="s">
        <v>618</v>
      </c>
      <c r="I195" s="99" t="s">
        <v>624</v>
      </c>
      <c r="J195" s="99" t="s">
        <v>5880</v>
      </c>
      <c r="K195" s="100" t="s">
        <v>1170</v>
      </c>
      <c r="L195" s="99" t="s">
        <v>7225</v>
      </c>
      <c r="M195" s="101">
        <v>45989.395833333343</v>
      </c>
      <c r="N195" s="101">
        <v>45994.367361111108</v>
      </c>
      <c r="O195" s="100" t="s">
        <v>35</v>
      </c>
      <c r="P195" s="100" t="s">
        <v>35</v>
      </c>
      <c r="Q195" s="99" t="s">
        <v>1414</v>
      </c>
      <c r="R195" s="99" t="s">
        <v>1415</v>
      </c>
      <c r="S195" s="99" t="s">
        <v>9330</v>
      </c>
      <c r="T195" s="99" t="s">
        <v>1416</v>
      </c>
      <c r="U195" s="99">
        <v>16</v>
      </c>
      <c r="V195" s="100" t="str">
        <f>VLOOKUP(D195,TIPOLOGIA!A:F,5,0)</f>
        <v>LEJANA</v>
      </c>
      <c r="W195" s="100" t="str">
        <f>VLOOKUP(D195,TIPOLOGIA!A:F,6,0)</f>
        <v>TERRESTRE</v>
      </c>
      <c r="X195" s="99" t="s">
        <v>1453</v>
      </c>
      <c r="Y195" s="99">
        <v>1</v>
      </c>
      <c r="Z195" s="102">
        <f>IF(T195="SOPORTE_TELEFÓNICO",'TARIFAS 2025'!$B$14,IF(V195="PRINCIPAL",'TARIFAS 2025'!$B$11,IF(V195="INTERMEDIA",'TARIFAS 2025'!$C$11,IF(V195="LEJANA",'TARIFAS 2025'!$D$11))))</f>
        <v>40250</v>
      </c>
      <c r="AA195" s="102">
        <f t="shared" si="3"/>
        <v>40250</v>
      </c>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row>
    <row r="196" spans="1:59" ht="15.6" x14ac:dyDescent="0.3">
      <c r="A196" s="99" t="s">
        <v>71</v>
      </c>
      <c r="B196" s="100" t="str">
        <f>VLOOKUP(A196,'CENTROS DE COSTOS'!A:D,2,0)</f>
        <v>0036-0004</v>
      </c>
      <c r="C196" s="100" t="str">
        <f>VLOOKUP(A196,'CENTROS DE COSTOS'!A:D,3,0)</f>
        <v>Wompi Centro</v>
      </c>
      <c r="D196" s="99">
        <v>73449</v>
      </c>
      <c r="E196" s="99">
        <v>3073351</v>
      </c>
      <c r="F196" s="99">
        <v>78541</v>
      </c>
      <c r="G196" s="100" t="s">
        <v>33</v>
      </c>
      <c r="H196" s="99" t="s">
        <v>1056</v>
      </c>
      <c r="I196" s="99" t="s">
        <v>1082</v>
      </c>
      <c r="J196" s="99" t="s">
        <v>5881</v>
      </c>
      <c r="K196" s="100" t="s">
        <v>1170</v>
      </c>
      <c r="L196" s="99" t="s">
        <v>7226</v>
      </c>
      <c r="M196" s="101">
        <v>45988.678472222222</v>
      </c>
      <c r="N196" s="101">
        <v>45994.368055555547</v>
      </c>
      <c r="O196" s="100" t="s">
        <v>35</v>
      </c>
      <c r="P196" s="100" t="s">
        <v>35</v>
      </c>
      <c r="Q196" s="99" t="s">
        <v>1414</v>
      </c>
      <c r="R196" s="99" t="s">
        <v>1415</v>
      </c>
      <c r="S196" s="99" t="s">
        <v>9331</v>
      </c>
      <c r="T196" s="99" t="s">
        <v>1416</v>
      </c>
      <c r="U196" s="99">
        <v>24</v>
      </c>
      <c r="V196" s="100" t="str">
        <f>VLOOKUP(D196,TIPOLOGIA!A:F,5,0)</f>
        <v>INTERMEDIA</v>
      </c>
      <c r="W196" s="100" t="str">
        <f>VLOOKUP(D196,TIPOLOGIA!A:F,6,0)</f>
        <v>TERRESTRE</v>
      </c>
      <c r="X196" s="99" t="s">
        <v>2257</v>
      </c>
      <c r="Y196" s="99">
        <v>1</v>
      </c>
      <c r="Z196" s="102">
        <f>IF(T196="SOPORTE_TELEFÓNICO",'TARIFAS 2025'!$B$14,IF(V196="PRINCIPAL",'TARIFAS 2025'!$B$11,IF(V196="INTERMEDIA",'TARIFAS 2025'!$C$11,IF(V196="LEJANA",'TARIFAS 2025'!$D$11))))</f>
        <v>36351</v>
      </c>
      <c r="AA196" s="102">
        <f t="shared" si="3"/>
        <v>36351</v>
      </c>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row>
    <row r="197" spans="1:59" ht="15.6" x14ac:dyDescent="0.3">
      <c r="A197" s="99" t="s">
        <v>74</v>
      </c>
      <c r="B197" s="100" t="str">
        <f>VLOOKUP(A197,'CENTROS DE COSTOS'!A:D,2,0)</f>
        <v>0036-0007</v>
      </c>
      <c r="C197" s="100" t="str">
        <f>VLOOKUP(A197,'CENTROS DE COSTOS'!A:D,3,0)</f>
        <v>Wompi Santander</v>
      </c>
      <c r="D197" s="99">
        <v>68575</v>
      </c>
      <c r="E197" s="99">
        <v>3074001</v>
      </c>
      <c r="F197" s="99">
        <v>74794</v>
      </c>
      <c r="G197" s="100" t="s">
        <v>33</v>
      </c>
      <c r="H197" s="99" t="s">
        <v>963</v>
      </c>
      <c r="I197" s="99" t="s">
        <v>1017</v>
      </c>
      <c r="J197" s="99" t="s">
        <v>5882</v>
      </c>
      <c r="K197" s="100" t="s">
        <v>1170</v>
      </c>
      <c r="L197" s="99" t="s">
        <v>7227</v>
      </c>
      <c r="M197" s="101">
        <v>45989.333333333343</v>
      </c>
      <c r="N197" s="101">
        <v>45994.368750000001</v>
      </c>
      <c r="O197" s="100" t="s">
        <v>35</v>
      </c>
      <c r="P197" s="100" t="s">
        <v>35</v>
      </c>
      <c r="Q197" s="99" t="s">
        <v>1414</v>
      </c>
      <c r="R197" s="99" t="s">
        <v>1415</v>
      </c>
      <c r="S197" s="99" t="s">
        <v>9332</v>
      </c>
      <c r="T197" s="99" t="s">
        <v>1416</v>
      </c>
      <c r="U197" s="99">
        <v>16</v>
      </c>
      <c r="V197" s="100" t="str">
        <f>VLOOKUP(D197,TIPOLOGIA!A:F,5,0)</f>
        <v>LEJANA</v>
      </c>
      <c r="W197" s="100" t="str">
        <f>VLOOKUP(D197,TIPOLOGIA!A:F,6,0)</f>
        <v>TERRESTRE</v>
      </c>
      <c r="X197" s="99" t="s">
        <v>2255</v>
      </c>
      <c r="Y197" s="99">
        <v>1</v>
      </c>
      <c r="Z197" s="102">
        <f>IF(T197="SOPORTE_TELEFÓNICO",'TARIFAS 2025'!$B$14,IF(V197="PRINCIPAL",'TARIFAS 2025'!$B$11,IF(V197="INTERMEDIA",'TARIFAS 2025'!$C$11,IF(V197="LEJANA",'TARIFAS 2025'!$D$11))))</f>
        <v>40250</v>
      </c>
      <c r="AA197" s="102">
        <f t="shared" si="3"/>
        <v>40250</v>
      </c>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row>
    <row r="198" spans="1:59" ht="15.6" x14ac:dyDescent="0.3">
      <c r="A198" s="99" t="s">
        <v>98</v>
      </c>
      <c r="B198" s="100" t="str">
        <f>VLOOKUP(A198,'CENTROS DE COSTOS'!A:D,2,0)</f>
        <v>0036-0006</v>
      </c>
      <c r="C198" s="100" t="str">
        <f>VLOOKUP(A198,'CENTROS DE COSTOS'!A:D,3,0)</f>
        <v>Wompi Oriente</v>
      </c>
      <c r="D198" s="99">
        <v>50573</v>
      </c>
      <c r="E198" s="99">
        <v>3046465</v>
      </c>
      <c r="F198" s="99">
        <v>70836</v>
      </c>
      <c r="G198" s="100" t="s">
        <v>33</v>
      </c>
      <c r="H198" s="99" t="s">
        <v>814</v>
      </c>
      <c r="I198" s="99" t="s">
        <v>833</v>
      </c>
      <c r="J198" s="99" t="s">
        <v>2194</v>
      </c>
      <c r="K198" s="100" t="s">
        <v>1170</v>
      </c>
      <c r="L198" s="99" t="s">
        <v>7228</v>
      </c>
      <c r="M198" s="101">
        <v>45982.496527777781</v>
      </c>
      <c r="N198" s="101">
        <v>45994.369444444441</v>
      </c>
      <c r="O198" s="100" t="s">
        <v>35</v>
      </c>
      <c r="P198" s="100" t="s">
        <v>35</v>
      </c>
      <c r="Q198" s="99" t="s">
        <v>1414</v>
      </c>
      <c r="R198" s="99" t="s">
        <v>1415</v>
      </c>
      <c r="S198" s="99" t="s">
        <v>9333</v>
      </c>
      <c r="T198" s="99" t="s">
        <v>1416</v>
      </c>
      <c r="U198" s="99">
        <v>32</v>
      </c>
      <c r="V198" s="100" t="str">
        <f>VLOOKUP(D198,TIPOLOGIA!A:F,5,0)</f>
        <v>INTERMEDIA</v>
      </c>
      <c r="W198" s="100" t="str">
        <f>VLOOKUP(D198,TIPOLOGIA!A:F,6,0)</f>
        <v>TERRESTRE</v>
      </c>
      <c r="X198" s="99" t="s">
        <v>1461</v>
      </c>
      <c r="Y198" s="99">
        <v>1</v>
      </c>
      <c r="Z198" s="102">
        <f>IF(T198="SOPORTE_TELEFÓNICO",'TARIFAS 2025'!$B$14,IF(V198="PRINCIPAL",'TARIFAS 2025'!$B$11,IF(V198="INTERMEDIA",'TARIFAS 2025'!$C$11,IF(V198="LEJANA",'TARIFAS 2025'!$D$11))))</f>
        <v>36351</v>
      </c>
      <c r="AA198" s="102">
        <f t="shared" si="3"/>
        <v>36351</v>
      </c>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row>
    <row r="199" spans="1:59" ht="15.6" x14ac:dyDescent="0.3">
      <c r="A199" s="99" t="s">
        <v>71</v>
      </c>
      <c r="B199" s="100" t="str">
        <f>VLOOKUP(A199,'CENTROS DE COSTOS'!A:D,2,0)</f>
        <v>0036-0004</v>
      </c>
      <c r="C199" s="100" t="str">
        <f>VLOOKUP(A199,'CENTROS DE COSTOS'!A:D,3,0)</f>
        <v>Wompi Centro</v>
      </c>
      <c r="D199" s="99">
        <v>25843</v>
      </c>
      <c r="E199" s="99">
        <v>3070813</v>
      </c>
      <c r="F199" s="99">
        <v>48275</v>
      </c>
      <c r="G199" s="100" t="s">
        <v>33</v>
      </c>
      <c r="H199" s="99" t="s">
        <v>618</v>
      </c>
      <c r="I199" s="99" t="s">
        <v>720</v>
      </c>
      <c r="J199" s="99" t="s">
        <v>5883</v>
      </c>
      <c r="K199" s="100" t="s">
        <v>1170</v>
      </c>
      <c r="L199" s="99" t="s">
        <v>7229</v>
      </c>
      <c r="M199" s="101">
        <v>45988.429166666669</v>
      </c>
      <c r="N199" s="101">
        <v>45994.369444444441</v>
      </c>
      <c r="O199" s="100" t="s">
        <v>35</v>
      </c>
      <c r="P199" s="100" t="s">
        <v>35</v>
      </c>
      <c r="Q199" s="99" t="s">
        <v>1414</v>
      </c>
      <c r="R199" s="99" t="s">
        <v>1415</v>
      </c>
      <c r="S199" s="99" t="s">
        <v>9334</v>
      </c>
      <c r="T199" s="99" t="s">
        <v>1416</v>
      </c>
      <c r="U199" s="99">
        <v>64</v>
      </c>
      <c r="V199" s="100" t="str">
        <f>VLOOKUP(D199,TIPOLOGIA!A:F,5,0)</f>
        <v>INTERMEDIA</v>
      </c>
      <c r="W199" s="100" t="str">
        <f>VLOOKUP(D199,TIPOLOGIA!A:F,6,0)</f>
        <v>TERRESTRE</v>
      </c>
      <c r="X199" s="99" t="s">
        <v>1563</v>
      </c>
      <c r="Y199" s="99">
        <v>1</v>
      </c>
      <c r="Z199" s="102">
        <f>IF(T199="SOPORTE_TELEFÓNICO",'TARIFAS 2025'!$B$14,IF(V199="PRINCIPAL",'TARIFAS 2025'!$B$11,IF(V199="INTERMEDIA",'TARIFAS 2025'!$C$11,IF(V199="LEJANA",'TARIFAS 2025'!$D$11))))</f>
        <v>36351</v>
      </c>
      <c r="AA199" s="102">
        <f t="shared" si="3"/>
        <v>36351</v>
      </c>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row>
    <row r="200" spans="1:59" ht="15.6" x14ac:dyDescent="0.3">
      <c r="A200" s="99" t="s">
        <v>81</v>
      </c>
      <c r="B200" s="100" t="str">
        <f>VLOOKUP(A200,'CENTROS DE COSTOS'!A:D,2,0)</f>
        <v>0036-0007</v>
      </c>
      <c r="C200" s="100" t="str">
        <f>VLOOKUP(A200,'CENTROS DE COSTOS'!A:D,3,0)</f>
        <v>Wompi Santander</v>
      </c>
      <c r="D200" s="99">
        <v>54001</v>
      </c>
      <c r="E200" s="99">
        <v>3065436</v>
      </c>
      <c r="F200" s="99">
        <v>19724</v>
      </c>
      <c r="G200" s="100" t="s">
        <v>33</v>
      </c>
      <c r="H200" s="99" t="s">
        <v>891</v>
      </c>
      <c r="I200" s="99" t="s">
        <v>81</v>
      </c>
      <c r="J200" s="99" t="s">
        <v>5884</v>
      </c>
      <c r="K200" s="100" t="s">
        <v>1170</v>
      </c>
      <c r="L200" s="99" t="s">
        <v>7230</v>
      </c>
      <c r="M200" s="101">
        <v>45987.434027777781</v>
      </c>
      <c r="N200" s="101">
        <v>45994.370833333327</v>
      </c>
      <c r="O200" s="100" t="s">
        <v>35</v>
      </c>
      <c r="P200" s="100" t="s">
        <v>35</v>
      </c>
      <c r="Q200" s="99" t="s">
        <v>1414</v>
      </c>
      <c r="R200" s="99" t="s">
        <v>1415</v>
      </c>
      <c r="S200" s="99" t="s">
        <v>9335</v>
      </c>
      <c r="T200" s="99" t="s">
        <v>1416</v>
      </c>
      <c r="U200" s="99">
        <v>56</v>
      </c>
      <c r="V200" s="100" t="str">
        <f>VLOOKUP(D200,TIPOLOGIA!A:F,5,0)</f>
        <v>PRINCIPAL</v>
      </c>
      <c r="W200" s="100" t="str">
        <f>VLOOKUP(D200,TIPOLOGIA!A:F,6,0)</f>
        <v>TERRESTRE</v>
      </c>
      <c r="X200" s="99" t="s">
        <v>1211</v>
      </c>
      <c r="Y200" s="99">
        <v>1</v>
      </c>
      <c r="Z200" s="102">
        <f>IF(T200="SOPORTE_TELEFÓNICO",'TARIFAS 2025'!$B$14,IF(V200="PRINCIPAL",'TARIFAS 2025'!$B$11,IF(V200="INTERMEDIA",'TARIFAS 2025'!$C$11,IF(V200="LEJANA",'TARIFAS 2025'!$D$11))))</f>
        <v>31419</v>
      </c>
      <c r="AA200" s="102">
        <f t="shared" si="3"/>
        <v>31419</v>
      </c>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row>
    <row r="201" spans="1:59" ht="15.6" x14ac:dyDescent="0.3">
      <c r="A201" s="99" t="s">
        <v>71</v>
      </c>
      <c r="B201" s="100" t="str">
        <f>VLOOKUP(A201,'CENTROS DE COSTOS'!A:D,2,0)</f>
        <v>0036-0004</v>
      </c>
      <c r="C201" s="100" t="str">
        <f>VLOOKUP(A201,'CENTROS DE COSTOS'!A:D,3,0)</f>
        <v>Wompi Centro</v>
      </c>
      <c r="D201" s="99">
        <v>11001</v>
      </c>
      <c r="E201" s="99">
        <v>3087283</v>
      </c>
      <c r="F201" s="99">
        <v>71988</v>
      </c>
      <c r="G201" s="100" t="s">
        <v>33</v>
      </c>
      <c r="H201" s="99" t="s">
        <v>618</v>
      </c>
      <c r="I201" s="99" t="s">
        <v>71</v>
      </c>
      <c r="J201" s="99" t="s">
        <v>1866</v>
      </c>
      <c r="K201" s="100" t="s">
        <v>1170</v>
      </c>
      <c r="L201" s="99" t="s">
        <v>7231</v>
      </c>
      <c r="M201" s="101">
        <v>45993.333333333343</v>
      </c>
      <c r="N201" s="101">
        <v>45994.395138888889</v>
      </c>
      <c r="O201" s="100" t="s">
        <v>35</v>
      </c>
      <c r="P201" s="100" t="s">
        <v>35</v>
      </c>
      <c r="Q201" s="99" t="s">
        <v>1414</v>
      </c>
      <c r="R201" s="99" t="s">
        <v>1415</v>
      </c>
      <c r="S201" s="99" t="s">
        <v>9336</v>
      </c>
      <c r="T201" s="99" t="s">
        <v>1172</v>
      </c>
      <c r="U201" s="99">
        <v>32</v>
      </c>
      <c r="V201" s="100" t="str">
        <f>VLOOKUP(D201,TIPOLOGIA!A:F,5,0)</f>
        <v>PRINCIPAL</v>
      </c>
      <c r="W201" s="100" t="str">
        <f>VLOOKUP(D201,TIPOLOGIA!A:F,6,0)</f>
        <v>TERRESTRE</v>
      </c>
      <c r="X201" s="99" t="s">
        <v>1857</v>
      </c>
      <c r="Y201" s="99">
        <v>1</v>
      </c>
      <c r="Z201" s="102">
        <f>IF(T201="SOPORTE_TELEFÓNICO",'TARIFAS 2025'!$B$14,IF(V201="PRINCIPAL",'TARIFAS 2025'!$B$11,IF(V201="INTERMEDIA",'TARIFAS 2025'!$C$11,IF(V201="LEJANA",'TARIFAS 2025'!$D$11))))</f>
        <v>31419</v>
      </c>
      <c r="AA201" s="102">
        <f t="shared" si="3"/>
        <v>31419</v>
      </c>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row>
    <row r="202" spans="1:59" ht="15.6" x14ac:dyDescent="0.3">
      <c r="A202" s="99" t="s">
        <v>92</v>
      </c>
      <c r="B202" s="100" t="str">
        <f>VLOOKUP(A202,'CENTROS DE COSTOS'!A:D,2,0)</f>
        <v>0036-0002</v>
      </c>
      <c r="C202" s="100" t="str">
        <f>VLOOKUP(A202,'CENTROS DE COSTOS'!A:D,3,0)</f>
        <v>Wompi Eje Cafetero</v>
      </c>
      <c r="D202" s="99">
        <v>66001</v>
      </c>
      <c r="E202" s="99">
        <v>3085324</v>
      </c>
      <c r="F202" s="99">
        <v>20530</v>
      </c>
      <c r="G202" s="100" t="s">
        <v>33</v>
      </c>
      <c r="H202" s="99" t="s">
        <v>458</v>
      </c>
      <c r="I202" s="99" t="s">
        <v>92</v>
      </c>
      <c r="J202" s="99" t="s">
        <v>5885</v>
      </c>
      <c r="K202" s="100" t="s">
        <v>1170</v>
      </c>
      <c r="L202" s="99" t="s">
        <v>7232</v>
      </c>
      <c r="M202" s="101">
        <v>45992.606249999997</v>
      </c>
      <c r="N202" s="101">
        <v>45994.40347222222</v>
      </c>
      <c r="O202" s="100" t="s">
        <v>35</v>
      </c>
      <c r="P202" s="100" t="s">
        <v>35</v>
      </c>
      <c r="Q202" s="99" t="s">
        <v>1414</v>
      </c>
      <c r="R202" s="99" t="s">
        <v>1415</v>
      </c>
      <c r="S202" s="99" t="s">
        <v>9337</v>
      </c>
      <c r="T202" s="99" t="s">
        <v>1172</v>
      </c>
      <c r="U202" s="99">
        <v>16</v>
      </c>
      <c r="V202" s="100" t="str">
        <f>VLOOKUP(D202,TIPOLOGIA!A:F,5,0)</f>
        <v>PRINCIPAL</v>
      </c>
      <c r="W202" s="100" t="str">
        <f>VLOOKUP(D202,TIPOLOGIA!A:F,6,0)</f>
        <v>TERRESTRE</v>
      </c>
      <c r="X202" s="99" t="s">
        <v>1193</v>
      </c>
      <c r="Y202" s="99">
        <v>1</v>
      </c>
      <c r="Z202" s="102">
        <f>IF(T202="SOPORTE_TELEFÓNICO",'TARIFAS 2025'!$B$14,IF(V202="PRINCIPAL",'TARIFAS 2025'!$B$11,IF(V202="INTERMEDIA",'TARIFAS 2025'!$C$11,IF(V202="LEJANA",'TARIFAS 2025'!$D$11))))</f>
        <v>31419</v>
      </c>
      <c r="AA202" s="102">
        <f t="shared" si="3"/>
        <v>31419</v>
      </c>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row>
    <row r="203" spans="1:59" ht="15.6" x14ac:dyDescent="0.3">
      <c r="A203" s="99" t="s">
        <v>71</v>
      </c>
      <c r="B203" s="100" t="str">
        <f>VLOOKUP(A203,'CENTROS DE COSTOS'!A:D,2,0)</f>
        <v>0036-0004</v>
      </c>
      <c r="C203" s="100" t="str">
        <f>VLOOKUP(A203,'CENTROS DE COSTOS'!A:D,3,0)</f>
        <v>Wompi Centro</v>
      </c>
      <c r="D203" s="99">
        <v>11001</v>
      </c>
      <c r="E203" s="99">
        <v>3077985</v>
      </c>
      <c r="F203" s="99">
        <v>13435</v>
      </c>
      <c r="G203" s="100" t="s">
        <v>33</v>
      </c>
      <c r="H203" s="99" t="s">
        <v>618</v>
      </c>
      <c r="I203" s="99" t="s">
        <v>71</v>
      </c>
      <c r="J203" s="99" t="s">
        <v>5886</v>
      </c>
      <c r="K203" s="100" t="s">
        <v>1170</v>
      </c>
      <c r="L203" s="99" t="s">
        <v>7233</v>
      </c>
      <c r="M203" s="101">
        <v>45992.333333333343</v>
      </c>
      <c r="N203" s="101">
        <v>45994.404861111107</v>
      </c>
      <c r="O203" s="100" t="s">
        <v>35</v>
      </c>
      <c r="P203" s="100" t="s">
        <v>35</v>
      </c>
      <c r="Q203" s="99" t="s">
        <v>1414</v>
      </c>
      <c r="R203" s="99" t="s">
        <v>1415</v>
      </c>
      <c r="S203" s="99" t="s">
        <v>9338</v>
      </c>
      <c r="T203" s="99" t="s">
        <v>1172</v>
      </c>
      <c r="U203" s="99">
        <v>40</v>
      </c>
      <c r="V203" s="100" t="str">
        <f>VLOOKUP(D203,TIPOLOGIA!A:F,5,0)</f>
        <v>PRINCIPAL</v>
      </c>
      <c r="W203" s="100" t="str">
        <f>VLOOKUP(D203,TIPOLOGIA!A:F,6,0)</f>
        <v>TERRESTRE</v>
      </c>
      <c r="X203" s="99" t="s">
        <v>1857</v>
      </c>
      <c r="Y203" s="99">
        <v>1</v>
      </c>
      <c r="Z203" s="102">
        <f>IF(T203="SOPORTE_TELEFÓNICO",'TARIFAS 2025'!$B$14,IF(V203="PRINCIPAL",'TARIFAS 2025'!$B$11,IF(V203="INTERMEDIA",'TARIFAS 2025'!$C$11,IF(V203="LEJANA",'TARIFAS 2025'!$D$11))))</f>
        <v>31419</v>
      </c>
      <c r="AA203" s="102">
        <f t="shared" si="3"/>
        <v>31419</v>
      </c>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row>
    <row r="204" spans="1:59" ht="15.6" x14ac:dyDescent="0.3">
      <c r="A204" s="99" t="s">
        <v>88</v>
      </c>
      <c r="B204" s="100" t="str">
        <f>VLOOKUP(A204,'CENTROS DE COSTOS'!A:D,2,0)</f>
        <v>0036-0005</v>
      </c>
      <c r="C204" s="100" t="str">
        <f>VLOOKUP(A204,'CENTROS DE COSTOS'!A:D,3,0)</f>
        <v>Wompi Noroccidente</v>
      </c>
      <c r="D204" s="99">
        <v>5001</v>
      </c>
      <c r="E204" s="99">
        <v>3078645</v>
      </c>
      <c r="F204" s="99">
        <v>81794</v>
      </c>
      <c r="G204" s="100" t="s">
        <v>33</v>
      </c>
      <c r="H204" s="99" t="s">
        <v>120</v>
      </c>
      <c r="I204" s="99" t="s">
        <v>88</v>
      </c>
      <c r="J204" s="99" t="s">
        <v>5887</v>
      </c>
      <c r="K204" s="100" t="s">
        <v>1170</v>
      </c>
      <c r="L204" s="99" t="s">
        <v>7234</v>
      </c>
      <c r="M204" s="101">
        <v>45992.333333333343</v>
      </c>
      <c r="N204" s="101">
        <v>45994.419444444437</v>
      </c>
      <c r="O204" s="100" t="s">
        <v>35</v>
      </c>
      <c r="P204" s="100" t="s">
        <v>35</v>
      </c>
      <c r="Q204" s="99" t="s">
        <v>1414</v>
      </c>
      <c r="R204" s="99" t="s">
        <v>1415</v>
      </c>
      <c r="S204" s="99" t="s">
        <v>9339</v>
      </c>
      <c r="T204" s="99" t="s">
        <v>9139</v>
      </c>
      <c r="U204" s="99">
        <v>24</v>
      </c>
      <c r="V204" s="100" t="str">
        <f>VLOOKUP(D204,TIPOLOGIA!A:F,5,0)</f>
        <v>PRINCIPAL</v>
      </c>
      <c r="W204" s="100" t="str">
        <f>VLOOKUP(D204,TIPOLOGIA!A:F,6,0)</f>
        <v>TERRESTRE</v>
      </c>
      <c r="X204" s="99" t="s">
        <v>1417</v>
      </c>
      <c r="Y204" s="99">
        <v>1</v>
      </c>
      <c r="Z204" s="102">
        <f>IF(T204="SOPORTE_TELEFÓNICO",'TARIFAS 2025'!$B$14,IF(V204="PRINCIPAL",'TARIFAS 2025'!$B$11,IF(V204="INTERMEDIA",'TARIFAS 2025'!$C$11,IF(V204="LEJANA",'TARIFAS 2025'!$D$11))))</f>
        <v>31419</v>
      </c>
      <c r="AA204" s="102">
        <f t="shared" si="3"/>
        <v>31419</v>
      </c>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row>
    <row r="205" spans="1:59" ht="15.6" x14ac:dyDescent="0.3">
      <c r="A205" s="99" t="s">
        <v>88</v>
      </c>
      <c r="B205" s="100" t="str">
        <f>VLOOKUP(A205,'CENTROS DE COSTOS'!A:D,2,0)</f>
        <v>0036-0005</v>
      </c>
      <c r="C205" s="100" t="str">
        <f>VLOOKUP(A205,'CENTROS DE COSTOS'!A:D,3,0)</f>
        <v>Wompi Noroccidente</v>
      </c>
      <c r="D205" s="99">
        <v>5001</v>
      </c>
      <c r="E205" s="99">
        <v>3078647</v>
      </c>
      <c r="F205" s="99">
        <v>78167</v>
      </c>
      <c r="G205" s="100" t="s">
        <v>33</v>
      </c>
      <c r="H205" s="99" t="s">
        <v>120</v>
      </c>
      <c r="I205" s="99" t="s">
        <v>88</v>
      </c>
      <c r="J205" s="99" t="s">
        <v>5888</v>
      </c>
      <c r="K205" s="100" t="s">
        <v>1170</v>
      </c>
      <c r="L205" s="99" t="s">
        <v>7235</v>
      </c>
      <c r="M205" s="101">
        <v>45992.333333333343</v>
      </c>
      <c r="N205" s="101">
        <v>45994.419444444437</v>
      </c>
      <c r="O205" s="100" t="s">
        <v>35</v>
      </c>
      <c r="P205" s="100" t="s">
        <v>35</v>
      </c>
      <c r="Q205" s="99" t="s">
        <v>1414</v>
      </c>
      <c r="R205" s="99" t="s">
        <v>1415</v>
      </c>
      <c r="S205" s="99" t="s">
        <v>9340</v>
      </c>
      <c r="T205" s="99" t="s">
        <v>9139</v>
      </c>
      <c r="U205" s="99">
        <v>32</v>
      </c>
      <c r="V205" s="100" t="str">
        <f>VLOOKUP(D205,TIPOLOGIA!A:F,5,0)</f>
        <v>PRINCIPAL</v>
      </c>
      <c r="W205" s="100" t="str">
        <f>VLOOKUP(D205,TIPOLOGIA!A:F,6,0)</f>
        <v>TERRESTRE</v>
      </c>
      <c r="X205" s="99" t="s">
        <v>1417</v>
      </c>
      <c r="Y205" s="99">
        <v>1</v>
      </c>
      <c r="Z205" s="102">
        <f>IF(T205="SOPORTE_TELEFÓNICO",'TARIFAS 2025'!$B$14,IF(V205="PRINCIPAL",'TARIFAS 2025'!$B$11,IF(V205="INTERMEDIA",'TARIFAS 2025'!$C$11,IF(V205="LEJANA",'TARIFAS 2025'!$D$11))))</f>
        <v>31419</v>
      </c>
      <c r="AA205" s="102">
        <f t="shared" si="3"/>
        <v>31419</v>
      </c>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row>
    <row r="206" spans="1:59" ht="15.6" x14ac:dyDescent="0.3">
      <c r="A206" s="99" t="s">
        <v>88</v>
      </c>
      <c r="B206" s="100" t="str">
        <f>VLOOKUP(A206,'CENTROS DE COSTOS'!A:D,2,0)</f>
        <v>0036-0005</v>
      </c>
      <c r="C206" s="100" t="str">
        <f>VLOOKUP(A206,'CENTROS DE COSTOS'!A:D,3,0)</f>
        <v>Wompi Noroccidente</v>
      </c>
      <c r="D206" s="99">
        <v>5001</v>
      </c>
      <c r="E206" s="99">
        <v>3078650</v>
      </c>
      <c r="F206" s="99">
        <v>10121</v>
      </c>
      <c r="G206" s="100" t="s">
        <v>33</v>
      </c>
      <c r="H206" s="99" t="s">
        <v>120</v>
      </c>
      <c r="I206" s="99" t="s">
        <v>88</v>
      </c>
      <c r="J206" s="99" t="s">
        <v>5889</v>
      </c>
      <c r="K206" s="100" t="s">
        <v>1170</v>
      </c>
      <c r="L206" s="99" t="s">
        <v>7236</v>
      </c>
      <c r="M206" s="101">
        <v>45992.333333333343</v>
      </c>
      <c r="N206" s="101">
        <v>45994.420138888891</v>
      </c>
      <c r="O206" s="100" t="s">
        <v>35</v>
      </c>
      <c r="P206" s="100" t="s">
        <v>35</v>
      </c>
      <c r="Q206" s="99" t="s">
        <v>1414</v>
      </c>
      <c r="R206" s="99" t="s">
        <v>1415</v>
      </c>
      <c r="S206" s="99" t="s">
        <v>9341</v>
      </c>
      <c r="T206" s="99" t="s">
        <v>9139</v>
      </c>
      <c r="U206" s="99">
        <v>64</v>
      </c>
      <c r="V206" s="100" t="str">
        <f>VLOOKUP(D206,TIPOLOGIA!A:F,5,0)</f>
        <v>PRINCIPAL</v>
      </c>
      <c r="W206" s="100" t="str">
        <f>VLOOKUP(D206,TIPOLOGIA!A:F,6,0)</f>
        <v>TERRESTRE</v>
      </c>
      <c r="X206" s="99" t="s">
        <v>1417</v>
      </c>
      <c r="Y206" s="99">
        <v>1</v>
      </c>
      <c r="Z206" s="102">
        <f>IF(T206="SOPORTE_TELEFÓNICO",'TARIFAS 2025'!$B$14,IF(V206="PRINCIPAL",'TARIFAS 2025'!$B$11,IF(V206="INTERMEDIA",'TARIFAS 2025'!$C$11,IF(V206="LEJANA",'TARIFAS 2025'!$D$11))))</f>
        <v>31419</v>
      </c>
      <c r="AA206" s="102">
        <f t="shared" si="3"/>
        <v>31419</v>
      </c>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row>
    <row r="207" spans="1:59" ht="15.6" x14ac:dyDescent="0.3">
      <c r="A207" s="99" t="s">
        <v>88</v>
      </c>
      <c r="B207" s="100" t="str">
        <f>VLOOKUP(A207,'CENTROS DE COSTOS'!A:D,2,0)</f>
        <v>0036-0005</v>
      </c>
      <c r="C207" s="100" t="str">
        <f>VLOOKUP(A207,'CENTROS DE COSTOS'!A:D,3,0)</f>
        <v>Wompi Noroccidente</v>
      </c>
      <c r="D207" s="99">
        <v>5360</v>
      </c>
      <c r="E207" s="99">
        <v>3078538</v>
      </c>
      <c r="F207" s="99">
        <v>27731</v>
      </c>
      <c r="G207" s="100" t="s">
        <v>33</v>
      </c>
      <c r="H207" s="99" t="s">
        <v>120</v>
      </c>
      <c r="I207" s="99" t="s">
        <v>190</v>
      </c>
      <c r="J207" s="99" t="s">
        <v>5890</v>
      </c>
      <c r="K207" s="100" t="s">
        <v>1170</v>
      </c>
      <c r="L207" s="99" t="s">
        <v>7237</v>
      </c>
      <c r="M207" s="101">
        <v>45992.333333333343</v>
      </c>
      <c r="N207" s="101">
        <v>45994.42083333333</v>
      </c>
      <c r="O207" s="100" t="s">
        <v>35</v>
      </c>
      <c r="P207" s="100" t="s">
        <v>35</v>
      </c>
      <c r="Q207" s="99" t="s">
        <v>1414</v>
      </c>
      <c r="R207" s="99" t="s">
        <v>1415</v>
      </c>
      <c r="S207" s="99" t="s">
        <v>9342</v>
      </c>
      <c r="T207" s="99" t="s">
        <v>9139</v>
      </c>
      <c r="U207" s="99">
        <v>24</v>
      </c>
      <c r="V207" s="100" t="str">
        <f>VLOOKUP(D207,TIPOLOGIA!A:F,5,0)</f>
        <v>PRINCIPAL</v>
      </c>
      <c r="W207" s="100" t="str">
        <f>VLOOKUP(D207,TIPOLOGIA!A:F,6,0)</f>
        <v>TERRESTRE</v>
      </c>
      <c r="X207" s="99" t="s">
        <v>1417</v>
      </c>
      <c r="Y207" s="99">
        <v>1</v>
      </c>
      <c r="Z207" s="102">
        <f>IF(T207="SOPORTE_TELEFÓNICO",'TARIFAS 2025'!$B$14,IF(V207="PRINCIPAL",'TARIFAS 2025'!$B$11,IF(V207="INTERMEDIA",'TARIFAS 2025'!$C$11,IF(V207="LEJANA",'TARIFAS 2025'!$D$11))))</f>
        <v>31419</v>
      </c>
      <c r="AA207" s="102">
        <f t="shared" si="3"/>
        <v>31419</v>
      </c>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row>
    <row r="208" spans="1:59" ht="15.6" x14ac:dyDescent="0.3">
      <c r="A208" s="99" t="s">
        <v>88</v>
      </c>
      <c r="B208" s="100" t="str">
        <f>VLOOKUP(A208,'CENTROS DE COSTOS'!A:D,2,0)</f>
        <v>0036-0005</v>
      </c>
      <c r="C208" s="100" t="str">
        <f>VLOOKUP(A208,'CENTROS DE COSTOS'!A:D,3,0)</f>
        <v>Wompi Noroccidente</v>
      </c>
      <c r="D208" s="99">
        <v>5001</v>
      </c>
      <c r="E208" s="99">
        <v>3078917</v>
      </c>
      <c r="F208" s="99">
        <v>40134</v>
      </c>
      <c r="G208" s="100" t="s">
        <v>33</v>
      </c>
      <c r="H208" s="99" t="s">
        <v>120</v>
      </c>
      <c r="I208" s="99" t="s">
        <v>88</v>
      </c>
      <c r="J208" s="99" t="s">
        <v>5891</v>
      </c>
      <c r="K208" s="100" t="s">
        <v>1170</v>
      </c>
      <c r="L208" s="99" t="s">
        <v>7238</v>
      </c>
      <c r="M208" s="101">
        <v>45992.333333333343</v>
      </c>
      <c r="N208" s="101">
        <v>45994.42083333333</v>
      </c>
      <c r="O208" s="100" t="s">
        <v>35</v>
      </c>
      <c r="P208" s="100" t="s">
        <v>35</v>
      </c>
      <c r="Q208" s="99" t="s">
        <v>1414</v>
      </c>
      <c r="R208" s="99" t="s">
        <v>1415</v>
      </c>
      <c r="S208" s="99" t="s">
        <v>9343</v>
      </c>
      <c r="T208" s="99" t="s">
        <v>9139</v>
      </c>
      <c r="U208" s="99">
        <v>64</v>
      </c>
      <c r="V208" s="100" t="str">
        <f>VLOOKUP(D208,TIPOLOGIA!A:F,5,0)</f>
        <v>PRINCIPAL</v>
      </c>
      <c r="W208" s="100" t="str">
        <f>VLOOKUP(D208,TIPOLOGIA!A:F,6,0)</f>
        <v>TERRESTRE</v>
      </c>
      <c r="X208" s="99" t="s">
        <v>1417</v>
      </c>
      <c r="Y208" s="99">
        <v>1</v>
      </c>
      <c r="Z208" s="102">
        <f>IF(T208="SOPORTE_TELEFÓNICO",'TARIFAS 2025'!$B$14,IF(V208="PRINCIPAL",'TARIFAS 2025'!$B$11,IF(V208="INTERMEDIA",'TARIFAS 2025'!$C$11,IF(V208="LEJANA",'TARIFAS 2025'!$D$11))))</f>
        <v>31419</v>
      </c>
      <c r="AA208" s="102">
        <f t="shared" si="3"/>
        <v>31419</v>
      </c>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row>
    <row r="209" spans="1:59" ht="15.6" x14ac:dyDescent="0.3">
      <c r="A209" s="99" t="s">
        <v>88</v>
      </c>
      <c r="B209" s="100" t="str">
        <f>VLOOKUP(A209,'CENTROS DE COSTOS'!A:D,2,0)</f>
        <v>0036-0005</v>
      </c>
      <c r="C209" s="100" t="str">
        <f>VLOOKUP(A209,'CENTROS DE COSTOS'!A:D,3,0)</f>
        <v>Wompi Noroccidente</v>
      </c>
      <c r="D209" s="99">
        <v>5001</v>
      </c>
      <c r="E209" s="99">
        <v>3071853</v>
      </c>
      <c r="F209" s="99">
        <v>79441</v>
      </c>
      <c r="G209" s="100" t="s">
        <v>33</v>
      </c>
      <c r="H209" s="99" t="s">
        <v>120</v>
      </c>
      <c r="I209" s="99" t="s">
        <v>88</v>
      </c>
      <c r="J209" s="99" t="s">
        <v>1483</v>
      </c>
      <c r="K209" s="100" t="s">
        <v>1170</v>
      </c>
      <c r="L209" s="99" t="s">
        <v>7239</v>
      </c>
      <c r="M209" s="101">
        <v>45988.501388888893</v>
      </c>
      <c r="N209" s="101">
        <v>45994.421527777777</v>
      </c>
      <c r="O209" s="100" t="s">
        <v>35</v>
      </c>
      <c r="P209" s="100" t="s">
        <v>35</v>
      </c>
      <c r="Q209" s="99" t="s">
        <v>1414</v>
      </c>
      <c r="R209" s="99" t="s">
        <v>1415</v>
      </c>
      <c r="S209" s="99" t="s">
        <v>9344</v>
      </c>
      <c r="T209" s="99" t="s">
        <v>9139</v>
      </c>
      <c r="U209" s="99">
        <v>24</v>
      </c>
      <c r="V209" s="100" t="str">
        <f>VLOOKUP(D209,TIPOLOGIA!A:F,5,0)</f>
        <v>PRINCIPAL</v>
      </c>
      <c r="W209" s="100" t="str">
        <f>VLOOKUP(D209,TIPOLOGIA!A:F,6,0)</f>
        <v>TERRESTRE</v>
      </c>
      <c r="X209" s="99" t="s">
        <v>1417</v>
      </c>
      <c r="Y209" s="99">
        <v>1</v>
      </c>
      <c r="Z209" s="102">
        <f>IF(T209="SOPORTE_TELEFÓNICO",'TARIFAS 2025'!$B$14,IF(V209="PRINCIPAL",'TARIFAS 2025'!$B$11,IF(V209="INTERMEDIA",'TARIFAS 2025'!$C$11,IF(V209="LEJANA",'TARIFAS 2025'!$D$11))))</f>
        <v>31419</v>
      </c>
      <c r="AA209" s="102">
        <f t="shared" si="3"/>
        <v>31419</v>
      </c>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row>
    <row r="210" spans="1:59" ht="15.6" x14ac:dyDescent="0.3">
      <c r="A210" s="99" t="s">
        <v>88</v>
      </c>
      <c r="B210" s="100" t="str">
        <f>VLOOKUP(A210,'CENTROS DE COSTOS'!A:D,2,0)</f>
        <v>0036-0005</v>
      </c>
      <c r="C210" s="100" t="str">
        <f>VLOOKUP(A210,'CENTROS DE COSTOS'!A:D,3,0)</f>
        <v>Wompi Noroccidente</v>
      </c>
      <c r="D210" s="99">
        <v>5001</v>
      </c>
      <c r="E210" s="99">
        <v>3071874</v>
      </c>
      <c r="F210" s="99">
        <v>37698</v>
      </c>
      <c r="G210" s="100" t="s">
        <v>33</v>
      </c>
      <c r="H210" s="99" t="s">
        <v>120</v>
      </c>
      <c r="I210" s="99" t="s">
        <v>88</v>
      </c>
      <c r="J210" s="99" t="s">
        <v>3724</v>
      </c>
      <c r="K210" s="100" t="s">
        <v>1170</v>
      </c>
      <c r="L210" s="99" t="s">
        <v>7240</v>
      </c>
      <c r="M210" s="101">
        <v>45988.511805555558</v>
      </c>
      <c r="N210" s="101">
        <v>45994.42291666667</v>
      </c>
      <c r="O210" s="100" t="s">
        <v>35</v>
      </c>
      <c r="P210" s="100" t="s">
        <v>35</v>
      </c>
      <c r="Q210" s="99" t="s">
        <v>1414</v>
      </c>
      <c r="R210" s="99" t="s">
        <v>1415</v>
      </c>
      <c r="S210" s="99" t="s">
        <v>9345</v>
      </c>
      <c r="T210" s="99" t="s">
        <v>9139</v>
      </c>
      <c r="U210" s="99">
        <v>64</v>
      </c>
      <c r="V210" s="100" t="str">
        <f>VLOOKUP(D210,TIPOLOGIA!A:F,5,0)</f>
        <v>PRINCIPAL</v>
      </c>
      <c r="W210" s="100" t="str">
        <f>VLOOKUP(D210,TIPOLOGIA!A:F,6,0)</f>
        <v>TERRESTRE</v>
      </c>
      <c r="X210" s="99" t="s">
        <v>1417</v>
      </c>
      <c r="Y210" s="99">
        <v>1</v>
      </c>
      <c r="Z210" s="102">
        <f>IF(T210="SOPORTE_TELEFÓNICO",'TARIFAS 2025'!$B$14,IF(V210="PRINCIPAL",'TARIFAS 2025'!$B$11,IF(V210="INTERMEDIA",'TARIFAS 2025'!$C$11,IF(V210="LEJANA",'TARIFAS 2025'!$D$11))))</f>
        <v>31419</v>
      </c>
      <c r="AA210" s="102">
        <f t="shared" si="3"/>
        <v>31419</v>
      </c>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row>
    <row r="211" spans="1:59" ht="15.6" x14ac:dyDescent="0.3">
      <c r="A211" s="99" t="s">
        <v>88</v>
      </c>
      <c r="B211" s="100" t="str">
        <f>VLOOKUP(A211,'CENTROS DE COSTOS'!A:D,2,0)</f>
        <v>0036-0005</v>
      </c>
      <c r="C211" s="100" t="str">
        <f>VLOOKUP(A211,'CENTROS DE COSTOS'!A:D,3,0)</f>
        <v>Wompi Noroccidente</v>
      </c>
      <c r="D211" s="99">
        <v>5001</v>
      </c>
      <c r="E211" s="99">
        <v>3077646</v>
      </c>
      <c r="F211" s="99">
        <v>78035</v>
      </c>
      <c r="G211" s="100" t="s">
        <v>33</v>
      </c>
      <c r="H211" s="99" t="s">
        <v>120</v>
      </c>
      <c r="I211" s="99" t="s">
        <v>88</v>
      </c>
      <c r="J211" s="99" t="s">
        <v>2113</v>
      </c>
      <c r="K211" s="100" t="s">
        <v>1170</v>
      </c>
      <c r="L211" s="99" t="s">
        <v>7241</v>
      </c>
      <c r="M211" s="101">
        <v>45989.675694444442</v>
      </c>
      <c r="N211" s="101">
        <v>45994.423611111109</v>
      </c>
      <c r="O211" s="100" t="s">
        <v>35</v>
      </c>
      <c r="P211" s="100" t="s">
        <v>35</v>
      </c>
      <c r="Q211" s="99" t="s">
        <v>1414</v>
      </c>
      <c r="R211" s="99" t="s">
        <v>1415</v>
      </c>
      <c r="S211" s="99" t="s">
        <v>9346</v>
      </c>
      <c r="T211" s="99" t="s">
        <v>9139</v>
      </c>
      <c r="U211" s="99">
        <v>32</v>
      </c>
      <c r="V211" s="100" t="str">
        <f>VLOOKUP(D211,TIPOLOGIA!A:F,5,0)</f>
        <v>PRINCIPAL</v>
      </c>
      <c r="W211" s="100" t="str">
        <f>VLOOKUP(D211,TIPOLOGIA!A:F,6,0)</f>
        <v>TERRESTRE</v>
      </c>
      <c r="X211" s="99" t="s">
        <v>1417</v>
      </c>
      <c r="Y211" s="99">
        <v>1</v>
      </c>
      <c r="Z211" s="102">
        <f>IF(T211="SOPORTE_TELEFÓNICO",'TARIFAS 2025'!$B$14,IF(V211="PRINCIPAL",'TARIFAS 2025'!$B$11,IF(V211="INTERMEDIA",'TARIFAS 2025'!$C$11,IF(V211="LEJANA",'TARIFAS 2025'!$D$11))))</f>
        <v>31419</v>
      </c>
      <c r="AA211" s="102">
        <f t="shared" si="3"/>
        <v>31419</v>
      </c>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row>
    <row r="212" spans="1:59" ht="15.6" x14ac:dyDescent="0.3">
      <c r="A212" s="99" t="s">
        <v>88</v>
      </c>
      <c r="B212" s="100" t="str">
        <f>VLOOKUP(A212,'CENTROS DE COSTOS'!A:D,2,0)</f>
        <v>0036-0005</v>
      </c>
      <c r="C212" s="100" t="str">
        <f>VLOOKUP(A212,'CENTROS DE COSTOS'!A:D,3,0)</f>
        <v>Wompi Noroccidente</v>
      </c>
      <c r="D212" s="99">
        <v>5001</v>
      </c>
      <c r="E212" s="99">
        <v>3076193</v>
      </c>
      <c r="F212" s="99">
        <v>79963</v>
      </c>
      <c r="G212" s="100" t="s">
        <v>33</v>
      </c>
      <c r="H212" s="99" t="s">
        <v>120</v>
      </c>
      <c r="I212" s="99" t="s">
        <v>88</v>
      </c>
      <c r="J212" s="99" t="s">
        <v>1924</v>
      </c>
      <c r="K212" s="100" t="s">
        <v>1170</v>
      </c>
      <c r="L212" s="99" t="s">
        <v>7242</v>
      </c>
      <c r="M212" s="101">
        <v>45989.493055555547</v>
      </c>
      <c r="N212" s="101">
        <v>45994.427083333343</v>
      </c>
      <c r="O212" s="100" t="s">
        <v>35</v>
      </c>
      <c r="P212" s="100" t="s">
        <v>35</v>
      </c>
      <c r="Q212" s="99" t="s">
        <v>1414</v>
      </c>
      <c r="R212" s="99" t="s">
        <v>1415</v>
      </c>
      <c r="S212" s="99" t="s">
        <v>9347</v>
      </c>
      <c r="T212" s="99" t="s">
        <v>9139</v>
      </c>
      <c r="U212" s="99">
        <v>16</v>
      </c>
      <c r="V212" s="100" t="str">
        <f>VLOOKUP(D212,TIPOLOGIA!A:F,5,0)</f>
        <v>PRINCIPAL</v>
      </c>
      <c r="W212" s="100" t="str">
        <f>VLOOKUP(D212,TIPOLOGIA!A:F,6,0)</f>
        <v>TERRESTRE</v>
      </c>
      <c r="X212" s="99" t="s">
        <v>1417</v>
      </c>
      <c r="Y212" s="99">
        <v>1</v>
      </c>
      <c r="Z212" s="102">
        <f>IF(T212="SOPORTE_TELEFÓNICO",'TARIFAS 2025'!$B$14,IF(V212="PRINCIPAL",'TARIFAS 2025'!$B$11,IF(V212="INTERMEDIA",'TARIFAS 2025'!$C$11,IF(V212="LEJANA",'TARIFAS 2025'!$D$11))))</f>
        <v>31419</v>
      </c>
      <c r="AA212" s="102">
        <f t="shared" si="3"/>
        <v>31419</v>
      </c>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row>
    <row r="213" spans="1:59" ht="15.6" x14ac:dyDescent="0.3">
      <c r="A213" s="99" t="s">
        <v>71</v>
      </c>
      <c r="B213" s="100" t="str">
        <f>VLOOKUP(A213,'CENTROS DE COSTOS'!A:D,2,0)</f>
        <v>0036-0004</v>
      </c>
      <c r="C213" s="100" t="str">
        <f>VLOOKUP(A213,'CENTROS DE COSTOS'!A:D,3,0)</f>
        <v>Wompi Centro</v>
      </c>
      <c r="D213" s="99">
        <v>25754</v>
      </c>
      <c r="E213" s="99">
        <v>3086967</v>
      </c>
      <c r="F213" s="99">
        <v>71117</v>
      </c>
      <c r="G213" s="100" t="s">
        <v>33</v>
      </c>
      <c r="H213" s="99" t="s">
        <v>618</v>
      </c>
      <c r="I213" s="99" t="s">
        <v>698</v>
      </c>
      <c r="J213" s="99" t="s">
        <v>5892</v>
      </c>
      <c r="K213" s="100" t="s">
        <v>1170</v>
      </c>
      <c r="L213" s="99" t="s">
        <v>7243</v>
      </c>
      <c r="M213" s="101">
        <v>45993.333333333343</v>
      </c>
      <c r="N213" s="101">
        <v>45994.427083333343</v>
      </c>
      <c r="O213" s="100" t="s">
        <v>35</v>
      </c>
      <c r="P213" s="100" t="s">
        <v>35</v>
      </c>
      <c r="Q213" s="99" t="s">
        <v>1414</v>
      </c>
      <c r="R213" s="99" t="s">
        <v>1415</v>
      </c>
      <c r="S213" s="99" t="s">
        <v>9348</v>
      </c>
      <c r="T213" s="99" t="s">
        <v>1172</v>
      </c>
      <c r="U213" s="99">
        <v>32</v>
      </c>
      <c r="V213" s="100" t="str">
        <f>VLOOKUP(D213,TIPOLOGIA!A:F,5,0)</f>
        <v>PRINCIPAL</v>
      </c>
      <c r="W213" s="100" t="str">
        <f>VLOOKUP(D213,TIPOLOGIA!A:F,6,0)</f>
        <v>TERRESTRE</v>
      </c>
      <c r="X213" s="99" t="s">
        <v>1208</v>
      </c>
      <c r="Y213" s="99">
        <v>1</v>
      </c>
      <c r="Z213" s="102">
        <f>IF(T213="SOPORTE_TELEFÓNICO",'TARIFAS 2025'!$B$14,IF(V213="PRINCIPAL",'TARIFAS 2025'!$B$11,IF(V213="INTERMEDIA",'TARIFAS 2025'!$C$11,IF(V213="LEJANA",'TARIFAS 2025'!$D$11))))</f>
        <v>31419</v>
      </c>
      <c r="AA213" s="102">
        <f t="shared" si="3"/>
        <v>31419</v>
      </c>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row>
    <row r="214" spans="1:59" ht="15.6" x14ac:dyDescent="0.3">
      <c r="A214" s="99" t="s">
        <v>88</v>
      </c>
      <c r="B214" s="100" t="str">
        <f>VLOOKUP(A214,'CENTROS DE COSTOS'!A:D,2,0)</f>
        <v>0036-0005</v>
      </c>
      <c r="C214" s="100" t="str">
        <f>VLOOKUP(A214,'CENTROS DE COSTOS'!A:D,3,0)</f>
        <v>Wompi Noroccidente</v>
      </c>
      <c r="D214" s="99">
        <v>5001</v>
      </c>
      <c r="E214" s="99">
        <v>3074937</v>
      </c>
      <c r="F214" s="99">
        <v>27982</v>
      </c>
      <c r="G214" s="100" t="s">
        <v>33</v>
      </c>
      <c r="H214" s="99" t="s">
        <v>120</v>
      </c>
      <c r="I214" s="99" t="s">
        <v>88</v>
      </c>
      <c r="J214" s="99" t="s">
        <v>5893</v>
      </c>
      <c r="K214" s="100" t="s">
        <v>1170</v>
      </c>
      <c r="L214" s="99" t="s">
        <v>7244</v>
      </c>
      <c r="M214" s="101">
        <v>45989.379166666673</v>
      </c>
      <c r="N214" s="101">
        <v>45994.427777777782</v>
      </c>
      <c r="O214" s="100" t="s">
        <v>35</v>
      </c>
      <c r="P214" s="100" t="s">
        <v>35</v>
      </c>
      <c r="Q214" s="99" t="s">
        <v>1414</v>
      </c>
      <c r="R214" s="99" t="s">
        <v>1415</v>
      </c>
      <c r="S214" s="99" t="s">
        <v>9349</v>
      </c>
      <c r="T214" s="99" t="s">
        <v>9139</v>
      </c>
      <c r="U214" s="99">
        <v>56</v>
      </c>
      <c r="V214" s="100" t="str">
        <f>VLOOKUP(D214,TIPOLOGIA!A:F,5,0)</f>
        <v>PRINCIPAL</v>
      </c>
      <c r="W214" s="100" t="str">
        <f>VLOOKUP(D214,TIPOLOGIA!A:F,6,0)</f>
        <v>TERRESTRE</v>
      </c>
      <c r="X214" s="99" t="s">
        <v>1417</v>
      </c>
      <c r="Y214" s="99">
        <v>1</v>
      </c>
      <c r="Z214" s="102">
        <f>IF(T214="SOPORTE_TELEFÓNICO",'TARIFAS 2025'!$B$14,IF(V214="PRINCIPAL",'TARIFAS 2025'!$B$11,IF(V214="INTERMEDIA",'TARIFAS 2025'!$C$11,IF(V214="LEJANA",'TARIFAS 2025'!$D$11))))</f>
        <v>31419</v>
      </c>
      <c r="AA214" s="102">
        <f t="shared" si="3"/>
        <v>31419</v>
      </c>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row>
    <row r="215" spans="1:59" ht="15.6" x14ac:dyDescent="0.3">
      <c r="A215" s="99" t="s">
        <v>88</v>
      </c>
      <c r="B215" s="100" t="str">
        <f>VLOOKUP(A215,'CENTROS DE COSTOS'!A:D,2,0)</f>
        <v>0036-0005</v>
      </c>
      <c r="C215" s="100" t="str">
        <f>VLOOKUP(A215,'CENTROS DE COSTOS'!A:D,3,0)</f>
        <v>Wompi Noroccidente</v>
      </c>
      <c r="D215" s="99">
        <v>5001</v>
      </c>
      <c r="E215" s="99">
        <v>3075671</v>
      </c>
      <c r="F215" s="99">
        <v>17455</v>
      </c>
      <c r="G215" s="100" t="s">
        <v>33</v>
      </c>
      <c r="H215" s="99" t="s">
        <v>120</v>
      </c>
      <c r="I215" s="99" t="s">
        <v>88</v>
      </c>
      <c r="J215" s="99" t="s">
        <v>1821</v>
      </c>
      <c r="K215" s="100" t="s">
        <v>1170</v>
      </c>
      <c r="L215" s="99" t="s">
        <v>7245</v>
      </c>
      <c r="M215" s="101">
        <v>45989.457638888889</v>
      </c>
      <c r="N215" s="101">
        <v>45994.428472222222</v>
      </c>
      <c r="O215" s="100" t="s">
        <v>35</v>
      </c>
      <c r="P215" s="100" t="s">
        <v>35</v>
      </c>
      <c r="Q215" s="99" t="s">
        <v>1414</v>
      </c>
      <c r="R215" s="99" t="s">
        <v>1415</v>
      </c>
      <c r="S215" s="99" t="s">
        <v>9350</v>
      </c>
      <c r="T215" s="99" t="s">
        <v>9139</v>
      </c>
      <c r="U215" s="99">
        <v>64</v>
      </c>
      <c r="V215" s="100" t="str">
        <f>VLOOKUP(D215,TIPOLOGIA!A:F,5,0)</f>
        <v>PRINCIPAL</v>
      </c>
      <c r="W215" s="100" t="str">
        <f>VLOOKUP(D215,TIPOLOGIA!A:F,6,0)</f>
        <v>TERRESTRE</v>
      </c>
      <c r="X215" s="99" t="s">
        <v>1417</v>
      </c>
      <c r="Y215" s="99">
        <v>1</v>
      </c>
      <c r="Z215" s="102">
        <f>IF(T215="SOPORTE_TELEFÓNICO",'TARIFAS 2025'!$B$14,IF(V215="PRINCIPAL",'TARIFAS 2025'!$B$11,IF(V215="INTERMEDIA",'TARIFAS 2025'!$C$11,IF(V215="LEJANA",'TARIFAS 2025'!$D$11))))</f>
        <v>31419</v>
      </c>
      <c r="AA215" s="102">
        <f t="shared" si="3"/>
        <v>31419</v>
      </c>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row>
    <row r="216" spans="1:59" ht="15.6" x14ac:dyDescent="0.3">
      <c r="A216" s="99" t="s">
        <v>88</v>
      </c>
      <c r="B216" s="100" t="str">
        <f>VLOOKUP(A216,'CENTROS DE COSTOS'!A:D,2,0)</f>
        <v>0036-0005</v>
      </c>
      <c r="C216" s="100" t="str">
        <f>VLOOKUP(A216,'CENTROS DE COSTOS'!A:D,3,0)</f>
        <v>Wompi Noroccidente</v>
      </c>
      <c r="D216" s="99">
        <v>5001</v>
      </c>
      <c r="E216" s="99">
        <v>3074203</v>
      </c>
      <c r="F216" s="99">
        <v>62134</v>
      </c>
      <c r="G216" s="100" t="s">
        <v>33</v>
      </c>
      <c r="H216" s="99" t="s">
        <v>120</v>
      </c>
      <c r="I216" s="99" t="s">
        <v>88</v>
      </c>
      <c r="J216" s="99" t="s">
        <v>5894</v>
      </c>
      <c r="K216" s="100" t="s">
        <v>1170</v>
      </c>
      <c r="L216" s="99" t="s">
        <v>7246</v>
      </c>
      <c r="M216" s="101">
        <v>45989.333333333343</v>
      </c>
      <c r="N216" s="101">
        <v>45994.429166666669</v>
      </c>
      <c r="O216" s="100" t="s">
        <v>35</v>
      </c>
      <c r="P216" s="100" t="s">
        <v>35</v>
      </c>
      <c r="Q216" s="99" t="s">
        <v>1414</v>
      </c>
      <c r="R216" s="99" t="s">
        <v>1415</v>
      </c>
      <c r="S216" s="99" t="s">
        <v>9351</v>
      </c>
      <c r="T216" s="99" t="s">
        <v>9139</v>
      </c>
      <c r="U216" s="99">
        <v>64</v>
      </c>
      <c r="V216" s="100" t="str">
        <f>VLOOKUP(D216,TIPOLOGIA!A:F,5,0)</f>
        <v>PRINCIPAL</v>
      </c>
      <c r="W216" s="100" t="str">
        <f>VLOOKUP(D216,TIPOLOGIA!A:F,6,0)</f>
        <v>TERRESTRE</v>
      </c>
      <c r="X216" s="99" t="s">
        <v>1417</v>
      </c>
      <c r="Y216" s="99">
        <v>1</v>
      </c>
      <c r="Z216" s="102">
        <f>IF(T216="SOPORTE_TELEFÓNICO",'TARIFAS 2025'!$B$14,IF(V216="PRINCIPAL",'TARIFAS 2025'!$B$11,IF(V216="INTERMEDIA",'TARIFAS 2025'!$C$11,IF(V216="LEJANA",'TARIFAS 2025'!$D$11))))</f>
        <v>31419</v>
      </c>
      <c r="AA216" s="102">
        <f t="shared" si="3"/>
        <v>31419</v>
      </c>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row>
    <row r="217" spans="1:59" ht="15.6" x14ac:dyDescent="0.3">
      <c r="A217" s="99" t="s">
        <v>88</v>
      </c>
      <c r="B217" s="100" t="str">
        <f>VLOOKUP(A217,'CENTROS DE COSTOS'!A:D,2,0)</f>
        <v>0036-0005</v>
      </c>
      <c r="C217" s="100" t="str">
        <f>VLOOKUP(A217,'CENTROS DE COSTOS'!A:D,3,0)</f>
        <v>Wompi Noroccidente</v>
      </c>
      <c r="D217" s="99">
        <v>5001</v>
      </c>
      <c r="E217" s="99">
        <v>3075179</v>
      </c>
      <c r="F217" s="99">
        <v>52961</v>
      </c>
      <c r="G217" s="100" t="s">
        <v>33</v>
      </c>
      <c r="H217" s="99" t="s">
        <v>120</v>
      </c>
      <c r="I217" s="99" t="s">
        <v>88</v>
      </c>
      <c r="J217" s="99" t="s">
        <v>3634</v>
      </c>
      <c r="K217" s="100" t="s">
        <v>1170</v>
      </c>
      <c r="L217" s="99" t="s">
        <v>7247</v>
      </c>
      <c r="M217" s="101">
        <v>45989.399305555547</v>
      </c>
      <c r="N217" s="101">
        <v>45994.429166666669</v>
      </c>
      <c r="O217" s="100" t="s">
        <v>35</v>
      </c>
      <c r="P217" s="100" t="s">
        <v>35</v>
      </c>
      <c r="Q217" s="99" t="s">
        <v>1414</v>
      </c>
      <c r="R217" s="99" t="s">
        <v>1415</v>
      </c>
      <c r="S217" s="99" t="s">
        <v>9352</v>
      </c>
      <c r="T217" s="99" t="s">
        <v>9139</v>
      </c>
      <c r="U217" s="99">
        <v>56</v>
      </c>
      <c r="V217" s="100" t="str">
        <f>VLOOKUP(D217,TIPOLOGIA!A:F,5,0)</f>
        <v>PRINCIPAL</v>
      </c>
      <c r="W217" s="100" t="str">
        <f>VLOOKUP(D217,TIPOLOGIA!A:F,6,0)</f>
        <v>TERRESTRE</v>
      </c>
      <c r="X217" s="99" t="s">
        <v>1417</v>
      </c>
      <c r="Y217" s="99">
        <v>1</v>
      </c>
      <c r="Z217" s="102">
        <f>IF(T217="SOPORTE_TELEFÓNICO",'TARIFAS 2025'!$B$14,IF(V217="PRINCIPAL",'TARIFAS 2025'!$B$11,IF(V217="INTERMEDIA",'TARIFAS 2025'!$C$11,IF(V217="LEJANA",'TARIFAS 2025'!$D$11))))</f>
        <v>31419</v>
      </c>
      <c r="AA217" s="102">
        <f t="shared" si="3"/>
        <v>31419</v>
      </c>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row>
    <row r="218" spans="1:59" ht="15.6" x14ac:dyDescent="0.3">
      <c r="A218" s="99" t="s">
        <v>88</v>
      </c>
      <c r="B218" s="100" t="str">
        <f>VLOOKUP(A218,'CENTROS DE COSTOS'!A:D,2,0)</f>
        <v>0036-0005</v>
      </c>
      <c r="C218" s="100" t="str">
        <f>VLOOKUP(A218,'CENTROS DE COSTOS'!A:D,3,0)</f>
        <v>Wompi Noroccidente</v>
      </c>
      <c r="D218" s="99">
        <v>5001</v>
      </c>
      <c r="E218" s="99">
        <v>3074114</v>
      </c>
      <c r="F218" s="99">
        <v>16543</v>
      </c>
      <c r="G218" s="100" t="s">
        <v>33</v>
      </c>
      <c r="H218" s="99" t="s">
        <v>120</v>
      </c>
      <c r="I218" s="99" t="s">
        <v>88</v>
      </c>
      <c r="J218" s="99" t="s">
        <v>1720</v>
      </c>
      <c r="K218" s="100" t="s">
        <v>1170</v>
      </c>
      <c r="L218" s="99" t="s">
        <v>7248</v>
      </c>
      <c r="M218" s="101">
        <v>45989.333333333343</v>
      </c>
      <c r="N218" s="101">
        <v>45994.430555555547</v>
      </c>
      <c r="O218" s="100" t="s">
        <v>35</v>
      </c>
      <c r="P218" s="100" t="s">
        <v>35</v>
      </c>
      <c r="Q218" s="99" t="s">
        <v>1414</v>
      </c>
      <c r="R218" s="99" t="s">
        <v>1415</v>
      </c>
      <c r="S218" s="99" t="s">
        <v>9353</v>
      </c>
      <c r="T218" s="99" t="s">
        <v>9139</v>
      </c>
      <c r="U218" s="99">
        <v>48</v>
      </c>
      <c r="V218" s="100" t="str">
        <f>VLOOKUP(D218,TIPOLOGIA!A:F,5,0)</f>
        <v>PRINCIPAL</v>
      </c>
      <c r="W218" s="100" t="str">
        <f>VLOOKUP(D218,TIPOLOGIA!A:F,6,0)</f>
        <v>TERRESTRE</v>
      </c>
      <c r="X218" s="99" t="s">
        <v>1417</v>
      </c>
      <c r="Y218" s="99">
        <v>1</v>
      </c>
      <c r="Z218" s="102">
        <f>IF(T218="SOPORTE_TELEFÓNICO",'TARIFAS 2025'!$B$14,IF(V218="PRINCIPAL",'TARIFAS 2025'!$B$11,IF(V218="INTERMEDIA",'TARIFAS 2025'!$C$11,IF(V218="LEJANA",'TARIFAS 2025'!$D$11))))</f>
        <v>31419</v>
      </c>
      <c r="AA218" s="102">
        <f t="shared" si="3"/>
        <v>31419</v>
      </c>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row>
    <row r="219" spans="1:59" ht="15.6" x14ac:dyDescent="0.3">
      <c r="A219" s="99" t="s">
        <v>88</v>
      </c>
      <c r="B219" s="100" t="str">
        <f>VLOOKUP(A219,'CENTROS DE COSTOS'!A:D,2,0)</f>
        <v>0036-0005</v>
      </c>
      <c r="C219" s="100" t="str">
        <f>VLOOKUP(A219,'CENTROS DE COSTOS'!A:D,3,0)</f>
        <v>Wompi Noroccidente</v>
      </c>
      <c r="D219" s="99">
        <v>5001</v>
      </c>
      <c r="E219" s="99">
        <v>3074800</v>
      </c>
      <c r="F219" s="99">
        <v>78169</v>
      </c>
      <c r="G219" s="100" t="s">
        <v>33</v>
      </c>
      <c r="H219" s="99" t="s">
        <v>120</v>
      </c>
      <c r="I219" s="99" t="s">
        <v>88</v>
      </c>
      <c r="J219" s="99" t="s">
        <v>5895</v>
      </c>
      <c r="K219" s="100" t="s">
        <v>1170</v>
      </c>
      <c r="L219" s="99" t="s">
        <v>7249</v>
      </c>
      <c r="M219" s="101">
        <v>45989.36041666667</v>
      </c>
      <c r="N219" s="101">
        <v>45994.430555555547</v>
      </c>
      <c r="O219" s="100" t="s">
        <v>35</v>
      </c>
      <c r="P219" s="100" t="s">
        <v>35</v>
      </c>
      <c r="Q219" s="99" t="s">
        <v>1414</v>
      </c>
      <c r="R219" s="99" t="s">
        <v>1415</v>
      </c>
      <c r="S219" s="99" t="s">
        <v>9354</v>
      </c>
      <c r="T219" s="99" t="s">
        <v>9139</v>
      </c>
      <c r="U219" s="99">
        <v>56</v>
      </c>
      <c r="V219" s="100" t="str">
        <f>VLOOKUP(D219,TIPOLOGIA!A:F,5,0)</f>
        <v>PRINCIPAL</v>
      </c>
      <c r="W219" s="100" t="str">
        <f>VLOOKUP(D219,TIPOLOGIA!A:F,6,0)</f>
        <v>TERRESTRE</v>
      </c>
      <c r="X219" s="99" t="s">
        <v>1417</v>
      </c>
      <c r="Y219" s="99">
        <v>1</v>
      </c>
      <c r="Z219" s="102">
        <f>IF(T219="SOPORTE_TELEFÓNICO",'TARIFAS 2025'!$B$14,IF(V219="PRINCIPAL",'TARIFAS 2025'!$B$11,IF(V219="INTERMEDIA",'TARIFAS 2025'!$C$11,IF(V219="LEJANA",'TARIFAS 2025'!$D$11))))</f>
        <v>31419</v>
      </c>
      <c r="AA219" s="102">
        <f t="shared" si="3"/>
        <v>31419</v>
      </c>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row>
    <row r="220" spans="1:59" ht="15.6" x14ac:dyDescent="0.3">
      <c r="A220" s="99" t="s">
        <v>88</v>
      </c>
      <c r="B220" s="100" t="str">
        <f>VLOOKUP(A220,'CENTROS DE COSTOS'!A:D,2,0)</f>
        <v>0036-0005</v>
      </c>
      <c r="C220" s="100" t="str">
        <f>VLOOKUP(A220,'CENTROS DE COSTOS'!A:D,3,0)</f>
        <v>Wompi Noroccidente</v>
      </c>
      <c r="D220" s="99">
        <v>5001</v>
      </c>
      <c r="E220" s="99">
        <v>3062862</v>
      </c>
      <c r="F220" s="99">
        <v>51984</v>
      </c>
      <c r="G220" s="100" t="s">
        <v>33</v>
      </c>
      <c r="H220" s="99" t="s">
        <v>120</v>
      </c>
      <c r="I220" s="99" t="s">
        <v>88</v>
      </c>
      <c r="J220" s="99" t="s">
        <v>5896</v>
      </c>
      <c r="K220" s="100" t="s">
        <v>1170</v>
      </c>
      <c r="L220" s="99" t="s">
        <v>7250</v>
      </c>
      <c r="M220" s="101">
        <v>45986.695138888892</v>
      </c>
      <c r="N220" s="101">
        <v>45994.431944444441</v>
      </c>
      <c r="O220" s="100" t="s">
        <v>35</v>
      </c>
      <c r="P220" s="100" t="s">
        <v>35</v>
      </c>
      <c r="Q220" s="99" t="s">
        <v>1414</v>
      </c>
      <c r="R220" s="99" t="s">
        <v>1415</v>
      </c>
      <c r="S220" s="99" t="s">
        <v>9355</v>
      </c>
      <c r="T220" s="99" t="s">
        <v>9139</v>
      </c>
      <c r="U220" s="99">
        <v>64</v>
      </c>
      <c r="V220" s="100" t="str">
        <f>VLOOKUP(D220,TIPOLOGIA!A:F,5,0)</f>
        <v>PRINCIPAL</v>
      </c>
      <c r="W220" s="100" t="str">
        <f>VLOOKUP(D220,TIPOLOGIA!A:F,6,0)</f>
        <v>TERRESTRE</v>
      </c>
      <c r="X220" s="99" t="s">
        <v>1417</v>
      </c>
      <c r="Y220" s="99">
        <v>1</v>
      </c>
      <c r="Z220" s="102">
        <f>IF(T220="SOPORTE_TELEFÓNICO",'TARIFAS 2025'!$B$14,IF(V220="PRINCIPAL",'TARIFAS 2025'!$B$11,IF(V220="INTERMEDIA",'TARIFAS 2025'!$C$11,IF(V220="LEJANA",'TARIFAS 2025'!$D$11))))</f>
        <v>31419</v>
      </c>
      <c r="AA220" s="102">
        <f t="shared" si="3"/>
        <v>31419</v>
      </c>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row>
    <row r="221" spans="1:59" ht="15.6" x14ac:dyDescent="0.3">
      <c r="A221" s="99" t="s">
        <v>77</v>
      </c>
      <c r="B221" s="100" t="str">
        <f>VLOOKUP(A221,'CENTROS DE COSTOS'!A:D,2,0)</f>
        <v>0036-0003</v>
      </c>
      <c r="C221" s="100" t="str">
        <f>VLOOKUP(A221,'CENTROS DE COSTOS'!A:D,3,0)</f>
        <v>Wompi Suroccidente</v>
      </c>
      <c r="D221" s="99">
        <v>76233</v>
      </c>
      <c r="E221" s="99" t="s">
        <v>7031</v>
      </c>
      <c r="F221" s="99">
        <v>66671</v>
      </c>
      <c r="G221" s="100" t="s">
        <v>33</v>
      </c>
      <c r="H221" s="99" t="s">
        <v>1101</v>
      </c>
      <c r="I221" s="99" t="s">
        <v>1110</v>
      </c>
      <c r="J221" s="99" t="s">
        <v>5897</v>
      </c>
      <c r="K221" s="100" t="s">
        <v>1170</v>
      </c>
      <c r="L221" s="99" t="s">
        <v>7251</v>
      </c>
      <c r="M221" s="101">
        <v>45985.348611111112</v>
      </c>
      <c r="N221" s="101">
        <v>45994.435416666667</v>
      </c>
      <c r="O221" s="100" t="s">
        <v>35</v>
      </c>
      <c r="P221" s="100" t="s">
        <v>35</v>
      </c>
      <c r="Q221" s="99" t="s">
        <v>1424</v>
      </c>
      <c r="R221" s="99" t="s">
        <v>2250</v>
      </c>
      <c r="S221" s="99" t="s">
        <v>9356</v>
      </c>
      <c r="T221" s="99" t="s">
        <v>1416</v>
      </c>
      <c r="U221" s="99">
        <v>16</v>
      </c>
      <c r="V221" s="100" t="str">
        <f>VLOOKUP(D221,TIPOLOGIA!A:F,5,0)</f>
        <v>INTERMEDIA</v>
      </c>
      <c r="W221" s="100" t="str">
        <f>VLOOKUP(D221,TIPOLOGIA!A:F,6,0)</f>
        <v>TERRESTRE</v>
      </c>
      <c r="X221" s="99" t="s">
        <v>1563</v>
      </c>
      <c r="Y221" s="99">
        <v>1</v>
      </c>
      <c r="Z221" s="102">
        <f>IF(T221="SOPORTE_TELEFÓNICO",'TARIFAS 2025'!$B$14,IF(V221="PRINCIPAL",'TARIFAS 2025'!$B$11,IF(V221="INTERMEDIA",'TARIFAS 2025'!$C$11,IF(V221="LEJANA",'TARIFAS 2025'!$D$11))))</f>
        <v>36351</v>
      </c>
      <c r="AA221" s="102">
        <f t="shared" si="3"/>
        <v>36351</v>
      </c>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row>
    <row r="222" spans="1:59" ht="15.6" x14ac:dyDescent="0.3">
      <c r="A222" s="99" t="s">
        <v>86</v>
      </c>
      <c r="B222" s="100" t="str">
        <f>VLOOKUP(A222,'CENTROS DE COSTOS'!A:D,2,0)</f>
        <v>0036-0002</v>
      </c>
      <c r="C222" s="100" t="str">
        <f>VLOOKUP(A222,'CENTROS DE COSTOS'!A:D,3,0)</f>
        <v>Wompi Eje Cafetero</v>
      </c>
      <c r="D222" s="99">
        <v>17001</v>
      </c>
      <c r="E222" s="99">
        <v>3076271</v>
      </c>
      <c r="F222" s="99">
        <v>45650</v>
      </c>
      <c r="G222" s="100" t="s">
        <v>33</v>
      </c>
      <c r="H222" s="99" t="s">
        <v>126</v>
      </c>
      <c r="I222" s="99" t="s">
        <v>86</v>
      </c>
      <c r="J222" s="99" t="s">
        <v>5898</v>
      </c>
      <c r="K222" s="100" t="s">
        <v>1170</v>
      </c>
      <c r="L222" s="99" t="s">
        <v>7252</v>
      </c>
      <c r="M222" s="101">
        <v>45989.49722222222</v>
      </c>
      <c r="N222" s="101">
        <v>45994.44027777778</v>
      </c>
      <c r="O222" s="100" t="s">
        <v>35</v>
      </c>
      <c r="P222" s="100" t="s">
        <v>35</v>
      </c>
      <c r="Q222" s="99" t="s">
        <v>1414</v>
      </c>
      <c r="R222" s="99" t="s">
        <v>1415</v>
      </c>
      <c r="S222" s="99" t="s">
        <v>9357</v>
      </c>
      <c r="T222" s="99" t="s">
        <v>1172</v>
      </c>
      <c r="U222" s="99">
        <v>64</v>
      </c>
      <c r="V222" s="100" t="str">
        <f>VLOOKUP(D222,TIPOLOGIA!A:F,5,0)</f>
        <v>PRINCIPAL</v>
      </c>
      <c r="W222" s="100" t="str">
        <f>VLOOKUP(D222,TIPOLOGIA!A:F,6,0)</f>
        <v>TERRESTRE</v>
      </c>
      <c r="X222" s="99" t="s">
        <v>1207</v>
      </c>
      <c r="Y222" s="99">
        <v>1</v>
      </c>
      <c r="Z222" s="102">
        <f>IF(T222="SOPORTE_TELEFÓNICO",'TARIFAS 2025'!$B$14,IF(V222="PRINCIPAL",'TARIFAS 2025'!$B$11,IF(V222="INTERMEDIA",'TARIFAS 2025'!$C$11,IF(V222="LEJANA",'TARIFAS 2025'!$D$11))))</f>
        <v>31419</v>
      </c>
      <c r="AA222" s="102">
        <f t="shared" si="3"/>
        <v>31419</v>
      </c>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row>
    <row r="223" spans="1:59" ht="15.6" x14ac:dyDescent="0.3">
      <c r="A223" s="99" t="s">
        <v>71</v>
      </c>
      <c r="B223" s="100" t="str">
        <f>VLOOKUP(A223,'CENTROS DE COSTOS'!A:D,2,0)</f>
        <v>0036-0004</v>
      </c>
      <c r="C223" s="100" t="str">
        <f>VLOOKUP(A223,'CENTROS DE COSTOS'!A:D,3,0)</f>
        <v>Wompi Centro</v>
      </c>
      <c r="D223" s="99">
        <v>11001</v>
      </c>
      <c r="E223" s="99">
        <v>3076704</v>
      </c>
      <c r="F223" s="99">
        <v>44035</v>
      </c>
      <c r="G223" s="100" t="s">
        <v>33</v>
      </c>
      <c r="H223" s="99" t="s">
        <v>618</v>
      </c>
      <c r="I223" s="99" t="s">
        <v>71</v>
      </c>
      <c r="J223" s="99" t="s">
        <v>5899</v>
      </c>
      <c r="K223" s="100" t="s">
        <v>1170</v>
      </c>
      <c r="L223" s="99" t="s">
        <v>7253</v>
      </c>
      <c r="M223" s="101">
        <v>45989.554166666669</v>
      </c>
      <c r="N223" s="101">
        <v>45994.441666666673</v>
      </c>
      <c r="O223" s="100" t="s">
        <v>35</v>
      </c>
      <c r="P223" s="100" t="s">
        <v>35</v>
      </c>
      <c r="Q223" s="99" t="s">
        <v>1414</v>
      </c>
      <c r="R223" s="99" t="s">
        <v>1415</v>
      </c>
      <c r="S223" s="99" t="s">
        <v>9358</v>
      </c>
      <c r="T223" s="99" t="s">
        <v>1172</v>
      </c>
      <c r="U223" s="99">
        <v>48</v>
      </c>
      <c r="V223" s="100" t="str">
        <f>VLOOKUP(D223,TIPOLOGIA!A:F,5,0)</f>
        <v>PRINCIPAL</v>
      </c>
      <c r="W223" s="100" t="str">
        <f>VLOOKUP(D223,TIPOLOGIA!A:F,6,0)</f>
        <v>TERRESTRE</v>
      </c>
      <c r="X223" s="99" t="s">
        <v>1857</v>
      </c>
      <c r="Y223" s="99">
        <v>1</v>
      </c>
      <c r="Z223" s="102">
        <f>IF(T223="SOPORTE_TELEFÓNICO",'TARIFAS 2025'!$B$14,IF(V223="PRINCIPAL",'TARIFAS 2025'!$B$11,IF(V223="INTERMEDIA",'TARIFAS 2025'!$C$11,IF(V223="LEJANA",'TARIFAS 2025'!$D$11))))</f>
        <v>31419</v>
      </c>
      <c r="AA223" s="102">
        <f t="shared" si="3"/>
        <v>31419</v>
      </c>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row>
    <row r="224" spans="1:59" ht="15.6" x14ac:dyDescent="0.3">
      <c r="A224" s="99" t="s">
        <v>86</v>
      </c>
      <c r="B224" s="100" t="str">
        <f>VLOOKUP(A224,'CENTROS DE COSTOS'!A:D,2,0)</f>
        <v>0036-0002</v>
      </c>
      <c r="C224" s="100" t="str">
        <f>VLOOKUP(A224,'CENTROS DE COSTOS'!A:D,3,0)</f>
        <v>Wompi Eje Cafetero</v>
      </c>
      <c r="D224" s="99">
        <v>17001</v>
      </c>
      <c r="E224" s="99">
        <v>3073339</v>
      </c>
      <c r="F224" s="99">
        <v>13260</v>
      </c>
      <c r="G224" s="100" t="s">
        <v>33</v>
      </c>
      <c r="H224" s="99" t="s">
        <v>126</v>
      </c>
      <c r="I224" s="99" t="s">
        <v>86</v>
      </c>
      <c r="J224" s="99" t="s">
        <v>5900</v>
      </c>
      <c r="K224" s="100" t="s">
        <v>1170</v>
      </c>
      <c r="L224" s="99" t="s">
        <v>7254</v>
      </c>
      <c r="M224" s="101">
        <v>45988.67291666667</v>
      </c>
      <c r="N224" s="101">
        <v>45994.45208333333</v>
      </c>
      <c r="O224" s="100" t="s">
        <v>35</v>
      </c>
      <c r="P224" s="100" t="s">
        <v>35</v>
      </c>
      <c r="Q224" s="99" t="s">
        <v>1414</v>
      </c>
      <c r="R224" s="99" t="s">
        <v>1415</v>
      </c>
      <c r="S224" s="99" t="s">
        <v>9359</v>
      </c>
      <c r="T224" s="99" t="s">
        <v>1172</v>
      </c>
      <c r="U224" s="99">
        <v>64</v>
      </c>
      <c r="V224" s="100" t="str">
        <f>VLOOKUP(D224,TIPOLOGIA!A:F,5,0)</f>
        <v>PRINCIPAL</v>
      </c>
      <c r="W224" s="100" t="str">
        <f>VLOOKUP(D224,TIPOLOGIA!A:F,6,0)</f>
        <v>TERRESTRE</v>
      </c>
      <c r="X224" s="99" t="s">
        <v>1207</v>
      </c>
      <c r="Y224" s="99">
        <v>1</v>
      </c>
      <c r="Z224" s="102">
        <f>IF(T224="SOPORTE_TELEFÓNICO",'TARIFAS 2025'!$B$14,IF(V224="PRINCIPAL",'TARIFAS 2025'!$B$11,IF(V224="INTERMEDIA",'TARIFAS 2025'!$C$11,IF(V224="LEJANA",'TARIFAS 2025'!$D$11))))</f>
        <v>31419</v>
      </c>
      <c r="AA224" s="102">
        <f t="shared" si="3"/>
        <v>31419</v>
      </c>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row>
    <row r="225" spans="1:59" ht="15.6" x14ac:dyDescent="0.3">
      <c r="A225" s="99" t="s">
        <v>90</v>
      </c>
      <c r="B225" s="100" t="str">
        <f>VLOOKUP(A225,'CENTROS DE COSTOS'!A:D,2,0)</f>
        <v>0036-0006</v>
      </c>
      <c r="C225" s="100" t="str">
        <f>VLOOKUP(A225,'CENTROS DE COSTOS'!A:D,3,0)</f>
        <v>Wompi Oriente</v>
      </c>
      <c r="D225" s="99">
        <v>41306</v>
      </c>
      <c r="E225" s="99">
        <v>3077899</v>
      </c>
      <c r="F225" s="99">
        <v>10037</v>
      </c>
      <c r="G225" s="100" t="s">
        <v>33</v>
      </c>
      <c r="H225" s="99" t="s">
        <v>740</v>
      </c>
      <c r="I225" s="99" t="s">
        <v>751</v>
      </c>
      <c r="J225" s="99" t="s">
        <v>5901</v>
      </c>
      <c r="K225" s="100" t="s">
        <v>1170</v>
      </c>
      <c r="L225" s="99" t="s">
        <v>7255</v>
      </c>
      <c r="M225" s="101">
        <v>45992.333333333343</v>
      </c>
      <c r="N225" s="101">
        <v>45994.470138888893</v>
      </c>
      <c r="O225" s="100" t="s">
        <v>35</v>
      </c>
      <c r="P225" s="100" t="s">
        <v>35</v>
      </c>
      <c r="Q225" s="99" t="s">
        <v>1414</v>
      </c>
      <c r="R225" s="99" t="s">
        <v>1415</v>
      </c>
      <c r="S225" s="99" t="s">
        <v>9360</v>
      </c>
      <c r="T225" s="99" t="s">
        <v>1416</v>
      </c>
      <c r="U225" s="99">
        <v>32</v>
      </c>
      <c r="V225" s="100" t="str">
        <f>VLOOKUP(D225,TIPOLOGIA!A:F,5,0)</f>
        <v>INTERMEDIA</v>
      </c>
      <c r="W225" s="100" t="str">
        <f>VLOOKUP(D225,TIPOLOGIA!A:F,6,0)</f>
        <v>TERRESTRE</v>
      </c>
      <c r="X225" s="99" t="s">
        <v>2257</v>
      </c>
      <c r="Y225" s="99">
        <v>1</v>
      </c>
      <c r="Z225" s="102">
        <f>IF(T225="SOPORTE_TELEFÓNICO",'TARIFAS 2025'!$B$14,IF(V225="PRINCIPAL",'TARIFAS 2025'!$B$11,IF(V225="INTERMEDIA",'TARIFAS 2025'!$C$11,IF(V225="LEJANA",'TARIFAS 2025'!$D$11))))</f>
        <v>36351</v>
      </c>
      <c r="AA225" s="102">
        <f t="shared" si="3"/>
        <v>36351</v>
      </c>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row>
    <row r="226" spans="1:59" ht="15.6" x14ac:dyDescent="0.3">
      <c r="A226" s="99" t="s">
        <v>74</v>
      </c>
      <c r="B226" s="100" t="str">
        <f>VLOOKUP(A226,'CENTROS DE COSTOS'!A:D,2,0)</f>
        <v>0036-0007</v>
      </c>
      <c r="C226" s="100" t="str">
        <f>VLOOKUP(A226,'CENTROS DE COSTOS'!A:D,3,0)</f>
        <v>Wompi Santander</v>
      </c>
      <c r="D226" s="99">
        <v>68001</v>
      </c>
      <c r="E226" s="99">
        <v>3092543</v>
      </c>
      <c r="F226" s="99">
        <v>60864</v>
      </c>
      <c r="G226" s="100" t="s">
        <v>33</v>
      </c>
      <c r="H226" s="99" t="s">
        <v>963</v>
      </c>
      <c r="I226" s="99" t="s">
        <v>74</v>
      </c>
      <c r="J226" s="99" t="s">
        <v>5902</v>
      </c>
      <c r="K226" s="100" t="s">
        <v>1170</v>
      </c>
      <c r="L226" s="99" t="s">
        <v>7256</v>
      </c>
      <c r="M226" s="101">
        <v>45993.63958333333</v>
      </c>
      <c r="N226" s="101">
        <v>45994.470138888893</v>
      </c>
      <c r="O226" s="100" t="s">
        <v>35</v>
      </c>
      <c r="P226" s="100" t="s">
        <v>35</v>
      </c>
      <c r="Q226" s="99" t="s">
        <v>1414</v>
      </c>
      <c r="R226" s="99" t="s">
        <v>1415</v>
      </c>
      <c r="S226" s="99" t="s">
        <v>9361</v>
      </c>
      <c r="T226" s="99" t="s">
        <v>1172</v>
      </c>
      <c r="U226" s="99">
        <v>48</v>
      </c>
      <c r="V226" s="100" t="str">
        <f>VLOOKUP(D226,TIPOLOGIA!A:F,5,0)</f>
        <v>PRINCIPAL</v>
      </c>
      <c r="W226" s="100" t="str">
        <f>VLOOKUP(D226,TIPOLOGIA!A:F,6,0)</f>
        <v>TERRESTRE</v>
      </c>
      <c r="X226" s="99" t="s">
        <v>1178</v>
      </c>
      <c r="Y226" s="99">
        <v>1</v>
      </c>
      <c r="Z226" s="102">
        <f>IF(T226="SOPORTE_TELEFÓNICO",'TARIFAS 2025'!$B$14,IF(V226="PRINCIPAL",'TARIFAS 2025'!$B$11,IF(V226="INTERMEDIA",'TARIFAS 2025'!$C$11,IF(V226="LEJANA",'TARIFAS 2025'!$D$11))))</f>
        <v>31419</v>
      </c>
      <c r="AA226" s="102">
        <f t="shared" si="3"/>
        <v>31419</v>
      </c>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row>
    <row r="227" spans="1:59" ht="15.6" x14ac:dyDescent="0.3">
      <c r="A227" s="99" t="s">
        <v>89</v>
      </c>
      <c r="B227" s="100" t="str">
        <f>VLOOKUP(A227,'CENTROS DE COSTOS'!A:D,2,0)</f>
        <v>0036-0001</v>
      </c>
      <c r="C227" s="100" t="str">
        <f>VLOOKUP(A227,'CENTROS DE COSTOS'!A:D,3,0)</f>
        <v>Wompi Costa</v>
      </c>
      <c r="D227" s="99">
        <v>23807</v>
      </c>
      <c r="E227" s="99">
        <v>3070749</v>
      </c>
      <c r="F227" s="99">
        <v>76981</v>
      </c>
      <c r="G227" s="100" t="s">
        <v>33</v>
      </c>
      <c r="H227" s="99" t="s">
        <v>276</v>
      </c>
      <c r="I227" s="99" t="s">
        <v>615</v>
      </c>
      <c r="J227" s="99" t="s">
        <v>5903</v>
      </c>
      <c r="K227" s="100" t="s">
        <v>1170</v>
      </c>
      <c r="L227" s="99" t="s">
        <v>7257</v>
      </c>
      <c r="M227" s="101">
        <v>45988.428472222222</v>
      </c>
      <c r="N227" s="101">
        <v>45994.470833333333</v>
      </c>
      <c r="O227" s="100" t="s">
        <v>35</v>
      </c>
      <c r="P227" s="100" t="s">
        <v>35</v>
      </c>
      <c r="Q227" s="99" t="s">
        <v>1414</v>
      </c>
      <c r="R227" s="99" t="s">
        <v>1415</v>
      </c>
      <c r="S227" s="99" t="s">
        <v>9362</v>
      </c>
      <c r="T227" s="99" t="s">
        <v>1416</v>
      </c>
      <c r="U227" s="99">
        <v>32</v>
      </c>
      <c r="V227" s="100" t="str">
        <f>VLOOKUP(D227,TIPOLOGIA!A:F,5,0)</f>
        <v>LEJANA</v>
      </c>
      <c r="W227" s="100" t="str">
        <f>VLOOKUP(D227,TIPOLOGIA!A:F,6,0)</f>
        <v>TERRESTRE</v>
      </c>
      <c r="X227" s="99" t="s">
        <v>1563</v>
      </c>
      <c r="Y227" s="99">
        <v>1</v>
      </c>
      <c r="Z227" s="102">
        <f>IF(T227="SOPORTE_TELEFÓNICO",'TARIFAS 2025'!$B$14,IF(V227="PRINCIPAL",'TARIFAS 2025'!$B$11,IF(V227="INTERMEDIA",'TARIFAS 2025'!$C$11,IF(V227="LEJANA",'TARIFAS 2025'!$D$11))))</f>
        <v>40250</v>
      </c>
      <c r="AA227" s="102">
        <f t="shared" si="3"/>
        <v>40250</v>
      </c>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row>
    <row r="228" spans="1:59" ht="15.6" x14ac:dyDescent="0.3">
      <c r="A228" s="99" t="s">
        <v>95</v>
      </c>
      <c r="B228" s="100" t="str">
        <f>VLOOKUP(A228,'CENTROS DE COSTOS'!A:D,2,0)</f>
        <v>0036-0001</v>
      </c>
      <c r="C228" s="100" t="str">
        <f>VLOOKUP(A228,'CENTROS DE COSTOS'!A:D,3,0)</f>
        <v>Wompi Costa</v>
      </c>
      <c r="D228" s="99">
        <v>70400</v>
      </c>
      <c r="E228" s="99">
        <v>3068497</v>
      </c>
      <c r="F228" s="99">
        <v>11078</v>
      </c>
      <c r="G228" s="100" t="s">
        <v>33</v>
      </c>
      <c r="H228" s="99" t="s">
        <v>504</v>
      </c>
      <c r="I228" s="99" t="s">
        <v>132</v>
      </c>
      <c r="J228" s="99" t="s">
        <v>5904</v>
      </c>
      <c r="K228" s="100" t="s">
        <v>1170</v>
      </c>
      <c r="L228" s="99" t="s">
        <v>7258</v>
      </c>
      <c r="M228" s="101">
        <v>45988.333333333343</v>
      </c>
      <c r="N228" s="101">
        <v>45994.47152777778</v>
      </c>
      <c r="O228" s="100" t="s">
        <v>35</v>
      </c>
      <c r="P228" s="100" t="s">
        <v>35</v>
      </c>
      <c r="Q228" s="99" t="s">
        <v>1414</v>
      </c>
      <c r="R228" s="99" t="s">
        <v>1415</v>
      </c>
      <c r="S228" s="99" t="s">
        <v>9363</v>
      </c>
      <c r="T228" s="99" t="s">
        <v>1416</v>
      </c>
      <c r="U228" s="99">
        <v>64</v>
      </c>
      <c r="V228" s="100" t="str">
        <f>VLOOKUP(D228,TIPOLOGIA!A:F,5,0)</f>
        <v>INTERMEDIA</v>
      </c>
      <c r="W228" s="100" t="str">
        <f>VLOOKUP(D228,TIPOLOGIA!A:F,6,0)</f>
        <v>TERRESTRE</v>
      </c>
      <c r="X228" s="99" t="s">
        <v>1563</v>
      </c>
      <c r="Y228" s="99">
        <v>1</v>
      </c>
      <c r="Z228" s="102">
        <f>IF(T228="SOPORTE_TELEFÓNICO",'TARIFAS 2025'!$B$14,IF(V228="PRINCIPAL",'TARIFAS 2025'!$B$11,IF(V228="INTERMEDIA",'TARIFAS 2025'!$C$11,IF(V228="LEJANA",'TARIFAS 2025'!$D$11))))</f>
        <v>36351</v>
      </c>
      <c r="AA228" s="102">
        <f t="shared" si="3"/>
        <v>36351</v>
      </c>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row>
    <row r="229" spans="1:59" ht="15.6" x14ac:dyDescent="0.3">
      <c r="A229" s="99" t="s">
        <v>96</v>
      </c>
      <c r="B229" s="100" t="str">
        <f>VLOOKUP(A229,'CENTROS DE COSTOS'!A:D,2,0)</f>
        <v>0036-0007</v>
      </c>
      <c r="C229" s="100" t="str">
        <f>VLOOKUP(A229,'CENTROS DE COSTOS'!A:D,3,0)</f>
        <v>Wompi Santander</v>
      </c>
      <c r="D229" s="99">
        <v>15806</v>
      </c>
      <c r="E229" s="99">
        <v>3081701</v>
      </c>
      <c r="F229" s="99">
        <v>29530</v>
      </c>
      <c r="G229" s="100" t="s">
        <v>33</v>
      </c>
      <c r="H229" s="99" t="s">
        <v>322</v>
      </c>
      <c r="I229" s="99" t="s">
        <v>423</v>
      </c>
      <c r="J229" s="99" t="s">
        <v>5905</v>
      </c>
      <c r="K229" s="100" t="s">
        <v>1170</v>
      </c>
      <c r="L229" s="99" t="s">
        <v>7259</v>
      </c>
      <c r="M229" s="101">
        <v>45992.397916666669</v>
      </c>
      <c r="N229" s="101">
        <v>45994.472222222219</v>
      </c>
      <c r="O229" s="100" t="s">
        <v>35</v>
      </c>
      <c r="P229" s="100" t="s">
        <v>35</v>
      </c>
      <c r="Q229" s="99" t="s">
        <v>1414</v>
      </c>
      <c r="R229" s="99" t="s">
        <v>1415</v>
      </c>
      <c r="S229" s="99" t="s">
        <v>9364</v>
      </c>
      <c r="T229" s="99" t="s">
        <v>1416</v>
      </c>
      <c r="U229" s="99">
        <v>40</v>
      </c>
      <c r="V229" s="100" t="str">
        <f>VLOOKUP(D229,TIPOLOGIA!A:F,5,0)</f>
        <v>INTERMEDIA</v>
      </c>
      <c r="W229" s="100" t="str">
        <f>VLOOKUP(D229,TIPOLOGIA!A:F,6,0)</f>
        <v>TERRESTRE</v>
      </c>
      <c r="X229" s="99" t="s">
        <v>2257</v>
      </c>
      <c r="Y229" s="99">
        <v>1</v>
      </c>
      <c r="Z229" s="102">
        <f>IF(T229="SOPORTE_TELEFÓNICO",'TARIFAS 2025'!$B$14,IF(V229="PRINCIPAL",'TARIFAS 2025'!$B$11,IF(V229="INTERMEDIA",'TARIFAS 2025'!$C$11,IF(V229="LEJANA",'TARIFAS 2025'!$D$11))))</f>
        <v>36351</v>
      </c>
      <c r="AA229" s="102">
        <f t="shared" si="3"/>
        <v>36351</v>
      </c>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row>
    <row r="230" spans="1:59" ht="15.6" x14ac:dyDescent="0.3">
      <c r="A230" s="99" t="s">
        <v>71</v>
      </c>
      <c r="B230" s="100" t="str">
        <f>VLOOKUP(A230,'CENTROS DE COSTOS'!A:D,2,0)</f>
        <v>0036-0004</v>
      </c>
      <c r="C230" s="100" t="str">
        <f>VLOOKUP(A230,'CENTROS DE COSTOS'!A:D,3,0)</f>
        <v>Wompi Centro</v>
      </c>
      <c r="D230" s="99">
        <v>11001</v>
      </c>
      <c r="E230" s="99">
        <v>3088776</v>
      </c>
      <c r="F230" s="99">
        <v>72528</v>
      </c>
      <c r="G230" s="100" t="s">
        <v>33</v>
      </c>
      <c r="H230" s="99" t="s">
        <v>618</v>
      </c>
      <c r="I230" s="99" t="s">
        <v>71</v>
      </c>
      <c r="J230" s="99" t="s">
        <v>1892</v>
      </c>
      <c r="K230" s="100" t="s">
        <v>1170</v>
      </c>
      <c r="L230" s="99" t="s">
        <v>7260</v>
      </c>
      <c r="M230" s="101">
        <v>45993.379861111112</v>
      </c>
      <c r="N230" s="101">
        <v>45994.474305555559</v>
      </c>
      <c r="O230" s="100" t="s">
        <v>35</v>
      </c>
      <c r="P230" s="100" t="s">
        <v>35</v>
      </c>
      <c r="Q230" s="99" t="s">
        <v>1414</v>
      </c>
      <c r="R230" s="99" t="s">
        <v>1415</v>
      </c>
      <c r="S230" s="99" t="s">
        <v>9365</v>
      </c>
      <c r="T230" s="99" t="s">
        <v>1172</v>
      </c>
      <c r="U230" s="99">
        <v>56</v>
      </c>
      <c r="V230" s="100" t="str">
        <f>VLOOKUP(D230,TIPOLOGIA!A:F,5,0)</f>
        <v>PRINCIPAL</v>
      </c>
      <c r="W230" s="100" t="str">
        <f>VLOOKUP(D230,TIPOLOGIA!A:F,6,0)</f>
        <v>TERRESTRE</v>
      </c>
      <c r="X230" s="99" t="s">
        <v>1198</v>
      </c>
      <c r="Y230" s="99">
        <v>1</v>
      </c>
      <c r="Z230" s="102">
        <f>IF(T230="SOPORTE_TELEFÓNICO",'TARIFAS 2025'!$B$14,IF(V230="PRINCIPAL",'TARIFAS 2025'!$B$11,IF(V230="INTERMEDIA",'TARIFAS 2025'!$C$11,IF(V230="LEJANA",'TARIFAS 2025'!$D$11))))</f>
        <v>31419</v>
      </c>
      <c r="AA230" s="102">
        <f t="shared" si="3"/>
        <v>31419</v>
      </c>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row>
    <row r="231" spans="1:59" ht="15.6" x14ac:dyDescent="0.3">
      <c r="A231" s="99" t="s">
        <v>81</v>
      </c>
      <c r="B231" s="100" t="str">
        <f>VLOOKUP(A231,'CENTROS DE COSTOS'!A:D,2,0)</f>
        <v>0036-0007</v>
      </c>
      <c r="C231" s="100" t="str">
        <f>VLOOKUP(A231,'CENTROS DE COSTOS'!A:D,3,0)</f>
        <v>Wompi Santander</v>
      </c>
      <c r="D231" s="99">
        <v>54001</v>
      </c>
      <c r="E231" s="99">
        <v>3086073</v>
      </c>
      <c r="F231" s="99">
        <v>75609</v>
      </c>
      <c r="G231" s="100" t="s">
        <v>33</v>
      </c>
      <c r="H231" s="99" t="s">
        <v>891</v>
      </c>
      <c r="I231" s="99" t="s">
        <v>81</v>
      </c>
      <c r="J231" s="99" t="s">
        <v>5906</v>
      </c>
      <c r="K231" s="100" t="s">
        <v>1170</v>
      </c>
      <c r="L231" s="99" t="s">
        <v>7261</v>
      </c>
      <c r="M231" s="101">
        <v>45992.647916666669</v>
      </c>
      <c r="N231" s="101">
        <v>45994.476388888892</v>
      </c>
      <c r="O231" s="100" t="s">
        <v>35</v>
      </c>
      <c r="P231" s="100" t="s">
        <v>35</v>
      </c>
      <c r="Q231" s="99" t="s">
        <v>1414</v>
      </c>
      <c r="R231" s="99" t="s">
        <v>1415</v>
      </c>
      <c r="S231" s="99" t="s">
        <v>9366</v>
      </c>
      <c r="T231" s="99" t="s">
        <v>1172</v>
      </c>
      <c r="U231" s="99">
        <v>24</v>
      </c>
      <c r="V231" s="100" t="str">
        <f>VLOOKUP(D231,TIPOLOGIA!A:F,5,0)</f>
        <v>PRINCIPAL</v>
      </c>
      <c r="W231" s="100" t="str">
        <f>VLOOKUP(D231,TIPOLOGIA!A:F,6,0)</f>
        <v>TERRESTRE</v>
      </c>
      <c r="X231" s="99" t="s">
        <v>1199</v>
      </c>
      <c r="Y231" s="99">
        <v>1</v>
      </c>
      <c r="Z231" s="102">
        <f>IF(T231="SOPORTE_TELEFÓNICO",'TARIFAS 2025'!$B$14,IF(V231="PRINCIPAL",'TARIFAS 2025'!$B$11,IF(V231="INTERMEDIA",'TARIFAS 2025'!$C$11,IF(V231="LEJANA",'TARIFAS 2025'!$D$11))))</f>
        <v>31419</v>
      </c>
      <c r="AA231" s="102">
        <f t="shared" si="3"/>
        <v>31419</v>
      </c>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row>
    <row r="232" spans="1:59" ht="15.6" x14ac:dyDescent="0.3">
      <c r="A232" s="99" t="s">
        <v>71</v>
      </c>
      <c r="B232" s="100" t="str">
        <f>VLOOKUP(A232,'CENTROS DE COSTOS'!A:D,2,0)</f>
        <v>0036-0004</v>
      </c>
      <c r="C232" s="100" t="str">
        <f>VLOOKUP(A232,'CENTROS DE COSTOS'!A:D,3,0)</f>
        <v>Wompi Centro</v>
      </c>
      <c r="D232" s="99">
        <v>11001</v>
      </c>
      <c r="E232" s="99">
        <v>3091858</v>
      </c>
      <c r="F232" s="99">
        <v>27456</v>
      </c>
      <c r="G232" s="100" t="s">
        <v>33</v>
      </c>
      <c r="H232" s="99" t="s">
        <v>618</v>
      </c>
      <c r="I232" s="99" t="s">
        <v>71</v>
      </c>
      <c r="J232" s="99" t="s">
        <v>5907</v>
      </c>
      <c r="K232" s="100" t="s">
        <v>1170</v>
      </c>
      <c r="L232" s="99" t="s">
        <v>7262</v>
      </c>
      <c r="M232" s="101">
        <v>45993.604166666657</v>
      </c>
      <c r="N232" s="101">
        <v>45994.479166666657</v>
      </c>
      <c r="O232" s="100" t="s">
        <v>35</v>
      </c>
      <c r="P232" s="100" t="s">
        <v>35</v>
      </c>
      <c r="Q232" s="99" t="s">
        <v>1414</v>
      </c>
      <c r="R232" s="99" t="s">
        <v>1415</v>
      </c>
      <c r="S232" s="99" t="s">
        <v>9367</v>
      </c>
      <c r="T232" s="99" t="s">
        <v>1172</v>
      </c>
      <c r="U232" s="99">
        <v>56</v>
      </c>
      <c r="V232" s="100" t="str">
        <f>VLOOKUP(D232,TIPOLOGIA!A:F,5,0)</f>
        <v>PRINCIPAL</v>
      </c>
      <c r="W232" s="100" t="str">
        <f>VLOOKUP(D232,TIPOLOGIA!A:F,6,0)</f>
        <v>TERRESTRE</v>
      </c>
      <c r="X232" s="99" t="s">
        <v>1198</v>
      </c>
      <c r="Y232" s="99">
        <v>1</v>
      </c>
      <c r="Z232" s="102">
        <f>IF(T232="SOPORTE_TELEFÓNICO",'TARIFAS 2025'!$B$14,IF(V232="PRINCIPAL",'TARIFAS 2025'!$B$11,IF(V232="INTERMEDIA",'TARIFAS 2025'!$C$11,IF(V232="LEJANA",'TARIFAS 2025'!$D$11))))</f>
        <v>31419</v>
      </c>
      <c r="AA232" s="102">
        <f t="shared" si="3"/>
        <v>31419</v>
      </c>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row>
    <row r="233" spans="1:59" ht="15.6" x14ac:dyDescent="0.3">
      <c r="A233" s="99" t="s">
        <v>71</v>
      </c>
      <c r="B233" s="100" t="str">
        <f>VLOOKUP(A233,'CENTROS DE COSTOS'!A:D,2,0)</f>
        <v>0036-0004</v>
      </c>
      <c r="C233" s="100" t="str">
        <f>VLOOKUP(A233,'CENTROS DE COSTOS'!A:D,3,0)</f>
        <v>Wompi Centro</v>
      </c>
      <c r="D233" s="99">
        <v>11001</v>
      </c>
      <c r="E233" s="99">
        <v>3084258</v>
      </c>
      <c r="F233" s="99">
        <v>25527</v>
      </c>
      <c r="G233" s="100" t="s">
        <v>33</v>
      </c>
      <c r="H233" s="99" t="s">
        <v>618</v>
      </c>
      <c r="I233" s="99" t="s">
        <v>71</v>
      </c>
      <c r="J233" s="99" t="s">
        <v>3388</v>
      </c>
      <c r="K233" s="100" t="s">
        <v>1170</v>
      </c>
      <c r="L233" s="99" t="s">
        <v>7263</v>
      </c>
      <c r="M233" s="101">
        <v>45992.513194444437</v>
      </c>
      <c r="N233" s="101">
        <v>45994.481249999997</v>
      </c>
      <c r="O233" s="100" t="s">
        <v>35</v>
      </c>
      <c r="P233" s="100" t="s">
        <v>35</v>
      </c>
      <c r="Q233" s="99" t="s">
        <v>1414</v>
      </c>
      <c r="R233" s="99" t="s">
        <v>1415</v>
      </c>
      <c r="S233" s="99" t="s">
        <v>9368</v>
      </c>
      <c r="T233" s="99" t="s">
        <v>1172</v>
      </c>
      <c r="U233" s="99">
        <v>64</v>
      </c>
      <c r="V233" s="100" t="str">
        <f>VLOOKUP(D233,TIPOLOGIA!A:F,5,0)</f>
        <v>PRINCIPAL</v>
      </c>
      <c r="W233" s="100" t="str">
        <f>VLOOKUP(D233,TIPOLOGIA!A:F,6,0)</f>
        <v>TERRESTRE</v>
      </c>
      <c r="X233" s="99" t="s">
        <v>1396</v>
      </c>
      <c r="Y233" s="99">
        <v>1</v>
      </c>
      <c r="Z233" s="102">
        <f>IF(T233="SOPORTE_TELEFÓNICO",'TARIFAS 2025'!$B$14,IF(V233="PRINCIPAL",'TARIFAS 2025'!$B$11,IF(V233="INTERMEDIA",'TARIFAS 2025'!$C$11,IF(V233="LEJANA",'TARIFAS 2025'!$D$11))))</f>
        <v>31419</v>
      </c>
      <c r="AA233" s="102">
        <f t="shared" si="3"/>
        <v>31419</v>
      </c>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row>
    <row r="234" spans="1:59" ht="15.6" x14ac:dyDescent="0.3">
      <c r="A234" s="99" t="s">
        <v>92</v>
      </c>
      <c r="B234" s="100" t="str">
        <f>VLOOKUP(A234,'CENTROS DE COSTOS'!A:D,2,0)</f>
        <v>0036-0002</v>
      </c>
      <c r="C234" s="100" t="str">
        <f>VLOOKUP(A234,'CENTROS DE COSTOS'!A:D,3,0)</f>
        <v>Wompi Eje Cafetero</v>
      </c>
      <c r="D234" s="99">
        <v>63001</v>
      </c>
      <c r="E234" s="99">
        <v>3091515</v>
      </c>
      <c r="F234" s="99">
        <v>36496</v>
      </c>
      <c r="G234" s="100" t="s">
        <v>33</v>
      </c>
      <c r="H234" s="99" t="s">
        <v>939</v>
      </c>
      <c r="I234" s="99" t="s">
        <v>122</v>
      </c>
      <c r="J234" s="99" t="s">
        <v>3737</v>
      </c>
      <c r="K234" s="100" t="s">
        <v>1170</v>
      </c>
      <c r="L234" s="99" t="s">
        <v>7264</v>
      </c>
      <c r="M234" s="101">
        <v>45993.556250000001</v>
      </c>
      <c r="N234" s="101">
        <v>45994.484027777777</v>
      </c>
      <c r="O234" s="100" t="s">
        <v>35</v>
      </c>
      <c r="P234" s="100" t="s">
        <v>35</v>
      </c>
      <c r="Q234" s="99" t="s">
        <v>1414</v>
      </c>
      <c r="R234" s="99" t="s">
        <v>1415</v>
      </c>
      <c r="S234" s="99" t="s">
        <v>9369</v>
      </c>
      <c r="T234" s="99" t="s">
        <v>1172</v>
      </c>
      <c r="U234" s="99">
        <v>64</v>
      </c>
      <c r="V234" s="100" t="str">
        <f>VLOOKUP(D234,TIPOLOGIA!A:F,5,0)</f>
        <v>INTERMEDIA</v>
      </c>
      <c r="W234" s="100" t="str">
        <f>VLOOKUP(D234,TIPOLOGIA!A:F,6,0)</f>
        <v>TERRESTRE</v>
      </c>
      <c r="X234" s="99" t="s">
        <v>1231</v>
      </c>
      <c r="Y234" s="99">
        <v>1</v>
      </c>
      <c r="Z234" s="102">
        <f>IF(T234="SOPORTE_TELEFÓNICO",'TARIFAS 2025'!$B$14,IF(V234="PRINCIPAL",'TARIFAS 2025'!$B$11,IF(V234="INTERMEDIA",'TARIFAS 2025'!$C$11,IF(V234="LEJANA",'TARIFAS 2025'!$D$11))))</f>
        <v>36351</v>
      </c>
      <c r="AA234" s="102">
        <f t="shared" si="3"/>
        <v>36351</v>
      </c>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row>
    <row r="235" spans="1:59" ht="15.6" x14ac:dyDescent="0.3">
      <c r="A235" s="99" t="s">
        <v>77</v>
      </c>
      <c r="B235" s="100" t="str">
        <f>VLOOKUP(A235,'CENTROS DE COSTOS'!A:D,2,0)</f>
        <v>0036-0003</v>
      </c>
      <c r="C235" s="100" t="str">
        <f>VLOOKUP(A235,'CENTROS DE COSTOS'!A:D,3,0)</f>
        <v>Wompi Suroccidente</v>
      </c>
      <c r="D235" s="99">
        <v>19290</v>
      </c>
      <c r="E235" s="99">
        <v>3060406</v>
      </c>
      <c r="F235" s="99">
        <v>74740</v>
      </c>
      <c r="G235" s="100" t="s">
        <v>33</v>
      </c>
      <c r="H235" s="99" t="s">
        <v>498</v>
      </c>
      <c r="I235" s="99" t="s">
        <v>82</v>
      </c>
      <c r="J235" s="99" t="s">
        <v>5908</v>
      </c>
      <c r="K235" s="100" t="s">
        <v>1170</v>
      </c>
      <c r="L235" s="99" t="s">
        <v>7265</v>
      </c>
      <c r="M235" s="101">
        <v>45986.492361111108</v>
      </c>
      <c r="N235" s="101">
        <v>45994.493055555547</v>
      </c>
      <c r="O235" s="100" t="s">
        <v>35</v>
      </c>
      <c r="P235" s="100" t="s">
        <v>35</v>
      </c>
      <c r="Q235" s="99" t="s">
        <v>1414</v>
      </c>
      <c r="R235" s="99" t="s">
        <v>1415</v>
      </c>
      <c r="S235" s="99" t="s">
        <v>9370</v>
      </c>
      <c r="T235" s="99" t="s">
        <v>1416</v>
      </c>
      <c r="U235" s="99">
        <v>24</v>
      </c>
      <c r="V235" s="100" t="str">
        <f>VLOOKUP(D235,TIPOLOGIA!A:F,5,0)</f>
        <v>LEJANA</v>
      </c>
      <c r="W235" s="100" t="str">
        <f>VLOOKUP(D235,TIPOLOGIA!A:F,6,0)</f>
        <v>TERRESTRE</v>
      </c>
      <c r="X235" s="99" t="s">
        <v>1327</v>
      </c>
      <c r="Y235" s="99">
        <v>1</v>
      </c>
      <c r="Z235" s="102">
        <f>IF(T235="SOPORTE_TELEFÓNICO",'TARIFAS 2025'!$B$14,IF(V235="PRINCIPAL",'TARIFAS 2025'!$B$11,IF(V235="INTERMEDIA",'TARIFAS 2025'!$C$11,IF(V235="LEJANA",'TARIFAS 2025'!$D$11))))</f>
        <v>40250</v>
      </c>
      <c r="AA235" s="102">
        <f t="shared" si="3"/>
        <v>40250</v>
      </c>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row>
    <row r="236" spans="1:59" ht="15.6" x14ac:dyDescent="0.3">
      <c r="A236" s="99" t="s">
        <v>90</v>
      </c>
      <c r="B236" s="100" t="str">
        <f>VLOOKUP(A236,'CENTROS DE COSTOS'!A:D,2,0)</f>
        <v>0036-0006</v>
      </c>
      <c r="C236" s="100" t="str">
        <f>VLOOKUP(A236,'CENTROS DE COSTOS'!A:D,3,0)</f>
        <v>Wompi Oriente</v>
      </c>
      <c r="D236" s="99">
        <v>41797</v>
      </c>
      <c r="E236" s="99">
        <v>3058671</v>
      </c>
      <c r="F236" s="99">
        <v>58905</v>
      </c>
      <c r="G236" s="100" t="s">
        <v>33</v>
      </c>
      <c r="H236" s="99" t="s">
        <v>740</v>
      </c>
      <c r="I236" s="99" t="s">
        <v>770</v>
      </c>
      <c r="J236" s="99" t="s">
        <v>5909</v>
      </c>
      <c r="K236" s="100" t="s">
        <v>1170</v>
      </c>
      <c r="L236" s="99" t="s">
        <v>7266</v>
      </c>
      <c r="M236" s="101">
        <v>45986.394444444442</v>
      </c>
      <c r="N236" s="101">
        <v>45994.497916666667</v>
      </c>
      <c r="O236" s="100" t="s">
        <v>35</v>
      </c>
      <c r="P236" s="100" t="s">
        <v>35</v>
      </c>
      <c r="Q236" s="99" t="s">
        <v>1414</v>
      </c>
      <c r="R236" s="99" t="s">
        <v>1415</v>
      </c>
      <c r="S236" s="99" t="s">
        <v>9371</v>
      </c>
      <c r="T236" s="99" t="s">
        <v>1416</v>
      </c>
      <c r="U236" s="99">
        <v>24</v>
      </c>
      <c r="V236" s="100" t="str">
        <f>VLOOKUP(D236,TIPOLOGIA!A:F,5,0)</f>
        <v>INTERMEDIA</v>
      </c>
      <c r="W236" s="100" t="str">
        <f>VLOOKUP(D236,TIPOLOGIA!A:F,6,0)</f>
        <v>TERRESTRE</v>
      </c>
      <c r="X236" s="99" t="s">
        <v>1453</v>
      </c>
      <c r="Y236" s="99">
        <v>1</v>
      </c>
      <c r="Z236" s="102">
        <f>IF(T236="SOPORTE_TELEFÓNICO",'TARIFAS 2025'!$B$14,IF(V236="PRINCIPAL",'TARIFAS 2025'!$B$11,IF(V236="INTERMEDIA",'TARIFAS 2025'!$C$11,IF(V236="LEJANA",'TARIFAS 2025'!$D$11))))</f>
        <v>36351</v>
      </c>
      <c r="AA236" s="102">
        <f t="shared" si="3"/>
        <v>36351</v>
      </c>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row>
    <row r="237" spans="1:59" ht="15.6" x14ac:dyDescent="0.3">
      <c r="A237" s="99" t="s">
        <v>77</v>
      </c>
      <c r="B237" s="100" t="str">
        <f>VLOOKUP(A237,'CENTROS DE COSTOS'!A:D,2,0)</f>
        <v>0036-0003</v>
      </c>
      <c r="C237" s="100" t="str">
        <f>VLOOKUP(A237,'CENTROS DE COSTOS'!A:D,3,0)</f>
        <v>Wompi Suroccidente</v>
      </c>
      <c r="D237" s="99">
        <v>76001</v>
      </c>
      <c r="E237" s="99">
        <v>3090020</v>
      </c>
      <c r="F237" s="99">
        <v>74801</v>
      </c>
      <c r="G237" s="100" t="s">
        <v>33</v>
      </c>
      <c r="H237" s="99" t="s">
        <v>1101</v>
      </c>
      <c r="I237" s="99" t="s">
        <v>77</v>
      </c>
      <c r="J237" s="99" t="s">
        <v>5910</v>
      </c>
      <c r="K237" s="100" t="s">
        <v>1170</v>
      </c>
      <c r="L237" s="99" t="s">
        <v>7267</v>
      </c>
      <c r="M237" s="101">
        <v>45993.4375</v>
      </c>
      <c r="N237" s="101">
        <v>45994.506249999999</v>
      </c>
      <c r="O237" s="100" t="s">
        <v>35</v>
      </c>
      <c r="P237" s="100" t="s">
        <v>35</v>
      </c>
      <c r="Q237" s="99" t="s">
        <v>1414</v>
      </c>
      <c r="R237" s="99" t="s">
        <v>1415</v>
      </c>
      <c r="S237" s="99" t="s">
        <v>9372</v>
      </c>
      <c r="T237" s="99" t="s">
        <v>1172</v>
      </c>
      <c r="U237" s="99">
        <v>32</v>
      </c>
      <c r="V237" s="100" t="str">
        <f>VLOOKUP(D237,TIPOLOGIA!A:F,5,0)</f>
        <v>PRINCIPAL</v>
      </c>
      <c r="W237" s="100" t="str">
        <f>VLOOKUP(D237,TIPOLOGIA!A:F,6,0)</f>
        <v>TERRESTRE</v>
      </c>
      <c r="X237" s="99" t="s">
        <v>1856</v>
      </c>
      <c r="Y237" s="99">
        <v>1</v>
      </c>
      <c r="Z237" s="102">
        <f>IF(T237="SOPORTE_TELEFÓNICO",'TARIFAS 2025'!$B$14,IF(V237="PRINCIPAL",'TARIFAS 2025'!$B$11,IF(V237="INTERMEDIA",'TARIFAS 2025'!$C$11,IF(V237="LEJANA",'TARIFAS 2025'!$D$11))))</f>
        <v>31419</v>
      </c>
      <c r="AA237" s="102">
        <f t="shared" si="3"/>
        <v>31419</v>
      </c>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row>
    <row r="238" spans="1:59" ht="15.6" x14ac:dyDescent="0.3">
      <c r="A238" s="99" t="s">
        <v>92</v>
      </c>
      <c r="B238" s="100" t="str">
        <f>VLOOKUP(A238,'CENTROS DE COSTOS'!A:D,2,0)</f>
        <v>0036-0002</v>
      </c>
      <c r="C238" s="100" t="str">
        <f>VLOOKUP(A238,'CENTROS DE COSTOS'!A:D,3,0)</f>
        <v>Wompi Eje Cafetero</v>
      </c>
      <c r="D238" s="99">
        <v>66001</v>
      </c>
      <c r="E238" s="99">
        <v>3082484</v>
      </c>
      <c r="F238" s="99">
        <v>46241</v>
      </c>
      <c r="G238" s="100" t="s">
        <v>33</v>
      </c>
      <c r="H238" s="99" t="s">
        <v>458</v>
      </c>
      <c r="I238" s="99" t="s">
        <v>92</v>
      </c>
      <c r="J238" s="99" t="s">
        <v>5911</v>
      </c>
      <c r="K238" s="100" t="s">
        <v>1170</v>
      </c>
      <c r="L238" s="99" t="s">
        <v>7268</v>
      </c>
      <c r="M238" s="101">
        <v>45992.438888888893</v>
      </c>
      <c r="N238" s="101">
        <v>45994.515277777777</v>
      </c>
      <c r="O238" s="100" t="s">
        <v>35</v>
      </c>
      <c r="P238" s="100" t="s">
        <v>35</v>
      </c>
      <c r="Q238" s="99" t="s">
        <v>1424</v>
      </c>
      <c r="R238" s="99" t="s">
        <v>1425</v>
      </c>
      <c r="S238" s="99" t="s">
        <v>9373</v>
      </c>
      <c r="T238" s="99" t="s">
        <v>1172</v>
      </c>
      <c r="U238" s="99"/>
      <c r="V238" s="100" t="str">
        <f>VLOOKUP(D238,TIPOLOGIA!A:F,5,0)</f>
        <v>PRINCIPAL</v>
      </c>
      <c r="W238" s="100" t="str">
        <f>VLOOKUP(D238,TIPOLOGIA!A:F,6,0)</f>
        <v>TERRESTRE</v>
      </c>
      <c r="X238" s="99" t="s">
        <v>1193</v>
      </c>
      <c r="Y238" s="99">
        <v>1</v>
      </c>
      <c r="Z238" s="102">
        <f>IF(T238="SOPORTE_TELEFÓNICO",'TARIFAS 2025'!$B$14,IF(V238="PRINCIPAL",'TARIFAS 2025'!$B$11,IF(V238="INTERMEDIA",'TARIFAS 2025'!$C$11,IF(V238="LEJANA",'TARIFAS 2025'!$D$11))))</f>
        <v>31419</v>
      </c>
      <c r="AA238" s="102">
        <f t="shared" si="3"/>
        <v>31419</v>
      </c>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row>
    <row r="239" spans="1:59" ht="15.6" x14ac:dyDescent="0.3">
      <c r="A239" s="99" t="s">
        <v>71</v>
      </c>
      <c r="B239" s="100" t="str">
        <f>VLOOKUP(A239,'CENTROS DE COSTOS'!A:D,2,0)</f>
        <v>0036-0004</v>
      </c>
      <c r="C239" s="100" t="str">
        <f>VLOOKUP(A239,'CENTROS DE COSTOS'!A:D,3,0)</f>
        <v>Wompi Centro</v>
      </c>
      <c r="D239" s="99">
        <v>11001</v>
      </c>
      <c r="E239" s="99">
        <v>3087289</v>
      </c>
      <c r="F239" s="99">
        <v>61294</v>
      </c>
      <c r="G239" s="100" t="s">
        <v>33</v>
      </c>
      <c r="H239" s="99" t="s">
        <v>618</v>
      </c>
      <c r="I239" s="99" t="s">
        <v>71</v>
      </c>
      <c r="J239" s="99" t="s">
        <v>5912</v>
      </c>
      <c r="K239" s="100" t="s">
        <v>1170</v>
      </c>
      <c r="L239" s="99" t="s">
        <v>7269</v>
      </c>
      <c r="M239" s="101">
        <v>45993.333333333343</v>
      </c>
      <c r="N239" s="101">
        <v>45994.519444444442</v>
      </c>
      <c r="O239" s="100" t="s">
        <v>35</v>
      </c>
      <c r="P239" s="100" t="s">
        <v>35</v>
      </c>
      <c r="Q239" s="99" t="s">
        <v>1414</v>
      </c>
      <c r="R239" s="99" t="s">
        <v>1415</v>
      </c>
      <c r="S239" s="99" t="s">
        <v>9374</v>
      </c>
      <c r="T239" s="99" t="s">
        <v>1172</v>
      </c>
      <c r="U239" s="99">
        <v>24</v>
      </c>
      <c r="V239" s="100" t="str">
        <f>VLOOKUP(D239,TIPOLOGIA!A:F,5,0)</f>
        <v>PRINCIPAL</v>
      </c>
      <c r="W239" s="100" t="str">
        <f>VLOOKUP(D239,TIPOLOGIA!A:F,6,0)</f>
        <v>TERRESTRE</v>
      </c>
      <c r="X239" s="99" t="s">
        <v>1388</v>
      </c>
      <c r="Y239" s="99">
        <v>1</v>
      </c>
      <c r="Z239" s="102">
        <f>IF(T239="SOPORTE_TELEFÓNICO",'TARIFAS 2025'!$B$14,IF(V239="PRINCIPAL",'TARIFAS 2025'!$B$11,IF(V239="INTERMEDIA",'TARIFAS 2025'!$C$11,IF(V239="LEJANA",'TARIFAS 2025'!$D$11))))</f>
        <v>31419</v>
      </c>
      <c r="AA239" s="102">
        <f t="shared" si="3"/>
        <v>31419</v>
      </c>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row>
    <row r="240" spans="1:59" ht="15.6" x14ac:dyDescent="0.3">
      <c r="A240" s="99" t="s">
        <v>77</v>
      </c>
      <c r="B240" s="100" t="str">
        <f>VLOOKUP(A240,'CENTROS DE COSTOS'!A:D,2,0)</f>
        <v>0036-0003</v>
      </c>
      <c r="C240" s="100" t="str">
        <f>VLOOKUP(A240,'CENTROS DE COSTOS'!A:D,3,0)</f>
        <v>Wompi Suroccidente</v>
      </c>
      <c r="D240" s="99">
        <v>76233</v>
      </c>
      <c r="E240" s="99">
        <v>3050980</v>
      </c>
      <c r="F240" s="99">
        <v>66671</v>
      </c>
      <c r="G240" s="100" t="s">
        <v>33</v>
      </c>
      <c r="H240" s="99" t="s">
        <v>1101</v>
      </c>
      <c r="I240" s="99" t="s">
        <v>1110</v>
      </c>
      <c r="J240" s="99" t="s">
        <v>5897</v>
      </c>
      <c r="K240" s="100" t="s">
        <v>1170</v>
      </c>
      <c r="L240" s="99" t="s">
        <v>7270</v>
      </c>
      <c r="M240" s="101">
        <v>45985.348611111112</v>
      </c>
      <c r="N240" s="101">
        <v>45994.577777777777</v>
      </c>
      <c r="O240" s="100" t="s">
        <v>35</v>
      </c>
      <c r="P240" s="100" t="s">
        <v>35</v>
      </c>
      <c r="Q240" s="99" t="s">
        <v>1414</v>
      </c>
      <c r="R240" s="99" t="s">
        <v>1415</v>
      </c>
      <c r="S240" s="99" t="s">
        <v>9375</v>
      </c>
      <c r="T240" s="99" t="s">
        <v>1172</v>
      </c>
      <c r="U240" s="99">
        <v>8</v>
      </c>
      <c r="V240" s="100" t="str">
        <f>VLOOKUP(D240,TIPOLOGIA!A:F,5,0)</f>
        <v>INTERMEDIA</v>
      </c>
      <c r="W240" s="100" t="str">
        <f>VLOOKUP(D240,TIPOLOGIA!A:F,6,0)</f>
        <v>TERRESTRE</v>
      </c>
      <c r="X240" s="99" t="s">
        <v>1276</v>
      </c>
      <c r="Y240" s="99">
        <v>1</v>
      </c>
      <c r="Z240" s="102">
        <f>IF(T240="SOPORTE_TELEFÓNICO",'TARIFAS 2025'!$B$14,IF(V240="PRINCIPAL",'TARIFAS 2025'!$B$11,IF(V240="INTERMEDIA",'TARIFAS 2025'!$C$11,IF(V240="LEJANA",'TARIFAS 2025'!$D$11))))</f>
        <v>36351</v>
      </c>
      <c r="AA240" s="102">
        <f t="shared" si="3"/>
        <v>36351</v>
      </c>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row>
    <row r="241" spans="1:59" ht="15.6" x14ac:dyDescent="0.3">
      <c r="A241" s="99" t="s">
        <v>71</v>
      </c>
      <c r="B241" s="100" t="str">
        <f>VLOOKUP(A241,'CENTROS DE COSTOS'!A:D,2,0)</f>
        <v>0036-0004</v>
      </c>
      <c r="C241" s="100" t="str">
        <f>VLOOKUP(A241,'CENTROS DE COSTOS'!A:D,3,0)</f>
        <v>Wompi Centro</v>
      </c>
      <c r="D241" s="99">
        <v>11001</v>
      </c>
      <c r="E241" s="99">
        <v>3078659</v>
      </c>
      <c r="F241" s="99">
        <v>15439</v>
      </c>
      <c r="G241" s="100" t="s">
        <v>33</v>
      </c>
      <c r="H241" s="99" t="s">
        <v>618</v>
      </c>
      <c r="I241" s="99" t="s">
        <v>71</v>
      </c>
      <c r="J241" s="99" t="s">
        <v>5913</v>
      </c>
      <c r="K241" s="100" t="s">
        <v>1170</v>
      </c>
      <c r="L241" s="99" t="s">
        <v>7271</v>
      </c>
      <c r="M241" s="101">
        <v>45992.333333333343</v>
      </c>
      <c r="N241" s="101">
        <v>45994.584027777782</v>
      </c>
      <c r="O241" s="100" t="s">
        <v>35</v>
      </c>
      <c r="P241" s="100" t="s">
        <v>35</v>
      </c>
      <c r="Q241" s="99" t="s">
        <v>1414</v>
      </c>
      <c r="R241" s="99" t="s">
        <v>1415</v>
      </c>
      <c r="S241" s="99" t="s">
        <v>9376</v>
      </c>
      <c r="T241" s="99" t="s">
        <v>1172</v>
      </c>
      <c r="U241" s="99">
        <v>48</v>
      </c>
      <c r="V241" s="100" t="str">
        <f>VLOOKUP(D241,TIPOLOGIA!A:F,5,0)</f>
        <v>PRINCIPAL</v>
      </c>
      <c r="W241" s="100" t="str">
        <f>VLOOKUP(D241,TIPOLOGIA!A:F,6,0)</f>
        <v>TERRESTRE</v>
      </c>
      <c r="X241" s="99" t="s">
        <v>1198</v>
      </c>
      <c r="Y241" s="99">
        <v>1</v>
      </c>
      <c r="Z241" s="102">
        <f>IF(T241="SOPORTE_TELEFÓNICO",'TARIFAS 2025'!$B$14,IF(V241="PRINCIPAL",'TARIFAS 2025'!$B$11,IF(V241="INTERMEDIA",'TARIFAS 2025'!$C$11,IF(V241="LEJANA",'TARIFAS 2025'!$D$11))))</f>
        <v>31419</v>
      </c>
      <c r="AA241" s="102">
        <f t="shared" si="3"/>
        <v>31419</v>
      </c>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row>
    <row r="242" spans="1:59" ht="15.6" x14ac:dyDescent="0.3">
      <c r="A242" s="99" t="s">
        <v>71</v>
      </c>
      <c r="B242" s="100" t="str">
        <f>VLOOKUP(A242,'CENTROS DE COSTOS'!A:D,2,0)</f>
        <v>0036-0004</v>
      </c>
      <c r="C242" s="100" t="str">
        <f>VLOOKUP(A242,'CENTROS DE COSTOS'!A:D,3,0)</f>
        <v>Wompi Centro</v>
      </c>
      <c r="D242" s="99">
        <v>11001</v>
      </c>
      <c r="E242" s="99">
        <v>3085075</v>
      </c>
      <c r="F242" s="99">
        <v>72979</v>
      </c>
      <c r="G242" s="100" t="s">
        <v>33</v>
      </c>
      <c r="H242" s="99" t="s">
        <v>618</v>
      </c>
      <c r="I242" s="99" t="s">
        <v>71</v>
      </c>
      <c r="J242" s="99" t="s">
        <v>5914</v>
      </c>
      <c r="K242" s="100" t="s">
        <v>1170</v>
      </c>
      <c r="L242" s="99" t="s">
        <v>7272</v>
      </c>
      <c r="M242" s="101">
        <v>45992.604166666657</v>
      </c>
      <c r="N242" s="101">
        <v>45994.586111111108</v>
      </c>
      <c r="O242" s="100" t="s">
        <v>35</v>
      </c>
      <c r="P242" s="100" t="s">
        <v>35</v>
      </c>
      <c r="Q242" s="99" t="s">
        <v>1414</v>
      </c>
      <c r="R242" s="99" t="s">
        <v>1415</v>
      </c>
      <c r="S242" s="99" t="s">
        <v>9377</v>
      </c>
      <c r="T242" s="99" t="s">
        <v>1172</v>
      </c>
      <c r="U242" s="99">
        <v>16</v>
      </c>
      <c r="V242" s="100" t="str">
        <f>VLOOKUP(D242,TIPOLOGIA!A:F,5,0)</f>
        <v>PRINCIPAL</v>
      </c>
      <c r="W242" s="100" t="str">
        <f>VLOOKUP(D242,TIPOLOGIA!A:F,6,0)</f>
        <v>TERRESTRE</v>
      </c>
      <c r="X242" s="99" t="s">
        <v>1223</v>
      </c>
      <c r="Y242" s="99">
        <v>1</v>
      </c>
      <c r="Z242" s="102">
        <f>IF(T242="SOPORTE_TELEFÓNICO",'TARIFAS 2025'!$B$14,IF(V242="PRINCIPAL",'TARIFAS 2025'!$B$11,IF(V242="INTERMEDIA",'TARIFAS 2025'!$C$11,IF(V242="LEJANA",'TARIFAS 2025'!$D$11))))</f>
        <v>31419</v>
      </c>
      <c r="AA242" s="102">
        <f t="shared" si="3"/>
        <v>31419</v>
      </c>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row>
    <row r="243" spans="1:59" ht="15.6" x14ac:dyDescent="0.3">
      <c r="A243" s="99" t="s">
        <v>71</v>
      </c>
      <c r="B243" s="100" t="str">
        <f>VLOOKUP(A243,'CENTROS DE COSTOS'!A:D,2,0)</f>
        <v>0036-0004</v>
      </c>
      <c r="C243" s="100" t="str">
        <f>VLOOKUP(A243,'CENTROS DE COSTOS'!A:D,3,0)</f>
        <v>Wompi Centro</v>
      </c>
      <c r="D243" s="99">
        <v>11001</v>
      </c>
      <c r="E243" s="99">
        <v>3086492</v>
      </c>
      <c r="F243" s="99">
        <v>74068</v>
      </c>
      <c r="G243" s="100" t="s">
        <v>33</v>
      </c>
      <c r="H243" s="99" t="s">
        <v>618</v>
      </c>
      <c r="I243" s="99" t="s">
        <v>71</v>
      </c>
      <c r="J243" s="99" t="s">
        <v>5915</v>
      </c>
      <c r="K243" s="100" t="s">
        <v>1170</v>
      </c>
      <c r="L243" s="99" t="s">
        <v>7273</v>
      </c>
      <c r="M243" s="101">
        <v>45992.686111111107</v>
      </c>
      <c r="N243" s="101">
        <v>45994.587500000001</v>
      </c>
      <c r="O243" s="100" t="s">
        <v>35</v>
      </c>
      <c r="P243" s="100" t="s">
        <v>35</v>
      </c>
      <c r="Q243" s="99" t="s">
        <v>1414</v>
      </c>
      <c r="R243" s="99" t="s">
        <v>1415</v>
      </c>
      <c r="S243" s="99" t="s">
        <v>9378</v>
      </c>
      <c r="T243" s="99" t="s">
        <v>1172</v>
      </c>
      <c r="U243" s="99">
        <v>16</v>
      </c>
      <c r="V243" s="100" t="str">
        <f>VLOOKUP(D243,TIPOLOGIA!A:F,5,0)</f>
        <v>PRINCIPAL</v>
      </c>
      <c r="W243" s="100" t="str">
        <f>VLOOKUP(D243,TIPOLOGIA!A:F,6,0)</f>
        <v>TERRESTRE</v>
      </c>
      <c r="X243" s="99" t="s">
        <v>1854</v>
      </c>
      <c r="Y243" s="99">
        <v>1</v>
      </c>
      <c r="Z243" s="102">
        <f>IF(T243="SOPORTE_TELEFÓNICO",'TARIFAS 2025'!$B$14,IF(V243="PRINCIPAL",'TARIFAS 2025'!$B$11,IF(V243="INTERMEDIA",'TARIFAS 2025'!$C$11,IF(V243="LEJANA",'TARIFAS 2025'!$D$11))))</f>
        <v>31419</v>
      </c>
      <c r="AA243" s="102">
        <f t="shared" si="3"/>
        <v>31419</v>
      </c>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row>
    <row r="244" spans="1:59" ht="15.6" x14ac:dyDescent="0.3">
      <c r="A244" s="99" t="s">
        <v>71</v>
      </c>
      <c r="B244" s="100" t="str">
        <f>VLOOKUP(A244,'CENTROS DE COSTOS'!A:D,2,0)</f>
        <v>0036-0004</v>
      </c>
      <c r="C244" s="100" t="str">
        <f>VLOOKUP(A244,'CENTROS DE COSTOS'!A:D,3,0)</f>
        <v>Wompi Centro</v>
      </c>
      <c r="D244" s="99">
        <v>11001</v>
      </c>
      <c r="E244" s="99">
        <v>3086766</v>
      </c>
      <c r="F244" s="99">
        <v>54719</v>
      </c>
      <c r="G244" s="100" t="s">
        <v>33</v>
      </c>
      <c r="H244" s="99" t="s">
        <v>618</v>
      </c>
      <c r="I244" s="99" t="s">
        <v>71</v>
      </c>
      <c r="J244" s="99" t="s">
        <v>5916</v>
      </c>
      <c r="K244" s="100" t="s">
        <v>1170</v>
      </c>
      <c r="L244" s="99" t="s">
        <v>7274</v>
      </c>
      <c r="M244" s="101">
        <v>45993.333333333343</v>
      </c>
      <c r="N244" s="101">
        <v>45994.59097222222</v>
      </c>
      <c r="O244" s="100" t="s">
        <v>35</v>
      </c>
      <c r="P244" s="100" t="s">
        <v>35</v>
      </c>
      <c r="Q244" s="99" t="s">
        <v>1414</v>
      </c>
      <c r="R244" s="99" t="s">
        <v>1415</v>
      </c>
      <c r="S244" s="99" t="s">
        <v>9379</v>
      </c>
      <c r="T244" s="99" t="s">
        <v>1172</v>
      </c>
      <c r="U244" s="99">
        <v>64</v>
      </c>
      <c r="V244" s="100" t="str">
        <f>VLOOKUP(D244,TIPOLOGIA!A:F,5,0)</f>
        <v>PRINCIPAL</v>
      </c>
      <c r="W244" s="100" t="str">
        <f>VLOOKUP(D244,TIPOLOGIA!A:F,6,0)</f>
        <v>TERRESTRE</v>
      </c>
      <c r="X244" s="99" t="s">
        <v>1223</v>
      </c>
      <c r="Y244" s="99">
        <v>1</v>
      </c>
      <c r="Z244" s="102">
        <f>IF(T244="SOPORTE_TELEFÓNICO",'TARIFAS 2025'!$B$14,IF(V244="PRINCIPAL",'TARIFAS 2025'!$B$11,IF(V244="INTERMEDIA",'TARIFAS 2025'!$C$11,IF(V244="LEJANA",'TARIFAS 2025'!$D$11))))</f>
        <v>31419</v>
      </c>
      <c r="AA244" s="102">
        <f t="shared" si="3"/>
        <v>31419</v>
      </c>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row>
    <row r="245" spans="1:59" ht="15.6" x14ac:dyDescent="0.3">
      <c r="A245" s="99" t="s">
        <v>98</v>
      </c>
      <c r="B245" s="100" t="str">
        <f>VLOOKUP(A245,'CENTROS DE COSTOS'!A:D,2,0)</f>
        <v>0036-0006</v>
      </c>
      <c r="C245" s="100" t="str">
        <f>VLOOKUP(A245,'CENTROS DE COSTOS'!A:D,3,0)</f>
        <v>Wompi Oriente</v>
      </c>
      <c r="D245" s="99">
        <v>50001</v>
      </c>
      <c r="E245" s="99">
        <v>3089180</v>
      </c>
      <c r="F245" s="99">
        <v>17974</v>
      </c>
      <c r="G245" s="100" t="s">
        <v>33</v>
      </c>
      <c r="H245" s="99" t="s">
        <v>814</v>
      </c>
      <c r="I245" s="99" t="s">
        <v>98</v>
      </c>
      <c r="J245" s="99" t="s">
        <v>5917</v>
      </c>
      <c r="K245" s="100" t="s">
        <v>1170</v>
      </c>
      <c r="L245" s="99" t="s">
        <v>7275</v>
      </c>
      <c r="M245" s="101">
        <v>45993.413194444453</v>
      </c>
      <c r="N245" s="101">
        <v>45994.593055555553</v>
      </c>
      <c r="O245" s="100" t="s">
        <v>35</v>
      </c>
      <c r="P245" s="100" t="s">
        <v>35</v>
      </c>
      <c r="Q245" s="99" t="s">
        <v>1414</v>
      </c>
      <c r="R245" s="99" t="s">
        <v>1415</v>
      </c>
      <c r="S245" s="99" t="s">
        <v>9380</v>
      </c>
      <c r="T245" s="99" t="s">
        <v>1172</v>
      </c>
      <c r="U245" s="99">
        <v>48</v>
      </c>
      <c r="V245" s="100" t="str">
        <f>VLOOKUP(D245,TIPOLOGIA!A:F,5,0)</f>
        <v>PRINCIPAL</v>
      </c>
      <c r="W245" s="100" t="str">
        <f>VLOOKUP(D245,TIPOLOGIA!A:F,6,0)</f>
        <v>TERRESTRE</v>
      </c>
      <c r="X245" s="99" t="s">
        <v>1461</v>
      </c>
      <c r="Y245" s="99">
        <v>1</v>
      </c>
      <c r="Z245" s="102">
        <f>IF(T245="SOPORTE_TELEFÓNICO",'TARIFAS 2025'!$B$14,IF(V245="PRINCIPAL",'TARIFAS 2025'!$B$11,IF(V245="INTERMEDIA",'TARIFAS 2025'!$C$11,IF(V245="LEJANA",'TARIFAS 2025'!$D$11))))</f>
        <v>31419</v>
      </c>
      <c r="AA245" s="102">
        <f t="shared" si="3"/>
        <v>31419</v>
      </c>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row>
    <row r="246" spans="1:59" ht="15.6" x14ac:dyDescent="0.3">
      <c r="A246" s="99" t="s">
        <v>77</v>
      </c>
      <c r="B246" s="100" t="str">
        <f>VLOOKUP(A246,'CENTROS DE COSTOS'!A:D,2,0)</f>
        <v>0036-0003</v>
      </c>
      <c r="C246" s="100" t="str">
        <f>VLOOKUP(A246,'CENTROS DE COSTOS'!A:D,3,0)</f>
        <v>Wompi Suroccidente</v>
      </c>
      <c r="D246" s="99">
        <v>76001</v>
      </c>
      <c r="E246" s="99">
        <v>3090945</v>
      </c>
      <c r="F246" s="99">
        <v>34769</v>
      </c>
      <c r="G246" s="100" t="s">
        <v>33</v>
      </c>
      <c r="H246" s="99" t="s">
        <v>1101</v>
      </c>
      <c r="I246" s="99" t="s">
        <v>77</v>
      </c>
      <c r="J246" s="99" t="s">
        <v>5918</v>
      </c>
      <c r="K246" s="100" t="s">
        <v>1170</v>
      </c>
      <c r="L246" s="99" t="s">
        <v>7276</v>
      </c>
      <c r="M246" s="101">
        <v>45993.481249999997</v>
      </c>
      <c r="N246" s="101">
        <v>45994.595138888893</v>
      </c>
      <c r="O246" s="100" t="s">
        <v>35</v>
      </c>
      <c r="P246" s="100" t="s">
        <v>35</v>
      </c>
      <c r="Q246" s="99" t="s">
        <v>1414</v>
      </c>
      <c r="R246" s="99" t="s">
        <v>1415</v>
      </c>
      <c r="S246" s="99" t="s">
        <v>9381</v>
      </c>
      <c r="T246" s="99" t="s">
        <v>1172</v>
      </c>
      <c r="U246" s="99">
        <v>56</v>
      </c>
      <c r="V246" s="100" t="str">
        <f>VLOOKUP(D246,TIPOLOGIA!A:F,5,0)</f>
        <v>PRINCIPAL</v>
      </c>
      <c r="W246" s="100" t="str">
        <f>VLOOKUP(D246,TIPOLOGIA!A:F,6,0)</f>
        <v>TERRESTRE</v>
      </c>
      <c r="X246" s="99" t="s">
        <v>1856</v>
      </c>
      <c r="Y246" s="99">
        <v>1</v>
      </c>
      <c r="Z246" s="102">
        <f>IF(T246="SOPORTE_TELEFÓNICO",'TARIFAS 2025'!$B$14,IF(V246="PRINCIPAL",'TARIFAS 2025'!$B$11,IF(V246="INTERMEDIA",'TARIFAS 2025'!$C$11,IF(V246="LEJANA",'TARIFAS 2025'!$D$11))))</f>
        <v>31419</v>
      </c>
      <c r="AA246" s="102">
        <f t="shared" si="3"/>
        <v>31419</v>
      </c>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row>
    <row r="247" spans="1:59" ht="15.6" x14ac:dyDescent="0.3">
      <c r="A247" s="99" t="s">
        <v>71</v>
      </c>
      <c r="B247" s="100" t="str">
        <f>VLOOKUP(A247,'CENTROS DE COSTOS'!A:D,2,0)</f>
        <v>0036-0004</v>
      </c>
      <c r="C247" s="100" t="str">
        <f>VLOOKUP(A247,'CENTROS DE COSTOS'!A:D,3,0)</f>
        <v>Wompi Centro</v>
      </c>
      <c r="D247" s="99">
        <v>11001</v>
      </c>
      <c r="E247" s="99">
        <v>3092041</v>
      </c>
      <c r="F247" s="99">
        <v>72531</v>
      </c>
      <c r="G247" s="100" t="s">
        <v>33</v>
      </c>
      <c r="H247" s="99" t="s">
        <v>618</v>
      </c>
      <c r="I247" s="99" t="s">
        <v>71</v>
      </c>
      <c r="J247" s="99" t="s">
        <v>5919</v>
      </c>
      <c r="K247" s="100" t="s">
        <v>1170</v>
      </c>
      <c r="L247" s="99" t="s">
        <v>7277</v>
      </c>
      <c r="M247" s="101">
        <v>45993.606249999997</v>
      </c>
      <c r="N247" s="101">
        <v>45994.597916666673</v>
      </c>
      <c r="O247" s="100" t="s">
        <v>35</v>
      </c>
      <c r="P247" s="100" t="s">
        <v>35</v>
      </c>
      <c r="Q247" s="99" t="s">
        <v>1424</v>
      </c>
      <c r="R247" s="99" t="s">
        <v>1425</v>
      </c>
      <c r="S247" s="99" t="s">
        <v>9382</v>
      </c>
      <c r="T247" s="99" t="s">
        <v>1172</v>
      </c>
      <c r="U247" s="99"/>
      <c r="V247" s="100" t="str">
        <f>VLOOKUP(D247,TIPOLOGIA!A:F,5,0)</f>
        <v>PRINCIPAL</v>
      </c>
      <c r="W247" s="100" t="str">
        <f>VLOOKUP(D247,TIPOLOGIA!A:F,6,0)</f>
        <v>TERRESTRE</v>
      </c>
      <c r="X247" s="99" t="s">
        <v>1396</v>
      </c>
      <c r="Y247" s="99">
        <v>1</v>
      </c>
      <c r="Z247" s="102">
        <f>IF(T247="SOPORTE_TELEFÓNICO",'TARIFAS 2025'!$B$14,IF(V247="PRINCIPAL",'TARIFAS 2025'!$B$11,IF(V247="INTERMEDIA",'TARIFAS 2025'!$C$11,IF(V247="LEJANA",'TARIFAS 2025'!$D$11))))</f>
        <v>31419</v>
      </c>
      <c r="AA247" s="102">
        <f t="shared" si="3"/>
        <v>31419</v>
      </c>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row>
    <row r="248" spans="1:59" ht="15.6" x14ac:dyDescent="0.3">
      <c r="A248" s="99" t="s">
        <v>71</v>
      </c>
      <c r="B248" s="100" t="str">
        <f>VLOOKUP(A248,'CENTROS DE COSTOS'!A:D,2,0)</f>
        <v>0036-0004</v>
      </c>
      <c r="C248" s="100" t="str">
        <f>VLOOKUP(A248,'CENTROS DE COSTOS'!A:D,3,0)</f>
        <v>Wompi Centro</v>
      </c>
      <c r="D248" s="99">
        <v>11001</v>
      </c>
      <c r="E248" s="99">
        <v>3092651</v>
      </c>
      <c r="F248" s="99">
        <v>79282</v>
      </c>
      <c r="G248" s="100" t="s">
        <v>33</v>
      </c>
      <c r="H248" s="99" t="s">
        <v>618</v>
      </c>
      <c r="I248" s="99" t="s">
        <v>71</v>
      </c>
      <c r="J248" s="99" t="s">
        <v>5920</v>
      </c>
      <c r="K248" s="100" t="s">
        <v>1170</v>
      </c>
      <c r="L248" s="99" t="s">
        <v>7278</v>
      </c>
      <c r="M248" s="101">
        <v>45993.648611111108</v>
      </c>
      <c r="N248" s="101">
        <v>45994.6</v>
      </c>
      <c r="O248" s="100" t="s">
        <v>35</v>
      </c>
      <c r="P248" s="100" t="s">
        <v>35</v>
      </c>
      <c r="Q248" s="99" t="s">
        <v>1414</v>
      </c>
      <c r="R248" s="99" t="s">
        <v>1415</v>
      </c>
      <c r="S248" s="99" t="s">
        <v>9365</v>
      </c>
      <c r="T248" s="99" t="s">
        <v>1172</v>
      </c>
      <c r="U248" s="99">
        <v>24</v>
      </c>
      <c r="V248" s="100" t="str">
        <f>VLOOKUP(D248,TIPOLOGIA!A:F,5,0)</f>
        <v>PRINCIPAL</v>
      </c>
      <c r="W248" s="100" t="str">
        <f>VLOOKUP(D248,TIPOLOGIA!A:F,6,0)</f>
        <v>TERRESTRE</v>
      </c>
      <c r="X248" s="99" t="s">
        <v>1198</v>
      </c>
      <c r="Y248" s="99">
        <v>1</v>
      </c>
      <c r="Z248" s="102">
        <f>IF(T248="SOPORTE_TELEFÓNICO",'TARIFAS 2025'!$B$14,IF(V248="PRINCIPAL",'TARIFAS 2025'!$B$11,IF(V248="INTERMEDIA",'TARIFAS 2025'!$C$11,IF(V248="LEJANA",'TARIFAS 2025'!$D$11))))</f>
        <v>31419</v>
      </c>
      <c r="AA248" s="102">
        <f t="shared" si="3"/>
        <v>31419</v>
      </c>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row>
    <row r="249" spans="1:59" ht="15.6" x14ac:dyDescent="0.3">
      <c r="A249" s="99" t="s">
        <v>88</v>
      </c>
      <c r="B249" s="100" t="str">
        <f>VLOOKUP(A249,'CENTROS DE COSTOS'!A:D,2,0)</f>
        <v>0036-0005</v>
      </c>
      <c r="C249" s="100" t="str">
        <f>VLOOKUP(A249,'CENTROS DE COSTOS'!A:D,3,0)</f>
        <v>Wompi Noroccidente</v>
      </c>
      <c r="D249" s="99">
        <v>5656</v>
      </c>
      <c r="E249" s="99">
        <v>3072008</v>
      </c>
      <c r="F249" s="99">
        <v>68763</v>
      </c>
      <c r="G249" s="100" t="s">
        <v>33</v>
      </c>
      <c r="H249" s="99" t="s">
        <v>120</v>
      </c>
      <c r="I249" s="99" t="s">
        <v>217</v>
      </c>
      <c r="J249" s="99" t="s">
        <v>1334</v>
      </c>
      <c r="K249" s="100" t="s">
        <v>1170</v>
      </c>
      <c r="L249" s="99" t="s">
        <v>7279</v>
      </c>
      <c r="M249" s="101">
        <v>45988.561111111107</v>
      </c>
      <c r="N249" s="101">
        <v>45994.628472222219</v>
      </c>
      <c r="O249" s="100" t="s">
        <v>35</v>
      </c>
      <c r="P249" s="100" t="s">
        <v>35</v>
      </c>
      <c r="Q249" s="99" t="s">
        <v>1414</v>
      </c>
      <c r="R249" s="99" t="s">
        <v>1415</v>
      </c>
      <c r="S249" s="99" t="s">
        <v>9383</v>
      </c>
      <c r="T249" s="99" t="s">
        <v>1416</v>
      </c>
      <c r="U249" s="99">
        <v>16</v>
      </c>
      <c r="V249" s="100" t="str">
        <f>VLOOKUP(D249,TIPOLOGIA!A:F,5,0)</f>
        <v>INTERMEDIA</v>
      </c>
      <c r="W249" s="100" t="str">
        <f>VLOOKUP(D249,TIPOLOGIA!A:F,6,0)</f>
        <v>TERRESTRE</v>
      </c>
      <c r="X249" s="99"/>
      <c r="Y249" s="99">
        <v>1</v>
      </c>
      <c r="Z249" s="102">
        <f>IF(T249="SOPORTE_TELEFÓNICO",'TARIFAS 2025'!$B$14,IF(V249="PRINCIPAL",'TARIFAS 2025'!$B$11,IF(V249="INTERMEDIA",'TARIFAS 2025'!$C$11,IF(V249="LEJANA",'TARIFAS 2025'!$D$11))))</f>
        <v>36351</v>
      </c>
      <c r="AA249" s="102">
        <f t="shared" si="3"/>
        <v>36351</v>
      </c>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row>
    <row r="250" spans="1:59" ht="15.6" x14ac:dyDescent="0.3">
      <c r="A250" s="99" t="s">
        <v>71</v>
      </c>
      <c r="B250" s="100" t="str">
        <f>VLOOKUP(A250,'CENTROS DE COSTOS'!A:D,2,0)</f>
        <v>0036-0004</v>
      </c>
      <c r="C250" s="100" t="str">
        <f>VLOOKUP(A250,'CENTROS DE COSTOS'!A:D,3,0)</f>
        <v>Wompi Centro</v>
      </c>
      <c r="D250" s="99">
        <v>11001</v>
      </c>
      <c r="E250" s="99">
        <v>3075909</v>
      </c>
      <c r="F250" s="99">
        <v>68577</v>
      </c>
      <c r="G250" s="100" t="s">
        <v>33</v>
      </c>
      <c r="H250" s="99" t="s">
        <v>618</v>
      </c>
      <c r="I250" s="99" t="s">
        <v>71</v>
      </c>
      <c r="J250" s="99" t="s">
        <v>5921</v>
      </c>
      <c r="K250" s="100" t="s">
        <v>1170</v>
      </c>
      <c r="L250" s="99" t="s">
        <v>7280</v>
      </c>
      <c r="M250" s="101">
        <v>45989.447222222218</v>
      </c>
      <c r="N250" s="101">
        <v>45994.637499999997</v>
      </c>
      <c r="O250" s="100" t="s">
        <v>35</v>
      </c>
      <c r="P250" s="100" t="s">
        <v>35</v>
      </c>
      <c r="Q250" s="99" t="s">
        <v>1414</v>
      </c>
      <c r="R250" s="99" t="s">
        <v>1415</v>
      </c>
      <c r="S250" s="99" t="s">
        <v>9384</v>
      </c>
      <c r="T250" s="99" t="s">
        <v>1172</v>
      </c>
      <c r="U250" s="99">
        <v>40</v>
      </c>
      <c r="V250" s="100" t="str">
        <f>VLOOKUP(D250,TIPOLOGIA!A:F,5,0)</f>
        <v>PRINCIPAL</v>
      </c>
      <c r="W250" s="100" t="str">
        <f>VLOOKUP(D250,TIPOLOGIA!A:F,6,0)</f>
        <v>TERRESTRE</v>
      </c>
      <c r="X250" s="99" t="s">
        <v>1854</v>
      </c>
      <c r="Y250" s="99">
        <v>1</v>
      </c>
      <c r="Z250" s="102">
        <f>IF(T250="SOPORTE_TELEFÓNICO",'TARIFAS 2025'!$B$14,IF(V250="PRINCIPAL",'TARIFAS 2025'!$B$11,IF(V250="INTERMEDIA",'TARIFAS 2025'!$C$11,IF(V250="LEJANA",'TARIFAS 2025'!$D$11))))</f>
        <v>31419</v>
      </c>
      <c r="AA250" s="102">
        <f t="shared" si="3"/>
        <v>31419</v>
      </c>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row>
    <row r="251" spans="1:59" ht="15.6" x14ac:dyDescent="0.3">
      <c r="A251" s="99" t="s">
        <v>77</v>
      </c>
      <c r="B251" s="100" t="str">
        <f>VLOOKUP(A251,'CENTROS DE COSTOS'!A:D,2,0)</f>
        <v>0036-0003</v>
      </c>
      <c r="C251" s="100" t="str">
        <f>VLOOKUP(A251,'CENTROS DE COSTOS'!A:D,3,0)</f>
        <v>Wompi Suroccidente</v>
      </c>
      <c r="D251" s="99">
        <v>19548</v>
      </c>
      <c r="E251" s="99">
        <v>3065313</v>
      </c>
      <c r="F251" s="99">
        <v>80046</v>
      </c>
      <c r="G251" s="100" t="s">
        <v>33</v>
      </c>
      <c r="H251" s="99" t="s">
        <v>498</v>
      </c>
      <c r="I251" s="99" t="s">
        <v>522</v>
      </c>
      <c r="J251" s="99" t="s">
        <v>5922</v>
      </c>
      <c r="K251" s="100" t="s">
        <v>1170</v>
      </c>
      <c r="L251" s="99" t="s">
        <v>7281</v>
      </c>
      <c r="M251" s="101">
        <v>45987.418749999997</v>
      </c>
      <c r="N251" s="101">
        <v>45994.63958333333</v>
      </c>
      <c r="O251" s="100" t="s">
        <v>35</v>
      </c>
      <c r="P251" s="100" t="s">
        <v>35</v>
      </c>
      <c r="Q251" s="99" t="s">
        <v>1414</v>
      </c>
      <c r="R251" s="99" t="s">
        <v>1415</v>
      </c>
      <c r="S251" s="99" t="s">
        <v>9385</v>
      </c>
      <c r="T251" s="99" t="s">
        <v>1416</v>
      </c>
      <c r="U251" s="99">
        <v>8</v>
      </c>
      <c r="V251" s="100" t="str">
        <f>VLOOKUP(D251,TIPOLOGIA!A:F,5,0)</f>
        <v>LEJANA</v>
      </c>
      <c r="W251" s="100" t="str">
        <f>VLOOKUP(D251,TIPOLOGIA!A:F,6,0)</f>
        <v>TERRESTRE</v>
      </c>
      <c r="X251" s="99" t="s">
        <v>1563</v>
      </c>
      <c r="Y251" s="99">
        <v>1</v>
      </c>
      <c r="Z251" s="102">
        <f>IF(T251="SOPORTE_TELEFÓNICO",'TARIFAS 2025'!$B$14,IF(V251="PRINCIPAL",'TARIFAS 2025'!$B$11,IF(V251="INTERMEDIA",'TARIFAS 2025'!$C$11,IF(V251="LEJANA",'TARIFAS 2025'!$D$11))))</f>
        <v>40250</v>
      </c>
      <c r="AA251" s="102">
        <f t="shared" si="3"/>
        <v>40250</v>
      </c>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row>
    <row r="252" spans="1:59" ht="15.6" x14ac:dyDescent="0.3">
      <c r="A252" s="99" t="s">
        <v>77</v>
      </c>
      <c r="B252" s="100" t="str">
        <f>VLOOKUP(A252,'CENTROS DE COSTOS'!A:D,2,0)</f>
        <v>0036-0003</v>
      </c>
      <c r="C252" s="100" t="str">
        <f>VLOOKUP(A252,'CENTROS DE COSTOS'!A:D,3,0)</f>
        <v>Wompi Suroccidente</v>
      </c>
      <c r="D252" s="99">
        <v>19548</v>
      </c>
      <c r="E252" s="99">
        <v>3055989</v>
      </c>
      <c r="F252" s="99">
        <v>64074</v>
      </c>
      <c r="G252" s="100" t="s">
        <v>33</v>
      </c>
      <c r="H252" s="99" t="s">
        <v>498</v>
      </c>
      <c r="I252" s="99" t="s">
        <v>522</v>
      </c>
      <c r="J252" s="99" t="s">
        <v>5923</v>
      </c>
      <c r="K252" s="100" t="s">
        <v>1170</v>
      </c>
      <c r="L252" s="99" t="s">
        <v>7282</v>
      </c>
      <c r="M252" s="101">
        <v>45985.668055555558</v>
      </c>
      <c r="N252" s="101">
        <v>45994.640277777777</v>
      </c>
      <c r="O252" s="100" t="s">
        <v>35</v>
      </c>
      <c r="P252" s="100" t="s">
        <v>35</v>
      </c>
      <c r="Q252" s="99" t="s">
        <v>1414</v>
      </c>
      <c r="R252" s="99" t="s">
        <v>1415</v>
      </c>
      <c r="S252" s="99" t="s">
        <v>9386</v>
      </c>
      <c r="T252" s="99" t="s">
        <v>1416</v>
      </c>
      <c r="U252" s="99">
        <v>32</v>
      </c>
      <c r="V252" s="100" t="str">
        <f>VLOOKUP(D252,TIPOLOGIA!A:F,5,0)</f>
        <v>LEJANA</v>
      </c>
      <c r="W252" s="100" t="str">
        <f>VLOOKUP(D252,TIPOLOGIA!A:F,6,0)</f>
        <v>TERRESTRE</v>
      </c>
      <c r="X252" s="99" t="s">
        <v>1453</v>
      </c>
      <c r="Y252" s="99">
        <v>1</v>
      </c>
      <c r="Z252" s="102">
        <f>IF(T252="SOPORTE_TELEFÓNICO",'TARIFAS 2025'!$B$14,IF(V252="PRINCIPAL",'TARIFAS 2025'!$B$11,IF(V252="INTERMEDIA",'TARIFAS 2025'!$C$11,IF(V252="LEJANA",'TARIFAS 2025'!$D$11))))</f>
        <v>40250</v>
      </c>
      <c r="AA252" s="102">
        <f t="shared" si="3"/>
        <v>40250</v>
      </c>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row>
    <row r="253" spans="1:59" ht="15.6" x14ac:dyDescent="0.3">
      <c r="A253" s="99" t="s">
        <v>71</v>
      </c>
      <c r="B253" s="100" t="str">
        <f>VLOOKUP(A253,'CENTROS DE COSTOS'!A:D,2,0)</f>
        <v>0036-0004</v>
      </c>
      <c r="C253" s="100" t="str">
        <f>VLOOKUP(A253,'CENTROS DE COSTOS'!A:D,3,0)</f>
        <v>Wompi Centro</v>
      </c>
      <c r="D253" s="99">
        <v>11001</v>
      </c>
      <c r="E253" s="99">
        <v>3078962</v>
      </c>
      <c r="F253" s="99">
        <v>74888</v>
      </c>
      <c r="G253" s="100" t="s">
        <v>33</v>
      </c>
      <c r="H253" s="99" t="s">
        <v>618</v>
      </c>
      <c r="I253" s="99" t="s">
        <v>71</v>
      </c>
      <c r="J253" s="99" t="s">
        <v>5924</v>
      </c>
      <c r="K253" s="100" t="s">
        <v>1170</v>
      </c>
      <c r="L253" s="99" t="s">
        <v>7283</v>
      </c>
      <c r="M253" s="101">
        <v>45992.333333333343</v>
      </c>
      <c r="N253" s="101">
        <v>45994.640972222223</v>
      </c>
      <c r="O253" s="100" t="s">
        <v>35</v>
      </c>
      <c r="P253" s="100" t="s">
        <v>35</v>
      </c>
      <c r="Q253" s="99" t="s">
        <v>1414</v>
      </c>
      <c r="R253" s="99" t="s">
        <v>1415</v>
      </c>
      <c r="S253" s="99" t="s">
        <v>9387</v>
      </c>
      <c r="T253" s="99" t="s">
        <v>1172</v>
      </c>
      <c r="U253" s="99">
        <v>24</v>
      </c>
      <c r="V253" s="100" t="str">
        <f>VLOOKUP(D253,TIPOLOGIA!A:F,5,0)</f>
        <v>PRINCIPAL</v>
      </c>
      <c r="W253" s="100" t="str">
        <f>VLOOKUP(D253,TIPOLOGIA!A:F,6,0)</f>
        <v>TERRESTRE</v>
      </c>
      <c r="X253" s="99" t="s">
        <v>1197</v>
      </c>
      <c r="Y253" s="99">
        <v>1</v>
      </c>
      <c r="Z253" s="102">
        <f>IF(T253="SOPORTE_TELEFÓNICO",'TARIFAS 2025'!$B$14,IF(V253="PRINCIPAL",'TARIFAS 2025'!$B$11,IF(V253="INTERMEDIA",'TARIFAS 2025'!$C$11,IF(V253="LEJANA",'TARIFAS 2025'!$D$11))))</f>
        <v>31419</v>
      </c>
      <c r="AA253" s="102">
        <f t="shared" si="3"/>
        <v>31419</v>
      </c>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row>
    <row r="254" spans="1:59" ht="15.6" x14ac:dyDescent="0.3">
      <c r="A254" s="99" t="s">
        <v>96</v>
      </c>
      <c r="B254" s="100" t="str">
        <f>VLOOKUP(A254,'CENTROS DE COSTOS'!A:D,2,0)</f>
        <v>0036-0007</v>
      </c>
      <c r="C254" s="100" t="str">
        <f>VLOOKUP(A254,'CENTROS DE COSTOS'!A:D,3,0)</f>
        <v>Wompi Santander</v>
      </c>
      <c r="D254" s="99">
        <v>15464</v>
      </c>
      <c r="E254" s="99">
        <v>3059626</v>
      </c>
      <c r="F254" s="99">
        <v>21022</v>
      </c>
      <c r="G254" s="100" t="s">
        <v>33</v>
      </c>
      <c r="H254" s="99" t="s">
        <v>322</v>
      </c>
      <c r="I254" s="99" t="s">
        <v>371</v>
      </c>
      <c r="J254" s="99" t="s">
        <v>1812</v>
      </c>
      <c r="K254" s="100" t="s">
        <v>1170</v>
      </c>
      <c r="L254" s="99" t="s">
        <v>7284</v>
      </c>
      <c r="M254" s="101">
        <v>45986.445833333331</v>
      </c>
      <c r="N254" s="101">
        <v>45994.650694444441</v>
      </c>
      <c r="O254" s="100" t="s">
        <v>35</v>
      </c>
      <c r="P254" s="100" t="s">
        <v>35</v>
      </c>
      <c r="Q254" s="99" t="s">
        <v>1414</v>
      </c>
      <c r="R254" s="99" t="s">
        <v>1415</v>
      </c>
      <c r="S254" s="99" t="s">
        <v>9388</v>
      </c>
      <c r="T254" s="99" t="s">
        <v>1416</v>
      </c>
      <c r="U254" s="99">
        <v>16</v>
      </c>
      <c r="V254" s="100" t="str">
        <f>VLOOKUP(D254,TIPOLOGIA!A:F,5,0)</f>
        <v>INTERMEDIA</v>
      </c>
      <c r="W254" s="100" t="str">
        <f>VLOOKUP(D254,TIPOLOGIA!A:F,6,0)</f>
        <v>TERRESTRE</v>
      </c>
      <c r="X254" s="99" t="s">
        <v>2257</v>
      </c>
      <c r="Y254" s="99">
        <v>1</v>
      </c>
      <c r="Z254" s="102">
        <f>IF(T254="SOPORTE_TELEFÓNICO",'TARIFAS 2025'!$B$14,IF(V254="PRINCIPAL",'TARIFAS 2025'!$B$11,IF(V254="INTERMEDIA",'TARIFAS 2025'!$C$11,IF(V254="LEJANA",'TARIFAS 2025'!$D$11))))</f>
        <v>36351</v>
      </c>
      <c r="AA254" s="102">
        <f t="shared" ref="AA254:AA316" si="4">Z254*Y254</f>
        <v>36351</v>
      </c>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row>
    <row r="255" spans="1:59" ht="15.6" x14ac:dyDescent="0.3">
      <c r="A255" s="99" t="s">
        <v>96</v>
      </c>
      <c r="B255" s="100" t="str">
        <f>VLOOKUP(A255,'CENTROS DE COSTOS'!A:D,2,0)</f>
        <v>0036-0007</v>
      </c>
      <c r="C255" s="100" t="str">
        <f>VLOOKUP(A255,'CENTROS DE COSTOS'!A:D,3,0)</f>
        <v>Wompi Santander</v>
      </c>
      <c r="D255" s="99">
        <v>15480</v>
      </c>
      <c r="E255" s="99">
        <v>3041925</v>
      </c>
      <c r="F255" s="99">
        <v>51243</v>
      </c>
      <c r="G255" s="100" t="s">
        <v>33</v>
      </c>
      <c r="H255" s="99" t="s">
        <v>322</v>
      </c>
      <c r="I255" s="99" t="s">
        <v>375</v>
      </c>
      <c r="J255" s="99" t="s">
        <v>5925</v>
      </c>
      <c r="K255" s="100" t="s">
        <v>1170</v>
      </c>
      <c r="L255" s="99" t="s">
        <v>7285</v>
      </c>
      <c r="M255" s="101">
        <v>45981.599999999999</v>
      </c>
      <c r="N255" s="101">
        <v>45994.65347222222</v>
      </c>
      <c r="O255" s="100" t="s">
        <v>35</v>
      </c>
      <c r="P255" s="100" t="s">
        <v>35</v>
      </c>
      <c r="Q255" s="99" t="s">
        <v>1414</v>
      </c>
      <c r="R255" s="99" t="s">
        <v>1415</v>
      </c>
      <c r="S255" s="99" t="s">
        <v>9389</v>
      </c>
      <c r="T255" s="99" t="s">
        <v>1416</v>
      </c>
      <c r="U255" s="99">
        <v>15</v>
      </c>
      <c r="V255" s="100" t="str">
        <f>VLOOKUP(D255,TIPOLOGIA!A:F,5,0)</f>
        <v>LEJANA</v>
      </c>
      <c r="W255" s="100" t="str">
        <f>VLOOKUP(D255,TIPOLOGIA!A:F,6,0)</f>
        <v>TERRESTRE</v>
      </c>
      <c r="X255" s="99" t="s">
        <v>1563</v>
      </c>
      <c r="Y255" s="99">
        <v>1</v>
      </c>
      <c r="Z255" s="102">
        <f>IF(T255="SOPORTE_TELEFÓNICO",'TARIFAS 2025'!$B$14,IF(V255="PRINCIPAL",'TARIFAS 2025'!$B$11,IF(V255="INTERMEDIA",'TARIFAS 2025'!$C$11,IF(V255="LEJANA",'TARIFAS 2025'!$D$11))))</f>
        <v>40250</v>
      </c>
      <c r="AA255" s="102">
        <f t="shared" si="4"/>
        <v>40250</v>
      </c>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row>
    <row r="256" spans="1:59" ht="15.6" x14ac:dyDescent="0.3">
      <c r="A256" s="99" t="s">
        <v>96</v>
      </c>
      <c r="B256" s="100" t="str">
        <f>VLOOKUP(A256,'CENTROS DE COSTOS'!A:D,2,0)</f>
        <v>0036-0007</v>
      </c>
      <c r="C256" s="100" t="str">
        <f>VLOOKUP(A256,'CENTROS DE COSTOS'!A:D,3,0)</f>
        <v>Wompi Santander</v>
      </c>
      <c r="D256" s="99">
        <v>25183</v>
      </c>
      <c r="E256" s="99">
        <v>3084554</v>
      </c>
      <c r="F256" s="99">
        <v>47011</v>
      </c>
      <c r="G256" s="100" t="s">
        <v>33</v>
      </c>
      <c r="H256" s="99" t="s">
        <v>618</v>
      </c>
      <c r="I256" s="99" t="s">
        <v>641</v>
      </c>
      <c r="J256" s="99" t="s">
        <v>5927</v>
      </c>
      <c r="K256" s="100" t="s">
        <v>1170</v>
      </c>
      <c r="L256" s="99" t="s">
        <v>7286</v>
      </c>
      <c r="M256" s="101">
        <v>45992.536805555559</v>
      </c>
      <c r="N256" s="101">
        <v>45994.678472222222</v>
      </c>
      <c r="O256" s="100" t="s">
        <v>35</v>
      </c>
      <c r="P256" s="100" t="s">
        <v>35</v>
      </c>
      <c r="Q256" s="99" t="s">
        <v>1537</v>
      </c>
      <c r="R256" s="99" t="s">
        <v>1538</v>
      </c>
      <c r="S256" s="99" t="s">
        <v>9390</v>
      </c>
      <c r="T256" s="99" t="s">
        <v>1253</v>
      </c>
      <c r="U256" s="99">
        <v>0</v>
      </c>
      <c r="V256" s="100" t="str">
        <f>VLOOKUP(D256,TIPOLOGIA!A:F,5,0)</f>
        <v>INTERMEDIA</v>
      </c>
      <c r="W256" s="100" t="str">
        <f>VLOOKUP(D256,TIPOLOGIA!A:F,6,0)</f>
        <v>TERRESTRE</v>
      </c>
      <c r="X256" s="99" t="s">
        <v>1453</v>
      </c>
      <c r="Y256" s="99">
        <v>1</v>
      </c>
      <c r="Z256" s="102">
        <f>IF(T256="SOPORTE_TELEFÓNICO",'TARIFAS 2025'!$B$14,IF(V256="PRINCIPAL",'TARIFAS 2025'!$B$11,IF(V256="INTERMEDIA",'TARIFAS 2025'!$C$11,IF(V256="LEJANA",'TARIFAS 2025'!$D$11))))</f>
        <v>22000</v>
      </c>
      <c r="AA256" s="102">
        <f t="shared" si="4"/>
        <v>22000</v>
      </c>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row>
    <row r="257" spans="1:59" ht="15.6" x14ac:dyDescent="0.3">
      <c r="A257" s="99" t="s">
        <v>88</v>
      </c>
      <c r="B257" s="100" t="str">
        <f>VLOOKUP(A257,'CENTROS DE COSTOS'!A:D,2,0)</f>
        <v>0036-0005</v>
      </c>
      <c r="C257" s="100" t="str">
        <f>VLOOKUP(A257,'CENTROS DE COSTOS'!A:D,3,0)</f>
        <v>Wompi Noroccidente</v>
      </c>
      <c r="D257" s="99">
        <v>5001</v>
      </c>
      <c r="E257" s="99">
        <v>3076683</v>
      </c>
      <c r="F257" s="99">
        <v>18459</v>
      </c>
      <c r="G257" s="100" t="s">
        <v>33</v>
      </c>
      <c r="H257" s="99" t="s">
        <v>120</v>
      </c>
      <c r="I257" s="99" t="s">
        <v>88</v>
      </c>
      <c r="J257" s="99" t="s">
        <v>1823</v>
      </c>
      <c r="K257" s="100" t="s">
        <v>1170</v>
      </c>
      <c r="L257" s="99" t="s">
        <v>7287</v>
      </c>
      <c r="M257" s="101">
        <v>45989.604166666657</v>
      </c>
      <c r="N257" s="101">
        <v>45994.689583333333</v>
      </c>
      <c r="O257" s="100" t="s">
        <v>35</v>
      </c>
      <c r="P257" s="100" t="s">
        <v>35</v>
      </c>
      <c r="Q257" s="99" t="s">
        <v>1414</v>
      </c>
      <c r="R257" s="99" t="s">
        <v>1415</v>
      </c>
      <c r="S257" s="99" t="s">
        <v>9391</v>
      </c>
      <c r="T257" s="99" t="s">
        <v>9139</v>
      </c>
      <c r="U257" s="99">
        <v>24</v>
      </c>
      <c r="V257" s="100" t="str">
        <f>VLOOKUP(D257,TIPOLOGIA!A:F,5,0)</f>
        <v>PRINCIPAL</v>
      </c>
      <c r="W257" s="100" t="str">
        <f>VLOOKUP(D257,TIPOLOGIA!A:F,6,0)</f>
        <v>TERRESTRE</v>
      </c>
      <c r="X257" s="99" t="s">
        <v>1417</v>
      </c>
      <c r="Y257" s="99">
        <v>1</v>
      </c>
      <c r="Z257" s="102">
        <f>IF(T257="SOPORTE_TELEFÓNICO",'TARIFAS 2025'!$B$14,IF(V257="PRINCIPAL",'TARIFAS 2025'!$B$11,IF(V257="INTERMEDIA",'TARIFAS 2025'!$C$11,IF(V257="LEJANA",'TARIFAS 2025'!$D$11))))</f>
        <v>31419</v>
      </c>
      <c r="AA257" s="102">
        <f t="shared" si="4"/>
        <v>31419</v>
      </c>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row>
    <row r="258" spans="1:59" ht="15.6" x14ac:dyDescent="0.3">
      <c r="A258" s="99" t="s">
        <v>71</v>
      </c>
      <c r="B258" s="100" t="str">
        <f>VLOOKUP(A258,'CENTROS DE COSTOS'!A:D,2,0)</f>
        <v>0036-0004</v>
      </c>
      <c r="C258" s="100" t="str">
        <f>VLOOKUP(A258,'CENTROS DE COSTOS'!A:D,3,0)</f>
        <v>Wompi Centro</v>
      </c>
      <c r="D258" s="99">
        <v>11001</v>
      </c>
      <c r="E258" s="99">
        <v>3075621</v>
      </c>
      <c r="F258" s="99">
        <v>71171</v>
      </c>
      <c r="G258" s="100" t="s">
        <v>33</v>
      </c>
      <c r="H258" s="99" t="s">
        <v>618</v>
      </c>
      <c r="I258" s="99" t="s">
        <v>71</v>
      </c>
      <c r="J258" s="99" t="s">
        <v>5928</v>
      </c>
      <c r="K258" s="100" t="s">
        <v>1170</v>
      </c>
      <c r="L258" s="99" t="s">
        <v>7288</v>
      </c>
      <c r="M258" s="101">
        <v>45989.438888888893</v>
      </c>
      <c r="N258" s="101">
        <v>45995.338888888888</v>
      </c>
      <c r="O258" s="100" t="s">
        <v>35</v>
      </c>
      <c r="P258" s="100" t="s">
        <v>35</v>
      </c>
      <c r="Q258" s="99" t="s">
        <v>1414</v>
      </c>
      <c r="R258" s="99" t="s">
        <v>1415</v>
      </c>
      <c r="S258" s="99" t="s">
        <v>9392</v>
      </c>
      <c r="T258" s="99" t="s">
        <v>1172</v>
      </c>
      <c r="U258" s="99">
        <v>16</v>
      </c>
      <c r="V258" s="100" t="str">
        <f>VLOOKUP(D258,TIPOLOGIA!A:F,5,0)</f>
        <v>PRINCIPAL</v>
      </c>
      <c r="W258" s="100" t="str">
        <f>VLOOKUP(D258,TIPOLOGIA!A:F,6,0)</f>
        <v>TERRESTRE</v>
      </c>
      <c r="X258" s="99" t="s">
        <v>1312</v>
      </c>
      <c r="Y258" s="99">
        <v>1</v>
      </c>
      <c r="Z258" s="102">
        <f>IF(T258="SOPORTE_TELEFÓNICO",'TARIFAS 2025'!$B$14,IF(V258="PRINCIPAL",'TARIFAS 2025'!$B$11,IF(V258="INTERMEDIA",'TARIFAS 2025'!$C$11,IF(V258="LEJANA",'TARIFAS 2025'!$D$11))))</f>
        <v>31419</v>
      </c>
      <c r="AA258" s="102">
        <f t="shared" si="4"/>
        <v>31419</v>
      </c>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row>
    <row r="259" spans="1:59" ht="15.6" x14ac:dyDescent="0.3">
      <c r="A259" s="99" t="s">
        <v>85</v>
      </c>
      <c r="B259" s="100" t="str">
        <f>VLOOKUP(A259,'CENTROS DE COSTOS'!A:D,2,0)</f>
        <v>0036-0006</v>
      </c>
      <c r="C259" s="100" t="str">
        <f>VLOOKUP(A259,'CENTROS DE COSTOS'!A:D,3,0)</f>
        <v>Wompi Oriente</v>
      </c>
      <c r="D259" s="99">
        <v>73001</v>
      </c>
      <c r="E259" s="99">
        <v>3082837</v>
      </c>
      <c r="F259" s="99">
        <v>17270</v>
      </c>
      <c r="G259" s="100" t="s">
        <v>33</v>
      </c>
      <c r="H259" s="99" t="s">
        <v>1056</v>
      </c>
      <c r="I259" s="99" t="s">
        <v>85</v>
      </c>
      <c r="J259" s="99" t="s">
        <v>5929</v>
      </c>
      <c r="K259" s="100" t="s">
        <v>1170</v>
      </c>
      <c r="L259" s="99" t="s">
        <v>7289</v>
      </c>
      <c r="M259" s="101">
        <v>45992.446527777778</v>
      </c>
      <c r="N259" s="101">
        <v>45995.340277777781</v>
      </c>
      <c r="O259" s="100" t="s">
        <v>35</v>
      </c>
      <c r="P259" s="100" t="s">
        <v>35</v>
      </c>
      <c r="Q259" s="99" t="s">
        <v>1414</v>
      </c>
      <c r="R259" s="99" t="s">
        <v>1415</v>
      </c>
      <c r="S259" s="99" t="s">
        <v>9393</v>
      </c>
      <c r="T259" s="99" t="s">
        <v>1172</v>
      </c>
      <c r="U259" s="99">
        <v>24</v>
      </c>
      <c r="V259" s="100" t="str">
        <f>VLOOKUP(D259,TIPOLOGIA!A:F,5,0)</f>
        <v>PRINCIPAL</v>
      </c>
      <c r="W259" s="100" t="str">
        <f>VLOOKUP(D259,TIPOLOGIA!A:F,6,0)</f>
        <v>TERRESTRE</v>
      </c>
      <c r="X259" s="99" t="s">
        <v>1308</v>
      </c>
      <c r="Y259" s="99">
        <v>1</v>
      </c>
      <c r="Z259" s="102">
        <f>IF(T259="SOPORTE_TELEFÓNICO",'TARIFAS 2025'!$B$14,IF(V259="PRINCIPAL",'TARIFAS 2025'!$B$11,IF(V259="INTERMEDIA",'TARIFAS 2025'!$C$11,IF(V259="LEJANA",'TARIFAS 2025'!$D$11))))</f>
        <v>31419</v>
      </c>
      <c r="AA259" s="102">
        <f t="shared" si="4"/>
        <v>31419</v>
      </c>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row>
    <row r="260" spans="1:59" ht="15.6" x14ac:dyDescent="0.3">
      <c r="A260" s="99" t="s">
        <v>74</v>
      </c>
      <c r="B260" s="100" t="str">
        <f>VLOOKUP(A260,'CENTROS DE COSTOS'!A:D,2,0)</f>
        <v>0036-0007</v>
      </c>
      <c r="C260" s="100" t="str">
        <f>VLOOKUP(A260,'CENTROS DE COSTOS'!A:D,3,0)</f>
        <v>Wompi Santander</v>
      </c>
      <c r="D260" s="99">
        <v>68001</v>
      </c>
      <c r="E260" s="99">
        <v>3097405</v>
      </c>
      <c r="F260" s="99">
        <v>17012</v>
      </c>
      <c r="G260" s="100" t="s">
        <v>33</v>
      </c>
      <c r="H260" s="99" t="s">
        <v>963</v>
      </c>
      <c r="I260" s="99" t="s">
        <v>74</v>
      </c>
      <c r="J260" s="99" t="s">
        <v>1533</v>
      </c>
      <c r="K260" s="100" t="s">
        <v>1170</v>
      </c>
      <c r="L260" s="99" t="s">
        <v>7290</v>
      </c>
      <c r="M260" s="101">
        <v>45994.498611111107</v>
      </c>
      <c r="N260" s="101">
        <v>45995.381249999999</v>
      </c>
      <c r="O260" s="100" t="s">
        <v>35</v>
      </c>
      <c r="P260" s="100" t="s">
        <v>35</v>
      </c>
      <c r="Q260" s="99" t="s">
        <v>1414</v>
      </c>
      <c r="R260" s="99" t="s">
        <v>1415</v>
      </c>
      <c r="S260" s="99" t="s">
        <v>9394</v>
      </c>
      <c r="T260" s="99" t="s">
        <v>1172</v>
      </c>
      <c r="U260" s="99">
        <v>16</v>
      </c>
      <c r="V260" s="100" t="str">
        <f>VLOOKUP(D260,TIPOLOGIA!A:F,5,0)</f>
        <v>PRINCIPAL</v>
      </c>
      <c r="W260" s="100" t="str">
        <f>VLOOKUP(D260,TIPOLOGIA!A:F,6,0)</f>
        <v>TERRESTRE</v>
      </c>
      <c r="X260" s="99" t="s">
        <v>1178</v>
      </c>
      <c r="Y260" s="99">
        <v>1</v>
      </c>
      <c r="Z260" s="102">
        <f>IF(T260="SOPORTE_TELEFÓNICO",'TARIFAS 2025'!$B$14,IF(V260="PRINCIPAL",'TARIFAS 2025'!$B$11,IF(V260="INTERMEDIA",'TARIFAS 2025'!$C$11,IF(V260="LEJANA",'TARIFAS 2025'!$D$11))))</f>
        <v>31419</v>
      </c>
      <c r="AA260" s="102">
        <f t="shared" si="4"/>
        <v>31419</v>
      </c>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row>
    <row r="261" spans="1:59" ht="15.6" x14ac:dyDescent="0.3">
      <c r="A261" s="99" t="s">
        <v>80</v>
      </c>
      <c r="B261" s="100" t="str">
        <f>VLOOKUP(A261,'CENTROS DE COSTOS'!A:D,2,0)</f>
        <v>0036-0001</v>
      </c>
      <c r="C261" s="100" t="str">
        <f>VLOOKUP(A261,'CENTROS DE COSTOS'!A:D,3,0)</f>
        <v>Wompi Costa</v>
      </c>
      <c r="D261" s="99">
        <v>13001</v>
      </c>
      <c r="E261" s="99">
        <v>3095185</v>
      </c>
      <c r="F261" s="99">
        <v>78420</v>
      </c>
      <c r="G261" s="100" t="s">
        <v>33</v>
      </c>
      <c r="H261" s="99" t="s">
        <v>275</v>
      </c>
      <c r="I261" s="99" t="s">
        <v>80</v>
      </c>
      <c r="J261" s="99" t="s">
        <v>5930</v>
      </c>
      <c r="K261" s="100" t="s">
        <v>1170</v>
      </c>
      <c r="L261" s="99" t="s">
        <v>7291</v>
      </c>
      <c r="M261" s="101">
        <v>45994.375694444447</v>
      </c>
      <c r="N261" s="101">
        <v>45995.383333333331</v>
      </c>
      <c r="O261" s="100" t="s">
        <v>35</v>
      </c>
      <c r="P261" s="100" t="s">
        <v>35</v>
      </c>
      <c r="Q261" s="99" t="s">
        <v>1414</v>
      </c>
      <c r="R261" s="99" t="s">
        <v>1415</v>
      </c>
      <c r="S261" s="99" t="s">
        <v>9395</v>
      </c>
      <c r="T261" s="99" t="s">
        <v>1172</v>
      </c>
      <c r="U261" s="99">
        <v>16</v>
      </c>
      <c r="V261" s="100" t="str">
        <f>VLOOKUP(D261,TIPOLOGIA!A:F,5,0)</f>
        <v>PRINCIPAL</v>
      </c>
      <c r="W261" s="100" t="str">
        <f>VLOOKUP(D261,TIPOLOGIA!A:F,6,0)</f>
        <v>TERRESTRE</v>
      </c>
      <c r="X261" s="99" t="s">
        <v>1855</v>
      </c>
      <c r="Y261" s="99">
        <v>1</v>
      </c>
      <c r="Z261" s="102">
        <f>IF(T261="SOPORTE_TELEFÓNICO",'TARIFAS 2025'!$B$14,IF(V261="PRINCIPAL",'TARIFAS 2025'!$B$11,IF(V261="INTERMEDIA",'TARIFAS 2025'!$C$11,IF(V261="LEJANA",'TARIFAS 2025'!$D$11))))</f>
        <v>31419</v>
      </c>
      <c r="AA261" s="102">
        <f t="shared" si="4"/>
        <v>31419</v>
      </c>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row>
    <row r="262" spans="1:59" ht="15.6" x14ac:dyDescent="0.3">
      <c r="A262" s="99" t="s">
        <v>90</v>
      </c>
      <c r="B262" s="100" t="str">
        <f>VLOOKUP(A262,'CENTROS DE COSTOS'!A:D,2,0)</f>
        <v>0036-0006</v>
      </c>
      <c r="C262" s="100" t="str">
        <f>VLOOKUP(A262,'CENTROS DE COSTOS'!A:D,3,0)</f>
        <v>Wompi Oriente</v>
      </c>
      <c r="D262" s="99">
        <v>41001</v>
      </c>
      <c r="E262" s="99">
        <v>3098831</v>
      </c>
      <c r="F262" s="99">
        <v>36993</v>
      </c>
      <c r="G262" s="100" t="s">
        <v>33</v>
      </c>
      <c r="H262" s="99" t="s">
        <v>740</v>
      </c>
      <c r="I262" s="99" t="s">
        <v>90</v>
      </c>
      <c r="J262" s="99" t="s">
        <v>5931</v>
      </c>
      <c r="K262" s="100" t="s">
        <v>1170</v>
      </c>
      <c r="L262" s="99" t="s">
        <v>7292</v>
      </c>
      <c r="M262" s="101">
        <v>45994.654861111107</v>
      </c>
      <c r="N262" s="101">
        <v>45995.398611111108</v>
      </c>
      <c r="O262" s="100" t="s">
        <v>35</v>
      </c>
      <c r="P262" s="100" t="s">
        <v>35</v>
      </c>
      <c r="Q262" s="99" t="s">
        <v>1414</v>
      </c>
      <c r="R262" s="99" t="s">
        <v>1415</v>
      </c>
      <c r="S262" s="99" t="s">
        <v>9396</v>
      </c>
      <c r="T262" s="99" t="s">
        <v>1172</v>
      </c>
      <c r="U262" s="99">
        <v>56</v>
      </c>
      <c r="V262" s="100" t="str">
        <f>VLOOKUP(D262,TIPOLOGIA!A:F,5,0)</f>
        <v>PRINCIPAL</v>
      </c>
      <c r="W262" s="100" t="str">
        <f>VLOOKUP(D262,TIPOLOGIA!A:F,6,0)</f>
        <v>TERRESTRE</v>
      </c>
      <c r="X262" s="99" t="s">
        <v>1187</v>
      </c>
      <c r="Y262" s="99">
        <v>1</v>
      </c>
      <c r="Z262" s="102">
        <f>IF(T262="SOPORTE_TELEFÓNICO",'TARIFAS 2025'!$B$14,IF(V262="PRINCIPAL",'TARIFAS 2025'!$B$11,IF(V262="INTERMEDIA",'TARIFAS 2025'!$C$11,IF(V262="LEJANA",'TARIFAS 2025'!$D$11))))</f>
        <v>31419</v>
      </c>
      <c r="AA262" s="102">
        <f t="shared" si="4"/>
        <v>31419</v>
      </c>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row>
    <row r="263" spans="1:59" ht="15.6" x14ac:dyDescent="0.3">
      <c r="A263" s="99" t="s">
        <v>90</v>
      </c>
      <c r="B263" s="100" t="str">
        <f>VLOOKUP(A263,'CENTROS DE COSTOS'!A:D,2,0)</f>
        <v>0036-0006</v>
      </c>
      <c r="C263" s="100" t="str">
        <f>VLOOKUP(A263,'CENTROS DE COSTOS'!A:D,3,0)</f>
        <v>Wompi Oriente</v>
      </c>
      <c r="D263" s="99">
        <v>41001</v>
      </c>
      <c r="E263" s="99">
        <v>3076386</v>
      </c>
      <c r="F263" s="99">
        <v>21323</v>
      </c>
      <c r="G263" s="100" t="s">
        <v>33</v>
      </c>
      <c r="H263" s="99" t="s">
        <v>740</v>
      </c>
      <c r="I263" s="99" t="s">
        <v>90</v>
      </c>
      <c r="J263" s="99" t="s">
        <v>1825</v>
      </c>
      <c r="K263" s="100" t="s">
        <v>1170</v>
      </c>
      <c r="L263" s="99" t="s">
        <v>7293</v>
      </c>
      <c r="M263" s="101">
        <v>45989.525000000001</v>
      </c>
      <c r="N263" s="101">
        <v>45995.414583333331</v>
      </c>
      <c r="O263" s="100" t="s">
        <v>35</v>
      </c>
      <c r="P263" s="100" t="s">
        <v>35</v>
      </c>
      <c r="Q263" s="99" t="s">
        <v>1414</v>
      </c>
      <c r="R263" s="99" t="s">
        <v>1415</v>
      </c>
      <c r="S263" s="99" t="s">
        <v>9397</v>
      </c>
      <c r="T263" s="99" t="s">
        <v>1172</v>
      </c>
      <c r="U263" s="99">
        <v>32</v>
      </c>
      <c r="V263" s="100" t="str">
        <f>VLOOKUP(D263,TIPOLOGIA!A:F,5,0)</f>
        <v>PRINCIPAL</v>
      </c>
      <c r="W263" s="100" t="str">
        <f>VLOOKUP(D263,TIPOLOGIA!A:F,6,0)</f>
        <v>TERRESTRE</v>
      </c>
      <c r="X263" s="99" t="s">
        <v>1187</v>
      </c>
      <c r="Y263" s="99">
        <v>1</v>
      </c>
      <c r="Z263" s="102">
        <f>IF(T263="SOPORTE_TELEFÓNICO",'TARIFAS 2025'!$B$14,IF(V263="PRINCIPAL",'TARIFAS 2025'!$B$11,IF(V263="INTERMEDIA",'TARIFAS 2025'!$C$11,IF(V263="LEJANA",'TARIFAS 2025'!$D$11))))</f>
        <v>31419</v>
      </c>
      <c r="AA263" s="102">
        <f t="shared" si="4"/>
        <v>31419</v>
      </c>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row>
    <row r="264" spans="1:59" ht="15.6" x14ac:dyDescent="0.3">
      <c r="A264" s="99" t="s">
        <v>90</v>
      </c>
      <c r="B264" s="100" t="str">
        <f>VLOOKUP(A264,'CENTROS DE COSTOS'!A:D,2,0)</f>
        <v>0036-0006</v>
      </c>
      <c r="C264" s="100" t="str">
        <f>VLOOKUP(A264,'CENTROS DE COSTOS'!A:D,3,0)</f>
        <v>Wompi Oriente</v>
      </c>
      <c r="D264" s="99">
        <v>41001</v>
      </c>
      <c r="E264" s="99">
        <v>3078540</v>
      </c>
      <c r="F264" s="99">
        <v>25614</v>
      </c>
      <c r="G264" s="100" t="s">
        <v>33</v>
      </c>
      <c r="H264" s="99" t="s">
        <v>740</v>
      </c>
      <c r="I264" s="99" t="s">
        <v>90</v>
      </c>
      <c r="J264" s="99" t="s">
        <v>3413</v>
      </c>
      <c r="K264" s="100" t="s">
        <v>1170</v>
      </c>
      <c r="L264" s="99" t="s">
        <v>7294</v>
      </c>
      <c r="M264" s="101">
        <v>45992.333333333343</v>
      </c>
      <c r="N264" s="101">
        <v>45995.416666666657</v>
      </c>
      <c r="O264" s="100" t="s">
        <v>35</v>
      </c>
      <c r="P264" s="100" t="s">
        <v>35</v>
      </c>
      <c r="Q264" s="99" t="s">
        <v>1414</v>
      </c>
      <c r="R264" s="99" t="s">
        <v>1415</v>
      </c>
      <c r="S264" s="99" t="s">
        <v>9392</v>
      </c>
      <c r="T264" s="99" t="s">
        <v>1172</v>
      </c>
      <c r="U264" s="99">
        <v>16</v>
      </c>
      <c r="V264" s="100" t="str">
        <f>VLOOKUP(D264,TIPOLOGIA!A:F,5,0)</f>
        <v>PRINCIPAL</v>
      </c>
      <c r="W264" s="100" t="str">
        <f>VLOOKUP(D264,TIPOLOGIA!A:F,6,0)</f>
        <v>TERRESTRE</v>
      </c>
      <c r="X264" s="99" t="s">
        <v>1214</v>
      </c>
      <c r="Y264" s="99">
        <v>1</v>
      </c>
      <c r="Z264" s="102">
        <f>IF(T264="SOPORTE_TELEFÓNICO",'TARIFAS 2025'!$B$14,IF(V264="PRINCIPAL",'TARIFAS 2025'!$B$11,IF(V264="INTERMEDIA",'TARIFAS 2025'!$C$11,IF(V264="LEJANA",'TARIFAS 2025'!$D$11))))</f>
        <v>31419</v>
      </c>
      <c r="AA264" s="102">
        <f t="shared" si="4"/>
        <v>31419</v>
      </c>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row>
    <row r="265" spans="1:59" ht="15.6" x14ac:dyDescent="0.3">
      <c r="A265" s="99" t="s">
        <v>71</v>
      </c>
      <c r="B265" s="100" t="str">
        <f>VLOOKUP(A265,'CENTROS DE COSTOS'!A:D,2,0)</f>
        <v>0036-0004</v>
      </c>
      <c r="C265" s="100" t="str">
        <f>VLOOKUP(A265,'CENTROS DE COSTOS'!A:D,3,0)</f>
        <v>Wompi Centro</v>
      </c>
      <c r="D265" s="99">
        <v>11001</v>
      </c>
      <c r="E265" s="99">
        <v>3093335</v>
      </c>
      <c r="F265" s="99">
        <v>51214</v>
      </c>
      <c r="G265" s="100" t="s">
        <v>33</v>
      </c>
      <c r="H265" s="99" t="s">
        <v>618</v>
      </c>
      <c r="I265" s="99" t="s">
        <v>71</v>
      </c>
      <c r="J265" s="99" t="s">
        <v>5932</v>
      </c>
      <c r="K265" s="100" t="s">
        <v>1170</v>
      </c>
      <c r="L265" s="99" t="s">
        <v>7295</v>
      </c>
      <c r="M265" s="101">
        <v>45993.685416666667</v>
      </c>
      <c r="N265" s="101">
        <v>45995.419444444437</v>
      </c>
      <c r="O265" s="100" t="s">
        <v>35</v>
      </c>
      <c r="P265" s="100" t="s">
        <v>35</v>
      </c>
      <c r="Q265" s="99" t="s">
        <v>1414</v>
      </c>
      <c r="R265" s="99" t="s">
        <v>1415</v>
      </c>
      <c r="S265" s="99" t="s">
        <v>9398</v>
      </c>
      <c r="T265" s="99" t="s">
        <v>1172</v>
      </c>
      <c r="U265" s="99">
        <v>40</v>
      </c>
      <c r="V265" s="100" t="str">
        <f>VLOOKUP(D265,TIPOLOGIA!A:F,5,0)</f>
        <v>PRINCIPAL</v>
      </c>
      <c r="W265" s="100" t="str">
        <f>VLOOKUP(D265,TIPOLOGIA!A:F,6,0)</f>
        <v>TERRESTRE</v>
      </c>
      <c r="X265" s="99" t="s">
        <v>1191</v>
      </c>
      <c r="Y265" s="99">
        <v>1</v>
      </c>
      <c r="Z265" s="102">
        <f>IF(T265="SOPORTE_TELEFÓNICO",'TARIFAS 2025'!$B$14,IF(V265="PRINCIPAL",'TARIFAS 2025'!$B$11,IF(V265="INTERMEDIA",'TARIFAS 2025'!$C$11,IF(V265="LEJANA",'TARIFAS 2025'!$D$11))))</f>
        <v>31419</v>
      </c>
      <c r="AA265" s="102">
        <f t="shared" si="4"/>
        <v>31419</v>
      </c>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row>
    <row r="266" spans="1:59" ht="15.6" x14ac:dyDescent="0.3">
      <c r="A266" s="99" t="s">
        <v>90</v>
      </c>
      <c r="B266" s="100" t="str">
        <f>VLOOKUP(A266,'CENTROS DE COSTOS'!A:D,2,0)</f>
        <v>0036-0006</v>
      </c>
      <c r="C266" s="100" t="str">
        <f>VLOOKUP(A266,'CENTROS DE COSTOS'!A:D,3,0)</f>
        <v>Wompi Oriente</v>
      </c>
      <c r="D266" s="99">
        <v>41001</v>
      </c>
      <c r="E266" s="99">
        <v>3079317</v>
      </c>
      <c r="F266" s="99">
        <v>18978</v>
      </c>
      <c r="G266" s="100" t="s">
        <v>33</v>
      </c>
      <c r="H266" s="99" t="s">
        <v>740</v>
      </c>
      <c r="I266" s="99" t="s">
        <v>90</v>
      </c>
      <c r="J266" s="99" t="s">
        <v>5933</v>
      </c>
      <c r="K266" s="100" t="s">
        <v>1170</v>
      </c>
      <c r="L266" s="99" t="s">
        <v>7296</v>
      </c>
      <c r="M266" s="101">
        <v>45992.333333333343</v>
      </c>
      <c r="N266" s="101">
        <v>45995.42291666667</v>
      </c>
      <c r="O266" s="100" t="s">
        <v>35</v>
      </c>
      <c r="P266" s="100" t="s">
        <v>35</v>
      </c>
      <c r="Q266" s="99" t="s">
        <v>1414</v>
      </c>
      <c r="R266" s="99" t="s">
        <v>1415</v>
      </c>
      <c r="S266" s="99" t="s">
        <v>9399</v>
      </c>
      <c r="T266" s="99" t="s">
        <v>1172</v>
      </c>
      <c r="U266" s="99">
        <v>48</v>
      </c>
      <c r="V266" s="100" t="str">
        <f>VLOOKUP(D266,TIPOLOGIA!A:F,5,0)</f>
        <v>PRINCIPAL</v>
      </c>
      <c r="W266" s="100" t="str">
        <f>VLOOKUP(D266,TIPOLOGIA!A:F,6,0)</f>
        <v>TERRESTRE</v>
      </c>
      <c r="X266" s="99" t="s">
        <v>1187</v>
      </c>
      <c r="Y266" s="99">
        <v>1</v>
      </c>
      <c r="Z266" s="102">
        <f>IF(T266="SOPORTE_TELEFÓNICO",'TARIFAS 2025'!$B$14,IF(V266="PRINCIPAL",'TARIFAS 2025'!$B$11,IF(V266="INTERMEDIA",'TARIFAS 2025'!$C$11,IF(V266="LEJANA",'TARIFAS 2025'!$D$11))))</f>
        <v>31419</v>
      </c>
      <c r="AA266" s="102">
        <f t="shared" si="4"/>
        <v>31419</v>
      </c>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row>
    <row r="267" spans="1:59" ht="15.6" x14ac:dyDescent="0.3">
      <c r="A267" s="99" t="s">
        <v>91</v>
      </c>
      <c r="B267" s="100" t="str">
        <f>VLOOKUP(A267,'CENTROS DE COSTOS'!A:D,2,0)</f>
        <v>0036-0003</v>
      </c>
      <c r="C267" s="100" t="str">
        <f>VLOOKUP(A267,'CENTROS DE COSTOS'!A:D,3,0)</f>
        <v>Wompi Suroccidente</v>
      </c>
      <c r="D267" s="99">
        <v>52001</v>
      </c>
      <c r="E267" s="99">
        <v>3084603</v>
      </c>
      <c r="F267" s="99">
        <v>16907</v>
      </c>
      <c r="G267" s="100" t="s">
        <v>33</v>
      </c>
      <c r="H267" s="99" t="s">
        <v>133</v>
      </c>
      <c r="I267" s="99" t="s">
        <v>91</v>
      </c>
      <c r="J267" s="99" t="s">
        <v>1737</v>
      </c>
      <c r="K267" s="100" t="s">
        <v>1170</v>
      </c>
      <c r="L267" s="99" t="s">
        <v>7297</v>
      </c>
      <c r="M267" s="101">
        <v>45992.522916666669</v>
      </c>
      <c r="N267" s="101">
        <v>45995.427777777782</v>
      </c>
      <c r="O267" s="100" t="s">
        <v>35</v>
      </c>
      <c r="P267" s="100" t="s">
        <v>35</v>
      </c>
      <c r="Q267" s="99" t="s">
        <v>1414</v>
      </c>
      <c r="R267" s="99" t="s">
        <v>1415</v>
      </c>
      <c r="S267" s="99" t="s">
        <v>9400</v>
      </c>
      <c r="T267" s="99" t="s">
        <v>1172</v>
      </c>
      <c r="U267" s="99">
        <v>56</v>
      </c>
      <c r="V267" s="100" t="str">
        <f>VLOOKUP(D267,TIPOLOGIA!A:F,5,0)</f>
        <v>PRINCIPAL</v>
      </c>
      <c r="W267" s="100" t="str">
        <f>VLOOKUP(D267,TIPOLOGIA!A:F,6,0)</f>
        <v>TERRESTRE</v>
      </c>
      <c r="X267" s="99" t="s">
        <v>1206</v>
      </c>
      <c r="Y267" s="99">
        <v>1</v>
      </c>
      <c r="Z267" s="102">
        <f>IF(T267="SOPORTE_TELEFÓNICO",'TARIFAS 2025'!$B$14,IF(V267="PRINCIPAL",'TARIFAS 2025'!$B$11,IF(V267="INTERMEDIA",'TARIFAS 2025'!$C$11,IF(V267="LEJANA",'TARIFAS 2025'!$D$11))))</f>
        <v>31419</v>
      </c>
      <c r="AA267" s="102">
        <f t="shared" si="4"/>
        <v>31419</v>
      </c>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row>
    <row r="268" spans="1:59" ht="15.6" x14ac:dyDescent="0.3">
      <c r="A268" s="99" t="s">
        <v>90</v>
      </c>
      <c r="B268" s="100" t="str">
        <f>VLOOKUP(A268,'CENTROS DE COSTOS'!A:D,2,0)</f>
        <v>0036-0006</v>
      </c>
      <c r="C268" s="100" t="str">
        <f>VLOOKUP(A268,'CENTROS DE COSTOS'!A:D,3,0)</f>
        <v>Wompi Oriente</v>
      </c>
      <c r="D268" s="99">
        <v>41001</v>
      </c>
      <c r="E268" s="99">
        <v>3078919</v>
      </c>
      <c r="F268" s="99">
        <v>66086</v>
      </c>
      <c r="G268" s="100" t="s">
        <v>33</v>
      </c>
      <c r="H268" s="99" t="s">
        <v>740</v>
      </c>
      <c r="I268" s="99" t="s">
        <v>90</v>
      </c>
      <c r="J268" s="99" t="s">
        <v>5934</v>
      </c>
      <c r="K268" s="100" t="s">
        <v>1170</v>
      </c>
      <c r="L268" s="99" t="s">
        <v>7298</v>
      </c>
      <c r="M268" s="101">
        <v>45992.333333333343</v>
      </c>
      <c r="N268" s="101">
        <v>45995.429861111108</v>
      </c>
      <c r="O268" s="100" t="s">
        <v>35</v>
      </c>
      <c r="P268" s="100" t="s">
        <v>35</v>
      </c>
      <c r="Q268" s="99" t="s">
        <v>1414</v>
      </c>
      <c r="R268" s="99" t="s">
        <v>1415</v>
      </c>
      <c r="S268" s="99" t="s">
        <v>9401</v>
      </c>
      <c r="T268" s="99" t="s">
        <v>1172</v>
      </c>
      <c r="U268" s="99">
        <v>24</v>
      </c>
      <c r="V268" s="100" t="str">
        <f>VLOOKUP(D268,TIPOLOGIA!A:F,5,0)</f>
        <v>PRINCIPAL</v>
      </c>
      <c r="W268" s="100" t="str">
        <f>VLOOKUP(D268,TIPOLOGIA!A:F,6,0)</f>
        <v>TERRESTRE</v>
      </c>
      <c r="X268" s="99" t="s">
        <v>1214</v>
      </c>
      <c r="Y268" s="99">
        <v>1</v>
      </c>
      <c r="Z268" s="102">
        <f>IF(T268="SOPORTE_TELEFÓNICO",'TARIFAS 2025'!$B$14,IF(V268="PRINCIPAL",'TARIFAS 2025'!$B$11,IF(V268="INTERMEDIA",'TARIFAS 2025'!$C$11,IF(V268="LEJANA",'TARIFAS 2025'!$D$11))))</f>
        <v>31419</v>
      </c>
      <c r="AA268" s="102">
        <f t="shared" si="4"/>
        <v>31419</v>
      </c>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row>
    <row r="269" spans="1:59" ht="15.6" x14ac:dyDescent="0.3">
      <c r="A269" s="99" t="s">
        <v>98</v>
      </c>
      <c r="B269" s="100" t="str">
        <f>VLOOKUP(A269,'CENTROS DE COSTOS'!A:D,2,0)</f>
        <v>0036-0006</v>
      </c>
      <c r="C269" s="100" t="str">
        <f>VLOOKUP(A269,'CENTROS DE COSTOS'!A:D,3,0)</f>
        <v>Wompi Oriente</v>
      </c>
      <c r="D269" s="99">
        <v>50001</v>
      </c>
      <c r="E269" s="99">
        <v>3097889</v>
      </c>
      <c r="F269" s="99">
        <v>59050</v>
      </c>
      <c r="G269" s="100" t="s">
        <v>33</v>
      </c>
      <c r="H269" s="99" t="s">
        <v>814</v>
      </c>
      <c r="I269" s="99" t="s">
        <v>98</v>
      </c>
      <c r="J269" s="99" t="s">
        <v>5935</v>
      </c>
      <c r="K269" s="100" t="s">
        <v>1170</v>
      </c>
      <c r="L269" s="99" t="s">
        <v>7299</v>
      </c>
      <c r="M269" s="101">
        <v>45994.603472222218</v>
      </c>
      <c r="N269" s="101">
        <v>45995.431944444441</v>
      </c>
      <c r="O269" s="100" t="s">
        <v>35</v>
      </c>
      <c r="P269" s="100" t="s">
        <v>35</v>
      </c>
      <c r="Q269" s="99" t="s">
        <v>1414</v>
      </c>
      <c r="R269" s="99" t="s">
        <v>1415</v>
      </c>
      <c r="S269" s="99" t="s">
        <v>9402</v>
      </c>
      <c r="T269" s="99" t="s">
        <v>1172</v>
      </c>
      <c r="U269" s="99">
        <v>24</v>
      </c>
      <c r="V269" s="100" t="str">
        <f>VLOOKUP(D269,TIPOLOGIA!A:F,5,0)</f>
        <v>PRINCIPAL</v>
      </c>
      <c r="W269" s="100" t="str">
        <f>VLOOKUP(D269,TIPOLOGIA!A:F,6,0)</f>
        <v>TERRESTRE</v>
      </c>
      <c r="X269" s="99" t="s">
        <v>1352</v>
      </c>
      <c r="Y269" s="99">
        <v>1</v>
      </c>
      <c r="Z269" s="102">
        <f>IF(T269="SOPORTE_TELEFÓNICO",'TARIFAS 2025'!$B$14,IF(V269="PRINCIPAL",'TARIFAS 2025'!$B$11,IF(V269="INTERMEDIA",'TARIFAS 2025'!$C$11,IF(V269="LEJANA",'TARIFAS 2025'!$D$11))))</f>
        <v>31419</v>
      </c>
      <c r="AA269" s="102">
        <f t="shared" si="4"/>
        <v>31419</v>
      </c>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row>
    <row r="270" spans="1:59" ht="15.6" x14ac:dyDescent="0.3">
      <c r="A270" s="99" t="s">
        <v>74</v>
      </c>
      <c r="B270" s="100" t="str">
        <f>VLOOKUP(A270,'CENTROS DE COSTOS'!A:D,2,0)</f>
        <v>0036-0007</v>
      </c>
      <c r="C270" s="100" t="str">
        <f>VLOOKUP(A270,'CENTROS DE COSTOS'!A:D,3,0)</f>
        <v>Wompi Santander</v>
      </c>
      <c r="D270" s="99">
        <v>68001</v>
      </c>
      <c r="E270" s="99">
        <v>3094710</v>
      </c>
      <c r="F270" s="99">
        <v>63933</v>
      </c>
      <c r="G270" s="100" t="s">
        <v>33</v>
      </c>
      <c r="H270" s="99" t="s">
        <v>963</v>
      </c>
      <c r="I270" s="99" t="s">
        <v>74</v>
      </c>
      <c r="J270" s="99" t="s">
        <v>5936</v>
      </c>
      <c r="K270" s="100" t="s">
        <v>1170</v>
      </c>
      <c r="L270" s="99" t="s">
        <v>7300</v>
      </c>
      <c r="M270" s="101">
        <v>45994.34375</v>
      </c>
      <c r="N270" s="101">
        <v>45995.434027777781</v>
      </c>
      <c r="O270" s="100" t="s">
        <v>35</v>
      </c>
      <c r="P270" s="100" t="s">
        <v>35</v>
      </c>
      <c r="Q270" s="99" t="s">
        <v>1414</v>
      </c>
      <c r="R270" s="99" t="s">
        <v>1415</v>
      </c>
      <c r="S270" s="99" t="s">
        <v>9403</v>
      </c>
      <c r="T270" s="99" t="s">
        <v>1172</v>
      </c>
      <c r="U270" s="99">
        <v>64</v>
      </c>
      <c r="V270" s="100" t="str">
        <f>VLOOKUP(D270,TIPOLOGIA!A:F,5,0)</f>
        <v>PRINCIPAL</v>
      </c>
      <c r="W270" s="100" t="str">
        <f>VLOOKUP(D270,TIPOLOGIA!A:F,6,0)</f>
        <v>TERRESTRE</v>
      </c>
      <c r="X270" s="99" t="s">
        <v>1192</v>
      </c>
      <c r="Y270" s="99">
        <v>1</v>
      </c>
      <c r="Z270" s="102">
        <f>IF(T270="SOPORTE_TELEFÓNICO",'TARIFAS 2025'!$B$14,IF(V270="PRINCIPAL",'TARIFAS 2025'!$B$11,IF(V270="INTERMEDIA",'TARIFAS 2025'!$C$11,IF(V270="LEJANA",'TARIFAS 2025'!$D$11))))</f>
        <v>31419</v>
      </c>
      <c r="AA270" s="102">
        <f t="shared" si="4"/>
        <v>31419</v>
      </c>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row>
    <row r="271" spans="1:59" ht="15.6" x14ac:dyDescent="0.3">
      <c r="A271" s="99" t="s">
        <v>77</v>
      </c>
      <c r="B271" s="100" t="str">
        <f>VLOOKUP(A271,'CENTROS DE COSTOS'!A:D,2,0)</f>
        <v>0036-0003</v>
      </c>
      <c r="C271" s="100" t="str">
        <f>VLOOKUP(A271,'CENTROS DE COSTOS'!A:D,3,0)</f>
        <v>Wompi Suroccidente</v>
      </c>
      <c r="D271" s="99">
        <v>76001</v>
      </c>
      <c r="E271" s="99">
        <v>3097168</v>
      </c>
      <c r="F271" s="99">
        <v>11471</v>
      </c>
      <c r="G271" s="100" t="s">
        <v>33</v>
      </c>
      <c r="H271" s="99" t="s">
        <v>1101</v>
      </c>
      <c r="I271" s="99" t="s">
        <v>77</v>
      </c>
      <c r="J271" s="99" t="s">
        <v>5937</v>
      </c>
      <c r="K271" s="100" t="s">
        <v>1170</v>
      </c>
      <c r="L271" s="99" t="s">
        <v>7301</v>
      </c>
      <c r="M271" s="101">
        <v>45994.503472222219</v>
      </c>
      <c r="N271" s="101">
        <v>45995.445138888892</v>
      </c>
      <c r="O271" s="100" t="s">
        <v>35</v>
      </c>
      <c r="P271" s="100" t="s">
        <v>35</v>
      </c>
      <c r="Q271" s="99" t="s">
        <v>1414</v>
      </c>
      <c r="R271" s="99" t="s">
        <v>1415</v>
      </c>
      <c r="S271" s="99" t="s">
        <v>9404</v>
      </c>
      <c r="T271" s="99" t="s">
        <v>1172</v>
      </c>
      <c r="U271" s="99">
        <v>64</v>
      </c>
      <c r="V271" s="100" t="str">
        <f>VLOOKUP(D271,TIPOLOGIA!A:F,5,0)</f>
        <v>PRINCIPAL</v>
      </c>
      <c r="W271" s="100" t="str">
        <f>VLOOKUP(D271,TIPOLOGIA!A:F,6,0)</f>
        <v>TERRESTRE</v>
      </c>
      <c r="X271" s="99" t="s">
        <v>1276</v>
      </c>
      <c r="Y271" s="99">
        <v>1</v>
      </c>
      <c r="Z271" s="102">
        <f>IF(T271="SOPORTE_TELEFÓNICO",'TARIFAS 2025'!$B$14,IF(V271="PRINCIPAL",'TARIFAS 2025'!$B$11,IF(V271="INTERMEDIA",'TARIFAS 2025'!$C$11,IF(V271="LEJANA",'TARIFAS 2025'!$D$11))))</f>
        <v>31419</v>
      </c>
      <c r="AA271" s="102">
        <f t="shared" si="4"/>
        <v>31419</v>
      </c>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row>
    <row r="272" spans="1:59" ht="15.6" x14ac:dyDescent="0.3">
      <c r="A272" s="99" t="s">
        <v>74</v>
      </c>
      <c r="B272" s="100" t="str">
        <f>VLOOKUP(A272,'CENTROS DE COSTOS'!A:D,2,0)</f>
        <v>0036-0007</v>
      </c>
      <c r="C272" s="100" t="str">
        <f>VLOOKUP(A272,'CENTROS DE COSTOS'!A:D,3,0)</f>
        <v>Wompi Santander</v>
      </c>
      <c r="D272" s="99">
        <v>68001</v>
      </c>
      <c r="E272" s="99">
        <v>3097875</v>
      </c>
      <c r="F272" s="99">
        <v>59385</v>
      </c>
      <c r="G272" s="100" t="s">
        <v>33</v>
      </c>
      <c r="H272" s="99" t="s">
        <v>963</v>
      </c>
      <c r="I272" s="99" t="s">
        <v>74</v>
      </c>
      <c r="J272" s="99" t="s">
        <v>1942</v>
      </c>
      <c r="K272" s="100" t="s">
        <v>1170</v>
      </c>
      <c r="L272" s="99" t="s">
        <v>7302</v>
      </c>
      <c r="M272" s="101">
        <v>45994.6</v>
      </c>
      <c r="N272" s="101">
        <v>45995.448611111111</v>
      </c>
      <c r="O272" s="100" t="s">
        <v>35</v>
      </c>
      <c r="P272" s="100" t="s">
        <v>35</v>
      </c>
      <c r="Q272" s="99" t="s">
        <v>1414</v>
      </c>
      <c r="R272" s="99" t="s">
        <v>1415</v>
      </c>
      <c r="S272" s="99" t="s">
        <v>9405</v>
      </c>
      <c r="T272" s="99" t="s">
        <v>1172</v>
      </c>
      <c r="U272" s="99">
        <v>32</v>
      </c>
      <c r="V272" s="100" t="str">
        <f>VLOOKUP(D272,TIPOLOGIA!A:F,5,0)</f>
        <v>PRINCIPAL</v>
      </c>
      <c r="W272" s="100" t="str">
        <f>VLOOKUP(D272,TIPOLOGIA!A:F,6,0)</f>
        <v>TERRESTRE</v>
      </c>
      <c r="X272" s="99" t="s">
        <v>1178</v>
      </c>
      <c r="Y272" s="99">
        <v>1</v>
      </c>
      <c r="Z272" s="102">
        <f>IF(T272="SOPORTE_TELEFÓNICO",'TARIFAS 2025'!$B$14,IF(V272="PRINCIPAL",'TARIFAS 2025'!$B$11,IF(V272="INTERMEDIA",'TARIFAS 2025'!$C$11,IF(V272="LEJANA",'TARIFAS 2025'!$D$11))))</f>
        <v>31419</v>
      </c>
      <c r="AA272" s="102">
        <f t="shared" si="4"/>
        <v>31419</v>
      </c>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row>
    <row r="273" spans="1:59" ht="15.6" x14ac:dyDescent="0.3">
      <c r="A273" s="99" t="s">
        <v>77</v>
      </c>
      <c r="B273" s="100" t="str">
        <f>VLOOKUP(A273,'CENTROS DE COSTOS'!A:D,2,0)</f>
        <v>0036-0003</v>
      </c>
      <c r="C273" s="100" t="str">
        <f>VLOOKUP(A273,'CENTROS DE COSTOS'!A:D,3,0)</f>
        <v>Wompi Suroccidente</v>
      </c>
      <c r="D273" s="99">
        <v>76001</v>
      </c>
      <c r="E273" s="99">
        <v>3095266</v>
      </c>
      <c r="F273" s="99">
        <v>75650</v>
      </c>
      <c r="G273" s="100" t="s">
        <v>33</v>
      </c>
      <c r="H273" s="99" t="s">
        <v>1101</v>
      </c>
      <c r="I273" s="99" t="s">
        <v>77</v>
      </c>
      <c r="J273" s="99" t="s">
        <v>5938</v>
      </c>
      <c r="K273" s="100" t="s">
        <v>1170</v>
      </c>
      <c r="L273" s="99" t="s">
        <v>7303</v>
      </c>
      <c r="M273" s="101">
        <v>45994.392361111109</v>
      </c>
      <c r="N273" s="101">
        <v>45995.45</v>
      </c>
      <c r="O273" s="100" t="s">
        <v>35</v>
      </c>
      <c r="P273" s="100" t="s">
        <v>35</v>
      </c>
      <c r="Q273" s="99" t="s">
        <v>1414</v>
      </c>
      <c r="R273" s="99" t="s">
        <v>1415</v>
      </c>
      <c r="S273" s="99" t="s">
        <v>9406</v>
      </c>
      <c r="T273" s="99" t="s">
        <v>1172</v>
      </c>
      <c r="U273" s="99">
        <v>40</v>
      </c>
      <c r="V273" s="100" t="str">
        <f>VLOOKUP(D273,TIPOLOGIA!A:F,5,0)</f>
        <v>PRINCIPAL</v>
      </c>
      <c r="W273" s="100" t="str">
        <f>VLOOKUP(D273,TIPOLOGIA!A:F,6,0)</f>
        <v>TERRESTRE</v>
      </c>
      <c r="X273" s="99" t="s">
        <v>1276</v>
      </c>
      <c r="Y273" s="99">
        <v>1</v>
      </c>
      <c r="Z273" s="102">
        <f>IF(T273="SOPORTE_TELEFÓNICO",'TARIFAS 2025'!$B$14,IF(V273="PRINCIPAL",'TARIFAS 2025'!$B$11,IF(V273="INTERMEDIA",'TARIFAS 2025'!$C$11,IF(V273="LEJANA",'TARIFAS 2025'!$D$11))))</f>
        <v>31419</v>
      </c>
      <c r="AA273" s="102">
        <f t="shared" si="4"/>
        <v>31419</v>
      </c>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row>
    <row r="274" spans="1:59" ht="15.6" x14ac:dyDescent="0.3">
      <c r="A274" s="99" t="s">
        <v>74</v>
      </c>
      <c r="B274" s="100" t="str">
        <f>VLOOKUP(A274,'CENTROS DE COSTOS'!A:D,2,0)</f>
        <v>0036-0007</v>
      </c>
      <c r="C274" s="100" t="str">
        <f>VLOOKUP(A274,'CENTROS DE COSTOS'!A:D,3,0)</f>
        <v>Wompi Santander</v>
      </c>
      <c r="D274" s="99">
        <v>68755</v>
      </c>
      <c r="E274" s="99">
        <v>3049805</v>
      </c>
      <c r="F274" s="99">
        <v>54899</v>
      </c>
      <c r="G274" s="100" t="s">
        <v>33</v>
      </c>
      <c r="H274" s="99" t="s">
        <v>963</v>
      </c>
      <c r="I274" s="99" t="s">
        <v>1026</v>
      </c>
      <c r="J274" s="99" t="s">
        <v>5939</v>
      </c>
      <c r="K274" s="100" t="s">
        <v>1170</v>
      </c>
      <c r="L274" s="99" t="s">
        <v>7304</v>
      </c>
      <c r="M274" s="101">
        <v>45985.333333333343</v>
      </c>
      <c r="N274" s="101">
        <v>45995.45416666667</v>
      </c>
      <c r="O274" s="100" t="s">
        <v>35</v>
      </c>
      <c r="P274" s="100" t="s">
        <v>35</v>
      </c>
      <c r="Q274" s="99" t="s">
        <v>1414</v>
      </c>
      <c r="R274" s="99" t="s">
        <v>1415</v>
      </c>
      <c r="S274" s="99" t="s">
        <v>9407</v>
      </c>
      <c r="T274" s="99" t="s">
        <v>1416</v>
      </c>
      <c r="U274" s="99">
        <v>16</v>
      </c>
      <c r="V274" s="100" t="str">
        <f>VLOOKUP(D274,TIPOLOGIA!A:F,5,0)</f>
        <v>LEJANA</v>
      </c>
      <c r="W274" s="100" t="str">
        <f>VLOOKUP(D274,TIPOLOGIA!A:F,6,0)</f>
        <v>TERRESTRE</v>
      </c>
      <c r="X274" s="99" t="s">
        <v>2255</v>
      </c>
      <c r="Y274" s="99">
        <v>1</v>
      </c>
      <c r="Z274" s="102">
        <f>IF(T274="SOPORTE_TELEFÓNICO",'TARIFAS 2025'!$B$14,IF(V274="PRINCIPAL",'TARIFAS 2025'!$B$11,IF(V274="INTERMEDIA",'TARIFAS 2025'!$C$11,IF(V274="LEJANA",'TARIFAS 2025'!$D$11))))</f>
        <v>40250</v>
      </c>
      <c r="AA274" s="102">
        <f t="shared" si="4"/>
        <v>40250</v>
      </c>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row>
    <row r="275" spans="1:59" ht="15.6" x14ac:dyDescent="0.3">
      <c r="A275" s="99" t="s">
        <v>89</v>
      </c>
      <c r="B275" s="100" t="str">
        <f>VLOOKUP(A275,'CENTROS DE COSTOS'!A:D,2,0)</f>
        <v>0036-0001</v>
      </c>
      <c r="C275" s="100" t="str">
        <f>VLOOKUP(A275,'CENTROS DE COSTOS'!A:D,3,0)</f>
        <v>Wompi Costa</v>
      </c>
      <c r="D275" s="99">
        <v>5154</v>
      </c>
      <c r="E275" s="99">
        <v>3049831</v>
      </c>
      <c r="F275" s="99">
        <v>81065</v>
      </c>
      <c r="G275" s="100" t="s">
        <v>33</v>
      </c>
      <c r="H275" s="99" t="s">
        <v>120</v>
      </c>
      <c r="I275" s="99" t="s">
        <v>167</v>
      </c>
      <c r="J275" s="99" t="s">
        <v>5940</v>
      </c>
      <c r="K275" s="100" t="s">
        <v>1170</v>
      </c>
      <c r="L275" s="99" t="s">
        <v>7305</v>
      </c>
      <c r="M275" s="101">
        <v>45985.333333333343</v>
      </c>
      <c r="N275" s="101">
        <v>45995.454861111109</v>
      </c>
      <c r="O275" s="100" t="s">
        <v>35</v>
      </c>
      <c r="P275" s="100" t="s">
        <v>35</v>
      </c>
      <c r="Q275" s="99" t="s">
        <v>1414</v>
      </c>
      <c r="R275" s="99" t="s">
        <v>1415</v>
      </c>
      <c r="S275" s="99" t="s">
        <v>9408</v>
      </c>
      <c r="T275" s="99" t="s">
        <v>1416</v>
      </c>
      <c r="U275" s="99">
        <v>8</v>
      </c>
      <c r="V275" s="100" t="str">
        <f>VLOOKUP(D275,TIPOLOGIA!A:F,5,0)</f>
        <v>INTERMEDIA</v>
      </c>
      <c r="W275" s="100" t="str">
        <f>VLOOKUP(D275,TIPOLOGIA!A:F,6,0)</f>
        <v>TERRESTRE</v>
      </c>
      <c r="X275" s="99" t="s">
        <v>1563</v>
      </c>
      <c r="Y275" s="99">
        <v>1</v>
      </c>
      <c r="Z275" s="102">
        <f>IF(T275="SOPORTE_TELEFÓNICO",'TARIFAS 2025'!$B$14,IF(V275="PRINCIPAL",'TARIFAS 2025'!$B$11,IF(V275="INTERMEDIA",'TARIFAS 2025'!$C$11,IF(V275="LEJANA",'TARIFAS 2025'!$D$11))))</f>
        <v>36351</v>
      </c>
      <c r="AA275" s="102">
        <f t="shared" si="4"/>
        <v>36351</v>
      </c>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row>
    <row r="276" spans="1:59" ht="15.6" x14ac:dyDescent="0.3">
      <c r="A276" s="99" t="s">
        <v>89</v>
      </c>
      <c r="B276" s="100" t="str">
        <f>VLOOKUP(A276,'CENTROS DE COSTOS'!A:D,2,0)</f>
        <v>0036-0001</v>
      </c>
      <c r="C276" s="100" t="str">
        <f>VLOOKUP(A276,'CENTROS DE COSTOS'!A:D,3,0)</f>
        <v>Wompi Costa</v>
      </c>
      <c r="D276" s="99">
        <v>23660</v>
      </c>
      <c r="E276" s="99">
        <v>3047459</v>
      </c>
      <c r="F276" s="99">
        <v>36867</v>
      </c>
      <c r="G276" s="100" t="s">
        <v>33</v>
      </c>
      <c r="H276" s="99" t="s">
        <v>276</v>
      </c>
      <c r="I276" s="99" t="s">
        <v>610</v>
      </c>
      <c r="J276" s="99" t="s">
        <v>2063</v>
      </c>
      <c r="K276" s="100" t="s">
        <v>1170</v>
      </c>
      <c r="L276" s="99" t="s">
        <v>7306</v>
      </c>
      <c r="M276" s="101">
        <v>45982.634722222218</v>
      </c>
      <c r="N276" s="101">
        <v>45995.455555555563</v>
      </c>
      <c r="O276" s="100" t="s">
        <v>35</v>
      </c>
      <c r="P276" s="100" t="s">
        <v>35</v>
      </c>
      <c r="Q276" s="99" t="s">
        <v>1414</v>
      </c>
      <c r="R276" s="99" t="s">
        <v>1415</v>
      </c>
      <c r="S276" s="99" t="s">
        <v>9409</v>
      </c>
      <c r="T276" s="99" t="s">
        <v>1416</v>
      </c>
      <c r="U276" s="99">
        <v>56</v>
      </c>
      <c r="V276" s="100" t="str">
        <f>VLOOKUP(D276,TIPOLOGIA!A:F,5,0)</f>
        <v>INTERMEDIA</v>
      </c>
      <c r="W276" s="100" t="str">
        <f>VLOOKUP(D276,TIPOLOGIA!A:F,6,0)</f>
        <v>TERRESTRE</v>
      </c>
      <c r="X276" s="99" t="s">
        <v>1496</v>
      </c>
      <c r="Y276" s="99">
        <v>1</v>
      </c>
      <c r="Z276" s="102">
        <f>IF(T276="SOPORTE_TELEFÓNICO",'TARIFAS 2025'!$B$14,IF(V276="PRINCIPAL",'TARIFAS 2025'!$B$11,IF(V276="INTERMEDIA",'TARIFAS 2025'!$C$11,IF(V276="LEJANA",'TARIFAS 2025'!$D$11))))</f>
        <v>36351</v>
      </c>
      <c r="AA276" s="102">
        <f t="shared" si="4"/>
        <v>36351</v>
      </c>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row>
    <row r="277" spans="1:59" ht="15.6" x14ac:dyDescent="0.3">
      <c r="A277" s="99" t="s">
        <v>91</v>
      </c>
      <c r="B277" s="100" t="str">
        <f>VLOOKUP(A277,'CENTROS DE COSTOS'!A:D,2,0)</f>
        <v>0036-0003</v>
      </c>
      <c r="C277" s="100" t="str">
        <f>VLOOKUP(A277,'CENTROS DE COSTOS'!A:D,3,0)</f>
        <v>Wompi Suroccidente</v>
      </c>
      <c r="D277" s="99">
        <v>52001</v>
      </c>
      <c r="E277" s="99">
        <v>3093937</v>
      </c>
      <c r="F277" s="99">
        <v>46135</v>
      </c>
      <c r="G277" s="100" t="s">
        <v>33</v>
      </c>
      <c r="H277" s="99" t="s">
        <v>133</v>
      </c>
      <c r="I277" s="99" t="s">
        <v>91</v>
      </c>
      <c r="J277" s="99" t="s">
        <v>5941</v>
      </c>
      <c r="K277" s="100" t="s">
        <v>1170</v>
      </c>
      <c r="L277" s="99" t="s">
        <v>7307</v>
      </c>
      <c r="M277" s="101">
        <v>45994.333333333343</v>
      </c>
      <c r="N277" s="101">
        <v>45995.460416666669</v>
      </c>
      <c r="O277" s="100" t="s">
        <v>35</v>
      </c>
      <c r="P277" s="100" t="s">
        <v>35</v>
      </c>
      <c r="Q277" s="99" t="s">
        <v>1414</v>
      </c>
      <c r="R277" s="99" t="s">
        <v>1415</v>
      </c>
      <c r="S277" s="99" t="s">
        <v>9410</v>
      </c>
      <c r="T277" s="99" t="s">
        <v>1172</v>
      </c>
      <c r="U277" s="99">
        <v>64</v>
      </c>
      <c r="V277" s="100" t="str">
        <f>VLOOKUP(D277,TIPOLOGIA!A:F,5,0)</f>
        <v>PRINCIPAL</v>
      </c>
      <c r="W277" s="100" t="str">
        <f>VLOOKUP(D277,TIPOLOGIA!A:F,6,0)</f>
        <v>TERRESTRE</v>
      </c>
      <c r="X277" s="99" t="s">
        <v>1206</v>
      </c>
      <c r="Y277" s="99">
        <v>1</v>
      </c>
      <c r="Z277" s="102">
        <f>IF(T277="SOPORTE_TELEFÓNICO",'TARIFAS 2025'!$B$14,IF(V277="PRINCIPAL",'TARIFAS 2025'!$B$11,IF(V277="INTERMEDIA",'TARIFAS 2025'!$C$11,IF(V277="LEJANA",'TARIFAS 2025'!$D$11))))</f>
        <v>31419</v>
      </c>
      <c r="AA277" s="102">
        <f t="shared" si="4"/>
        <v>31419</v>
      </c>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row>
    <row r="278" spans="1:59" ht="15.6" x14ac:dyDescent="0.3">
      <c r="A278" s="99" t="s">
        <v>71</v>
      </c>
      <c r="B278" s="100" t="str">
        <f>VLOOKUP(A278,'CENTROS DE COSTOS'!A:D,2,0)</f>
        <v>0036-0004</v>
      </c>
      <c r="C278" s="100" t="str">
        <f>VLOOKUP(A278,'CENTROS DE COSTOS'!A:D,3,0)</f>
        <v>Wompi Centro</v>
      </c>
      <c r="D278" s="99">
        <v>11001</v>
      </c>
      <c r="E278" s="99">
        <v>3079185</v>
      </c>
      <c r="F278" s="99">
        <v>72539</v>
      </c>
      <c r="G278" s="100" t="s">
        <v>33</v>
      </c>
      <c r="H278" s="99" t="s">
        <v>618</v>
      </c>
      <c r="I278" s="99" t="s">
        <v>71</v>
      </c>
      <c r="J278" s="99" t="s">
        <v>5942</v>
      </c>
      <c r="K278" s="100" t="s">
        <v>1170</v>
      </c>
      <c r="L278" s="99" t="s">
        <v>7308</v>
      </c>
      <c r="M278" s="101">
        <v>45992.333333333343</v>
      </c>
      <c r="N278" s="101">
        <v>45995.461805555547</v>
      </c>
      <c r="O278" s="100" t="s">
        <v>35</v>
      </c>
      <c r="P278" s="100" t="s">
        <v>35</v>
      </c>
      <c r="Q278" s="99" t="s">
        <v>1414</v>
      </c>
      <c r="R278" s="99" t="s">
        <v>1415</v>
      </c>
      <c r="S278" s="99" t="s">
        <v>9411</v>
      </c>
      <c r="T278" s="99" t="s">
        <v>1172</v>
      </c>
      <c r="U278" s="99">
        <v>32</v>
      </c>
      <c r="V278" s="100" t="str">
        <f>VLOOKUP(D278,TIPOLOGIA!A:F,5,0)</f>
        <v>PRINCIPAL</v>
      </c>
      <c r="W278" s="100" t="str">
        <f>VLOOKUP(D278,TIPOLOGIA!A:F,6,0)</f>
        <v>TERRESTRE</v>
      </c>
      <c r="X278" s="99" t="s">
        <v>1191</v>
      </c>
      <c r="Y278" s="99">
        <v>1</v>
      </c>
      <c r="Z278" s="102">
        <f>IF(T278="SOPORTE_TELEFÓNICO",'TARIFAS 2025'!$B$14,IF(V278="PRINCIPAL",'TARIFAS 2025'!$B$11,IF(V278="INTERMEDIA",'TARIFAS 2025'!$C$11,IF(V278="LEJANA",'TARIFAS 2025'!$D$11))))</f>
        <v>31419</v>
      </c>
      <c r="AA278" s="102">
        <f t="shared" si="4"/>
        <v>31419</v>
      </c>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row>
    <row r="279" spans="1:59" ht="15.6" x14ac:dyDescent="0.3">
      <c r="A279" s="99" t="s">
        <v>85</v>
      </c>
      <c r="B279" s="100" t="str">
        <f>VLOOKUP(A279,'CENTROS DE COSTOS'!A:D,2,0)</f>
        <v>0036-0006</v>
      </c>
      <c r="C279" s="100" t="str">
        <f>VLOOKUP(A279,'CENTROS DE COSTOS'!A:D,3,0)</f>
        <v>Wompi Oriente</v>
      </c>
      <c r="D279" s="99">
        <v>73001</v>
      </c>
      <c r="E279" s="99">
        <v>3075357</v>
      </c>
      <c r="F279" s="99">
        <v>27268</v>
      </c>
      <c r="G279" s="100" t="s">
        <v>33</v>
      </c>
      <c r="H279" s="99" t="s">
        <v>1056</v>
      </c>
      <c r="I279" s="99" t="s">
        <v>85</v>
      </c>
      <c r="J279" s="99" t="s">
        <v>5943</v>
      </c>
      <c r="K279" s="100" t="s">
        <v>1170</v>
      </c>
      <c r="L279" s="99" t="s">
        <v>7309</v>
      </c>
      <c r="M279" s="101">
        <v>45989.417361111111</v>
      </c>
      <c r="N279" s="101">
        <v>45995.463194444441</v>
      </c>
      <c r="O279" s="100" t="s">
        <v>35</v>
      </c>
      <c r="P279" s="100" t="s">
        <v>35</v>
      </c>
      <c r="Q279" s="99" t="s">
        <v>1414</v>
      </c>
      <c r="R279" s="99" t="s">
        <v>1415</v>
      </c>
      <c r="S279" s="99" t="s">
        <v>9412</v>
      </c>
      <c r="T279" s="99" t="s">
        <v>1172</v>
      </c>
      <c r="U279" s="99">
        <v>32</v>
      </c>
      <c r="V279" s="100" t="str">
        <f>VLOOKUP(D279,TIPOLOGIA!A:F,5,0)</f>
        <v>PRINCIPAL</v>
      </c>
      <c r="W279" s="100" t="str">
        <f>VLOOKUP(D279,TIPOLOGIA!A:F,6,0)</f>
        <v>TERRESTRE</v>
      </c>
      <c r="X279" s="99" t="s">
        <v>1308</v>
      </c>
      <c r="Y279" s="99">
        <v>1</v>
      </c>
      <c r="Z279" s="102">
        <f>IF(T279="SOPORTE_TELEFÓNICO",'TARIFAS 2025'!$B$14,IF(V279="PRINCIPAL",'TARIFAS 2025'!$B$11,IF(V279="INTERMEDIA",'TARIFAS 2025'!$C$11,IF(V279="LEJANA",'TARIFAS 2025'!$D$11))))</f>
        <v>31419</v>
      </c>
      <c r="AA279" s="102">
        <f t="shared" si="4"/>
        <v>31419</v>
      </c>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row>
    <row r="280" spans="1:59" ht="15.6" x14ac:dyDescent="0.3">
      <c r="A280" s="99" t="s">
        <v>90</v>
      </c>
      <c r="B280" s="100" t="str">
        <f>VLOOKUP(A280,'CENTROS DE COSTOS'!A:D,2,0)</f>
        <v>0036-0006</v>
      </c>
      <c r="C280" s="100" t="str">
        <f>VLOOKUP(A280,'CENTROS DE COSTOS'!A:D,3,0)</f>
        <v>Wompi Oriente</v>
      </c>
      <c r="D280" s="99">
        <v>41001</v>
      </c>
      <c r="E280" s="99">
        <v>3096872</v>
      </c>
      <c r="F280" s="99">
        <v>74765</v>
      </c>
      <c r="G280" s="100" t="s">
        <v>33</v>
      </c>
      <c r="H280" s="99" t="s">
        <v>740</v>
      </c>
      <c r="I280" s="99" t="s">
        <v>90</v>
      </c>
      <c r="J280" s="99" t="s">
        <v>5944</v>
      </c>
      <c r="K280" s="100" t="s">
        <v>1170</v>
      </c>
      <c r="L280" s="99" t="s">
        <v>7310</v>
      </c>
      <c r="M280" s="101">
        <v>45994.488888888889</v>
      </c>
      <c r="N280" s="101">
        <v>45995.464583333327</v>
      </c>
      <c r="O280" s="100" t="s">
        <v>35</v>
      </c>
      <c r="P280" s="100" t="s">
        <v>35</v>
      </c>
      <c r="Q280" s="99" t="s">
        <v>1414</v>
      </c>
      <c r="R280" s="99" t="s">
        <v>1415</v>
      </c>
      <c r="S280" s="99" t="s">
        <v>9413</v>
      </c>
      <c r="T280" s="99" t="s">
        <v>1172</v>
      </c>
      <c r="U280" s="99">
        <v>32</v>
      </c>
      <c r="V280" s="100" t="str">
        <f>VLOOKUP(D280,TIPOLOGIA!A:F,5,0)</f>
        <v>PRINCIPAL</v>
      </c>
      <c r="W280" s="100" t="str">
        <f>VLOOKUP(D280,TIPOLOGIA!A:F,6,0)</f>
        <v>TERRESTRE</v>
      </c>
      <c r="X280" s="99" t="s">
        <v>1187</v>
      </c>
      <c r="Y280" s="99">
        <v>1</v>
      </c>
      <c r="Z280" s="102">
        <f>IF(T280="SOPORTE_TELEFÓNICO",'TARIFAS 2025'!$B$14,IF(V280="PRINCIPAL",'TARIFAS 2025'!$B$11,IF(V280="INTERMEDIA",'TARIFAS 2025'!$C$11,IF(V280="LEJANA",'TARIFAS 2025'!$D$11))))</f>
        <v>31419</v>
      </c>
      <c r="AA280" s="102">
        <f t="shared" si="4"/>
        <v>31419</v>
      </c>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row>
    <row r="281" spans="1:59" ht="15.6" x14ac:dyDescent="0.3">
      <c r="A281" s="99" t="s">
        <v>91</v>
      </c>
      <c r="B281" s="100" t="str">
        <f>VLOOKUP(A281,'CENTROS DE COSTOS'!A:D,2,0)</f>
        <v>0036-0003</v>
      </c>
      <c r="C281" s="100" t="str">
        <f>VLOOKUP(A281,'CENTROS DE COSTOS'!A:D,3,0)</f>
        <v>Wompi Suroccidente</v>
      </c>
      <c r="D281" s="99">
        <v>52399</v>
      </c>
      <c r="E281" s="99">
        <v>3079306</v>
      </c>
      <c r="F281" s="99">
        <v>41288</v>
      </c>
      <c r="G281" s="100" t="s">
        <v>33</v>
      </c>
      <c r="H281" s="99" t="s">
        <v>133</v>
      </c>
      <c r="I281" s="99" t="s">
        <v>132</v>
      </c>
      <c r="J281" s="99" t="s">
        <v>5945</v>
      </c>
      <c r="K281" s="100" t="s">
        <v>1170</v>
      </c>
      <c r="L281" s="99" t="s">
        <v>7311</v>
      </c>
      <c r="M281" s="101">
        <v>45992.333333333343</v>
      </c>
      <c r="N281" s="101">
        <v>45995.466666666667</v>
      </c>
      <c r="O281" s="100" t="s">
        <v>35</v>
      </c>
      <c r="P281" s="100" t="s">
        <v>35</v>
      </c>
      <c r="Q281" s="99" t="s">
        <v>1414</v>
      </c>
      <c r="R281" s="99" t="s">
        <v>1415</v>
      </c>
      <c r="S281" s="99" t="s">
        <v>9414</v>
      </c>
      <c r="T281" s="99" t="s">
        <v>1416</v>
      </c>
      <c r="U281" s="99">
        <v>48</v>
      </c>
      <c r="V281" s="100" t="str">
        <f>VLOOKUP(D281,TIPOLOGIA!A:F,5,0)</f>
        <v>LEJANA</v>
      </c>
      <c r="W281" s="100" t="str">
        <f>VLOOKUP(D281,TIPOLOGIA!A:F,6,0)</f>
        <v>TERRESTRE</v>
      </c>
      <c r="X281" s="99" t="s">
        <v>1496</v>
      </c>
      <c r="Y281" s="99">
        <v>1</v>
      </c>
      <c r="Z281" s="102">
        <f>IF(T281="SOPORTE_TELEFÓNICO",'TARIFAS 2025'!$B$14,IF(V281="PRINCIPAL",'TARIFAS 2025'!$B$11,IF(V281="INTERMEDIA",'TARIFAS 2025'!$C$11,IF(V281="LEJANA",'TARIFAS 2025'!$D$11))))</f>
        <v>40250</v>
      </c>
      <c r="AA281" s="102">
        <f t="shared" si="4"/>
        <v>40250</v>
      </c>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row>
    <row r="282" spans="1:59" ht="15.6" x14ac:dyDescent="0.3">
      <c r="A282" s="99" t="s">
        <v>77</v>
      </c>
      <c r="B282" s="100" t="str">
        <f>VLOOKUP(A282,'CENTROS DE COSTOS'!A:D,2,0)</f>
        <v>0036-0003</v>
      </c>
      <c r="C282" s="100" t="str">
        <f>VLOOKUP(A282,'CENTROS DE COSTOS'!A:D,3,0)</f>
        <v>Wompi Suroccidente</v>
      </c>
      <c r="D282" s="99">
        <v>76001</v>
      </c>
      <c r="E282" s="99">
        <v>3096336</v>
      </c>
      <c r="F282" s="99">
        <v>73708</v>
      </c>
      <c r="G282" s="100" t="s">
        <v>33</v>
      </c>
      <c r="H282" s="99" t="s">
        <v>1101</v>
      </c>
      <c r="I282" s="99" t="s">
        <v>77</v>
      </c>
      <c r="J282" s="99" t="s">
        <v>5946</v>
      </c>
      <c r="K282" s="100" t="s">
        <v>1170</v>
      </c>
      <c r="L282" s="99" t="s">
        <v>7312</v>
      </c>
      <c r="M282" s="101">
        <v>45994.438194444447</v>
      </c>
      <c r="N282" s="101">
        <v>45995.466666666667</v>
      </c>
      <c r="O282" s="100" t="s">
        <v>35</v>
      </c>
      <c r="P282" s="100" t="s">
        <v>35</v>
      </c>
      <c r="Q282" s="99" t="s">
        <v>1414</v>
      </c>
      <c r="R282" s="99" t="s">
        <v>1415</v>
      </c>
      <c r="S282" s="99" t="s">
        <v>9415</v>
      </c>
      <c r="T282" s="99" t="s">
        <v>1172</v>
      </c>
      <c r="U282" s="99">
        <v>16</v>
      </c>
      <c r="V282" s="100" t="str">
        <f>VLOOKUP(D282,TIPOLOGIA!A:F,5,0)</f>
        <v>PRINCIPAL</v>
      </c>
      <c r="W282" s="100" t="str">
        <f>VLOOKUP(D282,TIPOLOGIA!A:F,6,0)</f>
        <v>TERRESTRE</v>
      </c>
      <c r="X282" s="99" t="s">
        <v>1276</v>
      </c>
      <c r="Y282" s="99">
        <v>1</v>
      </c>
      <c r="Z282" s="102">
        <f>IF(T282="SOPORTE_TELEFÓNICO",'TARIFAS 2025'!$B$14,IF(V282="PRINCIPAL",'TARIFAS 2025'!$B$11,IF(V282="INTERMEDIA",'TARIFAS 2025'!$C$11,IF(V282="LEJANA",'TARIFAS 2025'!$D$11))))</f>
        <v>31419</v>
      </c>
      <c r="AA282" s="102">
        <f t="shared" si="4"/>
        <v>31419</v>
      </c>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row>
    <row r="283" spans="1:59" ht="15.6" x14ac:dyDescent="0.3">
      <c r="A283" s="99" t="s">
        <v>85</v>
      </c>
      <c r="B283" s="100" t="str">
        <f>VLOOKUP(A283,'CENTROS DE COSTOS'!A:D,2,0)</f>
        <v>0036-0006</v>
      </c>
      <c r="C283" s="100" t="str">
        <f>VLOOKUP(A283,'CENTROS DE COSTOS'!A:D,3,0)</f>
        <v>Wompi Oriente</v>
      </c>
      <c r="D283" s="99">
        <v>73352</v>
      </c>
      <c r="E283" s="99">
        <v>3077660</v>
      </c>
      <c r="F283" s="99">
        <v>33911</v>
      </c>
      <c r="G283" s="100" t="s">
        <v>33</v>
      </c>
      <c r="H283" s="99" t="s">
        <v>1056</v>
      </c>
      <c r="I283" s="99" t="s">
        <v>1078</v>
      </c>
      <c r="J283" s="99" t="s">
        <v>5947</v>
      </c>
      <c r="K283" s="100" t="s">
        <v>1170</v>
      </c>
      <c r="L283" s="99" t="s">
        <v>7313</v>
      </c>
      <c r="M283" s="101">
        <v>45989.680555555547</v>
      </c>
      <c r="N283" s="101">
        <v>45995.467361111107</v>
      </c>
      <c r="O283" s="100" t="s">
        <v>35</v>
      </c>
      <c r="P283" s="100" t="s">
        <v>35</v>
      </c>
      <c r="Q283" s="99" t="s">
        <v>1414</v>
      </c>
      <c r="R283" s="99" t="s">
        <v>1415</v>
      </c>
      <c r="S283" s="99" t="s">
        <v>9416</v>
      </c>
      <c r="T283" s="99" t="s">
        <v>1416</v>
      </c>
      <c r="U283" s="99">
        <v>64</v>
      </c>
      <c r="V283" s="100" t="str">
        <f>VLOOKUP(D283,TIPOLOGIA!A:F,5,0)</f>
        <v>LEJANA</v>
      </c>
      <c r="W283" s="100" t="str">
        <f>VLOOKUP(D283,TIPOLOGIA!A:F,6,0)</f>
        <v>TERRESTRE</v>
      </c>
      <c r="X283" s="99" t="s">
        <v>1496</v>
      </c>
      <c r="Y283" s="99">
        <v>1</v>
      </c>
      <c r="Z283" s="102">
        <f>IF(T283="SOPORTE_TELEFÓNICO",'TARIFAS 2025'!$B$14,IF(V283="PRINCIPAL",'TARIFAS 2025'!$B$11,IF(V283="INTERMEDIA",'TARIFAS 2025'!$C$11,IF(V283="LEJANA",'TARIFAS 2025'!$D$11))))</f>
        <v>40250</v>
      </c>
      <c r="AA283" s="102">
        <f t="shared" si="4"/>
        <v>40250</v>
      </c>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row>
    <row r="284" spans="1:59" ht="15.6" x14ac:dyDescent="0.3">
      <c r="A284" s="99" t="s">
        <v>91</v>
      </c>
      <c r="B284" s="100" t="str">
        <f>VLOOKUP(A284,'CENTROS DE COSTOS'!A:D,2,0)</f>
        <v>0036-0003</v>
      </c>
      <c r="C284" s="100" t="str">
        <f>VLOOKUP(A284,'CENTROS DE COSTOS'!A:D,3,0)</f>
        <v>Wompi Suroccidente</v>
      </c>
      <c r="D284" s="99">
        <v>52356</v>
      </c>
      <c r="E284" s="99">
        <v>3078982</v>
      </c>
      <c r="F284" s="99">
        <v>25085</v>
      </c>
      <c r="G284" s="100" t="s">
        <v>33</v>
      </c>
      <c r="H284" s="99" t="s">
        <v>133</v>
      </c>
      <c r="I284" s="99" t="s">
        <v>863</v>
      </c>
      <c r="J284" s="99" t="s">
        <v>1526</v>
      </c>
      <c r="K284" s="100" t="s">
        <v>1170</v>
      </c>
      <c r="L284" s="99" t="s">
        <v>7314</v>
      </c>
      <c r="M284" s="101">
        <v>45992.333333333343</v>
      </c>
      <c r="N284" s="101">
        <v>45995.468055555553</v>
      </c>
      <c r="O284" s="100" t="s">
        <v>35</v>
      </c>
      <c r="P284" s="100" t="s">
        <v>35</v>
      </c>
      <c r="Q284" s="99" t="s">
        <v>1414</v>
      </c>
      <c r="R284" s="99" t="s">
        <v>1415</v>
      </c>
      <c r="S284" s="99" t="s">
        <v>9417</v>
      </c>
      <c r="T284" s="99" t="s">
        <v>1416</v>
      </c>
      <c r="U284" s="99">
        <v>64</v>
      </c>
      <c r="V284" s="100" t="str">
        <f>VLOOKUP(D284,TIPOLOGIA!A:F,5,0)</f>
        <v>INTERMEDIA</v>
      </c>
      <c r="W284" s="100" t="str">
        <f>VLOOKUP(D284,TIPOLOGIA!A:F,6,0)</f>
        <v>TERRESTRE</v>
      </c>
      <c r="X284" s="99" t="s">
        <v>1496</v>
      </c>
      <c r="Y284" s="99">
        <v>1</v>
      </c>
      <c r="Z284" s="102">
        <f>IF(T284="SOPORTE_TELEFÓNICO",'TARIFAS 2025'!$B$14,IF(V284="PRINCIPAL",'TARIFAS 2025'!$B$11,IF(V284="INTERMEDIA",'TARIFAS 2025'!$C$11,IF(V284="LEJANA",'TARIFAS 2025'!$D$11))))</f>
        <v>36351</v>
      </c>
      <c r="AA284" s="102">
        <f t="shared" si="4"/>
        <v>36351</v>
      </c>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row>
    <row r="285" spans="1:59" ht="15.6" x14ac:dyDescent="0.3">
      <c r="A285" s="99" t="s">
        <v>96</v>
      </c>
      <c r="B285" s="100" t="str">
        <f>VLOOKUP(A285,'CENTROS DE COSTOS'!A:D,2,0)</f>
        <v>0036-0007</v>
      </c>
      <c r="C285" s="100" t="str">
        <f>VLOOKUP(A285,'CENTROS DE COSTOS'!A:D,3,0)</f>
        <v>Wompi Santander</v>
      </c>
      <c r="D285" s="99">
        <v>15469</v>
      </c>
      <c r="E285" s="99">
        <v>3079127</v>
      </c>
      <c r="F285" s="99">
        <v>56753</v>
      </c>
      <c r="G285" s="100" t="s">
        <v>33</v>
      </c>
      <c r="H285" s="99" t="s">
        <v>322</v>
      </c>
      <c r="I285" s="99" t="s">
        <v>373</v>
      </c>
      <c r="J285" s="99" t="s">
        <v>2068</v>
      </c>
      <c r="K285" s="100" t="s">
        <v>1170</v>
      </c>
      <c r="L285" s="99" t="s">
        <v>7315</v>
      </c>
      <c r="M285" s="101">
        <v>45992.333333333343</v>
      </c>
      <c r="N285" s="101">
        <v>45995.46875</v>
      </c>
      <c r="O285" s="100" t="s">
        <v>35</v>
      </c>
      <c r="P285" s="100" t="s">
        <v>35</v>
      </c>
      <c r="Q285" s="99" t="s">
        <v>1414</v>
      </c>
      <c r="R285" s="99" t="s">
        <v>1415</v>
      </c>
      <c r="S285" s="99" t="s">
        <v>9418</v>
      </c>
      <c r="T285" s="99" t="s">
        <v>1416</v>
      </c>
      <c r="U285" s="99">
        <v>48</v>
      </c>
      <c r="V285" s="100" t="str">
        <f>VLOOKUP(D285,TIPOLOGIA!A:F,5,0)</f>
        <v>INTERMEDIA</v>
      </c>
      <c r="W285" s="100" t="str">
        <f>VLOOKUP(D285,TIPOLOGIA!A:F,6,0)</f>
        <v>TERRESTRE</v>
      </c>
      <c r="X285" s="99" t="s">
        <v>1496</v>
      </c>
      <c r="Y285" s="99">
        <v>1</v>
      </c>
      <c r="Z285" s="102">
        <f>IF(T285="SOPORTE_TELEFÓNICO",'TARIFAS 2025'!$B$14,IF(V285="PRINCIPAL",'TARIFAS 2025'!$B$11,IF(V285="INTERMEDIA",'TARIFAS 2025'!$C$11,IF(V285="LEJANA",'TARIFAS 2025'!$D$11))))</f>
        <v>36351</v>
      </c>
      <c r="AA285" s="102">
        <f t="shared" si="4"/>
        <v>36351</v>
      </c>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row>
    <row r="286" spans="1:59" ht="15.6" x14ac:dyDescent="0.3">
      <c r="A286" s="99" t="s">
        <v>77</v>
      </c>
      <c r="B286" s="100" t="str">
        <f>VLOOKUP(A286,'CENTROS DE COSTOS'!A:D,2,0)</f>
        <v>0036-0003</v>
      </c>
      <c r="C286" s="100" t="str">
        <f>VLOOKUP(A286,'CENTROS DE COSTOS'!A:D,3,0)</f>
        <v>Wompi Suroccidente</v>
      </c>
      <c r="D286" s="99">
        <v>76364</v>
      </c>
      <c r="E286" s="99">
        <v>3077508</v>
      </c>
      <c r="F286" s="99">
        <v>17890</v>
      </c>
      <c r="G286" s="100" t="s">
        <v>33</v>
      </c>
      <c r="H286" s="99" t="s">
        <v>1101</v>
      </c>
      <c r="I286" s="99" t="s">
        <v>1119</v>
      </c>
      <c r="J286" s="99" t="s">
        <v>1470</v>
      </c>
      <c r="K286" s="100" t="s">
        <v>1170</v>
      </c>
      <c r="L286" s="99" t="s">
        <v>7316</v>
      </c>
      <c r="M286" s="101">
        <v>45989.661805555559</v>
      </c>
      <c r="N286" s="101">
        <v>45995.470138888893</v>
      </c>
      <c r="O286" s="100" t="s">
        <v>35</v>
      </c>
      <c r="P286" s="100" t="s">
        <v>35</v>
      </c>
      <c r="Q286" s="99" t="s">
        <v>1414</v>
      </c>
      <c r="R286" s="99" t="s">
        <v>1415</v>
      </c>
      <c r="S286" s="99" t="s">
        <v>9419</v>
      </c>
      <c r="T286" s="99" t="s">
        <v>1416</v>
      </c>
      <c r="U286" s="99">
        <v>40</v>
      </c>
      <c r="V286" s="100" t="str">
        <f>VLOOKUP(D286,TIPOLOGIA!A:F,5,0)</f>
        <v>INTERMEDIA</v>
      </c>
      <c r="W286" s="100" t="str">
        <f>VLOOKUP(D286,TIPOLOGIA!A:F,6,0)</f>
        <v>TERRESTRE</v>
      </c>
      <c r="X286" s="99" t="s">
        <v>1464</v>
      </c>
      <c r="Y286" s="99">
        <v>1</v>
      </c>
      <c r="Z286" s="102">
        <f>IF(T286="SOPORTE_TELEFÓNICO",'TARIFAS 2025'!$B$14,IF(V286="PRINCIPAL",'TARIFAS 2025'!$B$11,IF(V286="INTERMEDIA",'TARIFAS 2025'!$C$11,IF(V286="LEJANA",'TARIFAS 2025'!$D$11))))</f>
        <v>36351</v>
      </c>
      <c r="AA286" s="102">
        <f t="shared" si="4"/>
        <v>36351</v>
      </c>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row>
    <row r="287" spans="1:59" ht="15.6" x14ac:dyDescent="0.3">
      <c r="A287" s="99" t="s">
        <v>98</v>
      </c>
      <c r="B287" s="100" t="str">
        <f>VLOOKUP(A287,'CENTROS DE COSTOS'!A:D,2,0)</f>
        <v>0036-0006</v>
      </c>
      <c r="C287" s="100" t="str">
        <f>VLOOKUP(A287,'CENTROS DE COSTOS'!A:D,3,0)</f>
        <v>Wompi Oriente</v>
      </c>
      <c r="D287" s="99">
        <v>85440</v>
      </c>
      <c r="E287" s="99">
        <v>3076249</v>
      </c>
      <c r="F287" s="99">
        <v>79156</v>
      </c>
      <c r="G287" s="100" t="s">
        <v>33</v>
      </c>
      <c r="H287" s="99" t="s">
        <v>481</v>
      </c>
      <c r="I287" s="99" t="s">
        <v>282</v>
      </c>
      <c r="J287" s="99" t="s">
        <v>5948</v>
      </c>
      <c r="K287" s="100" t="s">
        <v>1170</v>
      </c>
      <c r="L287" s="99" t="s">
        <v>7317</v>
      </c>
      <c r="M287" s="101">
        <v>45989.488888888889</v>
      </c>
      <c r="N287" s="101">
        <v>45995.47152777778</v>
      </c>
      <c r="O287" s="100" t="s">
        <v>35</v>
      </c>
      <c r="P287" s="100" t="s">
        <v>35</v>
      </c>
      <c r="Q287" s="99" t="s">
        <v>1414</v>
      </c>
      <c r="R287" s="99" t="s">
        <v>1415</v>
      </c>
      <c r="S287" s="99" t="s">
        <v>9420</v>
      </c>
      <c r="T287" s="99" t="s">
        <v>1416</v>
      </c>
      <c r="U287" s="99">
        <v>24</v>
      </c>
      <c r="V287" s="100" t="str">
        <f>VLOOKUP(D287,TIPOLOGIA!A:F,5,0)</f>
        <v>LEJANA</v>
      </c>
      <c r="W287" s="100" t="str">
        <f>VLOOKUP(D287,TIPOLOGIA!A:F,6,0)</f>
        <v>TERRESTRE</v>
      </c>
      <c r="X287" s="99" t="s">
        <v>1563</v>
      </c>
      <c r="Y287" s="99">
        <v>1</v>
      </c>
      <c r="Z287" s="102">
        <f>IF(T287="SOPORTE_TELEFÓNICO",'TARIFAS 2025'!$B$14,IF(V287="PRINCIPAL",'TARIFAS 2025'!$B$11,IF(V287="INTERMEDIA",'TARIFAS 2025'!$C$11,IF(V287="LEJANA",'TARIFAS 2025'!$D$11))))</f>
        <v>40250</v>
      </c>
      <c r="AA287" s="102">
        <f t="shared" si="4"/>
        <v>40250</v>
      </c>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row>
    <row r="288" spans="1:59" ht="15.6" x14ac:dyDescent="0.3">
      <c r="A288" s="99" t="s">
        <v>71</v>
      </c>
      <c r="B288" s="100" t="str">
        <f>VLOOKUP(A288,'CENTROS DE COSTOS'!A:D,2,0)</f>
        <v>0036-0004</v>
      </c>
      <c r="C288" s="100" t="str">
        <f>VLOOKUP(A288,'CENTROS DE COSTOS'!A:D,3,0)</f>
        <v>Wompi Centro</v>
      </c>
      <c r="D288" s="99">
        <v>25279</v>
      </c>
      <c r="E288" s="99">
        <v>3077898</v>
      </c>
      <c r="F288" s="99">
        <v>81209</v>
      </c>
      <c r="G288" s="100" t="s">
        <v>33</v>
      </c>
      <c r="H288" s="99" t="s">
        <v>618</v>
      </c>
      <c r="I288" s="99" t="s">
        <v>648</v>
      </c>
      <c r="J288" s="99" t="s">
        <v>1584</v>
      </c>
      <c r="K288" s="100" t="s">
        <v>1170</v>
      </c>
      <c r="L288" s="99" t="s">
        <v>7318</v>
      </c>
      <c r="M288" s="101">
        <v>45992.333333333343</v>
      </c>
      <c r="N288" s="101">
        <v>45995.47152777778</v>
      </c>
      <c r="O288" s="100" t="s">
        <v>35</v>
      </c>
      <c r="P288" s="100" t="s">
        <v>35</v>
      </c>
      <c r="Q288" s="99" t="s">
        <v>1414</v>
      </c>
      <c r="R288" s="99" t="s">
        <v>1415</v>
      </c>
      <c r="S288" s="99" t="s">
        <v>9421</v>
      </c>
      <c r="T288" s="99" t="s">
        <v>1416</v>
      </c>
      <c r="U288" s="99">
        <v>16</v>
      </c>
      <c r="V288" s="100" t="str">
        <f>VLOOKUP(D288,TIPOLOGIA!A:F,5,0)</f>
        <v>INTERMEDIA</v>
      </c>
      <c r="W288" s="100" t="str">
        <f>VLOOKUP(D288,TIPOLOGIA!A:F,6,0)</f>
        <v>TERRESTRE</v>
      </c>
      <c r="X288" s="99" t="s">
        <v>2257</v>
      </c>
      <c r="Y288" s="99">
        <v>1</v>
      </c>
      <c r="Z288" s="102">
        <f>IF(T288="SOPORTE_TELEFÓNICO",'TARIFAS 2025'!$B$14,IF(V288="PRINCIPAL",'TARIFAS 2025'!$B$11,IF(V288="INTERMEDIA",'TARIFAS 2025'!$C$11,IF(V288="LEJANA",'TARIFAS 2025'!$D$11))))</f>
        <v>36351</v>
      </c>
      <c r="AA288" s="102">
        <f t="shared" si="4"/>
        <v>36351</v>
      </c>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row>
    <row r="289" spans="1:59" ht="15.6" x14ac:dyDescent="0.3">
      <c r="A289" s="99" t="s">
        <v>71</v>
      </c>
      <c r="B289" s="100" t="str">
        <f>VLOOKUP(A289,'CENTROS DE COSTOS'!A:D,2,0)</f>
        <v>0036-0004</v>
      </c>
      <c r="C289" s="100" t="str">
        <f>VLOOKUP(A289,'CENTROS DE COSTOS'!A:D,3,0)</f>
        <v>Wompi Centro</v>
      </c>
      <c r="D289" s="99">
        <v>25797</v>
      </c>
      <c r="E289" s="99">
        <v>3073333</v>
      </c>
      <c r="F289" s="99">
        <v>57792</v>
      </c>
      <c r="G289" s="100" t="s">
        <v>33</v>
      </c>
      <c r="H289" s="99" t="s">
        <v>618</v>
      </c>
      <c r="I289" s="99" t="s">
        <v>707</v>
      </c>
      <c r="J289" s="99" t="s">
        <v>5949</v>
      </c>
      <c r="K289" s="100" t="s">
        <v>1170</v>
      </c>
      <c r="L289" s="99" t="s">
        <v>7319</v>
      </c>
      <c r="M289" s="101">
        <v>45988.671527777777</v>
      </c>
      <c r="N289" s="101">
        <v>45995.472222222219</v>
      </c>
      <c r="O289" s="100" t="s">
        <v>35</v>
      </c>
      <c r="P289" s="100" t="s">
        <v>35</v>
      </c>
      <c r="Q289" s="99" t="s">
        <v>1414</v>
      </c>
      <c r="R289" s="99" t="s">
        <v>1415</v>
      </c>
      <c r="S289" s="99" t="s">
        <v>9422</v>
      </c>
      <c r="T289" s="99" t="s">
        <v>1416</v>
      </c>
      <c r="U289" s="99">
        <v>24</v>
      </c>
      <c r="V289" s="100" t="str">
        <f>VLOOKUP(D289,TIPOLOGIA!A:F,5,0)</f>
        <v>INTERMEDIA</v>
      </c>
      <c r="W289" s="100" t="str">
        <f>VLOOKUP(D289,TIPOLOGIA!A:F,6,0)</f>
        <v>TERRESTRE</v>
      </c>
      <c r="X289" s="99" t="s">
        <v>2257</v>
      </c>
      <c r="Y289" s="99">
        <v>1</v>
      </c>
      <c r="Z289" s="102">
        <f>IF(T289="SOPORTE_TELEFÓNICO",'TARIFAS 2025'!$B$14,IF(V289="PRINCIPAL",'TARIFAS 2025'!$B$11,IF(V289="INTERMEDIA",'TARIFAS 2025'!$C$11,IF(V289="LEJANA",'TARIFAS 2025'!$D$11))))</f>
        <v>36351</v>
      </c>
      <c r="AA289" s="102">
        <f t="shared" si="4"/>
        <v>36351</v>
      </c>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row>
    <row r="290" spans="1:59" ht="15.6" x14ac:dyDescent="0.3">
      <c r="A290" s="99" t="s">
        <v>91</v>
      </c>
      <c r="B290" s="100" t="str">
        <f>VLOOKUP(A290,'CENTROS DE COSTOS'!A:D,2,0)</f>
        <v>0036-0003</v>
      </c>
      <c r="C290" s="100" t="str">
        <f>VLOOKUP(A290,'CENTROS DE COSTOS'!A:D,3,0)</f>
        <v>Wompi Suroccidente</v>
      </c>
      <c r="D290" s="99">
        <v>52838</v>
      </c>
      <c r="E290" s="99">
        <v>3072083</v>
      </c>
      <c r="F290" s="99">
        <v>52534</v>
      </c>
      <c r="G290" s="100" t="s">
        <v>33</v>
      </c>
      <c r="H290" s="99" t="s">
        <v>133</v>
      </c>
      <c r="I290" s="99" t="s">
        <v>889</v>
      </c>
      <c r="J290" s="99" t="s">
        <v>5950</v>
      </c>
      <c r="K290" s="100" t="s">
        <v>1170</v>
      </c>
      <c r="L290" s="99" t="s">
        <v>7320</v>
      </c>
      <c r="M290" s="101">
        <v>45988.6</v>
      </c>
      <c r="N290" s="101">
        <v>45995.473611111112</v>
      </c>
      <c r="O290" s="100" t="s">
        <v>35</v>
      </c>
      <c r="P290" s="100" t="s">
        <v>35</v>
      </c>
      <c r="Q290" s="99" t="s">
        <v>1414</v>
      </c>
      <c r="R290" s="99" t="s">
        <v>1415</v>
      </c>
      <c r="S290" s="99" t="s">
        <v>9423</v>
      </c>
      <c r="T290" s="99" t="s">
        <v>1416</v>
      </c>
      <c r="U290" s="99">
        <v>16</v>
      </c>
      <c r="V290" s="100" t="str">
        <f>VLOOKUP(D290,TIPOLOGIA!A:F,5,0)</f>
        <v>INTERMEDIA</v>
      </c>
      <c r="W290" s="100" t="str">
        <f>VLOOKUP(D290,TIPOLOGIA!A:F,6,0)</f>
        <v>TERRESTRE</v>
      </c>
      <c r="X290" s="99" t="s">
        <v>1563</v>
      </c>
      <c r="Y290" s="99">
        <v>1</v>
      </c>
      <c r="Z290" s="102">
        <f>IF(T290="SOPORTE_TELEFÓNICO",'TARIFAS 2025'!$B$14,IF(V290="PRINCIPAL",'TARIFAS 2025'!$B$11,IF(V290="INTERMEDIA",'TARIFAS 2025'!$C$11,IF(V290="LEJANA",'TARIFAS 2025'!$D$11))))</f>
        <v>36351</v>
      </c>
      <c r="AA290" s="102">
        <f t="shared" si="4"/>
        <v>36351</v>
      </c>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row>
    <row r="291" spans="1:59" ht="15.6" x14ac:dyDescent="0.3">
      <c r="A291" s="99" t="s">
        <v>97</v>
      </c>
      <c r="B291" s="100" t="str">
        <f>VLOOKUP(A291,'CENTROS DE COSTOS'!A:D,2,0)</f>
        <v>0036-0001</v>
      </c>
      <c r="C291" s="100" t="str">
        <f>VLOOKUP(A291,'CENTROS DE COSTOS'!A:D,3,0)</f>
        <v>Wompi Costa</v>
      </c>
      <c r="D291" s="99">
        <v>20614</v>
      </c>
      <c r="E291" s="99">
        <v>3072425</v>
      </c>
      <c r="F291" s="99">
        <v>47545</v>
      </c>
      <c r="G291" s="100" t="s">
        <v>33</v>
      </c>
      <c r="H291" s="99" t="s">
        <v>536</v>
      </c>
      <c r="I291" s="99" t="s">
        <v>556</v>
      </c>
      <c r="J291" s="99" t="s">
        <v>5951</v>
      </c>
      <c r="K291" s="100" t="s">
        <v>1170</v>
      </c>
      <c r="L291" s="99" t="s">
        <v>7321</v>
      </c>
      <c r="M291" s="101">
        <v>45988.606944444437</v>
      </c>
      <c r="N291" s="101">
        <v>45995.473611111112</v>
      </c>
      <c r="O291" s="100" t="s">
        <v>35</v>
      </c>
      <c r="P291" s="100" t="s">
        <v>35</v>
      </c>
      <c r="Q291" s="99" t="s">
        <v>1414</v>
      </c>
      <c r="R291" s="99" t="s">
        <v>1415</v>
      </c>
      <c r="S291" s="99" t="s">
        <v>9424</v>
      </c>
      <c r="T291" s="99" t="s">
        <v>1416</v>
      </c>
      <c r="U291" s="99">
        <v>24</v>
      </c>
      <c r="V291" s="100" t="str">
        <f>VLOOKUP(D291,TIPOLOGIA!A:F,5,0)</f>
        <v>LEJANA</v>
      </c>
      <c r="W291" s="100" t="str">
        <f>VLOOKUP(D291,TIPOLOGIA!A:F,6,0)</f>
        <v>TERRESTRE</v>
      </c>
      <c r="X291" s="99" t="s">
        <v>1563</v>
      </c>
      <c r="Y291" s="99">
        <v>1</v>
      </c>
      <c r="Z291" s="102">
        <f>IF(T291="SOPORTE_TELEFÓNICO",'TARIFAS 2025'!$B$14,IF(V291="PRINCIPAL",'TARIFAS 2025'!$B$11,IF(V291="INTERMEDIA",'TARIFAS 2025'!$C$11,IF(V291="LEJANA",'TARIFAS 2025'!$D$11))))</f>
        <v>40250</v>
      </c>
      <c r="AA291" s="102">
        <f t="shared" si="4"/>
        <v>40250</v>
      </c>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row>
    <row r="292" spans="1:59" ht="15.6" x14ac:dyDescent="0.3">
      <c r="A292" s="99" t="s">
        <v>92</v>
      </c>
      <c r="B292" s="100" t="str">
        <f>VLOOKUP(A292,'CENTROS DE COSTOS'!A:D,2,0)</f>
        <v>0036-0002</v>
      </c>
      <c r="C292" s="100" t="str">
        <f>VLOOKUP(A292,'CENTROS DE COSTOS'!A:D,3,0)</f>
        <v>Wompi Eje Cafetero</v>
      </c>
      <c r="D292" s="99">
        <v>66001</v>
      </c>
      <c r="E292" s="99">
        <v>3093750</v>
      </c>
      <c r="F292" s="99">
        <v>72497</v>
      </c>
      <c r="G292" s="100" t="s">
        <v>33</v>
      </c>
      <c r="H292" s="99" t="s">
        <v>458</v>
      </c>
      <c r="I292" s="99" t="s">
        <v>92</v>
      </c>
      <c r="J292" s="99" t="s">
        <v>3649</v>
      </c>
      <c r="K292" s="100" t="s">
        <v>1170</v>
      </c>
      <c r="L292" s="99" t="s">
        <v>7322</v>
      </c>
      <c r="M292" s="101">
        <v>45994.333333333343</v>
      </c>
      <c r="N292" s="101">
        <v>45995.473611111112</v>
      </c>
      <c r="O292" s="100" t="s">
        <v>35</v>
      </c>
      <c r="P292" s="100" t="s">
        <v>35</v>
      </c>
      <c r="Q292" s="99" t="s">
        <v>1414</v>
      </c>
      <c r="R292" s="99" t="s">
        <v>1415</v>
      </c>
      <c r="S292" s="99" t="s">
        <v>9425</v>
      </c>
      <c r="T292" s="99" t="s">
        <v>1172</v>
      </c>
      <c r="U292" s="99">
        <v>32</v>
      </c>
      <c r="V292" s="100" t="str">
        <f>VLOOKUP(D292,TIPOLOGIA!A:F,5,0)</f>
        <v>PRINCIPAL</v>
      </c>
      <c r="W292" s="100" t="str">
        <f>VLOOKUP(D292,TIPOLOGIA!A:F,6,0)</f>
        <v>TERRESTRE</v>
      </c>
      <c r="X292" s="99" t="s">
        <v>1224</v>
      </c>
      <c r="Y292" s="99">
        <v>1</v>
      </c>
      <c r="Z292" s="102">
        <f>IF(T292="SOPORTE_TELEFÓNICO",'TARIFAS 2025'!$B$14,IF(V292="PRINCIPAL",'TARIFAS 2025'!$B$11,IF(V292="INTERMEDIA",'TARIFAS 2025'!$C$11,IF(V292="LEJANA",'TARIFAS 2025'!$D$11))))</f>
        <v>31419</v>
      </c>
      <c r="AA292" s="102">
        <f t="shared" si="4"/>
        <v>31419</v>
      </c>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row>
    <row r="293" spans="1:59" ht="15.6" x14ac:dyDescent="0.3">
      <c r="A293" s="99" t="s">
        <v>77</v>
      </c>
      <c r="B293" s="100" t="str">
        <f>VLOOKUP(A293,'CENTROS DE COSTOS'!A:D,2,0)</f>
        <v>0036-0003</v>
      </c>
      <c r="C293" s="100" t="str">
        <f>VLOOKUP(A293,'CENTROS DE COSTOS'!A:D,3,0)</f>
        <v>Wompi Suroccidente</v>
      </c>
      <c r="D293" s="99">
        <v>76364</v>
      </c>
      <c r="E293" s="99">
        <v>3088638</v>
      </c>
      <c r="F293" s="99">
        <v>15563</v>
      </c>
      <c r="G293" s="100" t="s">
        <v>33</v>
      </c>
      <c r="H293" s="99" t="s">
        <v>1101</v>
      </c>
      <c r="I293" s="99" t="s">
        <v>1119</v>
      </c>
      <c r="J293" s="99" t="s">
        <v>1497</v>
      </c>
      <c r="K293" s="100" t="s">
        <v>1170</v>
      </c>
      <c r="L293" s="99" t="s">
        <v>7323</v>
      </c>
      <c r="M293" s="101">
        <v>45993.370138888888</v>
      </c>
      <c r="N293" s="101">
        <v>45995.474305555559</v>
      </c>
      <c r="O293" s="100" t="s">
        <v>35</v>
      </c>
      <c r="P293" s="100" t="s">
        <v>35</v>
      </c>
      <c r="Q293" s="99" t="s">
        <v>1414</v>
      </c>
      <c r="R293" s="99" t="s">
        <v>1415</v>
      </c>
      <c r="S293" s="99" t="s">
        <v>9426</v>
      </c>
      <c r="T293" s="99" t="s">
        <v>1416</v>
      </c>
      <c r="U293" s="99">
        <v>48</v>
      </c>
      <c r="V293" s="100" t="str">
        <f>VLOOKUP(D293,TIPOLOGIA!A:F,5,0)</f>
        <v>INTERMEDIA</v>
      </c>
      <c r="W293" s="100" t="str">
        <f>VLOOKUP(D293,TIPOLOGIA!A:F,6,0)</f>
        <v>TERRESTRE</v>
      </c>
      <c r="X293" s="99" t="s">
        <v>1464</v>
      </c>
      <c r="Y293" s="99">
        <v>1</v>
      </c>
      <c r="Z293" s="102">
        <f>IF(T293="SOPORTE_TELEFÓNICO",'TARIFAS 2025'!$B$14,IF(V293="PRINCIPAL",'TARIFAS 2025'!$B$11,IF(V293="INTERMEDIA",'TARIFAS 2025'!$C$11,IF(V293="LEJANA",'TARIFAS 2025'!$D$11))))</f>
        <v>36351</v>
      </c>
      <c r="AA293" s="102">
        <f t="shared" si="4"/>
        <v>36351</v>
      </c>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row>
    <row r="294" spans="1:59" ht="15.6" x14ac:dyDescent="0.3">
      <c r="A294" s="99" t="s">
        <v>96</v>
      </c>
      <c r="B294" s="100" t="str">
        <f>VLOOKUP(A294,'CENTROS DE COSTOS'!A:D,2,0)</f>
        <v>0036-0007</v>
      </c>
      <c r="C294" s="100" t="str">
        <f>VLOOKUP(A294,'CENTROS DE COSTOS'!A:D,3,0)</f>
        <v>Wompi Santander</v>
      </c>
      <c r="D294" s="99">
        <v>15757</v>
      </c>
      <c r="E294" s="99">
        <v>3084295</v>
      </c>
      <c r="F294" s="99">
        <v>24903</v>
      </c>
      <c r="G294" s="100" t="s">
        <v>33</v>
      </c>
      <c r="H294" s="99" t="s">
        <v>322</v>
      </c>
      <c r="I294" s="99" t="s">
        <v>410</v>
      </c>
      <c r="J294" s="99" t="s">
        <v>3494</v>
      </c>
      <c r="K294" s="100" t="s">
        <v>1170</v>
      </c>
      <c r="L294" s="99" t="s">
        <v>7324</v>
      </c>
      <c r="M294" s="101">
        <v>45992.520833333343</v>
      </c>
      <c r="N294" s="101">
        <v>45995.474999999999</v>
      </c>
      <c r="O294" s="100" t="s">
        <v>35</v>
      </c>
      <c r="P294" s="100" t="s">
        <v>35</v>
      </c>
      <c r="Q294" s="99" t="s">
        <v>1414</v>
      </c>
      <c r="R294" s="99" t="s">
        <v>1415</v>
      </c>
      <c r="S294" s="99" t="s">
        <v>9427</v>
      </c>
      <c r="T294" s="99" t="s">
        <v>1416</v>
      </c>
      <c r="U294" s="99">
        <v>56</v>
      </c>
      <c r="V294" s="100" t="str">
        <f>VLOOKUP(D294,TIPOLOGIA!A:F,5,0)</f>
        <v>LEJANA</v>
      </c>
      <c r="W294" s="100" t="str">
        <f>VLOOKUP(D294,TIPOLOGIA!A:F,6,0)</f>
        <v>TERRESTRE</v>
      </c>
      <c r="X294" s="99" t="s">
        <v>2257</v>
      </c>
      <c r="Y294" s="99">
        <v>1</v>
      </c>
      <c r="Z294" s="102">
        <f>IF(T294="SOPORTE_TELEFÓNICO",'TARIFAS 2025'!$B$14,IF(V294="PRINCIPAL",'TARIFAS 2025'!$B$11,IF(V294="INTERMEDIA",'TARIFAS 2025'!$C$11,IF(V294="LEJANA",'TARIFAS 2025'!$D$11))))</f>
        <v>40250</v>
      </c>
      <c r="AA294" s="102">
        <f t="shared" si="4"/>
        <v>40250</v>
      </c>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row>
    <row r="295" spans="1:59" ht="15.6" x14ac:dyDescent="0.3">
      <c r="A295" s="99" t="s">
        <v>92</v>
      </c>
      <c r="B295" s="100" t="str">
        <f>VLOOKUP(A295,'CENTROS DE COSTOS'!A:D,2,0)</f>
        <v>0036-0002</v>
      </c>
      <c r="C295" s="100" t="str">
        <f>VLOOKUP(A295,'CENTROS DE COSTOS'!A:D,3,0)</f>
        <v>Wompi Eje Cafetero</v>
      </c>
      <c r="D295" s="99">
        <v>66001</v>
      </c>
      <c r="E295" s="99">
        <v>3099418</v>
      </c>
      <c r="F295" s="99">
        <v>62758</v>
      </c>
      <c r="G295" s="100" t="s">
        <v>33</v>
      </c>
      <c r="H295" s="99" t="s">
        <v>458</v>
      </c>
      <c r="I295" s="99" t="s">
        <v>92</v>
      </c>
      <c r="J295" s="99" t="s">
        <v>3369</v>
      </c>
      <c r="K295" s="100" t="s">
        <v>1170</v>
      </c>
      <c r="L295" s="99" t="s">
        <v>7325</v>
      </c>
      <c r="M295" s="101">
        <v>45994.693749999999</v>
      </c>
      <c r="N295" s="101">
        <v>45995.474999999999</v>
      </c>
      <c r="O295" s="100" t="s">
        <v>35</v>
      </c>
      <c r="P295" s="100" t="s">
        <v>35</v>
      </c>
      <c r="Q295" s="99" t="s">
        <v>1414</v>
      </c>
      <c r="R295" s="99" t="s">
        <v>1415</v>
      </c>
      <c r="S295" s="99" t="s">
        <v>9428</v>
      </c>
      <c r="T295" s="99" t="s">
        <v>1172</v>
      </c>
      <c r="U295" s="99">
        <v>24</v>
      </c>
      <c r="V295" s="100" t="str">
        <f>VLOOKUP(D295,TIPOLOGIA!A:F,5,0)</f>
        <v>PRINCIPAL</v>
      </c>
      <c r="W295" s="100" t="str">
        <f>VLOOKUP(D295,TIPOLOGIA!A:F,6,0)</f>
        <v>TERRESTRE</v>
      </c>
      <c r="X295" s="99" t="s">
        <v>1224</v>
      </c>
      <c r="Y295" s="99">
        <v>1</v>
      </c>
      <c r="Z295" s="102">
        <f>IF(T295="SOPORTE_TELEFÓNICO",'TARIFAS 2025'!$B$14,IF(V295="PRINCIPAL",'TARIFAS 2025'!$B$11,IF(V295="INTERMEDIA",'TARIFAS 2025'!$C$11,IF(V295="LEJANA",'TARIFAS 2025'!$D$11))))</f>
        <v>31419</v>
      </c>
      <c r="AA295" s="102">
        <f t="shared" si="4"/>
        <v>31419</v>
      </c>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row>
    <row r="296" spans="1:59" ht="15.6" x14ac:dyDescent="0.3">
      <c r="A296" s="99" t="s">
        <v>89</v>
      </c>
      <c r="B296" s="100" t="str">
        <f>VLOOKUP(A296,'CENTROS DE COSTOS'!A:D,2,0)</f>
        <v>0036-0001</v>
      </c>
      <c r="C296" s="100" t="str">
        <f>VLOOKUP(A296,'CENTROS DE COSTOS'!A:D,3,0)</f>
        <v>Wompi Costa</v>
      </c>
      <c r="D296" s="99">
        <v>23807</v>
      </c>
      <c r="E296" s="99">
        <v>3083941</v>
      </c>
      <c r="F296" s="99">
        <v>80411</v>
      </c>
      <c r="G296" s="100" t="s">
        <v>33</v>
      </c>
      <c r="H296" s="99" t="s">
        <v>276</v>
      </c>
      <c r="I296" s="99" t="s">
        <v>615</v>
      </c>
      <c r="J296" s="99" t="s">
        <v>5952</v>
      </c>
      <c r="K296" s="100" t="s">
        <v>1170</v>
      </c>
      <c r="L296" s="99" t="s">
        <v>7326</v>
      </c>
      <c r="M296" s="101">
        <v>45992.493750000001</v>
      </c>
      <c r="N296" s="101">
        <v>45995.475694444453</v>
      </c>
      <c r="O296" s="100" t="s">
        <v>35</v>
      </c>
      <c r="P296" s="100" t="s">
        <v>35</v>
      </c>
      <c r="Q296" s="99" t="s">
        <v>1414</v>
      </c>
      <c r="R296" s="99" t="s">
        <v>1415</v>
      </c>
      <c r="S296" s="99" t="s">
        <v>9429</v>
      </c>
      <c r="T296" s="99" t="s">
        <v>1416</v>
      </c>
      <c r="U296" s="99">
        <v>16</v>
      </c>
      <c r="V296" s="100" t="str">
        <f>VLOOKUP(D296,TIPOLOGIA!A:F,5,0)</f>
        <v>LEJANA</v>
      </c>
      <c r="W296" s="100" t="str">
        <f>VLOOKUP(D296,TIPOLOGIA!A:F,6,0)</f>
        <v>TERRESTRE</v>
      </c>
      <c r="X296" s="99" t="s">
        <v>2257</v>
      </c>
      <c r="Y296" s="99">
        <v>1</v>
      </c>
      <c r="Z296" s="102">
        <f>IF(T296="SOPORTE_TELEFÓNICO",'TARIFAS 2025'!$B$14,IF(V296="PRINCIPAL",'TARIFAS 2025'!$B$11,IF(V296="INTERMEDIA",'TARIFAS 2025'!$C$11,IF(V296="LEJANA",'TARIFAS 2025'!$D$11))))</f>
        <v>40250</v>
      </c>
      <c r="AA296" s="102">
        <f t="shared" si="4"/>
        <v>40250</v>
      </c>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row>
    <row r="297" spans="1:59" ht="15.6" x14ac:dyDescent="0.3">
      <c r="A297" s="99" t="s">
        <v>85</v>
      </c>
      <c r="B297" s="100" t="str">
        <f>VLOOKUP(A297,'CENTROS DE COSTOS'!A:D,2,0)</f>
        <v>0036-0006</v>
      </c>
      <c r="C297" s="100" t="str">
        <f>VLOOKUP(A297,'CENTROS DE COSTOS'!A:D,3,0)</f>
        <v>Wompi Oriente</v>
      </c>
      <c r="D297" s="99">
        <v>73352</v>
      </c>
      <c r="E297" s="99">
        <v>3082441</v>
      </c>
      <c r="F297" s="99">
        <v>79849</v>
      </c>
      <c r="G297" s="100" t="s">
        <v>33</v>
      </c>
      <c r="H297" s="99" t="s">
        <v>1056</v>
      </c>
      <c r="I297" s="99" t="s">
        <v>1078</v>
      </c>
      <c r="J297" s="99" t="s">
        <v>5953</v>
      </c>
      <c r="K297" s="100" t="s">
        <v>1170</v>
      </c>
      <c r="L297" s="99" t="s">
        <v>7327</v>
      </c>
      <c r="M297" s="101">
        <v>45992.429861111108</v>
      </c>
      <c r="N297" s="101">
        <v>45995.476388888892</v>
      </c>
      <c r="O297" s="100" t="s">
        <v>35</v>
      </c>
      <c r="P297" s="100" t="s">
        <v>35</v>
      </c>
      <c r="Q297" s="99" t="s">
        <v>1414</v>
      </c>
      <c r="R297" s="99" t="s">
        <v>1415</v>
      </c>
      <c r="S297" s="99" t="s">
        <v>9430</v>
      </c>
      <c r="T297" s="99" t="s">
        <v>1416</v>
      </c>
      <c r="U297" s="99">
        <v>48</v>
      </c>
      <c r="V297" s="100" t="str">
        <f>VLOOKUP(D297,TIPOLOGIA!A:F,5,0)</f>
        <v>LEJANA</v>
      </c>
      <c r="W297" s="100" t="str">
        <f>VLOOKUP(D297,TIPOLOGIA!A:F,6,0)</f>
        <v>TERRESTRE</v>
      </c>
      <c r="X297" s="99" t="s">
        <v>1464</v>
      </c>
      <c r="Y297" s="99">
        <v>1</v>
      </c>
      <c r="Z297" s="102">
        <f>IF(T297="SOPORTE_TELEFÓNICO",'TARIFAS 2025'!$B$14,IF(V297="PRINCIPAL",'TARIFAS 2025'!$B$11,IF(V297="INTERMEDIA",'TARIFAS 2025'!$C$11,IF(V297="LEJANA",'TARIFAS 2025'!$D$11))))</f>
        <v>40250</v>
      </c>
      <c r="AA297" s="102">
        <f t="shared" si="4"/>
        <v>40250</v>
      </c>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row>
    <row r="298" spans="1:59" ht="15.6" x14ac:dyDescent="0.3">
      <c r="A298" s="99" t="s">
        <v>96</v>
      </c>
      <c r="B298" s="100" t="str">
        <f>VLOOKUP(A298,'CENTROS DE COSTOS'!A:D,2,0)</f>
        <v>0036-0007</v>
      </c>
      <c r="C298" s="100" t="str">
        <f>VLOOKUP(A298,'CENTROS DE COSTOS'!A:D,3,0)</f>
        <v>Wompi Santander</v>
      </c>
      <c r="D298" s="99">
        <v>15238</v>
      </c>
      <c r="E298" s="99">
        <v>3077058</v>
      </c>
      <c r="F298" s="99">
        <v>51886</v>
      </c>
      <c r="G298" s="100" t="s">
        <v>33</v>
      </c>
      <c r="H298" s="99" t="s">
        <v>322</v>
      </c>
      <c r="I298" s="99" t="s">
        <v>352</v>
      </c>
      <c r="J298" s="99" t="s">
        <v>5954</v>
      </c>
      <c r="K298" s="100" t="s">
        <v>1170</v>
      </c>
      <c r="L298" s="99" t="s">
        <v>7328</v>
      </c>
      <c r="M298" s="101">
        <v>45989.631249999999</v>
      </c>
      <c r="N298" s="101">
        <v>45995.477083333331</v>
      </c>
      <c r="O298" s="100" t="s">
        <v>35</v>
      </c>
      <c r="P298" s="100" t="s">
        <v>35</v>
      </c>
      <c r="Q298" s="99" t="s">
        <v>1414</v>
      </c>
      <c r="R298" s="99" t="s">
        <v>1415</v>
      </c>
      <c r="S298" s="99" t="s">
        <v>9431</v>
      </c>
      <c r="T298" s="99" t="s">
        <v>1416</v>
      </c>
      <c r="U298" s="99">
        <v>48</v>
      </c>
      <c r="V298" s="100" t="str">
        <f>VLOOKUP(D298,TIPOLOGIA!A:F,5,0)</f>
        <v>INTERMEDIA</v>
      </c>
      <c r="W298" s="100" t="str">
        <f>VLOOKUP(D298,TIPOLOGIA!A:F,6,0)</f>
        <v>TERRESTRE</v>
      </c>
      <c r="X298" s="99" t="s">
        <v>1464</v>
      </c>
      <c r="Y298" s="99">
        <v>1</v>
      </c>
      <c r="Z298" s="102">
        <f>IF(T298="SOPORTE_TELEFÓNICO",'TARIFAS 2025'!$B$14,IF(V298="PRINCIPAL",'TARIFAS 2025'!$B$11,IF(V298="INTERMEDIA",'TARIFAS 2025'!$C$11,IF(V298="LEJANA",'TARIFAS 2025'!$D$11))))</f>
        <v>36351</v>
      </c>
      <c r="AA298" s="102">
        <f t="shared" si="4"/>
        <v>36351</v>
      </c>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row>
    <row r="299" spans="1:59" ht="15.6" x14ac:dyDescent="0.3">
      <c r="A299" s="99" t="s">
        <v>96</v>
      </c>
      <c r="B299" s="100" t="str">
        <f>VLOOKUP(A299,'CENTROS DE COSTOS'!A:D,2,0)</f>
        <v>0036-0007</v>
      </c>
      <c r="C299" s="100" t="str">
        <f>VLOOKUP(A299,'CENTROS DE COSTOS'!A:D,3,0)</f>
        <v>Wompi Santander</v>
      </c>
      <c r="D299" s="99">
        <v>15176</v>
      </c>
      <c r="E299" s="99">
        <v>3079304</v>
      </c>
      <c r="F299" s="99">
        <v>64068</v>
      </c>
      <c r="G299" s="100" t="s">
        <v>33</v>
      </c>
      <c r="H299" s="99" t="s">
        <v>322</v>
      </c>
      <c r="I299" s="99" t="s">
        <v>338</v>
      </c>
      <c r="J299" s="99" t="s">
        <v>5955</v>
      </c>
      <c r="K299" s="100" t="s">
        <v>1170</v>
      </c>
      <c r="L299" s="99" t="s">
        <v>7329</v>
      </c>
      <c r="M299" s="101">
        <v>45992.333333333343</v>
      </c>
      <c r="N299" s="101">
        <v>45995.477777777778</v>
      </c>
      <c r="O299" s="100" t="s">
        <v>35</v>
      </c>
      <c r="P299" s="100" t="s">
        <v>35</v>
      </c>
      <c r="Q299" s="99" t="s">
        <v>1414</v>
      </c>
      <c r="R299" s="99" t="s">
        <v>1415</v>
      </c>
      <c r="S299" s="99" t="s">
        <v>9432</v>
      </c>
      <c r="T299" s="99" t="s">
        <v>1416</v>
      </c>
      <c r="U299" s="99">
        <v>56</v>
      </c>
      <c r="V299" s="100" t="str">
        <f>VLOOKUP(D299,TIPOLOGIA!A:F,5,0)</f>
        <v>LEJANA</v>
      </c>
      <c r="W299" s="100" t="str">
        <f>VLOOKUP(D299,TIPOLOGIA!A:F,6,0)</f>
        <v>TERRESTRE</v>
      </c>
      <c r="X299" s="99" t="s">
        <v>1496</v>
      </c>
      <c r="Y299" s="99">
        <v>1</v>
      </c>
      <c r="Z299" s="102">
        <f>IF(T299="SOPORTE_TELEFÓNICO",'TARIFAS 2025'!$B$14,IF(V299="PRINCIPAL",'TARIFAS 2025'!$B$11,IF(V299="INTERMEDIA",'TARIFAS 2025'!$C$11,IF(V299="LEJANA",'TARIFAS 2025'!$D$11))))</f>
        <v>40250</v>
      </c>
      <c r="AA299" s="102">
        <f t="shared" si="4"/>
        <v>40250</v>
      </c>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row>
    <row r="300" spans="1:59" ht="15.6" x14ac:dyDescent="0.3">
      <c r="A300" s="99" t="s">
        <v>85</v>
      </c>
      <c r="B300" s="100" t="str">
        <f>VLOOKUP(A300,'CENTROS DE COSTOS'!A:D,2,0)</f>
        <v>0036-0006</v>
      </c>
      <c r="C300" s="100" t="str">
        <f>VLOOKUP(A300,'CENTROS DE COSTOS'!A:D,3,0)</f>
        <v>Wompi Oriente</v>
      </c>
      <c r="D300" s="99">
        <v>73200</v>
      </c>
      <c r="E300" s="99">
        <v>3078560</v>
      </c>
      <c r="F300" s="99">
        <v>70775</v>
      </c>
      <c r="G300" s="100" t="s">
        <v>33</v>
      </c>
      <c r="H300" s="99" t="s">
        <v>1056</v>
      </c>
      <c r="I300" s="99" t="s">
        <v>1067</v>
      </c>
      <c r="J300" s="99" t="s">
        <v>5956</v>
      </c>
      <c r="K300" s="100" t="s">
        <v>1170</v>
      </c>
      <c r="L300" s="99" t="s">
        <v>7330</v>
      </c>
      <c r="M300" s="101">
        <v>45992.333333333343</v>
      </c>
      <c r="N300" s="101">
        <v>45995.479166666657</v>
      </c>
      <c r="O300" s="100" t="s">
        <v>35</v>
      </c>
      <c r="P300" s="100" t="s">
        <v>35</v>
      </c>
      <c r="Q300" s="99" t="s">
        <v>1414</v>
      </c>
      <c r="R300" s="99" t="s">
        <v>1415</v>
      </c>
      <c r="S300" s="99" t="s">
        <v>9433</v>
      </c>
      <c r="T300" s="99" t="s">
        <v>1416</v>
      </c>
      <c r="U300" s="99">
        <v>32</v>
      </c>
      <c r="V300" s="100" t="str">
        <f>VLOOKUP(D300,TIPOLOGIA!A:F,5,0)</f>
        <v>INTERMEDIA</v>
      </c>
      <c r="W300" s="100" t="str">
        <f>VLOOKUP(D300,TIPOLOGIA!A:F,6,0)</f>
        <v>TERRESTRE</v>
      </c>
      <c r="X300" s="99" t="s">
        <v>1496</v>
      </c>
      <c r="Y300" s="99">
        <v>1</v>
      </c>
      <c r="Z300" s="102">
        <f>IF(T300="SOPORTE_TELEFÓNICO",'TARIFAS 2025'!$B$14,IF(V300="PRINCIPAL",'TARIFAS 2025'!$B$11,IF(V300="INTERMEDIA",'TARIFAS 2025'!$C$11,IF(V300="LEJANA",'TARIFAS 2025'!$D$11))))</f>
        <v>36351</v>
      </c>
      <c r="AA300" s="102">
        <f t="shared" si="4"/>
        <v>36351</v>
      </c>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row>
    <row r="301" spans="1:59" ht="15.6" x14ac:dyDescent="0.3">
      <c r="A301" s="99" t="s">
        <v>74</v>
      </c>
      <c r="B301" s="100" t="str">
        <f>VLOOKUP(A301,'CENTROS DE COSTOS'!A:D,2,0)</f>
        <v>0036-0007</v>
      </c>
      <c r="C301" s="100" t="str">
        <f>VLOOKUP(A301,'CENTROS DE COSTOS'!A:D,3,0)</f>
        <v>Wompi Santander</v>
      </c>
      <c r="D301" s="99">
        <v>68001</v>
      </c>
      <c r="E301" s="99">
        <v>3096490</v>
      </c>
      <c r="F301" s="99">
        <v>48869</v>
      </c>
      <c r="G301" s="100" t="s">
        <v>33</v>
      </c>
      <c r="H301" s="99" t="s">
        <v>963</v>
      </c>
      <c r="I301" s="99" t="s">
        <v>74</v>
      </c>
      <c r="J301" s="99" t="s">
        <v>5957</v>
      </c>
      <c r="K301" s="100" t="s">
        <v>1170</v>
      </c>
      <c r="L301" s="99" t="s">
        <v>7331</v>
      </c>
      <c r="M301" s="101">
        <v>45994.470138888893</v>
      </c>
      <c r="N301" s="101">
        <v>45995.479861111111</v>
      </c>
      <c r="O301" s="100" t="s">
        <v>35</v>
      </c>
      <c r="P301" s="100" t="s">
        <v>35</v>
      </c>
      <c r="Q301" s="99" t="s">
        <v>1414</v>
      </c>
      <c r="R301" s="99" t="s">
        <v>1415</v>
      </c>
      <c r="S301" s="99" t="s">
        <v>9434</v>
      </c>
      <c r="T301" s="99" t="s">
        <v>1172</v>
      </c>
      <c r="U301" s="99">
        <v>32</v>
      </c>
      <c r="V301" s="100" t="str">
        <f>VLOOKUP(D301,TIPOLOGIA!A:F,5,0)</f>
        <v>PRINCIPAL</v>
      </c>
      <c r="W301" s="100" t="str">
        <f>VLOOKUP(D301,TIPOLOGIA!A:F,6,0)</f>
        <v>TERRESTRE</v>
      </c>
      <c r="X301" s="99" t="s">
        <v>1203</v>
      </c>
      <c r="Y301" s="99">
        <v>1</v>
      </c>
      <c r="Z301" s="102">
        <f>IF(T301="SOPORTE_TELEFÓNICO",'TARIFAS 2025'!$B$14,IF(V301="PRINCIPAL",'TARIFAS 2025'!$B$11,IF(V301="INTERMEDIA",'TARIFAS 2025'!$C$11,IF(V301="LEJANA",'TARIFAS 2025'!$D$11))))</f>
        <v>31419</v>
      </c>
      <c r="AA301" s="102">
        <f t="shared" si="4"/>
        <v>31419</v>
      </c>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row>
    <row r="302" spans="1:59" ht="15.6" x14ac:dyDescent="0.3">
      <c r="A302" s="99" t="s">
        <v>92</v>
      </c>
      <c r="B302" s="100" t="str">
        <f>VLOOKUP(A302,'CENTROS DE COSTOS'!A:D,2,0)</f>
        <v>0036-0002</v>
      </c>
      <c r="C302" s="100" t="str">
        <f>VLOOKUP(A302,'CENTROS DE COSTOS'!A:D,3,0)</f>
        <v>Wompi Eje Cafetero</v>
      </c>
      <c r="D302" s="99">
        <v>63001</v>
      </c>
      <c r="E302" s="99">
        <v>3097556</v>
      </c>
      <c r="F302" s="99">
        <v>80649</v>
      </c>
      <c r="G302" s="100" t="s">
        <v>33</v>
      </c>
      <c r="H302" s="99" t="s">
        <v>939</v>
      </c>
      <c r="I302" s="99" t="s">
        <v>122</v>
      </c>
      <c r="J302" s="99" t="s">
        <v>5958</v>
      </c>
      <c r="K302" s="100" t="s">
        <v>1170</v>
      </c>
      <c r="L302" s="99" t="s">
        <v>7332</v>
      </c>
      <c r="M302" s="101">
        <v>45994.583333333343</v>
      </c>
      <c r="N302" s="101">
        <v>45995.481249999997</v>
      </c>
      <c r="O302" s="100" t="s">
        <v>35</v>
      </c>
      <c r="P302" s="100" t="s">
        <v>35</v>
      </c>
      <c r="Q302" s="99" t="s">
        <v>1414</v>
      </c>
      <c r="R302" s="99" t="s">
        <v>1415</v>
      </c>
      <c r="S302" s="99" t="s">
        <v>9435</v>
      </c>
      <c r="T302" s="99" t="s">
        <v>1172</v>
      </c>
      <c r="U302" s="99">
        <v>16</v>
      </c>
      <c r="V302" s="100" t="str">
        <f>VLOOKUP(D302,TIPOLOGIA!A:F,5,0)</f>
        <v>INTERMEDIA</v>
      </c>
      <c r="W302" s="100" t="str">
        <f>VLOOKUP(D302,TIPOLOGIA!A:F,6,0)</f>
        <v>TERRESTRE</v>
      </c>
      <c r="X302" s="99" t="s">
        <v>1231</v>
      </c>
      <c r="Y302" s="99">
        <v>1</v>
      </c>
      <c r="Z302" s="102">
        <f>IF(T302="SOPORTE_TELEFÓNICO",'TARIFAS 2025'!$B$14,IF(V302="PRINCIPAL",'TARIFAS 2025'!$B$11,IF(V302="INTERMEDIA",'TARIFAS 2025'!$C$11,IF(V302="LEJANA",'TARIFAS 2025'!$D$11))))</f>
        <v>36351</v>
      </c>
      <c r="AA302" s="102">
        <f t="shared" si="4"/>
        <v>36351</v>
      </c>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row>
    <row r="303" spans="1:59" ht="15.6" x14ac:dyDescent="0.3">
      <c r="A303" s="99" t="s">
        <v>92</v>
      </c>
      <c r="B303" s="100" t="str">
        <f>VLOOKUP(A303,'CENTROS DE COSTOS'!A:D,2,0)</f>
        <v>0036-0002</v>
      </c>
      <c r="C303" s="100" t="str">
        <f>VLOOKUP(A303,'CENTROS DE COSTOS'!A:D,3,0)</f>
        <v>Wompi Eje Cafetero</v>
      </c>
      <c r="D303" s="99">
        <v>66001</v>
      </c>
      <c r="E303" s="99">
        <v>3096976</v>
      </c>
      <c r="F303" s="99">
        <v>80043</v>
      </c>
      <c r="G303" s="100" t="s">
        <v>33</v>
      </c>
      <c r="H303" s="99" t="s">
        <v>458</v>
      </c>
      <c r="I303" s="99" t="s">
        <v>92</v>
      </c>
      <c r="J303" s="99" t="s">
        <v>5959</v>
      </c>
      <c r="K303" s="100" t="s">
        <v>1170</v>
      </c>
      <c r="L303" s="99" t="s">
        <v>7333</v>
      </c>
      <c r="M303" s="101">
        <v>45994.487500000003</v>
      </c>
      <c r="N303" s="101">
        <v>45995.484722222223</v>
      </c>
      <c r="O303" s="100" t="s">
        <v>35</v>
      </c>
      <c r="P303" s="100" t="s">
        <v>35</v>
      </c>
      <c r="Q303" s="99" t="s">
        <v>1414</v>
      </c>
      <c r="R303" s="99" t="s">
        <v>1415</v>
      </c>
      <c r="S303" s="99" t="s">
        <v>9436</v>
      </c>
      <c r="T303" s="99" t="s">
        <v>1172</v>
      </c>
      <c r="U303" s="99">
        <v>8</v>
      </c>
      <c r="V303" s="100" t="str">
        <f>VLOOKUP(D303,TIPOLOGIA!A:F,5,0)</f>
        <v>PRINCIPAL</v>
      </c>
      <c r="W303" s="100" t="str">
        <f>VLOOKUP(D303,TIPOLOGIA!A:F,6,0)</f>
        <v>TERRESTRE</v>
      </c>
      <c r="X303" s="99" t="s">
        <v>1224</v>
      </c>
      <c r="Y303" s="99">
        <v>1</v>
      </c>
      <c r="Z303" s="102">
        <f>IF(T303="SOPORTE_TELEFÓNICO",'TARIFAS 2025'!$B$14,IF(V303="PRINCIPAL",'TARIFAS 2025'!$B$11,IF(V303="INTERMEDIA",'TARIFAS 2025'!$C$11,IF(V303="LEJANA",'TARIFAS 2025'!$D$11))))</f>
        <v>31419</v>
      </c>
      <c r="AA303" s="102">
        <f t="shared" si="4"/>
        <v>31419</v>
      </c>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row>
    <row r="304" spans="1:59" ht="15.6" x14ac:dyDescent="0.3">
      <c r="A304" s="99" t="s">
        <v>92</v>
      </c>
      <c r="B304" s="100" t="str">
        <f>VLOOKUP(A304,'CENTROS DE COSTOS'!A:D,2,0)</f>
        <v>0036-0002</v>
      </c>
      <c r="C304" s="100" t="str">
        <f>VLOOKUP(A304,'CENTROS DE COSTOS'!A:D,3,0)</f>
        <v>Wompi Eje Cafetero</v>
      </c>
      <c r="D304" s="99">
        <v>66001</v>
      </c>
      <c r="E304" s="99">
        <v>3101349</v>
      </c>
      <c r="F304" s="99">
        <v>73955</v>
      </c>
      <c r="G304" s="100" t="s">
        <v>33</v>
      </c>
      <c r="H304" s="99" t="s">
        <v>458</v>
      </c>
      <c r="I304" s="99" t="s">
        <v>92</v>
      </c>
      <c r="J304" s="99" t="s">
        <v>5960</v>
      </c>
      <c r="K304" s="100" t="s">
        <v>1170</v>
      </c>
      <c r="L304" s="99" t="s">
        <v>7334</v>
      </c>
      <c r="M304" s="101">
        <v>45995.38958333333</v>
      </c>
      <c r="N304" s="101">
        <v>45995.498611111107</v>
      </c>
      <c r="O304" s="100" t="s">
        <v>35</v>
      </c>
      <c r="P304" s="100" t="s">
        <v>35</v>
      </c>
      <c r="Q304" s="99" t="s">
        <v>1414</v>
      </c>
      <c r="R304" s="99" t="s">
        <v>1415</v>
      </c>
      <c r="S304" s="99" t="s">
        <v>9437</v>
      </c>
      <c r="T304" s="99" t="s">
        <v>1172</v>
      </c>
      <c r="U304" s="99">
        <v>32</v>
      </c>
      <c r="V304" s="100" t="str">
        <f>VLOOKUP(D304,TIPOLOGIA!A:F,5,0)</f>
        <v>PRINCIPAL</v>
      </c>
      <c r="W304" s="100" t="str">
        <f>VLOOKUP(D304,TIPOLOGIA!A:F,6,0)</f>
        <v>TERRESTRE</v>
      </c>
      <c r="X304" s="99" t="s">
        <v>1224</v>
      </c>
      <c r="Y304" s="99">
        <v>1</v>
      </c>
      <c r="Z304" s="102">
        <f>IF(T304="SOPORTE_TELEFÓNICO",'TARIFAS 2025'!$B$14,IF(V304="PRINCIPAL",'TARIFAS 2025'!$B$11,IF(V304="INTERMEDIA",'TARIFAS 2025'!$C$11,IF(V304="LEJANA",'TARIFAS 2025'!$D$11))))</f>
        <v>31419</v>
      </c>
      <c r="AA304" s="102">
        <f t="shared" si="4"/>
        <v>31419</v>
      </c>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row>
    <row r="305" spans="1:59" ht="15.6" x14ac:dyDescent="0.3">
      <c r="A305" s="99" t="s">
        <v>77</v>
      </c>
      <c r="B305" s="100" t="str">
        <f>VLOOKUP(A305,'CENTROS DE COSTOS'!A:D,2,0)</f>
        <v>0036-0003</v>
      </c>
      <c r="C305" s="100" t="str">
        <f>VLOOKUP(A305,'CENTROS DE COSTOS'!A:D,3,0)</f>
        <v>Wompi Suroccidente</v>
      </c>
      <c r="D305" s="99">
        <v>76001</v>
      </c>
      <c r="E305" s="99">
        <v>3097719</v>
      </c>
      <c r="F305" s="99">
        <v>74804</v>
      </c>
      <c r="G305" s="100" t="s">
        <v>33</v>
      </c>
      <c r="H305" s="99" t="s">
        <v>1101</v>
      </c>
      <c r="I305" s="99" t="s">
        <v>77</v>
      </c>
      <c r="J305" s="99" t="s">
        <v>5961</v>
      </c>
      <c r="K305" s="100" t="s">
        <v>1170</v>
      </c>
      <c r="L305" s="99" t="s">
        <v>7335</v>
      </c>
      <c r="M305" s="101">
        <v>45994.563194444447</v>
      </c>
      <c r="N305" s="101">
        <v>45995.5</v>
      </c>
      <c r="O305" s="100" t="s">
        <v>35</v>
      </c>
      <c r="P305" s="100" t="s">
        <v>35</v>
      </c>
      <c r="Q305" s="99" t="s">
        <v>1414</v>
      </c>
      <c r="R305" s="99" t="s">
        <v>1415</v>
      </c>
      <c r="S305" s="99" t="s">
        <v>9438</v>
      </c>
      <c r="T305" s="99" t="s">
        <v>1172</v>
      </c>
      <c r="U305" s="99">
        <v>24</v>
      </c>
      <c r="V305" s="100" t="str">
        <f>VLOOKUP(D305,TIPOLOGIA!A:F,5,0)</f>
        <v>PRINCIPAL</v>
      </c>
      <c r="W305" s="100" t="str">
        <f>VLOOKUP(D305,TIPOLOGIA!A:F,6,0)</f>
        <v>TERRESTRE</v>
      </c>
      <c r="X305" s="99" t="s">
        <v>1276</v>
      </c>
      <c r="Y305" s="99">
        <v>1</v>
      </c>
      <c r="Z305" s="102">
        <f>IF(T305="SOPORTE_TELEFÓNICO",'TARIFAS 2025'!$B$14,IF(V305="PRINCIPAL",'TARIFAS 2025'!$B$11,IF(V305="INTERMEDIA",'TARIFAS 2025'!$C$11,IF(V305="LEJANA",'TARIFAS 2025'!$D$11))))</f>
        <v>31419</v>
      </c>
      <c r="AA305" s="102">
        <f t="shared" si="4"/>
        <v>31419</v>
      </c>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row>
    <row r="306" spans="1:59" ht="15.6" x14ac:dyDescent="0.3">
      <c r="A306" s="99" t="s">
        <v>91</v>
      </c>
      <c r="B306" s="100" t="str">
        <f>VLOOKUP(A306,'CENTROS DE COSTOS'!A:D,2,0)</f>
        <v>0036-0003</v>
      </c>
      <c r="C306" s="100" t="str">
        <f>VLOOKUP(A306,'CENTROS DE COSTOS'!A:D,3,0)</f>
        <v>Wompi Suroccidente</v>
      </c>
      <c r="D306" s="99">
        <v>52001</v>
      </c>
      <c r="E306" s="99">
        <v>3066130</v>
      </c>
      <c r="F306" s="99">
        <v>23559</v>
      </c>
      <c r="G306" s="100" t="s">
        <v>33</v>
      </c>
      <c r="H306" s="99" t="s">
        <v>133</v>
      </c>
      <c r="I306" s="99" t="s">
        <v>91</v>
      </c>
      <c r="J306" s="99" t="s">
        <v>5962</v>
      </c>
      <c r="K306" s="100" t="s">
        <v>1170</v>
      </c>
      <c r="L306" s="99" t="s">
        <v>7336</v>
      </c>
      <c r="M306" s="101">
        <v>45987.472916666673</v>
      </c>
      <c r="N306" s="101">
        <v>45995.500694444447</v>
      </c>
      <c r="O306" s="100" t="s">
        <v>35</v>
      </c>
      <c r="P306" s="100" t="s">
        <v>35</v>
      </c>
      <c r="Q306" s="99" t="s">
        <v>1414</v>
      </c>
      <c r="R306" s="99" t="s">
        <v>1415</v>
      </c>
      <c r="S306" s="99" t="s">
        <v>9439</v>
      </c>
      <c r="T306" s="99" t="s">
        <v>1172</v>
      </c>
      <c r="U306" s="99">
        <v>48</v>
      </c>
      <c r="V306" s="100" t="str">
        <f>VLOOKUP(D306,TIPOLOGIA!A:F,5,0)</f>
        <v>PRINCIPAL</v>
      </c>
      <c r="W306" s="100" t="str">
        <f>VLOOKUP(D306,TIPOLOGIA!A:F,6,0)</f>
        <v>TERRESTRE</v>
      </c>
      <c r="X306" s="99" t="s">
        <v>1206</v>
      </c>
      <c r="Y306" s="99">
        <v>1</v>
      </c>
      <c r="Z306" s="102">
        <f>IF(T306="SOPORTE_TELEFÓNICO",'TARIFAS 2025'!$B$14,IF(V306="PRINCIPAL",'TARIFAS 2025'!$B$11,IF(V306="INTERMEDIA",'TARIFAS 2025'!$C$11,IF(V306="LEJANA",'TARIFAS 2025'!$D$11))))</f>
        <v>31419</v>
      </c>
      <c r="AA306" s="102">
        <f t="shared" si="4"/>
        <v>31419</v>
      </c>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row>
    <row r="307" spans="1:59" ht="15.6" x14ac:dyDescent="0.3">
      <c r="A307" s="99" t="s">
        <v>74</v>
      </c>
      <c r="B307" s="100" t="str">
        <f>VLOOKUP(A307,'CENTROS DE COSTOS'!A:D,2,0)</f>
        <v>0036-0007</v>
      </c>
      <c r="C307" s="100" t="str">
        <f>VLOOKUP(A307,'CENTROS DE COSTOS'!A:D,3,0)</f>
        <v>Wompi Santander</v>
      </c>
      <c r="D307" s="99">
        <v>68276</v>
      </c>
      <c r="E307" s="99">
        <v>3099383</v>
      </c>
      <c r="F307" s="99">
        <v>17257</v>
      </c>
      <c r="G307" s="100" t="s">
        <v>33</v>
      </c>
      <c r="H307" s="99" t="s">
        <v>963</v>
      </c>
      <c r="I307" s="99" t="s">
        <v>987</v>
      </c>
      <c r="J307" s="99" t="s">
        <v>3458</v>
      </c>
      <c r="K307" s="100" t="s">
        <v>1170</v>
      </c>
      <c r="L307" s="99" t="s">
        <v>7337</v>
      </c>
      <c r="M307" s="101">
        <v>45995.333333333343</v>
      </c>
      <c r="N307" s="101">
        <v>45995.513888888891</v>
      </c>
      <c r="O307" s="100" t="s">
        <v>35</v>
      </c>
      <c r="P307" s="100" t="s">
        <v>35</v>
      </c>
      <c r="Q307" s="99" t="s">
        <v>1414</v>
      </c>
      <c r="R307" s="99" t="s">
        <v>1415</v>
      </c>
      <c r="S307" s="99" t="s">
        <v>9440</v>
      </c>
      <c r="T307" s="99" t="s">
        <v>1172</v>
      </c>
      <c r="U307" s="99">
        <v>24</v>
      </c>
      <c r="V307" s="100" t="str">
        <f>VLOOKUP(D307,TIPOLOGIA!A:F,5,0)</f>
        <v>PRINCIPAL</v>
      </c>
      <c r="W307" s="100" t="str">
        <f>VLOOKUP(D307,TIPOLOGIA!A:F,6,0)</f>
        <v>TERRESTRE</v>
      </c>
      <c r="X307" s="99" t="s">
        <v>1203</v>
      </c>
      <c r="Y307" s="99">
        <v>1</v>
      </c>
      <c r="Z307" s="102">
        <f>IF(T307="SOPORTE_TELEFÓNICO",'TARIFAS 2025'!$B$14,IF(V307="PRINCIPAL",'TARIFAS 2025'!$B$11,IF(V307="INTERMEDIA",'TARIFAS 2025'!$C$11,IF(V307="LEJANA",'TARIFAS 2025'!$D$11))))</f>
        <v>31419</v>
      </c>
      <c r="AA307" s="102">
        <f t="shared" si="4"/>
        <v>31419</v>
      </c>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row>
    <row r="308" spans="1:59" ht="15.6" x14ac:dyDescent="0.3">
      <c r="A308" s="99" t="s">
        <v>96</v>
      </c>
      <c r="B308" s="100" t="str">
        <f>VLOOKUP(A308,'CENTROS DE COSTOS'!A:D,2,0)</f>
        <v>0036-0007</v>
      </c>
      <c r="C308" s="100" t="str">
        <f>VLOOKUP(A308,'CENTROS DE COSTOS'!A:D,3,0)</f>
        <v>Wompi Santander</v>
      </c>
      <c r="D308" s="99">
        <v>15755</v>
      </c>
      <c r="E308" s="99">
        <v>3060297</v>
      </c>
      <c r="F308" s="99">
        <v>66707</v>
      </c>
      <c r="G308" s="100" t="s">
        <v>33</v>
      </c>
      <c r="H308" s="99" t="s">
        <v>322</v>
      </c>
      <c r="I308" s="99" t="s">
        <v>411</v>
      </c>
      <c r="J308" s="99" t="s">
        <v>5963</v>
      </c>
      <c r="K308" s="100" t="s">
        <v>1170</v>
      </c>
      <c r="L308" s="99" t="s">
        <v>7338</v>
      </c>
      <c r="M308" s="101">
        <v>45986.504166666673</v>
      </c>
      <c r="N308" s="101">
        <v>45995.515972222223</v>
      </c>
      <c r="O308" s="100" t="s">
        <v>35</v>
      </c>
      <c r="P308" s="100" t="s">
        <v>35</v>
      </c>
      <c r="Q308" s="99" t="s">
        <v>1414</v>
      </c>
      <c r="R308" s="99" t="s">
        <v>1415</v>
      </c>
      <c r="S308" s="99" t="s">
        <v>9441</v>
      </c>
      <c r="T308" s="99" t="s">
        <v>1416</v>
      </c>
      <c r="U308" s="99">
        <v>24</v>
      </c>
      <c r="V308" s="100" t="str">
        <f>VLOOKUP(D308,TIPOLOGIA!A:F,5,0)</f>
        <v>LEJANA</v>
      </c>
      <c r="W308" s="100" t="str">
        <f>VLOOKUP(D308,TIPOLOGIA!A:F,6,0)</f>
        <v>TERRESTRE</v>
      </c>
      <c r="X308" s="99" t="s">
        <v>1453</v>
      </c>
      <c r="Y308" s="99">
        <v>1</v>
      </c>
      <c r="Z308" s="102">
        <f>IF(T308="SOPORTE_TELEFÓNICO",'TARIFAS 2025'!$B$14,IF(V308="PRINCIPAL",'TARIFAS 2025'!$B$11,IF(V308="INTERMEDIA",'TARIFAS 2025'!$C$11,IF(V308="LEJANA",'TARIFAS 2025'!$D$11))))</f>
        <v>40250</v>
      </c>
      <c r="AA308" s="102">
        <f t="shared" si="4"/>
        <v>40250</v>
      </c>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row>
    <row r="309" spans="1:59" ht="15.6" x14ac:dyDescent="0.3">
      <c r="A309" s="99" t="s">
        <v>80</v>
      </c>
      <c r="B309" s="100" t="str">
        <f>VLOOKUP(A309,'CENTROS DE COSTOS'!A:D,2,0)</f>
        <v>0036-0001</v>
      </c>
      <c r="C309" s="100" t="str">
        <f>VLOOKUP(A309,'CENTROS DE COSTOS'!A:D,3,0)</f>
        <v>Wompi Costa</v>
      </c>
      <c r="D309" s="99">
        <v>13001</v>
      </c>
      <c r="E309" s="99">
        <v>3093938</v>
      </c>
      <c r="F309" s="99">
        <v>62379</v>
      </c>
      <c r="G309" s="100" t="s">
        <v>33</v>
      </c>
      <c r="H309" s="99" t="s">
        <v>275</v>
      </c>
      <c r="I309" s="99" t="s">
        <v>80</v>
      </c>
      <c r="J309" s="99" t="s">
        <v>3428</v>
      </c>
      <c r="K309" s="100" t="s">
        <v>1170</v>
      </c>
      <c r="L309" s="99" t="s">
        <v>7339</v>
      </c>
      <c r="M309" s="101">
        <v>45994.333333333343</v>
      </c>
      <c r="N309" s="101">
        <v>45995.515972222223</v>
      </c>
      <c r="O309" s="100" t="s">
        <v>35</v>
      </c>
      <c r="P309" s="100" t="s">
        <v>35</v>
      </c>
      <c r="Q309" s="99" t="s">
        <v>1414</v>
      </c>
      <c r="R309" s="99" t="s">
        <v>1415</v>
      </c>
      <c r="S309" s="99" t="s">
        <v>9442</v>
      </c>
      <c r="T309" s="99" t="s">
        <v>1172</v>
      </c>
      <c r="U309" s="99">
        <v>64</v>
      </c>
      <c r="V309" s="100" t="str">
        <f>VLOOKUP(D309,TIPOLOGIA!A:F,5,0)</f>
        <v>PRINCIPAL</v>
      </c>
      <c r="W309" s="100" t="str">
        <f>VLOOKUP(D309,TIPOLOGIA!A:F,6,0)</f>
        <v>TERRESTRE</v>
      </c>
      <c r="X309" s="99" t="s">
        <v>1855</v>
      </c>
      <c r="Y309" s="99">
        <v>1</v>
      </c>
      <c r="Z309" s="102">
        <f>IF(T309="SOPORTE_TELEFÓNICO",'TARIFAS 2025'!$B$14,IF(V309="PRINCIPAL",'TARIFAS 2025'!$B$11,IF(V309="INTERMEDIA",'TARIFAS 2025'!$C$11,IF(V309="LEJANA",'TARIFAS 2025'!$D$11))))</f>
        <v>31419</v>
      </c>
      <c r="AA309" s="102">
        <f t="shared" si="4"/>
        <v>31419</v>
      </c>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row>
    <row r="310" spans="1:59" ht="15.6" x14ac:dyDescent="0.3">
      <c r="A310" s="99" t="s">
        <v>91</v>
      </c>
      <c r="B310" s="100" t="str">
        <f>VLOOKUP(A310,'CENTROS DE COSTOS'!A:D,2,0)</f>
        <v>0036-0003</v>
      </c>
      <c r="C310" s="100" t="str">
        <f>VLOOKUP(A310,'CENTROS DE COSTOS'!A:D,3,0)</f>
        <v>Wompi Suroccidente</v>
      </c>
      <c r="D310" s="99">
        <v>52001</v>
      </c>
      <c r="E310" s="99">
        <v>3092203</v>
      </c>
      <c r="F310" s="99">
        <v>69397</v>
      </c>
      <c r="G310" s="100" t="s">
        <v>33</v>
      </c>
      <c r="H310" s="99" t="s">
        <v>133</v>
      </c>
      <c r="I310" s="99" t="s">
        <v>91</v>
      </c>
      <c r="J310" s="99" t="s">
        <v>5964</v>
      </c>
      <c r="K310" s="100" t="s">
        <v>1170</v>
      </c>
      <c r="L310" s="99" t="s">
        <v>7340</v>
      </c>
      <c r="M310" s="101">
        <v>45993.615277777782</v>
      </c>
      <c r="N310" s="101">
        <v>45995.522222222222</v>
      </c>
      <c r="O310" s="100" t="s">
        <v>35</v>
      </c>
      <c r="P310" s="100" t="s">
        <v>35</v>
      </c>
      <c r="Q310" s="99" t="s">
        <v>1414</v>
      </c>
      <c r="R310" s="99" t="s">
        <v>1415</v>
      </c>
      <c r="S310" s="99" t="s">
        <v>9443</v>
      </c>
      <c r="T310" s="99" t="s">
        <v>1172</v>
      </c>
      <c r="U310" s="99">
        <v>24</v>
      </c>
      <c r="V310" s="100" t="str">
        <f>VLOOKUP(D310,TIPOLOGIA!A:F,5,0)</f>
        <v>PRINCIPAL</v>
      </c>
      <c r="W310" s="100" t="str">
        <f>VLOOKUP(D310,TIPOLOGIA!A:F,6,0)</f>
        <v>TERRESTRE</v>
      </c>
      <c r="X310" s="99" t="s">
        <v>1229</v>
      </c>
      <c r="Y310" s="99">
        <v>1</v>
      </c>
      <c r="Z310" s="102">
        <f>IF(T310="SOPORTE_TELEFÓNICO",'TARIFAS 2025'!$B$14,IF(V310="PRINCIPAL",'TARIFAS 2025'!$B$11,IF(V310="INTERMEDIA",'TARIFAS 2025'!$C$11,IF(V310="LEJANA",'TARIFAS 2025'!$D$11))))</f>
        <v>31419</v>
      </c>
      <c r="AA310" s="102">
        <f t="shared" si="4"/>
        <v>31419</v>
      </c>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row>
    <row r="311" spans="1:59" ht="15.6" x14ac:dyDescent="0.3">
      <c r="A311" s="99" t="s">
        <v>77</v>
      </c>
      <c r="B311" s="100" t="str">
        <f>VLOOKUP(A311,'CENTROS DE COSTOS'!A:D,2,0)</f>
        <v>0036-0003</v>
      </c>
      <c r="C311" s="100" t="str">
        <f>VLOOKUP(A311,'CENTROS DE COSTOS'!A:D,3,0)</f>
        <v>Wompi Suroccidente</v>
      </c>
      <c r="D311" s="99">
        <v>76001</v>
      </c>
      <c r="E311" s="99">
        <v>3100619</v>
      </c>
      <c r="F311" s="99">
        <v>72641</v>
      </c>
      <c r="G311" s="100" t="s">
        <v>33</v>
      </c>
      <c r="H311" s="99" t="s">
        <v>1101</v>
      </c>
      <c r="I311" s="99" t="s">
        <v>77</v>
      </c>
      <c r="J311" s="99" t="s">
        <v>5965</v>
      </c>
      <c r="K311" s="100" t="s">
        <v>1170</v>
      </c>
      <c r="L311" s="99" t="s">
        <v>7341</v>
      </c>
      <c r="M311" s="101">
        <v>45995.333333333343</v>
      </c>
      <c r="N311" s="101">
        <v>45995.585416666669</v>
      </c>
      <c r="O311" s="100" t="s">
        <v>35</v>
      </c>
      <c r="P311" s="100" t="s">
        <v>35</v>
      </c>
      <c r="Q311" s="99" t="s">
        <v>1414</v>
      </c>
      <c r="R311" s="99" t="s">
        <v>1415</v>
      </c>
      <c r="S311" s="99" t="s">
        <v>9444</v>
      </c>
      <c r="T311" s="99" t="s">
        <v>1172</v>
      </c>
      <c r="U311" s="99">
        <v>24</v>
      </c>
      <c r="V311" s="100" t="str">
        <f>VLOOKUP(D311,TIPOLOGIA!A:F,5,0)</f>
        <v>PRINCIPAL</v>
      </c>
      <c r="W311" s="100" t="str">
        <f>VLOOKUP(D311,TIPOLOGIA!A:F,6,0)</f>
        <v>TERRESTRE</v>
      </c>
      <c r="X311" s="99" t="s">
        <v>1235</v>
      </c>
      <c r="Y311" s="99">
        <v>1</v>
      </c>
      <c r="Z311" s="102">
        <f>IF(T311="SOPORTE_TELEFÓNICO",'TARIFAS 2025'!$B$14,IF(V311="PRINCIPAL",'TARIFAS 2025'!$B$11,IF(V311="INTERMEDIA",'TARIFAS 2025'!$C$11,IF(V311="LEJANA",'TARIFAS 2025'!$D$11))))</f>
        <v>31419</v>
      </c>
      <c r="AA311" s="102">
        <f t="shared" si="4"/>
        <v>31419</v>
      </c>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row>
    <row r="312" spans="1:59" ht="15.6" x14ac:dyDescent="0.3">
      <c r="A312" s="99" t="s">
        <v>80</v>
      </c>
      <c r="B312" s="100" t="str">
        <f>VLOOKUP(A312,'CENTROS DE COSTOS'!A:D,2,0)</f>
        <v>0036-0001</v>
      </c>
      <c r="C312" s="100" t="str">
        <f>VLOOKUP(A312,'CENTROS DE COSTOS'!A:D,3,0)</f>
        <v>Wompi Costa</v>
      </c>
      <c r="D312" s="99">
        <v>13001</v>
      </c>
      <c r="E312" s="99">
        <v>3097524</v>
      </c>
      <c r="F312" s="99">
        <v>18383</v>
      </c>
      <c r="G312" s="100" t="s">
        <v>33</v>
      </c>
      <c r="H312" s="99" t="s">
        <v>275</v>
      </c>
      <c r="I312" s="99" t="s">
        <v>80</v>
      </c>
      <c r="J312" s="99" t="s">
        <v>2093</v>
      </c>
      <c r="K312" s="100" t="s">
        <v>1170</v>
      </c>
      <c r="L312" s="99" t="s">
        <v>7342</v>
      </c>
      <c r="M312" s="101">
        <v>45994.556944444441</v>
      </c>
      <c r="N312" s="101">
        <v>45995.586805555547</v>
      </c>
      <c r="O312" s="100" t="s">
        <v>35</v>
      </c>
      <c r="P312" s="100" t="s">
        <v>35</v>
      </c>
      <c r="Q312" s="99" t="s">
        <v>1414</v>
      </c>
      <c r="R312" s="99" t="s">
        <v>1415</v>
      </c>
      <c r="S312" s="99" t="s">
        <v>9395</v>
      </c>
      <c r="T312" s="99" t="s">
        <v>1172</v>
      </c>
      <c r="U312" s="99">
        <v>16</v>
      </c>
      <c r="V312" s="100" t="str">
        <f>VLOOKUP(D312,TIPOLOGIA!A:F,5,0)</f>
        <v>PRINCIPAL</v>
      </c>
      <c r="W312" s="100" t="str">
        <f>VLOOKUP(D312,TIPOLOGIA!A:F,6,0)</f>
        <v>TERRESTRE</v>
      </c>
      <c r="X312" s="99" t="s">
        <v>1855</v>
      </c>
      <c r="Y312" s="99">
        <v>1</v>
      </c>
      <c r="Z312" s="102">
        <f>IF(T312="SOPORTE_TELEFÓNICO",'TARIFAS 2025'!$B$14,IF(V312="PRINCIPAL",'TARIFAS 2025'!$B$11,IF(V312="INTERMEDIA",'TARIFAS 2025'!$C$11,IF(V312="LEJANA",'TARIFAS 2025'!$D$11))))</f>
        <v>31419</v>
      </c>
      <c r="AA312" s="102">
        <f t="shared" si="4"/>
        <v>31419</v>
      </c>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row>
    <row r="313" spans="1:59" ht="15.6" x14ac:dyDescent="0.3">
      <c r="A313" s="99" t="s">
        <v>71</v>
      </c>
      <c r="B313" s="100" t="str">
        <f>VLOOKUP(A313,'CENTROS DE COSTOS'!A:D,2,0)</f>
        <v>0036-0004</v>
      </c>
      <c r="C313" s="100" t="str">
        <f>VLOOKUP(A313,'CENTROS DE COSTOS'!A:D,3,0)</f>
        <v>Wompi Centro</v>
      </c>
      <c r="D313" s="99">
        <v>11001</v>
      </c>
      <c r="E313" s="99">
        <v>3087280</v>
      </c>
      <c r="F313" s="99">
        <v>38523</v>
      </c>
      <c r="G313" s="100" t="s">
        <v>33</v>
      </c>
      <c r="H313" s="99" t="s">
        <v>618</v>
      </c>
      <c r="I313" s="99" t="s">
        <v>71</v>
      </c>
      <c r="J313" s="99" t="s">
        <v>5966</v>
      </c>
      <c r="K313" s="100" t="s">
        <v>1170</v>
      </c>
      <c r="L313" s="99" t="s">
        <v>7343</v>
      </c>
      <c r="M313" s="101">
        <v>45993.333333333343</v>
      </c>
      <c r="N313" s="101">
        <v>45995.588888888888</v>
      </c>
      <c r="O313" s="100" t="s">
        <v>35</v>
      </c>
      <c r="P313" s="100" t="s">
        <v>35</v>
      </c>
      <c r="Q313" s="99" t="s">
        <v>1414</v>
      </c>
      <c r="R313" s="99" t="s">
        <v>1415</v>
      </c>
      <c r="S313" s="99" t="s">
        <v>9445</v>
      </c>
      <c r="T313" s="99" t="s">
        <v>1172</v>
      </c>
      <c r="U313" s="99">
        <v>24</v>
      </c>
      <c r="V313" s="100" t="str">
        <f>VLOOKUP(D313,TIPOLOGIA!A:F,5,0)</f>
        <v>PRINCIPAL</v>
      </c>
      <c r="W313" s="100" t="str">
        <f>VLOOKUP(D313,TIPOLOGIA!A:F,6,0)</f>
        <v>TERRESTRE</v>
      </c>
      <c r="X313" s="99" t="s">
        <v>1191</v>
      </c>
      <c r="Y313" s="99">
        <v>1</v>
      </c>
      <c r="Z313" s="102">
        <f>IF(T313="SOPORTE_TELEFÓNICO",'TARIFAS 2025'!$B$14,IF(V313="PRINCIPAL",'TARIFAS 2025'!$B$11,IF(V313="INTERMEDIA",'TARIFAS 2025'!$C$11,IF(V313="LEJANA",'TARIFAS 2025'!$D$11))))</f>
        <v>31419</v>
      </c>
      <c r="AA313" s="102">
        <f t="shared" si="4"/>
        <v>31419</v>
      </c>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row>
    <row r="314" spans="1:59" ht="15.6" x14ac:dyDescent="0.3">
      <c r="A314" s="99" t="s">
        <v>71</v>
      </c>
      <c r="B314" s="100" t="str">
        <f>VLOOKUP(A314,'CENTROS DE COSTOS'!A:D,2,0)</f>
        <v>0036-0004</v>
      </c>
      <c r="C314" s="100" t="str">
        <f>VLOOKUP(A314,'CENTROS DE COSTOS'!A:D,3,0)</f>
        <v>Wompi Centro</v>
      </c>
      <c r="D314" s="99">
        <v>11001</v>
      </c>
      <c r="E314" s="99">
        <v>3090469</v>
      </c>
      <c r="F314" s="99">
        <v>40671</v>
      </c>
      <c r="G314" s="100" t="s">
        <v>33</v>
      </c>
      <c r="H314" s="99" t="s">
        <v>618</v>
      </c>
      <c r="I314" s="99" t="s">
        <v>71</v>
      </c>
      <c r="J314" s="99" t="s">
        <v>5967</v>
      </c>
      <c r="K314" s="100" t="s">
        <v>1170</v>
      </c>
      <c r="L314" s="99" t="s">
        <v>7344</v>
      </c>
      <c r="M314" s="101">
        <v>45993.46597222222</v>
      </c>
      <c r="N314" s="101">
        <v>45995.591666666667</v>
      </c>
      <c r="O314" s="100" t="s">
        <v>35</v>
      </c>
      <c r="P314" s="100" t="s">
        <v>35</v>
      </c>
      <c r="Q314" s="99" t="s">
        <v>1414</v>
      </c>
      <c r="R314" s="99" t="s">
        <v>1415</v>
      </c>
      <c r="S314" s="99" t="s">
        <v>9446</v>
      </c>
      <c r="T314" s="99" t="s">
        <v>1172</v>
      </c>
      <c r="U314" s="99">
        <v>56</v>
      </c>
      <c r="V314" s="100" t="str">
        <f>VLOOKUP(D314,TIPOLOGIA!A:F,5,0)</f>
        <v>PRINCIPAL</v>
      </c>
      <c r="W314" s="100" t="str">
        <f>VLOOKUP(D314,TIPOLOGIA!A:F,6,0)</f>
        <v>TERRESTRE</v>
      </c>
      <c r="X314" s="99" t="s">
        <v>1857</v>
      </c>
      <c r="Y314" s="99">
        <v>1</v>
      </c>
      <c r="Z314" s="102">
        <f>IF(T314="SOPORTE_TELEFÓNICO",'TARIFAS 2025'!$B$14,IF(V314="PRINCIPAL",'TARIFAS 2025'!$B$11,IF(V314="INTERMEDIA",'TARIFAS 2025'!$C$11,IF(V314="LEJANA",'TARIFAS 2025'!$D$11))))</f>
        <v>31419</v>
      </c>
      <c r="AA314" s="102">
        <f t="shared" si="4"/>
        <v>31419</v>
      </c>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row>
    <row r="315" spans="1:59" ht="15.6" x14ac:dyDescent="0.3">
      <c r="A315" s="99" t="s">
        <v>71</v>
      </c>
      <c r="B315" s="100" t="str">
        <f>VLOOKUP(A315,'CENTROS DE COSTOS'!A:D,2,0)</f>
        <v>0036-0004</v>
      </c>
      <c r="C315" s="100" t="str">
        <f>VLOOKUP(A315,'CENTROS DE COSTOS'!A:D,3,0)</f>
        <v>Wompi Centro</v>
      </c>
      <c r="D315" s="99">
        <v>11001</v>
      </c>
      <c r="E315" s="99">
        <v>3078663</v>
      </c>
      <c r="F315" s="99">
        <v>37353</v>
      </c>
      <c r="G315" s="100" t="s">
        <v>33</v>
      </c>
      <c r="H315" s="99" t="s">
        <v>618</v>
      </c>
      <c r="I315" s="99" t="s">
        <v>71</v>
      </c>
      <c r="J315" s="99" t="s">
        <v>5968</v>
      </c>
      <c r="K315" s="100" t="s">
        <v>1170</v>
      </c>
      <c r="L315" s="99" t="s">
        <v>7345</v>
      </c>
      <c r="M315" s="101">
        <v>45992.333333333343</v>
      </c>
      <c r="N315" s="101">
        <v>45995.595833333333</v>
      </c>
      <c r="O315" s="100" t="s">
        <v>35</v>
      </c>
      <c r="P315" s="100" t="s">
        <v>35</v>
      </c>
      <c r="Q315" s="99" t="s">
        <v>1414</v>
      </c>
      <c r="R315" s="99" t="s">
        <v>1415</v>
      </c>
      <c r="S315" s="99" t="s">
        <v>9447</v>
      </c>
      <c r="T315" s="99" t="s">
        <v>1172</v>
      </c>
      <c r="U315" s="99">
        <v>32</v>
      </c>
      <c r="V315" s="100" t="str">
        <f>VLOOKUP(D315,TIPOLOGIA!A:F,5,0)</f>
        <v>PRINCIPAL</v>
      </c>
      <c r="W315" s="100" t="str">
        <f>VLOOKUP(D315,TIPOLOGIA!A:F,6,0)</f>
        <v>TERRESTRE</v>
      </c>
      <c r="X315" s="99" t="s">
        <v>1478</v>
      </c>
      <c r="Y315" s="99">
        <v>1</v>
      </c>
      <c r="Z315" s="102">
        <f>IF(T315="SOPORTE_TELEFÓNICO",'TARIFAS 2025'!$B$14,IF(V315="PRINCIPAL",'TARIFAS 2025'!$B$11,IF(V315="INTERMEDIA",'TARIFAS 2025'!$C$11,IF(V315="LEJANA",'TARIFAS 2025'!$D$11))))</f>
        <v>31419</v>
      </c>
      <c r="AA315" s="102">
        <f t="shared" si="4"/>
        <v>31419</v>
      </c>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row>
    <row r="316" spans="1:59" ht="15.6" x14ac:dyDescent="0.3">
      <c r="A316" s="99" t="s">
        <v>91</v>
      </c>
      <c r="B316" s="100" t="str">
        <f>VLOOKUP(A316,'CENTROS DE COSTOS'!A:D,2,0)</f>
        <v>0036-0003</v>
      </c>
      <c r="C316" s="100" t="str">
        <f>VLOOKUP(A316,'CENTROS DE COSTOS'!A:D,3,0)</f>
        <v>Wompi Suroccidente</v>
      </c>
      <c r="D316" s="99">
        <v>52001</v>
      </c>
      <c r="E316" s="99">
        <v>3075929</v>
      </c>
      <c r="F316" s="99">
        <v>78097</v>
      </c>
      <c r="G316" s="100" t="s">
        <v>33</v>
      </c>
      <c r="H316" s="99" t="s">
        <v>133</v>
      </c>
      <c r="I316" s="99" t="s">
        <v>91</v>
      </c>
      <c r="J316" s="99" t="s">
        <v>5969</v>
      </c>
      <c r="K316" s="100" t="s">
        <v>1170</v>
      </c>
      <c r="L316" s="99" t="s">
        <v>7346</v>
      </c>
      <c r="M316" s="101">
        <v>45989.452777777777</v>
      </c>
      <c r="N316" s="101">
        <v>45995.59652777778</v>
      </c>
      <c r="O316" s="100" t="s">
        <v>35</v>
      </c>
      <c r="P316" s="100" t="s">
        <v>35</v>
      </c>
      <c r="Q316" s="99" t="s">
        <v>1414</v>
      </c>
      <c r="R316" s="99" t="s">
        <v>1415</v>
      </c>
      <c r="S316" s="99" t="s">
        <v>9448</v>
      </c>
      <c r="T316" s="99" t="s">
        <v>1172</v>
      </c>
      <c r="U316" s="99">
        <v>16</v>
      </c>
      <c r="V316" s="100" t="str">
        <f>VLOOKUP(D316,TIPOLOGIA!A:F,5,0)</f>
        <v>PRINCIPAL</v>
      </c>
      <c r="W316" s="100" t="str">
        <f>VLOOKUP(D316,TIPOLOGIA!A:F,6,0)</f>
        <v>TERRESTRE</v>
      </c>
      <c r="X316" s="99" t="s">
        <v>1206</v>
      </c>
      <c r="Y316" s="99">
        <v>1</v>
      </c>
      <c r="Z316" s="102">
        <f>IF(T316="SOPORTE_TELEFÓNICO",'TARIFAS 2025'!$B$14,IF(V316="PRINCIPAL",'TARIFAS 2025'!$B$11,IF(V316="INTERMEDIA",'TARIFAS 2025'!$C$11,IF(V316="LEJANA",'TARIFAS 2025'!$D$11))))</f>
        <v>31419</v>
      </c>
      <c r="AA316" s="102">
        <f t="shared" si="4"/>
        <v>31419</v>
      </c>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row>
    <row r="317" spans="1:59" ht="15.6" x14ac:dyDescent="0.3">
      <c r="A317" s="99" t="s">
        <v>71</v>
      </c>
      <c r="B317" s="100" t="str">
        <f>VLOOKUP(A317,'CENTROS DE COSTOS'!A:D,2,0)</f>
        <v>0036-0004</v>
      </c>
      <c r="C317" s="100" t="str">
        <f>VLOOKUP(A317,'CENTROS DE COSTOS'!A:D,3,0)</f>
        <v>Wompi Centro</v>
      </c>
      <c r="D317" s="99">
        <v>11001</v>
      </c>
      <c r="E317" s="99">
        <v>3079316</v>
      </c>
      <c r="F317" s="99">
        <v>68744</v>
      </c>
      <c r="G317" s="100" t="s">
        <v>33</v>
      </c>
      <c r="H317" s="99" t="s">
        <v>618</v>
      </c>
      <c r="I317" s="99" t="s">
        <v>71</v>
      </c>
      <c r="J317" s="99" t="s">
        <v>5970</v>
      </c>
      <c r="K317" s="100" t="s">
        <v>1170</v>
      </c>
      <c r="L317" s="99" t="s">
        <v>7347</v>
      </c>
      <c r="M317" s="101">
        <v>45992.333333333343</v>
      </c>
      <c r="N317" s="101">
        <v>45995.599305555559</v>
      </c>
      <c r="O317" s="100" t="s">
        <v>35</v>
      </c>
      <c r="P317" s="100" t="s">
        <v>35</v>
      </c>
      <c r="Q317" s="99" t="s">
        <v>1414</v>
      </c>
      <c r="R317" s="99" t="s">
        <v>1415</v>
      </c>
      <c r="S317" s="99" t="s">
        <v>9449</v>
      </c>
      <c r="T317" s="99" t="s">
        <v>1172</v>
      </c>
      <c r="U317" s="99">
        <v>32</v>
      </c>
      <c r="V317" s="100" t="str">
        <f>VLOOKUP(D317,TIPOLOGIA!A:F,5,0)</f>
        <v>PRINCIPAL</v>
      </c>
      <c r="W317" s="100" t="str">
        <f>VLOOKUP(D317,TIPOLOGIA!A:F,6,0)</f>
        <v>TERRESTRE</v>
      </c>
      <c r="X317" s="99" t="s">
        <v>1857</v>
      </c>
      <c r="Y317" s="99">
        <v>1</v>
      </c>
      <c r="Z317" s="102">
        <f>IF(T317="SOPORTE_TELEFÓNICO",'TARIFAS 2025'!$B$14,IF(V317="PRINCIPAL",'TARIFAS 2025'!$B$11,IF(V317="INTERMEDIA",'TARIFAS 2025'!$C$11,IF(V317="LEJANA",'TARIFAS 2025'!$D$11))))</f>
        <v>31419</v>
      </c>
      <c r="AA317" s="102">
        <f t="shared" ref="AA317:AA379" si="5">Z317*Y317</f>
        <v>31419</v>
      </c>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row>
    <row r="318" spans="1:59" ht="15.6" x14ac:dyDescent="0.3">
      <c r="A318" s="99" t="s">
        <v>92</v>
      </c>
      <c r="B318" s="100" t="str">
        <f>VLOOKUP(A318,'CENTROS DE COSTOS'!A:D,2,0)</f>
        <v>0036-0002</v>
      </c>
      <c r="C318" s="100" t="str">
        <f>VLOOKUP(A318,'CENTROS DE COSTOS'!A:D,3,0)</f>
        <v>Wompi Eje Cafetero</v>
      </c>
      <c r="D318" s="99">
        <v>66170</v>
      </c>
      <c r="E318" s="99">
        <v>3102155</v>
      </c>
      <c r="F318" s="99">
        <v>72300</v>
      </c>
      <c r="G318" s="100" t="s">
        <v>33</v>
      </c>
      <c r="H318" s="99" t="s">
        <v>458</v>
      </c>
      <c r="I318" s="99" t="s">
        <v>951</v>
      </c>
      <c r="J318" s="99" t="s">
        <v>5971</v>
      </c>
      <c r="K318" s="100" t="s">
        <v>1170</v>
      </c>
      <c r="L318" s="99" t="s">
        <v>7348</v>
      </c>
      <c r="M318" s="101">
        <v>45995.447222222218</v>
      </c>
      <c r="N318" s="101">
        <v>45995.616666666669</v>
      </c>
      <c r="O318" s="100" t="s">
        <v>35</v>
      </c>
      <c r="P318" s="100" t="s">
        <v>35</v>
      </c>
      <c r="Q318" s="99" t="s">
        <v>1414</v>
      </c>
      <c r="R318" s="99" t="s">
        <v>1415</v>
      </c>
      <c r="S318" s="99" t="s">
        <v>9450</v>
      </c>
      <c r="T318" s="99" t="s">
        <v>1172</v>
      </c>
      <c r="U318" s="99">
        <v>32</v>
      </c>
      <c r="V318" s="100" t="str">
        <f>VLOOKUP(D318,TIPOLOGIA!A:F,5,0)</f>
        <v>PRINCIPAL</v>
      </c>
      <c r="W318" s="100" t="str">
        <f>VLOOKUP(D318,TIPOLOGIA!A:F,6,0)</f>
        <v>TERRESTRE</v>
      </c>
      <c r="X318" s="99" t="s">
        <v>1193</v>
      </c>
      <c r="Y318" s="99">
        <v>1</v>
      </c>
      <c r="Z318" s="102">
        <f>IF(T318="SOPORTE_TELEFÓNICO",'TARIFAS 2025'!$B$14,IF(V318="PRINCIPAL",'TARIFAS 2025'!$B$11,IF(V318="INTERMEDIA",'TARIFAS 2025'!$C$11,IF(V318="LEJANA",'TARIFAS 2025'!$D$11))))</f>
        <v>31419</v>
      </c>
      <c r="AA318" s="102">
        <f t="shared" si="5"/>
        <v>31419</v>
      </c>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row>
    <row r="319" spans="1:59" ht="15.6" x14ac:dyDescent="0.3">
      <c r="A319" s="99" t="s">
        <v>85</v>
      </c>
      <c r="B319" s="100" t="str">
        <f>VLOOKUP(A319,'CENTROS DE COSTOS'!A:D,2,0)</f>
        <v>0036-0006</v>
      </c>
      <c r="C319" s="100" t="str">
        <f>VLOOKUP(A319,'CENTROS DE COSTOS'!A:D,3,0)</f>
        <v>Wompi Oriente</v>
      </c>
      <c r="D319" s="99">
        <v>73001</v>
      </c>
      <c r="E319" s="99">
        <v>3079126</v>
      </c>
      <c r="F319" s="99">
        <v>64480</v>
      </c>
      <c r="G319" s="100" t="s">
        <v>33</v>
      </c>
      <c r="H319" s="99" t="s">
        <v>1056</v>
      </c>
      <c r="I319" s="99" t="s">
        <v>85</v>
      </c>
      <c r="J319" s="99" t="s">
        <v>5972</v>
      </c>
      <c r="K319" s="100" t="s">
        <v>1170</v>
      </c>
      <c r="L319" s="99" t="s">
        <v>7349</v>
      </c>
      <c r="M319" s="101">
        <v>45992.333333333343</v>
      </c>
      <c r="N319" s="101">
        <v>45995.640972222223</v>
      </c>
      <c r="O319" s="100" t="s">
        <v>35</v>
      </c>
      <c r="P319" s="100" t="s">
        <v>35</v>
      </c>
      <c r="Q319" s="99" t="s">
        <v>1414</v>
      </c>
      <c r="R319" s="99" t="s">
        <v>1415</v>
      </c>
      <c r="S319" s="99" t="s">
        <v>9451</v>
      </c>
      <c r="T319" s="99" t="s">
        <v>1172</v>
      </c>
      <c r="U319" s="99">
        <v>24</v>
      </c>
      <c r="V319" s="100" t="str">
        <f>VLOOKUP(D319,TIPOLOGIA!A:F,5,0)</f>
        <v>PRINCIPAL</v>
      </c>
      <c r="W319" s="100" t="str">
        <f>VLOOKUP(D319,TIPOLOGIA!A:F,6,0)</f>
        <v>TERRESTRE</v>
      </c>
      <c r="X319" s="99" t="s">
        <v>1308</v>
      </c>
      <c r="Y319" s="99">
        <v>1</v>
      </c>
      <c r="Z319" s="102">
        <f>IF(T319="SOPORTE_TELEFÓNICO",'TARIFAS 2025'!$B$14,IF(V319="PRINCIPAL",'TARIFAS 2025'!$B$11,IF(V319="INTERMEDIA",'TARIFAS 2025'!$C$11,IF(V319="LEJANA",'TARIFAS 2025'!$D$11))))</f>
        <v>31419</v>
      </c>
      <c r="AA319" s="102">
        <f t="shared" si="5"/>
        <v>31419</v>
      </c>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row>
    <row r="320" spans="1:59" ht="15.6" x14ac:dyDescent="0.3">
      <c r="A320" s="99" t="s">
        <v>77</v>
      </c>
      <c r="B320" s="100" t="str">
        <f>VLOOKUP(A320,'CENTROS DE COSTOS'!A:D,2,0)</f>
        <v>0036-0003</v>
      </c>
      <c r="C320" s="100" t="str">
        <f>VLOOKUP(A320,'CENTROS DE COSTOS'!A:D,3,0)</f>
        <v>Wompi Suroccidente</v>
      </c>
      <c r="D320" s="99">
        <v>76001</v>
      </c>
      <c r="E320" s="99">
        <v>3089720</v>
      </c>
      <c r="F320" s="99">
        <v>10986</v>
      </c>
      <c r="G320" s="100" t="s">
        <v>33</v>
      </c>
      <c r="H320" s="99" t="s">
        <v>1101</v>
      </c>
      <c r="I320" s="99" t="s">
        <v>77</v>
      </c>
      <c r="J320" s="99" t="s">
        <v>1798</v>
      </c>
      <c r="K320" s="100" t="s">
        <v>1170</v>
      </c>
      <c r="L320" s="99" t="s">
        <v>7350</v>
      </c>
      <c r="M320" s="101">
        <v>45993.417361111111</v>
      </c>
      <c r="N320" s="101">
        <v>45995.645138888889</v>
      </c>
      <c r="O320" s="100" t="s">
        <v>35</v>
      </c>
      <c r="P320" s="100" t="s">
        <v>35</v>
      </c>
      <c r="Q320" s="99" t="s">
        <v>1414</v>
      </c>
      <c r="R320" s="99" t="s">
        <v>1415</v>
      </c>
      <c r="S320" s="99" t="s">
        <v>9452</v>
      </c>
      <c r="T320" s="99" t="s">
        <v>1172</v>
      </c>
      <c r="U320" s="99">
        <v>64</v>
      </c>
      <c r="V320" s="100" t="str">
        <f>VLOOKUP(D320,TIPOLOGIA!A:F,5,0)</f>
        <v>PRINCIPAL</v>
      </c>
      <c r="W320" s="100" t="str">
        <f>VLOOKUP(D320,TIPOLOGIA!A:F,6,0)</f>
        <v>TERRESTRE</v>
      </c>
      <c r="X320" s="99" t="s">
        <v>1235</v>
      </c>
      <c r="Y320" s="99">
        <v>1</v>
      </c>
      <c r="Z320" s="102">
        <f>IF(T320="SOPORTE_TELEFÓNICO",'TARIFAS 2025'!$B$14,IF(V320="PRINCIPAL",'TARIFAS 2025'!$B$11,IF(V320="INTERMEDIA",'TARIFAS 2025'!$C$11,IF(V320="LEJANA",'TARIFAS 2025'!$D$11))))</f>
        <v>31419</v>
      </c>
      <c r="AA320" s="102">
        <f t="shared" si="5"/>
        <v>31419</v>
      </c>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row>
    <row r="321" spans="1:59" ht="15.6" x14ac:dyDescent="0.3">
      <c r="A321" s="99" t="s">
        <v>71</v>
      </c>
      <c r="B321" s="100" t="str">
        <f>VLOOKUP(A321,'CENTROS DE COSTOS'!A:D,2,0)</f>
        <v>0036-0004</v>
      </c>
      <c r="C321" s="100" t="str">
        <f>VLOOKUP(A321,'CENTROS DE COSTOS'!A:D,3,0)</f>
        <v>Wompi Centro</v>
      </c>
      <c r="D321" s="99">
        <v>25473</v>
      </c>
      <c r="E321" s="99">
        <v>3087177</v>
      </c>
      <c r="F321" s="99">
        <v>52225</v>
      </c>
      <c r="G321" s="100" t="s">
        <v>33</v>
      </c>
      <c r="H321" s="99" t="s">
        <v>618</v>
      </c>
      <c r="I321" s="99" t="s">
        <v>620</v>
      </c>
      <c r="J321" s="99" t="s">
        <v>1477</v>
      </c>
      <c r="K321" s="100" t="s">
        <v>1170</v>
      </c>
      <c r="L321" s="99" t="s">
        <v>7351</v>
      </c>
      <c r="M321" s="101">
        <v>45993.333333333343</v>
      </c>
      <c r="N321" s="101">
        <v>45995.647916666669</v>
      </c>
      <c r="O321" s="100" t="s">
        <v>35</v>
      </c>
      <c r="P321" s="100" t="s">
        <v>35</v>
      </c>
      <c r="Q321" s="99" t="s">
        <v>1414</v>
      </c>
      <c r="R321" s="99" t="s">
        <v>1415</v>
      </c>
      <c r="S321" s="99" t="s">
        <v>9453</v>
      </c>
      <c r="T321" s="99" t="s">
        <v>1172</v>
      </c>
      <c r="U321" s="99">
        <v>24</v>
      </c>
      <c r="V321" s="100" t="str">
        <f>VLOOKUP(D321,TIPOLOGIA!A:F,5,0)</f>
        <v>PRINCIPAL</v>
      </c>
      <c r="W321" s="100" t="str">
        <f>VLOOKUP(D321,TIPOLOGIA!A:F,6,0)</f>
        <v>TERRESTRE</v>
      </c>
      <c r="X321" s="99" t="s">
        <v>1197</v>
      </c>
      <c r="Y321" s="99">
        <v>1</v>
      </c>
      <c r="Z321" s="102">
        <f>IF(T321="SOPORTE_TELEFÓNICO",'TARIFAS 2025'!$B$14,IF(V321="PRINCIPAL",'TARIFAS 2025'!$B$11,IF(V321="INTERMEDIA",'TARIFAS 2025'!$C$11,IF(V321="LEJANA",'TARIFAS 2025'!$D$11))))</f>
        <v>31419</v>
      </c>
      <c r="AA321" s="102">
        <f t="shared" si="5"/>
        <v>31419</v>
      </c>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row>
    <row r="322" spans="1:59" ht="15.6" x14ac:dyDescent="0.3">
      <c r="A322" s="99" t="s">
        <v>91</v>
      </c>
      <c r="B322" s="100" t="str">
        <f>VLOOKUP(A322,'CENTROS DE COSTOS'!A:D,2,0)</f>
        <v>0036-0003</v>
      </c>
      <c r="C322" s="100" t="str">
        <f>VLOOKUP(A322,'CENTROS DE COSTOS'!A:D,3,0)</f>
        <v>Wompi Suroccidente</v>
      </c>
      <c r="D322" s="99">
        <v>52001</v>
      </c>
      <c r="E322" s="99">
        <v>3095941</v>
      </c>
      <c r="F322" s="99">
        <v>52980</v>
      </c>
      <c r="G322" s="100" t="s">
        <v>33</v>
      </c>
      <c r="H322" s="99" t="s">
        <v>133</v>
      </c>
      <c r="I322" s="99" t="s">
        <v>91</v>
      </c>
      <c r="J322" s="99" t="s">
        <v>5973</v>
      </c>
      <c r="K322" s="100" t="s">
        <v>1170</v>
      </c>
      <c r="L322" s="99" t="s">
        <v>7352</v>
      </c>
      <c r="M322" s="101">
        <v>45994.42083333333</v>
      </c>
      <c r="N322" s="101">
        <v>45995.65</v>
      </c>
      <c r="O322" s="100" t="s">
        <v>35</v>
      </c>
      <c r="P322" s="100" t="s">
        <v>35</v>
      </c>
      <c r="Q322" s="99" t="s">
        <v>1414</v>
      </c>
      <c r="R322" s="99" t="s">
        <v>1415</v>
      </c>
      <c r="S322" s="99" t="s">
        <v>9454</v>
      </c>
      <c r="T322" s="99" t="s">
        <v>1172</v>
      </c>
      <c r="U322" s="99">
        <v>24</v>
      </c>
      <c r="V322" s="100" t="str">
        <f>VLOOKUP(D322,TIPOLOGIA!A:F,5,0)</f>
        <v>PRINCIPAL</v>
      </c>
      <c r="W322" s="100" t="str">
        <f>VLOOKUP(D322,TIPOLOGIA!A:F,6,0)</f>
        <v>TERRESTRE</v>
      </c>
      <c r="X322" s="99" t="s">
        <v>1206</v>
      </c>
      <c r="Y322" s="99">
        <v>1</v>
      </c>
      <c r="Z322" s="102">
        <f>IF(T322="SOPORTE_TELEFÓNICO",'TARIFAS 2025'!$B$14,IF(V322="PRINCIPAL",'TARIFAS 2025'!$B$11,IF(V322="INTERMEDIA",'TARIFAS 2025'!$C$11,IF(V322="LEJANA",'TARIFAS 2025'!$D$11))))</f>
        <v>31419</v>
      </c>
      <c r="AA322" s="102">
        <f t="shared" si="5"/>
        <v>31419</v>
      </c>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row>
    <row r="323" spans="1:59" ht="15.6" x14ac:dyDescent="0.3">
      <c r="A323" s="99" t="s">
        <v>81</v>
      </c>
      <c r="B323" s="100" t="str">
        <f>VLOOKUP(A323,'CENTROS DE COSTOS'!A:D,2,0)</f>
        <v>0036-0007</v>
      </c>
      <c r="C323" s="100" t="str">
        <f>VLOOKUP(A323,'CENTROS DE COSTOS'!A:D,3,0)</f>
        <v>Wompi Santander</v>
      </c>
      <c r="D323" s="99">
        <v>54001</v>
      </c>
      <c r="E323" s="99">
        <v>3100835</v>
      </c>
      <c r="F323" s="99">
        <v>61944</v>
      </c>
      <c r="G323" s="100" t="s">
        <v>33</v>
      </c>
      <c r="H323" s="99" t="s">
        <v>891</v>
      </c>
      <c r="I323" s="99" t="s">
        <v>81</v>
      </c>
      <c r="J323" s="99" t="s">
        <v>5974</v>
      </c>
      <c r="K323" s="100" t="s">
        <v>1170</v>
      </c>
      <c r="L323" s="99" t="s">
        <v>7353</v>
      </c>
      <c r="M323" s="101">
        <v>45995.345833333333</v>
      </c>
      <c r="N323" s="101">
        <v>45995.65625</v>
      </c>
      <c r="O323" s="100" t="s">
        <v>35</v>
      </c>
      <c r="P323" s="100" t="s">
        <v>35</v>
      </c>
      <c r="Q323" s="99" t="s">
        <v>1414</v>
      </c>
      <c r="R323" s="99" t="s">
        <v>1415</v>
      </c>
      <c r="S323" s="99" t="s">
        <v>9455</v>
      </c>
      <c r="T323" s="99" t="s">
        <v>1172</v>
      </c>
      <c r="U323" s="99">
        <v>64</v>
      </c>
      <c r="V323" s="100" t="str">
        <f>VLOOKUP(D323,TIPOLOGIA!A:F,5,0)</f>
        <v>PRINCIPAL</v>
      </c>
      <c r="W323" s="100" t="str">
        <f>VLOOKUP(D323,TIPOLOGIA!A:F,6,0)</f>
        <v>TERRESTRE</v>
      </c>
      <c r="X323" s="99" t="s">
        <v>1199</v>
      </c>
      <c r="Y323" s="99">
        <v>1</v>
      </c>
      <c r="Z323" s="102">
        <f>IF(T323="SOPORTE_TELEFÓNICO",'TARIFAS 2025'!$B$14,IF(V323="PRINCIPAL",'TARIFAS 2025'!$B$11,IF(V323="INTERMEDIA",'TARIFAS 2025'!$C$11,IF(V323="LEJANA",'TARIFAS 2025'!$D$11))))</f>
        <v>31419</v>
      </c>
      <c r="AA323" s="102">
        <f t="shared" si="5"/>
        <v>31419</v>
      </c>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row>
    <row r="324" spans="1:59" ht="15.6" x14ac:dyDescent="0.3">
      <c r="A324" s="99" t="s">
        <v>96</v>
      </c>
      <c r="B324" s="100" t="str">
        <f>VLOOKUP(A324,'CENTROS DE COSTOS'!A:D,2,0)</f>
        <v>0036-0007</v>
      </c>
      <c r="C324" s="100" t="str">
        <f>VLOOKUP(A324,'CENTROS DE COSTOS'!A:D,3,0)</f>
        <v>Wompi Santander</v>
      </c>
      <c r="D324" s="99">
        <v>15001</v>
      </c>
      <c r="E324" s="99">
        <v>3099770</v>
      </c>
      <c r="F324" s="99">
        <v>53820</v>
      </c>
      <c r="G324" s="100" t="s">
        <v>33</v>
      </c>
      <c r="H324" s="99" t="s">
        <v>322</v>
      </c>
      <c r="I324" s="99" t="s">
        <v>96</v>
      </c>
      <c r="J324" s="99" t="s">
        <v>5975</v>
      </c>
      <c r="K324" s="100" t="s">
        <v>1170</v>
      </c>
      <c r="L324" s="99" t="s">
        <v>7354</v>
      </c>
      <c r="M324" s="101">
        <v>45995.333333333343</v>
      </c>
      <c r="N324" s="101">
        <v>45995.658333333333</v>
      </c>
      <c r="O324" s="100" t="s">
        <v>35</v>
      </c>
      <c r="P324" s="100" t="s">
        <v>35</v>
      </c>
      <c r="Q324" s="99" t="s">
        <v>1414</v>
      </c>
      <c r="R324" s="99" t="s">
        <v>1415</v>
      </c>
      <c r="S324" s="99" t="s">
        <v>9456</v>
      </c>
      <c r="T324" s="99" t="s">
        <v>1172</v>
      </c>
      <c r="U324" s="99">
        <v>64</v>
      </c>
      <c r="V324" s="100" t="str">
        <f>VLOOKUP(D324,TIPOLOGIA!A:F,5,0)</f>
        <v>PRINCIPAL</v>
      </c>
      <c r="W324" s="100" t="str">
        <f>VLOOKUP(D324,TIPOLOGIA!A:F,6,0)</f>
        <v>TERRESTRE</v>
      </c>
      <c r="X324" s="99" t="s">
        <v>1236</v>
      </c>
      <c r="Y324" s="99">
        <v>1</v>
      </c>
      <c r="Z324" s="102">
        <f>IF(T324="SOPORTE_TELEFÓNICO",'TARIFAS 2025'!$B$14,IF(V324="PRINCIPAL",'TARIFAS 2025'!$B$11,IF(V324="INTERMEDIA",'TARIFAS 2025'!$C$11,IF(V324="LEJANA",'TARIFAS 2025'!$D$11))))</f>
        <v>31419</v>
      </c>
      <c r="AA324" s="102">
        <f t="shared" si="5"/>
        <v>31419</v>
      </c>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row>
    <row r="325" spans="1:59" ht="15.6" x14ac:dyDescent="0.3">
      <c r="A325" s="99" t="s">
        <v>91</v>
      </c>
      <c r="B325" s="100" t="str">
        <f>VLOOKUP(A325,'CENTROS DE COSTOS'!A:D,2,0)</f>
        <v>0036-0003</v>
      </c>
      <c r="C325" s="100" t="str">
        <f>VLOOKUP(A325,'CENTROS DE COSTOS'!A:D,3,0)</f>
        <v>Wompi Suroccidente</v>
      </c>
      <c r="D325" s="99">
        <v>52001</v>
      </c>
      <c r="E325" s="99">
        <v>3096521</v>
      </c>
      <c r="F325" s="99">
        <v>29176</v>
      </c>
      <c r="G325" s="100" t="s">
        <v>33</v>
      </c>
      <c r="H325" s="99" t="s">
        <v>133</v>
      </c>
      <c r="I325" s="99" t="s">
        <v>91</v>
      </c>
      <c r="J325" s="99" t="s">
        <v>5976</v>
      </c>
      <c r="K325" s="100" t="s">
        <v>1170</v>
      </c>
      <c r="L325" s="99" t="s">
        <v>7355</v>
      </c>
      <c r="M325" s="101">
        <v>45994.451388888891</v>
      </c>
      <c r="N325" s="101">
        <v>45995.667361111111</v>
      </c>
      <c r="O325" s="100" t="s">
        <v>35</v>
      </c>
      <c r="P325" s="100" t="s">
        <v>35</v>
      </c>
      <c r="Q325" s="99" t="s">
        <v>1414</v>
      </c>
      <c r="R325" s="99" t="s">
        <v>1415</v>
      </c>
      <c r="S325" s="99" t="s">
        <v>9457</v>
      </c>
      <c r="T325" s="99" t="s">
        <v>1172</v>
      </c>
      <c r="U325" s="99">
        <v>16</v>
      </c>
      <c r="V325" s="100" t="str">
        <f>VLOOKUP(D325,TIPOLOGIA!A:F,5,0)</f>
        <v>PRINCIPAL</v>
      </c>
      <c r="W325" s="100" t="str">
        <f>VLOOKUP(D325,TIPOLOGIA!A:F,6,0)</f>
        <v>TERRESTRE</v>
      </c>
      <c r="X325" s="99" t="s">
        <v>1195</v>
      </c>
      <c r="Y325" s="99">
        <v>1</v>
      </c>
      <c r="Z325" s="102">
        <f>IF(T325="SOPORTE_TELEFÓNICO",'TARIFAS 2025'!$B$14,IF(V325="PRINCIPAL",'TARIFAS 2025'!$B$11,IF(V325="INTERMEDIA",'TARIFAS 2025'!$C$11,IF(V325="LEJANA",'TARIFAS 2025'!$D$11))))</f>
        <v>31419</v>
      </c>
      <c r="AA325" s="102">
        <f t="shared" si="5"/>
        <v>31419</v>
      </c>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row>
    <row r="326" spans="1:59" ht="15.6" x14ac:dyDescent="0.3">
      <c r="A326" s="99" t="s">
        <v>96</v>
      </c>
      <c r="B326" s="100" t="str">
        <f>VLOOKUP(A326,'CENTROS DE COSTOS'!A:D,2,0)</f>
        <v>0036-0007</v>
      </c>
      <c r="C326" s="100" t="str">
        <f>VLOOKUP(A326,'CENTROS DE COSTOS'!A:D,3,0)</f>
        <v>Wompi Santander</v>
      </c>
      <c r="D326" s="99">
        <v>15681</v>
      </c>
      <c r="E326" s="99">
        <v>3049749</v>
      </c>
      <c r="F326" s="99">
        <v>43160</v>
      </c>
      <c r="G326" s="100" t="s">
        <v>33</v>
      </c>
      <c r="H326" s="99" t="s">
        <v>322</v>
      </c>
      <c r="I326" s="99" t="s">
        <v>402</v>
      </c>
      <c r="J326" s="99" t="s">
        <v>1827</v>
      </c>
      <c r="K326" s="100" t="s">
        <v>1170</v>
      </c>
      <c r="L326" s="99" t="s">
        <v>7356</v>
      </c>
      <c r="M326" s="101">
        <v>45985.333333333343</v>
      </c>
      <c r="N326" s="101">
        <v>45995.668055555558</v>
      </c>
      <c r="O326" s="100" t="s">
        <v>35</v>
      </c>
      <c r="P326" s="100" t="s">
        <v>35</v>
      </c>
      <c r="Q326" s="99" t="s">
        <v>1414</v>
      </c>
      <c r="R326" s="99" t="s">
        <v>1415</v>
      </c>
      <c r="S326" s="99" t="s">
        <v>9458</v>
      </c>
      <c r="T326" s="99" t="s">
        <v>1416</v>
      </c>
      <c r="U326" s="99">
        <v>24</v>
      </c>
      <c r="V326" s="100" t="str">
        <f>VLOOKUP(D326,TIPOLOGIA!A:F,5,0)</f>
        <v>LEJANA</v>
      </c>
      <c r="W326" s="100" t="str">
        <f>VLOOKUP(D326,TIPOLOGIA!A:F,6,0)</f>
        <v>TERRESTRE</v>
      </c>
      <c r="X326" s="99" t="s">
        <v>1563</v>
      </c>
      <c r="Y326" s="99">
        <v>1</v>
      </c>
      <c r="Z326" s="102">
        <f>IF(T326="SOPORTE_TELEFÓNICO",'TARIFAS 2025'!$B$14,IF(V326="PRINCIPAL",'TARIFAS 2025'!$B$11,IF(V326="INTERMEDIA",'TARIFAS 2025'!$C$11,IF(V326="LEJANA",'TARIFAS 2025'!$D$11))))</f>
        <v>40250</v>
      </c>
      <c r="AA326" s="102">
        <f t="shared" si="5"/>
        <v>40250</v>
      </c>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row>
    <row r="327" spans="1:59" ht="15.6" x14ac:dyDescent="0.3">
      <c r="A327" s="99" t="s">
        <v>71</v>
      </c>
      <c r="B327" s="100" t="str">
        <f>VLOOKUP(A327,'CENTROS DE COSTOS'!A:D,2,0)</f>
        <v>0036-0004</v>
      </c>
      <c r="C327" s="100" t="str">
        <f>VLOOKUP(A327,'CENTROS DE COSTOS'!A:D,3,0)</f>
        <v>Wompi Centro</v>
      </c>
      <c r="D327" s="99">
        <v>11001</v>
      </c>
      <c r="E327" s="99">
        <v>3087532</v>
      </c>
      <c r="F327" s="99">
        <v>53441</v>
      </c>
      <c r="G327" s="100" t="s">
        <v>33</v>
      </c>
      <c r="H327" s="99" t="s">
        <v>618</v>
      </c>
      <c r="I327" s="99" t="s">
        <v>71</v>
      </c>
      <c r="J327" s="99" t="s">
        <v>5977</v>
      </c>
      <c r="K327" s="100" t="s">
        <v>1170</v>
      </c>
      <c r="L327" s="99" t="s">
        <v>7357</v>
      </c>
      <c r="M327" s="101">
        <v>45993.333333333343</v>
      </c>
      <c r="N327" s="101">
        <v>45995.668749999997</v>
      </c>
      <c r="O327" s="100" t="s">
        <v>35</v>
      </c>
      <c r="P327" s="100" t="s">
        <v>35</v>
      </c>
      <c r="Q327" s="99" t="s">
        <v>1414</v>
      </c>
      <c r="R327" s="99" t="s">
        <v>1415</v>
      </c>
      <c r="S327" s="99" t="s">
        <v>9459</v>
      </c>
      <c r="T327" s="99" t="s">
        <v>1172</v>
      </c>
      <c r="U327" s="99">
        <v>32</v>
      </c>
      <c r="V327" s="100" t="str">
        <f>VLOOKUP(D327,TIPOLOGIA!A:F,5,0)</f>
        <v>PRINCIPAL</v>
      </c>
      <c r="W327" s="100" t="str">
        <f>VLOOKUP(D327,TIPOLOGIA!A:F,6,0)</f>
        <v>TERRESTRE</v>
      </c>
      <c r="X327" s="99" t="s">
        <v>1478</v>
      </c>
      <c r="Y327" s="99">
        <v>1</v>
      </c>
      <c r="Z327" s="102">
        <f>IF(T327="SOPORTE_TELEFÓNICO",'TARIFAS 2025'!$B$14,IF(V327="PRINCIPAL",'TARIFAS 2025'!$B$11,IF(V327="INTERMEDIA",'TARIFAS 2025'!$C$11,IF(V327="LEJANA",'TARIFAS 2025'!$D$11))))</f>
        <v>31419</v>
      </c>
      <c r="AA327" s="102">
        <f t="shared" si="5"/>
        <v>31419</v>
      </c>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row>
    <row r="328" spans="1:59" ht="15.6" x14ac:dyDescent="0.3">
      <c r="A328" s="99" t="s">
        <v>91</v>
      </c>
      <c r="B328" s="100" t="str">
        <f>VLOOKUP(A328,'CENTROS DE COSTOS'!A:D,2,0)</f>
        <v>0036-0003</v>
      </c>
      <c r="C328" s="100" t="str">
        <f>VLOOKUP(A328,'CENTROS DE COSTOS'!A:D,3,0)</f>
        <v>Wompi Suroccidente</v>
      </c>
      <c r="D328" s="99">
        <v>52001</v>
      </c>
      <c r="E328" s="99">
        <v>3087382</v>
      </c>
      <c r="F328" s="99">
        <v>54151</v>
      </c>
      <c r="G328" s="100" t="s">
        <v>33</v>
      </c>
      <c r="H328" s="99" t="s">
        <v>133</v>
      </c>
      <c r="I328" s="99" t="s">
        <v>91</v>
      </c>
      <c r="J328" s="99" t="s">
        <v>5978</v>
      </c>
      <c r="K328" s="100" t="s">
        <v>1170</v>
      </c>
      <c r="L328" s="99" t="s">
        <v>7358</v>
      </c>
      <c r="M328" s="101">
        <v>45993.333333333343</v>
      </c>
      <c r="N328" s="101">
        <v>45995.672222222223</v>
      </c>
      <c r="O328" s="100" t="s">
        <v>35</v>
      </c>
      <c r="P328" s="100" t="s">
        <v>35</v>
      </c>
      <c r="Q328" s="99" t="s">
        <v>1414</v>
      </c>
      <c r="R328" s="99" t="s">
        <v>1415</v>
      </c>
      <c r="S328" s="99" t="s">
        <v>9443</v>
      </c>
      <c r="T328" s="99" t="s">
        <v>1172</v>
      </c>
      <c r="U328" s="99">
        <v>40</v>
      </c>
      <c r="V328" s="100" t="str">
        <f>VLOOKUP(D328,TIPOLOGIA!A:F,5,0)</f>
        <v>PRINCIPAL</v>
      </c>
      <c r="W328" s="100" t="str">
        <f>VLOOKUP(D328,TIPOLOGIA!A:F,6,0)</f>
        <v>TERRESTRE</v>
      </c>
      <c r="X328" s="99" t="s">
        <v>1229</v>
      </c>
      <c r="Y328" s="99">
        <v>1</v>
      </c>
      <c r="Z328" s="102">
        <f>IF(T328="SOPORTE_TELEFÓNICO",'TARIFAS 2025'!$B$14,IF(V328="PRINCIPAL",'TARIFAS 2025'!$B$11,IF(V328="INTERMEDIA",'TARIFAS 2025'!$C$11,IF(V328="LEJANA",'TARIFAS 2025'!$D$11))))</f>
        <v>31419</v>
      </c>
      <c r="AA328" s="102">
        <f t="shared" si="5"/>
        <v>31419</v>
      </c>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row>
    <row r="329" spans="1:59" ht="15.6" x14ac:dyDescent="0.3">
      <c r="A329" s="99" t="s">
        <v>71</v>
      </c>
      <c r="B329" s="100" t="str">
        <f>VLOOKUP(A329,'CENTROS DE COSTOS'!A:D,2,0)</f>
        <v>0036-0004</v>
      </c>
      <c r="C329" s="100" t="str">
        <f>VLOOKUP(A329,'CENTROS DE COSTOS'!A:D,3,0)</f>
        <v>Wompi Centro</v>
      </c>
      <c r="D329" s="99">
        <v>11001</v>
      </c>
      <c r="E329" s="99">
        <v>3091448</v>
      </c>
      <c r="F329" s="99">
        <v>37026</v>
      </c>
      <c r="G329" s="100" t="s">
        <v>33</v>
      </c>
      <c r="H329" s="99" t="s">
        <v>618</v>
      </c>
      <c r="I329" s="99" t="s">
        <v>71</v>
      </c>
      <c r="J329" s="99" t="s">
        <v>5979</v>
      </c>
      <c r="K329" s="100" t="s">
        <v>1170</v>
      </c>
      <c r="L329" s="99" t="s">
        <v>7359</v>
      </c>
      <c r="M329" s="101">
        <v>45993.533333333333</v>
      </c>
      <c r="N329" s="101">
        <v>45995.682638888888</v>
      </c>
      <c r="O329" s="100" t="s">
        <v>35</v>
      </c>
      <c r="P329" s="100" t="s">
        <v>35</v>
      </c>
      <c r="Q329" s="99" t="s">
        <v>1414</v>
      </c>
      <c r="R329" s="99" t="s">
        <v>1415</v>
      </c>
      <c r="S329" s="99" t="s">
        <v>9460</v>
      </c>
      <c r="T329" s="99" t="s">
        <v>1172</v>
      </c>
      <c r="U329" s="99">
        <v>16</v>
      </c>
      <c r="V329" s="100" t="str">
        <f>VLOOKUP(D329,TIPOLOGIA!A:F,5,0)</f>
        <v>PRINCIPAL</v>
      </c>
      <c r="W329" s="100" t="str">
        <f>VLOOKUP(D329,TIPOLOGIA!A:F,6,0)</f>
        <v>TERRESTRE</v>
      </c>
      <c r="X329" s="99" t="s">
        <v>1312</v>
      </c>
      <c r="Y329" s="99">
        <v>1</v>
      </c>
      <c r="Z329" s="102">
        <f>IF(T329="SOPORTE_TELEFÓNICO",'TARIFAS 2025'!$B$14,IF(V329="PRINCIPAL",'TARIFAS 2025'!$B$11,IF(V329="INTERMEDIA",'TARIFAS 2025'!$C$11,IF(V329="LEJANA",'TARIFAS 2025'!$D$11))))</f>
        <v>31419</v>
      </c>
      <c r="AA329" s="102">
        <f t="shared" si="5"/>
        <v>31419</v>
      </c>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row>
    <row r="330" spans="1:59" ht="15.6" x14ac:dyDescent="0.3">
      <c r="A330" s="99" t="s">
        <v>96</v>
      </c>
      <c r="B330" s="100" t="str">
        <f>VLOOKUP(A330,'CENTROS DE COSTOS'!A:D,2,0)</f>
        <v>0036-0007</v>
      </c>
      <c r="C330" s="100" t="str">
        <f>VLOOKUP(A330,'CENTROS DE COSTOS'!A:D,3,0)</f>
        <v>Wompi Santander</v>
      </c>
      <c r="D330" s="99">
        <v>15001</v>
      </c>
      <c r="E330" s="99">
        <v>3101824</v>
      </c>
      <c r="F330" s="99">
        <v>29391</v>
      </c>
      <c r="G330" s="100" t="s">
        <v>33</v>
      </c>
      <c r="H330" s="99" t="s">
        <v>322</v>
      </c>
      <c r="I330" s="99" t="s">
        <v>96</v>
      </c>
      <c r="J330" s="99" t="s">
        <v>5980</v>
      </c>
      <c r="K330" s="100" t="s">
        <v>1170</v>
      </c>
      <c r="L330" s="99" t="s">
        <v>7360</v>
      </c>
      <c r="M330" s="101">
        <v>45995.40902777778</v>
      </c>
      <c r="N330" s="101">
        <v>45995.683333333327</v>
      </c>
      <c r="O330" s="100" t="s">
        <v>35</v>
      </c>
      <c r="P330" s="100" t="s">
        <v>35</v>
      </c>
      <c r="Q330" s="99" t="s">
        <v>1414</v>
      </c>
      <c r="R330" s="99" t="s">
        <v>1415</v>
      </c>
      <c r="S330" s="99" t="s">
        <v>9461</v>
      </c>
      <c r="T330" s="99" t="s">
        <v>1172</v>
      </c>
      <c r="U330" s="99">
        <v>64</v>
      </c>
      <c r="V330" s="100" t="str">
        <f>VLOOKUP(D330,TIPOLOGIA!A:F,5,0)</f>
        <v>PRINCIPAL</v>
      </c>
      <c r="W330" s="100" t="str">
        <f>VLOOKUP(D330,TIPOLOGIA!A:F,6,0)</f>
        <v>TERRESTRE</v>
      </c>
      <c r="X330" s="99" t="s">
        <v>1184</v>
      </c>
      <c r="Y330" s="99">
        <v>1</v>
      </c>
      <c r="Z330" s="102">
        <f>IF(T330="SOPORTE_TELEFÓNICO",'TARIFAS 2025'!$B$14,IF(V330="PRINCIPAL",'TARIFAS 2025'!$B$11,IF(V330="INTERMEDIA",'TARIFAS 2025'!$C$11,IF(V330="LEJANA",'TARIFAS 2025'!$D$11))))</f>
        <v>31419</v>
      </c>
      <c r="AA330" s="102">
        <f t="shared" si="5"/>
        <v>31419</v>
      </c>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row>
    <row r="331" spans="1:59" ht="15.6" x14ac:dyDescent="0.3">
      <c r="A331" s="99" t="s">
        <v>91</v>
      </c>
      <c r="B331" s="100" t="str">
        <f>VLOOKUP(A331,'CENTROS DE COSTOS'!A:D,2,0)</f>
        <v>0036-0003</v>
      </c>
      <c r="C331" s="100" t="str">
        <f>VLOOKUP(A331,'CENTROS DE COSTOS'!A:D,3,0)</f>
        <v>Wompi Suroccidente</v>
      </c>
      <c r="D331" s="99">
        <v>52001</v>
      </c>
      <c r="E331" s="99">
        <v>3097779</v>
      </c>
      <c r="F331" s="99">
        <v>66240</v>
      </c>
      <c r="G331" s="100" t="s">
        <v>33</v>
      </c>
      <c r="H331" s="99" t="s">
        <v>133</v>
      </c>
      <c r="I331" s="99" t="s">
        <v>91</v>
      </c>
      <c r="J331" s="99" t="s">
        <v>5981</v>
      </c>
      <c r="K331" s="100" t="s">
        <v>1170</v>
      </c>
      <c r="L331" s="99" t="s">
        <v>7361</v>
      </c>
      <c r="M331" s="101">
        <v>45994.597916666673</v>
      </c>
      <c r="N331" s="101">
        <v>45995.686111111107</v>
      </c>
      <c r="O331" s="100" t="s">
        <v>35</v>
      </c>
      <c r="P331" s="100" t="s">
        <v>35</v>
      </c>
      <c r="Q331" s="99" t="s">
        <v>1414</v>
      </c>
      <c r="R331" s="99" t="s">
        <v>1415</v>
      </c>
      <c r="S331" s="99" t="s">
        <v>9462</v>
      </c>
      <c r="T331" s="99" t="s">
        <v>1172</v>
      </c>
      <c r="U331" s="99">
        <v>24</v>
      </c>
      <c r="V331" s="100" t="str">
        <f>VLOOKUP(D331,TIPOLOGIA!A:F,5,0)</f>
        <v>PRINCIPAL</v>
      </c>
      <c r="W331" s="100" t="str">
        <f>VLOOKUP(D331,TIPOLOGIA!A:F,6,0)</f>
        <v>TERRESTRE</v>
      </c>
      <c r="X331" s="99" t="s">
        <v>1195</v>
      </c>
      <c r="Y331" s="99">
        <v>1</v>
      </c>
      <c r="Z331" s="102">
        <f>IF(T331="SOPORTE_TELEFÓNICO",'TARIFAS 2025'!$B$14,IF(V331="PRINCIPAL",'TARIFAS 2025'!$B$11,IF(V331="INTERMEDIA",'TARIFAS 2025'!$C$11,IF(V331="LEJANA",'TARIFAS 2025'!$D$11))))</f>
        <v>31419</v>
      </c>
      <c r="AA331" s="102">
        <f t="shared" si="5"/>
        <v>31419</v>
      </c>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row>
    <row r="332" spans="1:59" ht="15.6" x14ac:dyDescent="0.3">
      <c r="A332" s="99" t="s">
        <v>81</v>
      </c>
      <c r="B332" s="100" t="str">
        <f>VLOOKUP(A332,'CENTROS DE COSTOS'!A:D,2,0)</f>
        <v>0036-0007</v>
      </c>
      <c r="C332" s="100" t="str">
        <f>VLOOKUP(A332,'CENTROS DE COSTOS'!A:D,3,0)</f>
        <v>Wompi Santander</v>
      </c>
      <c r="D332" s="99">
        <v>54498</v>
      </c>
      <c r="E332" s="99">
        <v>3067779</v>
      </c>
      <c r="F332" s="99">
        <v>50734</v>
      </c>
      <c r="G332" s="100" t="s">
        <v>33</v>
      </c>
      <c r="H332" s="99" t="s">
        <v>891</v>
      </c>
      <c r="I332" s="99" t="s">
        <v>916</v>
      </c>
      <c r="J332" s="99" t="s">
        <v>5982</v>
      </c>
      <c r="K332" s="100" t="s">
        <v>1170</v>
      </c>
      <c r="L332" s="99" t="s">
        <v>7362</v>
      </c>
      <c r="M332" s="101">
        <v>45987.652777777781</v>
      </c>
      <c r="N332" s="101">
        <v>45995.864583333343</v>
      </c>
      <c r="O332" s="100" t="s">
        <v>35</v>
      </c>
      <c r="P332" s="100" t="s">
        <v>35</v>
      </c>
      <c r="Q332" s="99" t="s">
        <v>1414</v>
      </c>
      <c r="R332" s="99" t="s">
        <v>1415</v>
      </c>
      <c r="S332" s="99" t="s">
        <v>9463</v>
      </c>
      <c r="T332" s="99" t="s">
        <v>1416</v>
      </c>
      <c r="U332" s="99">
        <v>16</v>
      </c>
      <c r="V332" s="100" t="str">
        <f>VLOOKUP(D332,TIPOLOGIA!A:F,5,0)</f>
        <v>LEJANA</v>
      </c>
      <c r="W332" s="100" t="str">
        <f>VLOOKUP(D332,TIPOLOGIA!A:F,6,0)</f>
        <v>TERRESTRE</v>
      </c>
      <c r="X332" s="99" t="s">
        <v>2255</v>
      </c>
      <c r="Y332" s="99">
        <v>1</v>
      </c>
      <c r="Z332" s="102">
        <f>IF(T332="SOPORTE_TELEFÓNICO",'TARIFAS 2025'!$B$14,IF(V332="PRINCIPAL",'TARIFAS 2025'!$B$11,IF(V332="INTERMEDIA",'TARIFAS 2025'!$C$11,IF(V332="LEJANA",'TARIFAS 2025'!$D$11))))</f>
        <v>40250</v>
      </c>
      <c r="AA332" s="102">
        <f t="shared" si="5"/>
        <v>40250</v>
      </c>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row>
    <row r="333" spans="1:59" ht="15.6" x14ac:dyDescent="0.3">
      <c r="A333" s="99" t="s">
        <v>68</v>
      </c>
      <c r="B333" s="100" t="str">
        <f>VLOOKUP(A333,'CENTROS DE COSTOS'!A:D,2,0)</f>
        <v>0036-0001</v>
      </c>
      <c r="C333" s="100" t="str">
        <f>VLOOKUP(A333,'CENTROS DE COSTOS'!A:D,3,0)</f>
        <v>Wompi Costa</v>
      </c>
      <c r="D333" s="99">
        <v>8001</v>
      </c>
      <c r="E333" s="99">
        <v>3085373</v>
      </c>
      <c r="F333" s="99">
        <v>60460</v>
      </c>
      <c r="G333" s="100" t="s">
        <v>33</v>
      </c>
      <c r="H333" s="99" t="s">
        <v>253</v>
      </c>
      <c r="I333" s="99" t="s">
        <v>68</v>
      </c>
      <c r="J333" s="99" t="s">
        <v>1936</v>
      </c>
      <c r="K333" s="100" t="s">
        <v>1170</v>
      </c>
      <c r="L333" s="99" t="s">
        <v>7363</v>
      </c>
      <c r="M333" s="101">
        <v>45992.611805555563</v>
      </c>
      <c r="N333" s="101">
        <v>45996.341666666667</v>
      </c>
      <c r="O333" s="100" t="s">
        <v>35</v>
      </c>
      <c r="P333" s="100" t="s">
        <v>35</v>
      </c>
      <c r="Q333" s="99" t="s">
        <v>1414</v>
      </c>
      <c r="R333" s="99" t="s">
        <v>1415</v>
      </c>
      <c r="S333" s="99" t="s">
        <v>9464</v>
      </c>
      <c r="T333" s="99" t="s">
        <v>1172</v>
      </c>
      <c r="U333" s="99">
        <v>56</v>
      </c>
      <c r="V333" s="100" t="str">
        <f>VLOOKUP(D333,TIPOLOGIA!A:F,5,0)</f>
        <v>PRINCIPAL</v>
      </c>
      <c r="W333" s="100" t="str">
        <f>VLOOKUP(D333,TIPOLOGIA!A:F,6,0)</f>
        <v>TERRESTRE</v>
      </c>
      <c r="X333" s="99" t="s">
        <v>1353</v>
      </c>
      <c r="Y333" s="99">
        <v>1</v>
      </c>
      <c r="Z333" s="102">
        <f>IF(T333="SOPORTE_TELEFÓNICO",'TARIFAS 2025'!$B$14,IF(V333="PRINCIPAL",'TARIFAS 2025'!$B$11,IF(V333="INTERMEDIA",'TARIFAS 2025'!$C$11,IF(V333="LEJANA",'TARIFAS 2025'!$D$11))))</f>
        <v>31419</v>
      </c>
      <c r="AA333" s="102">
        <f t="shared" si="5"/>
        <v>31419</v>
      </c>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row>
    <row r="334" spans="1:59" ht="15.6" x14ac:dyDescent="0.3">
      <c r="A334" s="99" t="s">
        <v>98</v>
      </c>
      <c r="B334" s="100" t="str">
        <f>VLOOKUP(A334,'CENTROS DE COSTOS'!A:D,2,0)</f>
        <v>0036-0006</v>
      </c>
      <c r="C334" s="100" t="str">
        <f>VLOOKUP(A334,'CENTROS DE COSTOS'!A:D,3,0)</f>
        <v>Wompi Oriente</v>
      </c>
      <c r="D334" s="99">
        <v>50350</v>
      </c>
      <c r="E334" s="99">
        <v>3074886</v>
      </c>
      <c r="F334" s="99">
        <v>12082</v>
      </c>
      <c r="G334" s="100" t="s">
        <v>33</v>
      </c>
      <c r="H334" s="99" t="s">
        <v>814</v>
      </c>
      <c r="I334" s="99" t="s">
        <v>826</v>
      </c>
      <c r="J334" s="99" t="s">
        <v>3569</v>
      </c>
      <c r="K334" s="100" t="s">
        <v>1170</v>
      </c>
      <c r="L334" s="99" t="s">
        <v>7364</v>
      </c>
      <c r="M334" s="101">
        <v>45989.39166666667</v>
      </c>
      <c r="N334" s="101">
        <v>45996.352083333331</v>
      </c>
      <c r="O334" s="100" t="s">
        <v>35</v>
      </c>
      <c r="P334" s="100" t="s">
        <v>35</v>
      </c>
      <c r="Q334" s="99" t="s">
        <v>1414</v>
      </c>
      <c r="R334" s="99" t="s">
        <v>1415</v>
      </c>
      <c r="S334" s="99" t="s">
        <v>9465</v>
      </c>
      <c r="T334" s="99" t="s">
        <v>1416</v>
      </c>
      <c r="U334" s="99">
        <v>32</v>
      </c>
      <c r="V334" s="100" t="str">
        <f>VLOOKUP(D334,TIPOLOGIA!A:F,5,0)</f>
        <v>LEJANA</v>
      </c>
      <c r="W334" s="100" t="str">
        <f>VLOOKUP(D334,TIPOLOGIA!A:F,6,0)</f>
        <v>AEREO</v>
      </c>
      <c r="X334" s="99" t="s">
        <v>1453</v>
      </c>
      <c r="Y334" s="99">
        <v>1</v>
      </c>
      <c r="Z334" s="102">
        <f>IF(T334="SOPORTE_TELEFÓNICO",'TARIFAS 2025'!$B$14,IF(V334="PRINCIPAL",'TARIFAS 2025'!$B$11,IF(V334="INTERMEDIA",'TARIFAS 2025'!$C$11,IF(V334="LEJANA",'TARIFAS 2025'!$D$11))))</f>
        <v>40250</v>
      </c>
      <c r="AA334" s="102">
        <f t="shared" si="5"/>
        <v>40250</v>
      </c>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row>
    <row r="335" spans="1:59" ht="15.6" x14ac:dyDescent="0.3">
      <c r="A335" s="99" t="s">
        <v>90</v>
      </c>
      <c r="B335" s="100" t="str">
        <f>VLOOKUP(A335,'CENTROS DE COSTOS'!A:D,2,0)</f>
        <v>0036-0006</v>
      </c>
      <c r="C335" s="100" t="str">
        <f>VLOOKUP(A335,'CENTROS DE COSTOS'!A:D,3,0)</f>
        <v>Wompi Oriente</v>
      </c>
      <c r="D335" s="99">
        <v>18753</v>
      </c>
      <c r="E335" s="99">
        <v>3079309</v>
      </c>
      <c r="F335" s="99">
        <v>47203</v>
      </c>
      <c r="G335" s="100" t="s">
        <v>33</v>
      </c>
      <c r="H335" s="99" t="s">
        <v>466</v>
      </c>
      <c r="I335" s="99" t="s">
        <v>477</v>
      </c>
      <c r="J335" s="99" t="s">
        <v>5983</v>
      </c>
      <c r="K335" s="100" t="s">
        <v>1170</v>
      </c>
      <c r="L335" s="99" t="s">
        <v>7365</v>
      </c>
      <c r="M335" s="101">
        <v>45992.333333333343</v>
      </c>
      <c r="N335" s="101">
        <v>45996.359027777777</v>
      </c>
      <c r="O335" s="100" t="s">
        <v>35</v>
      </c>
      <c r="P335" s="100" t="s">
        <v>35</v>
      </c>
      <c r="Q335" s="99" t="s">
        <v>1414</v>
      </c>
      <c r="R335" s="99" t="s">
        <v>1415</v>
      </c>
      <c r="S335" s="99" t="s">
        <v>9466</v>
      </c>
      <c r="T335" s="99" t="s">
        <v>1416</v>
      </c>
      <c r="U335" s="99">
        <v>16</v>
      </c>
      <c r="V335" s="100" t="str">
        <f>VLOOKUP(D335,TIPOLOGIA!A:F,5,0)</f>
        <v>LEJANA</v>
      </c>
      <c r="W335" s="100" t="str">
        <f>VLOOKUP(D335,TIPOLOGIA!A:F,6,0)</f>
        <v>TERRESTRE / AEREO</v>
      </c>
      <c r="X335" s="99" t="s">
        <v>1496</v>
      </c>
      <c r="Y335" s="99">
        <v>1</v>
      </c>
      <c r="Z335" s="102">
        <f>IF(T335="SOPORTE_TELEFÓNICO",'TARIFAS 2025'!$B$14,IF(V335="PRINCIPAL",'TARIFAS 2025'!$B$11,IF(V335="INTERMEDIA",'TARIFAS 2025'!$C$11,IF(V335="LEJANA",'TARIFAS 2025'!$D$11))))</f>
        <v>40250</v>
      </c>
      <c r="AA335" s="102">
        <f t="shared" si="5"/>
        <v>40250</v>
      </c>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row>
    <row r="336" spans="1:59" ht="15.6" x14ac:dyDescent="0.3">
      <c r="A336" s="99" t="s">
        <v>71</v>
      </c>
      <c r="B336" s="100" t="str">
        <f>VLOOKUP(A336,'CENTROS DE COSTOS'!A:D,2,0)</f>
        <v>0036-0004</v>
      </c>
      <c r="C336" s="100" t="str">
        <f>VLOOKUP(A336,'CENTROS DE COSTOS'!A:D,3,0)</f>
        <v>Wompi Centro</v>
      </c>
      <c r="D336" s="99">
        <v>25269</v>
      </c>
      <c r="E336" s="99">
        <v>3078664</v>
      </c>
      <c r="F336" s="99">
        <v>79940</v>
      </c>
      <c r="G336" s="100" t="s">
        <v>33</v>
      </c>
      <c r="H336" s="99" t="s">
        <v>618</v>
      </c>
      <c r="I336" s="99" t="s">
        <v>647</v>
      </c>
      <c r="J336" s="99" t="s">
        <v>3370</v>
      </c>
      <c r="K336" s="100" t="s">
        <v>1170</v>
      </c>
      <c r="L336" s="99" t="s">
        <v>7366</v>
      </c>
      <c r="M336" s="101">
        <v>45992.333333333343</v>
      </c>
      <c r="N336" s="101">
        <v>45996.359722222223</v>
      </c>
      <c r="O336" s="100" t="s">
        <v>35</v>
      </c>
      <c r="P336" s="100" t="s">
        <v>35</v>
      </c>
      <c r="Q336" s="99" t="s">
        <v>1414</v>
      </c>
      <c r="R336" s="99" t="s">
        <v>1415</v>
      </c>
      <c r="S336" s="99" t="s">
        <v>9467</v>
      </c>
      <c r="T336" s="99" t="s">
        <v>1416</v>
      </c>
      <c r="U336" s="99">
        <v>16</v>
      </c>
      <c r="V336" s="100" t="str">
        <f>VLOOKUP(D336,TIPOLOGIA!A:F,5,0)</f>
        <v>INTERMEDIA</v>
      </c>
      <c r="W336" s="100" t="str">
        <f>VLOOKUP(D336,TIPOLOGIA!A:F,6,0)</f>
        <v>TERRESTRE</v>
      </c>
      <c r="X336" s="99" t="s">
        <v>1464</v>
      </c>
      <c r="Y336" s="99">
        <v>1</v>
      </c>
      <c r="Z336" s="102">
        <f>IF(T336="SOPORTE_TELEFÓNICO",'TARIFAS 2025'!$B$14,IF(V336="PRINCIPAL",'TARIFAS 2025'!$B$11,IF(V336="INTERMEDIA",'TARIFAS 2025'!$C$11,IF(V336="LEJANA",'TARIFAS 2025'!$D$11))))</f>
        <v>36351</v>
      </c>
      <c r="AA336" s="102">
        <f t="shared" si="5"/>
        <v>36351</v>
      </c>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row>
    <row r="337" spans="1:59" ht="15.6" x14ac:dyDescent="0.3">
      <c r="A337" s="99" t="s">
        <v>98</v>
      </c>
      <c r="B337" s="100" t="str">
        <f>VLOOKUP(A337,'CENTROS DE COSTOS'!A:D,2,0)</f>
        <v>0036-0006</v>
      </c>
      <c r="C337" s="100" t="str">
        <f>VLOOKUP(A337,'CENTROS DE COSTOS'!A:D,3,0)</f>
        <v>Wompi Oriente</v>
      </c>
      <c r="D337" s="99">
        <v>50313</v>
      </c>
      <c r="E337" s="99">
        <v>3076648</v>
      </c>
      <c r="F337" s="99">
        <v>71607</v>
      </c>
      <c r="G337" s="100" t="s">
        <v>33</v>
      </c>
      <c r="H337" s="99" t="s">
        <v>814</v>
      </c>
      <c r="I337" s="99" t="s">
        <v>129</v>
      </c>
      <c r="J337" s="99" t="s">
        <v>5984</v>
      </c>
      <c r="K337" s="100" t="s">
        <v>1170</v>
      </c>
      <c r="L337" s="99" t="s">
        <v>7367</v>
      </c>
      <c r="M337" s="101">
        <v>45989.581250000003</v>
      </c>
      <c r="N337" s="101">
        <v>45996.361805555563</v>
      </c>
      <c r="O337" s="100" t="s">
        <v>35</v>
      </c>
      <c r="P337" s="100" t="s">
        <v>35</v>
      </c>
      <c r="Q337" s="99" t="s">
        <v>1414</v>
      </c>
      <c r="R337" s="99" t="s">
        <v>1415</v>
      </c>
      <c r="S337" s="99" t="s">
        <v>9468</v>
      </c>
      <c r="T337" s="99" t="s">
        <v>1416</v>
      </c>
      <c r="U337" s="99">
        <v>56</v>
      </c>
      <c r="V337" s="100" t="str">
        <f>VLOOKUP(D337,TIPOLOGIA!A:F,5,0)</f>
        <v>INTERMEDIA</v>
      </c>
      <c r="W337" s="100" t="str">
        <f>VLOOKUP(D337,TIPOLOGIA!A:F,6,0)</f>
        <v>TERRESTRE</v>
      </c>
      <c r="X337" s="99" t="s">
        <v>2257</v>
      </c>
      <c r="Y337" s="99">
        <v>1</v>
      </c>
      <c r="Z337" s="102">
        <f>IF(T337="SOPORTE_TELEFÓNICO",'TARIFAS 2025'!$B$14,IF(V337="PRINCIPAL",'TARIFAS 2025'!$B$11,IF(V337="INTERMEDIA",'TARIFAS 2025'!$C$11,IF(V337="LEJANA",'TARIFAS 2025'!$D$11))))</f>
        <v>36351</v>
      </c>
      <c r="AA337" s="102">
        <f t="shared" si="5"/>
        <v>36351</v>
      </c>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row>
    <row r="338" spans="1:59" ht="15.6" x14ac:dyDescent="0.3">
      <c r="A338" s="99" t="s">
        <v>71</v>
      </c>
      <c r="B338" s="100" t="str">
        <f>VLOOKUP(A338,'CENTROS DE COSTOS'!A:D,2,0)</f>
        <v>0036-0004</v>
      </c>
      <c r="C338" s="100" t="str">
        <f>VLOOKUP(A338,'CENTROS DE COSTOS'!A:D,3,0)</f>
        <v>Wompi Centro</v>
      </c>
      <c r="D338" s="99">
        <v>25035</v>
      </c>
      <c r="E338" s="99">
        <v>3086913</v>
      </c>
      <c r="F338" s="99">
        <v>61831</v>
      </c>
      <c r="G338" s="100" t="s">
        <v>33</v>
      </c>
      <c r="H338" s="99" t="s">
        <v>618</v>
      </c>
      <c r="I338" s="99" t="s">
        <v>625</v>
      </c>
      <c r="J338" s="99" t="s">
        <v>3411</v>
      </c>
      <c r="K338" s="100" t="s">
        <v>1170</v>
      </c>
      <c r="L338" s="99" t="s">
        <v>7368</v>
      </c>
      <c r="M338" s="101">
        <v>45992.693749999999</v>
      </c>
      <c r="N338" s="101">
        <v>45996.362500000003</v>
      </c>
      <c r="O338" s="100" t="s">
        <v>35</v>
      </c>
      <c r="P338" s="100" t="s">
        <v>35</v>
      </c>
      <c r="Q338" s="99" t="s">
        <v>1414</v>
      </c>
      <c r="R338" s="99" t="s">
        <v>1415</v>
      </c>
      <c r="S338" s="99" t="s">
        <v>9469</v>
      </c>
      <c r="T338" s="99" t="s">
        <v>1416</v>
      </c>
      <c r="U338" s="99">
        <v>16</v>
      </c>
      <c r="V338" s="100" t="str">
        <f>VLOOKUP(D338,TIPOLOGIA!A:F,5,0)</f>
        <v>INTERMEDIA</v>
      </c>
      <c r="W338" s="100" t="str">
        <f>VLOOKUP(D338,TIPOLOGIA!A:F,6,0)</f>
        <v>TERRESTRE</v>
      </c>
      <c r="X338" s="99" t="s">
        <v>1464</v>
      </c>
      <c r="Y338" s="99">
        <v>1</v>
      </c>
      <c r="Z338" s="102">
        <f>IF(T338="SOPORTE_TELEFÓNICO",'TARIFAS 2025'!$B$14,IF(V338="PRINCIPAL",'TARIFAS 2025'!$B$11,IF(V338="INTERMEDIA",'TARIFAS 2025'!$C$11,IF(V338="LEJANA",'TARIFAS 2025'!$D$11))))</f>
        <v>36351</v>
      </c>
      <c r="AA338" s="102">
        <f t="shared" si="5"/>
        <v>36351</v>
      </c>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row>
    <row r="339" spans="1:59" ht="15.6" x14ac:dyDescent="0.3">
      <c r="A339" s="99" t="s">
        <v>71</v>
      </c>
      <c r="B339" s="100" t="str">
        <f>VLOOKUP(A339,'CENTROS DE COSTOS'!A:D,2,0)</f>
        <v>0036-0004</v>
      </c>
      <c r="C339" s="100" t="str">
        <f>VLOOKUP(A339,'CENTROS DE COSTOS'!A:D,3,0)</f>
        <v>Wompi Centro</v>
      </c>
      <c r="D339" s="99">
        <v>25875</v>
      </c>
      <c r="E339" s="99">
        <v>3087538</v>
      </c>
      <c r="F339" s="99">
        <v>75658</v>
      </c>
      <c r="G339" s="100" t="s">
        <v>33</v>
      </c>
      <c r="H339" s="99" t="s">
        <v>618</v>
      </c>
      <c r="I339" s="99" t="s">
        <v>723</v>
      </c>
      <c r="J339" s="99" t="s">
        <v>5985</v>
      </c>
      <c r="K339" s="100" t="s">
        <v>1170</v>
      </c>
      <c r="L339" s="99" t="s">
        <v>7369</v>
      </c>
      <c r="M339" s="101">
        <v>45993.333333333343</v>
      </c>
      <c r="N339" s="101">
        <v>45996.363194444442</v>
      </c>
      <c r="O339" s="100" t="s">
        <v>35</v>
      </c>
      <c r="P339" s="100" t="s">
        <v>35</v>
      </c>
      <c r="Q339" s="99" t="s">
        <v>1414</v>
      </c>
      <c r="R339" s="99" t="s">
        <v>1415</v>
      </c>
      <c r="S339" s="99" t="s">
        <v>9470</v>
      </c>
      <c r="T339" s="99" t="s">
        <v>1416</v>
      </c>
      <c r="U339" s="99">
        <v>32</v>
      </c>
      <c r="V339" s="100" t="str">
        <f>VLOOKUP(D339,TIPOLOGIA!A:F,5,0)</f>
        <v>INTERMEDIA</v>
      </c>
      <c r="W339" s="100" t="str">
        <f>VLOOKUP(D339,TIPOLOGIA!A:F,6,0)</f>
        <v>TERRESTRE</v>
      </c>
      <c r="X339" s="99" t="s">
        <v>1464</v>
      </c>
      <c r="Y339" s="99">
        <v>1</v>
      </c>
      <c r="Z339" s="102">
        <f>IF(T339="SOPORTE_TELEFÓNICO",'TARIFAS 2025'!$B$14,IF(V339="PRINCIPAL",'TARIFAS 2025'!$B$11,IF(V339="INTERMEDIA",'TARIFAS 2025'!$C$11,IF(V339="LEJANA",'TARIFAS 2025'!$D$11))))</f>
        <v>36351</v>
      </c>
      <c r="AA339" s="102">
        <f t="shared" si="5"/>
        <v>36351</v>
      </c>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row>
    <row r="340" spans="1:59" ht="15.6" x14ac:dyDescent="0.3">
      <c r="A340" s="99" t="s">
        <v>96</v>
      </c>
      <c r="B340" s="100" t="str">
        <f>VLOOKUP(A340,'CENTROS DE COSTOS'!A:D,2,0)</f>
        <v>0036-0007</v>
      </c>
      <c r="C340" s="100" t="str">
        <f>VLOOKUP(A340,'CENTROS DE COSTOS'!A:D,3,0)</f>
        <v>Wompi Santander</v>
      </c>
      <c r="D340" s="99">
        <v>15299</v>
      </c>
      <c r="E340" s="99">
        <v>3076262</v>
      </c>
      <c r="F340" s="99">
        <v>48450</v>
      </c>
      <c r="G340" s="100" t="s">
        <v>33</v>
      </c>
      <c r="H340" s="99" t="s">
        <v>322</v>
      </c>
      <c r="I340" s="99" t="s">
        <v>359</v>
      </c>
      <c r="J340" s="99" t="s">
        <v>5986</v>
      </c>
      <c r="K340" s="100" t="s">
        <v>1170</v>
      </c>
      <c r="L340" s="99" t="s">
        <v>7370</v>
      </c>
      <c r="M340" s="101">
        <v>45989.493750000001</v>
      </c>
      <c r="N340" s="101">
        <v>45996.363888888889</v>
      </c>
      <c r="O340" s="100" t="s">
        <v>35</v>
      </c>
      <c r="P340" s="100" t="s">
        <v>35</v>
      </c>
      <c r="Q340" s="99" t="s">
        <v>1414</v>
      </c>
      <c r="R340" s="99" t="s">
        <v>1415</v>
      </c>
      <c r="S340" s="99" t="s">
        <v>9471</v>
      </c>
      <c r="T340" s="99" t="s">
        <v>1416</v>
      </c>
      <c r="U340" s="99">
        <v>16</v>
      </c>
      <c r="V340" s="100" t="str">
        <f>VLOOKUP(D340,TIPOLOGIA!A:F,5,0)</f>
        <v>LEJANA</v>
      </c>
      <c r="W340" s="100" t="str">
        <f>VLOOKUP(D340,TIPOLOGIA!A:F,6,0)</f>
        <v>TERRESTRE</v>
      </c>
      <c r="X340" s="99" t="s">
        <v>1464</v>
      </c>
      <c r="Y340" s="99">
        <v>1</v>
      </c>
      <c r="Z340" s="102">
        <f>IF(T340="SOPORTE_TELEFÓNICO",'TARIFAS 2025'!$B$14,IF(V340="PRINCIPAL",'TARIFAS 2025'!$B$11,IF(V340="INTERMEDIA",'TARIFAS 2025'!$C$11,IF(V340="LEJANA",'TARIFAS 2025'!$D$11))))</f>
        <v>40250</v>
      </c>
      <c r="AA340" s="102">
        <f t="shared" si="5"/>
        <v>40250</v>
      </c>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row>
    <row r="341" spans="1:59" ht="15.6" x14ac:dyDescent="0.3">
      <c r="A341" s="99" t="s">
        <v>71</v>
      </c>
      <c r="B341" s="100" t="str">
        <f>VLOOKUP(A341,'CENTROS DE COSTOS'!A:D,2,0)</f>
        <v>0036-0004</v>
      </c>
      <c r="C341" s="100" t="str">
        <f>VLOOKUP(A341,'CENTROS DE COSTOS'!A:D,3,0)</f>
        <v>Wompi Centro</v>
      </c>
      <c r="D341" s="99">
        <v>25899</v>
      </c>
      <c r="E341" s="99">
        <v>3077879</v>
      </c>
      <c r="F341" s="99">
        <v>73699</v>
      </c>
      <c r="G341" s="100" t="s">
        <v>33</v>
      </c>
      <c r="H341" s="99" t="s">
        <v>618</v>
      </c>
      <c r="I341" s="99" t="s">
        <v>727</v>
      </c>
      <c r="J341" s="99" t="s">
        <v>5987</v>
      </c>
      <c r="K341" s="100" t="s">
        <v>1170</v>
      </c>
      <c r="L341" s="99" t="s">
        <v>7371</v>
      </c>
      <c r="M341" s="101">
        <v>45992.333333333343</v>
      </c>
      <c r="N341" s="101">
        <v>45996.364583333343</v>
      </c>
      <c r="O341" s="100" t="s">
        <v>35</v>
      </c>
      <c r="P341" s="100" t="s">
        <v>35</v>
      </c>
      <c r="Q341" s="99" t="s">
        <v>1414</v>
      </c>
      <c r="R341" s="99" t="s">
        <v>1415</v>
      </c>
      <c r="S341" s="99" t="s">
        <v>9472</v>
      </c>
      <c r="T341" s="99" t="s">
        <v>1416</v>
      </c>
      <c r="U341" s="99">
        <v>8</v>
      </c>
      <c r="V341" s="100" t="str">
        <f>VLOOKUP(D341,TIPOLOGIA!A:F,5,0)</f>
        <v>INTERMEDIA</v>
      </c>
      <c r="W341" s="100" t="str">
        <f>VLOOKUP(D341,TIPOLOGIA!A:F,6,0)</f>
        <v>TERRESTRE</v>
      </c>
      <c r="X341" s="99" t="s">
        <v>1464</v>
      </c>
      <c r="Y341" s="99">
        <v>1</v>
      </c>
      <c r="Z341" s="102">
        <f>IF(T341="SOPORTE_TELEFÓNICO",'TARIFAS 2025'!$B$14,IF(V341="PRINCIPAL",'TARIFAS 2025'!$B$11,IF(V341="INTERMEDIA",'TARIFAS 2025'!$C$11,IF(V341="LEJANA",'TARIFAS 2025'!$D$11))))</f>
        <v>36351</v>
      </c>
      <c r="AA341" s="102">
        <f t="shared" si="5"/>
        <v>36351</v>
      </c>
      <c r="AB341" s="91"/>
      <c r="AC341" s="91"/>
      <c r="AD341" s="91"/>
      <c r="AE341" s="91"/>
      <c r="AF341" s="91"/>
      <c r="AG341" s="91"/>
      <c r="AH341" s="91"/>
      <c r="AI341" s="91"/>
      <c r="AJ341" s="91"/>
      <c r="AK341" s="91"/>
      <c r="AL341" s="91"/>
      <c r="AM341" s="91"/>
      <c r="AN341" s="91"/>
      <c r="AO341" s="91"/>
      <c r="AP341" s="91"/>
      <c r="AQ341" s="91"/>
      <c r="AR341" s="91"/>
      <c r="AS341" s="91"/>
      <c r="AT341" s="91"/>
      <c r="AU341" s="91"/>
      <c r="AV341" s="91"/>
      <c r="AW341" s="91"/>
      <c r="AX341" s="91"/>
      <c r="AY341" s="91"/>
      <c r="AZ341" s="91"/>
      <c r="BA341" s="91"/>
      <c r="BB341" s="91"/>
      <c r="BC341" s="91"/>
      <c r="BD341" s="91"/>
      <c r="BE341" s="91"/>
      <c r="BF341" s="91"/>
      <c r="BG341" s="91"/>
    </row>
    <row r="342" spans="1:59" ht="15.6" x14ac:dyDescent="0.3">
      <c r="A342" s="99" t="s">
        <v>98</v>
      </c>
      <c r="B342" s="100" t="str">
        <f>VLOOKUP(A342,'CENTROS DE COSTOS'!A:D,2,0)</f>
        <v>0036-0006</v>
      </c>
      <c r="C342" s="100" t="str">
        <f>VLOOKUP(A342,'CENTROS DE COSTOS'!A:D,3,0)</f>
        <v>Wompi Oriente</v>
      </c>
      <c r="D342" s="99">
        <v>50350</v>
      </c>
      <c r="E342" s="99">
        <v>3078924</v>
      </c>
      <c r="F342" s="99">
        <v>64784</v>
      </c>
      <c r="G342" s="100" t="s">
        <v>33</v>
      </c>
      <c r="H342" s="99" t="s">
        <v>814</v>
      </c>
      <c r="I342" s="99" t="s">
        <v>826</v>
      </c>
      <c r="J342" s="99" t="s">
        <v>5988</v>
      </c>
      <c r="K342" s="100" t="s">
        <v>1170</v>
      </c>
      <c r="L342" s="99" t="s">
        <v>7372</v>
      </c>
      <c r="M342" s="101">
        <v>45992.333333333343</v>
      </c>
      <c r="N342" s="101">
        <v>45996.364583333343</v>
      </c>
      <c r="O342" s="100" t="s">
        <v>35</v>
      </c>
      <c r="P342" s="100" t="s">
        <v>35</v>
      </c>
      <c r="Q342" s="99" t="s">
        <v>1414</v>
      </c>
      <c r="R342" s="99" t="s">
        <v>1415</v>
      </c>
      <c r="S342" s="99" t="s">
        <v>9473</v>
      </c>
      <c r="T342" s="99" t="s">
        <v>1416</v>
      </c>
      <c r="U342" s="99">
        <v>16</v>
      </c>
      <c r="V342" s="100" t="str">
        <f>VLOOKUP(D342,TIPOLOGIA!A:F,5,0)</f>
        <v>LEJANA</v>
      </c>
      <c r="W342" s="100" t="str">
        <f>VLOOKUP(D342,TIPOLOGIA!A:F,6,0)</f>
        <v>AEREO</v>
      </c>
      <c r="X342" s="99" t="s">
        <v>1464</v>
      </c>
      <c r="Y342" s="99">
        <v>1</v>
      </c>
      <c r="Z342" s="102">
        <f>IF(T342="SOPORTE_TELEFÓNICO",'TARIFAS 2025'!$B$14,IF(V342="PRINCIPAL",'TARIFAS 2025'!$B$11,IF(V342="INTERMEDIA",'TARIFAS 2025'!$C$11,IF(V342="LEJANA",'TARIFAS 2025'!$D$11))))</f>
        <v>40250</v>
      </c>
      <c r="AA342" s="102">
        <f t="shared" si="5"/>
        <v>40250</v>
      </c>
      <c r="AB342" s="91"/>
      <c r="AC342" s="91"/>
      <c r="AD342" s="91"/>
      <c r="AE342" s="91"/>
      <c r="AF342" s="91"/>
      <c r="AG342" s="91"/>
      <c r="AH342" s="91"/>
      <c r="AI342" s="91"/>
      <c r="AJ342" s="91"/>
      <c r="AK342" s="91"/>
      <c r="AL342" s="91"/>
      <c r="AM342" s="91"/>
      <c r="AN342" s="91"/>
      <c r="AO342" s="91"/>
      <c r="AP342" s="91"/>
      <c r="AQ342" s="91"/>
      <c r="AR342" s="91"/>
      <c r="AS342" s="91"/>
      <c r="AT342" s="91"/>
      <c r="AU342" s="91"/>
      <c r="AV342" s="91"/>
      <c r="AW342" s="91"/>
      <c r="AX342" s="91"/>
      <c r="AY342" s="91"/>
      <c r="AZ342" s="91"/>
      <c r="BA342" s="91"/>
      <c r="BB342" s="91"/>
      <c r="BC342" s="91"/>
      <c r="BD342" s="91"/>
      <c r="BE342" s="91"/>
      <c r="BF342" s="91"/>
      <c r="BG342" s="91"/>
    </row>
    <row r="343" spans="1:59" ht="15.6" x14ac:dyDescent="0.3">
      <c r="A343" s="99" t="s">
        <v>88</v>
      </c>
      <c r="B343" s="100" t="str">
        <f>VLOOKUP(A343,'CENTROS DE COSTOS'!A:D,2,0)</f>
        <v>0036-0005</v>
      </c>
      <c r="C343" s="100" t="str">
        <f>VLOOKUP(A343,'CENTROS DE COSTOS'!A:D,3,0)</f>
        <v>Wompi Noroccidente</v>
      </c>
      <c r="D343" s="99">
        <v>5686</v>
      </c>
      <c r="E343" s="99">
        <v>3076415</v>
      </c>
      <c r="F343" s="99">
        <v>79187</v>
      </c>
      <c r="G343" s="100" t="s">
        <v>33</v>
      </c>
      <c r="H343" s="99" t="s">
        <v>120</v>
      </c>
      <c r="I343" s="99" t="s">
        <v>225</v>
      </c>
      <c r="J343" s="99" t="s">
        <v>5989</v>
      </c>
      <c r="K343" s="100" t="s">
        <v>1170</v>
      </c>
      <c r="L343" s="99" t="s">
        <v>7373</v>
      </c>
      <c r="M343" s="101">
        <v>45989.505555555559</v>
      </c>
      <c r="N343" s="101">
        <v>45996.365277777782</v>
      </c>
      <c r="O343" s="100" t="s">
        <v>35</v>
      </c>
      <c r="P343" s="100" t="s">
        <v>35</v>
      </c>
      <c r="Q343" s="99" t="s">
        <v>1414</v>
      </c>
      <c r="R343" s="99" t="s">
        <v>1415</v>
      </c>
      <c r="S343" s="99" t="s">
        <v>9474</v>
      </c>
      <c r="T343" s="99" t="s">
        <v>1416</v>
      </c>
      <c r="U343" s="99">
        <v>16</v>
      </c>
      <c r="V343" s="100" t="str">
        <f>VLOOKUP(D343,TIPOLOGIA!A:F,5,0)</f>
        <v>INTERMEDIA</v>
      </c>
      <c r="W343" s="100" t="str">
        <f>VLOOKUP(D343,TIPOLOGIA!A:F,6,0)</f>
        <v>TERRESTRE</v>
      </c>
      <c r="X343" s="99" t="s">
        <v>2254</v>
      </c>
      <c r="Y343" s="99">
        <v>1</v>
      </c>
      <c r="Z343" s="102">
        <f>IF(T343="SOPORTE_TELEFÓNICO",'TARIFAS 2025'!$B$14,IF(V343="PRINCIPAL",'TARIFAS 2025'!$B$11,IF(V343="INTERMEDIA",'TARIFAS 2025'!$C$11,IF(V343="LEJANA",'TARIFAS 2025'!$D$11))))</f>
        <v>36351</v>
      </c>
      <c r="AA343" s="102">
        <f t="shared" si="5"/>
        <v>36351</v>
      </c>
      <c r="AB343" s="91"/>
      <c r="AC343" s="91"/>
      <c r="AD343" s="91"/>
      <c r="AE343" s="91"/>
      <c r="AF343" s="91"/>
      <c r="AG343" s="91"/>
      <c r="AH343" s="91"/>
      <c r="AI343" s="91"/>
      <c r="AJ343" s="91"/>
      <c r="AK343" s="91"/>
      <c r="AL343" s="91"/>
      <c r="AM343" s="91"/>
      <c r="AN343" s="91"/>
      <c r="AO343" s="91"/>
      <c r="AP343" s="91"/>
      <c r="AQ343" s="91"/>
      <c r="AR343" s="91"/>
      <c r="AS343" s="91"/>
      <c r="AT343" s="91"/>
      <c r="AU343" s="91"/>
      <c r="AV343" s="91"/>
      <c r="AW343" s="91"/>
      <c r="AX343" s="91"/>
      <c r="AY343" s="91"/>
      <c r="AZ343" s="91"/>
      <c r="BA343" s="91"/>
      <c r="BB343" s="91"/>
      <c r="BC343" s="91"/>
      <c r="BD343" s="91"/>
      <c r="BE343" s="91"/>
      <c r="BF343" s="91"/>
      <c r="BG343" s="91"/>
    </row>
    <row r="344" spans="1:59" ht="15.6" x14ac:dyDescent="0.3">
      <c r="A344" s="99" t="s">
        <v>90</v>
      </c>
      <c r="B344" s="100" t="str">
        <f>VLOOKUP(A344,'CENTROS DE COSTOS'!A:D,2,0)</f>
        <v>0036-0006</v>
      </c>
      <c r="C344" s="100" t="str">
        <f>VLOOKUP(A344,'CENTROS DE COSTOS'!A:D,3,0)</f>
        <v>Wompi Oriente</v>
      </c>
      <c r="D344" s="99">
        <v>41078</v>
      </c>
      <c r="E344" s="99">
        <v>3078509</v>
      </c>
      <c r="F344" s="99">
        <v>14604</v>
      </c>
      <c r="G344" s="100" t="s">
        <v>33</v>
      </c>
      <c r="H344" s="99" t="s">
        <v>740</v>
      </c>
      <c r="I344" s="99" t="s">
        <v>746</v>
      </c>
      <c r="J344" s="99" t="s">
        <v>5990</v>
      </c>
      <c r="K344" s="100" t="s">
        <v>1170</v>
      </c>
      <c r="L344" s="99" t="s">
        <v>7374</v>
      </c>
      <c r="M344" s="101">
        <v>45992.333333333343</v>
      </c>
      <c r="N344" s="101">
        <v>45996.365277777782</v>
      </c>
      <c r="O344" s="100" t="s">
        <v>35</v>
      </c>
      <c r="P344" s="100" t="s">
        <v>35</v>
      </c>
      <c r="Q344" s="99" t="s">
        <v>1414</v>
      </c>
      <c r="R344" s="99" t="s">
        <v>1415</v>
      </c>
      <c r="S344" s="99" t="s">
        <v>9475</v>
      </c>
      <c r="T344" s="99" t="s">
        <v>1416</v>
      </c>
      <c r="U344" s="99">
        <v>16</v>
      </c>
      <c r="V344" s="100" t="str">
        <f>VLOOKUP(D344,TIPOLOGIA!A:F,5,0)</f>
        <v>INTERMEDIA</v>
      </c>
      <c r="W344" s="100" t="str">
        <f>VLOOKUP(D344,TIPOLOGIA!A:F,6,0)</f>
        <v>TERRESTRE</v>
      </c>
      <c r="X344" s="99" t="s">
        <v>1496</v>
      </c>
      <c r="Y344" s="99">
        <v>1</v>
      </c>
      <c r="Z344" s="102">
        <f>IF(T344="SOPORTE_TELEFÓNICO",'TARIFAS 2025'!$B$14,IF(V344="PRINCIPAL",'TARIFAS 2025'!$B$11,IF(V344="INTERMEDIA",'TARIFAS 2025'!$C$11,IF(V344="LEJANA",'TARIFAS 2025'!$D$11))))</f>
        <v>36351</v>
      </c>
      <c r="AA344" s="102">
        <f t="shared" si="5"/>
        <v>36351</v>
      </c>
      <c r="AB344" s="91"/>
      <c r="AC344" s="91"/>
      <c r="AD344" s="91"/>
      <c r="AE344" s="91"/>
      <c r="AF344" s="91"/>
      <c r="AG344" s="91"/>
      <c r="AH344" s="91"/>
      <c r="AI344" s="91"/>
      <c r="AJ344" s="91"/>
      <c r="AK344" s="91"/>
      <c r="AL344" s="91"/>
      <c r="AM344" s="91"/>
      <c r="AN344" s="91"/>
      <c r="AO344" s="91"/>
      <c r="AP344" s="91"/>
      <c r="AQ344" s="91"/>
      <c r="AR344" s="91"/>
      <c r="AS344" s="91"/>
      <c r="AT344" s="91"/>
      <c r="AU344" s="91"/>
      <c r="AV344" s="91"/>
      <c r="AW344" s="91"/>
      <c r="AX344" s="91"/>
      <c r="AY344" s="91"/>
      <c r="AZ344" s="91"/>
      <c r="BA344" s="91"/>
      <c r="BB344" s="91"/>
      <c r="BC344" s="91"/>
      <c r="BD344" s="91"/>
      <c r="BE344" s="91"/>
      <c r="BF344" s="91"/>
      <c r="BG344" s="91"/>
    </row>
    <row r="345" spans="1:59" ht="15.6" x14ac:dyDescent="0.3">
      <c r="A345" s="99" t="s">
        <v>85</v>
      </c>
      <c r="B345" s="100" t="str">
        <f>VLOOKUP(A345,'CENTROS DE COSTOS'!A:D,2,0)</f>
        <v>0036-0006</v>
      </c>
      <c r="C345" s="100" t="str">
        <f>VLOOKUP(A345,'CENTROS DE COSTOS'!A:D,3,0)</f>
        <v>Wompi Oriente</v>
      </c>
      <c r="D345" s="99">
        <v>73675</v>
      </c>
      <c r="E345" s="99">
        <v>3079192</v>
      </c>
      <c r="F345" s="99">
        <v>78102</v>
      </c>
      <c r="G345" s="100" t="s">
        <v>33</v>
      </c>
      <c r="H345" s="99" t="s">
        <v>1056</v>
      </c>
      <c r="I345" s="99" t="s">
        <v>1095</v>
      </c>
      <c r="J345" s="99" t="s">
        <v>5991</v>
      </c>
      <c r="K345" s="100" t="s">
        <v>1170</v>
      </c>
      <c r="L345" s="99" t="s">
        <v>7375</v>
      </c>
      <c r="M345" s="101">
        <v>45992.333333333343</v>
      </c>
      <c r="N345" s="101">
        <v>45996.365972222222</v>
      </c>
      <c r="O345" s="100" t="s">
        <v>35</v>
      </c>
      <c r="P345" s="100" t="s">
        <v>35</v>
      </c>
      <c r="Q345" s="99" t="s">
        <v>1414</v>
      </c>
      <c r="R345" s="99" t="s">
        <v>1415</v>
      </c>
      <c r="S345" s="99" t="s">
        <v>9476</v>
      </c>
      <c r="T345" s="99" t="s">
        <v>1416</v>
      </c>
      <c r="U345" s="99">
        <v>16</v>
      </c>
      <c r="V345" s="100" t="str">
        <f>VLOOKUP(D345,TIPOLOGIA!A:F,5,0)</f>
        <v>LEJANA</v>
      </c>
      <c r="W345" s="100" t="str">
        <f>VLOOKUP(D345,TIPOLOGIA!A:F,6,0)</f>
        <v>TERRESTRE</v>
      </c>
      <c r="X345" s="99" t="s">
        <v>1464</v>
      </c>
      <c r="Y345" s="99">
        <v>1</v>
      </c>
      <c r="Z345" s="102">
        <f>IF(T345="SOPORTE_TELEFÓNICO",'TARIFAS 2025'!$B$14,IF(V345="PRINCIPAL",'TARIFAS 2025'!$B$11,IF(V345="INTERMEDIA",'TARIFAS 2025'!$C$11,IF(V345="LEJANA",'TARIFAS 2025'!$D$11))))</f>
        <v>40250</v>
      </c>
      <c r="AA345" s="102">
        <f t="shared" si="5"/>
        <v>40250</v>
      </c>
      <c r="AB345" s="91"/>
      <c r="AC345" s="91"/>
      <c r="AD345" s="91"/>
      <c r="AE345" s="91"/>
      <c r="AF345" s="91"/>
      <c r="AG345" s="91"/>
      <c r="AH345" s="91"/>
      <c r="AI345" s="91"/>
      <c r="AJ345" s="91"/>
      <c r="AK345" s="91"/>
      <c r="AL345" s="91"/>
      <c r="AM345" s="91"/>
      <c r="AN345" s="91"/>
      <c r="AO345" s="91"/>
      <c r="AP345" s="91"/>
      <c r="AQ345" s="91"/>
      <c r="AR345" s="91"/>
      <c r="AS345" s="91"/>
      <c r="AT345" s="91"/>
      <c r="AU345" s="91"/>
      <c r="AV345" s="91"/>
      <c r="AW345" s="91"/>
      <c r="AX345" s="91"/>
      <c r="AY345" s="91"/>
      <c r="AZ345" s="91"/>
      <c r="BA345" s="91"/>
      <c r="BB345" s="91"/>
      <c r="BC345" s="91"/>
      <c r="BD345" s="91"/>
      <c r="BE345" s="91"/>
      <c r="BF345" s="91"/>
      <c r="BG345" s="91"/>
    </row>
    <row r="346" spans="1:59" ht="15.6" x14ac:dyDescent="0.3">
      <c r="A346" s="99" t="s">
        <v>89</v>
      </c>
      <c r="B346" s="100" t="str">
        <f>VLOOKUP(A346,'CENTROS DE COSTOS'!A:D,2,0)</f>
        <v>0036-0001</v>
      </c>
      <c r="C346" s="100" t="str">
        <f>VLOOKUP(A346,'CENTROS DE COSTOS'!A:D,3,0)</f>
        <v>Wompi Costa</v>
      </c>
      <c r="D346" s="99">
        <v>5154</v>
      </c>
      <c r="E346" s="99">
        <v>3079805</v>
      </c>
      <c r="F346" s="99">
        <v>81278</v>
      </c>
      <c r="G346" s="100" t="s">
        <v>33</v>
      </c>
      <c r="H346" s="99" t="s">
        <v>120</v>
      </c>
      <c r="I346" s="99" t="s">
        <v>167</v>
      </c>
      <c r="J346" s="99" t="s">
        <v>5992</v>
      </c>
      <c r="K346" s="100" t="s">
        <v>1170</v>
      </c>
      <c r="L346" s="99" t="s">
        <v>7376</v>
      </c>
      <c r="M346" s="101">
        <v>45992.333333333343</v>
      </c>
      <c r="N346" s="101">
        <v>45996.366666666669</v>
      </c>
      <c r="O346" s="100" t="s">
        <v>35</v>
      </c>
      <c r="P346" s="100" t="s">
        <v>35</v>
      </c>
      <c r="Q346" s="99" t="s">
        <v>1414</v>
      </c>
      <c r="R346" s="99" t="s">
        <v>1415</v>
      </c>
      <c r="S346" s="99" t="s">
        <v>9477</v>
      </c>
      <c r="T346" s="99" t="s">
        <v>1416</v>
      </c>
      <c r="U346" s="99">
        <v>8</v>
      </c>
      <c r="V346" s="100" t="str">
        <f>VLOOKUP(D346,TIPOLOGIA!A:F,5,0)</f>
        <v>INTERMEDIA</v>
      </c>
      <c r="W346" s="100" t="str">
        <f>VLOOKUP(D346,TIPOLOGIA!A:F,6,0)</f>
        <v>TERRESTRE</v>
      </c>
      <c r="X346" s="99" t="s">
        <v>1464</v>
      </c>
      <c r="Y346" s="99">
        <v>1</v>
      </c>
      <c r="Z346" s="102">
        <f>IF(T346="SOPORTE_TELEFÓNICO",'TARIFAS 2025'!$B$14,IF(V346="PRINCIPAL",'TARIFAS 2025'!$B$11,IF(V346="INTERMEDIA",'TARIFAS 2025'!$C$11,IF(V346="LEJANA",'TARIFAS 2025'!$D$11))))</f>
        <v>36351</v>
      </c>
      <c r="AA346" s="102">
        <f t="shared" si="5"/>
        <v>36351</v>
      </c>
      <c r="AB346" s="91"/>
      <c r="AC346" s="91"/>
      <c r="AD346" s="91"/>
      <c r="AE346" s="91"/>
      <c r="AF346" s="91"/>
      <c r="AG346" s="91"/>
      <c r="AH346" s="91"/>
      <c r="AI346" s="91"/>
      <c r="AJ346" s="91"/>
      <c r="AK346" s="91"/>
      <c r="AL346" s="91"/>
      <c r="AM346" s="91"/>
      <c r="AN346" s="91"/>
      <c r="AO346" s="91"/>
      <c r="AP346" s="91"/>
      <c r="AQ346" s="91"/>
      <c r="AR346" s="91"/>
      <c r="AS346" s="91"/>
      <c r="AT346" s="91"/>
      <c r="AU346" s="91"/>
      <c r="AV346" s="91"/>
      <c r="AW346" s="91"/>
      <c r="AX346" s="91"/>
      <c r="AY346" s="91"/>
      <c r="AZ346" s="91"/>
      <c r="BA346" s="91"/>
      <c r="BB346" s="91"/>
      <c r="BC346" s="91"/>
      <c r="BD346" s="91"/>
      <c r="BE346" s="91"/>
      <c r="BF346" s="91"/>
      <c r="BG346" s="91"/>
    </row>
    <row r="347" spans="1:59" ht="15.6" x14ac:dyDescent="0.3">
      <c r="A347" s="99" t="s">
        <v>91</v>
      </c>
      <c r="B347" s="100" t="str">
        <f>VLOOKUP(A347,'CENTROS DE COSTOS'!A:D,2,0)</f>
        <v>0036-0003</v>
      </c>
      <c r="C347" s="100" t="str">
        <f>VLOOKUP(A347,'CENTROS DE COSTOS'!A:D,3,0)</f>
        <v>Wompi Suroccidente</v>
      </c>
      <c r="D347" s="99">
        <v>86749</v>
      </c>
      <c r="E347" s="99">
        <v>3071778</v>
      </c>
      <c r="F347" s="99">
        <v>75120</v>
      </c>
      <c r="G347" s="100" t="s">
        <v>33</v>
      </c>
      <c r="H347" s="99" t="s">
        <v>928</v>
      </c>
      <c r="I347" s="99" t="s">
        <v>936</v>
      </c>
      <c r="J347" s="99" t="s">
        <v>5993</v>
      </c>
      <c r="K347" s="100" t="s">
        <v>1170</v>
      </c>
      <c r="L347" s="99" t="s">
        <v>7377</v>
      </c>
      <c r="M347" s="101">
        <v>45988.518055555563</v>
      </c>
      <c r="N347" s="101">
        <v>45996.393055555563</v>
      </c>
      <c r="O347" s="100" t="s">
        <v>35</v>
      </c>
      <c r="P347" s="100" t="s">
        <v>35</v>
      </c>
      <c r="Q347" s="99" t="s">
        <v>1414</v>
      </c>
      <c r="R347" s="99" t="s">
        <v>1415</v>
      </c>
      <c r="S347" s="99" t="s">
        <v>9478</v>
      </c>
      <c r="T347" s="99" t="s">
        <v>1416</v>
      </c>
      <c r="U347" s="99">
        <v>16</v>
      </c>
      <c r="V347" s="100" t="str">
        <f>VLOOKUP(D347,TIPOLOGIA!A:F,5,0)</f>
        <v>LEJANA</v>
      </c>
      <c r="W347" s="100" t="str">
        <f>VLOOKUP(D347,TIPOLOGIA!A:F,6,0)</f>
        <v>TERRESTRE</v>
      </c>
      <c r="X347" s="99" t="s">
        <v>1453</v>
      </c>
      <c r="Y347" s="99">
        <v>1</v>
      </c>
      <c r="Z347" s="102">
        <f>IF(T347="SOPORTE_TELEFÓNICO",'TARIFAS 2025'!$B$14,IF(V347="PRINCIPAL",'TARIFAS 2025'!$B$11,IF(V347="INTERMEDIA",'TARIFAS 2025'!$C$11,IF(V347="LEJANA",'TARIFAS 2025'!$D$11))))</f>
        <v>40250</v>
      </c>
      <c r="AA347" s="102">
        <f t="shared" si="5"/>
        <v>40250</v>
      </c>
      <c r="AB347" s="91"/>
      <c r="AC347" s="91"/>
      <c r="AD347" s="91"/>
      <c r="AE347" s="91"/>
      <c r="AF347" s="91"/>
      <c r="AG347" s="91"/>
      <c r="AH347" s="91"/>
      <c r="AI347" s="91"/>
      <c r="AJ347" s="91"/>
      <c r="AK347" s="91"/>
      <c r="AL347" s="91"/>
      <c r="AM347" s="91"/>
      <c r="AN347" s="91"/>
      <c r="AO347" s="91"/>
      <c r="AP347" s="91"/>
      <c r="AQ347" s="91"/>
      <c r="AR347" s="91"/>
      <c r="AS347" s="91"/>
      <c r="AT347" s="91"/>
      <c r="AU347" s="91"/>
      <c r="AV347" s="91"/>
      <c r="AW347" s="91"/>
      <c r="AX347" s="91"/>
      <c r="AY347" s="91"/>
      <c r="AZ347" s="91"/>
      <c r="BA347" s="91"/>
      <c r="BB347" s="91"/>
      <c r="BC347" s="91"/>
      <c r="BD347" s="91"/>
      <c r="BE347" s="91"/>
      <c r="BF347" s="91"/>
      <c r="BG347" s="91"/>
    </row>
    <row r="348" spans="1:59" ht="15.6" x14ac:dyDescent="0.3">
      <c r="A348" s="99" t="s">
        <v>71</v>
      </c>
      <c r="B348" s="100" t="str">
        <f>VLOOKUP(A348,'CENTROS DE COSTOS'!A:D,2,0)</f>
        <v>0036-0004</v>
      </c>
      <c r="C348" s="100" t="str">
        <f>VLOOKUP(A348,'CENTROS DE COSTOS'!A:D,3,0)</f>
        <v>Wompi Centro</v>
      </c>
      <c r="D348" s="99">
        <v>25245</v>
      </c>
      <c r="E348" s="99">
        <v>3068118</v>
      </c>
      <c r="F348" s="99">
        <v>32977</v>
      </c>
      <c r="G348" s="100" t="s">
        <v>33</v>
      </c>
      <c r="H348" s="99" t="s">
        <v>618</v>
      </c>
      <c r="I348" s="99" t="s">
        <v>645</v>
      </c>
      <c r="J348" s="99" t="s">
        <v>3380</v>
      </c>
      <c r="K348" s="100" t="s">
        <v>1170</v>
      </c>
      <c r="L348" s="99" t="s">
        <v>7378</v>
      </c>
      <c r="M348" s="101">
        <v>45987.665972222218</v>
      </c>
      <c r="N348" s="101">
        <v>45996.393750000003</v>
      </c>
      <c r="O348" s="100" t="s">
        <v>35</v>
      </c>
      <c r="P348" s="100" t="s">
        <v>35</v>
      </c>
      <c r="Q348" s="99" t="s">
        <v>1414</v>
      </c>
      <c r="R348" s="99" t="s">
        <v>1415</v>
      </c>
      <c r="S348" s="99" t="s">
        <v>9479</v>
      </c>
      <c r="T348" s="99" t="s">
        <v>1416</v>
      </c>
      <c r="U348" s="99">
        <v>48</v>
      </c>
      <c r="V348" s="100" t="str">
        <f>VLOOKUP(D348,TIPOLOGIA!A:F,5,0)</f>
        <v>INTERMEDIA</v>
      </c>
      <c r="W348" s="100" t="str">
        <f>VLOOKUP(D348,TIPOLOGIA!A:F,6,0)</f>
        <v>TERRESTRE</v>
      </c>
      <c r="X348" s="99" t="s">
        <v>1563</v>
      </c>
      <c r="Y348" s="99">
        <v>1</v>
      </c>
      <c r="Z348" s="102">
        <f>IF(T348="SOPORTE_TELEFÓNICO",'TARIFAS 2025'!$B$14,IF(V348="PRINCIPAL",'TARIFAS 2025'!$B$11,IF(V348="INTERMEDIA",'TARIFAS 2025'!$C$11,IF(V348="LEJANA",'TARIFAS 2025'!$D$11))))</f>
        <v>36351</v>
      </c>
      <c r="AA348" s="102">
        <f t="shared" si="5"/>
        <v>36351</v>
      </c>
      <c r="AB348" s="91"/>
      <c r="AC348" s="91"/>
      <c r="AD348" s="91"/>
      <c r="AE348" s="91"/>
      <c r="AF348" s="91"/>
      <c r="AG348" s="91"/>
      <c r="AH348" s="91"/>
      <c r="AI348" s="91"/>
      <c r="AJ348" s="91"/>
      <c r="AK348" s="91"/>
      <c r="AL348" s="91"/>
      <c r="AM348" s="91"/>
      <c r="AN348" s="91"/>
      <c r="AO348" s="91"/>
      <c r="AP348" s="91"/>
      <c r="AQ348" s="91"/>
      <c r="AR348" s="91"/>
      <c r="AS348" s="91"/>
      <c r="AT348" s="91"/>
      <c r="AU348" s="91"/>
      <c r="AV348" s="91"/>
      <c r="AW348" s="91"/>
      <c r="AX348" s="91"/>
      <c r="AY348" s="91"/>
      <c r="AZ348" s="91"/>
      <c r="BA348" s="91"/>
      <c r="BB348" s="91"/>
      <c r="BC348" s="91"/>
      <c r="BD348" s="91"/>
      <c r="BE348" s="91"/>
      <c r="BF348" s="91"/>
      <c r="BG348" s="91"/>
    </row>
    <row r="349" spans="1:59" ht="15.6" x14ac:dyDescent="0.3">
      <c r="A349" s="99" t="s">
        <v>74</v>
      </c>
      <c r="B349" s="100" t="str">
        <f>VLOOKUP(A349,'CENTROS DE COSTOS'!A:D,2,0)</f>
        <v>0036-0007</v>
      </c>
      <c r="C349" s="100" t="str">
        <f>VLOOKUP(A349,'CENTROS DE COSTOS'!A:D,3,0)</f>
        <v>Wompi Santander</v>
      </c>
      <c r="D349" s="99">
        <v>68250</v>
      </c>
      <c r="E349" s="99">
        <v>3058433</v>
      </c>
      <c r="F349" s="99">
        <v>12070</v>
      </c>
      <c r="G349" s="100" t="s">
        <v>33</v>
      </c>
      <c r="H349" s="99" t="s">
        <v>963</v>
      </c>
      <c r="I349" s="99" t="s">
        <v>277</v>
      </c>
      <c r="J349" s="99" t="s">
        <v>5994</v>
      </c>
      <c r="K349" s="100" t="s">
        <v>1170</v>
      </c>
      <c r="L349" s="99" t="s">
        <v>7379</v>
      </c>
      <c r="M349" s="101">
        <v>45986.377083333333</v>
      </c>
      <c r="N349" s="101">
        <v>45996.395138888889</v>
      </c>
      <c r="O349" s="100" t="s">
        <v>35</v>
      </c>
      <c r="P349" s="100" t="s">
        <v>35</v>
      </c>
      <c r="Q349" s="99" t="s">
        <v>1414</v>
      </c>
      <c r="R349" s="99" t="s">
        <v>1415</v>
      </c>
      <c r="S349" s="99" t="s">
        <v>9480</v>
      </c>
      <c r="T349" s="99" t="s">
        <v>1416</v>
      </c>
      <c r="U349" s="99">
        <v>16</v>
      </c>
      <c r="V349" s="100" t="str">
        <f>VLOOKUP(D349,TIPOLOGIA!A:F,5,0)</f>
        <v>LEJANA</v>
      </c>
      <c r="W349" s="100" t="str">
        <f>VLOOKUP(D349,TIPOLOGIA!A:F,6,0)</f>
        <v>TERRESTRE</v>
      </c>
      <c r="X349" s="99" t="s">
        <v>2255</v>
      </c>
      <c r="Y349" s="99">
        <v>1</v>
      </c>
      <c r="Z349" s="102">
        <f>IF(T349="SOPORTE_TELEFÓNICO",'TARIFAS 2025'!$B$14,IF(V349="PRINCIPAL",'TARIFAS 2025'!$B$11,IF(V349="INTERMEDIA",'TARIFAS 2025'!$C$11,IF(V349="LEJANA",'TARIFAS 2025'!$D$11))))</f>
        <v>40250</v>
      </c>
      <c r="AA349" s="102">
        <f t="shared" si="5"/>
        <v>40250</v>
      </c>
      <c r="AB349" s="91"/>
      <c r="AC349" s="91"/>
      <c r="AD349" s="91"/>
      <c r="AE349" s="91"/>
      <c r="AF349" s="91"/>
      <c r="AG349" s="91"/>
      <c r="AH349" s="91"/>
      <c r="AI349" s="91"/>
      <c r="AJ349" s="91"/>
      <c r="AK349" s="91"/>
      <c r="AL349" s="91"/>
      <c r="AM349" s="91"/>
      <c r="AN349" s="91"/>
      <c r="AO349" s="91"/>
      <c r="AP349" s="91"/>
      <c r="AQ349" s="91"/>
      <c r="AR349" s="91"/>
      <c r="AS349" s="91"/>
      <c r="AT349" s="91"/>
      <c r="AU349" s="91"/>
      <c r="AV349" s="91"/>
      <c r="AW349" s="91"/>
      <c r="AX349" s="91"/>
      <c r="AY349" s="91"/>
      <c r="AZ349" s="91"/>
      <c r="BA349" s="91"/>
      <c r="BB349" s="91"/>
      <c r="BC349" s="91"/>
      <c r="BD349" s="91"/>
      <c r="BE349" s="91"/>
      <c r="BF349" s="91"/>
      <c r="BG349" s="91"/>
    </row>
    <row r="350" spans="1:59" ht="15.6" x14ac:dyDescent="0.3">
      <c r="A350" s="99" t="s">
        <v>91</v>
      </c>
      <c r="B350" s="100" t="str">
        <f>VLOOKUP(A350,'CENTROS DE COSTOS'!A:D,2,0)</f>
        <v>0036-0003</v>
      </c>
      <c r="C350" s="100" t="str">
        <f>VLOOKUP(A350,'CENTROS DE COSTOS'!A:D,3,0)</f>
        <v>Wompi Suroccidente</v>
      </c>
      <c r="D350" s="99">
        <v>52258</v>
      </c>
      <c r="E350" s="99">
        <v>3044662</v>
      </c>
      <c r="F350" s="99">
        <v>72164</v>
      </c>
      <c r="G350" s="100" t="s">
        <v>33</v>
      </c>
      <c r="H350" s="99" t="s">
        <v>133</v>
      </c>
      <c r="I350" s="99" t="s">
        <v>855</v>
      </c>
      <c r="J350" s="99" t="s">
        <v>5995</v>
      </c>
      <c r="K350" s="100" t="s">
        <v>1170</v>
      </c>
      <c r="L350" s="99" t="s">
        <v>7380</v>
      </c>
      <c r="M350" s="101">
        <v>45982.372916666667</v>
      </c>
      <c r="N350" s="101">
        <v>45996.396527777782</v>
      </c>
      <c r="O350" s="100" t="s">
        <v>35</v>
      </c>
      <c r="P350" s="100" t="s">
        <v>35</v>
      </c>
      <c r="Q350" s="99" t="s">
        <v>1414</v>
      </c>
      <c r="R350" s="99" t="s">
        <v>1415</v>
      </c>
      <c r="S350" s="99" t="s">
        <v>9481</v>
      </c>
      <c r="T350" s="99" t="s">
        <v>1416</v>
      </c>
      <c r="U350" s="99">
        <v>16</v>
      </c>
      <c r="V350" s="100" t="str">
        <f>VLOOKUP(D350,TIPOLOGIA!A:F,5,0)</f>
        <v>INTERMEDIA</v>
      </c>
      <c r="W350" s="100" t="str">
        <f>VLOOKUP(D350,TIPOLOGIA!A:F,6,0)</f>
        <v>TERRESTRE</v>
      </c>
      <c r="X350" s="99" t="s">
        <v>1563</v>
      </c>
      <c r="Y350" s="99">
        <v>1</v>
      </c>
      <c r="Z350" s="102">
        <f>IF(T350="SOPORTE_TELEFÓNICO",'TARIFAS 2025'!$B$14,IF(V350="PRINCIPAL",'TARIFAS 2025'!$B$11,IF(V350="INTERMEDIA",'TARIFAS 2025'!$C$11,IF(V350="LEJANA",'TARIFAS 2025'!$D$11))))</f>
        <v>36351</v>
      </c>
      <c r="AA350" s="102">
        <f t="shared" si="5"/>
        <v>36351</v>
      </c>
      <c r="AB350" s="91"/>
      <c r="AC350" s="91"/>
      <c r="AD350" s="91"/>
      <c r="AE350" s="91"/>
      <c r="AF350" s="91"/>
      <c r="AG350" s="91"/>
      <c r="AH350" s="91"/>
      <c r="AI350" s="91"/>
      <c r="AJ350" s="91"/>
      <c r="AK350" s="91"/>
      <c r="AL350" s="91"/>
      <c r="AM350" s="91"/>
      <c r="AN350" s="91"/>
      <c r="AO350" s="91"/>
      <c r="AP350" s="91"/>
      <c r="AQ350" s="91"/>
      <c r="AR350" s="91"/>
      <c r="AS350" s="91"/>
      <c r="AT350" s="91"/>
      <c r="AU350" s="91"/>
      <c r="AV350" s="91"/>
      <c r="AW350" s="91"/>
      <c r="AX350" s="91"/>
      <c r="AY350" s="91"/>
      <c r="AZ350" s="91"/>
      <c r="BA350" s="91"/>
      <c r="BB350" s="91"/>
      <c r="BC350" s="91"/>
      <c r="BD350" s="91"/>
      <c r="BE350" s="91"/>
      <c r="BF350" s="91"/>
      <c r="BG350" s="91"/>
    </row>
    <row r="351" spans="1:59" ht="15.6" x14ac:dyDescent="0.3">
      <c r="A351" s="99" t="s">
        <v>95</v>
      </c>
      <c r="B351" s="100" t="str">
        <f>VLOOKUP(A351,'CENTROS DE COSTOS'!A:D,2,0)</f>
        <v>0036-0001</v>
      </c>
      <c r="C351" s="100" t="str">
        <f>VLOOKUP(A351,'CENTROS DE COSTOS'!A:D,3,0)</f>
        <v>Wompi Costa</v>
      </c>
      <c r="D351" s="99">
        <v>70204</v>
      </c>
      <c r="E351" s="99">
        <v>3046511</v>
      </c>
      <c r="F351" s="99">
        <v>60500</v>
      </c>
      <c r="G351" s="100" t="s">
        <v>33</v>
      </c>
      <c r="H351" s="99" t="s">
        <v>504</v>
      </c>
      <c r="I351" s="99" t="s">
        <v>1037</v>
      </c>
      <c r="J351" s="99" t="s">
        <v>5996</v>
      </c>
      <c r="K351" s="100" t="s">
        <v>1170</v>
      </c>
      <c r="L351" s="99" t="s">
        <v>7381</v>
      </c>
      <c r="M351" s="101">
        <v>45982.517361111109</v>
      </c>
      <c r="N351" s="101">
        <v>45996.397222222222</v>
      </c>
      <c r="O351" s="100" t="s">
        <v>35</v>
      </c>
      <c r="P351" s="100" t="s">
        <v>35</v>
      </c>
      <c r="Q351" s="99" t="s">
        <v>1414</v>
      </c>
      <c r="R351" s="99" t="s">
        <v>1415</v>
      </c>
      <c r="S351" s="99" t="s">
        <v>9482</v>
      </c>
      <c r="T351" s="99" t="s">
        <v>1416</v>
      </c>
      <c r="U351" s="99">
        <v>40</v>
      </c>
      <c r="V351" s="100" t="str">
        <f>VLOOKUP(D351,TIPOLOGIA!A:F,5,0)</f>
        <v>LEJANA</v>
      </c>
      <c r="W351" s="100" t="str">
        <f>VLOOKUP(D351,TIPOLOGIA!A:F,6,0)</f>
        <v>TERRESTRE</v>
      </c>
      <c r="X351" s="99" t="s">
        <v>1447</v>
      </c>
      <c r="Y351" s="99">
        <v>1</v>
      </c>
      <c r="Z351" s="102">
        <f>IF(T351="SOPORTE_TELEFÓNICO",'TARIFAS 2025'!$B$14,IF(V351="PRINCIPAL",'TARIFAS 2025'!$B$11,IF(V351="INTERMEDIA",'TARIFAS 2025'!$C$11,IF(V351="LEJANA",'TARIFAS 2025'!$D$11))))</f>
        <v>40250</v>
      </c>
      <c r="AA351" s="102">
        <f t="shared" si="5"/>
        <v>40250</v>
      </c>
      <c r="AB351" s="91"/>
      <c r="AC351" s="91"/>
      <c r="AD351" s="91"/>
      <c r="AE351" s="91"/>
      <c r="AF351" s="91"/>
      <c r="AG351" s="91"/>
      <c r="AH351" s="91"/>
      <c r="AI351" s="91"/>
      <c r="AJ351" s="91"/>
      <c r="AK351" s="91"/>
      <c r="AL351" s="91"/>
      <c r="AM351" s="91"/>
      <c r="AN351" s="91"/>
      <c r="AO351" s="91"/>
      <c r="AP351" s="91"/>
      <c r="AQ351" s="91"/>
      <c r="AR351" s="91"/>
      <c r="AS351" s="91"/>
      <c r="AT351" s="91"/>
      <c r="AU351" s="91"/>
      <c r="AV351" s="91"/>
      <c r="AW351" s="91"/>
      <c r="AX351" s="91"/>
      <c r="AY351" s="91"/>
      <c r="AZ351" s="91"/>
      <c r="BA351" s="91"/>
      <c r="BB351" s="91"/>
      <c r="BC351" s="91"/>
      <c r="BD351" s="91"/>
      <c r="BE351" s="91"/>
      <c r="BF351" s="91"/>
      <c r="BG351" s="91"/>
    </row>
    <row r="352" spans="1:59" ht="15.6" x14ac:dyDescent="0.3">
      <c r="A352" s="99" t="s">
        <v>80</v>
      </c>
      <c r="B352" s="100" t="str">
        <f>VLOOKUP(A352,'CENTROS DE COSTOS'!A:D,2,0)</f>
        <v>0036-0001</v>
      </c>
      <c r="C352" s="100" t="str">
        <f>VLOOKUP(A352,'CENTROS DE COSTOS'!A:D,3,0)</f>
        <v>Wompi Costa</v>
      </c>
      <c r="D352" s="99">
        <v>13001</v>
      </c>
      <c r="E352" s="99">
        <v>3101955</v>
      </c>
      <c r="F352" s="99">
        <v>80661</v>
      </c>
      <c r="G352" s="100" t="s">
        <v>33</v>
      </c>
      <c r="H352" s="99" t="s">
        <v>275</v>
      </c>
      <c r="I352" s="99" t="s">
        <v>80</v>
      </c>
      <c r="J352" s="99" t="s">
        <v>2095</v>
      </c>
      <c r="K352" s="100" t="s">
        <v>1170</v>
      </c>
      <c r="L352" s="99" t="s">
        <v>7382</v>
      </c>
      <c r="M352" s="101">
        <v>45995.427083333343</v>
      </c>
      <c r="N352" s="101">
        <v>45996.40347222222</v>
      </c>
      <c r="O352" s="100" t="s">
        <v>35</v>
      </c>
      <c r="P352" s="100" t="s">
        <v>35</v>
      </c>
      <c r="Q352" s="99" t="s">
        <v>1414</v>
      </c>
      <c r="R352" s="99" t="s">
        <v>1415</v>
      </c>
      <c r="S352" s="99" t="s">
        <v>9483</v>
      </c>
      <c r="T352" s="99" t="s">
        <v>1172</v>
      </c>
      <c r="U352" s="99">
        <v>16</v>
      </c>
      <c r="V352" s="100" t="str">
        <f>VLOOKUP(D352,TIPOLOGIA!A:F,5,0)</f>
        <v>PRINCIPAL</v>
      </c>
      <c r="W352" s="100" t="str">
        <f>VLOOKUP(D352,TIPOLOGIA!A:F,6,0)</f>
        <v>TERRESTRE</v>
      </c>
      <c r="X352" s="99" t="s">
        <v>1855</v>
      </c>
      <c r="Y352" s="99">
        <v>1</v>
      </c>
      <c r="Z352" s="102">
        <f>IF(T352="SOPORTE_TELEFÓNICO",'TARIFAS 2025'!$B$14,IF(V352="PRINCIPAL",'TARIFAS 2025'!$B$11,IF(V352="INTERMEDIA",'TARIFAS 2025'!$C$11,IF(V352="LEJANA",'TARIFAS 2025'!$D$11))))</f>
        <v>31419</v>
      </c>
      <c r="AA352" s="102">
        <f t="shared" si="5"/>
        <v>31419</v>
      </c>
      <c r="AB352" s="91"/>
      <c r="AC352" s="91"/>
      <c r="AD352" s="91"/>
      <c r="AE352" s="91"/>
      <c r="AF352" s="91"/>
      <c r="AG352" s="91"/>
      <c r="AH352" s="91"/>
      <c r="AI352" s="91"/>
      <c r="AJ352" s="91"/>
      <c r="AK352" s="91"/>
      <c r="AL352" s="91"/>
      <c r="AM352" s="91"/>
      <c r="AN352" s="91"/>
      <c r="AO352" s="91"/>
      <c r="AP352" s="91"/>
      <c r="AQ352" s="91"/>
      <c r="AR352" s="91"/>
      <c r="AS352" s="91"/>
      <c r="AT352" s="91"/>
      <c r="AU352" s="91"/>
      <c r="AV352" s="91"/>
      <c r="AW352" s="91"/>
      <c r="AX352" s="91"/>
      <c r="AY352" s="91"/>
      <c r="AZ352" s="91"/>
      <c r="BA352" s="91"/>
      <c r="BB352" s="91"/>
      <c r="BC352" s="91"/>
      <c r="BD352" s="91"/>
      <c r="BE352" s="91"/>
      <c r="BF352" s="91"/>
      <c r="BG352" s="91"/>
    </row>
    <row r="353" spans="1:59" ht="15.6" x14ac:dyDescent="0.3">
      <c r="A353" s="99" t="s">
        <v>74</v>
      </c>
      <c r="B353" s="100" t="str">
        <f>VLOOKUP(A353,'CENTROS DE COSTOS'!A:D,2,0)</f>
        <v>0036-0007</v>
      </c>
      <c r="C353" s="100" t="str">
        <f>VLOOKUP(A353,'CENTROS DE COSTOS'!A:D,3,0)</f>
        <v>Wompi Santander</v>
      </c>
      <c r="D353" s="99">
        <v>68276</v>
      </c>
      <c r="E353" s="99">
        <v>3101901</v>
      </c>
      <c r="F353" s="99">
        <v>13140</v>
      </c>
      <c r="G353" s="100" t="s">
        <v>33</v>
      </c>
      <c r="H353" s="99" t="s">
        <v>963</v>
      </c>
      <c r="I353" s="99" t="s">
        <v>987</v>
      </c>
      <c r="J353" s="99" t="s">
        <v>5997</v>
      </c>
      <c r="K353" s="100" t="s">
        <v>1170</v>
      </c>
      <c r="L353" s="99" t="s">
        <v>7383</v>
      </c>
      <c r="M353" s="101">
        <v>45995.413194444453</v>
      </c>
      <c r="N353" s="101">
        <v>45996.404861111107</v>
      </c>
      <c r="O353" s="100" t="s">
        <v>35</v>
      </c>
      <c r="P353" s="100" t="s">
        <v>35</v>
      </c>
      <c r="Q353" s="99" t="s">
        <v>1414</v>
      </c>
      <c r="R353" s="99" t="s">
        <v>1415</v>
      </c>
      <c r="S353" s="99" t="s">
        <v>9484</v>
      </c>
      <c r="T353" s="99" t="s">
        <v>1172</v>
      </c>
      <c r="U353" s="99">
        <v>24</v>
      </c>
      <c r="V353" s="100" t="str">
        <f>VLOOKUP(D353,TIPOLOGIA!A:F,5,0)</f>
        <v>PRINCIPAL</v>
      </c>
      <c r="W353" s="100" t="str">
        <f>VLOOKUP(D353,TIPOLOGIA!A:F,6,0)</f>
        <v>TERRESTRE</v>
      </c>
      <c r="X353" s="99" t="s">
        <v>1192</v>
      </c>
      <c r="Y353" s="99">
        <v>1</v>
      </c>
      <c r="Z353" s="102">
        <f>IF(T353="SOPORTE_TELEFÓNICO",'TARIFAS 2025'!$B$14,IF(V353="PRINCIPAL",'TARIFAS 2025'!$B$11,IF(V353="INTERMEDIA",'TARIFAS 2025'!$C$11,IF(V353="LEJANA",'TARIFAS 2025'!$D$11))))</f>
        <v>31419</v>
      </c>
      <c r="AA353" s="102">
        <f t="shared" si="5"/>
        <v>31419</v>
      </c>
      <c r="AB353" s="91"/>
      <c r="AC353" s="91"/>
      <c r="AD353" s="91"/>
      <c r="AE353" s="91"/>
      <c r="AF353" s="91"/>
      <c r="AG353" s="91"/>
      <c r="AH353" s="91"/>
      <c r="AI353" s="91"/>
      <c r="AJ353" s="91"/>
      <c r="AK353" s="91"/>
      <c r="AL353" s="91"/>
      <c r="AM353" s="91"/>
      <c r="AN353" s="91"/>
      <c r="AO353" s="91"/>
      <c r="AP353" s="91"/>
      <c r="AQ353" s="91"/>
      <c r="AR353" s="91"/>
      <c r="AS353" s="91"/>
      <c r="AT353" s="91"/>
      <c r="AU353" s="91"/>
      <c r="AV353" s="91"/>
      <c r="AW353" s="91"/>
      <c r="AX353" s="91"/>
      <c r="AY353" s="91"/>
      <c r="AZ353" s="91"/>
      <c r="BA353" s="91"/>
      <c r="BB353" s="91"/>
      <c r="BC353" s="91"/>
      <c r="BD353" s="91"/>
      <c r="BE353" s="91"/>
      <c r="BF353" s="91"/>
      <c r="BG353" s="91"/>
    </row>
    <row r="354" spans="1:59" ht="15.6" x14ac:dyDescent="0.3">
      <c r="A354" s="99" t="s">
        <v>81</v>
      </c>
      <c r="B354" s="100" t="str">
        <f>VLOOKUP(A354,'CENTROS DE COSTOS'!A:D,2,0)</f>
        <v>0036-0007</v>
      </c>
      <c r="C354" s="100" t="str">
        <f>VLOOKUP(A354,'CENTROS DE COSTOS'!A:D,3,0)</f>
        <v>Wompi Santander</v>
      </c>
      <c r="D354" s="99">
        <v>54001</v>
      </c>
      <c r="E354" s="99">
        <v>3104247</v>
      </c>
      <c r="F354" s="99">
        <v>40026</v>
      </c>
      <c r="G354" s="100" t="s">
        <v>33</v>
      </c>
      <c r="H354" s="99" t="s">
        <v>891</v>
      </c>
      <c r="I354" s="99" t="s">
        <v>81</v>
      </c>
      <c r="J354" s="99" t="s">
        <v>5998</v>
      </c>
      <c r="K354" s="100" t="s">
        <v>1170</v>
      </c>
      <c r="L354" s="99" t="s">
        <v>7384</v>
      </c>
      <c r="M354" s="101">
        <v>45995.643055555563</v>
      </c>
      <c r="N354" s="101">
        <v>45996.408333333333</v>
      </c>
      <c r="O354" s="100" t="s">
        <v>35</v>
      </c>
      <c r="P354" s="100" t="s">
        <v>35</v>
      </c>
      <c r="Q354" s="99" t="s">
        <v>1414</v>
      </c>
      <c r="R354" s="99" t="s">
        <v>1415</v>
      </c>
      <c r="S354" s="99" t="s">
        <v>9485</v>
      </c>
      <c r="T354" s="99" t="s">
        <v>1172</v>
      </c>
      <c r="U354" s="99">
        <v>40</v>
      </c>
      <c r="V354" s="100" t="str">
        <f>VLOOKUP(D354,TIPOLOGIA!A:F,5,0)</f>
        <v>PRINCIPAL</v>
      </c>
      <c r="W354" s="100" t="str">
        <f>VLOOKUP(D354,TIPOLOGIA!A:F,6,0)</f>
        <v>TERRESTRE</v>
      </c>
      <c r="X354" s="99" t="s">
        <v>11194</v>
      </c>
      <c r="Y354" s="99">
        <v>1</v>
      </c>
      <c r="Z354" s="102">
        <f>IF(T354="SOPORTE_TELEFÓNICO",'TARIFAS 2025'!$B$14,IF(V354="PRINCIPAL",'TARIFAS 2025'!$B$11,IF(V354="INTERMEDIA",'TARIFAS 2025'!$C$11,IF(V354="LEJANA",'TARIFAS 2025'!$D$11))))</f>
        <v>31419</v>
      </c>
      <c r="AA354" s="102">
        <f t="shared" si="5"/>
        <v>31419</v>
      </c>
      <c r="AB354" s="91"/>
      <c r="AC354" s="91"/>
      <c r="AD354" s="91"/>
      <c r="AE354" s="91"/>
      <c r="AF354" s="91"/>
      <c r="AG354" s="91"/>
      <c r="AH354" s="91"/>
      <c r="AI354" s="91"/>
      <c r="AJ354" s="91"/>
      <c r="AK354" s="91"/>
      <c r="AL354" s="91"/>
      <c r="AM354" s="91"/>
      <c r="AN354" s="91"/>
      <c r="AO354" s="91"/>
      <c r="AP354" s="91"/>
      <c r="AQ354" s="91"/>
      <c r="AR354" s="91"/>
      <c r="AS354" s="91"/>
      <c r="AT354" s="91"/>
      <c r="AU354" s="91"/>
      <c r="AV354" s="91"/>
      <c r="AW354" s="91"/>
      <c r="AX354" s="91"/>
      <c r="AY354" s="91"/>
      <c r="AZ354" s="91"/>
      <c r="BA354" s="91"/>
      <c r="BB354" s="91"/>
      <c r="BC354" s="91"/>
      <c r="BD354" s="91"/>
      <c r="BE354" s="91"/>
      <c r="BF354" s="91"/>
      <c r="BG354" s="91"/>
    </row>
    <row r="355" spans="1:59" ht="15.6" x14ac:dyDescent="0.3">
      <c r="A355" s="99" t="s">
        <v>98</v>
      </c>
      <c r="B355" s="100" t="str">
        <f>VLOOKUP(A355,'CENTROS DE COSTOS'!A:D,2,0)</f>
        <v>0036-0006</v>
      </c>
      <c r="C355" s="100" t="str">
        <f>VLOOKUP(A355,'CENTROS DE COSTOS'!A:D,3,0)</f>
        <v>Wompi Oriente</v>
      </c>
      <c r="D355" s="99">
        <v>50001</v>
      </c>
      <c r="E355" s="99">
        <v>3102996</v>
      </c>
      <c r="F355" s="99">
        <v>51400</v>
      </c>
      <c r="G355" s="100" t="s">
        <v>33</v>
      </c>
      <c r="H355" s="99" t="s">
        <v>814</v>
      </c>
      <c r="I355" s="99" t="s">
        <v>98</v>
      </c>
      <c r="J355" s="99" t="s">
        <v>5999</v>
      </c>
      <c r="K355" s="100" t="s">
        <v>1170</v>
      </c>
      <c r="L355" s="99" t="s">
        <v>7385</v>
      </c>
      <c r="M355" s="101">
        <v>45995.508333333331</v>
      </c>
      <c r="N355" s="101">
        <v>45996.411805555559</v>
      </c>
      <c r="O355" s="100" t="s">
        <v>35</v>
      </c>
      <c r="P355" s="100" t="s">
        <v>35</v>
      </c>
      <c r="Q355" s="99" t="s">
        <v>1414</v>
      </c>
      <c r="R355" s="99" t="s">
        <v>1415</v>
      </c>
      <c r="S355" s="99" t="s">
        <v>9486</v>
      </c>
      <c r="T355" s="99" t="s">
        <v>1172</v>
      </c>
      <c r="U355" s="99">
        <v>48</v>
      </c>
      <c r="V355" s="100" t="str">
        <f>VLOOKUP(D355,TIPOLOGIA!A:F,5,0)</f>
        <v>PRINCIPAL</v>
      </c>
      <c r="W355" s="100" t="str">
        <f>VLOOKUP(D355,TIPOLOGIA!A:F,6,0)</f>
        <v>TERRESTRE</v>
      </c>
      <c r="X355" s="99" t="s">
        <v>1261</v>
      </c>
      <c r="Y355" s="99">
        <v>1</v>
      </c>
      <c r="Z355" s="102">
        <f>IF(T355="SOPORTE_TELEFÓNICO",'TARIFAS 2025'!$B$14,IF(V355="PRINCIPAL",'TARIFAS 2025'!$B$11,IF(V355="INTERMEDIA",'TARIFAS 2025'!$C$11,IF(V355="LEJANA",'TARIFAS 2025'!$D$11))))</f>
        <v>31419</v>
      </c>
      <c r="AA355" s="102">
        <f t="shared" si="5"/>
        <v>31419</v>
      </c>
      <c r="AB355" s="91"/>
      <c r="AC355" s="91"/>
      <c r="AD355" s="91"/>
      <c r="AE355" s="91"/>
      <c r="AF355" s="91"/>
      <c r="AG355" s="91"/>
      <c r="AH355" s="91"/>
      <c r="AI355" s="91"/>
      <c r="AJ355" s="91"/>
      <c r="AK355" s="91"/>
      <c r="AL355" s="91"/>
      <c r="AM355" s="91"/>
      <c r="AN355" s="91"/>
      <c r="AO355" s="91"/>
      <c r="AP355" s="91"/>
      <c r="AQ355" s="91"/>
      <c r="AR355" s="91"/>
      <c r="AS355" s="91"/>
      <c r="AT355" s="91"/>
      <c r="AU355" s="91"/>
      <c r="AV355" s="91"/>
      <c r="AW355" s="91"/>
      <c r="AX355" s="91"/>
      <c r="AY355" s="91"/>
      <c r="AZ355" s="91"/>
      <c r="BA355" s="91"/>
      <c r="BB355" s="91"/>
      <c r="BC355" s="91"/>
      <c r="BD355" s="91"/>
      <c r="BE355" s="91"/>
      <c r="BF355" s="91"/>
      <c r="BG355" s="91"/>
    </row>
    <row r="356" spans="1:59" ht="15.6" x14ac:dyDescent="0.3">
      <c r="A356" s="99" t="s">
        <v>92</v>
      </c>
      <c r="B356" s="100" t="str">
        <f>VLOOKUP(A356,'CENTROS DE COSTOS'!A:D,2,0)</f>
        <v>0036-0002</v>
      </c>
      <c r="C356" s="100" t="str">
        <f>VLOOKUP(A356,'CENTROS DE COSTOS'!A:D,3,0)</f>
        <v>Wompi Eje Cafetero</v>
      </c>
      <c r="D356" s="99">
        <v>66400</v>
      </c>
      <c r="E356" s="99">
        <v>3102250</v>
      </c>
      <c r="F356" s="99">
        <v>78535</v>
      </c>
      <c r="G356" s="100" t="s">
        <v>33</v>
      </c>
      <c r="H356" s="99" t="s">
        <v>458</v>
      </c>
      <c r="I356" s="99" t="s">
        <v>954</v>
      </c>
      <c r="J356" s="99" t="s">
        <v>6000</v>
      </c>
      <c r="K356" s="100" t="s">
        <v>1170</v>
      </c>
      <c r="L356" s="99" t="s">
        <v>7386</v>
      </c>
      <c r="M356" s="101">
        <v>45995.449305555558</v>
      </c>
      <c r="N356" s="101">
        <v>45996.412499999999</v>
      </c>
      <c r="O356" s="100" t="s">
        <v>35</v>
      </c>
      <c r="P356" s="100" t="s">
        <v>35</v>
      </c>
      <c r="Q356" s="99" t="s">
        <v>1414</v>
      </c>
      <c r="R356" s="99" t="s">
        <v>1415</v>
      </c>
      <c r="S356" s="99" t="s">
        <v>9487</v>
      </c>
      <c r="T356" s="99" t="s">
        <v>1172</v>
      </c>
      <c r="U356" s="99">
        <v>40</v>
      </c>
      <c r="V356" s="100" t="str">
        <f>VLOOKUP(D356,TIPOLOGIA!A:F,5,0)</f>
        <v>PRINCIPAL</v>
      </c>
      <c r="W356" s="100" t="str">
        <f>VLOOKUP(D356,TIPOLOGIA!A:F,6,0)</f>
        <v>TERRESTRE</v>
      </c>
      <c r="X356" s="99" t="s">
        <v>1175</v>
      </c>
      <c r="Y356" s="99">
        <v>1</v>
      </c>
      <c r="Z356" s="102">
        <f>IF(T356="SOPORTE_TELEFÓNICO",'TARIFAS 2025'!$B$14,IF(V356="PRINCIPAL",'TARIFAS 2025'!$B$11,IF(V356="INTERMEDIA",'TARIFAS 2025'!$C$11,IF(V356="LEJANA",'TARIFAS 2025'!$D$11))))</f>
        <v>31419</v>
      </c>
      <c r="AA356" s="102">
        <f t="shared" si="5"/>
        <v>31419</v>
      </c>
      <c r="AB356" s="91"/>
      <c r="AC356" s="91"/>
      <c r="AD356" s="91"/>
      <c r="AE356" s="91"/>
      <c r="AF356" s="91"/>
      <c r="AG356" s="91"/>
      <c r="AH356" s="91"/>
      <c r="AI356" s="91"/>
      <c r="AJ356" s="91"/>
      <c r="AK356" s="91"/>
      <c r="AL356" s="91"/>
      <c r="AM356" s="91"/>
      <c r="AN356" s="91"/>
      <c r="AO356" s="91"/>
      <c r="AP356" s="91"/>
      <c r="AQ356" s="91"/>
      <c r="AR356" s="91"/>
      <c r="AS356" s="91"/>
      <c r="AT356" s="91"/>
      <c r="AU356" s="91"/>
      <c r="AV356" s="91"/>
      <c r="AW356" s="91"/>
      <c r="AX356" s="91"/>
      <c r="AY356" s="91"/>
      <c r="AZ356" s="91"/>
      <c r="BA356" s="91"/>
      <c r="BB356" s="91"/>
      <c r="BC356" s="91"/>
      <c r="BD356" s="91"/>
      <c r="BE356" s="91"/>
      <c r="BF356" s="91"/>
      <c r="BG356" s="91"/>
    </row>
    <row r="357" spans="1:59" ht="15.6" x14ac:dyDescent="0.3">
      <c r="A357" s="99" t="s">
        <v>88</v>
      </c>
      <c r="B357" s="100" t="str">
        <f>VLOOKUP(A357,'CENTROS DE COSTOS'!A:D,2,0)</f>
        <v>0036-0005</v>
      </c>
      <c r="C357" s="100" t="str">
        <f>VLOOKUP(A357,'CENTROS DE COSTOS'!A:D,3,0)</f>
        <v>Wompi Noroccidente</v>
      </c>
      <c r="D357" s="99">
        <v>5266</v>
      </c>
      <c r="E357" s="99">
        <v>3096483</v>
      </c>
      <c r="F357" s="99">
        <v>37471</v>
      </c>
      <c r="G357" s="100" t="s">
        <v>33</v>
      </c>
      <c r="H357" s="99" t="s">
        <v>120</v>
      </c>
      <c r="I357" s="99" t="s">
        <v>180</v>
      </c>
      <c r="J357" s="99" t="s">
        <v>5926</v>
      </c>
      <c r="K357" s="100" t="s">
        <v>1170</v>
      </c>
      <c r="L357" s="99" t="s">
        <v>7387</v>
      </c>
      <c r="M357" s="101">
        <v>45994.468055555553</v>
      </c>
      <c r="N357" s="101">
        <v>45996.420138888891</v>
      </c>
      <c r="O357" s="100" t="s">
        <v>35</v>
      </c>
      <c r="P357" s="100" t="s">
        <v>35</v>
      </c>
      <c r="Q357" s="99" t="s">
        <v>1414</v>
      </c>
      <c r="R357" s="99" t="s">
        <v>1415</v>
      </c>
      <c r="S357" s="99" t="s">
        <v>9488</v>
      </c>
      <c r="T357" s="99" t="s">
        <v>1172</v>
      </c>
      <c r="U357" s="99">
        <v>24</v>
      </c>
      <c r="V357" s="100" t="str">
        <f>VLOOKUP(D357,TIPOLOGIA!A:F,5,0)</f>
        <v>PRINCIPAL</v>
      </c>
      <c r="W357" s="100" t="str">
        <f>VLOOKUP(D357,TIPOLOGIA!A:F,6,0)</f>
        <v>TERRESTRE</v>
      </c>
      <c r="X357" s="99" t="s">
        <v>2256</v>
      </c>
      <c r="Y357" s="99">
        <v>1</v>
      </c>
      <c r="Z357" s="102">
        <f>IF(T357="SOPORTE_TELEFÓNICO",'TARIFAS 2025'!$B$14,IF(V357="PRINCIPAL",'TARIFAS 2025'!$B$11,IF(V357="INTERMEDIA",'TARIFAS 2025'!$C$11,IF(V357="LEJANA",'TARIFAS 2025'!$D$11))))</f>
        <v>31419</v>
      </c>
      <c r="AA357" s="102">
        <f t="shared" si="5"/>
        <v>31419</v>
      </c>
      <c r="AB357" s="91"/>
      <c r="AC357" s="91"/>
      <c r="AD357" s="91"/>
      <c r="AE357" s="91"/>
      <c r="AF357" s="91"/>
      <c r="AG357" s="91"/>
      <c r="AH357" s="91"/>
      <c r="AI357" s="91"/>
      <c r="AJ357" s="91"/>
      <c r="AK357" s="91"/>
      <c r="AL357" s="91"/>
      <c r="AM357" s="91"/>
      <c r="AN357" s="91"/>
      <c r="AO357" s="91"/>
      <c r="AP357" s="91"/>
      <c r="AQ357" s="91"/>
      <c r="AR357" s="91"/>
      <c r="AS357" s="91"/>
      <c r="AT357" s="91"/>
      <c r="AU357" s="91"/>
      <c r="AV357" s="91"/>
      <c r="AW357" s="91"/>
      <c r="AX357" s="91"/>
      <c r="AY357" s="91"/>
      <c r="AZ357" s="91"/>
      <c r="BA357" s="91"/>
      <c r="BB357" s="91"/>
      <c r="BC357" s="91"/>
      <c r="BD357" s="91"/>
      <c r="BE357" s="91"/>
      <c r="BF357" s="91"/>
      <c r="BG357" s="91"/>
    </row>
    <row r="358" spans="1:59" ht="15.6" x14ac:dyDescent="0.3">
      <c r="A358" s="99" t="s">
        <v>88</v>
      </c>
      <c r="B358" s="100" t="str">
        <f>VLOOKUP(A358,'CENTROS DE COSTOS'!A:D,2,0)</f>
        <v>0036-0005</v>
      </c>
      <c r="C358" s="100" t="str">
        <f>VLOOKUP(A358,'CENTROS DE COSTOS'!A:D,3,0)</f>
        <v>Wompi Noroccidente</v>
      </c>
      <c r="D358" s="99">
        <v>5129</v>
      </c>
      <c r="E358" s="99">
        <v>3094266</v>
      </c>
      <c r="F358" s="99">
        <v>59810</v>
      </c>
      <c r="G358" s="100" t="s">
        <v>33</v>
      </c>
      <c r="H358" s="99" t="s">
        <v>120</v>
      </c>
      <c r="I358" s="99" t="s">
        <v>126</v>
      </c>
      <c r="J358" s="99" t="s">
        <v>3688</v>
      </c>
      <c r="K358" s="100" t="s">
        <v>1170</v>
      </c>
      <c r="L358" s="99" t="s">
        <v>7388</v>
      </c>
      <c r="M358" s="101">
        <v>45994.339583333327</v>
      </c>
      <c r="N358" s="101">
        <v>45996.42083333333</v>
      </c>
      <c r="O358" s="100" t="s">
        <v>35</v>
      </c>
      <c r="P358" s="100" t="s">
        <v>35</v>
      </c>
      <c r="Q358" s="99" t="s">
        <v>1414</v>
      </c>
      <c r="R358" s="99" t="s">
        <v>1415</v>
      </c>
      <c r="S358" s="99" t="s">
        <v>9489</v>
      </c>
      <c r="T358" s="99" t="s">
        <v>1172</v>
      </c>
      <c r="U358" s="99">
        <v>64</v>
      </c>
      <c r="V358" s="100" t="str">
        <f>VLOOKUP(D358,TIPOLOGIA!A:F,5,0)</f>
        <v>PRINCIPAL</v>
      </c>
      <c r="W358" s="100" t="str">
        <f>VLOOKUP(D358,TIPOLOGIA!A:F,6,0)</f>
        <v>TERRESTRE</v>
      </c>
      <c r="X358" s="99" t="s">
        <v>1273</v>
      </c>
      <c r="Y358" s="99">
        <v>1</v>
      </c>
      <c r="Z358" s="102">
        <f>IF(T358="SOPORTE_TELEFÓNICO",'TARIFAS 2025'!$B$14,IF(V358="PRINCIPAL",'TARIFAS 2025'!$B$11,IF(V358="INTERMEDIA",'TARIFAS 2025'!$C$11,IF(V358="LEJANA",'TARIFAS 2025'!$D$11))))</f>
        <v>31419</v>
      </c>
      <c r="AA358" s="102">
        <f t="shared" si="5"/>
        <v>31419</v>
      </c>
      <c r="AB358" s="91"/>
      <c r="AC358" s="91"/>
      <c r="AD358" s="91"/>
      <c r="AE358" s="91"/>
      <c r="AF358" s="91"/>
      <c r="AG358" s="91"/>
      <c r="AH358" s="91"/>
      <c r="AI358" s="91"/>
      <c r="AJ358" s="91"/>
      <c r="AK358" s="91"/>
      <c r="AL358" s="91"/>
      <c r="AM358" s="91"/>
      <c r="AN358" s="91"/>
      <c r="AO358" s="91"/>
      <c r="AP358" s="91"/>
      <c r="AQ358" s="91"/>
      <c r="AR358" s="91"/>
      <c r="AS358" s="91"/>
      <c r="AT358" s="91"/>
      <c r="AU358" s="91"/>
      <c r="AV358" s="91"/>
      <c r="AW358" s="91"/>
      <c r="AX358" s="91"/>
      <c r="AY358" s="91"/>
      <c r="AZ358" s="91"/>
      <c r="BA358" s="91"/>
      <c r="BB358" s="91"/>
      <c r="BC358" s="91"/>
      <c r="BD358" s="91"/>
      <c r="BE358" s="91"/>
      <c r="BF358" s="91"/>
      <c r="BG358" s="91"/>
    </row>
    <row r="359" spans="1:59" ht="15.6" x14ac:dyDescent="0.3">
      <c r="A359" s="99" t="s">
        <v>71</v>
      </c>
      <c r="B359" s="100" t="str">
        <f>VLOOKUP(A359,'CENTROS DE COSTOS'!A:D,2,0)</f>
        <v>0036-0004</v>
      </c>
      <c r="C359" s="100" t="str">
        <f>VLOOKUP(A359,'CENTROS DE COSTOS'!A:D,3,0)</f>
        <v>Wompi Centro</v>
      </c>
      <c r="D359" s="99">
        <v>25245</v>
      </c>
      <c r="E359" s="99">
        <v>3097165</v>
      </c>
      <c r="F359" s="99">
        <v>41555</v>
      </c>
      <c r="G359" s="100" t="s">
        <v>33</v>
      </c>
      <c r="H359" s="99" t="s">
        <v>618</v>
      </c>
      <c r="I359" s="99" t="s">
        <v>645</v>
      </c>
      <c r="J359" s="99" t="s">
        <v>6001</v>
      </c>
      <c r="K359" s="100" t="s">
        <v>1170</v>
      </c>
      <c r="L359" s="99" t="s">
        <v>7389</v>
      </c>
      <c r="M359" s="101">
        <v>45994.50277777778</v>
      </c>
      <c r="N359" s="101">
        <v>45996.427777777782</v>
      </c>
      <c r="O359" s="100" t="s">
        <v>35</v>
      </c>
      <c r="P359" s="100" t="s">
        <v>35</v>
      </c>
      <c r="Q359" s="99" t="s">
        <v>1537</v>
      </c>
      <c r="R359" s="99" t="s">
        <v>1593</v>
      </c>
      <c r="S359" s="99" t="s">
        <v>9490</v>
      </c>
      <c r="T359" s="99" t="s">
        <v>1253</v>
      </c>
      <c r="U359" s="99">
        <v>0</v>
      </c>
      <c r="V359" s="100" t="str">
        <f>VLOOKUP(D359,TIPOLOGIA!A:F,5,0)</f>
        <v>INTERMEDIA</v>
      </c>
      <c r="W359" s="100" t="str">
        <f>VLOOKUP(D359,TIPOLOGIA!A:F,6,0)</f>
        <v>TERRESTRE</v>
      </c>
      <c r="X359" s="99" t="s">
        <v>1464</v>
      </c>
      <c r="Y359" s="99">
        <v>1</v>
      </c>
      <c r="Z359" s="102">
        <f>IF(T359="SOPORTE_TELEFÓNICO",'TARIFAS 2025'!$B$14,IF(V359="PRINCIPAL",'TARIFAS 2025'!$B$11,IF(V359="INTERMEDIA",'TARIFAS 2025'!$C$11,IF(V359="LEJANA",'TARIFAS 2025'!$D$11))))</f>
        <v>22000</v>
      </c>
      <c r="AA359" s="102">
        <f t="shared" si="5"/>
        <v>22000</v>
      </c>
      <c r="AB359" s="91"/>
      <c r="AC359" s="91"/>
      <c r="AD359" s="91"/>
      <c r="AE359" s="91"/>
      <c r="AF359" s="91"/>
      <c r="AG359" s="91"/>
      <c r="AH359" s="91"/>
      <c r="AI359" s="91"/>
      <c r="AJ359" s="91"/>
      <c r="AK359" s="91"/>
      <c r="AL359" s="91"/>
      <c r="AM359" s="91"/>
      <c r="AN359" s="91"/>
      <c r="AO359" s="91"/>
      <c r="AP359" s="91"/>
      <c r="AQ359" s="91"/>
      <c r="AR359" s="91"/>
      <c r="AS359" s="91"/>
      <c r="AT359" s="91"/>
      <c r="AU359" s="91"/>
      <c r="AV359" s="91"/>
      <c r="AW359" s="91"/>
      <c r="AX359" s="91"/>
      <c r="AY359" s="91"/>
      <c r="AZ359" s="91"/>
      <c r="BA359" s="91"/>
      <c r="BB359" s="91"/>
      <c r="BC359" s="91"/>
      <c r="BD359" s="91"/>
      <c r="BE359" s="91"/>
      <c r="BF359" s="91"/>
      <c r="BG359" s="91"/>
    </row>
    <row r="360" spans="1:59" ht="15.6" x14ac:dyDescent="0.3">
      <c r="A360" s="99" t="s">
        <v>85</v>
      </c>
      <c r="B360" s="100" t="str">
        <f>VLOOKUP(A360,'CENTROS DE COSTOS'!A:D,2,0)</f>
        <v>0036-0006</v>
      </c>
      <c r="C360" s="100" t="str">
        <f>VLOOKUP(A360,'CENTROS DE COSTOS'!A:D,3,0)</f>
        <v>Wompi Oriente</v>
      </c>
      <c r="D360" s="99">
        <v>73001</v>
      </c>
      <c r="E360" s="99">
        <v>3103163</v>
      </c>
      <c r="F360" s="99">
        <v>76010</v>
      </c>
      <c r="G360" s="100" t="s">
        <v>33</v>
      </c>
      <c r="H360" s="99" t="s">
        <v>1056</v>
      </c>
      <c r="I360" s="99" t="s">
        <v>85</v>
      </c>
      <c r="J360" s="99" t="s">
        <v>6002</v>
      </c>
      <c r="K360" s="100" t="s">
        <v>1170</v>
      </c>
      <c r="L360" s="99" t="s">
        <v>7390</v>
      </c>
      <c r="M360" s="101">
        <v>45995.525000000001</v>
      </c>
      <c r="N360" s="101">
        <v>45996.429861111108</v>
      </c>
      <c r="O360" s="100" t="s">
        <v>35</v>
      </c>
      <c r="P360" s="100" t="s">
        <v>35</v>
      </c>
      <c r="Q360" s="99" t="s">
        <v>1414</v>
      </c>
      <c r="R360" s="99" t="s">
        <v>1415</v>
      </c>
      <c r="S360" s="99" t="s">
        <v>9491</v>
      </c>
      <c r="T360" s="99" t="s">
        <v>1172</v>
      </c>
      <c r="U360" s="99">
        <v>64</v>
      </c>
      <c r="V360" s="100" t="str">
        <f>VLOOKUP(D360,TIPOLOGIA!A:F,5,0)</f>
        <v>PRINCIPAL</v>
      </c>
      <c r="W360" s="100" t="str">
        <f>VLOOKUP(D360,TIPOLOGIA!A:F,6,0)</f>
        <v>TERRESTRE</v>
      </c>
      <c r="X360" s="99" t="s">
        <v>1308</v>
      </c>
      <c r="Y360" s="99">
        <v>1</v>
      </c>
      <c r="Z360" s="102">
        <f>IF(T360="SOPORTE_TELEFÓNICO",'TARIFAS 2025'!$B$14,IF(V360="PRINCIPAL",'TARIFAS 2025'!$B$11,IF(V360="INTERMEDIA",'TARIFAS 2025'!$C$11,IF(V360="LEJANA",'TARIFAS 2025'!$D$11))))</f>
        <v>31419</v>
      </c>
      <c r="AA360" s="102">
        <f t="shared" si="5"/>
        <v>31419</v>
      </c>
      <c r="AB360" s="91"/>
      <c r="AC360" s="91"/>
      <c r="AD360" s="91"/>
      <c r="AE360" s="91"/>
      <c r="AF360" s="91"/>
      <c r="AG360" s="91"/>
      <c r="AH360" s="91"/>
      <c r="AI360" s="91"/>
      <c r="AJ360" s="91"/>
      <c r="AK360" s="91"/>
      <c r="AL360" s="91"/>
      <c r="AM360" s="91"/>
      <c r="AN360" s="91"/>
      <c r="AO360" s="91"/>
      <c r="AP360" s="91"/>
      <c r="AQ360" s="91"/>
      <c r="AR360" s="91"/>
      <c r="AS360" s="91"/>
      <c r="AT360" s="91"/>
      <c r="AU360" s="91"/>
      <c r="AV360" s="91"/>
      <c r="AW360" s="91"/>
      <c r="AX360" s="91"/>
      <c r="AY360" s="91"/>
      <c r="AZ360" s="91"/>
      <c r="BA360" s="91"/>
      <c r="BB360" s="91"/>
      <c r="BC360" s="91"/>
      <c r="BD360" s="91"/>
      <c r="BE360" s="91"/>
      <c r="BF360" s="91"/>
      <c r="BG360" s="91"/>
    </row>
    <row r="361" spans="1:59" ht="15.6" x14ac:dyDescent="0.3">
      <c r="A361" s="99" t="s">
        <v>81</v>
      </c>
      <c r="B361" s="100" t="str">
        <f>VLOOKUP(A361,'CENTROS DE COSTOS'!A:D,2,0)</f>
        <v>0036-0007</v>
      </c>
      <c r="C361" s="100" t="str">
        <f>VLOOKUP(A361,'CENTROS DE COSTOS'!A:D,3,0)</f>
        <v>Wompi Santander</v>
      </c>
      <c r="D361" s="99">
        <v>54001</v>
      </c>
      <c r="E361" s="99">
        <v>3102517</v>
      </c>
      <c r="F361" s="99">
        <v>72905</v>
      </c>
      <c r="G361" s="100" t="s">
        <v>33</v>
      </c>
      <c r="H361" s="99" t="s">
        <v>891</v>
      </c>
      <c r="I361" s="99" t="s">
        <v>81</v>
      </c>
      <c r="J361" s="99" t="s">
        <v>6003</v>
      </c>
      <c r="K361" s="100" t="s">
        <v>1170</v>
      </c>
      <c r="L361" s="99" t="s">
        <v>7391</v>
      </c>
      <c r="M361" s="101">
        <v>45995.462500000001</v>
      </c>
      <c r="N361" s="101">
        <v>45996.439583333333</v>
      </c>
      <c r="O361" s="100" t="s">
        <v>35</v>
      </c>
      <c r="P361" s="100" t="s">
        <v>35</v>
      </c>
      <c r="Q361" s="99" t="s">
        <v>1414</v>
      </c>
      <c r="R361" s="99" t="s">
        <v>1415</v>
      </c>
      <c r="S361" s="99" t="s">
        <v>9492</v>
      </c>
      <c r="T361" s="99" t="s">
        <v>1172</v>
      </c>
      <c r="U361" s="99">
        <v>32</v>
      </c>
      <c r="V361" s="100" t="str">
        <f>VLOOKUP(D361,TIPOLOGIA!A:F,5,0)</f>
        <v>PRINCIPAL</v>
      </c>
      <c r="W361" s="100" t="str">
        <f>VLOOKUP(D361,TIPOLOGIA!A:F,6,0)</f>
        <v>TERRESTRE</v>
      </c>
      <c r="X361" s="99" t="s">
        <v>1199</v>
      </c>
      <c r="Y361" s="99">
        <v>1</v>
      </c>
      <c r="Z361" s="102">
        <f>IF(T361="SOPORTE_TELEFÓNICO",'TARIFAS 2025'!$B$14,IF(V361="PRINCIPAL",'TARIFAS 2025'!$B$11,IF(V361="INTERMEDIA",'TARIFAS 2025'!$C$11,IF(V361="LEJANA",'TARIFAS 2025'!$D$11))))</f>
        <v>31419</v>
      </c>
      <c r="AA361" s="102">
        <f t="shared" si="5"/>
        <v>31419</v>
      </c>
      <c r="AB361" s="91"/>
      <c r="AC361" s="91"/>
      <c r="AD361" s="91"/>
      <c r="AE361" s="91"/>
      <c r="AF361" s="91"/>
      <c r="AG361" s="91"/>
      <c r="AH361" s="91"/>
      <c r="AI361" s="91"/>
      <c r="AJ361" s="91"/>
      <c r="AK361" s="91"/>
      <c r="AL361" s="91"/>
      <c r="AM361" s="91"/>
      <c r="AN361" s="91"/>
      <c r="AO361" s="91"/>
      <c r="AP361" s="91"/>
      <c r="AQ361" s="91"/>
      <c r="AR361" s="91"/>
      <c r="AS361" s="91"/>
      <c r="AT361" s="91"/>
      <c r="AU361" s="91"/>
      <c r="AV361" s="91"/>
      <c r="AW361" s="91"/>
      <c r="AX361" s="91"/>
      <c r="AY361" s="91"/>
      <c r="AZ361" s="91"/>
      <c r="BA361" s="91"/>
      <c r="BB361" s="91"/>
      <c r="BC361" s="91"/>
      <c r="BD361" s="91"/>
      <c r="BE361" s="91"/>
      <c r="BF361" s="91"/>
      <c r="BG361" s="91"/>
    </row>
    <row r="362" spans="1:59" ht="15.6" x14ac:dyDescent="0.3">
      <c r="A362" s="99" t="s">
        <v>74</v>
      </c>
      <c r="B362" s="100" t="str">
        <f>VLOOKUP(A362,'CENTROS DE COSTOS'!A:D,2,0)</f>
        <v>0036-0007</v>
      </c>
      <c r="C362" s="100" t="str">
        <f>VLOOKUP(A362,'CENTROS DE COSTOS'!A:D,3,0)</f>
        <v>Wompi Santander</v>
      </c>
      <c r="D362" s="99">
        <v>68001</v>
      </c>
      <c r="E362" s="99">
        <v>3101760</v>
      </c>
      <c r="F362" s="99">
        <v>10016</v>
      </c>
      <c r="G362" s="100" t="s">
        <v>33</v>
      </c>
      <c r="H362" s="99" t="s">
        <v>963</v>
      </c>
      <c r="I362" s="99" t="s">
        <v>74</v>
      </c>
      <c r="J362" s="99" t="s">
        <v>3543</v>
      </c>
      <c r="K362" s="100" t="s">
        <v>1170</v>
      </c>
      <c r="L362" s="99" t="s">
        <v>7392</v>
      </c>
      <c r="M362" s="101">
        <v>45995.421527777777</v>
      </c>
      <c r="N362" s="101">
        <v>45996.440972222219</v>
      </c>
      <c r="O362" s="100" t="s">
        <v>35</v>
      </c>
      <c r="P362" s="100" t="s">
        <v>35</v>
      </c>
      <c r="Q362" s="99" t="s">
        <v>1414</v>
      </c>
      <c r="R362" s="99" t="s">
        <v>1415</v>
      </c>
      <c r="S362" s="99" t="s">
        <v>9493</v>
      </c>
      <c r="T362" s="99" t="s">
        <v>1172</v>
      </c>
      <c r="U362" s="99">
        <v>40</v>
      </c>
      <c r="V362" s="100" t="str">
        <f>VLOOKUP(D362,TIPOLOGIA!A:F,5,0)</f>
        <v>PRINCIPAL</v>
      </c>
      <c r="W362" s="100" t="str">
        <f>VLOOKUP(D362,TIPOLOGIA!A:F,6,0)</f>
        <v>TERRESTRE</v>
      </c>
      <c r="X362" s="99" t="s">
        <v>1336</v>
      </c>
      <c r="Y362" s="99">
        <v>1</v>
      </c>
      <c r="Z362" s="102">
        <f>IF(T362="SOPORTE_TELEFÓNICO",'TARIFAS 2025'!$B$14,IF(V362="PRINCIPAL",'TARIFAS 2025'!$B$11,IF(V362="INTERMEDIA",'TARIFAS 2025'!$C$11,IF(V362="LEJANA",'TARIFAS 2025'!$D$11))))</f>
        <v>31419</v>
      </c>
      <c r="AA362" s="102">
        <f t="shared" si="5"/>
        <v>31419</v>
      </c>
      <c r="AB362" s="91"/>
      <c r="AC362" s="91"/>
      <c r="AD362" s="91"/>
      <c r="AE362" s="91"/>
      <c r="AF362" s="91"/>
      <c r="AG362" s="91"/>
      <c r="AH362" s="91"/>
      <c r="AI362" s="91"/>
      <c r="AJ362" s="91"/>
      <c r="AK362" s="91"/>
      <c r="AL362" s="91"/>
      <c r="AM362" s="91"/>
      <c r="AN362" s="91"/>
      <c r="AO362" s="91"/>
      <c r="AP362" s="91"/>
      <c r="AQ362" s="91"/>
      <c r="AR362" s="91"/>
      <c r="AS362" s="91"/>
      <c r="AT362" s="91"/>
      <c r="AU362" s="91"/>
      <c r="AV362" s="91"/>
      <c r="AW362" s="91"/>
      <c r="AX362" s="91"/>
      <c r="AY362" s="91"/>
      <c r="AZ362" s="91"/>
      <c r="BA362" s="91"/>
      <c r="BB362" s="91"/>
      <c r="BC362" s="91"/>
      <c r="BD362" s="91"/>
      <c r="BE362" s="91"/>
      <c r="BF362" s="91"/>
      <c r="BG362" s="91"/>
    </row>
    <row r="363" spans="1:59" ht="15.6" x14ac:dyDescent="0.3">
      <c r="A363" s="99" t="s">
        <v>85</v>
      </c>
      <c r="B363" s="100" t="str">
        <f>VLOOKUP(A363,'CENTROS DE COSTOS'!A:D,2,0)</f>
        <v>0036-0006</v>
      </c>
      <c r="C363" s="100" t="str">
        <f>VLOOKUP(A363,'CENTROS DE COSTOS'!A:D,3,0)</f>
        <v>Wompi Oriente</v>
      </c>
      <c r="D363" s="99">
        <v>73001</v>
      </c>
      <c r="E363" s="99">
        <v>3099320</v>
      </c>
      <c r="F363" s="99">
        <v>55066</v>
      </c>
      <c r="G363" s="100" t="s">
        <v>33</v>
      </c>
      <c r="H363" s="99" t="s">
        <v>1056</v>
      </c>
      <c r="I363" s="99" t="s">
        <v>85</v>
      </c>
      <c r="J363" s="99" t="s">
        <v>6004</v>
      </c>
      <c r="K363" s="100" t="s">
        <v>1170</v>
      </c>
      <c r="L363" s="99" t="s">
        <v>7393</v>
      </c>
      <c r="M363" s="101">
        <v>45994.696527777778</v>
      </c>
      <c r="N363" s="101">
        <v>45996.441666666673</v>
      </c>
      <c r="O363" s="100" t="s">
        <v>35</v>
      </c>
      <c r="P363" s="100" t="s">
        <v>35</v>
      </c>
      <c r="Q363" s="99" t="s">
        <v>1414</v>
      </c>
      <c r="R363" s="99" t="s">
        <v>1415</v>
      </c>
      <c r="S363" s="99" t="s">
        <v>9494</v>
      </c>
      <c r="T363" s="99" t="s">
        <v>1172</v>
      </c>
      <c r="U363" s="99">
        <v>48</v>
      </c>
      <c r="V363" s="100" t="str">
        <f>VLOOKUP(D363,TIPOLOGIA!A:F,5,0)</f>
        <v>PRINCIPAL</v>
      </c>
      <c r="W363" s="100" t="str">
        <f>VLOOKUP(D363,TIPOLOGIA!A:F,6,0)</f>
        <v>TERRESTRE</v>
      </c>
      <c r="X363" s="99" t="s">
        <v>1308</v>
      </c>
      <c r="Y363" s="99">
        <v>1</v>
      </c>
      <c r="Z363" s="102">
        <f>IF(T363="SOPORTE_TELEFÓNICO",'TARIFAS 2025'!$B$14,IF(V363="PRINCIPAL",'TARIFAS 2025'!$B$11,IF(V363="INTERMEDIA",'TARIFAS 2025'!$C$11,IF(V363="LEJANA",'TARIFAS 2025'!$D$11))))</f>
        <v>31419</v>
      </c>
      <c r="AA363" s="102">
        <f t="shared" si="5"/>
        <v>31419</v>
      </c>
      <c r="AB363" s="91"/>
      <c r="AC363" s="91"/>
      <c r="AD363" s="91"/>
      <c r="AE363" s="91"/>
      <c r="AF363" s="91"/>
      <c r="AG363" s="91"/>
      <c r="AH363" s="91"/>
      <c r="AI363" s="91"/>
      <c r="AJ363" s="91"/>
      <c r="AK363" s="91"/>
      <c r="AL363" s="91"/>
      <c r="AM363" s="91"/>
      <c r="AN363" s="91"/>
      <c r="AO363" s="91"/>
      <c r="AP363" s="91"/>
      <c r="AQ363" s="91"/>
      <c r="AR363" s="91"/>
      <c r="AS363" s="91"/>
      <c r="AT363" s="91"/>
      <c r="AU363" s="91"/>
      <c r="AV363" s="91"/>
      <c r="AW363" s="91"/>
      <c r="AX363" s="91"/>
      <c r="AY363" s="91"/>
      <c r="AZ363" s="91"/>
      <c r="BA363" s="91"/>
      <c r="BB363" s="91"/>
      <c r="BC363" s="91"/>
      <c r="BD363" s="91"/>
      <c r="BE363" s="91"/>
      <c r="BF363" s="91"/>
      <c r="BG363" s="91"/>
    </row>
    <row r="364" spans="1:59" ht="15.6" x14ac:dyDescent="0.3">
      <c r="A364" s="99" t="s">
        <v>81</v>
      </c>
      <c r="B364" s="100" t="str">
        <f>VLOOKUP(A364,'CENTROS DE COSTOS'!A:D,2,0)</f>
        <v>0036-0007</v>
      </c>
      <c r="C364" s="100" t="str">
        <f>VLOOKUP(A364,'CENTROS DE COSTOS'!A:D,3,0)</f>
        <v>Wompi Santander</v>
      </c>
      <c r="D364" s="99">
        <v>54001</v>
      </c>
      <c r="E364" s="99">
        <v>3104454</v>
      </c>
      <c r="F364" s="99">
        <v>78347</v>
      </c>
      <c r="G364" s="100" t="s">
        <v>33</v>
      </c>
      <c r="H364" s="99" t="s">
        <v>891</v>
      </c>
      <c r="I364" s="99" t="s">
        <v>81</v>
      </c>
      <c r="J364" s="99" t="s">
        <v>6005</v>
      </c>
      <c r="K364" s="100" t="s">
        <v>1170</v>
      </c>
      <c r="L364" s="99" t="s">
        <v>7394</v>
      </c>
      <c r="M364" s="101">
        <v>45995.65625</v>
      </c>
      <c r="N364" s="101">
        <v>45996.448611111111</v>
      </c>
      <c r="O364" s="100" t="s">
        <v>35</v>
      </c>
      <c r="P364" s="100" t="s">
        <v>35</v>
      </c>
      <c r="Q364" s="99" t="s">
        <v>1414</v>
      </c>
      <c r="R364" s="99" t="s">
        <v>1415</v>
      </c>
      <c r="S364" s="99" t="s">
        <v>9495</v>
      </c>
      <c r="T364" s="99" t="s">
        <v>1172</v>
      </c>
      <c r="U364" s="99">
        <v>8</v>
      </c>
      <c r="V364" s="100" t="str">
        <f>VLOOKUP(D364,TIPOLOGIA!A:F,5,0)</f>
        <v>PRINCIPAL</v>
      </c>
      <c r="W364" s="100" t="str">
        <f>VLOOKUP(D364,TIPOLOGIA!A:F,6,0)</f>
        <v>TERRESTRE</v>
      </c>
      <c r="X364" s="99" t="s">
        <v>1199</v>
      </c>
      <c r="Y364" s="99">
        <v>1</v>
      </c>
      <c r="Z364" s="102">
        <f>IF(T364="SOPORTE_TELEFÓNICO",'TARIFAS 2025'!$B$14,IF(V364="PRINCIPAL",'TARIFAS 2025'!$B$11,IF(V364="INTERMEDIA",'TARIFAS 2025'!$C$11,IF(V364="LEJANA",'TARIFAS 2025'!$D$11))))</f>
        <v>31419</v>
      </c>
      <c r="AA364" s="102">
        <f t="shared" si="5"/>
        <v>31419</v>
      </c>
      <c r="AB364" s="91"/>
      <c r="AC364" s="91"/>
      <c r="AD364" s="91"/>
      <c r="AE364" s="91"/>
      <c r="AF364" s="91"/>
      <c r="AG364" s="91"/>
      <c r="AH364" s="91"/>
      <c r="AI364" s="91"/>
      <c r="AJ364" s="91"/>
      <c r="AK364" s="91"/>
      <c r="AL364" s="91"/>
      <c r="AM364" s="91"/>
      <c r="AN364" s="91"/>
      <c r="AO364" s="91"/>
      <c r="AP364" s="91"/>
      <c r="AQ364" s="91"/>
      <c r="AR364" s="91"/>
      <c r="AS364" s="91"/>
      <c r="AT364" s="91"/>
      <c r="AU364" s="91"/>
      <c r="AV364" s="91"/>
      <c r="AW364" s="91"/>
      <c r="AX364" s="91"/>
      <c r="AY364" s="91"/>
      <c r="AZ364" s="91"/>
      <c r="BA364" s="91"/>
      <c r="BB364" s="91"/>
      <c r="BC364" s="91"/>
      <c r="BD364" s="91"/>
      <c r="BE364" s="91"/>
      <c r="BF364" s="91"/>
      <c r="BG364" s="91"/>
    </row>
    <row r="365" spans="1:59" ht="15.6" x14ac:dyDescent="0.3">
      <c r="A365" s="99" t="s">
        <v>88</v>
      </c>
      <c r="B365" s="100" t="str">
        <f>VLOOKUP(A365,'CENTROS DE COSTOS'!A:D,2,0)</f>
        <v>0036-0005</v>
      </c>
      <c r="C365" s="100" t="str">
        <f>VLOOKUP(A365,'CENTROS DE COSTOS'!A:D,3,0)</f>
        <v>Wompi Noroccidente</v>
      </c>
      <c r="D365" s="99">
        <v>5686</v>
      </c>
      <c r="E365" s="99">
        <v>3087541</v>
      </c>
      <c r="F365" s="99">
        <v>15035</v>
      </c>
      <c r="G365" s="100" t="s">
        <v>33</v>
      </c>
      <c r="H365" s="99" t="s">
        <v>120</v>
      </c>
      <c r="I365" s="99" t="s">
        <v>225</v>
      </c>
      <c r="J365" s="99" t="s">
        <v>6006</v>
      </c>
      <c r="K365" s="100" t="s">
        <v>1170</v>
      </c>
      <c r="L365" s="99" t="s">
        <v>7395</v>
      </c>
      <c r="M365" s="101">
        <v>45993.333333333343</v>
      </c>
      <c r="N365" s="101">
        <v>45996.449305555558</v>
      </c>
      <c r="O365" s="100" t="s">
        <v>35</v>
      </c>
      <c r="P365" s="100" t="s">
        <v>35</v>
      </c>
      <c r="Q365" s="99" t="s">
        <v>1414</v>
      </c>
      <c r="R365" s="99" t="s">
        <v>1415</v>
      </c>
      <c r="S365" s="99" t="s">
        <v>9496</v>
      </c>
      <c r="T365" s="99" t="s">
        <v>1416</v>
      </c>
      <c r="U365" s="99">
        <v>64</v>
      </c>
      <c r="V365" s="100" t="str">
        <f>VLOOKUP(D365,TIPOLOGIA!A:F,5,0)</f>
        <v>INTERMEDIA</v>
      </c>
      <c r="W365" s="100" t="str">
        <f>VLOOKUP(D365,TIPOLOGIA!A:F,6,0)</f>
        <v>TERRESTRE</v>
      </c>
      <c r="X365" s="99" t="s">
        <v>2254</v>
      </c>
      <c r="Y365" s="99">
        <v>1</v>
      </c>
      <c r="Z365" s="102">
        <f>IF(T365="SOPORTE_TELEFÓNICO",'TARIFAS 2025'!$B$14,IF(V365="PRINCIPAL",'TARIFAS 2025'!$B$11,IF(V365="INTERMEDIA",'TARIFAS 2025'!$C$11,IF(V365="LEJANA",'TARIFAS 2025'!$D$11))))</f>
        <v>36351</v>
      </c>
      <c r="AA365" s="102">
        <f t="shared" si="5"/>
        <v>36351</v>
      </c>
      <c r="AB365" s="91"/>
      <c r="AC365" s="91"/>
      <c r="AD365" s="91"/>
      <c r="AE365" s="91"/>
      <c r="AF365" s="91"/>
      <c r="AG365" s="91"/>
      <c r="AH365" s="91"/>
      <c r="AI365" s="91"/>
      <c r="AJ365" s="91"/>
      <c r="AK365" s="91"/>
      <c r="AL365" s="91"/>
      <c r="AM365" s="91"/>
      <c r="AN365" s="91"/>
      <c r="AO365" s="91"/>
      <c r="AP365" s="91"/>
      <c r="AQ365" s="91"/>
      <c r="AR365" s="91"/>
      <c r="AS365" s="91"/>
      <c r="AT365" s="91"/>
      <c r="AU365" s="91"/>
      <c r="AV365" s="91"/>
      <c r="AW365" s="91"/>
      <c r="AX365" s="91"/>
      <c r="AY365" s="91"/>
      <c r="AZ365" s="91"/>
      <c r="BA365" s="91"/>
      <c r="BB365" s="91"/>
      <c r="BC365" s="91"/>
      <c r="BD365" s="91"/>
      <c r="BE365" s="91"/>
      <c r="BF365" s="91"/>
      <c r="BG365" s="91"/>
    </row>
    <row r="366" spans="1:59" ht="15.6" x14ac:dyDescent="0.3">
      <c r="A366" s="99" t="s">
        <v>88</v>
      </c>
      <c r="B366" s="100" t="str">
        <f>VLOOKUP(A366,'CENTROS DE COSTOS'!A:D,2,0)</f>
        <v>0036-0005</v>
      </c>
      <c r="C366" s="100" t="str">
        <f>VLOOKUP(A366,'CENTROS DE COSTOS'!A:D,3,0)</f>
        <v>Wompi Noroccidente</v>
      </c>
      <c r="D366" s="99">
        <v>5686</v>
      </c>
      <c r="E366" s="99">
        <v>3084297</v>
      </c>
      <c r="F366" s="99">
        <v>56741</v>
      </c>
      <c r="G366" s="100" t="s">
        <v>33</v>
      </c>
      <c r="H366" s="99" t="s">
        <v>120</v>
      </c>
      <c r="I366" s="99" t="s">
        <v>225</v>
      </c>
      <c r="J366" s="99" t="s">
        <v>1562</v>
      </c>
      <c r="K366" s="100" t="s">
        <v>1170</v>
      </c>
      <c r="L366" s="99" t="s">
        <v>7396</v>
      </c>
      <c r="M366" s="101">
        <v>45992.521527777782</v>
      </c>
      <c r="N366" s="101">
        <v>45996.45</v>
      </c>
      <c r="O366" s="100" t="s">
        <v>35</v>
      </c>
      <c r="P366" s="100" t="s">
        <v>35</v>
      </c>
      <c r="Q366" s="99" t="s">
        <v>1414</v>
      </c>
      <c r="R366" s="99" t="s">
        <v>1415</v>
      </c>
      <c r="S366" s="99" t="s">
        <v>9497</v>
      </c>
      <c r="T366" s="99" t="s">
        <v>1416</v>
      </c>
      <c r="U366" s="99">
        <v>64</v>
      </c>
      <c r="V366" s="100" t="str">
        <f>VLOOKUP(D366,TIPOLOGIA!A:F,5,0)</f>
        <v>INTERMEDIA</v>
      </c>
      <c r="W366" s="100" t="str">
        <f>VLOOKUP(D366,TIPOLOGIA!A:F,6,0)</f>
        <v>TERRESTRE</v>
      </c>
      <c r="X366" s="99" t="s">
        <v>2254</v>
      </c>
      <c r="Y366" s="99">
        <v>1</v>
      </c>
      <c r="Z366" s="102">
        <f>IF(T366="SOPORTE_TELEFÓNICO",'TARIFAS 2025'!$B$14,IF(V366="PRINCIPAL",'TARIFAS 2025'!$B$11,IF(V366="INTERMEDIA",'TARIFAS 2025'!$C$11,IF(V366="LEJANA",'TARIFAS 2025'!$D$11))))</f>
        <v>36351</v>
      </c>
      <c r="AA366" s="102">
        <f t="shared" si="5"/>
        <v>36351</v>
      </c>
      <c r="AB366" s="91"/>
      <c r="AC366" s="91"/>
      <c r="AD366" s="91"/>
      <c r="AE366" s="91"/>
      <c r="AF366" s="91"/>
      <c r="AG366" s="91"/>
      <c r="AH366" s="91"/>
      <c r="AI366" s="91"/>
      <c r="AJ366" s="91"/>
      <c r="AK366" s="91"/>
      <c r="AL366" s="91"/>
      <c r="AM366" s="91"/>
      <c r="AN366" s="91"/>
      <c r="AO366" s="91"/>
      <c r="AP366" s="91"/>
      <c r="AQ366" s="91"/>
      <c r="AR366" s="91"/>
      <c r="AS366" s="91"/>
      <c r="AT366" s="91"/>
      <c r="AU366" s="91"/>
      <c r="AV366" s="91"/>
      <c r="AW366" s="91"/>
      <c r="AX366" s="91"/>
      <c r="AY366" s="91"/>
      <c r="AZ366" s="91"/>
      <c r="BA366" s="91"/>
      <c r="BB366" s="91"/>
      <c r="BC366" s="91"/>
      <c r="BD366" s="91"/>
      <c r="BE366" s="91"/>
      <c r="BF366" s="91"/>
      <c r="BG366" s="91"/>
    </row>
    <row r="367" spans="1:59" ht="15.6" x14ac:dyDescent="0.3">
      <c r="A367" s="99" t="s">
        <v>81</v>
      </c>
      <c r="B367" s="100" t="str">
        <f>VLOOKUP(A367,'CENTROS DE COSTOS'!A:D,2,0)</f>
        <v>0036-0007</v>
      </c>
      <c r="C367" s="100" t="str">
        <f>VLOOKUP(A367,'CENTROS DE COSTOS'!A:D,3,0)</f>
        <v>Wompi Santander</v>
      </c>
      <c r="D367" s="99">
        <v>54001</v>
      </c>
      <c r="E367" s="99">
        <v>3103178</v>
      </c>
      <c r="F367" s="99">
        <v>66092</v>
      </c>
      <c r="G367" s="100" t="s">
        <v>33</v>
      </c>
      <c r="H367" s="99" t="s">
        <v>891</v>
      </c>
      <c r="I367" s="99" t="s">
        <v>81</v>
      </c>
      <c r="J367" s="99" t="s">
        <v>6007</v>
      </c>
      <c r="K367" s="100" t="s">
        <v>1170</v>
      </c>
      <c r="L367" s="99" t="s">
        <v>7397</v>
      </c>
      <c r="M367" s="101">
        <v>45995.531944444447</v>
      </c>
      <c r="N367" s="101">
        <v>45996.450694444437</v>
      </c>
      <c r="O367" s="100" t="s">
        <v>35</v>
      </c>
      <c r="P367" s="100" t="s">
        <v>35</v>
      </c>
      <c r="Q367" s="99" t="s">
        <v>1414</v>
      </c>
      <c r="R367" s="99" t="s">
        <v>1415</v>
      </c>
      <c r="S367" s="99" t="s">
        <v>9498</v>
      </c>
      <c r="T367" s="99" t="s">
        <v>1172</v>
      </c>
      <c r="U367" s="99">
        <v>48</v>
      </c>
      <c r="V367" s="100" t="str">
        <f>VLOOKUP(D367,TIPOLOGIA!A:F,5,0)</f>
        <v>PRINCIPAL</v>
      </c>
      <c r="W367" s="100" t="str">
        <f>VLOOKUP(D367,TIPOLOGIA!A:F,6,0)</f>
        <v>TERRESTRE</v>
      </c>
      <c r="X367" s="99" t="s">
        <v>11194</v>
      </c>
      <c r="Y367" s="99">
        <v>1</v>
      </c>
      <c r="Z367" s="102">
        <f>IF(T367="SOPORTE_TELEFÓNICO",'TARIFAS 2025'!$B$14,IF(V367="PRINCIPAL",'TARIFAS 2025'!$B$11,IF(V367="INTERMEDIA",'TARIFAS 2025'!$C$11,IF(V367="LEJANA",'TARIFAS 2025'!$D$11))))</f>
        <v>31419</v>
      </c>
      <c r="AA367" s="102">
        <f t="shared" si="5"/>
        <v>31419</v>
      </c>
      <c r="AB367" s="91"/>
      <c r="AC367" s="91"/>
      <c r="AD367" s="91"/>
      <c r="AE367" s="91"/>
      <c r="AF367" s="91"/>
      <c r="AG367" s="91"/>
      <c r="AH367" s="91"/>
      <c r="AI367" s="91"/>
      <c r="AJ367" s="91"/>
      <c r="AK367" s="91"/>
      <c r="AL367" s="91"/>
      <c r="AM367" s="91"/>
      <c r="AN367" s="91"/>
      <c r="AO367" s="91"/>
      <c r="AP367" s="91"/>
      <c r="AQ367" s="91"/>
      <c r="AR367" s="91"/>
      <c r="AS367" s="91"/>
      <c r="AT367" s="91"/>
      <c r="AU367" s="91"/>
      <c r="AV367" s="91"/>
      <c r="AW367" s="91"/>
      <c r="AX367" s="91"/>
      <c r="AY367" s="91"/>
      <c r="AZ367" s="91"/>
      <c r="BA367" s="91"/>
      <c r="BB367" s="91"/>
      <c r="BC367" s="91"/>
      <c r="BD367" s="91"/>
      <c r="BE367" s="91"/>
      <c r="BF367" s="91"/>
      <c r="BG367" s="91"/>
    </row>
    <row r="368" spans="1:59" ht="15.6" x14ac:dyDescent="0.3">
      <c r="A368" s="99" t="s">
        <v>77</v>
      </c>
      <c r="B368" s="100" t="str">
        <f>VLOOKUP(A368,'CENTROS DE COSTOS'!A:D,2,0)</f>
        <v>0036-0003</v>
      </c>
      <c r="C368" s="100" t="str">
        <f>VLOOKUP(A368,'CENTROS DE COSTOS'!A:D,3,0)</f>
        <v>Wompi Suroccidente</v>
      </c>
      <c r="D368" s="99">
        <v>76001</v>
      </c>
      <c r="E368" s="99">
        <v>3099338</v>
      </c>
      <c r="F368" s="99">
        <v>32415</v>
      </c>
      <c r="G368" s="100" t="s">
        <v>33</v>
      </c>
      <c r="H368" s="99" t="s">
        <v>1101</v>
      </c>
      <c r="I368" s="99" t="s">
        <v>77</v>
      </c>
      <c r="J368" s="99" t="s">
        <v>6008</v>
      </c>
      <c r="K368" s="100" t="s">
        <v>1170</v>
      </c>
      <c r="L368" s="99" t="s">
        <v>7398</v>
      </c>
      <c r="M368" s="101">
        <v>45994.703472222223</v>
      </c>
      <c r="N368" s="101">
        <v>45996.454861111109</v>
      </c>
      <c r="O368" s="100" t="s">
        <v>35</v>
      </c>
      <c r="P368" s="100" t="s">
        <v>35</v>
      </c>
      <c r="Q368" s="99" t="s">
        <v>1414</v>
      </c>
      <c r="R368" s="99" t="s">
        <v>1415</v>
      </c>
      <c r="S368" s="99" t="s">
        <v>9499</v>
      </c>
      <c r="T368" s="99" t="s">
        <v>1172</v>
      </c>
      <c r="U368" s="99">
        <v>64</v>
      </c>
      <c r="V368" s="100" t="str">
        <f>VLOOKUP(D368,TIPOLOGIA!A:F,5,0)</f>
        <v>PRINCIPAL</v>
      </c>
      <c r="W368" s="100" t="str">
        <f>VLOOKUP(D368,TIPOLOGIA!A:F,6,0)</f>
        <v>TERRESTRE</v>
      </c>
      <c r="X368" s="99" t="s">
        <v>1221</v>
      </c>
      <c r="Y368" s="99">
        <v>1</v>
      </c>
      <c r="Z368" s="102">
        <f>IF(T368="SOPORTE_TELEFÓNICO",'TARIFAS 2025'!$B$14,IF(V368="PRINCIPAL",'TARIFAS 2025'!$B$11,IF(V368="INTERMEDIA",'TARIFAS 2025'!$C$11,IF(V368="LEJANA",'TARIFAS 2025'!$D$11))))</f>
        <v>31419</v>
      </c>
      <c r="AA368" s="102">
        <f t="shared" si="5"/>
        <v>31419</v>
      </c>
      <c r="AB368" s="91"/>
      <c r="AC368" s="91"/>
      <c r="AD368" s="91"/>
      <c r="AE368" s="91"/>
      <c r="AF368" s="91"/>
      <c r="AG368" s="91"/>
      <c r="AH368" s="91"/>
      <c r="AI368" s="91"/>
      <c r="AJ368" s="91"/>
      <c r="AK368" s="91"/>
      <c r="AL368" s="91"/>
      <c r="AM368" s="91"/>
      <c r="AN368" s="91"/>
      <c r="AO368" s="91"/>
      <c r="AP368" s="91"/>
      <c r="AQ368" s="91"/>
      <c r="AR368" s="91"/>
      <c r="AS368" s="91"/>
      <c r="AT368" s="91"/>
      <c r="AU368" s="91"/>
      <c r="AV368" s="91"/>
      <c r="AW368" s="91"/>
      <c r="AX368" s="91"/>
      <c r="AY368" s="91"/>
      <c r="AZ368" s="91"/>
      <c r="BA368" s="91"/>
      <c r="BB368" s="91"/>
      <c r="BC368" s="91"/>
      <c r="BD368" s="91"/>
      <c r="BE368" s="91"/>
      <c r="BF368" s="91"/>
      <c r="BG368" s="91"/>
    </row>
    <row r="369" spans="1:59" ht="15.6" x14ac:dyDescent="0.3">
      <c r="A369" s="99" t="s">
        <v>96</v>
      </c>
      <c r="B369" s="100" t="str">
        <f>VLOOKUP(A369,'CENTROS DE COSTOS'!A:D,2,0)</f>
        <v>0036-0007</v>
      </c>
      <c r="C369" s="100" t="str">
        <f>VLOOKUP(A369,'CENTROS DE COSTOS'!A:D,3,0)</f>
        <v>Wompi Santander</v>
      </c>
      <c r="D369" s="99">
        <v>15001</v>
      </c>
      <c r="E369" s="99">
        <v>3098119</v>
      </c>
      <c r="F369" s="99">
        <v>12945</v>
      </c>
      <c r="G369" s="100" t="s">
        <v>33</v>
      </c>
      <c r="H369" s="99" t="s">
        <v>322</v>
      </c>
      <c r="I369" s="99" t="s">
        <v>96</v>
      </c>
      <c r="J369" s="99" t="s">
        <v>6009</v>
      </c>
      <c r="K369" s="100" t="s">
        <v>1170</v>
      </c>
      <c r="L369" s="99" t="s">
        <v>7399</v>
      </c>
      <c r="M369" s="101">
        <v>45994.606944444437</v>
      </c>
      <c r="N369" s="101">
        <v>45996.456944444442</v>
      </c>
      <c r="O369" s="100" t="s">
        <v>35</v>
      </c>
      <c r="P369" s="100" t="s">
        <v>35</v>
      </c>
      <c r="Q369" s="99" t="s">
        <v>1414</v>
      </c>
      <c r="R369" s="99" t="s">
        <v>1415</v>
      </c>
      <c r="S369" s="99" t="s">
        <v>9500</v>
      </c>
      <c r="T369" s="99" t="s">
        <v>1172</v>
      </c>
      <c r="U369" s="99">
        <v>24</v>
      </c>
      <c r="V369" s="100" t="str">
        <f>VLOOKUP(D369,TIPOLOGIA!A:F,5,0)</f>
        <v>PRINCIPAL</v>
      </c>
      <c r="W369" s="100" t="str">
        <f>VLOOKUP(D369,TIPOLOGIA!A:F,6,0)</f>
        <v>TERRESTRE</v>
      </c>
      <c r="X369" s="99" t="s">
        <v>1184</v>
      </c>
      <c r="Y369" s="99">
        <v>1</v>
      </c>
      <c r="Z369" s="102">
        <f>IF(T369="SOPORTE_TELEFÓNICO",'TARIFAS 2025'!$B$14,IF(V369="PRINCIPAL",'TARIFAS 2025'!$B$11,IF(V369="INTERMEDIA",'TARIFAS 2025'!$C$11,IF(V369="LEJANA",'TARIFAS 2025'!$D$11))))</f>
        <v>31419</v>
      </c>
      <c r="AA369" s="102">
        <f t="shared" si="5"/>
        <v>31419</v>
      </c>
      <c r="AB369" s="91"/>
      <c r="AC369" s="91"/>
      <c r="AD369" s="91"/>
      <c r="AE369" s="91"/>
      <c r="AF369" s="91"/>
      <c r="AG369" s="91"/>
      <c r="AH369" s="91"/>
      <c r="AI369" s="91"/>
      <c r="AJ369" s="91"/>
      <c r="AK369" s="91"/>
      <c r="AL369" s="91"/>
      <c r="AM369" s="91"/>
      <c r="AN369" s="91"/>
      <c r="AO369" s="91"/>
      <c r="AP369" s="91"/>
      <c r="AQ369" s="91"/>
      <c r="AR369" s="91"/>
      <c r="AS369" s="91"/>
      <c r="AT369" s="91"/>
      <c r="AU369" s="91"/>
      <c r="AV369" s="91"/>
      <c r="AW369" s="91"/>
      <c r="AX369" s="91"/>
      <c r="AY369" s="91"/>
      <c r="AZ369" s="91"/>
      <c r="BA369" s="91"/>
      <c r="BB369" s="91"/>
      <c r="BC369" s="91"/>
      <c r="BD369" s="91"/>
      <c r="BE369" s="91"/>
      <c r="BF369" s="91"/>
      <c r="BG369" s="91"/>
    </row>
    <row r="370" spans="1:59" ht="15.6" x14ac:dyDescent="0.3">
      <c r="A370" s="99" t="s">
        <v>71</v>
      </c>
      <c r="B370" s="100" t="str">
        <f>VLOOKUP(A370,'CENTROS DE COSTOS'!A:D,2,0)</f>
        <v>0036-0004</v>
      </c>
      <c r="C370" s="100" t="str">
        <f>VLOOKUP(A370,'CENTROS DE COSTOS'!A:D,3,0)</f>
        <v>Wompi Centro</v>
      </c>
      <c r="D370" s="99">
        <v>11001</v>
      </c>
      <c r="E370" s="99">
        <v>3093974</v>
      </c>
      <c r="F370" s="99">
        <v>17046</v>
      </c>
      <c r="G370" s="100" t="s">
        <v>33</v>
      </c>
      <c r="H370" s="99" t="s">
        <v>618</v>
      </c>
      <c r="I370" s="99" t="s">
        <v>71</v>
      </c>
      <c r="J370" s="99" t="s">
        <v>6010</v>
      </c>
      <c r="K370" s="100" t="s">
        <v>1170</v>
      </c>
      <c r="L370" s="99" t="s">
        <v>7400</v>
      </c>
      <c r="M370" s="101">
        <v>45994.333333333343</v>
      </c>
      <c r="N370" s="101">
        <v>45996.458333333343</v>
      </c>
      <c r="O370" s="100" t="s">
        <v>35</v>
      </c>
      <c r="P370" s="100" t="s">
        <v>35</v>
      </c>
      <c r="Q370" s="99" t="s">
        <v>1414</v>
      </c>
      <c r="R370" s="99" t="s">
        <v>1415</v>
      </c>
      <c r="S370" s="99" t="s">
        <v>9501</v>
      </c>
      <c r="T370" s="99" t="s">
        <v>1172</v>
      </c>
      <c r="U370" s="99">
        <v>64</v>
      </c>
      <c r="V370" s="100" t="str">
        <f>VLOOKUP(D370,TIPOLOGIA!A:F,5,0)</f>
        <v>PRINCIPAL</v>
      </c>
      <c r="W370" s="100" t="str">
        <f>VLOOKUP(D370,TIPOLOGIA!A:F,6,0)</f>
        <v>TERRESTRE</v>
      </c>
      <c r="X370" s="99" t="s">
        <v>1198</v>
      </c>
      <c r="Y370" s="99">
        <v>1</v>
      </c>
      <c r="Z370" s="102">
        <f>IF(T370="SOPORTE_TELEFÓNICO",'TARIFAS 2025'!$B$14,IF(V370="PRINCIPAL",'TARIFAS 2025'!$B$11,IF(V370="INTERMEDIA",'TARIFAS 2025'!$C$11,IF(V370="LEJANA",'TARIFAS 2025'!$D$11))))</f>
        <v>31419</v>
      </c>
      <c r="AA370" s="102">
        <f t="shared" si="5"/>
        <v>31419</v>
      </c>
      <c r="AB370" s="91"/>
      <c r="AC370" s="91"/>
      <c r="AD370" s="91"/>
      <c r="AE370" s="91"/>
      <c r="AF370" s="91"/>
      <c r="AG370" s="91"/>
      <c r="AH370" s="91"/>
      <c r="AI370" s="91"/>
      <c r="AJ370" s="91"/>
      <c r="AK370" s="91"/>
      <c r="AL370" s="91"/>
      <c r="AM370" s="91"/>
      <c r="AN370" s="91"/>
      <c r="AO370" s="91"/>
      <c r="AP370" s="91"/>
      <c r="AQ370" s="91"/>
      <c r="AR370" s="91"/>
      <c r="AS370" s="91"/>
      <c r="AT370" s="91"/>
      <c r="AU370" s="91"/>
      <c r="AV370" s="91"/>
      <c r="AW370" s="91"/>
      <c r="AX370" s="91"/>
      <c r="AY370" s="91"/>
      <c r="AZ370" s="91"/>
      <c r="BA370" s="91"/>
      <c r="BB370" s="91"/>
      <c r="BC370" s="91"/>
      <c r="BD370" s="91"/>
      <c r="BE370" s="91"/>
      <c r="BF370" s="91"/>
      <c r="BG370" s="91"/>
    </row>
    <row r="371" spans="1:59" ht="15.6" x14ac:dyDescent="0.3">
      <c r="A371" s="99" t="s">
        <v>80</v>
      </c>
      <c r="B371" s="100" t="str">
        <f>VLOOKUP(A371,'CENTROS DE COSTOS'!A:D,2,0)</f>
        <v>0036-0001</v>
      </c>
      <c r="C371" s="100" t="str">
        <f>VLOOKUP(A371,'CENTROS DE COSTOS'!A:D,3,0)</f>
        <v>Wompi Costa</v>
      </c>
      <c r="D371" s="99">
        <v>13001</v>
      </c>
      <c r="E371" s="99">
        <v>3104846</v>
      </c>
      <c r="F371" s="99">
        <v>63130</v>
      </c>
      <c r="G371" s="100" t="s">
        <v>33</v>
      </c>
      <c r="H371" s="99" t="s">
        <v>275</v>
      </c>
      <c r="I371" s="99" t="s">
        <v>80</v>
      </c>
      <c r="J371" s="99" t="s">
        <v>1909</v>
      </c>
      <c r="K371" s="100" t="s">
        <v>1170</v>
      </c>
      <c r="L371" s="99" t="s">
        <v>7401</v>
      </c>
      <c r="M371" s="101">
        <v>45995.68472222222</v>
      </c>
      <c r="N371" s="101">
        <v>45996.459722222222</v>
      </c>
      <c r="O371" s="100" t="s">
        <v>35</v>
      </c>
      <c r="P371" s="100" t="s">
        <v>35</v>
      </c>
      <c r="Q371" s="99" t="s">
        <v>1414</v>
      </c>
      <c r="R371" s="99" t="s">
        <v>1415</v>
      </c>
      <c r="S371" s="99" t="s">
        <v>9483</v>
      </c>
      <c r="T371" s="99" t="s">
        <v>1172</v>
      </c>
      <c r="U371" s="99">
        <v>16</v>
      </c>
      <c r="V371" s="100" t="str">
        <f>VLOOKUP(D371,TIPOLOGIA!A:F,5,0)</f>
        <v>PRINCIPAL</v>
      </c>
      <c r="W371" s="100" t="str">
        <f>VLOOKUP(D371,TIPOLOGIA!A:F,6,0)</f>
        <v>TERRESTRE</v>
      </c>
      <c r="X371" s="99" t="s">
        <v>1855</v>
      </c>
      <c r="Y371" s="99">
        <v>1</v>
      </c>
      <c r="Z371" s="102">
        <f>IF(T371="SOPORTE_TELEFÓNICO",'TARIFAS 2025'!$B$14,IF(V371="PRINCIPAL",'TARIFAS 2025'!$B$11,IF(V371="INTERMEDIA",'TARIFAS 2025'!$C$11,IF(V371="LEJANA",'TARIFAS 2025'!$D$11))))</f>
        <v>31419</v>
      </c>
      <c r="AA371" s="102">
        <f t="shared" si="5"/>
        <v>31419</v>
      </c>
      <c r="AB371" s="91"/>
      <c r="AC371" s="91"/>
      <c r="AD371" s="91"/>
      <c r="AE371" s="91"/>
      <c r="AF371" s="91"/>
      <c r="AG371" s="91"/>
      <c r="AH371" s="91"/>
      <c r="AI371" s="91"/>
      <c r="AJ371" s="91"/>
      <c r="AK371" s="91"/>
      <c r="AL371" s="91"/>
      <c r="AM371" s="91"/>
      <c r="AN371" s="91"/>
      <c r="AO371" s="91"/>
      <c r="AP371" s="91"/>
      <c r="AQ371" s="91"/>
      <c r="AR371" s="91"/>
      <c r="AS371" s="91"/>
      <c r="AT371" s="91"/>
      <c r="AU371" s="91"/>
      <c r="AV371" s="91"/>
      <c r="AW371" s="91"/>
      <c r="AX371" s="91"/>
      <c r="AY371" s="91"/>
      <c r="AZ371" s="91"/>
      <c r="BA371" s="91"/>
      <c r="BB371" s="91"/>
      <c r="BC371" s="91"/>
      <c r="BD371" s="91"/>
      <c r="BE371" s="91"/>
      <c r="BF371" s="91"/>
      <c r="BG371" s="91"/>
    </row>
    <row r="372" spans="1:59" ht="15.6" x14ac:dyDescent="0.3">
      <c r="A372" s="99" t="s">
        <v>74</v>
      </c>
      <c r="B372" s="100" t="str">
        <f>VLOOKUP(A372,'CENTROS DE COSTOS'!A:D,2,0)</f>
        <v>0036-0007</v>
      </c>
      <c r="C372" s="100" t="str">
        <f>VLOOKUP(A372,'CENTROS DE COSTOS'!A:D,3,0)</f>
        <v>Wompi Santander</v>
      </c>
      <c r="D372" s="99">
        <v>68001</v>
      </c>
      <c r="E372" s="99">
        <v>3099583</v>
      </c>
      <c r="F372" s="99">
        <v>38505</v>
      </c>
      <c r="G372" s="100" t="s">
        <v>33</v>
      </c>
      <c r="H372" s="99" t="s">
        <v>963</v>
      </c>
      <c r="I372" s="99" t="s">
        <v>74</v>
      </c>
      <c r="J372" s="99" t="s">
        <v>6011</v>
      </c>
      <c r="K372" s="100" t="s">
        <v>1170</v>
      </c>
      <c r="L372" s="99" t="s">
        <v>7402</v>
      </c>
      <c r="M372" s="101">
        <v>45995.333333333343</v>
      </c>
      <c r="N372" s="101">
        <v>45996.461111111108</v>
      </c>
      <c r="O372" s="100" t="s">
        <v>35</v>
      </c>
      <c r="P372" s="100" t="s">
        <v>35</v>
      </c>
      <c r="Q372" s="99" t="s">
        <v>1414</v>
      </c>
      <c r="R372" s="99" t="s">
        <v>1415</v>
      </c>
      <c r="S372" s="99" t="s">
        <v>9502</v>
      </c>
      <c r="T372" s="99" t="s">
        <v>1172</v>
      </c>
      <c r="U372" s="99">
        <v>48</v>
      </c>
      <c r="V372" s="100" t="str">
        <f>VLOOKUP(D372,TIPOLOGIA!A:F,5,0)</f>
        <v>PRINCIPAL</v>
      </c>
      <c r="W372" s="100" t="str">
        <f>VLOOKUP(D372,TIPOLOGIA!A:F,6,0)</f>
        <v>TERRESTRE</v>
      </c>
      <c r="X372" s="99" t="s">
        <v>1336</v>
      </c>
      <c r="Y372" s="99">
        <v>1</v>
      </c>
      <c r="Z372" s="102">
        <f>IF(T372="SOPORTE_TELEFÓNICO",'TARIFAS 2025'!$B$14,IF(V372="PRINCIPAL",'TARIFAS 2025'!$B$11,IF(V372="INTERMEDIA",'TARIFAS 2025'!$C$11,IF(V372="LEJANA",'TARIFAS 2025'!$D$11))))</f>
        <v>31419</v>
      </c>
      <c r="AA372" s="102">
        <f t="shared" si="5"/>
        <v>31419</v>
      </c>
      <c r="AB372" s="91"/>
      <c r="AC372" s="91"/>
      <c r="AD372" s="91"/>
      <c r="AE372" s="91"/>
      <c r="AF372" s="91"/>
      <c r="AG372" s="91"/>
      <c r="AH372" s="91"/>
      <c r="AI372" s="91"/>
      <c r="AJ372" s="91"/>
      <c r="AK372" s="91"/>
      <c r="AL372" s="91"/>
      <c r="AM372" s="91"/>
      <c r="AN372" s="91"/>
      <c r="AO372" s="91"/>
      <c r="AP372" s="91"/>
      <c r="AQ372" s="91"/>
      <c r="AR372" s="91"/>
      <c r="AS372" s="91"/>
      <c r="AT372" s="91"/>
      <c r="AU372" s="91"/>
      <c r="AV372" s="91"/>
      <c r="AW372" s="91"/>
      <c r="AX372" s="91"/>
      <c r="AY372" s="91"/>
      <c r="AZ372" s="91"/>
      <c r="BA372" s="91"/>
      <c r="BB372" s="91"/>
      <c r="BC372" s="91"/>
      <c r="BD372" s="91"/>
      <c r="BE372" s="91"/>
      <c r="BF372" s="91"/>
      <c r="BG372" s="91"/>
    </row>
    <row r="373" spans="1:59" ht="15.6" x14ac:dyDescent="0.3">
      <c r="A373" s="99" t="s">
        <v>77</v>
      </c>
      <c r="B373" s="100" t="str">
        <f>VLOOKUP(A373,'CENTROS DE COSTOS'!A:D,2,0)</f>
        <v>0036-0003</v>
      </c>
      <c r="C373" s="100" t="str">
        <f>VLOOKUP(A373,'CENTROS DE COSTOS'!A:D,3,0)</f>
        <v>Wompi Suroccidente</v>
      </c>
      <c r="D373" s="99">
        <v>76001</v>
      </c>
      <c r="E373" s="99">
        <v>3102333</v>
      </c>
      <c r="F373" s="99">
        <v>56203</v>
      </c>
      <c r="G373" s="100" t="s">
        <v>33</v>
      </c>
      <c r="H373" s="99" t="s">
        <v>1101</v>
      </c>
      <c r="I373" s="99" t="s">
        <v>77</v>
      </c>
      <c r="J373" s="99" t="s">
        <v>6012</v>
      </c>
      <c r="K373" s="100" t="s">
        <v>1170</v>
      </c>
      <c r="L373" s="99" t="s">
        <v>7403</v>
      </c>
      <c r="M373" s="101">
        <v>45995.443055555559</v>
      </c>
      <c r="N373" s="101">
        <v>45996.461805555547</v>
      </c>
      <c r="O373" s="100" t="s">
        <v>35</v>
      </c>
      <c r="P373" s="100" t="s">
        <v>35</v>
      </c>
      <c r="Q373" s="99" t="s">
        <v>1414</v>
      </c>
      <c r="R373" s="99" t="s">
        <v>1415</v>
      </c>
      <c r="S373" s="99" t="s">
        <v>9503</v>
      </c>
      <c r="T373" s="99" t="s">
        <v>1172</v>
      </c>
      <c r="U373" s="99">
        <v>56</v>
      </c>
      <c r="V373" s="100" t="str">
        <f>VLOOKUP(D373,TIPOLOGIA!A:F,5,0)</f>
        <v>PRINCIPAL</v>
      </c>
      <c r="W373" s="100" t="str">
        <f>VLOOKUP(D373,TIPOLOGIA!A:F,6,0)</f>
        <v>TERRESTRE</v>
      </c>
      <c r="X373" s="99" t="s">
        <v>1260</v>
      </c>
      <c r="Y373" s="99">
        <v>1</v>
      </c>
      <c r="Z373" s="102">
        <f>IF(T373="SOPORTE_TELEFÓNICO",'TARIFAS 2025'!$B$14,IF(V373="PRINCIPAL",'TARIFAS 2025'!$B$11,IF(V373="INTERMEDIA",'TARIFAS 2025'!$C$11,IF(V373="LEJANA",'TARIFAS 2025'!$D$11))))</f>
        <v>31419</v>
      </c>
      <c r="AA373" s="102">
        <f t="shared" si="5"/>
        <v>31419</v>
      </c>
      <c r="AB373" s="91"/>
      <c r="AC373" s="91"/>
      <c r="AD373" s="91"/>
      <c r="AE373" s="91"/>
      <c r="AF373" s="91"/>
      <c r="AG373" s="91"/>
      <c r="AH373" s="91"/>
      <c r="AI373" s="91"/>
      <c r="AJ373" s="91"/>
      <c r="AK373" s="91"/>
      <c r="AL373" s="91"/>
      <c r="AM373" s="91"/>
      <c r="AN373" s="91"/>
      <c r="AO373" s="91"/>
      <c r="AP373" s="91"/>
      <c r="AQ373" s="91"/>
      <c r="AR373" s="91"/>
      <c r="AS373" s="91"/>
      <c r="AT373" s="91"/>
      <c r="AU373" s="91"/>
      <c r="AV373" s="91"/>
      <c r="AW373" s="91"/>
      <c r="AX373" s="91"/>
      <c r="AY373" s="91"/>
      <c r="AZ373" s="91"/>
      <c r="BA373" s="91"/>
      <c r="BB373" s="91"/>
      <c r="BC373" s="91"/>
      <c r="BD373" s="91"/>
      <c r="BE373" s="91"/>
      <c r="BF373" s="91"/>
      <c r="BG373" s="91"/>
    </row>
    <row r="374" spans="1:59" ht="15.6" x14ac:dyDescent="0.3">
      <c r="A374" s="99" t="s">
        <v>85</v>
      </c>
      <c r="B374" s="100" t="str">
        <f>VLOOKUP(A374,'CENTROS DE COSTOS'!A:D,2,0)</f>
        <v>0036-0006</v>
      </c>
      <c r="C374" s="100" t="str">
        <f>VLOOKUP(A374,'CENTROS DE COSTOS'!A:D,3,0)</f>
        <v>Wompi Oriente</v>
      </c>
      <c r="D374" s="99">
        <v>73001</v>
      </c>
      <c r="E374" s="99">
        <v>3101846</v>
      </c>
      <c r="F374" s="99">
        <v>58685</v>
      </c>
      <c r="G374" s="100" t="s">
        <v>33</v>
      </c>
      <c r="H374" s="99" t="s">
        <v>1056</v>
      </c>
      <c r="I374" s="99" t="s">
        <v>85</v>
      </c>
      <c r="J374" s="99" t="s">
        <v>6013</v>
      </c>
      <c r="K374" s="100" t="s">
        <v>1170</v>
      </c>
      <c r="L374" s="99" t="s">
        <v>7404</v>
      </c>
      <c r="M374" s="101">
        <v>45995.415277777778</v>
      </c>
      <c r="N374" s="101">
        <v>45996.463888888888</v>
      </c>
      <c r="O374" s="100" t="s">
        <v>35</v>
      </c>
      <c r="P374" s="100" t="s">
        <v>35</v>
      </c>
      <c r="Q374" s="99" t="s">
        <v>1414</v>
      </c>
      <c r="R374" s="99" t="s">
        <v>1415</v>
      </c>
      <c r="S374" s="99" t="s">
        <v>9491</v>
      </c>
      <c r="T374" s="99" t="s">
        <v>1172</v>
      </c>
      <c r="U374" s="99">
        <v>64</v>
      </c>
      <c r="V374" s="100" t="str">
        <f>VLOOKUP(D374,TIPOLOGIA!A:F,5,0)</f>
        <v>PRINCIPAL</v>
      </c>
      <c r="W374" s="100" t="str">
        <f>VLOOKUP(D374,TIPOLOGIA!A:F,6,0)</f>
        <v>TERRESTRE</v>
      </c>
      <c r="X374" s="99" t="s">
        <v>1308</v>
      </c>
      <c r="Y374" s="99">
        <v>1</v>
      </c>
      <c r="Z374" s="102">
        <f>IF(T374="SOPORTE_TELEFÓNICO",'TARIFAS 2025'!$B$14,IF(V374="PRINCIPAL",'TARIFAS 2025'!$B$11,IF(V374="INTERMEDIA",'TARIFAS 2025'!$C$11,IF(V374="LEJANA",'TARIFAS 2025'!$D$11))))</f>
        <v>31419</v>
      </c>
      <c r="AA374" s="102">
        <f t="shared" si="5"/>
        <v>31419</v>
      </c>
      <c r="AB374" s="91"/>
      <c r="AC374" s="91"/>
      <c r="AD374" s="91"/>
      <c r="AE374" s="91"/>
      <c r="AF374" s="91"/>
      <c r="AG374" s="91"/>
      <c r="AH374" s="91"/>
      <c r="AI374" s="91"/>
      <c r="AJ374" s="91"/>
      <c r="AK374" s="91"/>
      <c r="AL374" s="91"/>
      <c r="AM374" s="91"/>
      <c r="AN374" s="91"/>
      <c r="AO374" s="91"/>
      <c r="AP374" s="91"/>
      <c r="AQ374" s="91"/>
      <c r="AR374" s="91"/>
      <c r="AS374" s="91"/>
      <c r="AT374" s="91"/>
      <c r="AU374" s="91"/>
      <c r="AV374" s="91"/>
      <c r="AW374" s="91"/>
      <c r="AX374" s="91"/>
      <c r="AY374" s="91"/>
      <c r="AZ374" s="91"/>
      <c r="BA374" s="91"/>
      <c r="BB374" s="91"/>
      <c r="BC374" s="91"/>
      <c r="BD374" s="91"/>
      <c r="BE374" s="91"/>
      <c r="BF374" s="91"/>
      <c r="BG374" s="91"/>
    </row>
    <row r="375" spans="1:59" ht="15.6" x14ac:dyDescent="0.3">
      <c r="A375" s="99" t="s">
        <v>98</v>
      </c>
      <c r="B375" s="100" t="str">
        <f>VLOOKUP(A375,'CENTROS DE COSTOS'!A:D,2,0)</f>
        <v>0036-0006</v>
      </c>
      <c r="C375" s="100" t="str">
        <f>VLOOKUP(A375,'CENTROS DE COSTOS'!A:D,3,0)</f>
        <v>Wompi Oriente</v>
      </c>
      <c r="D375" s="99">
        <v>50001</v>
      </c>
      <c r="E375" s="99">
        <v>3104254</v>
      </c>
      <c r="F375" s="99">
        <v>77610</v>
      </c>
      <c r="G375" s="100" t="s">
        <v>33</v>
      </c>
      <c r="H375" s="99" t="s">
        <v>814</v>
      </c>
      <c r="I375" s="99" t="s">
        <v>98</v>
      </c>
      <c r="J375" s="99" t="s">
        <v>1581</v>
      </c>
      <c r="K375" s="100" t="s">
        <v>1170</v>
      </c>
      <c r="L375" s="99" t="s">
        <v>7405</v>
      </c>
      <c r="M375" s="101">
        <v>45995.645833333343</v>
      </c>
      <c r="N375" s="101">
        <v>45996.46875</v>
      </c>
      <c r="O375" s="100" t="s">
        <v>35</v>
      </c>
      <c r="P375" s="100" t="s">
        <v>35</v>
      </c>
      <c r="Q375" s="99" t="s">
        <v>1414</v>
      </c>
      <c r="R375" s="99" t="s">
        <v>1415</v>
      </c>
      <c r="S375" s="99" t="s">
        <v>9504</v>
      </c>
      <c r="T375" s="99" t="s">
        <v>1172</v>
      </c>
      <c r="U375" s="99">
        <v>32</v>
      </c>
      <c r="V375" s="100" t="str">
        <f>VLOOKUP(D375,TIPOLOGIA!A:F,5,0)</f>
        <v>PRINCIPAL</v>
      </c>
      <c r="W375" s="100" t="str">
        <f>VLOOKUP(D375,TIPOLOGIA!A:F,6,0)</f>
        <v>TERRESTRE</v>
      </c>
      <c r="X375" s="99" t="s">
        <v>1261</v>
      </c>
      <c r="Y375" s="99">
        <v>1</v>
      </c>
      <c r="Z375" s="102">
        <f>IF(T375="SOPORTE_TELEFÓNICO",'TARIFAS 2025'!$B$14,IF(V375="PRINCIPAL",'TARIFAS 2025'!$B$11,IF(V375="INTERMEDIA",'TARIFAS 2025'!$C$11,IF(V375="LEJANA",'TARIFAS 2025'!$D$11))))</f>
        <v>31419</v>
      </c>
      <c r="AA375" s="102">
        <f t="shared" si="5"/>
        <v>31419</v>
      </c>
      <c r="AB375" s="91"/>
      <c r="AC375" s="91"/>
      <c r="AD375" s="91"/>
      <c r="AE375" s="91"/>
      <c r="AF375" s="91"/>
      <c r="AG375" s="91"/>
      <c r="AH375" s="91"/>
      <c r="AI375" s="91"/>
      <c r="AJ375" s="91"/>
      <c r="AK375" s="91"/>
      <c r="AL375" s="91"/>
      <c r="AM375" s="91"/>
      <c r="AN375" s="91"/>
      <c r="AO375" s="91"/>
      <c r="AP375" s="91"/>
      <c r="AQ375" s="91"/>
      <c r="AR375" s="91"/>
      <c r="AS375" s="91"/>
      <c r="AT375" s="91"/>
      <c r="AU375" s="91"/>
      <c r="AV375" s="91"/>
      <c r="AW375" s="91"/>
      <c r="AX375" s="91"/>
      <c r="AY375" s="91"/>
      <c r="AZ375" s="91"/>
      <c r="BA375" s="91"/>
      <c r="BB375" s="91"/>
      <c r="BC375" s="91"/>
      <c r="BD375" s="91"/>
      <c r="BE375" s="91"/>
      <c r="BF375" s="91"/>
      <c r="BG375" s="91"/>
    </row>
    <row r="376" spans="1:59" ht="15.6" x14ac:dyDescent="0.3">
      <c r="A376" s="99" t="s">
        <v>86</v>
      </c>
      <c r="B376" s="100" t="str">
        <f>VLOOKUP(A376,'CENTROS DE COSTOS'!A:D,2,0)</f>
        <v>0036-0002</v>
      </c>
      <c r="C376" s="100" t="str">
        <f>VLOOKUP(A376,'CENTROS DE COSTOS'!A:D,3,0)</f>
        <v>Wompi Eje Cafetero</v>
      </c>
      <c r="D376" s="99">
        <v>17001</v>
      </c>
      <c r="E376" s="99">
        <v>3078963</v>
      </c>
      <c r="F376" s="99">
        <v>45898</v>
      </c>
      <c r="G376" s="100" t="s">
        <v>33</v>
      </c>
      <c r="H376" s="99" t="s">
        <v>126</v>
      </c>
      <c r="I376" s="99" t="s">
        <v>86</v>
      </c>
      <c r="J376" s="99" t="s">
        <v>6014</v>
      </c>
      <c r="K376" s="100" t="s">
        <v>1170</v>
      </c>
      <c r="L376" s="99" t="s">
        <v>7406</v>
      </c>
      <c r="M376" s="101">
        <v>45992.333333333343</v>
      </c>
      <c r="N376" s="101">
        <v>45996.473611111112</v>
      </c>
      <c r="O376" s="100" t="s">
        <v>35</v>
      </c>
      <c r="P376" s="100" t="s">
        <v>35</v>
      </c>
      <c r="Q376" s="99" t="s">
        <v>1414</v>
      </c>
      <c r="R376" s="99" t="s">
        <v>1415</v>
      </c>
      <c r="S376" s="99" t="s">
        <v>9505</v>
      </c>
      <c r="T376" s="99" t="s">
        <v>1172</v>
      </c>
      <c r="U376" s="99">
        <v>32</v>
      </c>
      <c r="V376" s="100" t="str">
        <f>VLOOKUP(D376,TIPOLOGIA!A:F,5,0)</f>
        <v>PRINCIPAL</v>
      </c>
      <c r="W376" s="100" t="str">
        <f>VLOOKUP(D376,TIPOLOGIA!A:F,6,0)</f>
        <v>TERRESTRE</v>
      </c>
      <c r="X376" s="99" t="s">
        <v>1207</v>
      </c>
      <c r="Y376" s="99">
        <v>1</v>
      </c>
      <c r="Z376" s="102">
        <f>IF(T376="SOPORTE_TELEFÓNICO",'TARIFAS 2025'!$B$14,IF(V376="PRINCIPAL",'TARIFAS 2025'!$B$11,IF(V376="INTERMEDIA",'TARIFAS 2025'!$C$11,IF(V376="LEJANA",'TARIFAS 2025'!$D$11))))</f>
        <v>31419</v>
      </c>
      <c r="AA376" s="102">
        <f t="shared" si="5"/>
        <v>31419</v>
      </c>
      <c r="AB376" s="91"/>
      <c r="AC376" s="91"/>
      <c r="AD376" s="91"/>
      <c r="AE376" s="91"/>
      <c r="AF376" s="91"/>
      <c r="AG376" s="91"/>
      <c r="AH376" s="91"/>
      <c r="AI376" s="91"/>
      <c r="AJ376" s="91"/>
      <c r="AK376" s="91"/>
      <c r="AL376" s="91"/>
      <c r="AM376" s="91"/>
      <c r="AN376" s="91"/>
      <c r="AO376" s="91"/>
      <c r="AP376" s="91"/>
      <c r="AQ376" s="91"/>
      <c r="AR376" s="91"/>
      <c r="AS376" s="91"/>
      <c r="AT376" s="91"/>
      <c r="AU376" s="91"/>
      <c r="AV376" s="91"/>
      <c r="AW376" s="91"/>
      <c r="AX376" s="91"/>
      <c r="AY376" s="91"/>
      <c r="AZ376" s="91"/>
      <c r="BA376" s="91"/>
      <c r="BB376" s="91"/>
      <c r="BC376" s="91"/>
      <c r="BD376" s="91"/>
      <c r="BE376" s="91"/>
      <c r="BF376" s="91"/>
      <c r="BG376" s="91"/>
    </row>
    <row r="377" spans="1:59" ht="15.6" x14ac:dyDescent="0.3">
      <c r="A377" s="99" t="s">
        <v>90</v>
      </c>
      <c r="B377" s="100" t="str">
        <f>VLOOKUP(A377,'CENTROS DE COSTOS'!A:D,2,0)</f>
        <v>0036-0006</v>
      </c>
      <c r="C377" s="100" t="str">
        <f>VLOOKUP(A377,'CENTROS DE COSTOS'!A:D,3,0)</f>
        <v>Wompi Oriente</v>
      </c>
      <c r="D377" s="99">
        <v>41001</v>
      </c>
      <c r="E377" s="99">
        <v>3101792</v>
      </c>
      <c r="F377" s="99">
        <v>75569</v>
      </c>
      <c r="G377" s="100" t="s">
        <v>33</v>
      </c>
      <c r="H377" s="99" t="s">
        <v>740</v>
      </c>
      <c r="I377" s="99" t="s">
        <v>90</v>
      </c>
      <c r="J377" s="99" t="s">
        <v>1937</v>
      </c>
      <c r="K377" s="100" t="s">
        <v>1170</v>
      </c>
      <c r="L377" s="99" t="s">
        <v>7407</v>
      </c>
      <c r="M377" s="101">
        <v>45995.431944444441</v>
      </c>
      <c r="N377" s="101">
        <v>45996.476388888892</v>
      </c>
      <c r="O377" s="100" t="s">
        <v>35</v>
      </c>
      <c r="P377" s="100" t="s">
        <v>35</v>
      </c>
      <c r="Q377" s="99" t="s">
        <v>1414</v>
      </c>
      <c r="R377" s="99" t="s">
        <v>1415</v>
      </c>
      <c r="S377" s="99" t="s">
        <v>9506</v>
      </c>
      <c r="T377" s="99" t="s">
        <v>1172</v>
      </c>
      <c r="U377" s="99">
        <v>16</v>
      </c>
      <c r="V377" s="100" t="str">
        <f>VLOOKUP(D377,TIPOLOGIA!A:F,5,0)</f>
        <v>PRINCIPAL</v>
      </c>
      <c r="W377" s="100" t="str">
        <f>VLOOKUP(D377,TIPOLOGIA!A:F,6,0)</f>
        <v>TERRESTRE</v>
      </c>
      <c r="X377" s="99" t="s">
        <v>1214</v>
      </c>
      <c r="Y377" s="99">
        <v>1</v>
      </c>
      <c r="Z377" s="102">
        <f>IF(T377="SOPORTE_TELEFÓNICO",'TARIFAS 2025'!$B$14,IF(V377="PRINCIPAL",'TARIFAS 2025'!$B$11,IF(V377="INTERMEDIA",'TARIFAS 2025'!$C$11,IF(V377="LEJANA",'TARIFAS 2025'!$D$11))))</f>
        <v>31419</v>
      </c>
      <c r="AA377" s="102">
        <f t="shared" si="5"/>
        <v>31419</v>
      </c>
      <c r="AB377" s="91"/>
      <c r="AC377" s="91"/>
      <c r="AD377" s="91"/>
      <c r="AE377" s="91"/>
      <c r="AF377" s="91"/>
      <c r="AG377" s="91"/>
      <c r="AH377" s="91"/>
      <c r="AI377" s="91"/>
      <c r="AJ377" s="91"/>
      <c r="AK377" s="91"/>
      <c r="AL377" s="91"/>
      <c r="AM377" s="91"/>
      <c r="AN377" s="91"/>
      <c r="AO377" s="91"/>
      <c r="AP377" s="91"/>
      <c r="AQ377" s="91"/>
      <c r="AR377" s="91"/>
      <c r="AS377" s="91"/>
      <c r="AT377" s="91"/>
      <c r="AU377" s="91"/>
      <c r="AV377" s="91"/>
      <c r="AW377" s="91"/>
      <c r="AX377" s="91"/>
      <c r="AY377" s="91"/>
      <c r="AZ377" s="91"/>
      <c r="BA377" s="91"/>
      <c r="BB377" s="91"/>
      <c r="BC377" s="91"/>
      <c r="BD377" s="91"/>
      <c r="BE377" s="91"/>
      <c r="BF377" s="91"/>
      <c r="BG377" s="91"/>
    </row>
    <row r="378" spans="1:59" ht="15.6" x14ac:dyDescent="0.3">
      <c r="A378" s="99" t="s">
        <v>81</v>
      </c>
      <c r="B378" s="100" t="str">
        <f>VLOOKUP(A378,'CENTROS DE COSTOS'!A:D,2,0)</f>
        <v>0036-0007</v>
      </c>
      <c r="C378" s="100" t="str">
        <f>VLOOKUP(A378,'CENTROS DE COSTOS'!A:D,3,0)</f>
        <v>Wompi Santander</v>
      </c>
      <c r="D378" s="99">
        <v>54001</v>
      </c>
      <c r="E378" s="99">
        <v>3096594</v>
      </c>
      <c r="F378" s="99">
        <v>48278</v>
      </c>
      <c r="G378" s="100" t="s">
        <v>33</v>
      </c>
      <c r="H378" s="99" t="s">
        <v>891</v>
      </c>
      <c r="I378" s="99" t="s">
        <v>81</v>
      </c>
      <c r="J378" s="99" t="s">
        <v>6015</v>
      </c>
      <c r="K378" s="100" t="s">
        <v>1170</v>
      </c>
      <c r="L378" s="99" t="s">
        <v>7408</v>
      </c>
      <c r="M378" s="101">
        <v>45994.474999999999</v>
      </c>
      <c r="N378" s="101">
        <v>45996.480555555558</v>
      </c>
      <c r="O378" s="100" t="s">
        <v>35</v>
      </c>
      <c r="P378" s="100" t="s">
        <v>35</v>
      </c>
      <c r="Q378" s="99" t="s">
        <v>1414</v>
      </c>
      <c r="R378" s="99" t="s">
        <v>1415</v>
      </c>
      <c r="S378" s="99" t="s">
        <v>9507</v>
      </c>
      <c r="T378" s="99" t="s">
        <v>1172</v>
      </c>
      <c r="U378" s="99">
        <v>48</v>
      </c>
      <c r="V378" s="100" t="str">
        <f>VLOOKUP(D378,TIPOLOGIA!A:F,5,0)</f>
        <v>PRINCIPAL</v>
      </c>
      <c r="W378" s="100" t="str">
        <f>VLOOKUP(D378,TIPOLOGIA!A:F,6,0)</f>
        <v>TERRESTRE</v>
      </c>
      <c r="X378" s="99" t="s">
        <v>11194</v>
      </c>
      <c r="Y378" s="99">
        <v>1</v>
      </c>
      <c r="Z378" s="102">
        <f>IF(T378="SOPORTE_TELEFÓNICO",'TARIFAS 2025'!$B$14,IF(V378="PRINCIPAL",'TARIFAS 2025'!$B$11,IF(V378="INTERMEDIA",'TARIFAS 2025'!$C$11,IF(V378="LEJANA",'TARIFAS 2025'!$D$11))))</f>
        <v>31419</v>
      </c>
      <c r="AA378" s="102">
        <f t="shared" si="5"/>
        <v>31419</v>
      </c>
      <c r="AB378" s="91"/>
      <c r="AC378" s="91"/>
      <c r="AD378" s="91"/>
      <c r="AE378" s="91"/>
      <c r="AF378" s="91"/>
      <c r="AG378" s="91"/>
      <c r="AH378" s="91"/>
      <c r="AI378" s="91"/>
      <c r="AJ378" s="91"/>
      <c r="AK378" s="91"/>
      <c r="AL378" s="91"/>
      <c r="AM378" s="91"/>
      <c r="AN378" s="91"/>
      <c r="AO378" s="91"/>
      <c r="AP378" s="91"/>
      <c r="AQ378" s="91"/>
      <c r="AR378" s="91"/>
      <c r="AS378" s="91"/>
      <c r="AT378" s="91"/>
      <c r="AU378" s="91"/>
      <c r="AV378" s="91"/>
      <c r="AW378" s="91"/>
      <c r="AX378" s="91"/>
      <c r="AY378" s="91"/>
      <c r="AZ378" s="91"/>
      <c r="BA378" s="91"/>
      <c r="BB378" s="91"/>
      <c r="BC378" s="91"/>
      <c r="BD378" s="91"/>
      <c r="BE378" s="91"/>
      <c r="BF378" s="91"/>
      <c r="BG378" s="91"/>
    </row>
    <row r="379" spans="1:59" ht="15.6" x14ac:dyDescent="0.3">
      <c r="A379" s="99" t="s">
        <v>71</v>
      </c>
      <c r="B379" s="100" t="str">
        <f>VLOOKUP(A379,'CENTROS DE COSTOS'!A:D,2,0)</f>
        <v>0036-0004</v>
      </c>
      <c r="C379" s="100" t="str">
        <f>VLOOKUP(A379,'CENTROS DE COSTOS'!A:D,3,0)</f>
        <v>Wompi Centro</v>
      </c>
      <c r="D379" s="99">
        <v>11001</v>
      </c>
      <c r="E379" s="99">
        <v>3097704</v>
      </c>
      <c r="F379" s="99">
        <v>79979</v>
      </c>
      <c r="G379" s="100" t="s">
        <v>33</v>
      </c>
      <c r="H379" s="99" t="s">
        <v>618</v>
      </c>
      <c r="I379" s="99" t="s">
        <v>71</v>
      </c>
      <c r="J379" s="99" t="s">
        <v>6016</v>
      </c>
      <c r="K379" s="100" t="s">
        <v>1170</v>
      </c>
      <c r="L379" s="99" t="s">
        <v>7409</v>
      </c>
      <c r="M379" s="101">
        <v>45994.549305555563</v>
      </c>
      <c r="N379" s="101">
        <v>45996.481944444437</v>
      </c>
      <c r="O379" s="100" t="s">
        <v>35</v>
      </c>
      <c r="P379" s="100" t="s">
        <v>35</v>
      </c>
      <c r="Q379" s="99" t="s">
        <v>1414</v>
      </c>
      <c r="R379" s="99" t="s">
        <v>1415</v>
      </c>
      <c r="S379" s="99" t="s">
        <v>9508</v>
      </c>
      <c r="T379" s="99" t="s">
        <v>1172</v>
      </c>
      <c r="U379" s="99">
        <v>16</v>
      </c>
      <c r="V379" s="100" t="str">
        <f>VLOOKUP(D379,TIPOLOGIA!A:F,5,0)</f>
        <v>PRINCIPAL</v>
      </c>
      <c r="W379" s="100" t="str">
        <f>VLOOKUP(D379,TIPOLOGIA!A:F,6,0)</f>
        <v>TERRESTRE</v>
      </c>
      <c r="X379" s="99" t="s">
        <v>1216</v>
      </c>
      <c r="Y379" s="99">
        <v>1</v>
      </c>
      <c r="Z379" s="102">
        <f>IF(T379="SOPORTE_TELEFÓNICO",'TARIFAS 2025'!$B$14,IF(V379="PRINCIPAL",'TARIFAS 2025'!$B$11,IF(V379="INTERMEDIA",'TARIFAS 2025'!$C$11,IF(V379="LEJANA",'TARIFAS 2025'!$D$11))))</f>
        <v>31419</v>
      </c>
      <c r="AA379" s="102">
        <f t="shared" si="5"/>
        <v>31419</v>
      </c>
      <c r="AB379" s="91"/>
      <c r="AC379" s="91"/>
      <c r="AD379" s="91"/>
      <c r="AE379" s="91"/>
      <c r="AF379" s="91"/>
      <c r="AG379" s="91"/>
      <c r="AH379" s="91"/>
      <c r="AI379" s="91"/>
      <c r="AJ379" s="91"/>
      <c r="AK379" s="91"/>
      <c r="AL379" s="91"/>
      <c r="AM379" s="91"/>
      <c r="AN379" s="91"/>
      <c r="AO379" s="91"/>
      <c r="AP379" s="91"/>
      <c r="AQ379" s="91"/>
      <c r="AR379" s="91"/>
      <c r="AS379" s="91"/>
      <c r="AT379" s="91"/>
      <c r="AU379" s="91"/>
      <c r="AV379" s="91"/>
      <c r="AW379" s="91"/>
      <c r="AX379" s="91"/>
      <c r="AY379" s="91"/>
      <c r="AZ379" s="91"/>
      <c r="BA379" s="91"/>
      <c r="BB379" s="91"/>
      <c r="BC379" s="91"/>
      <c r="BD379" s="91"/>
      <c r="BE379" s="91"/>
      <c r="BF379" s="91"/>
      <c r="BG379" s="91"/>
    </row>
    <row r="380" spans="1:59" ht="15.6" x14ac:dyDescent="0.3">
      <c r="A380" s="99" t="s">
        <v>71</v>
      </c>
      <c r="B380" s="100" t="str">
        <f>VLOOKUP(A380,'CENTROS DE COSTOS'!A:D,2,0)</f>
        <v>0036-0004</v>
      </c>
      <c r="C380" s="100" t="str">
        <f>VLOOKUP(A380,'CENTROS DE COSTOS'!A:D,3,0)</f>
        <v>Wompi Centro</v>
      </c>
      <c r="D380" s="99">
        <v>11001</v>
      </c>
      <c r="E380" s="99">
        <v>3097498</v>
      </c>
      <c r="F380" s="99">
        <v>35051</v>
      </c>
      <c r="G380" s="100" t="s">
        <v>33</v>
      </c>
      <c r="H380" s="99" t="s">
        <v>618</v>
      </c>
      <c r="I380" s="99" t="s">
        <v>71</v>
      </c>
      <c r="J380" s="99" t="s">
        <v>1503</v>
      </c>
      <c r="K380" s="100" t="s">
        <v>1170</v>
      </c>
      <c r="L380" s="99" t="s">
        <v>7410</v>
      </c>
      <c r="M380" s="101">
        <v>45994.542361111111</v>
      </c>
      <c r="N380" s="101">
        <v>45996.48333333333</v>
      </c>
      <c r="O380" s="100" t="s">
        <v>35</v>
      </c>
      <c r="P380" s="100" t="s">
        <v>35</v>
      </c>
      <c r="Q380" s="99" t="s">
        <v>1414</v>
      </c>
      <c r="R380" s="99" t="s">
        <v>1415</v>
      </c>
      <c r="S380" s="99" t="s">
        <v>9509</v>
      </c>
      <c r="T380" s="99" t="s">
        <v>1172</v>
      </c>
      <c r="U380" s="99">
        <v>48</v>
      </c>
      <c r="V380" s="100" t="str">
        <f>VLOOKUP(D380,TIPOLOGIA!A:F,5,0)</f>
        <v>PRINCIPAL</v>
      </c>
      <c r="W380" s="100" t="str">
        <f>VLOOKUP(D380,TIPOLOGIA!A:F,6,0)</f>
        <v>TERRESTRE</v>
      </c>
      <c r="X380" s="99" t="s">
        <v>1312</v>
      </c>
      <c r="Y380" s="99">
        <v>1</v>
      </c>
      <c r="Z380" s="102">
        <f>IF(T380="SOPORTE_TELEFÓNICO",'TARIFAS 2025'!$B$14,IF(V380="PRINCIPAL",'TARIFAS 2025'!$B$11,IF(V380="INTERMEDIA",'TARIFAS 2025'!$C$11,IF(V380="LEJANA",'TARIFAS 2025'!$D$11))))</f>
        <v>31419</v>
      </c>
      <c r="AA380" s="102">
        <f t="shared" ref="AA380:AA442" si="6">Z380*Y380</f>
        <v>31419</v>
      </c>
      <c r="AB380" s="91"/>
      <c r="AC380" s="91"/>
      <c r="AD380" s="91"/>
      <c r="AE380" s="91"/>
      <c r="AF380" s="91"/>
      <c r="AG380" s="91"/>
      <c r="AH380" s="91"/>
      <c r="AI380" s="91"/>
      <c r="AJ380" s="91"/>
      <c r="AK380" s="91"/>
      <c r="AL380" s="91"/>
      <c r="AM380" s="91"/>
      <c r="AN380" s="91"/>
      <c r="AO380" s="91"/>
      <c r="AP380" s="91"/>
      <c r="AQ380" s="91"/>
      <c r="AR380" s="91"/>
      <c r="AS380" s="91"/>
      <c r="AT380" s="91"/>
      <c r="AU380" s="91"/>
      <c r="AV380" s="91"/>
      <c r="AW380" s="91"/>
      <c r="AX380" s="91"/>
      <c r="AY380" s="91"/>
      <c r="AZ380" s="91"/>
      <c r="BA380" s="91"/>
      <c r="BB380" s="91"/>
      <c r="BC380" s="91"/>
      <c r="BD380" s="91"/>
      <c r="BE380" s="91"/>
      <c r="BF380" s="91"/>
      <c r="BG380" s="91"/>
    </row>
    <row r="381" spans="1:59" ht="15.6" x14ac:dyDescent="0.3">
      <c r="A381" s="99" t="s">
        <v>86</v>
      </c>
      <c r="B381" s="100" t="str">
        <f>VLOOKUP(A381,'CENTROS DE COSTOS'!A:D,2,0)</f>
        <v>0036-0002</v>
      </c>
      <c r="C381" s="100" t="str">
        <f>VLOOKUP(A381,'CENTROS DE COSTOS'!A:D,3,0)</f>
        <v>Wompi Eje Cafetero</v>
      </c>
      <c r="D381" s="99">
        <v>17001</v>
      </c>
      <c r="E381" s="99">
        <v>3104424</v>
      </c>
      <c r="F381" s="99">
        <v>57430</v>
      </c>
      <c r="G381" s="100" t="s">
        <v>33</v>
      </c>
      <c r="H381" s="99" t="s">
        <v>126</v>
      </c>
      <c r="I381" s="99" t="s">
        <v>86</v>
      </c>
      <c r="J381" s="99" t="s">
        <v>6017</v>
      </c>
      <c r="K381" s="100" t="s">
        <v>1170</v>
      </c>
      <c r="L381" s="99" t="s">
        <v>7411</v>
      </c>
      <c r="M381" s="101">
        <v>45995.645138888889</v>
      </c>
      <c r="N381" s="101">
        <v>45996.484027777777</v>
      </c>
      <c r="O381" s="100" t="s">
        <v>35</v>
      </c>
      <c r="P381" s="100" t="s">
        <v>35</v>
      </c>
      <c r="Q381" s="99" t="s">
        <v>1414</v>
      </c>
      <c r="R381" s="99" t="s">
        <v>1415</v>
      </c>
      <c r="S381" s="99" t="s">
        <v>9510</v>
      </c>
      <c r="T381" s="99" t="s">
        <v>1172</v>
      </c>
      <c r="U381" s="99">
        <v>56</v>
      </c>
      <c r="V381" s="100" t="str">
        <f>VLOOKUP(D381,TIPOLOGIA!A:F,5,0)</f>
        <v>PRINCIPAL</v>
      </c>
      <c r="W381" s="100" t="str">
        <f>VLOOKUP(D381,TIPOLOGIA!A:F,6,0)</f>
        <v>TERRESTRE</v>
      </c>
      <c r="X381" s="99" t="s">
        <v>1207</v>
      </c>
      <c r="Y381" s="99">
        <v>1</v>
      </c>
      <c r="Z381" s="102">
        <f>IF(T381="SOPORTE_TELEFÓNICO",'TARIFAS 2025'!$B$14,IF(V381="PRINCIPAL",'TARIFAS 2025'!$B$11,IF(V381="INTERMEDIA",'TARIFAS 2025'!$C$11,IF(V381="LEJANA",'TARIFAS 2025'!$D$11))))</f>
        <v>31419</v>
      </c>
      <c r="AA381" s="102">
        <f t="shared" si="6"/>
        <v>31419</v>
      </c>
      <c r="AB381" s="91"/>
      <c r="AC381" s="91"/>
      <c r="AD381" s="91"/>
      <c r="AE381" s="91"/>
      <c r="AF381" s="91"/>
      <c r="AG381" s="91"/>
      <c r="AH381" s="91"/>
      <c r="AI381" s="91"/>
      <c r="AJ381" s="91"/>
      <c r="AK381" s="91"/>
      <c r="AL381" s="91"/>
      <c r="AM381" s="91"/>
      <c r="AN381" s="91"/>
      <c r="AO381" s="91"/>
      <c r="AP381" s="91"/>
      <c r="AQ381" s="91"/>
      <c r="AR381" s="91"/>
      <c r="AS381" s="91"/>
      <c r="AT381" s="91"/>
      <c r="AU381" s="91"/>
      <c r="AV381" s="91"/>
      <c r="AW381" s="91"/>
      <c r="AX381" s="91"/>
      <c r="AY381" s="91"/>
      <c r="AZ381" s="91"/>
      <c r="BA381" s="91"/>
      <c r="BB381" s="91"/>
      <c r="BC381" s="91"/>
      <c r="BD381" s="91"/>
      <c r="BE381" s="91"/>
      <c r="BF381" s="91"/>
      <c r="BG381" s="91"/>
    </row>
    <row r="382" spans="1:59" ht="15.6" x14ac:dyDescent="0.3">
      <c r="A382" s="99" t="s">
        <v>71</v>
      </c>
      <c r="B382" s="100" t="str">
        <f>VLOOKUP(A382,'CENTROS DE COSTOS'!A:D,2,0)</f>
        <v>0036-0004</v>
      </c>
      <c r="C382" s="100" t="str">
        <f>VLOOKUP(A382,'CENTROS DE COSTOS'!A:D,3,0)</f>
        <v>Wompi Centro</v>
      </c>
      <c r="D382" s="99">
        <v>11001</v>
      </c>
      <c r="E382" s="99">
        <v>3097515</v>
      </c>
      <c r="F382" s="99">
        <v>46824</v>
      </c>
      <c r="G382" s="100" t="s">
        <v>33</v>
      </c>
      <c r="H382" s="99" t="s">
        <v>618</v>
      </c>
      <c r="I382" s="99" t="s">
        <v>71</v>
      </c>
      <c r="J382" s="99" t="s">
        <v>6018</v>
      </c>
      <c r="K382" s="100" t="s">
        <v>1170</v>
      </c>
      <c r="L382" s="99" t="s">
        <v>7412</v>
      </c>
      <c r="M382" s="101">
        <v>45994.539583333331</v>
      </c>
      <c r="N382" s="101">
        <v>45996.48541666667</v>
      </c>
      <c r="O382" s="100" t="s">
        <v>35</v>
      </c>
      <c r="P382" s="100" t="s">
        <v>35</v>
      </c>
      <c r="Q382" s="99" t="s">
        <v>1414</v>
      </c>
      <c r="R382" s="99" t="s">
        <v>1415</v>
      </c>
      <c r="S382" s="99" t="s">
        <v>9511</v>
      </c>
      <c r="T382" s="99" t="s">
        <v>1172</v>
      </c>
      <c r="U382" s="99">
        <v>40</v>
      </c>
      <c r="V382" s="100" t="str">
        <f>VLOOKUP(D382,TIPOLOGIA!A:F,5,0)</f>
        <v>PRINCIPAL</v>
      </c>
      <c r="W382" s="100" t="str">
        <f>VLOOKUP(D382,TIPOLOGIA!A:F,6,0)</f>
        <v>TERRESTRE</v>
      </c>
      <c r="X382" s="99" t="s">
        <v>1198</v>
      </c>
      <c r="Y382" s="99">
        <v>1</v>
      </c>
      <c r="Z382" s="102">
        <f>IF(T382="SOPORTE_TELEFÓNICO",'TARIFAS 2025'!$B$14,IF(V382="PRINCIPAL",'TARIFAS 2025'!$B$11,IF(V382="INTERMEDIA",'TARIFAS 2025'!$C$11,IF(V382="LEJANA",'TARIFAS 2025'!$D$11))))</f>
        <v>31419</v>
      </c>
      <c r="AA382" s="102">
        <f t="shared" si="6"/>
        <v>31419</v>
      </c>
      <c r="AB382" s="91"/>
      <c r="AC382" s="91"/>
      <c r="AD382" s="91"/>
      <c r="AE382" s="91"/>
      <c r="AF382" s="91"/>
      <c r="AG382" s="91"/>
      <c r="AH382" s="91"/>
      <c r="AI382" s="91"/>
      <c r="AJ382" s="91"/>
      <c r="AK382" s="91"/>
      <c r="AL382" s="91"/>
      <c r="AM382" s="91"/>
      <c r="AN382" s="91"/>
      <c r="AO382" s="91"/>
      <c r="AP382" s="91"/>
      <c r="AQ382" s="91"/>
      <c r="AR382" s="91"/>
      <c r="AS382" s="91"/>
      <c r="AT382" s="91"/>
      <c r="AU382" s="91"/>
      <c r="AV382" s="91"/>
      <c r="AW382" s="91"/>
      <c r="AX382" s="91"/>
      <c r="AY382" s="91"/>
      <c r="AZ382" s="91"/>
      <c r="BA382" s="91"/>
      <c r="BB382" s="91"/>
      <c r="BC382" s="91"/>
      <c r="BD382" s="91"/>
      <c r="BE382" s="91"/>
      <c r="BF382" s="91"/>
      <c r="BG382" s="91"/>
    </row>
    <row r="383" spans="1:59" ht="15.6" x14ac:dyDescent="0.3">
      <c r="A383" s="99" t="s">
        <v>85</v>
      </c>
      <c r="B383" s="100" t="str">
        <f>VLOOKUP(A383,'CENTROS DE COSTOS'!A:D,2,0)</f>
        <v>0036-0006</v>
      </c>
      <c r="C383" s="100" t="str">
        <f>VLOOKUP(A383,'CENTROS DE COSTOS'!A:D,3,0)</f>
        <v>Wompi Oriente</v>
      </c>
      <c r="D383" s="99">
        <v>73001</v>
      </c>
      <c r="E383" s="99">
        <v>3101753</v>
      </c>
      <c r="F383" s="99">
        <v>60123</v>
      </c>
      <c r="G383" s="100" t="s">
        <v>33</v>
      </c>
      <c r="H383" s="99" t="s">
        <v>1056</v>
      </c>
      <c r="I383" s="99" t="s">
        <v>85</v>
      </c>
      <c r="J383" s="99" t="s">
        <v>6019</v>
      </c>
      <c r="K383" s="100" t="s">
        <v>1170</v>
      </c>
      <c r="L383" s="99" t="s">
        <v>7413</v>
      </c>
      <c r="M383" s="101">
        <v>45995.420138888891</v>
      </c>
      <c r="N383" s="101">
        <v>45996.493055555547</v>
      </c>
      <c r="O383" s="100" t="s">
        <v>35</v>
      </c>
      <c r="P383" s="100" t="s">
        <v>35</v>
      </c>
      <c r="Q383" s="99" t="s">
        <v>1414</v>
      </c>
      <c r="R383" s="99" t="s">
        <v>1415</v>
      </c>
      <c r="S383" s="99" t="s">
        <v>9512</v>
      </c>
      <c r="T383" s="99" t="s">
        <v>1172</v>
      </c>
      <c r="U383" s="99">
        <v>24</v>
      </c>
      <c r="V383" s="100" t="str">
        <f>VLOOKUP(D383,TIPOLOGIA!A:F,5,0)</f>
        <v>PRINCIPAL</v>
      </c>
      <c r="W383" s="100" t="str">
        <f>VLOOKUP(D383,TIPOLOGIA!A:F,6,0)</f>
        <v>TERRESTRE</v>
      </c>
      <c r="X383" s="99" t="s">
        <v>1308</v>
      </c>
      <c r="Y383" s="99">
        <v>1</v>
      </c>
      <c r="Z383" s="102">
        <f>IF(T383="SOPORTE_TELEFÓNICO",'TARIFAS 2025'!$B$14,IF(V383="PRINCIPAL",'TARIFAS 2025'!$B$11,IF(V383="INTERMEDIA",'TARIFAS 2025'!$C$11,IF(V383="LEJANA",'TARIFAS 2025'!$D$11))))</f>
        <v>31419</v>
      </c>
      <c r="AA383" s="102">
        <f t="shared" si="6"/>
        <v>31419</v>
      </c>
      <c r="AB383" s="91"/>
      <c r="AC383" s="91"/>
      <c r="AD383" s="91"/>
      <c r="AE383" s="91"/>
      <c r="AF383" s="91"/>
      <c r="AG383" s="91"/>
      <c r="AH383" s="91"/>
      <c r="AI383" s="91"/>
      <c r="AJ383" s="91"/>
      <c r="AK383" s="91"/>
      <c r="AL383" s="91"/>
      <c r="AM383" s="91"/>
      <c r="AN383" s="91"/>
      <c r="AO383" s="91"/>
      <c r="AP383" s="91"/>
      <c r="AQ383" s="91"/>
      <c r="AR383" s="91"/>
      <c r="AS383" s="91"/>
      <c r="AT383" s="91"/>
      <c r="AU383" s="91"/>
      <c r="AV383" s="91"/>
      <c r="AW383" s="91"/>
      <c r="AX383" s="91"/>
      <c r="AY383" s="91"/>
      <c r="AZ383" s="91"/>
      <c r="BA383" s="91"/>
      <c r="BB383" s="91"/>
      <c r="BC383" s="91"/>
      <c r="BD383" s="91"/>
      <c r="BE383" s="91"/>
      <c r="BF383" s="91"/>
      <c r="BG383" s="91"/>
    </row>
    <row r="384" spans="1:59" ht="15.6" x14ac:dyDescent="0.3">
      <c r="A384" s="99" t="s">
        <v>71</v>
      </c>
      <c r="B384" s="100" t="str">
        <f>VLOOKUP(A384,'CENTROS DE COSTOS'!A:D,2,0)</f>
        <v>0036-0004</v>
      </c>
      <c r="C384" s="100" t="str">
        <f>VLOOKUP(A384,'CENTROS DE COSTOS'!A:D,3,0)</f>
        <v>Wompi Centro</v>
      </c>
      <c r="D384" s="99">
        <v>11001</v>
      </c>
      <c r="E384" s="99">
        <v>3102729</v>
      </c>
      <c r="F384" s="99">
        <v>68852</v>
      </c>
      <c r="G384" s="100" t="s">
        <v>33</v>
      </c>
      <c r="H384" s="99" t="s">
        <v>618</v>
      </c>
      <c r="I384" s="99" t="s">
        <v>71</v>
      </c>
      <c r="J384" s="99" t="s">
        <v>2056</v>
      </c>
      <c r="K384" s="100" t="s">
        <v>1170</v>
      </c>
      <c r="L384" s="99" t="s">
        <v>7414</v>
      </c>
      <c r="M384" s="101">
        <v>45995.463194444441</v>
      </c>
      <c r="N384" s="101">
        <v>45996.494444444441</v>
      </c>
      <c r="O384" s="100" t="s">
        <v>35</v>
      </c>
      <c r="P384" s="100" t="s">
        <v>35</v>
      </c>
      <c r="Q384" s="99" t="s">
        <v>1414</v>
      </c>
      <c r="R384" s="99" t="s">
        <v>1415</v>
      </c>
      <c r="S384" s="99" t="s">
        <v>9513</v>
      </c>
      <c r="T384" s="99" t="s">
        <v>1172</v>
      </c>
      <c r="U384" s="99">
        <v>32</v>
      </c>
      <c r="V384" s="100" t="str">
        <f>VLOOKUP(D384,TIPOLOGIA!A:F,5,0)</f>
        <v>PRINCIPAL</v>
      </c>
      <c r="W384" s="100" t="str">
        <f>VLOOKUP(D384,TIPOLOGIA!A:F,6,0)</f>
        <v>TERRESTRE</v>
      </c>
      <c r="X384" s="99" t="s">
        <v>1225</v>
      </c>
      <c r="Y384" s="99">
        <v>1</v>
      </c>
      <c r="Z384" s="102">
        <f>IF(T384="SOPORTE_TELEFÓNICO",'TARIFAS 2025'!$B$14,IF(V384="PRINCIPAL",'TARIFAS 2025'!$B$11,IF(V384="INTERMEDIA",'TARIFAS 2025'!$C$11,IF(V384="LEJANA",'TARIFAS 2025'!$D$11))))</f>
        <v>31419</v>
      </c>
      <c r="AA384" s="102">
        <f t="shared" si="6"/>
        <v>31419</v>
      </c>
      <c r="AB384" s="91"/>
      <c r="AC384" s="91"/>
      <c r="AD384" s="91"/>
      <c r="AE384" s="91"/>
      <c r="AF384" s="91"/>
      <c r="AG384" s="91"/>
      <c r="AH384" s="91"/>
      <c r="AI384" s="91"/>
      <c r="AJ384" s="91"/>
      <c r="AK384" s="91"/>
      <c r="AL384" s="91"/>
      <c r="AM384" s="91"/>
      <c r="AN384" s="91"/>
      <c r="AO384" s="91"/>
      <c r="AP384" s="91"/>
      <c r="AQ384" s="91"/>
      <c r="AR384" s="91"/>
      <c r="AS384" s="91"/>
      <c r="AT384" s="91"/>
      <c r="AU384" s="91"/>
      <c r="AV384" s="91"/>
      <c r="AW384" s="91"/>
      <c r="AX384" s="91"/>
      <c r="AY384" s="91"/>
      <c r="AZ384" s="91"/>
      <c r="BA384" s="91"/>
      <c r="BB384" s="91"/>
      <c r="BC384" s="91"/>
      <c r="BD384" s="91"/>
      <c r="BE384" s="91"/>
      <c r="BF384" s="91"/>
      <c r="BG384" s="91"/>
    </row>
    <row r="385" spans="1:59" ht="15.6" x14ac:dyDescent="0.3">
      <c r="A385" s="99" t="s">
        <v>77</v>
      </c>
      <c r="B385" s="100" t="str">
        <f>VLOOKUP(A385,'CENTROS DE COSTOS'!A:D,2,0)</f>
        <v>0036-0003</v>
      </c>
      <c r="C385" s="100" t="str">
        <f>VLOOKUP(A385,'CENTROS DE COSTOS'!A:D,3,0)</f>
        <v>Wompi Suroccidente</v>
      </c>
      <c r="D385" s="99">
        <v>76001</v>
      </c>
      <c r="E385" s="99">
        <v>3099596</v>
      </c>
      <c r="F385" s="99">
        <v>72177</v>
      </c>
      <c r="G385" s="100" t="s">
        <v>33</v>
      </c>
      <c r="H385" s="99" t="s">
        <v>1101</v>
      </c>
      <c r="I385" s="99" t="s">
        <v>77</v>
      </c>
      <c r="J385" s="99" t="s">
        <v>6020</v>
      </c>
      <c r="K385" s="100" t="s">
        <v>1170</v>
      </c>
      <c r="L385" s="99" t="s">
        <v>7415</v>
      </c>
      <c r="M385" s="101">
        <v>45995.333333333343</v>
      </c>
      <c r="N385" s="101">
        <v>45996.499305555553</v>
      </c>
      <c r="O385" s="100" t="s">
        <v>35</v>
      </c>
      <c r="P385" s="100" t="s">
        <v>35</v>
      </c>
      <c r="Q385" s="99" t="s">
        <v>1414</v>
      </c>
      <c r="R385" s="99" t="s">
        <v>1415</v>
      </c>
      <c r="S385" s="99" t="s">
        <v>9514</v>
      </c>
      <c r="T385" s="99" t="s">
        <v>1172</v>
      </c>
      <c r="U385" s="99">
        <v>64</v>
      </c>
      <c r="V385" s="100" t="str">
        <f>VLOOKUP(D385,TIPOLOGIA!A:F,5,0)</f>
        <v>PRINCIPAL</v>
      </c>
      <c r="W385" s="100" t="str">
        <f>VLOOKUP(D385,TIPOLOGIA!A:F,6,0)</f>
        <v>TERRESTRE</v>
      </c>
      <c r="X385" s="99" t="s">
        <v>1221</v>
      </c>
      <c r="Y385" s="99">
        <v>1</v>
      </c>
      <c r="Z385" s="102">
        <f>IF(T385="SOPORTE_TELEFÓNICO",'TARIFAS 2025'!$B$14,IF(V385="PRINCIPAL",'TARIFAS 2025'!$B$11,IF(V385="INTERMEDIA",'TARIFAS 2025'!$C$11,IF(V385="LEJANA",'TARIFAS 2025'!$D$11))))</f>
        <v>31419</v>
      </c>
      <c r="AA385" s="102">
        <f t="shared" si="6"/>
        <v>31419</v>
      </c>
      <c r="AB385" s="91"/>
      <c r="AC385" s="91"/>
      <c r="AD385" s="91"/>
      <c r="AE385" s="91"/>
      <c r="AF385" s="91"/>
      <c r="AG385" s="91"/>
      <c r="AH385" s="91"/>
      <c r="AI385" s="91"/>
      <c r="AJ385" s="91"/>
      <c r="AK385" s="91"/>
      <c r="AL385" s="91"/>
      <c r="AM385" s="91"/>
      <c r="AN385" s="91"/>
      <c r="AO385" s="91"/>
      <c r="AP385" s="91"/>
      <c r="AQ385" s="91"/>
      <c r="AR385" s="91"/>
      <c r="AS385" s="91"/>
      <c r="AT385" s="91"/>
      <c r="AU385" s="91"/>
      <c r="AV385" s="91"/>
      <c r="AW385" s="91"/>
      <c r="AX385" s="91"/>
      <c r="AY385" s="91"/>
      <c r="AZ385" s="91"/>
      <c r="BA385" s="91"/>
      <c r="BB385" s="91"/>
      <c r="BC385" s="91"/>
      <c r="BD385" s="91"/>
      <c r="BE385" s="91"/>
      <c r="BF385" s="91"/>
      <c r="BG385" s="91"/>
    </row>
    <row r="386" spans="1:59" ht="15.6" x14ac:dyDescent="0.3">
      <c r="A386" s="99" t="s">
        <v>71</v>
      </c>
      <c r="B386" s="100" t="str">
        <f>VLOOKUP(A386,'CENTROS DE COSTOS'!A:D,2,0)</f>
        <v>0036-0004</v>
      </c>
      <c r="C386" s="100" t="str">
        <f>VLOOKUP(A386,'CENTROS DE COSTOS'!A:D,3,0)</f>
        <v>Wompi Centro</v>
      </c>
      <c r="D386" s="99">
        <v>25473</v>
      </c>
      <c r="E386" s="99">
        <v>3078032</v>
      </c>
      <c r="F386" s="99">
        <v>61435</v>
      </c>
      <c r="G386" s="100" t="s">
        <v>33</v>
      </c>
      <c r="H386" s="99" t="s">
        <v>618</v>
      </c>
      <c r="I386" s="99" t="s">
        <v>620</v>
      </c>
      <c r="J386" s="99" t="s">
        <v>3469</v>
      </c>
      <c r="K386" s="100" t="s">
        <v>1170</v>
      </c>
      <c r="L386" s="99" t="s">
        <v>7416</v>
      </c>
      <c r="M386" s="101">
        <v>45992.333333333343</v>
      </c>
      <c r="N386" s="101">
        <v>45996.502083333333</v>
      </c>
      <c r="O386" s="100" t="s">
        <v>35</v>
      </c>
      <c r="P386" s="100" t="s">
        <v>35</v>
      </c>
      <c r="Q386" s="99" t="s">
        <v>1414</v>
      </c>
      <c r="R386" s="99" t="s">
        <v>1415</v>
      </c>
      <c r="S386" s="99" t="s">
        <v>9515</v>
      </c>
      <c r="T386" s="99" t="s">
        <v>1172</v>
      </c>
      <c r="U386" s="99">
        <v>32</v>
      </c>
      <c r="V386" s="100" t="str">
        <f>VLOOKUP(D386,TIPOLOGIA!A:F,5,0)</f>
        <v>PRINCIPAL</v>
      </c>
      <c r="W386" s="100" t="str">
        <f>VLOOKUP(D386,TIPOLOGIA!A:F,6,0)</f>
        <v>TERRESTRE</v>
      </c>
      <c r="X386" s="99" t="s">
        <v>11195</v>
      </c>
      <c r="Y386" s="99">
        <v>1</v>
      </c>
      <c r="Z386" s="102">
        <f>IF(T386="SOPORTE_TELEFÓNICO",'TARIFAS 2025'!$B$14,IF(V386="PRINCIPAL",'TARIFAS 2025'!$B$11,IF(V386="INTERMEDIA",'TARIFAS 2025'!$C$11,IF(V386="LEJANA",'TARIFAS 2025'!$D$11))))</f>
        <v>31419</v>
      </c>
      <c r="AA386" s="102">
        <f t="shared" si="6"/>
        <v>31419</v>
      </c>
      <c r="AB386" s="91"/>
      <c r="AC386" s="91"/>
      <c r="AD386" s="91"/>
      <c r="AE386" s="91"/>
      <c r="AF386" s="91"/>
      <c r="AG386" s="91"/>
      <c r="AH386" s="91"/>
      <c r="AI386" s="91"/>
      <c r="AJ386" s="91"/>
      <c r="AK386" s="91"/>
      <c r="AL386" s="91"/>
      <c r="AM386" s="91"/>
      <c r="AN386" s="91"/>
      <c r="AO386" s="91"/>
      <c r="AP386" s="91"/>
      <c r="AQ386" s="91"/>
      <c r="AR386" s="91"/>
      <c r="AS386" s="91"/>
      <c r="AT386" s="91"/>
      <c r="AU386" s="91"/>
      <c r="AV386" s="91"/>
      <c r="AW386" s="91"/>
      <c r="AX386" s="91"/>
      <c r="AY386" s="91"/>
      <c r="AZ386" s="91"/>
      <c r="BA386" s="91"/>
      <c r="BB386" s="91"/>
      <c r="BC386" s="91"/>
      <c r="BD386" s="91"/>
      <c r="BE386" s="91"/>
      <c r="BF386" s="91"/>
      <c r="BG386" s="91"/>
    </row>
    <row r="387" spans="1:59" ht="15.6" x14ac:dyDescent="0.3">
      <c r="A387" s="99" t="s">
        <v>86</v>
      </c>
      <c r="B387" s="100" t="str">
        <f>VLOOKUP(A387,'CENTROS DE COSTOS'!A:D,2,0)</f>
        <v>0036-0002</v>
      </c>
      <c r="C387" s="100" t="str">
        <f>VLOOKUP(A387,'CENTROS DE COSTOS'!A:D,3,0)</f>
        <v>Wompi Eje Cafetero</v>
      </c>
      <c r="D387" s="99">
        <v>17001</v>
      </c>
      <c r="E387" s="99">
        <v>3084647</v>
      </c>
      <c r="F387" s="99">
        <v>81577</v>
      </c>
      <c r="G387" s="100" t="s">
        <v>33</v>
      </c>
      <c r="H387" s="99" t="s">
        <v>126</v>
      </c>
      <c r="I387" s="99" t="s">
        <v>86</v>
      </c>
      <c r="J387" s="99" t="s">
        <v>6021</v>
      </c>
      <c r="K387" s="100" t="s">
        <v>1170</v>
      </c>
      <c r="L387" s="99" t="s">
        <v>7417</v>
      </c>
      <c r="M387" s="101">
        <v>45992.572222222218</v>
      </c>
      <c r="N387" s="101">
        <v>45996.503472222219</v>
      </c>
      <c r="O387" s="100" t="s">
        <v>35</v>
      </c>
      <c r="P387" s="100" t="s">
        <v>35</v>
      </c>
      <c r="Q387" s="99" t="s">
        <v>1414</v>
      </c>
      <c r="R387" s="99" t="s">
        <v>1415</v>
      </c>
      <c r="S387" s="99" t="s">
        <v>9516</v>
      </c>
      <c r="T387" s="99" t="s">
        <v>1172</v>
      </c>
      <c r="U387" s="99">
        <v>24</v>
      </c>
      <c r="V387" s="100" t="str">
        <f>VLOOKUP(D387,TIPOLOGIA!A:F,5,0)</f>
        <v>PRINCIPAL</v>
      </c>
      <c r="W387" s="100" t="str">
        <f>VLOOKUP(D387,TIPOLOGIA!A:F,6,0)</f>
        <v>TERRESTRE</v>
      </c>
      <c r="X387" s="99" t="s">
        <v>1207</v>
      </c>
      <c r="Y387" s="99">
        <v>1</v>
      </c>
      <c r="Z387" s="102">
        <f>IF(T387="SOPORTE_TELEFÓNICO",'TARIFAS 2025'!$B$14,IF(V387="PRINCIPAL",'TARIFAS 2025'!$B$11,IF(V387="INTERMEDIA",'TARIFAS 2025'!$C$11,IF(V387="LEJANA",'TARIFAS 2025'!$D$11))))</f>
        <v>31419</v>
      </c>
      <c r="AA387" s="102">
        <f t="shared" si="6"/>
        <v>31419</v>
      </c>
      <c r="AB387" s="91"/>
      <c r="AC387" s="91"/>
      <c r="AD387" s="91"/>
      <c r="AE387" s="91"/>
      <c r="AF387" s="91"/>
      <c r="AG387" s="91"/>
      <c r="AH387" s="91"/>
      <c r="AI387" s="91"/>
      <c r="AJ387" s="91"/>
      <c r="AK387" s="91"/>
      <c r="AL387" s="91"/>
      <c r="AM387" s="91"/>
      <c r="AN387" s="91"/>
      <c r="AO387" s="91"/>
      <c r="AP387" s="91"/>
      <c r="AQ387" s="91"/>
      <c r="AR387" s="91"/>
      <c r="AS387" s="91"/>
      <c r="AT387" s="91"/>
      <c r="AU387" s="91"/>
      <c r="AV387" s="91"/>
      <c r="AW387" s="91"/>
      <c r="AX387" s="91"/>
      <c r="AY387" s="91"/>
      <c r="AZ387" s="91"/>
      <c r="BA387" s="91"/>
      <c r="BB387" s="91"/>
      <c r="BC387" s="91"/>
      <c r="BD387" s="91"/>
      <c r="BE387" s="91"/>
      <c r="BF387" s="91"/>
      <c r="BG387" s="91"/>
    </row>
    <row r="388" spans="1:59" ht="15.6" x14ac:dyDescent="0.3">
      <c r="A388" s="99" t="s">
        <v>71</v>
      </c>
      <c r="B388" s="100" t="str">
        <f>VLOOKUP(A388,'CENTROS DE COSTOS'!A:D,2,0)</f>
        <v>0036-0004</v>
      </c>
      <c r="C388" s="100" t="str">
        <f>VLOOKUP(A388,'CENTROS DE COSTOS'!A:D,3,0)</f>
        <v>Wompi Centro</v>
      </c>
      <c r="D388" s="99">
        <v>11001</v>
      </c>
      <c r="E388" s="99">
        <v>3103084</v>
      </c>
      <c r="F388" s="99">
        <v>66117</v>
      </c>
      <c r="G388" s="100" t="s">
        <v>33</v>
      </c>
      <c r="H388" s="99" t="s">
        <v>618</v>
      </c>
      <c r="I388" s="99" t="s">
        <v>71</v>
      </c>
      <c r="J388" s="99" t="s">
        <v>1884</v>
      </c>
      <c r="K388" s="100" t="s">
        <v>1170</v>
      </c>
      <c r="L388" s="99" t="s">
        <v>7418</v>
      </c>
      <c r="M388" s="101">
        <v>45995.499305555553</v>
      </c>
      <c r="N388" s="101">
        <v>45996.505555555559</v>
      </c>
      <c r="O388" s="100" t="s">
        <v>35</v>
      </c>
      <c r="P388" s="100" t="s">
        <v>35</v>
      </c>
      <c r="Q388" s="99" t="s">
        <v>1414</v>
      </c>
      <c r="R388" s="99" t="s">
        <v>1415</v>
      </c>
      <c r="S388" s="99" t="s">
        <v>9517</v>
      </c>
      <c r="T388" s="99" t="s">
        <v>1172</v>
      </c>
      <c r="U388" s="99">
        <v>64</v>
      </c>
      <c r="V388" s="100" t="str">
        <f>VLOOKUP(D388,TIPOLOGIA!A:F,5,0)</f>
        <v>PRINCIPAL</v>
      </c>
      <c r="W388" s="100" t="str">
        <f>VLOOKUP(D388,TIPOLOGIA!A:F,6,0)</f>
        <v>TERRESTRE</v>
      </c>
      <c r="X388" s="99" t="s">
        <v>1359</v>
      </c>
      <c r="Y388" s="99">
        <v>1</v>
      </c>
      <c r="Z388" s="102">
        <f>IF(T388="SOPORTE_TELEFÓNICO",'TARIFAS 2025'!$B$14,IF(V388="PRINCIPAL",'TARIFAS 2025'!$B$11,IF(V388="INTERMEDIA",'TARIFAS 2025'!$C$11,IF(V388="LEJANA",'TARIFAS 2025'!$D$11))))</f>
        <v>31419</v>
      </c>
      <c r="AA388" s="102">
        <f t="shared" si="6"/>
        <v>31419</v>
      </c>
      <c r="AB388" s="91"/>
      <c r="AC388" s="91"/>
      <c r="AD388" s="91"/>
      <c r="AE388" s="91"/>
      <c r="AF388" s="91"/>
      <c r="AG388" s="91"/>
      <c r="AH388" s="91"/>
      <c r="AI388" s="91"/>
      <c r="AJ388" s="91"/>
      <c r="AK388" s="91"/>
      <c r="AL388" s="91"/>
      <c r="AM388" s="91"/>
      <c r="AN388" s="91"/>
      <c r="AO388" s="91"/>
      <c r="AP388" s="91"/>
      <c r="AQ388" s="91"/>
      <c r="AR388" s="91"/>
      <c r="AS388" s="91"/>
      <c r="AT388" s="91"/>
      <c r="AU388" s="91"/>
      <c r="AV388" s="91"/>
      <c r="AW388" s="91"/>
      <c r="AX388" s="91"/>
      <c r="AY388" s="91"/>
      <c r="AZ388" s="91"/>
      <c r="BA388" s="91"/>
      <c r="BB388" s="91"/>
      <c r="BC388" s="91"/>
      <c r="BD388" s="91"/>
      <c r="BE388" s="91"/>
      <c r="BF388" s="91"/>
      <c r="BG388" s="91"/>
    </row>
    <row r="389" spans="1:59" ht="15.6" x14ac:dyDescent="0.3">
      <c r="A389" s="99" t="s">
        <v>77</v>
      </c>
      <c r="B389" s="100" t="str">
        <f>VLOOKUP(A389,'CENTROS DE COSTOS'!A:D,2,0)</f>
        <v>0036-0003</v>
      </c>
      <c r="C389" s="100" t="str">
        <f>VLOOKUP(A389,'CENTROS DE COSTOS'!A:D,3,0)</f>
        <v>Wompi Suroccidente</v>
      </c>
      <c r="D389" s="99">
        <v>19001</v>
      </c>
      <c r="E389" s="99">
        <v>3078653</v>
      </c>
      <c r="F389" s="99">
        <v>67358</v>
      </c>
      <c r="G389" s="100" t="s">
        <v>33</v>
      </c>
      <c r="H389" s="99" t="s">
        <v>498</v>
      </c>
      <c r="I389" s="99" t="s">
        <v>93</v>
      </c>
      <c r="J389" s="99" t="s">
        <v>6022</v>
      </c>
      <c r="K389" s="100" t="s">
        <v>1170</v>
      </c>
      <c r="L389" s="99" t="s">
        <v>7419</v>
      </c>
      <c r="M389" s="101">
        <v>45992.333333333343</v>
      </c>
      <c r="N389" s="101">
        <v>45996.51458333333</v>
      </c>
      <c r="O389" s="100" t="s">
        <v>35</v>
      </c>
      <c r="P389" s="100" t="s">
        <v>35</v>
      </c>
      <c r="Q389" s="99" t="s">
        <v>1414</v>
      </c>
      <c r="R389" s="99" t="s">
        <v>1415</v>
      </c>
      <c r="S389" s="99" t="s">
        <v>9518</v>
      </c>
      <c r="T389" s="99" t="s">
        <v>1172</v>
      </c>
      <c r="U389" s="99">
        <v>16</v>
      </c>
      <c r="V389" s="100" t="str">
        <f>VLOOKUP(D389,TIPOLOGIA!A:F,5,0)</f>
        <v>LEJANA</v>
      </c>
      <c r="W389" s="100" t="str">
        <f>VLOOKUP(D389,TIPOLOGIA!A:F,6,0)</f>
        <v>TERRESTRE</v>
      </c>
      <c r="X389" s="99" t="s">
        <v>1194</v>
      </c>
      <c r="Y389" s="99">
        <v>1</v>
      </c>
      <c r="Z389" s="102">
        <f>IF(T389="SOPORTE_TELEFÓNICO",'TARIFAS 2025'!$B$14,IF(V389="PRINCIPAL",'TARIFAS 2025'!$B$11,IF(V389="INTERMEDIA",'TARIFAS 2025'!$C$11,IF(V389="LEJANA",'TARIFAS 2025'!$D$11))))</f>
        <v>40250</v>
      </c>
      <c r="AA389" s="102">
        <f t="shared" si="6"/>
        <v>40250</v>
      </c>
      <c r="AB389" s="91"/>
      <c r="AC389" s="91"/>
      <c r="AD389" s="91"/>
      <c r="AE389" s="91"/>
      <c r="AF389" s="91"/>
      <c r="AG389" s="91"/>
      <c r="AH389" s="91"/>
      <c r="AI389" s="91"/>
      <c r="AJ389" s="91"/>
      <c r="AK389" s="91"/>
      <c r="AL389" s="91"/>
      <c r="AM389" s="91"/>
      <c r="AN389" s="91"/>
      <c r="AO389" s="91"/>
      <c r="AP389" s="91"/>
      <c r="AQ389" s="91"/>
      <c r="AR389" s="91"/>
      <c r="AS389" s="91"/>
      <c r="AT389" s="91"/>
      <c r="AU389" s="91"/>
      <c r="AV389" s="91"/>
      <c r="AW389" s="91"/>
      <c r="AX389" s="91"/>
      <c r="AY389" s="91"/>
      <c r="AZ389" s="91"/>
      <c r="BA389" s="91"/>
      <c r="BB389" s="91"/>
      <c r="BC389" s="91"/>
      <c r="BD389" s="91"/>
      <c r="BE389" s="91"/>
      <c r="BF389" s="91"/>
      <c r="BG389" s="91"/>
    </row>
    <row r="390" spans="1:59" ht="15.6" x14ac:dyDescent="0.3">
      <c r="A390" s="99" t="s">
        <v>71</v>
      </c>
      <c r="B390" s="100" t="str">
        <f>VLOOKUP(A390,'CENTROS DE COSTOS'!A:D,2,0)</f>
        <v>0036-0004</v>
      </c>
      <c r="C390" s="100" t="str">
        <f>VLOOKUP(A390,'CENTROS DE COSTOS'!A:D,3,0)</f>
        <v>Wompi Centro</v>
      </c>
      <c r="D390" s="99">
        <v>11001</v>
      </c>
      <c r="E390" s="99">
        <v>3094008</v>
      </c>
      <c r="F390" s="99">
        <v>71652</v>
      </c>
      <c r="G390" s="100" t="s">
        <v>33</v>
      </c>
      <c r="H390" s="99" t="s">
        <v>618</v>
      </c>
      <c r="I390" s="99" t="s">
        <v>71</v>
      </c>
      <c r="J390" s="99" t="s">
        <v>6023</v>
      </c>
      <c r="K390" s="100" t="s">
        <v>1170</v>
      </c>
      <c r="L390" s="99" t="s">
        <v>7420</v>
      </c>
      <c r="M390" s="101">
        <v>45994.333333333343</v>
      </c>
      <c r="N390" s="101">
        <v>45996.51666666667</v>
      </c>
      <c r="O390" s="100" t="s">
        <v>35</v>
      </c>
      <c r="P390" s="100" t="s">
        <v>35</v>
      </c>
      <c r="Q390" s="99" t="s">
        <v>1424</v>
      </c>
      <c r="R390" s="99" t="s">
        <v>1425</v>
      </c>
      <c r="S390" s="99" t="s">
        <v>9519</v>
      </c>
      <c r="T390" s="99" t="s">
        <v>1172</v>
      </c>
      <c r="U390" s="99"/>
      <c r="V390" s="100" t="str">
        <f>VLOOKUP(D390,TIPOLOGIA!A:F,5,0)</f>
        <v>PRINCIPAL</v>
      </c>
      <c r="W390" s="100" t="str">
        <f>VLOOKUP(D390,TIPOLOGIA!A:F,6,0)</f>
        <v>TERRESTRE</v>
      </c>
      <c r="X390" s="99" t="s">
        <v>1854</v>
      </c>
      <c r="Y390" s="99">
        <v>1</v>
      </c>
      <c r="Z390" s="102">
        <f>IF(T390="SOPORTE_TELEFÓNICO",'TARIFAS 2025'!$B$14,IF(V390="PRINCIPAL",'TARIFAS 2025'!$B$11,IF(V390="INTERMEDIA",'TARIFAS 2025'!$C$11,IF(V390="LEJANA",'TARIFAS 2025'!$D$11))))</f>
        <v>31419</v>
      </c>
      <c r="AA390" s="102">
        <f t="shared" si="6"/>
        <v>31419</v>
      </c>
      <c r="AB390" s="91"/>
      <c r="AC390" s="91"/>
      <c r="AD390" s="91"/>
      <c r="AE390" s="91"/>
      <c r="AF390" s="91"/>
      <c r="AG390" s="91"/>
      <c r="AH390" s="91"/>
      <c r="AI390" s="91"/>
      <c r="AJ390" s="91"/>
      <c r="AK390" s="91"/>
      <c r="AL390" s="91"/>
      <c r="AM390" s="91"/>
      <c r="AN390" s="91"/>
      <c r="AO390" s="91"/>
      <c r="AP390" s="91"/>
      <c r="AQ390" s="91"/>
      <c r="AR390" s="91"/>
      <c r="AS390" s="91"/>
      <c r="AT390" s="91"/>
      <c r="AU390" s="91"/>
      <c r="AV390" s="91"/>
      <c r="AW390" s="91"/>
      <c r="AX390" s="91"/>
      <c r="AY390" s="91"/>
      <c r="AZ390" s="91"/>
      <c r="BA390" s="91"/>
      <c r="BB390" s="91"/>
      <c r="BC390" s="91"/>
      <c r="BD390" s="91"/>
      <c r="BE390" s="91"/>
      <c r="BF390" s="91"/>
      <c r="BG390" s="91"/>
    </row>
    <row r="391" spans="1:59" ht="15.6" x14ac:dyDescent="0.3">
      <c r="A391" s="99" t="s">
        <v>77</v>
      </c>
      <c r="B391" s="100" t="str">
        <f>VLOOKUP(A391,'CENTROS DE COSTOS'!A:D,2,0)</f>
        <v>0036-0003</v>
      </c>
      <c r="C391" s="100" t="str">
        <f>VLOOKUP(A391,'CENTROS DE COSTOS'!A:D,3,0)</f>
        <v>Wompi Suroccidente</v>
      </c>
      <c r="D391" s="99">
        <v>76001</v>
      </c>
      <c r="E391" s="99">
        <v>3102352</v>
      </c>
      <c r="F391" s="99">
        <v>11043</v>
      </c>
      <c r="G391" s="100" t="s">
        <v>33</v>
      </c>
      <c r="H391" s="99" t="s">
        <v>1101</v>
      </c>
      <c r="I391" s="99" t="s">
        <v>77</v>
      </c>
      <c r="J391" s="99" t="s">
        <v>6024</v>
      </c>
      <c r="K391" s="100" t="s">
        <v>1170</v>
      </c>
      <c r="L391" s="99" t="s">
        <v>7421</v>
      </c>
      <c r="M391" s="101">
        <v>45995.444444444453</v>
      </c>
      <c r="N391" s="101">
        <v>45996.518055555563</v>
      </c>
      <c r="O391" s="100" t="s">
        <v>35</v>
      </c>
      <c r="P391" s="100" t="s">
        <v>35</v>
      </c>
      <c r="Q391" s="99" t="s">
        <v>1414</v>
      </c>
      <c r="R391" s="99" t="s">
        <v>1415</v>
      </c>
      <c r="S391" s="99" t="s">
        <v>9520</v>
      </c>
      <c r="T391" s="99" t="s">
        <v>1172</v>
      </c>
      <c r="U391" s="99">
        <v>64</v>
      </c>
      <c r="V391" s="100" t="str">
        <f>VLOOKUP(D391,TIPOLOGIA!A:F,5,0)</f>
        <v>PRINCIPAL</v>
      </c>
      <c r="W391" s="100" t="str">
        <f>VLOOKUP(D391,TIPOLOGIA!A:F,6,0)</f>
        <v>TERRESTRE</v>
      </c>
      <c r="X391" s="99" t="s">
        <v>1260</v>
      </c>
      <c r="Y391" s="99">
        <v>1</v>
      </c>
      <c r="Z391" s="102">
        <f>IF(T391="SOPORTE_TELEFÓNICO",'TARIFAS 2025'!$B$14,IF(V391="PRINCIPAL",'TARIFAS 2025'!$B$11,IF(V391="INTERMEDIA",'TARIFAS 2025'!$C$11,IF(V391="LEJANA",'TARIFAS 2025'!$D$11))))</f>
        <v>31419</v>
      </c>
      <c r="AA391" s="102">
        <f t="shared" si="6"/>
        <v>31419</v>
      </c>
      <c r="AB391" s="91"/>
      <c r="AC391" s="91"/>
      <c r="AD391" s="91"/>
      <c r="AE391" s="91"/>
      <c r="AF391" s="91"/>
      <c r="AG391" s="91"/>
      <c r="AH391" s="91"/>
      <c r="AI391" s="91"/>
      <c r="AJ391" s="91"/>
      <c r="AK391" s="91"/>
      <c r="AL391" s="91"/>
      <c r="AM391" s="91"/>
      <c r="AN391" s="91"/>
      <c r="AO391" s="91"/>
      <c r="AP391" s="91"/>
      <c r="AQ391" s="91"/>
      <c r="AR391" s="91"/>
      <c r="AS391" s="91"/>
      <c r="AT391" s="91"/>
      <c r="AU391" s="91"/>
      <c r="AV391" s="91"/>
      <c r="AW391" s="91"/>
      <c r="AX391" s="91"/>
      <c r="AY391" s="91"/>
      <c r="AZ391" s="91"/>
      <c r="BA391" s="91"/>
      <c r="BB391" s="91"/>
      <c r="BC391" s="91"/>
      <c r="BD391" s="91"/>
      <c r="BE391" s="91"/>
      <c r="BF391" s="91"/>
      <c r="BG391" s="91"/>
    </row>
    <row r="392" spans="1:59" ht="15.6" x14ac:dyDescent="0.3">
      <c r="A392" s="99" t="s">
        <v>71</v>
      </c>
      <c r="B392" s="100" t="str">
        <f>VLOOKUP(A392,'CENTROS DE COSTOS'!A:D,2,0)</f>
        <v>0036-0004</v>
      </c>
      <c r="C392" s="100" t="str">
        <f>VLOOKUP(A392,'CENTROS DE COSTOS'!A:D,3,0)</f>
        <v>Wompi Centro</v>
      </c>
      <c r="D392" s="99">
        <v>11001</v>
      </c>
      <c r="E392" s="99">
        <v>3085624</v>
      </c>
      <c r="F392" s="99">
        <v>46887</v>
      </c>
      <c r="G392" s="100" t="s">
        <v>33</v>
      </c>
      <c r="H392" s="99" t="s">
        <v>618</v>
      </c>
      <c r="I392" s="99" t="s">
        <v>71</v>
      </c>
      <c r="J392" s="99" t="s">
        <v>6025</v>
      </c>
      <c r="K392" s="100" t="s">
        <v>1170</v>
      </c>
      <c r="L392" s="99" t="s">
        <v>7422</v>
      </c>
      <c r="M392" s="101">
        <v>45992.620138888888</v>
      </c>
      <c r="N392" s="101">
        <v>45996.521527777782</v>
      </c>
      <c r="O392" s="100" t="s">
        <v>35</v>
      </c>
      <c r="P392" s="100" t="s">
        <v>35</v>
      </c>
      <c r="Q392" s="99" t="s">
        <v>1414</v>
      </c>
      <c r="R392" s="99" t="s">
        <v>1415</v>
      </c>
      <c r="S392" s="99" t="s">
        <v>9521</v>
      </c>
      <c r="T392" s="99" t="s">
        <v>1172</v>
      </c>
      <c r="U392" s="99">
        <v>24</v>
      </c>
      <c r="V392" s="100" t="str">
        <f>VLOOKUP(D392,TIPOLOGIA!A:F,5,0)</f>
        <v>PRINCIPAL</v>
      </c>
      <c r="W392" s="100" t="str">
        <f>VLOOKUP(D392,TIPOLOGIA!A:F,6,0)</f>
        <v>TERRESTRE</v>
      </c>
      <c r="X392" s="99" t="s">
        <v>1198</v>
      </c>
      <c r="Y392" s="99">
        <v>1</v>
      </c>
      <c r="Z392" s="102">
        <f>IF(T392="SOPORTE_TELEFÓNICO",'TARIFAS 2025'!$B$14,IF(V392="PRINCIPAL",'TARIFAS 2025'!$B$11,IF(V392="INTERMEDIA",'TARIFAS 2025'!$C$11,IF(V392="LEJANA",'TARIFAS 2025'!$D$11))))</f>
        <v>31419</v>
      </c>
      <c r="AA392" s="102">
        <f t="shared" si="6"/>
        <v>31419</v>
      </c>
      <c r="AB392" s="91"/>
      <c r="AC392" s="91"/>
      <c r="AD392" s="91"/>
      <c r="AE392" s="91"/>
      <c r="AF392" s="91"/>
      <c r="AG392" s="91"/>
      <c r="AH392" s="91"/>
      <c r="AI392" s="91"/>
      <c r="AJ392" s="91"/>
      <c r="AK392" s="91"/>
      <c r="AL392" s="91"/>
      <c r="AM392" s="91"/>
      <c r="AN392" s="91"/>
      <c r="AO392" s="91"/>
      <c r="AP392" s="91"/>
      <c r="AQ392" s="91"/>
      <c r="AR392" s="91"/>
      <c r="AS392" s="91"/>
      <c r="AT392" s="91"/>
      <c r="AU392" s="91"/>
      <c r="AV392" s="91"/>
      <c r="AW392" s="91"/>
      <c r="AX392" s="91"/>
      <c r="AY392" s="91"/>
      <c r="AZ392" s="91"/>
      <c r="BA392" s="91"/>
      <c r="BB392" s="91"/>
      <c r="BC392" s="91"/>
      <c r="BD392" s="91"/>
      <c r="BE392" s="91"/>
      <c r="BF392" s="91"/>
      <c r="BG392" s="91"/>
    </row>
    <row r="393" spans="1:59" ht="15.6" x14ac:dyDescent="0.3">
      <c r="A393" s="99" t="s">
        <v>71</v>
      </c>
      <c r="B393" s="100" t="str">
        <f>VLOOKUP(A393,'CENTROS DE COSTOS'!A:D,2,0)</f>
        <v>0036-0004</v>
      </c>
      <c r="C393" s="100" t="str">
        <f>VLOOKUP(A393,'CENTROS DE COSTOS'!A:D,3,0)</f>
        <v>Wompi Centro</v>
      </c>
      <c r="D393" s="99">
        <v>11001</v>
      </c>
      <c r="E393" s="99">
        <v>3094005</v>
      </c>
      <c r="F393" s="99">
        <v>68415</v>
      </c>
      <c r="G393" s="100" t="s">
        <v>33</v>
      </c>
      <c r="H393" s="99" t="s">
        <v>618</v>
      </c>
      <c r="I393" s="99" t="s">
        <v>71</v>
      </c>
      <c r="J393" s="99" t="s">
        <v>6026</v>
      </c>
      <c r="K393" s="100" t="s">
        <v>1170</v>
      </c>
      <c r="L393" s="99" t="s">
        <v>7423</v>
      </c>
      <c r="M393" s="101">
        <v>45994.333333333343</v>
      </c>
      <c r="N393" s="101">
        <v>45996.522916666669</v>
      </c>
      <c r="O393" s="100" t="s">
        <v>35</v>
      </c>
      <c r="P393" s="100" t="s">
        <v>35</v>
      </c>
      <c r="Q393" s="99" t="s">
        <v>1424</v>
      </c>
      <c r="R393" s="99" t="s">
        <v>1425</v>
      </c>
      <c r="S393" s="99" t="s">
        <v>9522</v>
      </c>
      <c r="T393" s="99" t="s">
        <v>1172</v>
      </c>
      <c r="U393" s="99"/>
      <c r="V393" s="100" t="str">
        <f>VLOOKUP(D393,TIPOLOGIA!A:F,5,0)</f>
        <v>PRINCIPAL</v>
      </c>
      <c r="W393" s="100" t="str">
        <f>VLOOKUP(D393,TIPOLOGIA!A:F,6,0)</f>
        <v>TERRESTRE</v>
      </c>
      <c r="X393" s="99" t="s">
        <v>1854</v>
      </c>
      <c r="Y393" s="99">
        <v>1</v>
      </c>
      <c r="Z393" s="102">
        <f>IF(T393="SOPORTE_TELEFÓNICO",'TARIFAS 2025'!$B$14,IF(V393="PRINCIPAL",'TARIFAS 2025'!$B$11,IF(V393="INTERMEDIA",'TARIFAS 2025'!$C$11,IF(V393="LEJANA",'TARIFAS 2025'!$D$11))))</f>
        <v>31419</v>
      </c>
      <c r="AA393" s="102">
        <f t="shared" si="6"/>
        <v>31419</v>
      </c>
      <c r="AB393" s="91"/>
      <c r="AC393" s="91"/>
      <c r="AD393" s="91"/>
      <c r="AE393" s="91"/>
      <c r="AF393" s="91"/>
      <c r="AG393" s="91"/>
      <c r="AH393" s="91"/>
      <c r="AI393" s="91"/>
      <c r="AJ393" s="91"/>
      <c r="AK393" s="91"/>
      <c r="AL393" s="91"/>
      <c r="AM393" s="91"/>
      <c r="AN393" s="91"/>
      <c r="AO393" s="91"/>
      <c r="AP393" s="91"/>
      <c r="AQ393" s="91"/>
      <c r="AR393" s="91"/>
      <c r="AS393" s="91"/>
      <c r="AT393" s="91"/>
      <c r="AU393" s="91"/>
      <c r="AV393" s="91"/>
      <c r="AW393" s="91"/>
      <c r="AX393" s="91"/>
      <c r="AY393" s="91"/>
      <c r="AZ393" s="91"/>
      <c r="BA393" s="91"/>
      <c r="BB393" s="91"/>
      <c r="BC393" s="91"/>
      <c r="BD393" s="91"/>
      <c r="BE393" s="91"/>
      <c r="BF393" s="91"/>
      <c r="BG393" s="91"/>
    </row>
    <row r="394" spans="1:59" ht="15.6" x14ac:dyDescent="0.3">
      <c r="A394" s="99" t="s">
        <v>77</v>
      </c>
      <c r="B394" s="100" t="str">
        <f>VLOOKUP(A394,'CENTROS DE COSTOS'!A:D,2,0)</f>
        <v>0036-0003</v>
      </c>
      <c r="C394" s="100" t="str">
        <f>VLOOKUP(A394,'CENTROS DE COSTOS'!A:D,3,0)</f>
        <v>Wompi Suroccidente</v>
      </c>
      <c r="D394" s="99">
        <v>76001</v>
      </c>
      <c r="E394" s="99">
        <v>3100991</v>
      </c>
      <c r="F394" s="99">
        <v>29995</v>
      </c>
      <c r="G394" s="100" t="s">
        <v>33</v>
      </c>
      <c r="H394" s="99" t="s">
        <v>1101</v>
      </c>
      <c r="I394" s="99" t="s">
        <v>77</v>
      </c>
      <c r="J394" s="99" t="s">
        <v>6027</v>
      </c>
      <c r="K394" s="100" t="s">
        <v>1170</v>
      </c>
      <c r="L394" s="99" t="s">
        <v>7424</v>
      </c>
      <c r="M394" s="101">
        <v>45995.375</v>
      </c>
      <c r="N394" s="101">
        <v>45996.525694444441</v>
      </c>
      <c r="O394" s="100" t="s">
        <v>35</v>
      </c>
      <c r="P394" s="100" t="s">
        <v>35</v>
      </c>
      <c r="Q394" s="99" t="s">
        <v>1414</v>
      </c>
      <c r="R394" s="99" t="s">
        <v>1415</v>
      </c>
      <c r="S394" s="99" t="s">
        <v>9523</v>
      </c>
      <c r="T394" s="99" t="s">
        <v>1172</v>
      </c>
      <c r="U394" s="99">
        <v>48</v>
      </c>
      <c r="V394" s="100" t="str">
        <f>VLOOKUP(D394,TIPOLOGIA!A:F,5,0)</f>
        <v>PRINCIPAL</v>
      </c>
      <c r="W394" s="100" t="str">
        <f>VLOOKUP(D394,TIPOLOGIA!A:F,6,0)</f>
        <v>TERRESTRE</v>
      </c>
      <c r="X394" s="99" t="s">
        <v>1221</v>
      </c>
      <c r="Y394" s="99">
        <v>1</v>
      </c>
      <c r="Z394" s="102">
        <f>IF(T394="SOPORTE_TELEFÓNICO",'TARIFAS 2025'!$B$14,IF(V394="PRINCIPAL",'TARIFAS 2025'!$B$11,IF(V394="INTERMEDIA",'TARIFAS 2025'!$C$11,IF(V394="LEJANA",'TARIFAS 2025'!$D$11))))</f>
        <v>31419</v>
      </c>
      <c r="AA394" s="102">
        <f t="shared" si="6"/>
        <v>31419</v>
      </c>
      <c r="AB394" s="91"/>
      <c r="AC394" s="91"/>
      <c r="AD394" s="91"/>
      <c r="AE394" s="91"/>
      <c r="AF394" s="91"/>
      <c r="AG394" s="91"/>
      <c r="AH394" s="91"/>
      <c r="AI394" s="91"/>
      <c r="AJ394" s="91"/>
      <c r="AK394" s="91"/>
      <c r="AL394" s="91"/>
      <c r="AM394" s="91"/>
      <c r="AN394" s="91"/>
      <c r="AO394" s="91"/>
      <c r="AP394" s="91"/>
      <c r="AQ394" s="91"/>
      <c r="AR394" s="91"/>
      <c r="AS394" s="91"/>
      <c r="AT394" s="91"/>
      <c r="AU394" s="91"/>
      <c r="AV394" s="91"/>
      <c r="AW394" s="91"/>
      <c r="AX394" s="91"/>
      <c r="AY394" s="91"/>
      <c r="AZ394" s="91"/>
      <c r="BA394" s="91"/>
      <c r="BB394" s="91"/>
      <c r="BC394" s="91"/>
      <c r="BD394" s="91"/>
      <c r="BE394" s="91"/>
      <c r="BF394" s="91"/>
      <c r="BG394" s="91"/>
    </row>
    <row r="395" spans="1:59" ht="15.6" x14ac:dyDescent="0.3">
      <c r="A395" s="99" t="s">
        <v>98</v>
      </c>
      <c r="B395" s="100" t="str">
        <f>VLOOKUP(A395,'CENTROS DE COSTOS'!A:D,2,0)</f>
        <v>0036-0006</v>
      </c>
      <c r="C395" s="100" t="str">
        <f>VLOOKUP(A395,'CENTROS DE COSTOS'!A:D,3,0)</f>
        <v>Wompi Oriente</v>
      </c>
      <c r="D395" s="99">
        <v>50350</v>
      </c>
      <c r="E395" s="99">
        <v>3076774</v>
      </c>
      <c r="F395" s="99">
        <v>48543</v>
      </c>
      <c r="G395" s="100" t="s">
        <v>33</v>
      </c>
      <c r="H395" s="99" t="s">
        <v>814</v>
      </c>
      <c r="I395" s="99" t="s">
        <v>826</v>
      </c>
      <c r="J395" s="99" t="s">
        <v>6028</v>
      </c>
      <c r="K395" s="100" t="s">
        <v>1170</v>
      </c>
      <c r="L395" s="99" t="s">
        <v>7425</v>
      </c>
      <c r="M395" s="101">
        <v>45989.602777777778</v>
      </c>
      <c r="N395" s="101">
        <v>45996.529166666667</v>
      </c>
      <c r="O395" s="100" t="s">
        <v>35</v>
      </c>
      <c r="P395" s="100" t="s">
        <v>35</v>
      </c>
      <c r="Q395" s="99" t="s">
        <v>1414</v>
      </c>
      <c r="R395" s="99" t="s">
        <v>1415</v>
      </c>
      <c r="S395" s="99" t="s">
        <v>9524</v>
      </c>
      <c r="T395" s="99" t="s">
        <v>1416</v>
      </c>
      <c r="U395" s="99">
        <v>40</v>
      </c>
      <c r="V395" s="100" t="str">
        <f>VLOOKUP(D395,TIPOLOGIA!A:F,5,0)</f>
        <v>LEJANA</v>
      </c>
      <c r="W395" s="100" t="str">
        <f>VLOOKUP(D395,TIPOLOGIA!A:F,6,0)</f>
        <v>AEREO</v>
      </c>
      <c r="X395" s="99" t="s">
        <v>1464</v>
      </c>
      <c r="Y395" s="99">
        <v>1</v>
      </c>
      <c r="Z395" s="102">
        <f>IF(T395="SOPORTE_TELEFÓNICO",'TARIFAS 2025'!$B$14,IF(V395="PRINCIPAL",'TARIFAS 2025'!$B$11,IF(V395="INTERMEDIA",'TARIFAS 2025'!$C$11,IF(V395="LEJANA",'TARIFAS 2025'!$D$11))))</f>
        <v>40250</v>
      </c>
      <c r="AA395" s="102">
        <f t="shared" si="6"/>
        <v>40250</v>
      </c>
      <c r="AB395" s="91"/>
      <c r="AC395" s="91"/>
      <c r="AD395" s="91"/>
      <c r="AE395" s="91"/>
      <c r="AF395" s="91"/>
      <c r="AG395" s="91"/>
      <c r="AH395" s="91"/>
      <c r="AI395" s="91"/>
      <c r="AJ395" s="91"/>
      <c r="AK395" s="91"/>
      <c r="AL395" s="91"/>
      <c r="AM395" s="91"/>
      <c r="AN395" s="91"/>
      <c r="AO395" s="91"/>
      <c r="AP395" s="91"/>
      <c r="AQ395" s="91"/>
      <c r="AR395" s="91"/>
      <c r="AS395" s="91"/>
      <c r="AT395" s="91"/>
      <c r="AU395" s="91"/>
      <c r="AV395" s="91"/>
      <c r="AW395" s="91"/>
      <c r="AX395" s="91"/>
      <c r="AY395" s="91"/>
      <c r="AZ395" s="91"/>
      <c r="BA395" s="91"/>
      <c r="BB395" s="91"/>
      <c r="BC395" s="91"/>
      <c r="BD395" s="91"/>
      <c r="BE395" s="91"/>
      <c r="BF395" s="91"/>
      <c r="BG395" s="91"/>
    </row>
    <row r="396" spans="1:59" ht="15.6" x14ac:dyDescent="0.3">
      <c r="A396" s="99" t="s">
        <v>65</v>
      </c>
      <c r="B396" s="100" t="str">
        <f>VLOOKUP(A396,'CENTROS DE COSTOS'!A:D,2,0)</f>
        <v>0036-0005</v>
      </c>
      <c r="C396" s="100" t="str">
        <f>VLOOKUP(A396,'CENTROS DE COSTOS'!A:D,3,0)</f>
        <v>Wompi Noroccidente</v>
      </c>
      <c r="D396" s="99">
        <v>5147</v>
      </c>
      <c r="E396" s="99">
        <v>3078951</v>
      </c>
      <c r="F396" s="99">
        <v>81130</v>
      </c>
      <c r="G396" s="100" t="s">
        <v>33</v>
      </c>
      <c r="H396" s="99" t="s">
        <v>120</v>
      </c>
      <c r="I396" s="99" t="s">
        <v>165</v>
      </c>
      <c r="J396" s="99" t="s">
        <v>6029</v>
      </c>
      <c r="K396" s="100" t="s">
        <v>1170</v>
      </c>
      <c r="L396" s="99" t="s">
        <v>7426</v>
      </c>
      <c r="M396" s="101">
        <v>45992.333333333343</v>
      </c>
      <c r="N396" s="101">
        <v>45996.543055555558</v>
      </c>
      <c r="O396" s="100" t="s">
        <v>35</v>
      </c>
      <c r="P396" s="100" t="s">
        <v>35</v>
      </c>
      <c r="Q396" s="99" t="s">
        <v>1414</v>
      </c>
      <c r="R396" s="99" t="s">
        <v>1415</v>
      </c>
      <c r="S396" s="99" t="s">
        <v>9525</v>
      </c>
      <c r="T396" s="99" t="s">
        <v>1172</v>
      </c>
      <c r="U396" s="99">
        <v>24</v>
      </c>
      <c r="V396" s="100" t="str">
        <f>VLOOKUP(D396,TIPOLOGIA!A:F,5,0)</f>
        <v>PRINCIPAL</v>
      </c>
      <c r="W396" s="100" t="str">
        <f>VLOOKUP(D396,TIPOLOGIA!A:F,6,0)</f>
        <v>TERRESTRE</v>
      </c>
      <c r="X396" s="99" t="s">
        <v>1232</v>
      </c>
      <c r="Y396" s="99">
        <v>1</v>
      </c>
      <c r="Z396" s="102">
        <f>IF(T396="SOPORTE_TELEFÓNICO",'TARIFAS 2025'!$B$14,IF(V396="PRINCIPAL",'TARIFAS 2025'!$B$11,IF(V396="INTERMEDIA",'TARIFAS 2025'!$C$11,IF(V396="LEJANA",'TARIFAS 2025'!$D$11))))</f>
        <v>31419</v>
      </c>
      <c r="AA396" s="102">
        <f t="shared" si="6"/>
        <v>31419</v>
      </c>
      <c r="AB396" s="91"/>
      <c r="AC396" s="91"/>
      <c r="AD396" s="91"/>
      <c r="AE396" s="91"/>
      <c r="AF396" s="91"/>
      <c r="AG396" s="91"/>
      <c r="AH396" s="91"/>
      <c r="AI396" s="91"/>
      <c r="AJ396" s="91"/>
      <c r="AK396" s="91"/>
      <c r="AL396" s="91"/>
      <c r="AM396" s="91"/>
      <c r="AN396" s="91"/>
      <c r="AO396" s="91"/>
      <c r="AP396" s="91"/>
      <c r="AQ396" s="91"/>
      <c r="AR396" s="91"/>
      <c r="AS396" s="91"/>
      <c r="AT396" s="91"/>
      <c r="AU396" s="91"/>
      <c r="AV396" s="91"/>
      <c r="AW396" s="91"/>
      <c r="AX396" s="91"/>
      <c r="AY396" s="91"/>
      <c r="AZ396" s="91"/>
      <c r="BA396" s="91"/>
      <c r="BB396" s="91"/>
      <c r="BC396" s="91"/>
      <c r="BD396" s="91"/>
      <c r="BE396" s="91"/>
      <c r="BF396" s="91"/>
      <c r="BG396" s="91"/>
    </row>
    <row r="397" spans="1:59" ht="15.6" x14ac:dyDescent="0.3">
      <c r="A397" s="99" t="s">
        <v>96</v>
      </c>
      <c r="B397" s="100" t="str">
        <f>VLOOKUP(A397,'CENTROS DE COSTOS'!A:D,2,0)</f>
        <v>0036-0007</v>
      </c>
      <c r="C397" s="100" t="str">
        <f>VLOOKUP(A397,'CENTROS DE COSTOS'!A:D,3,0)</f>
        <v>Wompi Santander</v>
      </c>
      <c r="D397" s="99">
        <v>15001</v>
      </c>
      <c r="E397" s="99">
        <v>3098640</v>
      </c>
      <c r="F397" s="99">
        <v>74570</v>
      </c>
      <c r="G397" s="100" t="s">
        <v>33</v>
      </c>
      <c r="H397" s="99" t="s">
        <v>322</v>
      </c>
      <c r="I397" s="99" t="s">
        <v>96</v>
      </c>
      <c r="J397" s="99" t="s">
        <v>6030</v>
      </c>
      <c r="K397" s="100" t="s">
        <v>1170</v>
      </c>
      <c r="L397" s="99" t="s">
        <v>7427</v>
      </c>
      <c r="M397" s="101">
        <v>45994.647222222222</v>
      </c>
      <c r="N397" s="101">
        <v>45996.544444444437</v>
      </c>
      <c r="O397" s="100" t="s">
        <v>35</v>
      </c>
      <c r="P397" s="100" t="s">
        <v>35</v>
      </c>
      <c r="Q397" s="99" t="s">
        <v>1414</v>
      </c>
      <c r="R397" s="99" t="s">
        <v>1415</v>
      </c>
      <c r="S397" s="99" t="s">
        <v>9526</v>
      </c>
      <c r="T397" s="99" t="s">
        <v>1172</v>
      </c>
      <c r="U397" s="99">
        <v>32</v>
      </c>
      <c r="V397" s="100" t="str">
        <f>VLOOKUP(D397,TIPOLOGIA!A:F,5,0)</f>
        <v>PRINCIPAL</v>
      </c>
      <c r="W397" s="100" t="str">
        <f>VLOOKUP(D397,TIPOLOGIA!A:F,6,0)</f>
        <v>TERRESTRE</v>
      </c>
      <c r="X397" s="99" t="s">
        <v>1184</v>
      </c>
      <c r="Y397" s="99">
        <v>1</v>
      </c>
      <c r="Z397" s="102">
        <f>IF(T397="SOPORTE_TELEFÓNICO",'TARIFAS 2025'!$B$14,IF(V397="PRINCIPAL",'TARIFAS 2025'!$B$11,IF(V397="INTERMEDIA",'TARIFAS 2025'!$C$11,IF(V397="LEJANA",'TARIFAS 2025'!$D$11))))</f>
        <v>31419</v>
      </c>
      <c r="AA397" s="102">
        <f t="shared" si="6"/>
        <v>31419</v>
      </c>
      <c r="AB397" s="91"/>
      <c r="AC397" s="91"/>
      <c r="AD397" s="91"/>
      <c r="AE397" s="91"/>
      <c r="AF397" s="91"/>
      <c r="AG397" s="91"/>
      <c r="AH397" s="91"/>
      <c r="AI397" s="91"/>
      <c r="AJ397" s="91"/>
      <c r="AK397" s="91"/>
      <c r="AL397" s="91"/>
      <c r="AM397" s="91"/>
      <c r="AN397" s="91"/>
      <c r="AO397" s="91"/>
      <c r="AP397" s="91"/>
      <c r="AQ397" s="91"/>
      <c r="AR397" s="91"/>
      <c r="AS397" s="91"/>
      <c r="AT397" s="91"/>
      <c r="AU397" s="91"/>
      <c r="AV397" s="91"/>
      <c r="AW397" s="91"/>
      <c r="AX397" s="91"/>
      <c r="AY397" s="91"/>
      <c r="AZ397" s="91"/>
      <c r="BA397" s="91"/>
      <c r="BB397" s="91"/>
      <c r="BC397" s="91"/>
      <c r="BD397" s="91"/>
      <c r="BE397" s="91"/>
      <c r="BF397" s="91"/>
      <c r="BG397" s="91"/>
    </row>
    <row r="398" spans="1:59" ht="15.6" x14ac:dyDescent="0.3">
      <c r="A398" s="99" t="s">
        <v>71</v>
      </c>
      <c r="B398" s="100" t="str">
        <f>VLOOKUP(A398,'CENTROS DE COSTOS'!A:D,2,0)</f>
        <v>0036-0004</v>
      </c>
      <c r="C398" s="100" t="str">
        <f>VLOOKUP(A398,'CENTROS DE COSTOS'!A:D,3,0)</f>
        <v>Wompi Centro</v>
      </c>
      <c r="D398" s="99">
        <v>11001</v>
      </c>
      <c r="E398" s="99">
        <v>3097194</v>
      </c>
      <c r="F398" s="99">
        <v>76103</v>
      </c>
      <c r="G398" s="100" t="s">
        <v>33</v>
      </c>
      <c r="H398" s="99" t="s">
        <v>618</v>
      </c>
      <c r="I398" s="99" t="s">
        <v>71</v>
      </c>
      <c r="J398" s="99" t="s">
        <v>6031</v>
      </c>
      <c r="K398" s="100" t="s">
        <v>1170</v>
      </c>
      <c r="L398" s="99" t="s">
        <v>7428</v>
      </c>
      <c r="M398" s="101">
        <v>45994.513888888891</v>
      </c>
      <c r="N398" s="101">
        <v>45996.546527777777</v>
      </c>
      <c r="O398" s="100" t="s">
        <v>35</v>
      </c>
      <c r="P398" s="100" t="s">
        <v>35</v>
      </c>
      <c r="Q398" s="99" t="s">
        <v>1414</v>
      </c>
      <c r="R398" s="99" t="s">
        <v>1415</v>
      </c>
      <c r="S398" s="99" t="s">
        <v>9527</v>
      </c>
      <c r="T398" s="99" t="s">
        <v>1172</v>
      </c>
      <c r="U398" s="99">
        <v>16</v>
      </c>
      <c r="V398" s="100" t="str">
        <f>VLOOKUP(D398,TIPOLOGIA!A:F,5,0)</f>
        <v>PRINCIPAL</v>
      </c>
      <c r="W398" s="100" t="str">
        <f>VLOOKUP(D398,TIPOLOGIA!A:F,6,0)</f>
        <v>TERRESTRE</v>
      </c>
      <c r="X398" s="99" t="s">
        <v>1854</v>
      </c>
      <c r="Y398" s="99">
        <v>1</v>
      </c>
      <c r="Z398" s="102">
        <f>IF(T398="SOPORTE_TELEFÓNICO",'TARIFAS 2025'!$B$14,IF(V398="PRINCIPAL",'TARIFAS 2025'!$B$11,IF(V398="INTERMEDIA",'TARIFAS 2025'!$C$11,IF(V398="LEJANA",'TARIFAS 2025'!$D$11))))</f>
        <v>31419</v>
      </c>
      <c r="AA398" s="102">
        <f t="shared" si="6"/>
        <v>31419</v>
      </c>
      <c r="AB398" s="91"/>
      <c r="AC398" s="91"/>
      <c r="AD398" s="91"/>
      <c r="AE398" s="91"/>
      <c r="AF398" s="91"/>
      <c r="AG398" s="91"/>
      <c r="AH398" s="91"/>
      <c r="AI398" s="91"/>
      <c r="AJ398" s="91"/>
      <c r="AK398" s="91"/>
      <c r="AL398" s="91"/>
      <c r="AM398" s="91"/>
      <c r="AN398" s="91"/>
      <c r="AO398" s="91"/>
      <c r="AP398" s="91"/>
      <c r="AQ398" s="91"/>
      <c r="AR398" s="91"/>
      <c r="AS398" s="91"/>
      <c r="AT398" s="91"/>
      <c r="AU398" s="91"/>
      <c r="AV398" s="91"/>
      <c r="AW398" s="91"/>
      <c r="AX398" s="91"/>
      <c r="AY398" s="91"/>
      <c r="AZ398" s="91"/>
      <c r="BA398" s="91"/>
      <c r="BB398" s="91"/>
      <c r="BC398" s="91"/>
      <c r="BD398" s="91"/>
      <c r="BE398" s="91"/>
      <c r="BF398" s="91"/>
      <c r="BG398" s="91"/>
    </row>
    <row r="399" spans="1:59" ht="15.6" x14ac:dyDescent="0.3">
      <c r="A399" s="99" t="s">
        <v>77</v>
      </c>
      <c r="B399" s="100" t="str">
        <f>VLOOKUP(A399,'CENTROS DE COSTOS'!A:D,2,0)</f>
        <v>0036-0003</v>
      </c>
      <c r="C399" s="100" t="str">
        <f>VLOOKUP(A399,'CENTROS DE COSTOS'!A:D,3,0)</f>
        <v>Wompi Suroccidente</v>
      </c>
      <c r="D399" s="99">
        <v>76001</v>
      </c>
      <c r="E399" s="99">
        <v>3102730</v>
      </c>
      <c r="F399" s="99">
        <v>24547</v>
      </c>
      <c r="G399" s="100" t="s">
        <v>33</v>
      </c>
      <c r="H399" s="99" t="s">
        <v>1101</v>
      </c>
      <c r="I399" s="99" t="s">
        <v>77</v>
      </c>
      <c r="J399" s="99" t="s">
        <v>6032</v>
      </c>
      <c r="K399" s="100" t="s">
        <v>1170</v>
      </c>
      <c r="L399" s="99" t="s">
        <v>7429</v>
      </c>
      <c r="M399" s="101">
        <v>45995.463194444441</v>
      </c>
      <c r="N399" s="101">
        <v>45996.547222222223</v>
      </c>
      <c r="O399" s="100" t="s">
        <v>35</v>
      </c>
      <c r="P399" s="100" t="s">
        <v>35</v>
      </c>
      <c r="Q399" s="99" t="s">
        <v>1414</v>
      </c>
      <c r="R399" s="99" t="s">
        <v>1415</v>
      </c>
      <c r="S399" s="99" t="s">
        <v>9499</v>
      </c>
      <c r="T399" s="99" t="s">
        <v>1172</v>
      </c>
      <c r="U399" s="99">
        <v>64</v>
      </c>
      <c r="V399" s="100" t="str">
        <f>VLOOKUP(D399,TIPOLOGIA!A:F,5,0)</f>
        <v>PRINCIPAL</v>
      </c>
      <c r="W399" s="100" t="str">
        <f>VLOOKUP(D399,TIPOLOGIA!A:F,6,0)</f>
        <v>TERRESTRE</v>
      </c>
      <c r="X399" s="99" t="s">
        <v>1221</v>
      </c>
      <c r="Y399" s="99">
        <v>1</v>
      </c>
      <c r="Z399" s="102">
        <f>IF(T399="SOPORTE_TELEFÓNICO",'TARIFAS 2025'!$B$14,IF(V399="PRINCIPAL",'TARIFAS 2025'!$B$11,IF(V399="INTERMEDIA",'TARIFAS 2025'!$C$11,IF(V399="LEJANA",'TARIFAS 2025'!$D$11))))</f>
        <v>31419</v>
      </c>
      <c r="AA399" s="102">
        <f t="shared" si="6"/>
        <v>31419</v>
      </c>
      <c r="AB399" s="91"/>
      <c r="AC399" s="91"/>
      <c r="AD399" s="91"/>
      <c r="AE399" s="91"/>
      <c r="AF399" s="91"/>
      <c r="AG399" s="91"/>
      <c r="AH399" s="91"/>
      <c r="AI399" s="91"/>
      <c r="AJ399" s="91"/>
      <c r="AK399" s="91"/>
      <c r="AL399" s="91"/>
      <c r="AM399" s="91"/>
      <c r="AN399" s="91"/>
      <c r="AO399" s="91"/>
      <c r="AP399" s="91"/>
      <c r="AQ399" s="91"/>
      <c r="AR399" s="91"/>
      <c r="AS399" s="91"/>
      <c r="AT399" s="91"/>
      <c r="AU399" s="91"/>
      <c r="AV399" s="91"/>
      <c r="AW399" s="91"/>
      <c r="AX399" s="91"/>
      <c r="AY399" s="91"/>
      <c r="AZ399" s="91"/>
      <c r="BA399" s="91"/>
      <c r="BB399" s="91"/>
      <c r="BC399" s="91"/>
      <c r="BD399" s="91"/>
      <c r="BE399" s="91"/>
      <c r="BF399" s="91"/>
      <c r="BG399" s="91"/>
    </row>
    <row r="400" spans="1:59" ht="15.6" x14ac:dyDescent="0.3">
      <c r="A400" s="99" t="s">
        <v>77</v>
      </c>
      <c r="B400" s="100" t="str">
        <f>VLOOKUP(A400,'CENTROS DE COSTOS'!A:D,2,0)</f>
        <v>0036-0003</v>
      </c>
      <c r="C400" s="100" t="str">
        <f>VLOOKUP(A400,'CENTROS DE COSTOS'!A:D,3,0)</f>
        <v>Wompi Suroccidente</v>
      </c>
      <c r="D400" s="99">
        <v>76001</v>
      </c>
      <c r="E400" s="99">
        <v>3101967</v>
      </c>
      <c r="F400" s="99">
        <v>16746</v>
      </c>
      <c r="G400" s="100" t="s">
        <v>33</v>
      </c>
      <c r="H400" s="99" t="s">
        <v>1101</v>
      </c>
      <c r="I400" s="99" t="s">
        <v>77</v>
      </c>
      <c r="J400" s="99" t="s">
        <v>6033</v>
      </c>
      <c r="K400" s="100" t="s">
        <v>1170</v>
      </c>
      <c r="L400" s="99" t="s">
        <v>7430</v>
      </c>
      <c r="M400" s="101">
        <v>45995.430555555547</v>
      </c>
      <c r="N400" s="101">
        <v>45996.548611111109</v>
      </c>
      <c r="O400" s="100" t="s">
        <v>35</v>
      </c>
      <c r="P400" s="100" t="s">
        <v>35</v>
      </c>
      <c r="Q400" s="99" t="s">
        <v>1414</v>
      </c>
      <c r="R400" s="99" t="s">
        <v>1415</v>
      </c>
      <c r="S400" s="99" t="s">
        <v>9528</v>
      </c>
      <c r="T400" s="99" t="s">
        <v>1172</v>
      </c>
      <c r="U400" s="99">
        <v>24</v>
      </c>
      <c r="V400" s="100" t="str">
        <f>VLOOKUP(D400,TIPOLOGIA!A:F,5,0)</f>
        <v>PRINCIPAL</v>
      </c>
      <c r="W400" s="100" t="str">
        <f>VLOOKUP(D400,TIPOLOGIA!A:F,6,0)</f>
        <v>TERRESTRE</v>
      </c>
      <c r="X400" s="99" t="s">
        <v>1260</v>
      </c>
      <c r="Y400" s="99">
        <v>1</v>
      </c>
      <c r="Z400" s="102">
        <f>IF(T400="SOPORTE_TELEFÓNICO",'TARIFAS 2025'!$B$14,IF(V400="PRINCIPAL",'TARIFAS 2025'!$B$11,IF(V400="INTERMEDIA",'TARIFAS 2025'!$C$11,IF(V400="LEJANA",'TARIFAS 2025'!$D$11))))</f>
        <v>31419</v>
      </c>
      <c r="AA400" s="102">
        <f t="shared" si="6"/>
        <v>31419</v>
      </c>
      <c r="AB400" s="91"/>
      <c r="AC400" s="91"/>
      <c r="AD400" s="91"/>
      <c r="AE400" s="91"/>
      <c r="AF400" s="91"/>
      <c r="AG400" s="91"/>
      <c r="AH400" s="91"/>
      <c r="AI400" s="91"/>
      <c r="AJ400" s="91"/>
      <c r="AK400" s="91"/>
      <c r="AL400" s="91"/>
      <c r="AM400" s="91"/>
      <c r="AN400" s="91"/>
      <c r="AO400" s="91"/>
      <c r="AP400" s="91"/>
      <c r="AQ400" s="91"/>
      <c r="AR400" s="91"/>
      <c r="AS400" s="91"/>
      <c r="AT400" s="91"/>
      <c r="AU400" s="91"/>
      <c r="AV400" s="91"/>
      <c r="AW400" s="91"/>
      <c r="AX400" s="91"/>
      <c r="AY400" s="91"/>
      <c r="AZ400" s="91"/>
      <c r="BA400" s="91"/>
      <c r="BB400" s="91"/>
      <c r="BC400" s="91"/>
      <c r="BD400" s="91"/>
      <c r="BE400" s="91"/>
      <c r="BF400" s="91"/>
      <c r="BG400" s="91"/>
    </row>
    <row r="401" spans="1:59" ht="15.6" x14ac:dyDescent="0.3">
      <c r="A401" s="99" t="s">
        <v>77</v>
      </c>
      <c r="B401" s="100" t="str">
        <f>VLOOKUP(A401,'CENTROS DE COSTOS'!A:D,2,0)</f>
        <v>0036-0003</v>
      </c>
      <c r="C401" s="100" t="str">
        <f>VLOOKUP(A401,'CENTROS DE COSTOS'!A:D,3,0)</f>
        <v>Wompi Suroccidente</v>
      </c>
      <c r="D401" s="99">
        <v>76001</v>
      </c>
      <c r="E401" s="99">
        <v>3102133</v>
      </c>
      <c r="F401" s="99">
        <v>71642</v>
      </c>
      <c r="G401" s="100" t="s">
        <v>33</v>
      </c>
      <c r="H401" s="99" t="s">
        <v>1101</v>
      </c>
      <c r="I401" s="99" t="s">
        <v>77</v>
      </c>
      <c r="J401" s="99" t="s">
        <v>6034</v>
      </c>
      <c r="K401" s="100" t="s">
        <v>1170</v>
      </c>
      <c r="L401" s="99" t="s">
        <v>7431</v>
      </c>
      <c r="M401" s="101">
        <v>45995.44027777778</v>
      </c>
      <c r="N401" s="101">
        <v>45996.549305555563</v>
      </c>
      <c r="O401" s="100" t="s">
        <v>35</v>
      </c>
      <c r="P401" s="100" t="s">
        <v>35</v>
      </c>
      <c r="Q401" s="99" t="s">
        <v>1414</v>
      </c>
      <c r="R401" s="99" t="s">
        <v>1415</v>
      </c>
      <c r="S401" s="99" t="s">
        <v>9529</v>
      </c>
      <c r="T401" s="99" t="s">
        <v>1172</v>
      </c>
      <c r="U401" s="99">
        <v>24</v>
      </c>
      <c r="V401" s="100" t="str">
        <f>VLOOKUP(D401,TIPOLOGIA!A:F,5,0)</f>
        <v>PRINCIPAL</v>
      </c>
      <c r="W401" s="100" t="str">
        <f>VLOOKUP(D401,TIPOLOGIA!A:F,6,0)</f>
        <v>TERRESTRE</v>
      </c>
      <c r="X401" s="99" t="s">
        <v>1221</v>
      </c>
      <c r="Y401" s="99">
        <v>1</v>
      </c>
      <c r="Z401" s="102">
        <f>IF(T401="SOPORTE_TELEFÓNICO",'TARIFAS 2025'!$B$14,IF(V401="PRINCIPAL",'TARIFAS 2025'!$B$11,IF(V401="INTERMEDIA",'TARIFAS 2025'!$C$11,IF(V401="LEJANA",'TARIFAS 2025'!$D$11))))</f>
        <v>31419</v>
      </c>
      <c r="AA401" s="102">
        <f t="shared" si="6"/>
        <v>31419</v>
      </c>
      <c r="AB401" s="91"/>
      <c r="AC401" s="91"/>
      <c r="AD401" s="91"/>
      <c r="AE401" s="91"/>
      <c r="AF401" s="91"/>
      <c r="AG401" s="91"/>
      <c r="AH401" s="91"/>
      <c r="AI401" s="91"/>
      <c r="AJ401" s="91"/>
      <c r="AK401" s="91"/>
      <c r="AL401" s="91"/>
      <c r="AM401" s="91"/>
      <c r="AN401" s="91"/>
      <c r="AO401" s="91"/>
      <c r="AP401" s="91"/>
      <c r="AQ401" s="91"/>
      <c r="AR401" s="91"/>
      <c r="AS401" s="91"/>
      <c r="AT401" s="91"/>
      <c r="AU401" s="91"/>
      <c r="AV401" s="91"/>
      <c r="AW401" s="91"/>
      <c r="AX401" s="91"/>
      <c r="AY401" s="91"/>
      <c r="AZ401" s="91"/>
      <c r="BA401" s="91"/>
      <c r="BB401" s="91"/>
      <c r="BC401" s="91"/>
      <c r="BD401" s="91"/>
      <c r="BE401" s="91"/>
      <c r="BF401" s="91"/>
      <c r="BG401" s="91"/>
    </row>
    <row r="402" spans="1:59" ht="15.6" x14ac:dyDescent="0.3">
      <c r="A402" s="99" t="s">
        <v>71</v>
      </c>
      <c r="B402" s="100" t="str">
        <f>VLOOKUP(A402,'CENTROS DE COSTOS'!A:D,2,0)</f>
        <v>0036-0004</v>
      </c>
      <c r="C402" s="100" t="str">
        <f>VLOOKUP(A402,'CENTROS DE COSTOS'!A:D,3,0)</f>
        <v>Wompi Centro</v>
      </c>
      <c r="D402" s="99">
        <v>11001</v>
      </c>
      <c r="E402" s="99">
        <v>3095984</v>
      </c>
      <c r="F402" s="99">
        <v>76533</v>
      </c>
      <c r="G402" s="100" t="s">
        <v>33</v>
      </c>
      <c r="H402" s="99" t="s">
        <v>618</v>
      </c>
      <c r="I402" s="99" t="s">
        <v>71</v>
      </c>
      <c r="J402" s="99" t="s">
        <v>6035</v>
      </c>
      <c r="K402" s="100" t="s">
        <v>1170</v>
      </c>
      <c r="L402" s="99" t="s">
        <v>7432</v>
      </c>
      <c r="M402" s="101">
        <v>45994.429166666669</v>
      </c>
      <c r="N402" s="101">
        <v>45996.552777777782</v>
      </c>
      <c r="O402" s="100" t="s">
        <v>35</v>
      </c>
      <c r="P402" s="100" t="s">
        <v>35</v>
      </c>
      <c r="Q402" s="99" t="s">
        <v>1414</v>
      </c>
      <c r="R402" s="99" t="s">
        <v>1415</v>
      </c>
      <c r="S402" s="99" t="s">
        <v>9530</v>
      </c>
      <c r="T402" s="99" t="s">
        <v>1172</v>
      </c>
      <c r="U402" s="99">
        <v>24</v>
      </c>
      <c r="V402" s="100" t="str">
        <f>VLOOKUP(D402,TIPOLOGIA!A:F,5,0)</f>
        <v>PRINCIPAL</v>
      </c>
      <c r="W402" s="100" t="str">
        <f>VLOOKUP(D402,TIPOLOGIA!A:F,6,0)</f>
        <v>TERRESTRE</v>
      </c>
      <c r="X402" s="99" t="s">
        <v>1198</v>
      </c>
      <c r="Y402" s="99">
        <v>1</v>
      </c>
      <c r="Z402" s="102">
        <f>IF(T402="SOPORTE_TELEFÓNICO",'TARIFAS 2025'!$B$14,IF(V402="PRINCIPAL",'TARIFAS 2025'!$B$11,IF(V402="INTERMEDIA",'TARIFAS 2025'!$C$11,IF(V402="LEJANA",'TARIFAS 2025'!$D$11))))</f>
        <v>31419</v>
      </c>
      <c r="AA402" s="102">
        <f t="shared" si="6"/>
        <v>31419</v>
      </c>
      <c r="AB402" s="91"/>
      <c r="AC402" s="91"/>
      <c r="AD402" s="91"/>
      <c r="AE402" s="91"/>
      <c r="AF402" s="91"/>
      <c r="AG402" s="91"/>
      <c r="AH402" s="91"/>
      <c r="AI402" s="91"/>
      <c r="AJ402" s="91"/>
      <c r="AK402" s="91"/>
      <c r="AL402" s="91"/>
      <c r="AM402" s="91"/>
      <c r="AN402" s="91"/>
      <c r="AO402" s="91"/>
      <c r="AP402" s="91"/>
      <c r="AQ402" s="91"/>
      <c r="AR402" s="91"/>
      <c r="AS402" s="91"/>
      <c r="AT402" s="91"/>
      <c r="AU402" s="91"/>
      <c r="AV402" s="91"/>
      <c r="AW402" s="91"/>
      <c r="AX402" s="91"/>
      <c r="AY402" s="91"/>
      <c r="AZ402" s="91"/>
      <c r="BA402" s="91"/>
      <c r="BB402" s="91"/>
      <c r="BC402" s="91"/>
      <c r="BD402" s="91"/>
      <c r="BE402" s="91"/>
      <c r="BF402" s="91"/>
      <c r="BG402" s="91"/>
    </row>
    <row r="403" spans="1:59" ht="15.6" x14ac:dyDescent="0.3">
      <c r="A403" s="99" t="s">
        <v>91</v>
      </c>
      <c r="B403" s="100" t="str">
        <f>VLOOKUP(A403,'CENTROS DE COSTOS'!A:D,2,0)</f>
        <v>0036-0003</v>
      </c>
      <c r="C403" s="100" t="str">
        <f>VLOOKUP(A403,'CENTROS DE COSTOS'!A:D,3,0)</f>
        <v>Wompi Suroccidente</v>
      </c>
      <c r="D403" s="99">
        <v>52540</v>
      </c>
      <c r="E403" s="99">
        <v>3079161</v>
      </c>
      <c r="F403" s="99">
        <v>61222</v>
      </c>
      <c r="G403" s="100" t="s">
        <v>33</v>
      </c>
      <c r="H403" s="99" t="s">
        <v>133</v>
      </c>
      <c r="I403" s="99" t="s">
        <v>875</v>
      </c>
      <c r="J403" s="99" t="s">
        <v>6036</v>
      </c>
      <c r="K403" s="100" t="s">
        <v>1170</v>
      </c>
      <c r="L403" s="99" t="s">
        <v>7433</v>
      </c>
      <c r="M403" s="101">
        <v>45992.333333333343</v>
      </c>
      <c r="N403" s="101">
        <v>45996.563194444447</v>
      </c>
      <c r="O403" s="100" t="s">
        <v>35</v>
      </c>
      <c r="P403" s="100" t="s">
        <v>35</v>
      </c>
      <c r="Q403" s="99" t="s">
        <v>1414</v>
      </c>
      <c r="R403" s="99" t="s">
        <v>1415</v>
      </c>
      <c r="S403" s="99" t="s">
        <v>9531</v>
      </c>
      <c r="T403" s="99" t="s">
        <v>1416</v>
      </c>
      <c r="U403" s="99">
        <v>16</v>
      </c>
      <c r="V403" s="100" t="str">
        <f>VLOOKUP(D403,TIPOLOGIA!A:F,5,0)</f>
        <v>LEJANA</v>
      </c>
      <c r="W403" s="100" t="str">
        <f>VLOOKUP(D403,TIPOLOGIA!A:F,6,0)</f>
        <v>TERRESTRE</v>
      </c>
      <c r="X403" s="99" t="s">
        <v>1190</v>
      </c>
      <c r="Y403" s="99">
        <v>1</v>
      </c>
      <c r="Z403" s="102">
        <f>IF(T403="SOPORTE_TELEFÓNICO",'TARIFAS 2025'!$B$14,IF(V403="PRINCIPAL",'TARIFAS 2025'!$B$11,IF(V403="INTERMEDIA",'TARIFAS 2025'!$C$11,IF(V403="LEJANA",'TARIFAS 2025'!$D$11))))</f>
        <v>40250</v>
      </c>
      <c r="AA403" s="102">
        <f t="shared" si="6"/>
        <v>40250</v>
      </c>
      <c r="AB403" s="91"/>
      <c r="AC403" s="91"/>
      <c r="AD403" s="91"/>
      <c r="AE403" s="91"/>
      <c r="AF403" s="91"/>
      <c r="AG403" s="91"/>
      <c r="AH403" s="91"/>
      <c r="AI403" s="91"/>
      <c r="AJ403" s="91"/>
      <c r="AK403" s="91"/>
      <c r="AL403" s="91"/>
      <c r="AM403" s="91"/>
      <c r="AN403" s="91"/>
      <c r="AO403" s="91"/>
      <c r="AP403" s="91"/>
      <c r="AQ403" s="91"/>
      <c r="AR403" s="91"/>
      <c r="AS403" s="91"/>
      <c r="AT403" s="91"/>
      <c r="AU403" s="91"/>
      <c r="AV403" s="91"/>
      <c r="AW403" s="91"/>
      <c r="AX403" s="91"/>
      <c r="AY403" s="91"/>
      <c r="AZ403" s="91"/>
      <c r="BA403" s="91"/>
      <c r="BB403" s="91"/>
      <c r="BC403" s="91"/>
      <c r="BD403" s="91"/>
      <c r="BE403" s="91"/>
      <c r="BF403" s="91"/>
      <c r="BG403" s="91"/>
    </row>
    <row r="404" spans="1:59" ht="15.6" x14ac:dyDescent="0.3">
      <c r="A404" s="99" t="s">
        <v>71</v>
      </c>
      <c r="B404" s="100" t="str">
        <f>VLOOKUP(A404,'CENTROS DE COSTOS'!A:D,2,0)</f>
        <v>0036-0004</v>
      </c>
      <c r="C404" s="100" t="str">
        <f>VLOOKUP(A404,'CENTROS DE COSTOS'!A:D,3,0)</f>
        <v>Wompi Centro</v>
      </c>
      <c r="D404" s="99">
        <v>11001</v>
      </c>
      <c r="E404" s="99">
        <v>3103332</v>
      </c>
      <c r="F404" s="99">
        <v>19014</v>
      </c>
      <c r="G404" s="100" t="s">
        <v>33</v>
      </c>
      <c r="H404" s="99" t="s">
        <v>618</v>
      </c>
      <c r="I404" s="99" t="s">
        <v>71</v>
      </c>
      <c r="J404" s="99" t="s">
        <v>6037</v>
      </c>
      <c r="K404" s="100" t="s">
        <v>1170</v>
      </c>
      <c r="L404" s="99" t="s">
        <v>7434</v>
      </c>
      <c r="M404" s="101">
        <v>45995.520833333343</v>
      </c>
      <c r="N404" s="101">
        <v>45996.578472222223</v>
      </c>
      <c r="O404" s="100" t="s">
        <v>35</v>
      </c>
      <c r="P404" s="100" t="s">
        <v>35</v>
      </c>
      <c r="Q404" s="99" t="s">
        <v>1414</v>
      </c>
      <c r="R404" s="99" t="s">
        <v>1415</v>
      </c>
      <c r="S404" s="99" t="s">
        <v>9532</v>
      </c>
      <c r="T404" s="99" t="s">
        <v>1172</v>
      </c>
      <c r="U404" s="99">
        <v>16</v>
      </c>
      <c r="V404" s="100" t="str">
        <f>VLOOKUP(D404,TIPOLOGIA!A:F,5,0)</f>
        <v>PRINCIPAL</v>
      </c>
      <c r="W404" s="100" t="str">
        <f>VLOOKUP(D404,TIPOLOGIA!A:F,6,0)</f>
        <v>TERRESTRE</v>
      </c>
      <c r="X404" s="99" t="s">
        <v>1202</v>
      </c>
      <c r="Y404" s="99">
        <v>1</v>
      </c>
      <c r="Z404" s="102">
        <f>IF(T404="SOPORTE_TELEFÓNICO",'TARIFAS 2025'!$B$14,IF(V404="PRINCIPAL",'TARIFAS 2025'!$B$11,IF(V404="INTERMEDIA",'TARIFAS 2025'!$C$11,IF(V404="LEJANA",'TARIFAS 2025'!$D$11))))</f>
        <v>31419</v>
      </c>
      <c r="AA404" s="102">
        <f t="shared" si="6"/>
        <v>31419</v>
      </c>
      <c r="AB404" s="91"/>
      <c r="AC404" s="91"/>
      <c r="AD404" s="91"/>
      <c r="AE404" s="91"/>
      <c r="AF404" s="91"/>
      <c r="AG404" s="91"/>
      <c r="AH404" s="91"/>
      <c r="AI404" s="91"/>
      <c r="AJ404" s="91"/>
      <c r="AK404" s="91"/>
      <c r="AL404" s="91"/>
      <c r="AM404" s="91"/>
      <c r="AN404" s="91"/>
      <c r="AO404" s="91"/>
      <c r="AP404" s="91"/>
      <c r="AQ404" s="91"/>
      <c r="AR404" s="91"/>
      <c r="AS404" s="91"/>
      <c r="AT404" s="91"/>
      <c r="AU404" s="91"/>
      <c r="AV404" s="91"/>
      <c r="AW404" s="91"/>
      <c r="AX404" s="91"/>
      <c r="AY404" s="91"/>
      <c r="AZ404" s="91"/>
      <c r="BA404" s="91"/>
      <c r="BB404" s="91"/>
      <c r="BC404" s="91"/>
      <c r="BD404" s="91"/>
      <c r="BE404" s="91"/>
      <c r="BF404" s="91"/>
      <c r="BG404" s="91"/>
    </row>
    <row r="405" spans="1:59" ht="15.6" x14ac:dyDescent="0.3">
      <c r="A405" s="99" t="s">
        <v>71</v>
      </c>
      <c r="B405" s="100" t="str">
        <f>VLOOKUP(A405,'CENTROS DE COSTOS'!A:D,2,0)</f>
        <v>0036-0004</v>
      </c>
      <c r="C405" s="100" t="str">
        <f>VLOOKUP(A405,'CENTROS DE COSTOS'!A:D,3,0)</f>
        <v>Wompi Centro</v>
      </c>
      <c r="D405" s="99">
        <v>11001</v>
      </c>
      <c r="E405" s="99">
        <v>3103213</v>
      </c>
      <c r="F405" s="99">
        <v>77338</v>
      </c>
      <c r="G405" s="100" t="s">
        <v>33</v>
      </c>
      <c r="H405" s="99" t="s">
        <v>618</v>
      </c>
      <c r="I405" s="99" t="s">
        <v>71</v>
      </c>
      <c r="J405" s="99" t="s">
        <v>6038</v>
      </c>
      <c r="K405" s="100" t="s">
        <v>1170</v>
      </c>
      <c r="L405" s="99" t="s">
        <v>7435</v>
      </c>
      <c r="M405" s="101">
        <v>45995.503472222219</v>
      </c>
      <c r="N405" s="101">
        <v>45996.580555555563</v>
      </c>
      <c r="O405" s="100" t="s">
        <v>35</v>
      </c>
      <c r="P405" s="100" t="s">
        <v>35</v>
      </c>
      <c r="Q405" s="99" t="s">
        <v>1414</v>
      </c>
      <c r="R405" s="99" t="s">
        <v>1415</v>
      </c>
      <c r="S405" s="99" t="s">
        <v>9533</v>
      </c>
      <c r="T405" s="99" t="s">
        <v>1172</v>
      </c>
      <c r="U405" s="99">
        <v>16</v>
      </c>
      <c r="V405" s="100" t="str">
        <f>VLOOKUP(D405,TIPOLOGIA!A:F,5,0)</f>
        <v>PRINCIPAL</v>
      </c>
      <c r="W405" s="100" t="str">
        <f>VLOOKUP(D405,TIPOLOGIA!A:F,6,0)</f>
        <v>TERRESTRE</v>
      </c>
      <c r="X405" s="99" t="s">
        <v>1857</v>
      </c>
      <c r="Y405" s="99">
        <v>1</v>
      </c>
      <c r="Z405" s="102">
        <f>IF(T405="SOPORTE_TELEFÓNICO",'TARIFAS 2025'!$B$14,IF(V405="PRINCIPAL",'TARIFAS 2025'!$B$11,IF(V405="INTERMEDIA",'TARIFAS 2025'!$C$11,IF(V405="LEJANA",'TARIFAS 2025'!$D$11))))</f>
        <v>31419</v>
      </c>
      <c r="AA405" s="102">
        <f t="shared" si="6"/>
        <v>31419</v>
      </c>
      <c r="AB405" s="91"/>
      <c r="AC405" s="91"/>
      <c r="AD405" s="91"/>
      <c r="AE405" s="91"/>
      <c r="AF405" s="91"/>
      <c r="AG405" s="91"/>
      <c r="AH405" s="91"/>
      <c r="AI405" s="91"/>
      <c r="AJ405" s="91"/>
      <c r="AK405" s="91"/>
      <c r="AL405" s="91"/>
      <c r="AM405" s="91"/>
      <c r="AN405" s="91"/>
      <c r="AO405" s="91"/>
      <c r="AP405" s="91"/>
      <c r="AQ405" s="91"/>
      <c r="AR405" s="91"/>
      <c r="AS405" s="91"/>
      <c r="AT405" s="91"/>
      <c r="AU405" s="91"/>
      <c r="AV405" s="91"/>
      <c r="AW405" s="91"/>
      <c r="AX405" s="91"/>
      <c r="AY405" s="91"/>
      <c r="AZ405" s="91"/>
      <c r="BA405" s="91"/>
      <c r="BB405" s="91"/>
      <c r="BC405" s="91"/>
      <c r="BD405" s="91"/>
      <c r="BE405" s="91"/>
      <c r="BF405" s="91"/>
      <c r="BG405" s="91"/>
    </row>
    <row r="406" spans="1:59" ht="15.6" x14ac:dyDescent="0.3">
      <c r="A406" s="99" t="s">
        <v>91</v>
      </c>
      <c r="B406" s="100" t="str">
        <f>VLOOKUP(A406,'CENTROS DE COSTOS'!A:D,2,0)</f>
        <v>0036-0003</v>
      </c>
      <c r="C406" s="100" t="str">
        <f>VLOOKUP(A406,'CENTROS DE COSTOS'!A:D,3,0)</f>
        <v>Wompi Suroccidente</v>
      </c>
      <c r="D406" s="99">
        <v>52323</v>
      </c>
      <c r="E406" s="99">
        <v>3077515</v>
      </c>
      <c r="F406" s="99">
        <v>51089</v>
      </c>
      <c r="G406" s="100" t="s">
        <v>33</v>
      </c>
      <c r="H406" s="99" t="s">
        <v>133</v>
      </c>
      <c r="I406" s="99" t="s">
        <v>860</v>
      </c>
      <c r="J406" s="99" t="s">
        <v>6039</v>
      </c>
      <c r="K406" s="100" t="s">
        <v>1170</v>
      </c>
      <c r="L406" s="99" t="s">
        <v>7436</v>
      </c>
      <c r="M406" s="101">
        <v>45989.664583333331</v>
      </c>
      <c r="N406" s="101">
        <v>45996.589583333327</v>
      </c>
      <c r="O406" s="100" t="s">
        <v>35</v>
      </c>
      <c r="P406" s="100" t="s">
        <v>35</v>
      </c>
      <c r="Q406" s="99" t="s">
        <v>1414</v>
      </c>
      <c r="R406" s="99" t="s">
        <v>1415</v>
      </c>
      <c r="S406" s="99" t="s">
        <v>9534</v>
      </c>
      <c r="T406" s="99" t="s">
        <v>1416</v>
      </c>
      <c r="U406" s="99">
        <v>32</v>
      </c>
      <c r="V406" s="100" t="str">
        <f>VLOOKUP(D406,TIPOLOGIA!A:F,5,0)</f>
        <v>INTERMEDIA</v>
      </c>
      <c r="W406" s="100" t="str">
        <f>VLOOKUP(D406,TIPOLOGIA!A:F,6,0)</f>
        <v>TERRESTRE</v>
      </c>
      <c r="X406" s="99" t="s">
        <v>1496</v>
      </c>
      <c r="Y406" s="99">
        <v>1</v>
      </c>
      <c r="Z406" s="102">
        <f>IF(T406="SOPORTE_TELEFÓNICO",'TARIFAS 2025'!$B$14,IF(V406="PRINCIPAL",'TARIFAS 2025'!$B$11,IF(V406="INTERMEDIA",'TARIFAS 2025'!$C$11,IF(V406="LEJANA",'TARIFAS 2025'!$D$11))))</f>
        <v>36351</v>
      </c>
      <c r="AA406" s="102">
        <f t="shared" si="6"/>
        <v>36351</v>
      </c>
      <c r="AB406" s="91"/>
      <c r="AC406" s="91"/>
      <c r="AD406" s="91"/>
      <c r="AE406" s="91"/>
      <c r="AF406" s="91"/>
      <c r="AG406" s="91"/>
      <c r="AH406" s="91"/>
      <c r="AI406" s="91"/>
      <c r="AJ406" s="91"/>
      <c r="AK406" s="91"/>
      <c r="AL406" s="91"/>
      <c r="AM406" s="91"/>
      <c r="AN406" s="91"/>
      <c r="AO406" s="91"/>
      <c r="AP406" s="91"/>
      <c r="AQ406" s="91"/>
      <c r="AR406" s="91"/>
      <c r="AS406" s="91"/>
      <c r="AT406" s="91"/>
      <c r="AU406" s="91"/>
      <c r="AV406" s="91"/>
      <c r="AW406" s="91"/>
      <c r="AX406" s="91"/>
      <c r="AY406" s="91"/>
      <c r="AZ406" s="91"/>
      <c r="BA406" s="91"/>
      <c r="BB406" s="91"/>
      <c r="BC406" s="91"/>
      <c r="BD406" s="91"/>
      <c r="BE406" s="91"/>
      <c r="BF406" s="91"/>
      <c r="BG406" s="91"/>
    </row>
    <row r="407" spans="1:59" ht="15.6" x14ac:dyDescent="0.3">
      <c r="A407" s="99" t="s">
        <v>81</v>
      </c>
      <c r="B407" s="100" t="str">
        <f>VLOOKUP(A407,'CENTROS DE COSTOS'!A:D,2,0)</f>
        <v>0036-0007</v>
      </c>
      <c r="C407" s="100" t="str">
        <f>VLOOKUP(A407,'CENTROS DE COSTOS'!A:D,3,0)</f>
        <v>Wompi Santander</v>
      </c>
      <c r="D407" s="99">
        <v>54720</v>
      </c>
      <c r="E407" s="99">
        <v>3049924</v>
      </c>
      <c r="F407" s="99">
        <v>12028</v>
      </c>
      <c r="G407" s="100" t="s">
        <v>33</v>
      </c>
      <c r="H407" s="99" t="s">
        <v>891</v>
      </c>
      <c r="I407" s="99" t="s">
        <v>922</v>
      </c>
      <c r="J407" s="99" t="s">
        <v>6040</v>
      </c>
      <c r="K407" s="100" t="s">
        <v>1170</v>
      </c>
      <c r="L407" s="99" t="s">
        <v>7437</v>
      </c>
      <c r="M407" s="101">
        <v>45985.333333333343</v>
      </c>
      <c r="N407" s="101">
        <v>45996.595833333333</v>
      </c>
      <c r="O407" s="100" t="s">
        <v>35</v>
      </c>
      <c r="P407" s="100" t="s">
        <v>35</v>
      </c>
      <c r="Q407" s="99" t="s">
        <v>1414</v>
      </c>
      <c r="R407" s="99" t="s">
        <v>1415</v>
      </c>
      <c r="S407" s="99" t="s">
        <v>9535</v>
      </c>
      <c r="T407" s="99" t="s">
        <v>1416</v>
      </c>
      <c r="U407" s="99">
        <v>56</v>
      </c>
      <c r="V407" s="100" t="str">
        <f>VLOOKUP(D407,TIPOLOGIA!A:F,5,0)</f>
        <v>INTERMEDIA</v>
      </c>
      <c r="W407" s="100" t="str">
        <f>VLOOKUP(D407,TIPOLOGIA!A:F,6,0)</f>
        <v>TERRESTRE</v>
      </c>
      <c r="X407" s="99" t="s">
        <v>1205</v>
      </c>
      <c r="Y407" s="99">
        <v>1</v>
      </c>
      <c r="Z407" s="102">
        <f>IF(T407="SOPORTE_TELEFÓNICO",'TARIFAS 2025'!$B$14,IF(V407="PRINCIPAL",'TARIFAS 2025'!$B$11,IF(V407="INTERMEDIA",'TARIFAS 2025'!$C$11,IF(V407="LEJANA",'TARIFAS 2025'!$D$11))))</f>
        <v>36351</v>
      </c>
      <c r="AA407" s="102">
        <f t="shared" si="6"/>
        <v>36351</v>
      </c>
      <c r="AB407" s="91"/>
      <c r="AC407" s="91"/>
      <c r="AD407" s="91"/>
      <c r="AE407" s="91"/>
      <c r="AF407" s="91"/>
      <c r="AG407" s="91"/>
      <c r="AH407" s="91"/>
      <c r="AI407" s="91"/>
      <c r="AJ407" s="91"/>
      <c r="AK407" s="91"/>
      <c r="AL407" s="91"/>
      <c r="AM407" s="91"/>
      <c r="AN407" s="91"/>
      <c r="AO407" s="91"/>
      <c r="AP407" s="91"/>
      <c r="AQ407" s="91"/>
      <c r="AR407" s="91"/>
      <c r="AS407" s="91"/>
      <c r="AT407" s="91"/>
      <c r="AU407" s="91"/>
      <c r="AV407" s="91"/>
      <c r="AW407" s="91"/>
      <c r="AX407" s="91"/>
      <c r="AY407" s="91"/>
      <c r="AZ407" s="91"/>
      <c r="BA407" s="91"/>
      <c r="BB407" s="91"/>
      <c r="BC407" s="91"/>
      <c r="BD407" s="91"/>
      <c r="BE407" s="91"/>
      <c r="BF407" s="91"/>
      <c r="BG407" s="91"/>
    </row>
    <row r="408" spans="1:59" ht="15.6" x14ac:dyDescent="0.3">
      <c r="A408" s="99" t="s">
        <v>88</v>
      </c>
      <c r="B408" s="100" t="str">
        <f>VLOOKUP(A408,'CENTROS DE COSTOS'!A:D,2,0)</f>
        <v>0036-0005</v>
      </c>
      <c r="C408" s="100" t="str">
        <f>VLOOKUP(A408,'CENTROS DE COSTOS'!A:D,3,0)</f>
        <v>Wompi Noroccidente</v>
      </c>
      <c r="D408" s="99">
        <v>5360</v>
      </c>
      <c r="E408" s="99">
        <v>3089859</v>
      </c>
      <c r="F408" s="99">
        <v>77399</v>
      </c>
      <c r="G408" s="100" t="s">
        <v>33</v>
      </c>
      <c r="H408" s="99" t="s">
        <v>120</v>
      </c>
      <c r="I408" s="99" t="s">
        <v>190</v>
      </c>
      <c r="J408" s="99" t="s">
        <v>6041</v>
      </c>
      <c r="K408" s="100" t="s">
        <v>1170</v>
      </c>
      <c r="L408" s="99" t="s">
        <v>7438</v>
      </c>
      <c r="M408" s="101">
        <v>45993.425694444442</v>
      </c>
      <c r="N408" s="101">
        <v>45996.598611111112</v>
      </c>
      <c r="O408" s="100" t="s">
        <v>35</v>
      </c>
      <c r="P408" s="100" t="s">
        <v>35</v>
      </c>
      <c r="Q408" s="99" t="s">
        <v>1414</v>
      </c>
      <c r="R408" s="99" t="s">
        <v>1415</v>
      </c>
      <c r="S408" s="99" t="s">
        <v>9536</v>
      </c>
      <c r="T408" s="99" t="s">
        <v>9139</v>
      </c>
      <c r="U408" s="99">
        <v>48</v>
      </c>
      <c r="V408" s="100" t="str">
        <f>VLOOKUP(D408,TIPOLOGIA!A:F,5,0)</f>
        <v>PRINCIPAL</v>
      </c>
      <c r="W408" s="100" t="str">
        <f>VLOOKUP(D408,TIPOLOGIA!A:F,6,0)</f>
        <v>TERRESTRE</v>
      </c>
      <c r="X408" s="99" t="s">
        <v>1417</v>
      </c>
      <c r="Y408" s="99">
        <v>1</v>
      </c>
      <c r="Z408" s="102">
        <f>IF(T408="SOPORTE_TELEFÓNICO",'TARIFAS 2025'!$B$14,IF(V408="PRINCIPAL",'TARIFAS 2025'!$B$11,IF(V408="INTERMEDIA",'TARIFAS 2025'!$C$11,IF(V408="LEJANA",'TARIFAS 2025'!$D$11))))</f>
        <v>31419</v>
      </c>
      <c r="AA408" s="102">
        <f t="shared" si="6"/>
        <v>31419</v>
      </c>
      <c r="AB408" s="91"/>
      <c r="AC408" s="91"/>
      <c r="AD408" s="91"/>
      <c r="AE408" s="91"/>
      <c r="AF408" s="91"/>
      <c r="AG408" s="91"/>
      <c r="AH408" s="91"/>
      <c r="AI408" s="91"/>
      <c r="AJ408" s="91"/>
      <c r="AK408" s="91"/>
      <c r="AL408" s="91"/>
      <c r="AM408" s="91"/>
      <c r="AN408" s="91"/>
      <c r="AO408" s="91"/>
      <c r="AP408" s="91"/>
      <c r="AQ408" s="91"/>
      <c r="AR408" s="91"/>
      <c r="AS408" s="91"/>
      <c r="AT408" s="91"/>
      <c r="AU408" s="91"/>
      <c r="AV408" s="91"/>
      <c r="AW408" s="91"/>
      <c r="AX408" s="91"/>
      <c r="AY408" s="91"/>
      <c r="AZ408" s="91"/>
      <c r="BA408" s="91"/>
      <c r="BB408" s="91"/>
      <c r="BC408" s="91"/>
      <c r="BD408" s="91"/>
      <c r="BE408" s="91"/>
      <c r="BF408" s="91"/>
      <c r="BG408" s="91"/>
    </row>
    <row r="409" spans="1:59" ht="15.6" x14ac:dyDescent="0.3">
      <c r="A409" s="99" t="s">
        <v>71</v>
      </c>
      <c r="B409" s="100" t="str">
        <f>VLOOKUP(A409,'CENTROS DE COSTOS'!A:D,2,0)</f>
        <v>0036-0004</v>
      </c>
      <c r="C409" s="100" t="str">
        <f>VLOOKUP(A409,'CENTROS DE COSTOS'!A:D,3,0)</f>
        <v>Wompi Centro</v>
      </c>
      <c r="D409" s="99">
        <v>25662</v>
      </c>
      <c r="E409" s="99">
        <v>3067337</v>
      </c>
      <c r="F409" s="99">
        <v>42283</v>
      </c>
      <c r="G409" s="100" t="s">
        <v>33</v>
      </c>
      <c r="H409" s="99" t="s">
        <v>618</v>
      </c>
      <c r="I409" s="99" t="s">
        <v>692</v>
      </c>
      <c r="J409" s="99" t="s">
        <v>6042</v>
      </c>
      <c r="K409" s="100" t="s">
        <v>1170</v>
      </c>
      <c r="L409" s="99" t="s">
        <v>7439</v>
      </c>
      <c r="M409" s="101">
        <v>45987.612500000003</v>
      </c>
      <c r="N409" s="101">
        <v>45996.604166666657</v>
      </c>
      <c r="O409" s="100" t="s">
        <v>35</v>
      </c>
      <c r="P409" s="100" t="s">
        <v>35</v>
      </c>
      <c r="Q409" s="99" t="s">
        <v>1414</v>
      </c>
      <c r="R409" s="99" t="s">
        <v>1415</v>
      </c>
      <c r="S409" s="99" t="s">
        <v>9537</v>
      </c>
      <c r="T409" s="99" t="s">
        <v>1416</v>
      </c>
      <c r="U409" s="99">
        <v>24</v>
      </c>
      <c r="V409" s="100" t="str">
        <f>VLOOKUP(D409,TIPOLOGIA!A:F,5,0)</f>
        <v>LEJANA</v>
      </c>
      <c r="W409" s="100" t="str">
        <f>VLOOKUP(D409,TIPOLOGIA!A:F,6,0)</f>
        <v>TERRESTRE</v>
      </c>
      <c r="X409" s="99" t="s">
        <v>1464</v>
      </c>
      <c r="Y409" s="99">
        <v>1</v>
      </c>
      <c r="Z409" s="102">
        <f>IF(T409="SOPORTE_TELEFÓNICO",'TARIFAS 2025'!$B$14,IF(V409="PRINCIPAL",'TARIFAS 2025'!$B$11,IF(V409="INTERMEDIA",'TARIFAS 2025'!$C$11,IF(V409="LEJANA",'TARIFAS 2025'!$D$11))))</f>
        <v>40250</v>
      </c>
      <c r="AA409" s="102">
        <f t="shared" si="6"/>
        <v>40250</v>
      </c>
      <c r="AB409" s="91"/>
      <c r="AC409" s="91"/>
      <c r="AD409" s="91"/>
      <c r="AE409" s="91"/>
      <c r="AF409" s="91"/>
      <c r="AG409" s="91"/>
      <c r="AH409" s="91"/>
      <c r="AI409" s="91"/>
      <c r="AJ409" s="91"/>
      <c r="AK409" s="91"/>
      <c r="AL409" s="91"/>
      <c r="AM409" s="91"/>
      <c r="AN409" s="91"/>
      <c r="AO409" s="91"/>
      <c r="AP409" s="91"/>
      <c r="AQ409" s="91"/>
      <c r="AR409" s="91"/>
      <c r="AS409" s="91"/>
      <c r="AT409" s="91"/>
      <c r="AU409" s="91"/>
      <c r="AV409" s="91"/>
      <c r="AW409" s="91"/>
      <c r="AX409" s="91"/>
      <c r="AY409" s="91"/>
      <c r="AZ409" s="91"/>
      <c r="BA409" s="91"/>
      <c r="BB409" s="91"/>
      <c r="BC409" s="91"/>
      <c r="BD409" s="91"/>
      <c r="BE409" s="91"/>
      <c r="BF409" s="91"/>
      <c r="BG409" s="91"/>
    </row>
    <row r="410" spans="1:59" ht="15.6" x14ac:dyDescent="0.3">
      <c r="A410" s="99" t="s">
        <v>71</v>
      </c>
      <c r="B410" s="100" t="str">
        <f>VLOOKUP(A410,'CENTROS DE COSTOS'!A:D,2,0)</f>
        <v>0036-0004</v>
      </c>
      <c r="C410" s="100" t="str">
        <f>VLOOKUP(A410,'CENTROS DE COSTOS'!A:D,3,0)</f>
        <v>Wompi Centro</v>
      </c>
      <c r="D410" s="99">
        <v>25181</v>
      </c>
      <c r="E410" s="99">
        <v>3071767</v>
      </c>
      <c r="F410" s="99">
        <v>28143</v>
      </c>
      <c r="G410" s="100" t="s">
        <v>33</v>
      </c>
      <c r="H410" s="99" t="s">
        <v>618</v>
      </c>
      <c r="I410" s="99" t="s">
        <v>640</v>
      </c>
      <c r="J410" s="99" t="s">
        <v>6043</v>
      </c>
      <c r="K410" s="100" t="s">
        <v>1170</v>
      </c>
      <c r="L410" s="99" t="s">
        <v>7440</v>
      </c>
      <c r="M410" s="101">
        <v>45988.509722222218</v>
      </c>
      <c r="N410" s="101">
        <v>45996.605555555558</v>
      </c>
      <c r="O410" s="100" t="s">
        <v>35</v>
      </c>
      <c r="P410" s="100" t="s">
        <v>35</v>
      </c>
      <c r="Q410" s="99" t="s">
        <v>1414</v>
      </c>
      <c r="R410" s="99" t="s">
        <v>1415</v>
      </c>
      <c r="S410" s="99" t="s">
        <v>9538</v>
      </c>
      <c r="T410" s="99" t="s">
        <v>1416</v>
      </c>
      <c r="U410" s="99">
        <v>24</v>
      </c>
      <c r="V410" s="100" t="str">
        <f>VLOOKUP(D410,TIPOLOGIA!A:F,5,0)</f>
        <v>INTERMEDIA</v>
      </c>
      <c r="W410" s="100" t="str">
        <f>VLOOKUP(D410,TIPOLOGIA!A:F,6,0)</f>
        <v>TERRESTRE</v>
      </c>
      <c r="X410" s="99" t="s">
        <v>1464</v>
      </c>
      <c r="Y410" s="99">
        <v>1</v>
      </c>
      <c r="Z410" s="102">
        <f>IF(T410="SOPORTE_TELEFÓNICO",'TARIFAS 2025'!$B$14,IF(V410="PRINCIPAL",'TARIFAS 2025'!$B$11,IF(V410="INTERMEDIA",'TARIFAS 2025'!$C$11,IF(V410="LEJANA",'TARIFAS 2025'!$D$11))))</f>
        <v>36351</v>
      </c>
      <c r="AA410" s="102">
        <f t="shared" si="6"/>
        <v>36351</v>
      </c>
      <c r="AB410" s="91"/>
      <c r="AC410" s="91"/>
      <c r="AD410" s="91"/>
      <c r="AE410" s="91"/>
      <c r="AF410" s="91"/>
      <c r="AG410" s="91"/>
      <c r="AH410" s="91"/>
      <c r="AI410" s="91"/>
      <c r="AJ410" s="91"/>
      <c r="AK410" s="91"/>
      <c r="AL410" s="91"/>
      <c r="AM410" s="91"/>
      <c r="AN410" s="91"/>
      <c r="AO410" s="91"/>
      <c r="AP410" s="91"/>
      <c r="AQ410" s="91"/>
      <c r="AR410" s="91"/>
      <c r="AS410" s="91"/>
      <c r="AT410" s="91"/>
      <c r="AU410" s="91"/>
      <c r="AV410" s="91"/>
      <c r="AW410" s="91"/>
      <c r="AX410" s="91"/>
      <c r="AY410" s="91"/>
      <c r="AZ410" s="91"/>
      <c r="BA410" s="91"/>
      <c r="BB410" s="91"/>
      <c r="BC410" s="91"/>
      <c r="BD410" s="91"/>
      <c r="BE410" s="91"/>
      <c r="BF410" s="91"/>
      <c r="BG410" s="91"/>
    </row>
    <row r="411" spans="1:59" ht="15.6" x14ac:dyDescent="0.3">
      <c r="A411" s="99" t="s">
        <v>71</v>
      </c>
      <c r="B411" s="100" t="str">
        <f>VLOOKUP(A411,'CENTROS DE COSTOS'!A:D,2,0)</f>
        <v>0036-0004</v>
      </c>
      <c r="C411" s="100" t="str">
        <f>VLOOKUP(A411,'CENTROS DE COSTOS'!A:D,3,0)</f>
        <v>Wompi Centro</v>
      </c>
      <c r="D411" s="99">
        <v>25899</v>
      </c>
      <c r="E411" s="99">
        <v>3077055</v>
      </c>
      <c r="F411" s="99">
        <v>50484</v>
      </c>
      <c r="G411" s="100" t="s">
        <v>33</v>
      </c>
      <c r="H411" s="99" t="s">
        <v>618</v>
      </c>
      <c r="I411" s="99" t="s">
        <v>727</v>
      </c>
      <c r="J411" s="99" t="s">
        <v>3491</v>
      </c>
      <c r="K411" s="100" t="s">
        <v>1170</v>
      </c>
      <c r="L411" s="99" t="s">
        <v>7441</v>
      </c>
      <c r="M411" s="101">
        <v>45989.630555555559</v>
      </c>
      <c r="N411" s="101">
        <v>45996.624305555553</v>
      </c>
      <c r="O411" s="100" t="s">
        <v>35</v>
      </c>
      <c r="P411" s="100" t="s">
        <v>35</v>
      </c>
      <c r="Q411" s="99" t="s">
        <v>1414</v>
      </c>
      <c r="R411" s="99" t="s">
        <v>1415</v>
      </c>
      <c r="S411" s="99" t="s">
        <v>9539</v>
      </c>
      <c r="T411" s="99" t="s">
        <v>1416</v>
      </c>
      <c r="U411" s="99">
        <v>16</v>
      </c>
      <c r="V411" s="100" t="str">
        <f>VLOOKUP(D411,TIPOLOGIA!A:F,5,0)</f>
        <v>INTERMEDIA</v>
      </c>
      <c r="W411" s="100" t="str">
        <f>VLOOKUP(D411,TIPOLOGIA!A:F,6,0)</f>
        <v>TERRESTRE</v>
      </c>
      <c r="X411" s="99" t="s">
        <v>1496</v>
      </c>
      <c r="Y411" s="99">
        <v>1</v>
      </c>
      <c r="Z411" s="102">
        <f>IF(T411="SOPORTE_TELEFÓNICO",'TARIFAS 2025'!$B$14,IF(V411="PRINCIPAL",'TARIFAS 2025'!$B$11,IF(V411="INTERMEDIA",'TARIFAS 2025'!$C$11,IF(V411="LEJANA",'TARIFAS 2025'!$D$11))))</f>
        <v>36351</v>
      </c>
      <c r="AA411" s="102">
        <f t="shared" si="6"/>
        <v>36351</v>
      </c>
      <c r="AB411" s="91"/>
      <c r="AC411" s="91"/>
      <c r="AD411" s="91"/>
      <c r="AE411" s="91"/>
      <c r="AF411" s="91"/>
      <c r="AG411" s="91"/>
      <c r="AH411" s="91"/>
      <c r="AI411" s="91"/>
      <c r="AJ411" s="91"/>
      <c r="AK411" s="91"/>
      <c r="AL411" s="91"/>
      <c r="AM411" s="91"/>
      <c r="AN411" s="91"/>
      <c r="AO411" s="91"/>
      <c r="AP411" s="91"/>
      <c r="AQ411" s="91"/>
      <c r="AR411" s="91"/>
      <c r="AS411" s="91"/>
      <c r="AT411" s="91"/>
      <c r="AU411" s="91"/>
      <c r="AV411" s="91"/>
      <c r="AW411" s="91"/>
      <c r="AX411" s="91"/>
      <c r="AY411" s="91"/>
      <c r="AZ411" s="91"/>
      <c r="BA411" s="91"/>
      <c r="BB411" s="91"/>
      <c r="BC411" s="91"/>
      <c r="BD411" s="91"/>
      <c r="BE411" s="91"/>
      <c r="BF411" s="91"/>
      <c r="BG411" s="91"/>
    </row>
    <row r="412" spans="1:59" ht="15.6" x14ac:dyDescent="0.3">
      <c r="A412" s="99" t="s">
        <v>74</v>
      </c>
      <c r="B412" s="100" t="str">
        <f>VLOOKUP(A412,'CENTROS DE COSTOS'!A:D,2,0)</f>
        <v>0036-0007</v>
      </c>
      <c r="C412" s="100" t="str">
        <f>VLOOKUP(A412,'CENTROS DE COSTOS'!A:D,3,0)</f>
        <v>Wompi Santander</v>
      </c>
      <c r="D412" s="99">
        <v>68001</v>
      </c>
      <c r="E412" s="99">
        <v>3107964</v>
      </c>
      <c r="F412" s="99">
        <v>75991</v>
      </c>
      <c r="G412" s="100" t="s">
        <v>33</v>
      </c>
      <c r="H412" s="99" t="s">
        <v>963</v>
      </c>
      <c r="I412" s="99" t="s">
        <v>74</v>
      </c>
      <c r="J412" s="99" t="s">
        <v>6044</v>
      </c>
      <c r="K412" s="100" t="s">
        <v>1170</v>
      </c>
      <c r="L412" s="99" t="s">
        <v>7442</v>
      </c>
      <c r="M412" s="101">
        <v>45996.492361111108</v>
      </c>
      <c r="N412" s="101">
        <v>45996.629166666673</v>
      </c>
      <c r="O412" s="100" t="s">
        <v>35</v>
      </c>
      <c r="P412" s="100" t="s">
        <v>35</v>
      </c>
      <c r="Q412" s="99" t="s">
        <v>1424</v>
      </c>
      <c r="R412" s="99" t="s">
        <v>1425</v>
      </c>
      <c r="S412" s="99" t="s">
        <v>9540</v>
      </c>
      <c r="T412" s="99" t="s">
        <v>1172</v>
      </c>
      <c r="U412" s="99"/>
      <c r="V412" s="100" t="str">
        <f>VLOOKUP(D412,TIPOLOGIA!A:F,5,0)</f>
        <v>PRINCIPAL</v>
      </c>
      <c r="W412" s="100" t="str">
        <f>VLOOKUP(D412,TIPOLOGIA!A:F,6,0)</f>
        <v>TERRESTRE</v>
      </c>
      <c r="X412" s="99" t="s">
        <v>1336</v>
      </c>
      <c r="Y412" s="99">
        <v>1</v>
      </c>
      <c r="Z412" s="102">
        <f>IF(T412="SOPORTE_TELEFÓNICO",'TARIFAS 2025'!$B$14,IF(V412="PRINCIPAL",'TARIFAS 2025'!$B$11,IF(V412="INTERMEDIA",'TARIFAS 2025'!$C$11,IF(V412="LEJANA",'TARIFAS 2025'!$D$11))))</f>
        <v>31419</v>
      </c>
      <c r="AA412" s="102">
        <f t="shared" si="6"/>
        <v>31419</v>
      </c>
      <c r="AB412" s="91"/>
      <c r="AC412" s="91"/>
      <c r="AD412" s="91"/>
      <c r="AE412" s="91"/>
      <c r="AF412" s="91"/>
      <c r="AG412" s="91"/>
      <c r="AH412" s="91"/>
      <c r="AI412" s="91"/>
      <c r="AJ412" s="91"/>
      <c r="AK412" s="91"/>
      <c r="AL412" s="91"/>
      <c r="AM412" s="91"/>
      <c r="AN412" s="91"/>
      <c r="AO412" s="91"/>
      <c r="AP412" s="91"/>
      <c r="AQ412" s="91"/>
      <c r="AR412" s="91"/>
      <c r="AS412" s="91"/>
      <c r="AT412" s="91"/>
      <c r="AU412" s="91"/>
      <c r="AV412" s="91"/>
      <c r="AW412" s="91"/>
      <c r="AX412" s="91"/>
      <c r="AY412" s="91"/>
      <c r="AZ412" s="91"/>
      <c r="BA412" s="91"/>
      <c r="BB412" s="91"/>
      <c r="BC412" s="91"/>
      <c r="BD412" s="91"/>
      <c r="BE412" s="91"/>
      <c r="BF412" s="91"/>
      <c r="BG412" s="91"/>
    </row>
    <row r="413" spans="1:59" ht="15.6" x14ac:dyDescent="0.3">
      <c r="A413" s="99" t="s">
        <v>81</v>
      </c>
      <c r="B413" s="100" t="str">
        <f>VLOOKUP(A413,'CENTROS DE COSTOS'!A:D,2,0)</f>
        <v>0036-0007</v>
      </c>
      <c r="C413" s="100" t="str">
        <f>VLOOKUP(A413,'CENTROS DE COSTOS'!A:D,3,0)</f>
        <v>Wompi Santander</v>
      </c>
      <c r="D413" s="99">
        <v>54001</v>
      </c>
      <c r="E413" s="99">
        <v>3106653</v>
      </c>
      <c r="F413" s="99">
        <v>71612</v>
      </c>
      <c r="G413" s="100" t="s">
        <v>33</v>
      </c>
      <c r="H413" s="99" t="s">
        <v>891</v>
      </c>
      <c r="I413" s="99" t="s">
        <v>81</v>
      </c>
      <c r="J413" s="99" t="s">
        <v>3472</v>
      </c>
      <c r="K413" s="100" t="s">
        <v>1170</v>
      </c>
      <c r="L413" s="99" t="s">
        <v>7443</v>
      </c>
      <c r="M413" s="101">
        <v>45996.384722222218</v>
      </c>
      <c r="N413" s="101">
        <v>45996.630555555559</v>
      </c>
      <c r="O413" s="100" t="s">
        <v>35</v>
      </c>
      <c r="P413" s="100" t="s">
        <v>35</v>
      </c>
      <c r="Q413" s="99" t="s">
        <v>1414</v>
      </c>
      <c r="R413" s="99" t="s">
        <v>1415</v>
      </c>
      <c r="S413" s="99" t="s">
        <v>9541</v>
      </c>
      <c r="T413" s="99" t="s">
        <v>1172</v>
      </c>
      <c r="U413" s="99">
        <v>32</v>
      </c>
      <c r="V413" s="100" t="str">
        <f>VLOOKUP(D413,TIPOLOGIA!A:F,5,0)</f>
        <v>PRINCIPAL</v>
      </c>
      <c r="W413" s="100" t="str">
        <f>VLOOKUP(D413,TIPOLOGIA!A:F,6,0)</f>
        <v>TERRESTRE</v>
      </c>
      <c r="X413" s="99" t="s">
        <v>11194</v>
      </c>
      <c r="Y413" s="99">
        <v>1</v>
      </c>
      <c r="Z413" s="102">
        <f>IF(T413="SOPORTE_TELEFÓNICO",'TARIFAS 2025'!$B$14,IF(V413="PRINCIPAL",'TARIFAS 2025'!$B$11,IF(V413="INTERMEDIA",'TARIFAS 2025'!$C$11,IF(V413="LEJANA",'TARIFAS 2025'!$D$11))))</f>
        <v>31419</v>
      </c>
      <c r="AA413" s="102">
        <f t="shared" si="6"/>
        <v>31419</v>
      </c>
      <c r="AB413" s="91"/>
      <c r="AC413" s="91"/>
      <c r="AD413" s="91"/>
      <c r="AE413" s="91"/>
      <c r="AF413" s="91"/>
      <c r="AG413" s="91"/>
      <c r="AH413" s="91"/>
      <c r="AI413" s="91"/>
      <c r="AJ413" s="91"/>
      <c r="AK413" s="91"/>
      <c r="AL413" s="91"/>
      <c r="AM413" s="91"/>
      <c r="AN413" s="91"/>
      <c r="AO413" s="91"/>
      <c r="AP413" s="91"/>
      <c r="AQ413" s="91"/>
      <c r="AR413" s="91"/>
      <c r="AS413" s="91"/>
      <c r="AT413" s="91"/>
      <c r="AU413" s="91"/>
      <c r="AV413" s="91"/>
      <c r="AW413" s="91"/>
      <c r="AX413" s="91"/>
      <c r="AY413" s="91"/>
      <c r="AZ413" s="91"/>
      <c r="BA413" s="91"/>
      <c r="BB413" s="91"/>
      <c r="BC413" s="91"/>
      <c r="BD413" s="91"/>
      <c r="BE413" s="91"/>
      <c r="BF413" s="91"/>
      <c r="BG413" s="91"/>
    </row>
    <row r="414" spans="1:59" ht="15.6" x14ac:dyDescent="0.3">
      <c r="A414" s="99" t="s">
        <v>85</v>
      </c>
      <c r="B414" s="100" t="str">
        <f>VLOOKUP(A414,'CENTROS DE COSTOS'!A:D,2,0)</f>
        <v>0036-0006</v>
      </c>
      <c r="C414" s="100" t="str">
        <f>VLOOKUP(A414,'CENTROS DE COSTOS'!A:D,3,0)</f>
        <v>Wompi Oriente</v>
      </c>
      <c r="D414" s="99">
        <v>73001</v>
      </c>
      <c r="E414" s="99">
        <v>3102298</v>
      </c>
      <c r="F414" s="99">
        <v>59249</v>
      </c>
      <c r="G414" s="100" t="s">
        <v>33</v>
      </c>
      <c r="H414" s="99" t="s">
        <v>1056</v>
      </c>
      <c r="I414" s="99" t="s">
        <v>85</v>
      </c>
      <c r="J414" s="99" t="s">
        <v>6045</v>
      </c>
      <c r="K414" s="100" t="s">
        <v>1170</v>
      </c>
      <c r="L414" s="99" t="s">
        <v>7444</v>
      </c>
      <c r="M414" s="101">
        <v>45995.458333333343</v>
      </c>
      <c r="N414" s="101">
        <v>45996.632638888892</v>
      </c>
      <c r="O414" s="100" t="s">
        <v>35</v>
      </c>
      <c r="P414" s="100" t="s">
        <v>35</v>
      </c>
      <c r="Q414" s="99" t="s">
        <v>1414</v>
      </c>
      <c r="R414" s="99" t="s">
        <v>1415</v>
      </c>
      <c r="S414" s="99" t="s">
        <v>9491</v>
      </c>
      <c r="T414" s="99" t="s">
        <v>1172</v>
      </c>
      <c r="U414" s="99">
        <v>64</v>
      </c>
      <c r="V414" s="100" t="str">
        <f>VLOOKUP(D414,TIPOLOGIA!A:F,5,0)</f>
        <v>PRINCIPAL</v>
      </c>
      <c r="W414" s="100" t="str">
        <f>VLOOKUP(D414,TIPOLOGIA!A:F,6,0)</f>
        <v>TERRESTRE</v>
      </c>
      <c r="X414" s="99" t="s">
        <v>1308</v>
      </c>
      <c r="Y414" s="99">
        <v>1</v>
      </c>
      <c r="Z414" s="102">
        <f>IF(T414="SOPORTE_TELEFÓNICO",'TARIFAS 2025'!$B$14,IF(V414="PRINCIPAL",'TARIFAS 2025'!$B$11,IF(V414="INTERMEDIA",'TARIFAS 2025'!$C$11,IF(V414="LEJANA",'TARIFAS 2025'!$D$11))))</f>
        <v>31419</v>
      </c>
      <c r="AA414" s="102">
        <f t="shared" si="6"/>
        <v>31419</v>
      </c>
      <c r="AB414" s="91"/>
      <c r="AC414" s="91"/>
      <c r="AD414" s="91"/>
      <c r="AE414" s="91"/>
      <c r="AF414" s="91"/>
      <c r="AG414" s="91"/>
      <c r="AH414" s="91"/>
      <c r="AI414" s="91"/>
      <c r="AJ414" s="91"/>
      <c r="AK414" s="91"/>
      <c r="AL414" s="91"/>
      <c r="AM414" s="91"/>
      <c r="AN414" s="91"/>
      <c r="AO414" s="91"/>
      <c r="AP414" s="91"/>
      <c r="AQ414" s="91"/>
      <c r="AR414" s="91"/>
      <c r="AS414" s="91"/>
      <c r="AT414" s="91"/>
      <c r="AU414" s="91"/>
      <c r="AV414" s="91"/>
      <c r="AW414" s="91"/>
      <c r="AX414" s="91"/>
      <c r="AY414" s="91"/>
      <c r="AZ414" s="91"/>
      <c r="BA414" s="91"/>
      <c r="BB414" s="91"/>
      <c r="BC414" s="91"/>
      <c r="BD414" s="91"/>
      <c r="BE414" s="91"/>
      <c r="BF414" s="91"/>
      <c r="BG414" s="91"/>
    </row>
    <row r="415" spans="1:59" ht="15.6" x14ac:dyDescent="0.3">
      <c r="A415" s="99" t="s">
        <v>71</v>
      </c>
      <c r="B415" s="100" t="str">
        <f>VLOOKUP(A415,'CENTROS DE COSTOS'!A:D,2,0)</f>
        <v>0036-0004</v>
      </c>
      <c r="C415" s="100" t="str">
        <f>VLOOKUP(A415,'CENTROS DE COSTOS'!A:D,3,0)</f>
        <v>Wompi Centro</v>
      </c>
      <c r="D415" s="99">
        <v>11001</v>
      </c>
      <c r="E415" s="99">
        <v>3099370</v>
      </c>
      <c r="F415" s="99">
        <v>17058</v>
      </c>
      <c r="G415" s="100" t="s">
        <v>33</v>
      </c>
      <c r="H415" s="99" t="s">
        <v>618</v>
      </c>
      <c r="I415" s="99" t="s">
        <v>71</v>
      </c>
      <c r="J415" s="99" t="s">
        <v>6046</v>
      </c>
      <c r="K415" s="100" t="s">
        <v>1170</v>
      </c>
      <c r="L415" s="99" t="s">
        <v>7445</v>
      </c>
      <c r="M415" s="101">
        <v>45995.333333333343</v>
      </c>
      <c r="N415" s="101">
        <v>45996.634722222218</v>
      </c>
      <c r="O415" s="100" t="s">
        <v>35</v>
      </c>
      <c r="P415" s="100" t="s">
        <v>35</v>
      </c>
      <c r="Q415" s="99" t="s">
        <v>1414</v>
      </c>
      <c r="R415" s="99" t="s">
        <v>1415</v>
      </c>
      <c r="S415" s="99" t="s">
        <v>9542</v>
      </c>
      <c r="T415" s="99" t="s">
        <v>1172</v>
      </c>
      <c r="U415" s="99">
        <v>32</v>
      </c>
      <c r="V415" s="100" t="str">
        <f>VLOOKUP(D415,TIPOLOGIA!A:F,5,0)</f>
        <v>PRINCIPAL</v>
      </c>
      <c r="W415" s="100" t="str">
        <f>VLOOKUP(D415,TIPOLOGIA!A:F,6,0)</f>
        <v>TERRESTRE</v>
      </c>
      <c r="X415" s="99" t="s">
        <v>1857</v>
      </c>
      <c r="Y415" s="99">
        <v>1</v>
      </c>
      <c r="Z415" s="102">
        <f>IF(T415="SOPORTE_TELEFÓNICO",'TARIFAS 2025'!$B$14,IF(V415="PRINCIPAL",'TARIFAS 2025'!$B$11,IF(V415="INTERMEDIA",'TARIFAS 2025'!$C$11,IF(V415="LEJANA",'TARIFAS 2025'!$D$11))))</f>
        <v>31419</v>
      </c>
      <c r="AA415" s="102">
        <f t="shared" si="6"/>
        <v>31419</v>
      </c>
      <c r="AB415" s="91"/>
      <c r="AC415" s="91"/>
      <c r="AD415" s="91"/>
      <c r="AE415" s="91"/>
      <c r="AF415" s="91"/>
      <c r="AG415" s="91"/>
      <c r="AH415" s="91"/>
      <c r="AI415" s="91"/>
      <c r="AJ415" s="91"/>
      <c r="AK415" s="91"/>
      <c r="AL415" s="91"/>
      <c r="AM415" s="91"/>
      <c r="AN415" s="91"/>
      <c r="AO415" s="91"/>
      <c r="AP415" s="91"/>
      <c r="AQ415" s="91"/>
      <c r="AR415" s="91"/>
      <c r="AS415" s="91"/>
      <c r="AT415" s="91"/>
      <c r="AU415" s="91"/>
      <c r="AV415" s="91"/>
      <c r="AW415" s="91"/>
      <c r="AX415" s="91"/>
      <c r="AY415" s="91"/>
      <c r="AZ415" s="91"/>
      <c r="BA415" s="91"/>
      <c r="BB415" s="91"/>
      <c r="BC415" s="91"/>
      <c r="BD415" s="91"/>
      <c r="BE415" s="91"/>
      <c r="BF415" s="91"/>
      <c r="BG415" s="91"/>
    </row>
    <row r="416" spans="1:59" ht="15.6" x14ac:dyDescent="0.3">
      <c r="A416" s="99" t="s">
        <v>71</v>
      </c>
      <c r="B416" s="100" t="str">
        <f>VLOOKUP(A416,'CENTROS DE COSTOS'!A:D,2,0)</f>
        <v>0036-0004</v>
      </c>
      <c r="C416" s="100" t="str">
        <f>VLOOKUP(A416,'CENTROS DE COSTOS'!A:D,3,0)</f>
        <v>Wompi Centro</v>
      </c>
      <c r="D416" s="99">
        <v>11001</v>
      </c>
      <c r="E416" s="99">
        <v>3093275</v>
      </c>
      <c r="F416" s="99">
        <v>66839</v>
      </c>
      <c r="G416" s="100" t="s">
        <v>33</v>
      </c>
      <c r="H416" s="99" t="s">
        <v>618</v>
      </c>
      <c r="I416" s="99" t="s">
        <v>71</v>
      </c>
      <c r="J416" s="99" t="s">
        <v>6047</v>
      </c>
      <c r="K416" s="100" t="s">
        <v>1170</v>
      </c>
      <c r="L416" s="99" t="s">
        <v>7446</v>
      </c>
      <c r="M416" s="101">
        <v>45993.697916666657</v>
      </c>
      <c r="N416" s="101">
        <v>45996.636111111111</v>
      </c>
      <c r="O416" s="100" t="s">
        <v>35</v>
      </c>
      <c r="P416" s="100" t="s">
        <v>35</v>
      </c>
      <c r="Q416" s="99" t="s">
        <v>1414</v>
      </c>
      <c r="R416" s="99" t="s">
        <v>1415</v>
      </c>
      <c r="S416" s="99" t="s">
        <v>9543</v>
      </c>
      <c r="T416" s="99" t="s">
        <v>1172</v>
      </c>
      <c r="U416" s="99">
        <v>16</v>
      </c>
      <c r="V416" s="100" t="str">
        <f>VLOOKUP(D416,TIPOLOGIA!A:F,5,0)</f>
        <v>PRINCIPAL</v>
      </c>
      <c r="W416" s="100" t="str">
        <f>VLOOKUP(D416,TIPOLOGIA!A:F,6,0)</f>
        <v>TERRESTRE</v>
      </c>
      <c r="X416" s="99" t="s">
        <v>1312</v>
      </c>
      <c r="Y416" s="99">
        <v>1</v>
      </c>
      <c r="Z416" s="102">
        <f>IF(T416="SOPORTE_TELEFÓNICO",'TARIFAS 2025'!$B$14,IF(V416="PRINCIPAL",'TARIFAS 2025'!$B$11,IF(V416="INTERMEDIA",'TARIFAS 2025'!$C$11,IF(V416="LEJANA",'TARIFAS 2025'!$D$11))))</f>
        <v>31419</v>
      </c>
      <c r="AA416" s="102">
        <f t="shared" si="6"/>
        <v>31419</v>
      </c>
      <c r="AB416" s="91"/>
      <c r="AC416" s="91"/>
      <c r="AD416" s="91"/>
      <c r="AE416" s="91"/>
      <c r="AF416" s="91"/>
      <c r="AG416" s="91"/>
      <c r="AH416" s="91"/>
      <c r="AI416" s="91"/>
      <c r="AJ416" s="91"/>
      <c r="AK416" s="91"/>
      <c r="AL416" s="91"/>
      <c r="AM416" s="91"/>
      <c r="AN416" s="91"/>
      <c r="AO416" s="91"/>
      <c r="AP416" s="91"/>
      <c r="AQ416" s="91"/>
      <c r="AR416" s="91"/>
      <c r="AS416" s="91"/>
      <c r="AT416" s="91"/>
      <c r="AU416" s="91"/>
      <c r="AV416" s="91"/>
      <c r="AW416" s="91"/>
      <c r="AX416" s="91"/>
      <c r="AY416" s="91"/>
      <c r="AZ416" s="91"/>
      <c r="BA416" s="91"/>
      <c r="BB416" s="91"/>
      <c r="BC416" s="91"/>
      <c r="BD416" s="91"/>
      <c r="BE416" s="91"/>
      <c r="BF416" s="91"/>
      <c r="BG416" s="91"/>
    </row>
    <row r="417" spans="1:59" ht="15.6" x14ac:dyDescent="0.3">
      <c r="A417" s="99" t="s">
        <v>68</v>
      </c>
      <c r="B417" s="100" t="str">
        <f>VLOOKUP(A417,'CENTROS DE COSTOS'!A:D,2,0)</f>
        <v>0036-0001</v>
      </c>
      <c r="C417" s="100" t="str">
        <f>VLOOKUP(A417,'CENTROS DE COSTOS'!A:D,3,0)</f>
        <v>Wompi Costa</v>
      </c>
      <c r="D417" s="99">
        <v>8001</v>
      </c>
      <c r="E417" s="99">
        <v>3106613</v>
      </c>
      <c r="F417" s="99">
        <v>51688</v>
      </c>
      <c r="G417" s="100" t="s">
        <v>33</v>
      </c>
      <c r="H417" s="99" t="s">
        <v>253</v>
      </c>
      <c r="I417" s="99" t="s">
        <v>68</v>
      </c>
      <c r="J417" s="99" t="s">
        <v>3460</v>
      </c>
      <c r="K417" s="100" t="s">
        <v>1170</v>
      </c>
      <c r="L417" s="99" t="s">
        <v>7447</v>
      </c>
      <c r="M417" s="101">
        <v>45996.378472222219</v>
      </c>
      <c r="N417" s="101">
        <v>45996.640277777777</v>
      </c>
      <c r="O417" s="100" t="s">
        <v>35</v>
      </c>
      <c r="P417" s="100" t="s">
        <v>35</v>
      </c>
      <c r="Q417" s="99" t="s">
        <v>1414</v>
      </c>
      <c r="R417" s="99" t="s">
        <v>1415</v>
      </c>
      <c r="S417" s="99" t="s">
        <v>9544</v>
      </c>
      <c r="T417" s="99" t="s">
        <v>1172</v>
      </c>
      <c r="U417" s="99">
        <v>32</v>
      </c>
      <c r="V417" s="100" t="str">
        <f>VLOOKUP(D417,TIPOLOGIA!A:F,5,0)</f>
        <v>PRINCIPAL</v>
      </c>
      <c r="W417" s="100" t="str">
        <f>VLOOKUP(D417,TIPOLOGIA!A:F,6,0)</f>
        <v>TERRESTRE</v>
      </c>
      <c r="X417" s="99" t="s">
        <v>1401</v>
      </c>
      <c r="Y417" s="99">
        <v>1</v>
      </c>
      <c r="Z417" s="102">
        <f>IF(T417="SOPORTE_TELEFÓNICO",'TARIFAS 2025'!$B$14,IF(V417="PRINCIPAL",'TARIFAS 2025'!$B$11,IF(V417="INTERMEDIA",'TARIFAS 2025'!$C$11,IF(V417="LEJANA",'TARIFAS 2025'!$D$11))))</f>
        <v>31419</v>
      </c>
      <c r="AA417" s="102">
        <f t="shared" si="6"/>
        <v>31419</v>
      </c>
      <c r="AB417" s="91"/>
      <c r="AC417" s="91"/>
      <c r="AD417" s="91"/>
      <c r="AE417" s="91"/>
      <c r="AF417" s="91"/>
      <c r="AG417" s="91"/>
      <c r="AH417" s="91"/>
      <c r="AI417" s="91"/>
      <c r="AJ417" s="91"/>
      <c r="AK417" s="91"/>
      <c r="AL417" s="91"/>
      <c r="AM417" s="91"/>
      <c r="AN417" s="91"/>
      <c r="AO417" s="91"/>
      <c r="AP417" s="91"/>
      <c r="AQ417" s="91"/>
      <c r="AR417" s="91"/>
      <c r="AS417" s="91"/>
      <c r="AT417" s="91"/>
      <c r="AU417" s="91"/>
      <c r="AV417" s="91"/>
      <c r="AW417" s="91"/>
      <c r="AX417" s="91"/>
      <c r="AY417" s="91"/>
      <c r="AZ417" s="91"/>
      <c r="BA417" s="91"/>
      <c r="BB417" s="91"/>
      <c r="BC417" s="91"/>
      <c r="BD417" s="91"/>
      <c r="BE417" s="91"/>
      <c r="BF417" s="91"/>
      <c r="BG417" s="91"/>
    </row>
    <row r="418" spans="1:59" ht="15.6" x14ac:dyDescent="0.3">
      <c r="A418" s="99" t="s">
        <v>88</v>
      </c>
      <c r="B418" s="100" t="str">
        <f>VLOOKUP(A418,'CENTROS DE COSTOS'!A:D,2,0)</f>
        <v>0036-0005</v>
      </c>
      <c r="C418" s="100" t="str">
        <f>VLOOKUP(A418,'CENTROS DE COSTOS'!A:D,3,0)</f>
        <v>Wompi Noroccidente</v>
      </c>
      <c r="D418" s="99">
        <v>5686</v>
      </c>
      <c r="E418" s="99">
        <v>3077404</v>
      </c>
      <c r="F418" s="99">
        <v>25120</v>
      </c>
      <c r="G418" s="100" t="s">
        <v>33</v>
      </c>
      <c r="H418" s="99" t="s">
        <v>120</v>
      </c>
      <c r="I418" s="99" t="s">
        <v>225</v>
      </c>
      <c r="J418" s="99" t="s">
        <v>6048</v>
      </c>
      <c r="K418" s="100" t="s">
        <v>1170</v>
      </c>
      <c r="L418" s="99" t="s">
        <v>7448</v>
      </c>
      <c r="M418" s="101">
        <v>45989.648611111108</v>
      </c>
      <c r="N418" s="101">
        <v>45996.646527777782</v>
      </c>
      <c r="O418" s="100" t="s">
        <v>35</v>
      </c>
      <c r="P418" s="100" t="s">
        <v>35</v>
      </c>
      <c r="Q418" s="99" t="s">
        <v>1414</v>
      </c>
      <c r="R418" s="99" t="s">
        <v>1415</v>
      </c>
      <c r="S418" s="99" t="s">
        <v>9545</v>
      </c>
      <c r="T418" s="99" t="s">
        <v>1416</v>
      </c>
      <c r="U418" s="99">
        <v>64</v>
      </c>
      <c r="V418" s="100" t="str">
        <f>VLOOKUP(D418,TIPOLOGIA!A:F,5,0)</f>
        <v>INTERMEDIA</v>
      </c>
      <c r="W418" s="100" t="str">
        <f>VLOOKUP(D418,TIPOLOGIA!A:F,6,0)</f>
        <v>TERRESTRE</v>
      </c>
      <c r="X418" s="99" t="s">
        <v>1417</v>
      </c>
      <c r="Y418" s="99">
        <v>1</v>
      </c>
      <c r="Z418" s="102">
        <f>IF(T418="SOPORTE_TELEFÓNICO",'TARIFAS 2025'!$B$14,IF(V418="PRINCIPAL",'TARIFAS 2025'!$B$11,IF(V418="INTERMEDIA",'TARIFAS 2025'!$C$11,IF(V418="LEJANA",'TARIFAS 2025'!$D$11))))</f>
        <v>36351</v>
      </c>
      <c r="AA418" s="102">
        <f t="shared" si="6"/>
        <v>36351</v>
      </c>
      <c r="AB418" s="91"/>
      <c r="AC418" s="91"/>
      <c r="AD418" s="91"/>
      <c r="AE418" s="91"/>
      <c r="AF418" s="91"/>
      <c r="AG418" s="91"/>
      <c r="AH418" s="91"/>
      <c r="AI418" s="91"/>
      <c r="AJ418" s="91"/>
      <c r="AK418" s="91"/>
      <c r="AL418" s="91"/>
      <c r="AM418" s="91"/>
      <c r="AN418" s="91"/>
      <c r="AO418" s="91"/>
      <c r="AP418" s="91"/>
      <c r="AQ418" s="91"/>
      <c r="AR418" s="91"/>
      <c r="AS418" s="91"/>
      <c r="AT418" s="91"/>
      <c r="AU418" s="91"/>
      <c r="AV418" s="91"/>
      <c r="AW418" s="91"/>
      <c r="AX418" s="91"/>
      <c r="AY418" s="91"/>
      <c r="AZ418" s="91"/>
      <c r="BA418" s="91"/>
      <c r="BB418" s="91"/>
      <c r="BC418" s="91"/>
      <c r="BD418" s="91"/>
      <c r="BE418" s="91"/>
      <c r="BF418" s="91"/>
      <c r="BG418" s="91"/>
    </row>
    <row r="419" spans="1:59" ht="15.6" x14ac:dyDescent="0.3">
      <c r="A419" s="99" t="s">
        <v>74</v>
      </c>
      <c r="B419" s="100" t="str">
        <f>VLOOKUP(A419,'CENTROS DE COSTOS'!A:D,2,0)</f>
        <v>0036-0007</v>
      </c>
      <c r="C419" s="100" t="str">
        <f>VLOOKUP(A419,'CENTROS DE COSTOS'!A:D,3,0)</f>
        <v>Wompi Santander</v>
      </c>
      <c r="D419" s="99">
        <v>68190</v>
      </c>
      <c r="E419" s="99">
        <v>3077473</v>
      </c>
      <c r="F419" s="99">
        <v>70768</v>
      </c>
      <c r="G419" s="100" t="s">
        <v>33</v>
      </c>
      <c r="H419" s="99" t="s">
        <v>963</v>
      </c>
      <c r="I419" s="99" t="s">
        <v>976</v>
      </c>
      <c r="J419" s="99" t="s">
        <v>6049</v>
      </c>
      <c r="K419" s="100" t="s">
        <v>1170</v>
      </c>
      <c r="L419" s="99" t="s">
        <v>7449</v>
      </c>
      <c r="M419" s="101">
        <v>45989.686111111107</v>
      </c>
      <c r="N419" s="101">
        <v>45996.651388888888</v>
      </c>
      <c r="O419" s="100" t="s">
        <v>35</v>
      </c>
      <c r="P419" s="100" t="s">
        <v>35</v>
      </c>
      <c r="Q419" s="99" t="s">
        <v>1414</v>
      </c>
      <c r="R419" s="99" t="s">
        <v>1415</v>
      </c>
      <c r="S419" s="99" t="s">
        <v>9546</v>
      </c>
      <c r="T419" s="99" t="s">
        <v>1416</v>
      </c>
      <c r="U419" s="99">
        <v>24</v>
      </c>
      <c r="V419" s="100" t="str">
        <f>VLOOKUP(D419,TIPOLOGIA!A:F,5,0)</f>
        <v>LEJANA</v>
      </c>
      <c r="W419" s="100" t="str">
        <f>VLOOKUP(D419,TIPOLOGIA!A:F,6,0)</f>
        <v>TERRESTRE</v>
      </c>
      <c r="X419" s="99" t="s">
        <v>2255</v>
      </c>
      <c r="Y419" s="99">
        <v>1</v>
      </c>
      <c r="Z419" s="102">
        <f>IF(T419="SOPORTE_TELEFÓNICO",'TARIFAS 2025'!$B$14,IF(V419="PRINCIPAL",'TARIFAS 2025'!$B$11,IF(V419="INTERMEDIA",'TARIFAS 2025'!$C$11,IF(V419="LEJANA",'TARIFAS 2025'!$D$11))))</f>
        <v>40250</v>
      </c>
      <c r="AA419" s="102">
        <f t="shared" si="6"/>
        <v>40250</v>
      </c>
      <c r="AB419" s="91"/>
      <c r="AC419" s="91"/>
      <c r="AD419" s="91"/>
      <c r="AE419" s="91"/>
      <c r="AF419" s="91"/>
      <c r="AG419" s="91"/>
      <c r="AH419" s="91"/>
      <c r="AI419" s="91"/>
      <c r="AJ419" s="91"/>
      <c r="AK419" s="91"/>
      <c r="AL419" s="91"/>
      <c r="AM419" s="91"/>
      <c r="AN419" s="91"/>
      <c r="AO419" s="91"/>
      <c r="AP419" s="91"/>
      <c r="AQ419" s="91"/>
      <c r="AR419" s="91"/>
      <c r="AS419" s="91"/>
      <c r="AT419" s="91"/>
      <c r="AU419" s="91"/>
      <c r="AV419" s="91"/>
      <c r="AW419" s="91"/>
      <c r="AX419" s="91"/>
      <c r="AY419" s="91"/>
      <c r="AZ419" s="91"/>
      <c r="BA419" s="91"/>
      <c r="BB419" s="91"/>
      <c r="BC419" s="91"/>
      <c r="BD419" s="91"/>
      <c r="BE419" s="91"/>
      <c r="BF419" s="91"/>
      <c r="BG419" s="91"/>
    </row>
    <row r="420" spans="1:59" ht="15.6" x14ac:dyDescent="0.3">
      <c r="A420" s="99" t="s">
        <v>85</v>
      </c>
      <c r="B420" s="100" t="str">
        <f>VLOOKUP(A420,'CENTROS DE COSTOS'!A:D,2,0)</f>
        <v>0036-0006</v>
      </c>
      <c r="C420" s="100" t="str">
        <f>VLOOKUP(A420,'CENTROS DE COSTOS'!A:D,3,0)</f>
        <v>Wompi Oriente</v>
      </c>
      <c r="D420" s="99">
        <v>73001</v>
      </c>
      <c r="E420" s="99">
        <v>3101444</v>
      </c>
      <c r="F420" s="99">
        <v>53378</v>
      </c>
      <c r="G420" s="100" t="s">
        <v>33</v>
      </c>
      <c r="H420" s="99" t="s">
        <v>1056</v>
      </c>
      <c r="I420" s="99" t="s">
        <v>85</v>
      </c>
      <c r="J420" s="99" t="s">
        <v>6050</v>
      </c>
      <c r="K420" s="100" t="s">
        <v>1170</v>
      </c>
      <c r="L420" s="99" t="s">
        <v>7450</v>
      </c>
      <c r="M420" s="101">
        <v>45995.394444444442</v>
      </c>
      <c r="N420" s="101">
        <v>45996.654861111107</v>
      </c>
      <c r="O420" s="100" t="s">
        <v>35</v>
      </c>
      <c r="P420" s="100" t="s">
        <v>35</v>
      </c>
      <c r="Q420" s="99" t="s">
        <v>1414</v>
      </c>
      <c r="R420" s="99" t="s">
        <v>1415</v>
      </c>
      <c r="S420" s="99" t="s">
        <v>9491</v>
      </c>
      <c r="T420" s="99" t="s">
        <v>1172</v>
      </c>
      <c r="U420" s="99">
        <v>64</v>
      </c>
      <c r="V420" s="100" t="str">
        <f>VLOOKUP(D420,TIPOLOGIA!A:F,5,0)</f>
        <v>PRINCIPAL</v>
      </c>
      <c r="W420" s="100" t="str">
        <f>VLOOKUP(D420,TIPOLOGIA!A:F,6,0)</f>
        <v>TERRESTRE</v>
      </c>
      <c r="X420" s="99" t="s">
        <v>1308</v>
      </c>
      <c r="Y420" s="99">
        <v>1</v>
      </c>
      <c r="Z420" s="102">
        <f>IF(T420="SOPORTE_TELEFÓNICO",'TARIFAS 2025'!$B$14,IF(V420="PRINCIPAL",'TARIFAS 2025'!$B$11,IF(V420="INTERMEDIA",'TARIFAS 2025'!$C$11,IF(V420="LEJANA",'TARIFAS 2025'!$D$11))))</f>
        <v>31419</v>
      </c>
      <c r="AA420" s="102">
        <f t="shared" si="6"/>
        <v>31419</v>
      </c>
      <c r="AB420" s="91"/>
      <c r="AC420" s="91"/>
      <c r="AD420" s="91"/>
      <c r="AE420" s="91"/>
      <c r="AF420" s="91"/>
      <c r="AG420" s="91"/>
      <c r="AH420" s="91"/>
      <c r="AI420" s="91"/>
      <c r="AJ420" s="91"/>
      <c r="AK420" s="91"/>
      <c r="AL420" s="91"/>
      <c r="AM420" s="91"/>
      <c r="AN420" s="91"/>
      <c r="AO420" s="91"/>
      <c r="AP420" s="91"/>
      <c r="AQ420" s="91"/>
      <c r="AR420" s="91"/>
      <c r="AS420" s="91"/>
      <c r="AT420" s="91"/>
      <c r="AU420" s="91"/>
      <c r="AV420" s="91"/>
      <c r="AW420" s="91"/>
      <c r="AX420" s="91"/>
      <c r="AY420" s="91"/>
      <c r="AZ420" s="91"/>
      <c r="BA420" s="91"/>
      <c r="BB420" s="91"/>
      <c r="BC420" s="91"/>
      <c r="BD420" s="91"/>
      <c r="BE420" s="91"/>
      <c r="BF420" s="91"/>
      <c r="BG420" s="91"/>
    </row>
    <row r="421" spans="1:59" ht="15.6" x14ac:dyDescent="0.3">
      <c r="A421" s="99" t="s">
        <v>90</v>
      </c>
      <c r="B421" s="100" t="str">
        <f>VLOOKUP(A421,'CENTROS DE COSTOS'!A:D,2,0)</f>
        <v>0036-0006</v>
      </c>
      <c r="C421" s="100" t="str">
        <f>VLOOKUP(A421,'CENTROS DE COSTOS'!A:D,3,0)</f>
        <v>Wompi Oriente</v>
      </c>
      <c r="D421" s="99">
        <v>41001</v>
      </c>
      <c r="E421" s="99">
        <v>3097324</v>
      </c>
      <c r="F421" s="99">
        <v>70826</v>
      </c>
      <c r="G421" s="100" t="s">
        <v>33</v>
      </c>
      <c r="H421" s="99" t="s">
        <v>740</v>
      </c>
      <c r="I421" s="99" t="s">
        <v>90</v>
      </c>
      <c r="J421" s="99" t="s">
        <v>6051</v>
      </c>
      <c r="K421" s="100" t="s">
        <v>1170</v>
      </c>
      <c r="L421" s="99" t="s">
        <v>7451</v>
      </c>
      <c r="M421" s="101">
        <v>45994.509722222218</v>
      </c>
      <c r="N421" s="101">
        <v>45996.655555555553</v>
      </c>
      <c r="O421" s="100" t="s">
        <v>35</v>
      </c>
      <c r="P421" s="100" t="s">
        <v>35</v>
      </c>
      <c r="Q421" s="99" t="s">
        <v>1414</v>
      </c>
      <c r="R421" s="99" t="s">
        <v>1415</v>
      </c>
      <c r="S421" s="99" t="s">
        <v>9547</v>
      </c>
      <c r="T421" s="99" t="s">
        <v>1172</v>
      </c>
      <c r="U421" s="99">
        <v>24</v>
      </c>
      <c r="V421" s="100" t="str">
        <f>VLOOKUP(D421,TIPOLOGIA!A:F,5,0)</f>
        <v>PRINCIPAL</v>
      </c>
      <c r="W421" s="100" t="str">
        <f>VLOOKUP(D421,TIPOLOGIA!A:F,6,0)</f>
        <v>TERRESTRE</v>
      </c>
      <c r="X421" s="99" t="s">
        <v>1214</v>
      </c>
      <c r="Y421" s="99">
        <v>1</v>
      </c>
      <c r="Z421" s="102">
        <f>IF(T421="SOPORTE_TELEFÓNICO",'TARIFAS 2025'!$B$14,IF(V421="PRINCIPAL",'TARIFAS 2025'!$B$11,IF(V421="INTERMEDIA",'TARIFAS 2025'!$C$11,IF(V421="LEJANA",'TARIFAS 2025'!$D$11))))</f>
        <v>31419</v>
      </c>
      <c r="AA421" s="102">
        <f t="shared" si="6"/>
        <v>31419</v>
      </c>
      <c r="AB421" s="91"/>
      <c r="AC421" s="91"/>
      <c r="AD421" s="91"/>
      <c r="AE421" s="91"/>
      <c r="AF421" s="91"/>
      <c r="AG421" s="91"/>
      <c r="AH421" s="91"/>
      <c r="AI421" s="91"/>
      <c r="AJ421" s="91"/>
      <c r="AK421" s="91"/>
      <c r="AL421" s="91"/>
      <c r="AM421" s="91"/>
      <c r="AN421" s="91"/>
      <c r="AO421" s="91"/>
      <c r="AP421" s="91"/>
      <c r="AQ421" s="91"/>
      <c r="AR421" s="91"/>
      <c r="AS421" s="91"/>
      <c r="AT421" s="91"/>
      <c r="AU421" s="91"/>
      <c r="AV421" s="91"/>
      <c r="AW421" s="91"/>
      <c r="AX421" s="91"/>
      <c r="AY421" s="91"/>
      <c r="AZ421" s="91"/>
      <c r="BA421" s="91"/>
      <c r="BB421" s="91"/>
      <c r="BC421" s="91"/>
      <c r="BD421" s="91"/>
      <c r="BE421" s="91"/>
      <c r="BF421" s="91"/>
      <c r="BG421" s="91"/>
    </row>
    <row r="422" spans="1:59" ht="15.6" x14ac:dyDescent="0.3">
      <c r="A422" s="99" t="s">
        <v>71</v>
      </c>
      <c r="B422" s="100" t="str">
        <f>VLOOKUP(A422,'CENTROS DE COSTOS'!A:D,2,0)</f>
        <v>0036-0004</v>
      </c>
      <c r="C422" s="100" t="str">
        <f>VLOOKUP(A422,'CENTROS DE COSTOS'!A:D,3,0)</f>
        <v>Wompi Centro</v>
      </c>
      <c r="D422" s="99">
        <v>11001</v>
      </c>
      <c r="E422" s="99">
        <v>3091206</v>
      </c>
      <c r="F422" s="99">
        <v>31754</v>
      </c>
      <c r="G422" s="100" t="s">
        <v>33</v>
      </c>
      <c r="H422" s="99" t="s">
        <v>618</v>
      </c>
      <c r="I422" s="99" t="s">
        <v>71</v>
      </c>
      <c r="J422" s="99" t="s">
        <v>6052</v>
      </c>
      <c r="K422" s="100" t="s">
        <v>1170</v>
      </c>
      <c r="L422" s="99" t="s">
        <v>7452</v>
      </c>
      <c r="M422" s="101">
        <v>45993.49722222222</v>
      </c>
      <c r="N422" s="101">
        <v>45996.656944444447</v>
      </c>
      <c r="O422" s="100" t="s">
        <v>35</v>
      </c>
      <c r="P422" s="100" t="s">
        <v>35</v>
      </c>
      <c r="Q422" s="99" t="s">
        <v>1414</v>
      </c>
      <c r="R422" s="99" t="s">
        <v>1415</v>
      </c>
      <c r="S422" s="99" t="s">
        <v>9548</v>
      </c>
      <c r="T422" s="99" t="s">
        <v>1172</v>
      </c>
      <c r="U422" s="99">
        <v>40</v>
      </c>
      <c r="V422" s="100" t="str">
        <f>VLOOKUP(D422,TIPOLOGIA!A:F,5,0)</f>
        <v>PRINCIPAL</v>
      </c>
      <c r="W422" s="100" t="str">
        <f>VLOOKUP(D422,TIPOLOGIA!A:F,6,0)</f>
        <v>TERRESTRE</v>
      </c>
      <c r="X422" s="99" t="s">
        <v>1179</v>
      </c>
      <c r="Y422" s="99">
        <v>1</v>
      </c>
      <c r="Z422" s="102">
        <f>IF(T422="SOPORTE_TELEFÓNICO",'TARIFAS 2025'!$B$14,IF(V422="PRINCIPAL",'TARIFAS 2025'!$B$11,IF(V422="INTERMEDIA",'TARIFAS 2025'!$C$11,IF(V422="LEJANA",'TARIFAS 2025'!$D$11))))</f>
        <v>31419</v>
      </c>
      <c r="AA422" s="102">
        <f t="shared" si="6"/>
        <v>31419</v>
      </c>
      <c r="AB422" s="91"/>
      <c r="AC422" s="91"/>
      <c r="AD422" s="91"/>
      <c r="AE422" s="91"/>
      <c r="AF422" s="91"/>
      <c r="AG422" s="91"/>
      <c r="AH422" s="91"/>
      <c r="AI422" s="91"/>
      <c r="AJ422" s="91"/>
      <c r="AK422" s="91"/>
      <c r="AL422" s="91"/>
      <c r="AM422" s="91"/>
      <c r="AN422" s="91"/>
      <c r="AO422" s="91"/>
      <c r="AP422" s="91"/>
      <c r="AQ422" s="91"/>
      <c r="AR422" s="91"/>
      <c r="AS422" s="91"/>
      <c r="AT422" s="91"/>
      <c r="AU422" s="91"/>
      <c r="AV422" s="91"/>
      <c r="AW422" s="91"/>
      <c r="AX422" s="91"/>
      <c r="AY422" s="91"/>
      <c r="AZ422" s="91"/>
      <c r="BA422" s="91"/>
      <c r="BB422" s="91"/>
      <c r="BC422" s="91"/>
      <c r="BD422" s="91"/>
      <c r="BE422" s="91"/>
      <c r="BF422" s="91"/>
      <c r="BG422" s="91"/>
    </row>
    <row r="423" spans="1:59" ht="15.6" x14ac:dyDescent="0.3">
      <c r="A423" s="99" t="s">
        <v>98</v>
      </c>
      <c r="B423" s="100" t="str">
        <f>VLOOKUP(A423,'CENTROS DE COSTOS'!A:D,2,0)</f>
        <v>0036-0006</v>
      </c>
      <c r="C423" s="100" t="str">
        <f>VLOOKUP(A423,'CENTROS DE COSTOS'!A:D,3,0)</f>
        <v>Wompi Oriente</v>
      </c>
      <c r="D423" s="99">
        <v>50683</v>
      </c>
      <c r="E423" s="99">
        <v>3071003</v>
      </c>
      <c r="F423" s="99">
        <v>74332</v>
      </c>
      <c r="G423" s="100" t="s">
        <v>33</v>
      </c>
      <c r="H423" s="99" t="s">
        <v>814</v>
      </c>
      <c r="I423" s="99" t="s">
        <v>835</v>
      </c>
      <c r="J423" s="99" t="s">
        <v>6053</v>
      </c>
      <c r="K423" s="100" t="s">
        <v>1170</v>
      </c>
      <c r="L423" s="99" t="s">
        <v>7453</v>
      </c>
      <c r="M423" s="101">
        <v>45988.435416666667</v>
      </c>
      <c r="N423" s="101">
        <v>45996.664583333331</v>
      </c>
      <c r="O423" s="100" t="s">
        <v>35</v>
      </c>
      <c r="P423" s="100" t="s">
        <v>35</v>
      </c>
      <c r="Q423" s="99" t="s">
        <v>1414</v>
      </c>
      <c r="R423" s="99" t="s">
        <v>1415</v>
      </c>
      <c r="S423" s="99" t="s">
        <v>9549</v>
      </c>
      <c r="T423" s="99" t="s">
        <v>1416</v>
      </c>
      <c r="U423" s="99">
        <v>32</v>
      </c>
      <c r="V423" s="100" t="str">
        <f>VLOOKUP(D423,TIPOLOGIA!A:F,5,0)</f>
        <v>LEJANA</v>
      </c>
      <c r="W423" s="100" t="str">
        <f>VLOOKUP(D423,TIPOLOGIA!A:F,6,0)</f>
        <v>TERRESTRE</v>
      </c>
      <c r="X423" s="99" t="s">
        <v>1464</v>
      </c>
      <c r="Y423" s="99">
        <v>1</v>
      </c>
      <c r="Z423" s="102">
        <f>IF(T423="SOPORTE_TELEFÓNICO",'TARIFAS 2025'!$B$14,IF(V423="PRINCIPAL",'TARIFAS 2025'!$B$11,IF(V423="INTERMEDIA",'TARIFAS 2025'!$C$11,IF(V423="LEJANA",'TARIFAS 2025'!$D$11))))</f>
        <v>40250</v>
      </c>
      <c r="AA423" s="102">
        <f t="shared" si="6"/>
        <v>40250</v>
      </c>
      <c r="AB423" s="91"/>
      <c r="AC423" s="91"/>
      <c r="AD423" s="91"/>
      <c r="AE423" s="91"/>
      <c r="AF423" s="91"/>
      <c r="AG423" s="91"/>
      <c r="AH423" s="91"/>
      <c r="AI423" s="91"/>
      <c r="AJ423" s="91"/>
      <c r="AK423" s="91"/>
      <c r="AL423" s="91"/>
      <c r="AM423" s="91"/>
      <c r="AN423" s="91"/>
      <c r="AO423" s="91"/>
      <c r="AP423" s="91"/>
      <c r="AQ423" s="91"/>
      <c r="AR423" s="91"/>
      <c r="AS423" s="91"/>
      <c r="AT423" s="91"/>
      <c r="AU423" s="91"/>
      <c r="AV423" s="91"/>
      <c r="AW423" s="91"/>
      <c r="AX423" s="91"/>
      <c r="AY423" s="91"/>
      <c r="AZ423" s="91"/>
      <c r="BA423" s="91"/>
      <c r="BB423" s="91"/>
      <c r="BC423" s="91"/>
      <c r="BD423" s="91"/>
      <c r="BE423" s="91"/>
      <c r="BF423" s="91"/>
      <c r="BG423" s="91"/>
    </row>
    <row r="424" spans="1:59" ht="15.6" x14ac:dyDescent="0.3">
      <c r="A424" s="99" t="s">
        <v>71</v>
      </c>
      <c r="B424" s="100" t="str">
        <f>VLOOKUP(A424,'CENTROS DE COSTOS'!A:D,2,0)</f>
        <v>0036-0004</v>
      </c>
      <c r="C424" s="100" t="str">
        <f>VLOOKUP(A424,'CENTROS DE COSTOS'!A:D,3,0)</f>
        <v>Wompi Centro</v>
      </c>
      <c r="D424" s="99">
        <v>25524</v>
      </c>
      <c r="E424" s="99">
        <v>3075955</v>
      </c>
      <c r="F424" s="99">
        <v>36086</v>
      </c>
      <c r="G424" s="100" t="s">
        <v>33</v>
      </c>
      <c r="H424" s="99" t="s">
        <v>618</v>
      </c>
      <c r="I424" s="99" t="s">
        <v>683</v>
      </c>
      <c r="J424" s="99" t="s">
        <v>6054</v>
      </c>
      <c r="K424" s="100" t="s">
        <v>1170</v>
      </c>
      <c r="L424" s="99" t="s">
        <v>7454</v>
      </c>
      <c r="M424" s="101">
        <v>45989.459722222222</v>
      </c>
      <c r="N424" s="101">
        <v>45996.665972222218</v>
      </c>
      <c r="O424" s="100" t="s">
        <v>35</v>
      </c>
      <c r="P424" s="100" t="s">
        <v>35</v>
      </c>
      <c r="Q424" s="99" t="s">
        <v>1414</v>
      </c>
      <c r="R424" s="99" t="s">
        <v>1415</v>
      </c>
      <c r="S424" s="99" t="s">
        <v>9550</v>
      </c>
      <c r="T424" s="99" t="s">
        <v>1416</v>
      </c>
      <c r="U424" s="99">
        <v>40</v>
      </c>
      <c r="V424" s="100" t="str">
        <f>VLOOKUP(D424,TIPOLOGIA!A:F,5,0)</f>
        <v>LEJANA</v>
      </c>
      <c r="W424" s="100" t="str">
        <f>VLOOKUP(D424,TIPOLOGIA!A:F,6,0)</f>
        <v>TERRESTRE</v>
      </c>
      <c r="X424" s="99" t="s">
        <v>1563</v>
      </c>
      <c r="Y424" s="99">
        <v>1</v>
      </c>
      <c r="Z424" s="102">
        <f>IF(T424="SOPORTE_TELEFÓNICO",'TARIFAS 2025'!$B$14,IF(V424="PRINCIPAL",'TARIFAS 2025'!$B$11,IF(V424="INTERMEDIA",'TARIFAS 2025'!$C$11,IF(V424="LEJANA",'TARIFAS 2025'!$D$11))))</f>
        <v>40250</v>
      </c>
      <c r="AA424" s="102">
        <f t="shared" si="6"/>
        <v>40250</v>
      </c>
      <c r="AB424" s="91"/>
      <c r="AC424" s="91"/>
      <c r="AD424" s="91"/>
      <c r="AE424" s="91"/>
      <c r="AF424" s="91"/>
      <c r="AG424" s="91"/>
      <c r="AH424" s="91"/>
      <c r="AI424" s="91"/>
      <c r="AJ424" s="91"/>
      <c r="AK424" s="91"/>
      <c r="AL424" s="91"/>
      <c r="AM424" s="91"/>
      <c r="AN424" s="91"/>
      <c r="AO424" s="91"/>
      <c r="AP424" s="91"/>
      <c r="AQ424" s="91"/>
      <c r="AR424" s="91"/>
      <c r="AS424" s="91"/>
      <c r="AT424" s="91"/>
      <c r="AU424" s="91"/>
      <c r="AV424" s="91"/>
      <c r="AW424" s="91"/>
      <c r="AX424" s="91"/>
      <c r="AY424" s="91"/>
      <c r="AZ424" s="91"/>
      <c r="BA424" s="91"/>
      <c r="BB424" s="91"/>
      <c r="BC424" s="91"/>
      <c r="BD424" s="91"/>
      <c r="BE424" s="91"/>
      <c r="BF424" s="91"/>
      <c r="BG424" s="91"/>
    </row>
    <row r="425" spans="1:59" ht="15.6" x14ac:dyDescent="0.3">
      <c r="A425" s="99" t="s">
        <v>96</v>
      </c>
      <c r="B425" s="100" t="str">
        <f>VLOOKUP(A425,'CENTROS DE COSTOS'!A:D,2,0)</f>
        <v>0036-0007</v>
      </c>
      <c r="C425" s="100" t="str">
        <f>VLOOKUP(A425,'CENTROS DE COSTOS'!A:D,3,0)</f>
        <v>Wompi Santander</v>
      </c>
      <c r="D425" s="99">
        <v>15001</v>
      </c>
      <c r="E425" s="99">
        <v>3108509</v>
      </c>
      <c r="F425" s="99">
        <v>40854</v>
      </c>
      <c r="G425" s="100" t="s">
        <v>33</v>
      </c>
      <c r="H425" s="99" t="s">
        <v>322</v>
      </c>
      <c r="I425" s="99" t="s">
        <v>96</v>
      </c>
      <c r="J425" s="99" t="s">
        <v>6055</v>
      </c>
      <c r="K425" s="100" t="s">
        <v>1170</v>
      </c>
      <c r="L425" s="99" t="s">
        <v>7455</v>
      </c>
      <c r="M425" s="101">
        <v>45996.506944444453</v>
      </c>
      <c r="N425" s="101">
        <v>45996.675000000003</v>
      </c>
      <c r="O425" s="100" t="s">
        <v>35</v>
      </c>
      <c r="P425" s="100" t="s">
        <v>35</v>
      </c>
      <c r="Q425" s="99" t="s">
        <v>1414</v>
      </c>
      <c r="R425" s="99" t="s">
        <v>1415</v>
      </c>
      <c r="S425" s="99" t="s">
        <v>9551</v>
      </c>
      <c r="T425" s="99" t="s">
        <v>1172</v>
      </c>
      <c r="U425" s="99">
        <v>16</v>
      </c>
      <c r="V425" s="100" t="str">
        <f>VLOOKUP(D425,TIPOLOGIA!A:F,5,0)</f>
        <v>PRINCIPAL</v>
      </c>
      <c r="W425" s="100" t="str">
        <f>VLOOKUP(D425,TIPOLOGIA!A:F,6,0)</f>
        <v>TERRESTRE</v>
      </c>
      <c r="X425" s="99" t="s">
        <v>1184</v>
      </c>
      <c r="Y425" s="99">
        <v>1</v>
      </c>
      <c r="Z425" s="102">
        <f>IF(T425="SOPORTE_TELEFÓNICO",'TARIFAS 2025'!$B$14,IF(V425="PRINCIPAL",'TARIFAS 2025'!$B$11,IF(V425="INTERMEDIA",'TARIFAS 2025'!$C$11,IF(V425="LEJANA",'TARIFAS 2025'!$D$11))))</f>
        <v>31419</v>
      </c>
      <c r="AA425" s="102">
        <f t="shared" si="6"/>
        <v>31419</v>
      </c>
      <c r="AB425" s="91"/>
      <c r="AC425" s="91"/>
      <c r="AD425" s="91"/>
      <c r="AE425" s="91"/>
      <c r="AF425" s="91"/>
      <c r="AG425" s="91"/>
      <c r="AH425" s="91"/>
      <c r="AI425" s="91"/>
      <c r="AJ425" s="91"/>
      <c r="AK425" s="91"/>
      <c r="AL425" s="91"/>
      <c r="AM425" s="91"/>
      <c r="AN425" s="91"/>
      <c r="AO425" s="91"/>
      <c r="AP425" s="91"/>
      <c r="AQ425" s="91"/>
      <c r="AR425" s="91"/>
      <c r="AS425" s="91"/>
      <c r="AT425" s="91"/>
      <c r="AU425" s="91"/>
      <c r="AV425" s="91"/>
      <c r="AW425" s="91"/>
      <c r="AX425" s="91"/>
      <c r="AY425" s="91"/>
      <c r="AZ425" s="91"/>
      <c r="BA425" s="91"/>
      <c r="BB425" s="91"/>
      <c r="BC425" s="91"/>
      <c r="BD425" s="91"/>
      <c r="BE425" s="91"/>
      <c r="BF425" s="91"/>
      <c r="BG425" s="91"/>
    </row>
    <row r="426" spans="1:59" ht="15.6" x14ac:dyDescent="0.3">
      <c r="A426" s="99" t="s">
        <v>90</v>
      </c>
      <c r="B426" s="100" t="str">
        <f>VLOOKUP(A426,'CENTROS DE COSTOS'!A:D,2,0)</f>
        <v>0036-0006</v>
      </c>
      <c r="C426" s="100" t="str">
        <f>VLOOKUP(A426,'CENTROS DE COSTOS'!A:D,3,0)</f>
        <v>Wompi Oriente</v>
      </c>
      <c r="D426" s="99">
        <v>41001</v>
      </c>
      <c r="E426" s="99">
        <v>3097429</v>
      </c>
      <c r="F426" s="99">
        <v>79811</v>
      </c>
      <c r="G426" s="100" t="s">
        <v>33</v>
      </c>
      <c r="H426" s="99" t="s">
        <v>740</v>
      </c>
      <c r="I426" s="99" t="s">
        <v>90</v>
      </c>
      <c r="J426" s="99" t="s">
        <v>6056</v>
      </c>
      <c r="K426" s="100" t="s">
        <v>1170</v>
      </c>
      <c r="L426" s="99" t="s">
        <v>7456</v>
      </c>
      <c r="M426" s="101">
        <v>45994.509027777778</v>
      </c>
      <c r="N426" s="101">
        <v>45996.679861111108</v>
      </c>
      <c r="O426" s="100" t="s">
        <v>35</v>
      </c>
      <c r="P426" s="100" t="s">
        <v>35</v>
      </c>
      <c r="Q426" s="99" t="s">
        <v>1414</v>
      </c>
      <c r="R426" s="99" t="s">
        <v>1415</v>
      </c>
      <c r="S426" s="99" t="s">
        <v>9547</v>
      </c>
      <c r="T426" s="99" t="s">
        <v>1172</v>
      </c>
      <c r="U426" s="99">
        <v>24</v>
      </c>
      <c r="V426" s="100" t="str">
        <f>VLOOKUP(D426,TIPOLOGIA!A:F,5,0)</f>
        <v>PRINCIPAL</v>
      </c>
      <c r="W426" s="100" t="str">
        <f>VLOOKUP(D426,TIPOLOGIA!A:F,6,0)</f>
        <v>TERRESTRE</v>
      </c>
      <c r="X426" s="99" t="s">
        <v>1214</v>
      </c>
      <c r="Y426" s="99">
        <v>1</v>
      </c>
      <c r="Z426" s="102">
        <f>IF(T426="SOPORTE_TELEFÓNICO",'TARIFAS 2025'!$B$14,IF(V426="PRINCIPAL",'TARIFAS 2025'!$B$11,IF(V426="INTERMEDIA",'TARIFAS 2025'!$C$11,IF(V426="LEJANA",'TARIFAS 2025'!$D$11))))</f>
        <v>31419</v>
      </c>
      <c r="AA426" s="102">
        <f t="shared" si="6"/>
        <v>31419</v>
      </c>
      <c r="AB426" s="91"/>
      <c r="AC426" s="91"/>
      <c r="AD426" s="91"/>
      <c r="AE426" s="91"/>
      <c r="AF426" s="91"/>
      <c r="AG426" s="91"/>
      <c r="AH426" s="91"/>
      <c r="AI426" s="91"/>
      <c r="AJ426" s="91"/>
      <c r="AK426" s="91"/>
      <c r="AL426" s="91"/>
      <c r="AM426" s="91"/>
      <c r="AN426" s="91"/>
      <c r="AO426" s="91"/>
      <c r="AP426" s="91"/>
      <c r="AQ426" s="91"/>
      <c r="AR426" s="91"/>
      <c r="AS426" s="91"/>
      <c r="AT426" s="91"/>
      <c r="AU426" s="91"/>
      <c r="AV426" s="91"/>
      <c r="AW426" s="91"/>
      <c r="AX426" s="91"/>
      <c r="AY426" s="91"/>
      <c r="AZ426" s="91"/>
      <c r="BA426" s="91"/>
      <c r="BB426" s="91"/>
      <c r="BC426" s="91"/>
      <c r="BD426" s="91"/>
      <c r="BE426" s="91"/>
      <c r="BF426" s="91"/>
      <c r="BG426" s="91"/>
    </row>
    <row r="427" spans="1:59" ht="15.6" x14ac:dyDescent="0.3">
      <c r="A427" s="99" t="s">
        <v>90</v>
      </c>
      <c r="B427" s="100" t="str">
        <f>VLOOKUP(A427,'CENTROS DE COSTOS'!A:D,2,0)</f>
        <v>0036-0006</v>
      </c>
      <c r="C427" s="100" t="str">
        <f>VLOOKUP(A427,'CENTROS DE COSTOS'!A:D,3,0)</f>
        <v>Wompi Oriente</v>
      </c>
      <c r="D427" s="99">
        <v>41001</v>
      </c>
      <c r="E427" s="99">
        <v>3078588</v>
      </c>
      <c r="F427" s="99">
        <v>13849</v>
      </c>
      <c r="G427" s="100" t="s">
        <v>33</v>
      </c>
      <c r="H427" s="99" t="s">
        <v>740</v>
      </c>
      <c r="I427" s="99" t="s">
        <v>90</v>
      </c>
      <c r="J427" s="99" t="s">
        <v>6057</v>
      </c>
      <c r="K427" s="100" t="s">
        <v>1170</v>
      </c>
      <c r="L427" s="99" t="s">
        <v>7457</v>
      </c>
      <c r="M427" s="101">
        <v>45992.333333333343</v>
      </c>
      <c r="N427" s="101">
        <v>45996.684027777781</v>
      </c>
      <c r="O427" s="100" t="s">
        <v>35</v>
      </c>
      <c r="P427" s="100" t="s">
        <v>35</v>
      </c>
      <c r="Q427" s="99" t="s">
        <v>1414</v>
      </c>
      <c r="R427" s="99" t="s">
        <v>1415</v>
      </c>
      <c r="S427" s="99" t="s">
        <v>9552</v>
      </c>
      <c r="T427" s="99" t="s">
        <v>1172</v>
      </c>
      <c r="U427" s="99">
        <v>64</v>
      </c>
      <c r="V427" s="100" t="str">
        <f>VLOOKUP(D427,TIPOLOGIA!A:F,5,0)</f>
        <v>PRINCIPAL</v>
      </c>
      <c r="W427" s="100" t="str">
        <f>VLOOKUP(D427,TIPOLOGIA!A:F,6,0)</f>
        <v>TERRESTRE</v>
      </c>
      <c r="X427" s="99" t="s">
        <v>1214</v>
      </c>
      <c r="Y427" s="99">
        <v>1</v>
      </c>
      <c r="Z427" s="102">
        <f>IF(T427="SOPORTE_TELEFÓNICO",'TARIFAS 2025'!$B$14,IF(V427="PRINCIPAL",'TARIFAS 2025'!$B$11,IF(V427="INTERMEDIA",'TARIFAS 2025'!$C$11,IF(V427="LEJANA",'TARIFAS 2025'!$D$11))))</f>
        <v>31419</v>
      </c>
      <c r="AA427" s="102">
        <f t="shared" si="6"/>
        <v>31419</v>
      </c>
      <c r="AB427" s="91"/>
      <c r="AC427" s="91"/>
      <c r="AD427" s="91"/>
      <c r="AE427" s="91"/>
      <c r="AF427" s="91"/>
      <c r="AG427" s="91"/>
      <c r="AH427" s="91"/>
      <c r="AI427" s="91"/>
      <c r="AJ427" s="91"/>
      <c r="AK427" s="91"/>
      <c r="AL427" s="91"/>
      <c r="AM427" s="91"/>
      <c r="AN427" s="91"/>
      <c r="AO427" s="91"/>
      <c r="AP427" s="91"/>
      <c r="AQ427" s="91"/>
      <c r="AR427" s="91"/>
      <c r="AS427" s="91"/>
      <c r="AT427" s="91"/>
      <c r="AU427" s="91"/>
      <c r="AV427" s="91"/>
      <c r="AW427" s="91"/>
      <c r="AX427" s="91"/>
      <c r="AY427" s="91"/>
      <c r="AZ427" s="91"/>
      <c r="BA427" s="91"/>
      <c r="BB427" s="91"/>
      <c r="BC427" s="91"/>
      <c r="BD427" s="91"/>
      <c r="BE427" s="91"/>
      <c r="BF427" s="91"/>
      <c r="BG427" s="91"/>
    </row>
    <row r="428" spans="1:59" ht="15.6" x14ac:dyDescent="0.3">
      <c r="A428" s="99" t="s">
        <v>85</v>
      </c>
      <c r="B428" s="100" t="str">
        <f>VLOOKUP(A428,'CENTROS DE COSTOS'!A:D,2,0)</f>
        <v>0036-0006</v>
      </c>
      <c r="C428" s="100" t="str">
        <f>VLOOKUP(A428,'CENTROS DE COSTOS'!A:D,3,0)</f>
        <v>Wompi Oriente</v>
      </c>
      <c r="D428" s="99">
        <v>73001</v>
      </c>
      <c r="E428" s="99">
        <v>3097121</v>
      </c>
      <c r="F428" s="99">
        <v>65642</v>
      </c>
      <c r="G428" s="100" t="s">
        <v>33</v>
      </c>
      <c r="H428" s="99" t="s">
        <v>1056</v>
      </c>
      <c r="I428" s="99" t="s">
        <v>85</v>
      </c>
      <c r="J428" s="99" t="s">
        <v>6058</v>
      </c>
      <c r="K428" s="100" t="s">
        <v>1170</v>
      </c>
      <c r="L428" s="99" t="s">
        <v>7458</v>
      </c>
      <c r="M428" s="101">
        <v>45994.488888888889</v>
      </c>
      <c r="N428" s="101">
        <v>45996.686111111107</v>
      </c>
      <c r="O428" s="100" t="s">
        <v>35</v>
      </c>
      <c r="P428" s="100" t="s">
        <v>35</v>
      </c>
      <c r="Q428" s="99" t="s">
        <v>1414</v>
      </c>
      <c r="R428" s="99" t="s">
        <v>1415</v>
      </c>
      <c r="S428" s="99" t="s">
        <v>9553</v>
      </c>
      <c r="T428" s="99" t="s">
        <v>1172</v>
      </c>
      <c r="U428" s="99">
        <v>48</v>
      </c>
      <c r="V428" s="100" t="str">
        <f>VLOOKUP(D428,TIPOLOGIA!A:F,5,0)</f>
        <v>PRINCIPAL</v>
      </c>
      <c r="W428" s="100" t="str">
        <f>VLOOKUP(D428,TIPOLOGIA!A:F,6,0)</f>
        <v>TERRESTRE</v>
      </c>
      <c r="X428" s="99" t="s">
        <v>1308</v>
      </c>
      <c r="Y428" s="99">
        <v>1</v>
      </c>
      <c r="Z428" s="102">
        <f>IF(T428="SOPORTE_TELEFÓNICO",'TARIFAS 2025'!$B$14,IF(V428="PRINCIPAL",'TARIFAS 2025'!$B$11,IF(V428="INTERMEDIA",'TARIFAS 2025'!$C$11,IF(V428="LEJANA",'TARIFAS 2025'!$D$11))))</f>
        <v>31419</v>
      </c>
      <c r="AA428" s="102">
        <f t="shared" si="6"/>
        <v>31419</v>
      </c>
      <c r="AB428" s="91"/>
      <c r="AC428" s="91"/>
      <c r="AD428" s="91"/>
      <c r="AE428" s="91"/>
      <c r="AF428" s="91"/>
      <c r="AG428" s="91"/>
      <c r="AH428" s="91"/>
      <c r="AI428" s="91"/>
      <c r="AJ428" s="91"/>
      <c r="AK428" s="91"/>
      <c r="AL428" s="91"/>
      <c r="AM428" s="91"/>
      <c r="AN428" s="91"/>
      <c r="AO428" s="91"/>
      <c r="AP428" s="91"/>
      <c r="AQ428" s="91"/>
      <c r="AR428" s="91"/>
      <c r="AS428" s="91"/>
      <c r="AT428" s="91"/>
      <c r="AU428" s="91"/>
      <c r="AV428" s="91"/>
      <c r="AW428" s="91"/>
      <c r="AX428" s="91"/>
      <c r="AY428" s="91"/>
      <c r="AZ428" s="91"/>
      <c r="BA428" s="91"/>
      <c r="BB428" s="91"/>
      <c r="BC428" s="91"/>
      <c r="BD428" s="91"/>
      <c r="BE428" s="91"/>
      <c r="BF428" s="91"/>
      <c r="BG428" s="91"/>
    </row>
    <row r="429" spans="1:59" ht="15.6" x14ac:dyDescent="0.3">
      <c r="A429" s="99" t="s">
        <v>74</v>
      </c>
      <c r="B429" s="100" t="str">
        <f>VLOOKUP(A429,'CENTROS DE COSTOS'!A:D,2,0)</f>
        <v>0036-0007</v>
      </c>
      <c r="C429" s="100" t="str">
        <f>VLOOKUP(A429,'CENTROS DE COSTOS'!A:D,3,0)</f>
        <v>Wompi Santander</v>
      </c>
      <c r="D429" s="99">
        <v>68081</v>
      </c>
      <c r="E429" s="99">
        <v>3087285</v>
      </c>
      <c r="F429" s="99">
        <v>58684</v>
      </c>
      <c r="G429" s="100" t="s">
        <v>33</v>
      </c>
      <c r="H429" s="99" t="s">
        <v>963</v>
      </c>
      <c r="I429" s="99" t="s">
        <v>967</v>
      </c>
      <c r="J429" s="99" t="s">
        <v>6059</v>
      </c>
      <c r="K429" s="100" t="s">
        <v>1170</v>
      </c>
      <c r="L429" s="99" t="s">
        <v>7459</v>
      </c>
      <c r="M429" s="101">
        <v>45993.333333333343</v>
      </c>
      <c r="N429" s="101">
        <v>45996.715277777781</v>
      </c>
      <c r="O429" s="100" t="s">
        <v>35</v>
      </c>
      <c r="P429" s="100" t="s">
        <v>35</v>
      </c>
      <c r="Q429" s="99" t="s">
        <v>1414</v>
      </c>
      <c r="R429" s="99" t="s">
        <v>1415</v>
      </c>
      <c r="S429" s="99" t="s">
        <v>9554</v>
      </c>
      <c r="T429" s="99" t="s">
        <v>1416</v>
      </c>
      <c r="U429" s="99">
        <v>24</v>
      </c>
      <c r="V429" s="100" t="str">
        <f>VLOOKUP(D429,TIPOLOGIA!A:F,5,0)</f>
        <v>LEJANA</v>
      </c>
      <c r="W429" s="100" t="str">
        <f>VLOOKUP(D429,TIPOLOGIA!A:F,6,0)</f>
        <v>TERRESTRE</v>
      </c>
      <c r="X429" s="99" t="s">
        <v>2255</v>
      </c>
      <c r="Y429" s="99">
        <v>1</v>
      </c>
      <c r="Z429" s="102">
        <f>IF(T429="SOPORTE_TELEFÓNICO",'TARIFAS 2025'!$B$14,IF(V429="PRINCIPAL",'TARIFAS 2025'!$B$11,IF(V429="INTERMEDIA",'TARIFAS 2025'!$C$11,IF(V429="LEJANA",'TARIFAS 2025'!$D$11))))</f>
        <v>40250</v>
      </c>
      <c r="AA429" s="102">
        <f t="shared" si="6"/>
        <v>40250</v>
      </c>
      <c r="AB429" s="91"/>
      <c r="AC429" s="91"/>
      <c r="AD429" s="91"/>
      <c r="AE429" s="91"/>
      <c r="AF429" s="91"/>
      <c r="AG429" s="91"/>
      <c r="AH429" s="91"/>
      <c r="AI429" s="91"/>
      <c r="AJ429" s="91"/>
      <c r="AK429" s="91"/>
      <c r="AL429" s="91"/>
      <c r="AM429" s="91"/>
      <c r="AN429" s="91"/>
      <c r="AO429" s="91"/>
      <c r="AP429" s="91"/>
      <c r="AQ429" s="91"/>
      <c r="AR429" s="91"/>
      <c r="AS429" s="91"/>
      <c r="AT429" s="91"/>
      <c r="AU429" s="91"/>
      <c r="AV429" s="91"/>
      <c r="AW429" s="91"/>
      <c r="AX429" s="91"/>
      <c r="AY429" s="91"/>
      <c r="AZ429" s="91"/>
      <c r="BA429" s="91"/>
      <c r="BB429" s="91"/>
      <c r="BC429" s="91"/>
      <c r="BD429" s="91"/>
      <c r="BE429" s="91"/>
      <c r="BF429" s="91"/>
      <c r="BG429" s="91"/>
    </row>
    <row r="430" spans="1:59" ht="15.6" x14ac:dyDescent="0.3">
      <c r="A430" s="99" t="s">
        <v>77</v>
      </c>
      <c r="B430" s="100" t="str">
        <f>VLOOKUP(A430,'CENTROS DE COSTOS'!A:D,2,0)</f>
        <v>0036-0003</v>
      </c>
      <c r="C430" s="100" t="str">
        <f>VLOOKUP(A430,'CENTROS DE COSTOS'!A:D,3,0)</f>
        <v>Wompi Suroccidente</v>
      </c>
      <c r="D430" s="99">
        <v>76364</v>
      </c>
      <c r="E430" s="99">
        <v>3048248</v>
      </c>
      <c r="F430" s="99">
        <v>40449</v>
      </c>
      <c r="G430" s="100" t="s">
        <v>33</v>
      </c>
      <c r="H430" s="99" t="s">
        <v>1101</v>
      </c>
      <c r="I430" s="99" t="s">
        <v>1119</v>
      </c>
      <c r="J430" s="99" t="s">
        <v>6060</v>
      </c>
      <c r="K430" s="100" t="s">
        <v>1170</v>
      </c>
      <c r="L430" s="99" t="s">
        <v>7460</v>
      </c>
      <c r="M430" s="101">
        <v>45982.691666666673</v>
      </c>
      <c r="N430" s="101">
        <v>45996.720138888893</v>
      </c>
      <c r="O430" s="100" t="s">
        <v>35</v>
      </c>
      <c r="P430" s="100" t="s">
        <v>35</v>
      </c>
      <c r="Q430" s="99" t="s">
        <v>1414</v>
      </c>
      <c r="R430" s="99" t="s">
        <v>1415</v>
      </c>
      <c r="S430" s="99" t="s">
        <v>9555</v>
      </c>
      <c r="T430" s="99" t="s">
        <v>1416</v>
      </c>
      <c r="U430" s="99">
        <v>24</v>
      </c>
      <c r="V430" s="100" t="str">
        <f>VLOOKUP(D430,TIPOLOGIA!A:F,5,0)</f>
        <v>INTERMEDIA</v>
      </c>
      <c r="W430" s="100" t="str">
        <f>VLOOKUP(D430,TIPOLOGIA!A:F,6,0)</f>
        <v>TERRESTRE</v>
      </c>
      <c r="X430" s="99" t="s">
        <v>1496</v>
      </c>
      <c r="Y430" s="99">
        <v>1</v>
      </c>
      <c r="Z430" s="102">
        <f>IF(T430="SOPORTE_TELEFÓNICO",'TARIFAS 2025'!$B$14,IF(V430="PRINCIPAL",'TARIFAS 2025'!$B$11,IF(V430="INTERMEDIA",'TARIFAS 2025'!$C$11,IF(V430="LEJANA",'TARIFAS 2025'!$D$11))))</f>
        <v>36351</v>
      </c>
      <c r="AA430" s="102">
        <f t="shared" si="6"/>
        <v>36351</v>
      </c>
      <c r="AB430" s="91"/>
      <c r="AC430" s="91"/>
      <c r="AD430" s="91"/>
      <c r="AE430" s="91"/>
      <c r="AF430" s="91"/>
      <c r="AG430" s="91"/>
      <c r="AH430" s="91"/>
      <c r="AI430" s="91"/>
      <c r="AJ430" s="91"/>
      <c r="AK430" s="91"/>
      <c r="AL430" s="91"/>
      <c r="AM430" s="91"/>
      <c r="AN430" s="91"/>
      <c r="AO430" s="91"/>
      <c r="AP430" s="91"/>
      <c r="AQ430" s="91"/>
      <c r="AR430" s="91"/>
      <c r="AS430" s="91"/>
      <c r="AT430" s="91"/>
      <c r="AU430" s="91"/>
      <c r="AV430" s="91"/>
      <c r="AW430" s="91"/>
      <c r="AX430" s="91"/>
      <c r="AY430" s="91"/>
      <c r="AZ430" s="91"/>
      <c r="BA430" s="91"/>
      <c r="BB430" s="91"/>
      <c r="BC430" s="91"/>
      <c r="BD430" s="91"/>
      <c r="BE430" s="91"/>
      <c r="BF430" s="91"/>
      <c r="BG430" s="91"/>
    </row>
    <row r="431" spans="1:59" ht="15.6" x14ac:dyDescent="0.3">
      <c r="A431" s="99" t="s">
        <v>91</v>
      </c>
      <c r="B431" s="100" t="str">
        <f>VLOOKUP(A431,'CENTROS DE COSTOS'!A:D,2,0)</f>
        <v>0036-0003</v>
      </c>
      <c r="C431" s="100" t="str">
        <f>VLOOKUP(A431,'CENTROS DE COSTOS'!A:D,3,0)</f>
        <v>Wompi Suroccidente</v>
      </c>
      <c r="D431" s="99">
        <v>52835</v>
      </c>
      <c r="E431" s="99">
        <v>3031442</v>
      </c>
      <c r="F431" s="99">
        <v>60486</v>
      </c>
      <c r="G431" s="100" t="s">
        <v>33</v>
      </c>
      <c r="H431" s="99" t="s">
        <v>133</v>
      </c>
      <c r="I431" s="99" t="s">
        <v>881</v>
      </c>
      <c r="J431" s="99" t="s">
        <v>1957</v>
      </c>
      <c r="K431" s="100" t="s">
        <v>1170</v>
      </c>
      <c r="L431" s="99" t="s">
        <v>7461</v>
      </c>
      <c r="M431" s="101">
        <v>45980.333333333343</v>
      </c>
      <c r="N431" s="101">
        <v>45996.720833333333</v>
      </c>
      <c r="O431" s="100" t="s">
        <v>35</v>
      </c>
      <c r="P431" s="100" t="s">
        <v>35</v>
      </c>
      <c r="Q431" s="99" t="s">
        <v>1414</v>
      </c>
      <c r="R431" s="99" t="s">
        <v>1415</v>
      </c>
      <c r="S431" s="99" t="s">
        <v>9556</v>
      </c>
      <c r="T431" s="99" t="s">
        <v>1416</v>
      </c>
      <c r="U431" s="99">
        <v>40</v>
      </c>
      <c r="V431" s="100" t="str">
        <f>VLOOKUP(D431,TIPOLOGIA!A:F,5,0)</f>
        <v>LEJANA</v>
      </c>
      <c r="W431" s="100" t="str">
        <f>VLOOKUP(D431,TIPOLOGIA!A:F,6,0)</f>
        <v>TERRESTRE</v>
      </c>
      <c r="X431" s="99" t="s">
        <v>1447</v>
      </c>
      <c r="Y431" s="99">
        <v>1</v>
      </c>
      <c r="Z431" s="102">
        <f>IF(T431="SOPORTE_TELEFÓNICO",'TARIFAS 2025'!$B$14,IF(V431="PRINCIPAL",'TARIFAS 2025'!$B$11,IF(V431="INTERMEDIA",'TARIFAS 2025'!$C$11,IF(V431="LEJANA",'TARIFAS 2025'!$D$11))))</f>
        <v>40250</v>
      </c>
      <c r="AA431" s="102">
        <f t="shared" si="6"/>
        <v>40250</v>
      </c>
      <c r="AB431" s="91"/>
      <c r="AC431" s="91"/>
      <c r="AD431" s="91"/>
      <c r="AE431" s="91"/>
      <c r="AF431" s="91"/>
      <c r="AG431" s="91"/>
      <c r="AH431" s="91"/>
      <c r="AI431" s="91"/>
      <c r="AJ431" s="91"/>
      <c r="AK431" s="91"/>
      <c r="AL431" s="91"/>
      <c r="AM431" s="91"/>
      <c r="AN431" s="91"/>
      <c r="AO431" s="91"/>
      <c r="AP431" s="91"/>
      <c r="AQ431" s="91"/>
      <c r="AR431" s="91"/>
      <c r="AS431" s="91"/>
      <c r="AT431" s="91"/>
      <c r="AU431" s="91"/>
      <c r="AV431" s="91"/>
      <c r="AW431" s="91"/>
      <c r="AX431" s="91"/>
      <c r="AY431" s="91"/>
      <c r="AZ431" s="91"/>
      <c r="BA431" s="91"/>
      <c r="BB431" s="91"/>
      <c r="BC431" s="91"/>
      <c r="BD431" s="91"/>
      <c r="BE431" s="91"/>
      <c r="BF431" s="91"/>
      <c r="BG431" s="91"/>
    </row>
    <row r="432" spans="1:59" ht="15.6" x14ac:dyDescent="0.3">
      <c r="A432" s="99" t="s">
        <v>71</v>
      </c>
      <c r="B432" s="100" t="str">
        <f>VLOOKUP(A432,'CENTROS DE COSTOS'!A:D,2,0)</f>
        <v>0036-0004</v>
      </c>
      <c r="C432" s="100" t="str">
        <f>VLOOKUP(A432,'CENTROS DE COSTOS'!A:D,3,0)</f>
        <v>Wompi Centro</v>
      </c>
      <c r="D432" s="99">
        <v>25290</v>
      </c>
      <c r="E432" s="99">
        <v>3101115</v>
      </c>
      <c r="F432" s="99">
        <v>80525</v>
      </c>
      <c r="G432" s="100" t="s">
        <v>33</v>
      </c>
      <c r="H432" s="99" t="s">
        <v>618</v>
      </c>
      <c r="I432" s="99" t="s">
        <v>652</v>
      </c>
      <c r="J432" s="99" t="s">
        <v>6061</v>
      </c>
      <c r="K432" s="100" t="s">
        <v>1170</v>
      </c>
      <c r="L432" s="99" t="s">
        <v>7462</v>
      </c>
      <c r="M432" s="101">
        <v>45995.366666666669</v>
      </c>
      <c r="N432" s="101">
        <v>45997.394444444442</v>
      </c>
      <c r="O432" s="100" t="s">
        <v>35</v>
      </c>
      <c r="P432" s="100" t="s">
        <v>35</v>
      </c>
      <c r="Q432" s="99" t="s">
        <v>1414</v>
      </c>
      <c r="R432" s="99" t="s">
        <v>1415</v>
      </c>
      <c r="S432" s="99" t="s">
        <v>9557</v>
      </c>
      <c r="T432" s="99" t="s">
        <v>1416</v>
      </c>
      <c r="U432" s="99">
        <v>8</v>
      </c>
      <c r="V432" s="100" t="str">
        <f>VLOOKUP(D432,TIPOLOGIA!A:F,5,0)</f>
        <v>INTERMEDIA</v>
      </c>
      <c r="W432" s="100" t="str">
        <f>VLOOKUP(D432,TIPOLOGIA!A:F,6,0)</f>
        <v>TERRESTRE</v>
      </c>
      <c r="X432" s="99" t="s">
        <v>1464</v>
      </c>
      <c r="Y432" s="99">
        <v>1</v>
      </c>
      <c r="Z432" s="102">
        <f>IF(T432="SOPORTE_TELEFÓNICO",'TARIFAS 2025'!$B$14,IF(V432="PRINCIPAL",'TARIFAS 2025'!$B$11,IF(V432="INTERMEDIA",'TARIFAS 2025'!$C$11,IF(V432="LEJANA",'TARIFAS 2025'!$D$11))))</f>
        <v>36351</v>
      </c>
      <c r="AA432" s="102">
        <f t="shared" si="6"/>
        <v>36351</v>
      </c>
      <c r="AB432" s="91"/>
      <c r="AC432" s="91"/>
      <c r="AD432" s="91"/>
      <c r="AE432" s="91"/>
      <c r="AF432" s="91"/>
      <c r="AG432" s="91"/>
      <c r="AH432" s="91"/>
      <c r="AI432" s="91"/>
      <c r="AJ432" s="91"/>
      <c r="AK432" s="91"/>
      <c r="AL432" s="91"/>
      <c r="AM432" s="91"/>
      <c r="AN432" s="91"/>
      <c r="AO432" s="91"/>
      <c r="AP432" s="91"/>
      <c r="AQ432" s="91"/>
      <c r="AR432" s="91"/>
      <c r="AS432" s="91"/>
      <c r="AT432" s="91"/>
      <c r="AU432" s="91"/>
      <c r="AV432" s="91"/>
      <c r="AW432" s="91"/>
      <c r="AX432" s="91"/>
      <c r="AY432" s="91"/>
      <c r="AZ432" s="91"/>
      <c r="BA432" s="91"/>
      <c r="BB432" s="91"/>
      <c r="BC432" s="91"/>
      <c r="BD432" s="91"/>
      <c r="BE432" s="91"/>
      <c r="BF432" s="91"/>
      <c r="BG432" s="91"/>
    </row>
    <row r="433" spans="1:59" ht="15.6" x14ac:dyDescent="0.3">
      <c r="A433" s="99" t="s">
        <v>90</v>
      </c>
      <c r="B433" s="100" t="str">
        <f>VLOOKUP(A433,'CENTROS DE COSTOS'!A:D,2,0)</f>
        <v>0036-0006</v>
      </c>
      <c r="C433" s="100" t="str">
        <f>VLOOKUP(A433,'CENTROS DE COSTOS'!A:D,3,0)</f>
        <v>Wompi Oriente</v>
      </c>
      <c r="D433" s="99">
        <v>41807</v>
      </c>
      <c r="E433" s="99">
        <v>3101158</v>
      </c>
      <c r="F433" s="99">
        <v>81611</v>
      </c>
      <c r="G433" s="100" t="s">
        <v>33</v>
      </c>
      <c r="H433" s="99" t="s">
        <v>740</v>
      </c>
      <c r="I433" s="99" t="s">
        <v>771</v>
      </c>
      <c r="J433" s="99" t="s">
        <v>6062</v>
      </c>
      <c r="K433" s="100" t="s">
        <v>1170</v>
      </c>
      <c r="L433" s="99" t="s">
        <v>7463</v>
      </c>
      <c r="M433" s="101">
        <v>45995.379861111112</v>
      </c>
      <c r="N433" s="101">
        <v>45997.394444444442</v>
      </c>
      <c r="O433" s="100" t="s">
        <v>35</v>
      </c>
      <c r="P433" s="100" t="s">
        <v>35</v>
      </c>
      <c r="Q433" s="99" t="s">
        <v>1414</v>
      </c>
      <c r="R433" s="99" t="s">
        <v>1415</v>
      </c>
      <c r="S433" s="99" t="s">
        <v>9558</v>
      </c>
      <c r="T433" s="99" t="s">
        <v>1416</v>
      </c>
      <c r="U433" s="99">
        <v>8</v>
      </c>
      <c r="V433" s="100" t="str">
        <f>VLOOKUP(D433,TIPOLOGIA!A:F,5,0)</f>
        <v>LEJANA</v>
      </c>
      <c r="W433" s="100" t="str">
        <f>VLOOKUP(D433,TIPOLOGIA!A:F,6,0)</f>
        <v>TERRESTRE</v>
      </c>
      <c r="X433" s="99" t="s">
        <v>1464</v>
      </c>
      <c r="Y433" s="99">
        <v>1</v>
      </c>
      <c r="Z433" s="102">
        <f>IF(T433="SOPORTE_TELEFÓNICO",'TARIFAS 2025'!$B$14,IF(V433="PRINCIPAL",'TARIFAS 2025'!$B$11,IF(V433="INTERMEDIA",'TARIFAS 2025'!$C$11,IF(V433="LEJANA",'TARIFAS 2025'!$D$11))))</f>
        <v>40250</v>
      </c>
      <c r="AA433" s="102">
        <f t="shared" si="6"/>
        <v>40250</v>
      </c>
      <c r="AB433" s="91"/>
      <c r="AC433" s="91"/>
      <c r="AD433" s="91"/>
      <c r="AE433" s="91"/>
      <c r="AF433" s="91"/>
      <c r="AG433" s="91"/>
      <c r="AH433" s="91"/>
      <c r="AI433" s="91"/>
      <c r="AJ433" s="91"/>
      <c r="AK433" s="91"/>
      <c r="AL433" s="91"/>
      <c r="AM433" s="91"/>
      <c r="AN433" s="91"/>
      <c r="AO433" s="91"/>
      <c r="AP433" s="91"/>
      <c r="AQ433" s="91"/>
      <c r="AR433" s="91"/>
      <c r="AS433" s="91"/>
      <c r="AT433" s="91"/>
      <c r="AU433" s="91"/>
      <c r="AV433" s="91"/>
      <c r="AW433" s="91"/>
      <c r="AX433" s="91"/>
      <c r="AY433" s="91"/>
      <c r="AZ433" s="91"/>
      <c r="BA433" s="91"/>
      <c r="BB433" s="91"/>
      <c r="BC433" s="91"/>
      <c r="BD433" s="91"/>
      <c r="BE433" s="91"/>
      <c r="BF433" s="91"/>
      <c r="BG433" s="91"/>
    </row>
    <row r="434" spans="1:59" ht="15.6" x14ac:dyDescent="0.3">
      <c r="A434" s="99" t="s">
        <v>71</v>
      </c>
      <c r="B434" s="100" t="str">
        <f>VLOOKUP(A434,'CENTROS DE COSTOS'!A:D,2,0)</f>
        <v>0036-0004</v>
      </c>
      <c r="C434" s="100" t="str">
        <f>VLOOKUP(A434,'CENTROS DE COSTOS'!A:D,3,0)</f>
        <v>Wompi Centro</v>
      </c>
      <c r="D434" s="99">
        <v>25386</v>
      </c>
      <c r="E434" s="99">
        <v>3100820</v>
      </c>
      <c r="F434" s="99">
        <v>81141</v>
      </c>
      <c r="G434" s="100" t="s">
        <v>33</v>
      </c>
      <c r="H434" s="99" t="s">
        <v>618</v>
      </c>
      <c r="I434" s="99" t="s">
        <v>669</v>
      </c>
      <c r="J434" s="99" t="s">
        <v>6063</v>
      </c>
      <c r="K434" s="100" t="s">
        <v>1170</v>
      </c>
      <c r="L434" s="99" t="s">
        <v>7464</v>
      </c>
      <c r="M434" s="101">
        <v>45995.342361111107</v>
      </c>
      <c r="N434" s="101">
        <v>45997.397222222222</v>
      </c>
      <c r="O434" s="100" t="s">
        <v>35</v>
      </c>
      <c r="P434" s="100" t="s">
        <v>35</v>
      </c>
      <c r="Q434" s="99" t="s">
        <v>1414</v>
      </c>
      <c r="R434" s="99" t="s">
        <v>1415</v>
      </c>
      <c r="S434" s="99" t="s">
        <v>9559</v>
      </c>
      <c r="T434" s="99" t="s">
        <v>1416</v>
      </c>
      <c r="U434" s="99">
        <v>8</v>
      </c>
      <c r="V434" s="100" t="str">
        <f>VLOOKUP(D434,TIPOLOGIA!A:F,5,0)</f>
        <v>INTERMEDIA</v>
      </c>
      <c r="W434" s="100" t="str">
        <f>VLOOKUP(D434,TIPOLOGIA!A:F,6,0)</f>
        <v>TERRESTRE</v>
      </c>
      <c r="X434" s="99" t="s">
        <v>1464</v>
      </c>
      <c r="Y434" s="99">
        <v>1</v>
      </c>
      <c r="Z434" s="102">
        <f>IF(T434="SOPORTE_TELEFÓNICO",'TARIFAS 2025'!$B$14,IF(V434="PRINCIPAL",'TARIFAS 2025'!$B$11,IF(V434="INTERMEDIA",'TARIFAS 2025'!$C$11,IF(V434="LEJANA",'TARIFAS 2025'!$D$11))))</f>
        <v>36351</v>
      </c>
      <c r="AA434" s="102">
        <f t="shared" si="6"/>
        <v>36351</v>
      </c>
      <c r="AB434" s="91"/>
      <c r="AC434" s="91"/>
      <c r="AD434" s="91"/>
      <c r="AE434" s="91"/>
      <c r="AF434" s="91"/>
      <c r="AG434" s="91"/>
      <c r="AH434" s="91"/>
      <c r="AI434" s="91"/>
      <c r="AJ434" s="91"/>
      <c r="AK434" s="91"/>
      <c r="AL434" s="91"/>
      <c r="AM434" s="91"/>
      <c r="AN434" s="91"/>
      <c r="AO434" s="91"/>
      <c r="AP434" s="91"/>
      <c r="AQ434" s="91"/>
      <c r="AR434" s="91"/>
      <c r="AS434" s="91"/>
      <c r="AT434" s="91"/>
      <c r="AU434" s="91"/>
      <c r="AV434" s="91"/>
      <c r="AW434" s="91"/>
      <c r="AX434" s="91"/>
      <c r="AY434" s="91"/>
      <c r="AZ434" s="91"/>
      <c r="BA434" s="91"/>
      <c r="BB434" s="91"/>
      <c r="BC434" s="91"/>
      <c r="BD434" s="91"/>
      <c r="BE434" s="91"/>
      <c r="BF434" s="91"/>
      <c r="BG434" s="91"/>
    </row>
    <row r="435" spans="1:59" ht="15.6" x14ac:dyDescent="0.3">
      <c r="A435" s="99" t="s">
        <v>98</v>
      </c>
      <c r="B435" s="100" t="str">
        <f>VLOOKUP(A435,'CENTROS DE COSTOS'!A:D,2,0)</f>
        <v>0036-0006</v>
      </c>
      <c r="C435" s="100" t="str">
        <f>VLOOKUP(A435,'CENTROS DE COSTOS'!A:D,3,0)</f>
        <v>Wompi Oriente</v>
      </c>
      <c r="D435" s="99">
        <v>50313</v>
      </c>
      <c r="E435" s="99">
        <v>3086903</v>
      </c>
      <c r="F435" s="99">
        <v>19115</v>
      </c>
      <c r="G435" s="100" t="s">
        <v>33</v>
      </c>
      <c r="H435" s="99" t="s">
        <v>814</v>
      </c>
      <c r="I435" s="99" t="s">
        <v>129</v>
      </c>
      <c r="J435" s="99" t="s">
        <v>6064</v>
      </c>
      <c r="K435" s="100" t="s">
        <v>1170</v>
      </c>
      <c r="L435" s="99" t="s">
        <v>7465</v>
      </c>
      <c r="M435" s="101">
        <v>45992.689583333333</v>
      </c>
      <c r="N435" s="101">
        <v>45997.397916666669</v>
      </c>
      <c r="O435" s="100" t="s">
        <v>35</v>
      </c>
      <c r="P435" s="100" t="s">
        <v>35</v>
      </c>
      <c r="Q435" s="99" t="s">
        <v>1414</v>
      </c>
      <c r="R435" s="99" t="s">
        <v>1415</v>
      </c>
      <c r="S435" s="99" t="s">
        <v>9560</v>
      </c>
      <c r="T435" s="99" t="s">
        <v>1416</v>
      </c>
      <c r="U435" s="99">
        <v>16</v>
      </c>
      <c r="V435" s="100" t="str">
        <f>VLOOKUP(D435,TIPOLOGIA!A:F,5,0)</f>
        <v>INTERMEDIA</v>
      </c>
      <c r="W435" s="100" t="str">
        <f>VLOOKUP(D435,TIPOLOGIA!A:F,6,0)</f>
        <v>TERRESTRE</v>
      </c>
      <c r="X435" s="99" t="s">
        <v>2257</v>
      </c>
      <c r="Y435" s="99">
        <v>1</v>
      </c>
      <c r="Z435" s="102">
        <f>IF(T435="SOPORTE_TELEFÓNICO",'TARIFAS 2025'!$B$14,IF(V435="PRINCIPAL",'TARIFAS 2025'!$B$11,IF(V435="INTERMEDIA",'TARIFAS 2025'!$C$11,IF(V435="LEJANA",'TARIFAS 2025'!$D$11))))</f>
        <v>36351</v>
      </c>
      <c r="AA435" s="102">
        <f t="shared" si="6"/>
        <v>36351</v>
      </c>
      <c r="AB435" s="91"/>
      <c r="AC435" s="91"/>
      <c r="AD435" s="91"/>
      <c r="AE435" s="91"/>
      <c r="AF435" s="91"/>
      <c r="AG435" s="91"/>
      <c r="AH435" s="91"/>
      <c r="AI435" s="91"/>
      <c r="AJ435" s="91"/>
      <c r="AK435" s="91"/>
      <c r="AL435" s="91"/>
      <c r="AM435" s="91"/>
      <c r="AN435" s="91"/>
      <c r="AO435" s="91"/>
      <c r="AP435" s="91"/>
      <c r="AQ435" s="91"/>
      <c r="AR435" s="91"/>
      <c r="AS435" s="91"/>
      <c r="AT435" s="91"/>
      <c r="AU435" s="91"/>
      <c r="AV435" s="91"/>
      <c r="AW435" s="91"/>
      <c r="AX435" s="91"/>
      <c r="AY435" s="91"/>
      <c r="AZ435" s="91"/>
      <c r="BA435" s="91"/>
      <c r="BB435" s="91"/>
      <c r="BC435" s="91"/>
      <c r="BD435" s="91"/>
      <c r="BE435" s="91"/>
      <c r="BF435" s="91"/>
      <c r="BG435" s="91"/>
    </row>
    <row r="436" spans="1:59" ht="15.6" x14ac:dyDescent="0.3">
      <c r="A436" s="99" t="s">
        <v>90</v>
      </c>
      <c r="B436" s="100" t="str">
        <f>VLOOKUP(A436,'CENTROS DE COSTOS'!A:D,2,0)</f>
        <v>0036-0006</v>
      </c>
      <c r="C436" s="100" t="str">
        <f>VLOOKUP(A436,'CENTROS DE COSTOS'!A:D,3,0)</f>
        <v>Wompi Oriente</v>
      </c>
      <c r="D436" s="99">
        <v>41001</v>
      </c>
      <c r="E436" s="99">
        <v>3078563</v>
      </c>
      <c r="F436" s="99">
        <v>28283</v>
      </c>
      <c r="G436" s="100" t="s">
        <v>33</v>
      </c>
      <c r="H436" s="99" t="s">
        <v>740</v>
      </c>
      <c r="I436" s="99" t="s">
        <v>90</v>
      </c>
      <c r="J436" s="99" t="s">
        <v>6065</v>
      </c>
      <c r="K436" s="100" t="s">
        <v>1170</v>
      </c>
      <c r="L436" s="99" t="s">
        <v>7466</v>
      </c>
      <c r="M436" s="101">
        <v>45992.333333333343</v>
      </c>
      <c r="N436" s="101">
        <v>45997.4375</v>
      </c>
      <c r="O436" s="100" t="s">
        <v>35</v>
      </c>
      <c r="P436" s="100" t="s">
        <v>35</v>
      </c>
      <c r="Q436" s="99" t="s">
        <v>1414</v>
      </c>
      <c r="R436" s="99" t="s">
        <v>1415</v>
      </c>
      <c r="S436" s="99" t="s">
        <v>9561</v>
      </c>
      <c r="T436" s="99" t="s">
        <v>1172</v>
      </c>
      <c r="U436" s="99">
        <v>56</v>
      </c>
      <c r="V436" s="100" t="str">
        <f>VLOOKUP(D436,TIPOLOGIA!A:F,5,0)</f>
        <v>PRINCIPAL</v>
      </c>
      <c r="W436" s="100" t="str">
        <f>VLOOKUP(D436,TIPOLOGIA!A:F,6,0)</f>
        <v>TERRESTRE</v>
      </c>
      <c r="X436" s="99" t="s">
        <v>1214</v>
      </c>
      <c r="Y436" s="99">
        <v>1</v>
      </c>
      <c r="Z436" s="102">
        <f>IF(T436="SOPORTE_TELEFÓNICO",'TARIFAS 2025'!$B$14,IF(V436="PRINCIPAL",'TARIFAS 2025'!$B$11,IF(V436="INTERMEDIA",'TARIFAS 2025'!$C$11,IF(V436="LEJANA",'TARIFAS 2025'!$D$11))))</f>
        <v>31419</v>
      </c>
      <c r="AA436" s="102">
        <f t="shared" si="6"/>
        <v>31419</v>
      </c>
      <c r="AB436" s="91"/>
      <c r="AC436" s="91"/>
      <c r="AD436" s="91"/>
      <c r="AE436" s="91"/>
      <c r="AF436" s="91"/>
      <c r="AG436" s="91"/>
      <c r="AH436" s="91"/>
      <c r="AI436" s="91"/>
      <c r="AJ436" s="91"/>
      <c r="AK436" s="91"/>
      <c r="AL436" s="91"/>
      <c r="AM436" s="91"/>
      <c r="AN436" s="91"/>
      <c r="AO436" s="91"/>
      <c r="AP436" s="91"/>
      <c r="AQ436" s="91"/>
      <c r="AR436" s="91"/>
      <c r="AS436" s="91"/>
      <c r="AT436" s="91"/>
      <c r="AU436" s="91"/>
      <c r="AV436" s="91"/>
      <c r="AW436" s="91"/>
      <c r="AX436" s="91"/>
      <c r="AY436" s="91"/>
      <c r="AZ436" s="91"/>
      <c r="BA436" s="91"/>
      <c r="BB436" s="91"/>
      <c r="BC436" s="91"/>
      <c r="BD436" s="91"/>
      <c r="BE436" s="91"/>
      <c r="BF436" s="91"/>
      <c r="BG436" s="91"/>
    </row>
    <row r="437" spans="1:59" ht="15.6" x14ac:dyDescent="0.3">
      <c r="A437" s="99" t="s">
        <v>71</v>
      </c>
      <c r="B437" s="100" t="str">
        <f>VLOOKUP(A437,'CENTROS DE COSTOS'!A:D,2,0)</f>
        <v>0036-0004</v>
      </c>
      <c r="C437" s="100" t="str">
        <f>VLOOKUP(A437,'CENTROS DE COSTOS'!A:D,3,0)</f>
        <v>Wompi Centro</v>
      </c>
      <c r="D437" s="99">
        <v>11001</v>
      </c>
      <c r="E437" s="99">
        <v>3076611</v>
      </c>
      <c r="F437" s="99">
        <v>65773</v>
      </c>
      <c r="G437" s="100" t="s">
        <v>33</v>
      </c>
      <c r="H437" s="99" t="s">
        <v>618</v>
      </c>
      <c r="I437" s="99" t="s">
        <v>71</v>
      </c>
      <c r="J437" s="99" t="s">
        <v>3597</v>
      </c>
      <c r="K437" s="100" t="s">
        <v>1170</v>
      </c>
      <c r="L437" s="99" t="s">
        <v>7467</v>
      </c>
      <c r="M437" s="101">
        <v>45989.536111111112</v>
      </c>
      <c r="N437" s="101">
        <v>45997.438888888893</v>
      </c>
      <c r="O437" s="100" t="s">
        <v>35</v>
      </c>
      <c r="P437" s="100" t="s">
        <v>35</v>
      </c>
      <c r="Q437" s="99" t="s">
        <v>1414</v>
      </c>
      <c r="R437" s="99" t="s">
        <v>1415</v>
      </c>
      <c r="S437" s="99" t="s">
        <v>9562</v>
      </c>
      <c r="T437" s="99" t="s">
        <v>1172</v>
      </c>
      <c r="U437" s="99">
        <v>48</v>
      </c>
      <c r="V437" s="100" t="str">
        <f>VLOOKUP(D437,TIPOLOGIA!A:F,5,0)</f>
        <v>PRINCIPAL</v>
      </c>
      <c r="W437" s="100" t="str">
        <f>VLOOKUP(D437,TIPOLOGIA!A:F,6,0)</f>
        <v>TERRESTRE</v>
      </c>
      <c r="X437" s="99" t="s">
        <v>1478</v>
      </c>
      <c r="Y437" s="99">
        <v>1</v>
      </c>
      <c r="Z437" s="102">
        <f>IF(T437="SOPORTE_TELEFÓNICO",'TARIFAS 2025'!$B$14,IF(V437="PRINCIPAL",'TARIFAS 2025'!$B$11,IF(V437="INTERMEDIA",'TARIFAS 2025'!$C$11,IF(V437="LEJANA",'TARIFAS 2025'!$D$11))))</f>
        <v>31419</v>
      </c>
      <c r="AA437" s="102">
        <f t="shared" si="6"/>
        <v>31419</v>
      </c>
      <c r="AB437" s="91"/>
      <c r="AC437" s="91"/>
      <c r="AD437" s="91"/>
      <c r="AE437" s="91"/>
      <c r="AF437" s="91"/>
      <c r="AG437" s="91"/>
      <c r="AH437" s="91"/>
      <c r="AI437" s="91"/>
      <c r="AJ437" s="91"/>
      <c r="AK437" s="91"/>
      <c r="AL437" s="91"/>
      <c r="AM437" s="91"/>
      <c r="AN437" s="91"/>
      <c r="AO437" s="91"/>
      <c r="AP437" s="91"/>
      <c r="AQ437" s="91"/>
      <c r="AR437" s="91"/>
      <c r="AS437" s="91"/>
      <c r="AT437" s="91"/>
      <c r="AU437" s="91"/>
      <c r="AV437" s="91"/>
      <c r="AW437" s="91"/>
      <c r="AX437" s="91"/>
      <c r="AY437" s="91"/>
      <c r="AZ437" s="91"/>
      <c r="BA437" s="91"/>
      <c r="BB437" s="91"/>
      <c r="BC437" s="91"/>
      <c r="BD437" s="91"/>
      <c r="BE437" s="91"/>
      <c r="BF437" s="91"/>
      <c r="BG437" s="91"/>
    </row>
    <row r="438" spans="1:59" ht="15.6" x14ac:dyDescent="0.3">
      <c r="A438" s="99" t="s">
        <v>68</v>
      </c>
      <c r="B438" s="100" t="str">
        <f>VLOOKUP(A438,'CENTROS DE COSTOS'!A:D,2,0)</f>
        <v>0036-0001</v>
      </c>
      <c r="C438" s="100" t="str">
        <f>VLOOKUP(A438,'CENTROS DE COSTOS'!A:D,3,0)</f>
        <v>Wompi Costa</v>
      </c>
      <c r="D438" s="99">
        <v>8758</v>
      </c>
      <c r="E438" s="99">
        <v>3077859</v>
      </c>
      <c r="F438" s="99">
        <v>34795</v>
      </c>
      <c r="G438" s="100" t="s">
        <v>33</v>
      </c>
      <c r="H438" s="99" t="s">
        <v>253</v>
      </c>
      <c r="I438" s="99" t="s">
        <v>270</v>
      </c>
      <c r="J438" s="99" t="s">
        <v>1899</v>
      </c>
      <c r="K438" s="100" t="s">
        <v>1170</v>
      </c>
      <c r="L438" s="99" t="s">
        <v>7468</v>
      </c>
      <c r="M438" s="101">
        <v>45992.333333333343</v>
      </c>
      <c r="N438" s="101">
        <v>45997.44027777778</v>
      </c>
      <c r="O438" s="100" t="s">
        <v>35</v>
      </c>
      <c r="P438" s="100" t="s">
        <v>35</v>
      </c>
      <c r="Q438" s="99" t="s">
        <v>1414</v>
      </c>
      <c r="R438" s="99" t="s">
        <v>1415</v>
      </c>
      <c r="S438" s="99" t="s">
        <v>9563</v>
      </c>
      <c r="T438" s="99" t="s">
        <v>1172</v>
      </c>
      <c r="U438" s="99">
        <v>40</v>
      </c>
      <c r="V438" s="100" t="str">
        <f>VLOOKUP(D438,TIPOLOGIA!A:F,5,0)</f>
        <v>PRINCIPAL</v>
      </c>
      <c r="W438" s="100" t="str">
        <f>VLOOKUP(D438,TIPOLOGIA!A:F,6,0)</f>
        <v>TERRESTRE</v>
      </c>
      <c r="X438" s="99" t="s">
        <v>1196</v>
      </c>
      <c r="Y438" s="99">
        <v>1</v>
      </c>
      <c r="Z438" s="102">
        <f>IF(T438="SOPORTE_TELEFÓNICO",'TARIFAS 2025'!$B$14,IF(V438="PRINCIPAL",'TARIFAS 2025'!$B$11,IF(V438="INTERMEDIA",'TARIFAS 2025'!$C$11,IF(V438="LEJANA",'TARIFAS 2025'!$D$11))))</f>
        <v>31419</v>
      </c>
      <c r="AA438" s="102">
        <f t="shared" si="6"/>
        <v>31419</v>
      </c>
      <c r="AB438" s="91"/>
      <c r="AC438" s="91"/>
      <c r="AD438" s="91"/>
      <c r="AE438" s="91"/>
      <c r="AF438" s="91"/>
      <c r="AG438" s="91"/>
      <c r="AH438" s="91"/>
      <c r="AI438" s="91"/>
      <c r="AJ438" s="91"/>
      <c r="AK438" s="91"/>
      <c r="AL438" s="91"/>
      <c r="AM438" s="91"/>
      <c r="AN438" s="91"/>
      <c r="AO438" s="91"/>
      <c r="AP438" s="91"/>
      <c r="AQ438" s="91"/>
      <c r="AR438" s="91"/>
      <c r="AS438" s="91"/>
      <c r="AT438" s="91"/>
      <c r="AU438" s="91"/>
      <c r="AV438" s="91"/>
      <c r="AW438" s="91"/>
      <c r="AX438" s="91"/>
      <c r="AY438" s="91"/>
      <c r="AZ438" s="91"/>
      <c r="BA438" s="91"/>
      <c r="BB438" s="91"/>
      <c r="BC438" s="91"/>
      <c r="BD438" s="91"/>
      <c r="BE438" s="91"/>
      <c r="BF438" s="91"/>
      <c r="BG438" s="91"/>
    </row>
    <row r="439" spans="1:59" ht="15.6" x14ac:dyDescent="0.3">
      <c r="A439" s="99" t="s">
        <v>85</v>
      </c>
      <c r="B439" s="100" t="str">
        <f>VLOOKUP(A439,'CENTROS DE COSTOS'!A:D,2,0)</f>
        <v>0036-0006</v>
      </c>
      <c r="C439" s="100" t="str">
        <f>VLOOKUP(A439,'CENTROS DE COSTOS'!A:D,3,0)</f>
        <v>Wompi Oriente</v>
      </c>
      <c r="D439" s="99">
        <v>73001</v>
      </c>
      <c r="E439" s="99">
        <v>3103819</v>
      </c>
      <c r="F439" s="99">
        <v>65077</v>
      </c>
      <c r="G439" s="100" t="s">
        <v>33</v>
      </c>
      <c r="H439" s="99" t="s">
        <v>1056</v>
      </c>
      <c r="I439" s="99" t="s">
        <v>85</v>
      </c>
      <c r="J439" s="99" t="s">
        <v>3588</v>
      </c>
      <c r="K439" s="100" t="s">
        <v>1170</v>
      </c>
      <c r="L439" s="99" t="s">
        <v>7469</v>
      </c>
      <c r="M439" s="101">
        <v>45995.597222222219</v>
      </c>
      <c r="N439" s="101">
        <v>45997.45</v>
      </c>
      <c r="O439" s="100" t="s">
        <v>35</v>
      </c>
      <c r="P439" s="100" t="s">
        <v>35</v>
      </c>
      <c r="Q439" s="99" t="s">
        <v>1414</v>
      </c>
      <c r="R439" s="99" t="s">
        <v>1415</v>
      </c>
      <c r="S439" s="99" t="s">
        <v>9564</v>
      </c>
      <c r="T439" s="99" t="s">
        <v>1172</v>
      </c>
      <c r="U439" s="99">
        <v>32</v>
      </c>
      <c r="V439" s="100" t="str">
        <f>VLOOKUP(D439,TIPOLOGIA!A:F,5,0)</f>
        <v>PRINCIPAL</v>
      </c>
      <c r="W439" s="100" t="str">
        <f>VLOOKUP(D439,TIPOLOGIA!A:F,6,0)</f>
        <v>TERRESTRE</v>
      </c>
      <c r="X439" s="99" t="s">
        <v>1308</v>
      </c>
      <c r="Y439" s="99">
        <v>1</v>
      </c>
      <c r="Z439" s="102">
        <f>IF(T439="SOPORTE_TELEFÓNICO",'TARIFAS 2025'!$B$14,IF(V439="PRINCIPAL",'TARIFAS 2025'!$B$11,IF(V439="INTERMEDIA",'TARIFAS 2025'!$C$11,IF(V439="LEJANA",'TARIFAS 2025'!$D$11))))</f>
        <v>31419</v>
      </c>
      <c r="AA439" s="102">
        <f t="shared" si="6"/>
        <v>31419</v>
      </c>
      <c r="AB439" s="91"/>
      <c r="AC439" s="91"/>
      <c r="AD439" s="91"/>
      <c r="AE439" s="91"/>
      <c r="AF439" s="91"/>
      <c r="AG439" s="91"/>
      <c r="AH439" s="91"/>
      <c r="AI439" s="91"/>
      <c r="AJ439" s="91"/>
      <c r="AK439" s="91"/>
      <c r="AL439" s="91"/>
      <c r="AM439" s="91"/>
      <c r="AN439" s="91"/>
      <c r="AO439" s="91"/>
      <c r="AP439" s="91"/>
      <c r="AQ439" s="91"/>
      <c r="AR439" s="91"/>
      <c r="AS439" s="91"/>
      <c r="AT439" s="91"/>
      <c r="AU439" s="91"/>
      <c r="AV439" s="91"/>
      <c r="AW439" s="91"/>
      <c r="AX439" s="91"/>
      <c r="AY439" s="91"/>
      <c r="AZ439" s="91"/>
      <c r="BA439" s="91"/>
      <c r="BB439" s="91"/>
      <c r="BC439" s="91"/>
      <c r="BD439" s="91"/>
      <c r="BE439" s="91"/>
      <c r="BF439" s="91"/>
      <c r="BG439" s="91"/>
    </row>
    <row r="440" spans="1:59" ht="15.6" x14ac:dyDescent="0.3">
      <c r="A440" s="99" t="s">
        <v>92</v>
      </c>
      <c r="B440" s="100" t="str">
        <f>VLOOKUP(A440,'CENTROS DE COSTOS'!A:D,2,0)</f>
        <v>0036-0002</v>
      </c>
      <c r="C440" s="100" t="str">
        <f>VLOOKUP(A440,'CENTROS DE COSTOS'!A:D,3,0)</f>
        <v>Wompi Eje Cafetero</v>
      </c>
      <c r="D440" s="99">
        <v>66440</v>
      </c>
      <c r="E440" s="99">
        <v>3069094</v>
      </c>
      <c r="F440" s="99">
        <v>10963</v>
      </c>
      <c r="G440" s="100" t="s">
        <v>33</v>
      </c>
      <c r="H440" s="99" t="s">
        <v>458</v>
      </c>
      <c r="I440" s="99" t="s">
        <v>955</v>
      </c>
      <c r="J440" s="99" t="s">
        <v>6066</v>
      </c>
      <c r="K440" s="100" t="s">
        <v>1170</v>
      </c>
      <c r="L440" s="99" t="s">
        <v>7470</v>
      </c>
      <c r="M440" s="101">
        <v>45988.340277777781</v>
      </c>
      <c r="N440" s="101">
        <v>45997.456250000003</v>
      </c>
      <c r="O440" s="100" t="s">
        <v>35</v>
      </c>
      <c r="P440" s="100" t="s">
        <v>35</v>
      </c>
      <c r="Q440" s="99" t="s">
        <v>1414</v>
      </c>
      <c r="R440" s="99" t="s">
        <v>1415</v>
      </c>
      <c r="S440" s="99" t="s">
        <v>9565</v>
      </c>
      <c r="T440" s="99" t="s">
        <v>1416</v>
      </c>
      <c r="U440" s="99">
        <v>64</v>
      </c>
      <c r="V440" s="100" t="str">
        <f>VLOOKUP(D440,TIPOLOGIA!A:F,5,0)</f>
        <v>INTERMEDIA</v>
      </c>
      <c r="W440" s="100" t="str">
        <f>VLOOKUP(D440,TIPOLOGIA!A:F,6,0)</f>
        <v>TERRESTRE</v>
      </c>
      <c r="X440" s="99" t="s">
        <v>2257</v>
      </c>
      <c r="Y440" s="99">
        <v>1</v>
      </c>
      <c r="Z440" s="102">
        <f>IF(T440="SOPORTE_TELEFÓNICO",'TARIFAS 2025'!$B$14,IF(V440="PRINCIPAL",'TARIFAS 2025'!$B$11,IF(V440="INTERMEDIA",'TARIFAS 2025'!$C$11,IF(V440="LEJANA",'TARIFAS 2025'!$D$11))))</f>
        <v>36351</v>
      </c>
      <c r="AA440" s="102">
        <f t="shared" si="6"/>
        <v>36351</v>
      </c>
      <c r="AB440" s="91"/>
      <c r="AC440" s="91"/>
      <c r="AD440" s="91"/>
      <c r="AE440" s="91"/>
      <c r="AF440" s="91"/>
      <c r="AG440" s="91"/>
      <c r="AH440" s="91"/>
      <c r="AI440" s="91"/>
      <c r="AJ440" s="91"/>
      <c r="AK440" s="91"/>
      <c r="AL440" s="91"/>
      <c r="AM440" s="91"/>
      <c r="AN440" s="91"/>
      <c r="AO440" s="91"/>
      <c r="AP440" s="91"/>
      <c r="AQ440" s="91"/>
      <c r="AR440" s="91"/>
      <c r="AS440" s="91"/>
      <c r="AT440" s="91"/>
      <c r="AU440" s="91"/>
      <c r="AV440" s="91"/>
      <c r="AW440" s="91"/>
      <c r="AX440" s="91"/>
      <c r="AY440" s="91"/>
      <c r="AZ440" s="91"/>
      <c r="BA440" s="91"/>
      <c r="BB440" s="91"/>
      <c r="BC440" s="91"/>
      <c r="BD440" s="91"/>
      <c r="BE440" s="91"/>
      <c r="BF440" s="91"/>
      <c r="BG440" s="91"/>
    </row>
    <row r="441" spans="1:59" ht="15.6" x14ac:dyDescent="0.3">
      <c r="A441" s="99" t="s">
        <v>71</v>
      </c>
      <c r="B441" s="100" t="str">
        <f>VLOOKUP(A441,'CENTROS DE COSTOS'!A:D,2,0)</f>
        <v>0036-0004</v>
      </c>
      <c r="C441" s="100" t="str">
        <f>VLOOKUP(A441,'CENTROS DE COSTOS'!A:D,3,0)</f>
        <v>Wompi Centro</v>
      </c>
      <c r="D441" s="99">
        <v>25580</v>
      </c>
      <c r="E441" s="99">
        <v>3049800</v>
      </c>
      <c r="F441" s="99">
        <v>54248</v>
      </c>
      <c r="G441" s="100" t="s">
        <v>33</v>
      </c>
      <c r="H441" s="99" t="s">
        <v>618</v>
      </c>
      <c r="I441" s="99" t="s">
        <v>687</v>
      </c>
      <c r="J441" s="99" t="s">
        <v>6067</v>
      </c>
      <c r="K441" s="100" t="s">
        <v>1170</v>
      </c>
      <c r="L441" s="99" t="s">
        <v>7471</v>
      </c>
      <c r="M441" s="101">
        <v>45985.333333333343</v>
      </c>
      <c r="N441" s="101">
        <v>45997.458333333343</v>
      </c>
      <c r="O441" s="100" t="s">
        <v>35</v>
      </c>
      <c r="P441" s="100" t="s">
        <v>35</v>
      </c>
      <c r="Q441" s="99" t="s">
        <v>1414</v>
      </c>
      <c r="R441" s="99" t="s">
        <v>1415</v>
      </c>
      <c r="S441" s="99" t="s">
        <v>9566</v>
      </c>
      <c r="T441" s="99" t="s">
        <v>1416</v>
      </c>
      <c r="U441" s="99">
        <v>16</v>
      </c>
      <c r="V441" s="100" t="str">
        <f>VLOOKUP(D441,TIPOLOGIA!A:F,5,0)</f>
        <v>LEJANA</v>
      </c>
      <c r="W441" s="100" t="str">
        <f>VLOOKUP(D441,TIPOLOGIA!A:F,6,0)</f>
        <v>TERRESTRE</v>
      </c>
      <c r="X441" s="99" t="s">
        <v>1453</v>
      </c>
      <c r="Y441" s="99">
        <v>1</v>
      </c>
      <c r="Z441" s="102">
        <f>IF(T441="SOPORTE_TELEFÓNICO",'TARIFAS 2025'!$B$14,IF(V441="PRINCIPAL",'TARIFAS 2025'!$B$11,IF(V441="INTERMEDIA",'TARIFAS 2025'!$C$11,IF(V441="LEJANA",'TARIFAS 2025'!$D$11))))</f>
        <v>40250</v>
      </c>
      <c r="AA441" s="102">
        <f t="shared" si="6"/>
        <v>40250</v>
      </c>
      <c r="AB441" s="91"/>
      <c r="AC441" s="91"/>
      <c r="AD441" s="91"/>
      <c r="AE441" s="91"/>
      <c r="AF441" s="91"/>
      <c r="AG441" s="91"/>
      <c r="AH441" s="91"/>
      <c r="AI441" s="91"/>
      <c r="AJ441" s="91"/>
      <c r="AK441" s="91"/>
      <c r="AL441" s="91"/>
      <c r="AM441" s="91"/>
      <c r="AN441" s="91"/>
      <c r="AO441" s="91"/>
      <c r="AP441" s="91"/>
      <c r="AQ441" s="91"/>
      <c r="AR441" s="91"/>
      <c r="AS441" s="91"/>
      <c r="AT441" s="91"/>
      <c r="AU441" s="91"/>
      <c r="AV441" s="91"/>
      <c r="AW441" s="91"/>
      <c r="AX441" s="91"/>
      <c r="AY441" s="91"/>
      <c r="AZ441" s="91"/>
      <c r="BA441" s="91"/>
      <c r="BB441" s="91"/>
      <c r="BC441" s="91"/>
      <c r="BD441" s="91"/>
      <c r="BE441" s="91"/>
      <c r="BF441" s="91"/>
      <c r="BG441" s="91"/>
    </row>
    <row r="442" spans="1:59" ht="15.6" x14ac:dyDescent="0.3">
      <c r="A442" s="99" t="s">
        <v>86</v>
      </c>
      <c r="B442" s="100" t="str">
        <f>VLOOKUP(A442,'CENTROS DE COSTOS'!A:D,2,0)</f>
        <v>0036-0002</v>
      </c>
      <c r="C442" s="100" t="str">
        <f>VLOOKUP(A442,'CENTROS DE COSTOS'!A:D,3,0)</f>
        <v>Wompi Eje Cafetero</v>
      </c>
      <c r="D442" s="99">
        <v>17001</v>
      </c>
      <c r="E442" s="99">
        <v>3103367</v>
      </c>
      <c r="F442" s="99">
        <v>79105</v>
      </c>
      <c r="G442" s="100" t="s">
        <v>33</v>
      </c>
      <c r="H442" s="99" t="s">
        <v>126</v>
      </c>
      <c r="I442" s="99" t="s">
        <v>86</v>
      </c>
      <c r="J442" s="99" t="s">
        <v>2053</v>
      </c>
      <c r="K442" s="100" t="s">
        <v>1170</v>
      </c>
      <c r="L442" s="99" t="s">
        <v>7472</v>
      </c>
      <c r="M442" s="101">
        <v>45995.565972222219</v>
      </c>
      <c r="N442" s="101">
        <v>45997.458333333343</v>
      </c>
      <c r="O442" s="100" t="s">
        <v>35</v>
      </c>
      <c r="P442" s="100" t="s">
        <v>35</v>
      </c>
      <c r="Q442" s="99" t="s">
        <v>1414</v>
      </c>
      <c r="R442" s="99" t="s">
        <v>1415</v>
      </c>
      <c r="S442" s="99" t="s">
        <v>9567</v>
      </c>
      <c r="T442" s="99" t="s">
        <v>1172</v>
      </c>
      <c r="U442" s="99">
        <v>24</v>
      </c>
      <c r="V442" s="100" t="str">
        <f>VLOOKUP(D442,TIPOLOGIA!A:F,5,0)</f>
        <v>PRINCIPAL</v>
      </c>
      <c r="W442" s="100" t="str">
        <f>VLOOKUP(D442,TIPOLOGIA!A:F,6,0)</f>
        <v>TERRESTRE</v>
      </c>
      <c r="X442" s="99" t="s">
        <v>1207</v>
      </c>
      <c r="Y442" s="99">
        <v>1</v>
      </c>
      <c r="Z442" s="102">
        <f>IF(T442="SOPORTE_TELEFÓNICO",'TARIFAS 2025'!$B$14,IF(V442="PRINCIPAL",'TARIFAS 2025'!$B$11,IF(V442="INTERMEDIA",'TARIFAS 2025'!$C$11,IF(V442="LEJANA",'TARIFAS 2025'!$D$11))))</f>
        <v>31419</v>
      </c>
      <c r="AA442" s="102">
        <f t="shared" si="6"/>
        <v>31419</v>
      </c>
      <c r="AB442" s="91"/>
      <c r="AC442" s="91"/>
      <c r="AD442" s="91"/>
      <c r="AE442" s="91"/>
      <c r="AF442" s="91"/>
      <c r="AG442" s="91"/>
      <c r="AH442" s="91"/>
      <c r="AI442" s="91"/>
      <c r="AJ442" s="91"/>
      <c r="AK442" s="91"/>
      <c r="AL442" s="91"/>
      <c r="AM442" s="91"/>
      <c r="AN442" s="91"/>
      <c r="AO442" s="91"/>
      <c r="AP442" s="91"/>
      <c r="AQ442" s="91"/>
      <c r="AR442" s="91"/>
      <c r="AS442" s="91"/>
      <c r="AT442" s="91"/>
      <c r="AU442" s="91"/>
      <c r="AV442" s="91"/>
      <c r="AW442" s="91"/>
      <c r="AX442" s="91"/>
      <c r="AY442" s="91"/>
      <c r="AZ442" s="91"/>
      <c r="BA442" s="91"/>
      <c r="BB442" s="91"/>
      <c r="BC442" s="91"/>
      <c r="BD442" s="91"/>
      <c r="BE442" s="91"/>
      <c r="BF442" s="91"/>
      <c r="BG442" s="91"/>
    </row>
    <row r="443" spans="1:59" ht="15.6" x14ac:dyDescent="0.3">
      <c r="A443" s="99" t="s">
        <v>86</v>
      </c>
      <c r="B443" s="100" t="str">
        <f>VLOOKUP(A443,'CENTROS DE COSTOS'!A:D,2,0)</f>
        <v>0036-0002</v>
      </c>
      <c r="C443" s="100" t="str">
        <f>VLOOKUP(A443,'CENTROS DE COSTOS'!A:D,3,0)</f>
        <v>Wompi Eje Cafetero</v>
      </c>
      <c r="D443" s="99">
        <v>17001</v>
      </c>
      <c r="E443" s="99">
        <v>3103021</v>
      </c>
      <c r="F443" s="99">
        <v>69021</v>
      </c>
      <c r="G443" s="100" t="s">
        <v>33</v>
      </c>
      <c r="H443" s="99" t="s">
        <v>126</v>
      </c>
      <c r="I443" s="99" t="s">
        <v>86</v>
      </c>
      <c r="J443" s="99" t="s">
        <v>6068</v>
      </c>
      <c r="K443" s="100" t="s">
        <v>1170</v>
      </c>
      <c r="L443" s="99" t="s">
        <v>7473</v>
      </c>
      <c r="M443" s="101">
        <v>45995.48541666667</v>
      </c>
      <c r="N443" s="101">
        <v>45997.459722222222</v>
      </c>
      <c r="O443" s="100" t="s">
        <v>35</v>
      </c>
      <c r="P443" s="100" t="s">
        <v>35</v>
      </c>
      <c r="Q443" s="99" t="s">
        <v>1414</v>
      </c>
      <c r="R443" s="99" t="s">
        <v>1415</v>
      </c>
      <c r="S443" s="99" t="s">
        <v>9568</v>
      </c>
      <c r="T443" s="99" t="s">
        <v>1172</v>
      </c>
      <c r="U443" s="99">
        <v>40</v>
      </c>
      <c r="V443" s="100" t="str">
        <f>VLOOKUP(D443,TIPOLOGIA!A:F,5,0)</f>
        <v>PRINCIPAL</v>
      </c>
      <c r="W443" s="100" t="str">
        <f>VLOOKUP(D443,TIPOLOGIA!A:F,6,0)</f>
        <v>TERRESTRE</v>
      </c>
      <c r="X443" s="99" t="s">
        <v>1207</v>
      </c>
      <c r="Y443" s="99">
        <v>1</v>
      </c>
      <c r="Z443" s="102">
        <f>IF(T443="SOPORTE_TELEFÓNICO",'TARIFAS 2025'!$B$14,IF(V443="PRINCIPAL",'TARIFAS 2025'!$B$11,IF(V443="INTERMEDIA",'TARIFAS 2025'!$C$11,IF(V443="LEJANA",'TARIFAS 2025'!$D$11))))</f>
        <v>31419</v>
      </c>
      <c r="AA443" s="102">
        <f t="shared" ref="AA443:AA505" si="7">Z443*Y443</f>
        <v>31419</v>
      </c>
      <c r="AB443" s="91"/>
      <c r="AC443" s="91"/>
      <c r="AD443" s="91"/>
      <c r="AE443" s="91"/>
      <c r="AF443" s="91"/>
      <c r="AG443" s="91"/>
      <c r="AH443" s="91"/>
      <c r="AI443" s="91"/>
      <c r="AJ443" s="91"/>
      <c r="AK443" s="91"/>
      <c r="AL443" s="91"/>
      <c r="AM443" s="91"/>
      <c r="AN443" s="91"/>
      <c r="AO443" s="91"/>
      <c r="AP443" s="91"/>
      <c r="AQ443" s="91"/>
      <c r="AR443" s="91"/>
      <c r="AS443" s="91"/>
      <c r="AT443" s="91"/>
      <c r="AU443" s="91"/>
      <c r="AV443" s="91"/>
      <c r="AW443" s="91"/>
      <c r="AX443" s="91"/>
      <c r="AY443" s="91"/>
      <c r="AZ443" s="91"/>
      <c r="BA443" s="91"/>
      <c r="BB443" s="91"/>
      <c r="BC443" s="91"/>
      <c r="BD443" s="91"/>
      <c r="BE443" s="91"/>
      <c r="BF443" s="91"/>
      <c r="BG443" s="91"/>
    </row>
    <row r="444" spans="1:59" ht="15.6" x14ac:dyDescent="0.3">
      <c r="A444" s="99" t="s">
        <v>68</v>
      </c>
      <c r="B444" s="100" t="str">
        <f>VLOOKUP(A444,'CENTROS DE COSTOS'!A:D,2,0)</f>
        <v>0036-0001</v>
      </c>
      <c r="C444" s="100" t="str">
        <f>VLOOKUP(A444,'CENTROS DE COSTOS'!A:D,3,0)</f>
        <v>Wompi Costa</v>
      </c>
      <c r="D444" s="99">
        <v>8001</v>
      </c>
      <c r="E444" s="99">
        <v>3103227</v>
      </c>
      <c r="F444" s="99">
        <v>74524</v>
      </c>
      <c r="G444" s="100" t="s">
        <v>33</v>
      </c>
      <c r="H444" s="99" t="s">
        <v>253</v>
      </c>
      <c r="I444" s="99" t="s">
        <v>68</v>
      </c>
      <c r="J444" s="99" t="s">
        <v>6069</v>
      </c>
      <c r="K444" s="100" t="s">
        <v>1170</v>
      </c>
      <c r="L444" s="99" t="s">
        <v>7474</v>
      </c>
      <c r="M444" s="101">
        <v>45995.507638888892</v>
      </c>
      <c r="N444" s="101">
        <v>45997.461805555547</v>
      </c>
      <c r="O444" s="100" t="s">
        <v>35</v>
      </c>
      <c r="P444" s="100" t="s">
        <v>35</v>
      </c>
      <c r="Q444" s="99" t="s">
        <v>1414</v>
      </c>
      <c r="R444" s="99" t="s">
        <v>1415</v>
      </c>
      <c r="S444" s="99" t="s">
        <v>9569</v>
      </c>
      <c r="T444" s="99" t="s">
        <v>1172</v>
      </c>
      <c r="U444" s="99">
        <v>64</v>
      </c>
      <c r="V444" s="100" t="str">
        <f>VLOOKUP(D444,TIPOLOGIA!A:F,5,0)</f>
        <v>PRINCIPAL</v>
      </c>
      <c r="W444" s="100" t="str">
        <f>VLOOKUP(D444,TIPOLOGIA!A:F,6,0)</f>
        <v>TERRESTRE</v>
      </c>
      <c r="X444" s="99" t="s">
        <v>1329</v>
      </c>
      <c r="Y444" s="99">
        <v>1</v>
      </c>
      <c r="Z444" s="102">
        <f>IF(T444="SOPORTE_TELEFÓNICO",'TARIFAS 2025'!$B$14,IF(V444="PRINCIPAL",'TARIFAS 2025'!$B$11,IF(V444="INTERMEDIA",'TARIFAS 2025'!$C$11,IF(V444="LEJANA",'TARIFAS 2025'!$D$11))))</f>
        <v>31419</v>
      </c>
      <c r="AA444" s="102">
        <f t="shared" si="7"/>
        <v>31419</v>
      </c>
      <c r="AB444" s="91"/>
      <c r="AC444" s="91"/>
      <c r="AD444" s="91"/>
      <c r="AE444" s="91"/>
      <c r="AF444" s="91"/>
      <c r="AG444" s="91"/>
      <c r="AH444" s="91"/>
      <c r="AI444" s="91"/>
      <c r="AJ444" s="91"/>
      <c r="AK444" s="91"/>
      <c r="AL444" s="91"/>
      <c r="AM444" s="91"/>
      <c r="AN444" s="91"/>
      <c r="AO444" s="91"/>
      <c r="AP444" s="91"/>
      <c r="AQ444" s="91"/>
      <c r="AR444" s="91"/>
      <c r="AS444" s="91"/>
      <c r="AT444" s="91"/>
      <c r="AU444" s="91"/>
      <c r="AV444" s="91"/>
      <c r="AW444" s="91"/>
      <c r="AX444" s="91"/>
      <c r="AY444" s="91"/>
      <c r="AZ444" s="91"/>
      <c r="BA444" s="91"/>
      <c r="BB444" s="91"/>
      <c r="BC444" s="91"/>
      <c r="BD444" s="91"/>
      <c r="BE444" s="91"/>
      <c r="BF444" s="91"/>
      <c r="BG444" s="91"/>
    </row>
    <row r="445" spans="1:59" ht="15.6" x14ac:dyDescent="0.3">
      <c r="A445" s="99" t="s">
        <v>91</v>
      </c>
      <c r="B445" s="100" t="str">
        <f>VLOOKUP(A445,'CENTROS DE COSTOS'!A:D,2,0)</f>
        <v>0036-0003</v>
      </c>
      <c r="C445" s="100" t="str">
        <f>VLOOKUP(A445,'CENTROS DE COSTOS'!A:D,3,0)</f>
        <v>Wompi Suroccidente</v>
      </c>
      <c r="D445" s="99">
        <v>52001</v>
      </c>
      <c r="E445" s="99">
        <v>3101966</v>
      </c>
      <c r="F445" s="99">
        <v>14065</v>
      </c>
      <c r="G445" s="100" t="s">
        <v>33</v>
      </c>
      <c r="H445" s="99" t="s">
        <v>133</v>
      </c>
      <c r="I445" s="99" t="s">
        <v>91</v>
      </c>
      <c r="J445" s="99" t="s">
        <v>6070</v>
      </c>
      <c r="K445" s="100" t="s">
        <v>1170</v>
      </c>
      <c r="L445" s="99" t="s">
        <v>7475</v>
      </c>
      <c r="M445" s="101">
        <v>45995.429861111108</v>
      </c>
      <c r="N445" s="101">
        <v>45997.463194444441</v>
      </c>
      <c r="O445" s="100" t="s">
        <v>35</v>
      </c>
      <c r="P445" s="100" t="s">
        <v>35</v>
      </c>
      <c r="Q445" s="99" t="s">
        <v>1424</v>
      </c>
      <c r="R445" s="99" t="s">
        <v>1425</v>
      </c>
      <c r="S445" s="99" t="s">
        <v>9570</v>
      </c>
      <c r="T445" s="99" t="s">
        <v>1172</v>
      </c>
      <c r="U445" s="99"/>
      <c r="V445" s="100" t="str">
        <f>VLOOKUP(D445,TIPOLOGIA!A:F,5,0)</f>
        <v>PRINCIPAL</v>
      </c>
      <c r="W445" s="100" t="str">
        <f>VLOOKUP(D445,TIPOLOGIA!A:F,6,0)</f>
        <v>TERRESTRE</v>
      </c>
      <c r="X445" s="99" t="s">
        <v>1190</v>
      </c>
      <c r="Y445" s="99">
        <v>1</v>
      </c>
      <c r="Z445" s="102">
        <f>IF(T445="SOPORTE_TELEFÓNICO",'TARIFAS 2025'!$B$14,IF(V445="PRINCIPAL",'TARIFAS 2025'!$B$11,IF(V445="INTERMEDIA",'TARIFAS 2025'!$C$11,IF(V445="LEJANA",'TARIFAS 2025'!$D$11))))</f>
        <v>31419</v>
      </c>
      <c r="AA445" s="102">
        <f t="shared" si="7"/>
        <v>31419</v>
      </c>
      <c r="AB445" s="91"/>
      <c r="AC445" s="91"/>
      <c r="AD445" s="91"/>
      <c r="AE445" s="91"/>
      <c r="AF445" s="91"/>
      <c r="AG445" s="91"/>
      <c r="AH445" s="91"/>
      <c r="AI445" s="91"/>
      <c r="AJ445" s="91"/>
      <c r="AK445" s="91"/>
      <c r="AL445" s="91"/>
      <c r="AM445" s="91"/>
      <c r="AN445" s="91"/>
      <c r="AO445" s="91"/>
      <c r="AP445" s="91"/>
      <c r="AQ445" s="91"/>
      <c r="AR445" s="91"/>
      <c r="AS445" s="91"/>
      <c r="AT445" s="91"/>
      <c r="AU445" s="91"/>
      <c r="AV445" s="91"/>
      <c r="AW445" s="91"/>
      <c r="AX445" s="91"/>
      <c r="AY445" s="91"/>
      <c r="AZ445" s="91"/>
      <c r="BA445" s="91"/>
      <c r="BB445" s="91"/>
      <c r="BC445" s="91"/>
      <c r="BD445" s="91"/>
      <c r="BE445" s="91"/>
      <c r="BF445" s="91"/>
      <c r="BG445" s="91"/>
    </row>
    <row r="446" spans="1:59" ht="15.6" x14ac:dyDescent="0.3">
      <c r="A446" s="99" t="s">
        <v>92</v>
      </c>
      <c r="B446" s="100" t="str">
        <f>VLOOKUP(A446,'CENTROS DE COSTOS'!A:D,2,0)</f>
        <v>0036-0002</v>
      </c>
      <c r="C446" s="100" t="str">
        <f>VLOOKUP(A446,'CENTROS DE COSTOS'!A:D,3,0)</f>
        <v>Wompi Eje Cafetero</v>
      </c>
      <c r="D446" s="99">
        <v>76147</v>
      </c>
      <c r="E446" s="99">
        <v>3097812</v>
      </c>
      <c r="F446" s="99">
        <v>71146</v>
      </c>
      <c r="G446" s="100" t="s">
        <v>33</v>
      </c>
      <c r="H446" s="99" t="s">
        <v>1101</v>
      </c>
      <c r="I446" s="99" t="s">
        <v>1109</v>
      </c>
      <c r="J446" s="99" t="s">
        <v>1548</v>
      </c>
      <c r="K446" s="100" t="s">
        <v>1170</v>
      </c>
      <c r="L446" s="99" t="s">
        <v>7476</v>
      </c>
      <c r="M446" s="101">
        <v>45994.580555555563</v>
      </c>
      <c r="N446" s="101">
        <v>45997.474305555559</v>
      </c>
      <c r="O446" s="100" t="s">
        <v>35</v>
      </c>
      <c r="P446" s="100" t="s">
        <v>35</v>
      </c>
      <c r="Q446" s="99" t="s">
        <v>1414</v>
      </c>
      <c r="R446" s="99" t="s">
        <v>1415</v>
      </c>
      <c r="S446" s="99" t="s">
        <v>9571</v>
      </c>
      <c r="T446" s="99" t="s">
        <v>1172</v>
      </c>
      <c r="U446" s="99">
        <v>16</v>
      </c>
      <c r="V446" s="100" t="str">
        <f>VLOOKUP(D446,TIPOLOGIA!A:F,5,0)</f>
        <v>PRINCIPAL</v>
      </c>
      <c r="W446" s="100" t="str">
        <f>VLOOKUP(D446,TIPOLOGIA!A:F,6,0)</f>
        <v>TERRESTRE</v>
      </c>
      <c r="X446" s="99" t="s">
        <v>1495</v>
      </c>
      <c r="Y446" s="99">
        <v>1</v>
      </c>
      <c r="Z446" s="102">
        <f>IF(T446="SOPORTE_TELEFÓNICO",'TARIFAS 2025'!$B$14,IF(V446="PRINCIPAL",'TARIFAS 2025'!$B$11,IF(V446="INTERMEDIA",'TARIFAS 2025'!$C$11,IF(V446="LEJANA",'TARIFAS 2025'!$D$11))))</f>
        <v>31419</v>
      </c>
      <c r="AA446" s="102">
        <f t="shared" si="7"/>
        <v>31419</v>
      </c>
      <c r="AB446" s="91"/>
      <c r="AC446" s="91"/>
      <c r="AD446" s="91"/>
      <c r="AE446" s="91"/>
      <c r="AF446" s="91"/>
      <c r="AG446" s="91"/>
      <c r="AH446" s="91"/>
      <c r="AI446" s="91"/>
      <c r="AJ446" s="91"/>
      <c r="AK446" s="91"/>
      <c r="AL446" s="91"/>
      <c r="AM446" s="91"/>
      <c r="AN446" s="91"/>
      <c r="AO446" s="91"/>
      <c r="AP446" s="91"/>
      <c r="AQ446" s="91"/>
      <c r="AR446" s="91"/>
      <c r="AS446" s="91"/>
      <c r="AT446" s="91"/>
      <c r="AU446" s="91"/>
      <c r="AV446" s="91"/>
      <c r="AW446" s="91"/>
      <c r="AX446" s="91"/>
      <c r="AY446" s="91"/>
      <c r="AZ446" s="91"/>
      <c r="BA446" s="91"/>
      <c r="BB446" s="91"/>
      <c r="BC446" s="91"/>
      <c r="BD446" s="91"/>
      <c r="BE446" s="91"/>
      <c r="BF446" s="91"/>
      <c r="BG446" s="91"/>
    </row>
    <row r="447" spans="1:59" ht="15.6" x14ac:dyDescent="0.3">
      <c r="A447" s="99" t="s">
        <v>90</v>
      </c>
      <c r="B447" s="100" t="str">
        <f>VLOOKUP(A447,'CENTROS DE COSTOS'!A:D,2,0)</f>
        <v>0036-0006</v>
      </c>
      <c r="C447" s="100" t="str">
        <f>VLOOKUP(A447,'CENTROS DE COSTOS'!A:D,3,0)</f>
        <v>Wompi Oriente</v>
      </c>
      <c r="D447" s="99">
        <v>18753</v>
      </c>
      <c r="E447" s="99">
        <v>3092067</v>
      </c>
      <c r="F447" s="99">
        <v>77569</v>
      </c>
      <c r="G447" s="100" t="s">
        <v>33</v>
      </c>
      <c r="H447" s="99" t="s">
        <v>466</v>
      </c>
      <c r="I447" s="99" t="s">
        <v>477</v>
      </c>
      <c r="J447" s="99" t="s">
        <v>6071</v>
      </c>
      <c r="K447" s="100" t="s">
        <v>1170</v>
      </c>
      <c r="L447" s="99" t="s">
        <v>7477</v>
      </c>
      <c r="M447" s="101">
        <v>45993.614583333343</v>
      </c>
      <c r="N447" s="101">
        <v>45997.482638888891</v>
      </c>
      <c r="O447" s="100" t="s">
        <v>35</v>
      </c>
      <c r="P447" s="100" t="s">
        <v>35</v>
      </c>
      <c r="Q447" s="99" t="s">
        <v>1414</v>
      </c>
      <c r="R447" s="99" t="s">
        <v>1415</v>
      </c>
      <c r="S447" s="99" t="s">
        <v>9572</v>
      </c>
      <c r="T447" s="99" t="s">
        <v>1416</v>
      </c>
      <c r="U447" s="99">
        <v>16</v>
      </c>
      <c r="V447" s="100" t="str">
        <f>VLOOKUP(D447,TIPOLOGIA!A:F,5,0)</f>
        <v>LEJANA</v>
      </c>
      <c r="W447" s="100" t="str">
        <f>VLOOKUP(D447,TIPOLOGIA!A:F,6,0)</f>
        <v>TERRESTRE / AEREO</v>
      </c>
      <c r="X447" s="99" t="s">
        <v>1217</v>
      </c>
      <c r="Y447" s="99">
        <v>1</v>
      </c>
      <c r="Z447" s="102">
        <f>IF(T447="SOPORTE_TELEFÓNICO",'TARIFAS 2025'!$B$14,IF(V447="PRINCIPAL",'TARIFAS 2025'!$B$11,IF(V447="INTERMEDIA",'TARIFAS 2025'!$C$11,IF(V447="LEJANA",'TARIFAS 2025'!$D$11))))</f>
        <v>40250</v>
      </c>
      <c r="AA447" s="102">
        <f t="shared" si="7"/>
        <v>40250</v>
      </c>
      <c r="AB447" s="91"/>
      <c r="AC447" s="91"/>
      <c r="AD447" s="91"/>
      <c r="AE447" s="91"/>
      <c r="AF447" s="91"/>
      <c r="AG447" s="91"/>
      <c r="AH447" s="91"/>
      <c r="AI447" s="91"/>
      <c r="AJ447" s="91"/>
      <c r="AK447" s="91"/>
      <c r="AL447" s="91"/>
      <c r="AM447" s="91"/>
      <c r="AN447" s="91"/>
      <c r="AO447" s="91"/>
      <c r="AP447" s="91"/>
      <c r="AQ447" s="91"/>
      <c r="AR447" s="91"/>
      <c r="AS447" s="91"/>
      <c r="AT447" s="91"/>
      <c r="AU447" s="91"/>
      <c r="AV447" s="91"/>
      <c r="AW447" s="91"/>
      <c r="AX447" s="91"/>
      <c r="AY447" s="91"/>
      <c r="AZ447" s="91"/>
      <c r="BA447" s="91"/>
      <c r="BB447" s="91"/>
      <c r="BC447" s="91"/>
      <c r="BD447" s="91"/>
      <c r="BE447" s="91"/>
      <c r="BF447" s="91"/>
      <c r="BG447" s="91"/>
    </row>
    <row r="448" spans="1:59" ht="15.6" x14ac:dyDescent="0.3">
      <c r="A448" s="99" t="s">
        <v>85</v>
      </c>
      <c r="B448" s="100" t="str">
        <f>VLOOKUP(A448,'CENTROS DE COSTOS'!A:D,2,0)</f>
        <v>0036-0006</v>
      </c>
      <c r="C448" s="100" t="str">
        <f>VLOOKUP(A448,'CENTROS DE COSTOS'!A:D,3,0)</f>
        <v>Wompi Oriente</v>
      </c>
      <c r="D448" s="99">
        <v>17380</v>
      </c>
      <c r="E448" s="99">
        <v>3106354</v>
      </c>
      <c r="F448" s="99">
        <v>27134</v>
      </c>
      <c r="G448" s="100" t="s">
        <v>33</v>
      </c>
      <c r="H448" s="99" t="s">
        <v>126</v>
      </c>
      <c r="I448" s="99" t="s">
        <v>448</v>
      </c>
      <c r="J448" s="99" t="s">
        <v>1719</v>
      </c>
      <c r="K448" s="100" t="s">
        <v>1170</v>
      </c>
      <c r="L448" s="99" t="s">
        <v>7478</v>
      </c>
      <c r="M448" s="101">
        <v>45996.361805555563</v>
      </c>
      <c r="N448" s="101">
        <v>45997.511111111111</v>
      </c>
      <c r="O448" s="100" t="s">
        <v>35</v>
      </c>
      <c r="P448" s="100" t="s">
        <v>35</v>
      </c>
      <c r="Q448" s="99" t="s">
        <v>1414</v>
      </c>
      <c r="R448" s="99" t="s">
        <v>1415</v>
      </c>
      <c r="S448" s="99" t="s">
        <v>9573</v>
      </c>
      <c r="T448" s="99" t="s">
        <v>1416</v>
      </c>
      <c r="U448" s="99">
        <v>64</v>
      </c>
      <c r="V448" s="100" t="str">
        <f>VLOOKUP(D448,TIPOLOGIA!A:F,5,0)</f>
        <v>LEJANA</v>
      </c>
      <c r="W448" s="100" t="str">
        <f>VLOOKUP(D448,TIPOLOGIA!A:F,6,0)</f>
        <v>TERRESTRE</v>
      </c>
      <c r="X448" s="99" t="s">
        <v>1464</v>
      </c>
      <c r="Y448" s="99">
        <v>1</v>
      </c>
      <c r="Z448" s="102">
        <f>IF(T448="SOPORTE_TELEFÓNICO",'TARIFAS 2025'!$B$14,IF(V448="PRINCIPAL",'TARIFAS 2025'!$B$11,IF(V448="INTERMEDIA",'TARIFAS 2025'!$C$11,IF(V448="LEJANA",'TARIFAS 2025'!$D$11))))</f>
        <v>40250</v>
      </c>
      <c r="AA448" s="102">
        <f t="shared" si="7"/>
        <v>40250</v>
      </c>
      <c r="AB448" s="91"/>
      <c r="AC448" s="91"/>
      <c r="AD448" s="91"/>
      <c r="AE448" s="91"/>
      <c r="AF448" s="91"/>
      <c r="AG448" s="91"/>
      <c r="AH448" s="91"/>
      <c r="AI448" s="91"/>
      <c r="AJ448" s="91"/>
      <c r="AK448" s="91"/>
      <c r="AL448" s="91"/>
      <c r="AM448" s="91"/>
      <c r="AN448" s="91"/>
      <c r="AO448" s="91"/>
      <c r="AP448" s="91"/>
      <c r="AQ448" s="91"/>
      <c r="AR448" s="91"/>
      <c r="AS448" s="91"/>
      <c r="AT448" s="91"/>
      <c r="AU448" s="91"/>
      <c r="AV448" s="91"/>
      <c r="AW448" s="91"/>
      <c r="AX448" s="91"/>
      <c r="AY448" s="91"/>
      <c r="AZ448" s="91"/>
      <c r="BA448" s="91"/>
      <c r="BB448" s="91"/>
      <c r="BC448" s="91"/>
      <c r="BD448" s="91"/>
      <c r="BE448" s="91"/>
      <c r="BF448" s="91"/>
      <c r="BG448" s="91"/>
    </row>
    <row r="449" spans="1:59" ht="15.6" x14ac:dyDescent="0.3">
      <c r="A449" s="99" t="s">
        <v>95</v>
      </c>
      <c r="B449" s="100" t="str">
        <f>VLOOKUP(A449,'CENTROS DE COSTOS'!A:D,2,0)</f>
        <v>0036-0001</v>
      </c>
      <c r="C449" s="100" t="str">
        <f>VLOOKUP(A449,'CENTROS DE COSTOS'!A:D,3,0)</f>
        <v>Wompi Costa</v>
      </c>
      <c r="D449" s="99">
        <v>70215</v>
      </c>
      <c r="E449" s="99">
        <v>3106420</v>
      </c>
      <c r="F449" s="99">
        <v>61385</v>
      </c>
      <c r="G449" s="100" t="s">
        <v>33</v>
      </c>
      <c r="H449" s="99" t="s">
        <v>504</v>
      </c>
      <c r="I449" s="99" t="s">
        <v>1038</v>
      </c>
      <c r="J449" s="99" t="s">
        <v>1913</v>
      </c>
      <c r="K449" s="100" t="s">
        <v>1170</v>
      </c>
      <c r="L449" s="99" t="s">
        <v>7479</v>
      </c>
      <c r="M449" s="101">
        <v>45996.371527777781</v>
      </c>
      <c r="N449" s="101">
        <v>45997.511111111111</v>
      </c>
      <c r="O449" s="100" t="s">
        <v>35</v>
      </c>
      <c r="P449" s="100" t="s">
        <v>35</v>
      </c>
      <c r="Q449" s="99" t="s">
        <v>1414</v>
      </c>
      <c r="R449" s="99" t="s">
        <v>1415</v>
      </c>
      <c r="S449" s="99" t="s">
        <v>9574</v>
      </c>
      <c r="T449" s="99" t="s">
        <v>1416</v>
      </c>
      <c r="U449" s="99">
        <v>24</v>
      </c>
      <c r="V449" s="100" t="str">
        <f>VLOOKUP(D449,TIPOLOGIA!A:F,5,0)</f>
        <v>INTERMEDIA</v>
      </c>
      <c r="W449" s="100" t="str">
        <f>VLOOKUP(D449,TIPOLOGIA!A:F,6,0)</f>
        <v>TERRESTRE</v>
      </c>
      <c r="X449" s="99" t="s">
        <v>1464</v>
      </c>
      <c r="Y449" s="99">
        <v>1</v>
      </c>
      <c r="Z449" s="102">
        <f>IF(T449="SOPORTE_TELEFÓNICO",'TARIFAS 2025'!$B$14,IF(V449="PRINCIPAL",'TARIFAS 2025'!$B$11,IF(V449="INTERMEDIA",'TARIFAS 2025'!$C$11,IF(V449="LEJANA",'TARIFAS 2025'!$D$11))))</f>
        <v>36351</v>
      </c>
      <c r="AA449" s="102">
        <f t="shared" si="7"/>
        <v>36351</v>
      </c>
      <c r="AB449" s="91"/>
      <c r="AC449" s="91"/>
      <c r="AD449" s="91"/>
      <c r="AE449" s="91"/>
      <c r="AF449" s="91"/>
      <c r="AG449" s="91"/>
      <c r="AH449" s="91"/>
      <c r="AI449" s="91"/>
      <c r="AJ449" s="91"/>
      <c r="AK449" s="91"/>
      <c r="AL449" s="91"/>
      <c r="AM449" s="91"/>
      <c r="AN449" s="91"/>
      <c r="AO449" s="91"/>
      <c r="AP449" s="91"/>
      <c r="AQ449" s="91"/>
      <c r="AR449" s="91"/>
      <c r="AS449" s="91"/>
      <c r="AT449" s="91"/>
      <c r="AU449" s="91"/>
      <c r="AV449" s="91"/>
      <c r="AW449" s="91"/>
      <c r="AX449" s="91"/>
      <c r="AY449" s="91"/>
      <c r="AZ449" s="91"/>
      <c r="BA449" s="91"/>
      <c r="BB449" s="91"/>
      <c r="BC449" s="91"/>
      <c r="BD449" s="91"/>
      <c r="BE449" s="91"/>
      <c r="BF449" s="91"/>
      <c r="BG449" s="91"/>
    </row>
    <row r="450" spans="1:59" ht="15.6" x14ac:dyDescent="0.3">
      <c r="A450" s="99" t="s">
        <v>99</v>
      </c>
      <c r="B450" s="100" t="str">
        <f>VLOOKUP(A450,'CENTROS DE COSTOS'!A:D,2,0)</f>
        <v>0036-0006</v>
      </c>
      <c r="C450" s="100" t="str">
        <f>VLOOKUP(A450,'CENTROS DE COSTOS'!A:D,3,0)</f>
        <v>Wompi Oriente</v>
      </c>
      <c r="D450" s="99">
        <v>85430</v>
      </c>
      <c r="E450" s="99">
        <v>3092838</v>
      </c>
      <c r="F450" s="99">
        <v>78201</v>
      </c>
      <c r="G450" s="100" t="s">
        <v>33</v>
      </c>
      <c r="H450" s="99" t="s">
        <v>481</v>
      </c>
      <c r="I450" s="99" t="s">
        <v>497</v>
      </c>
      <c r="J450" s="99" t="s">
        <v>6072</v>
      </c>
      <c r="K450" s="100" t="s">
        <v>1170</v>
      </c>
      <c r="L450" s="99" t="s">
        <v>7480</v>
      </c>
      <c r="M450" s="101">
        <v>45993.647916666669</v>
      </c>
      <c r="N450" s="101">
        <v>45997.512499999997</v>
      </c>
      <c r="O450" s="100" t="s">
        <v>35</v>
      </c>
      <c r="P450" s="100" t="s">
        <v>35</v>
      </c>
      <c r="Q450" s="99" t="s">
        <v>1414</v>
      </c>
      <c r="R450" s="99" t="s">
        <v>1415</v>
      </c>
      <c r="S450" s="99" t="s">
        <v>9575</v>
      </c>
      <c r="T450" s="99" t="s">
        <v>1416</v>
      </c>
      <c r="U450" s="99">
        <v>40</v>
      </c>
      <c r="V450" s="100" t="str">
        <f>VLOOKUP(D450,TIPOLOGIA!A:F,5,0)</f>
        <v>INTERMEDIA</v>
      </c>
      <c r="W450" s="100" t="str">
        <f>VLOOKUP(D450,TIPOLOGIA!A:F,6,0)</f>
        <v>TERRESTRE</v>
      </c>
      <c r="X450" s="99" t="s">
        <v>2257</v>
      </c>
      <c r="Y450" s="99">
        <v>1</v>
      </c>
      <c r="Z450" s="102">
        <f>IF(T450="SOPORTE_TELEFÓNICO",'TARIFAS 2025'!$B$14,IF(V450="PRINCIPAL",'TARIFAS 2025'!$B$11,IF(V450="INTERMEDIA",'TARIFAS 2025'!$C$11,IF(V450="LEJANA",'TARIFAS 2025'!$D$11))))</f>
        <v>36351</v>
      </c>
      <c r="AA450" s="102">
        <f t="shared" si="7"/>
        <v>36351</v>
      </c>
      <c r="AB450" s="91"/>
      <c r="AC450" s="91"/>
      <c r="AD450" s="91"/>
      <c r="AE450" s="91"/>
      <c r="AF450" s="91"/>
      <c r="AG450" s="91"/>
      <c r="AH450" s="91"/>
      <c r="AI450" s="91"/>
      <c r="AJ450" s="91"/>
      <c r="AK450" s="91"/>
      <c r="AL450" s="91"/>
      <c r="AM450" s="91"/>
      <c r="AN450" s="91"/>
      <c r="AO450" s="91"/>
      <c r="AP450" s="91"/>
      <c r="AQ450" s="91"/>
      <c r="AR450" s="91"/>
      <c r="AS450" s="91"/>
      <c r="AT450" s="91"/>
      <c r="AU450" s="91"/>
      <c r="AV450" s="91"/>
      <c r="AW450" s="91"/>
      <c r="AX450" s="91"/>
      <c r="AY450" s="91"/>
      <c r="AZ450" s="91"/>
      <c r="BA450" s="91"/>
      <c r="BB450" s="91"/>
      <c r="BC450" s="91"/>
      <c r="BD450" s="91"/>
      <c r="BE450" s="91"/>
      <c r="BF450" s="91"/>
      <c r="BG450" s="91"/>
    </row>
    <row r="451" spans="1:59" ht="15.6" x14ac:dyDescent="0.3">
      <c r="A451" s="99" t="s">
        <v>71</v>
      </c>
      <c r="B451" s="100" t="str">
        <f>VLOOKUP(A451,'CENTROS DE COSTOS'!A:D,2,0)</f>
        <v>0036-0004</v>
      </c>
      <c r="C451" s="100" t="str">
        <f>VLOOKUP(A451,'CENTROS DE COSTOS'!A:D,3,0)</f>
        <v>Wompi Centro</v>
      </c>
      <c r="D451" s="99">
        <v>25754</v>
      </c>
      <c r="E451" s="99">
        <v>3079137</v>
      </c>
      <c r="F451" s="99">
        <v>54689</v>
      </c>
      <c r="G451" s="100" t="s">
        <v>33</v>
      </c>
      <c r="H451" s="99" t="s">
        <v>618</v>
      </c>
      <c r="I451" s="99" t="s">
        <v>698</v>
      </c>
      <c r="J451" s="99" t="s">
        <v>2219</v>
      </c>
      <c r="K451" s="100" t="s">
        <v>1170</v>
      </c>
      <c r="L451" s="99" t="s">
        <v>7481</v>
      </c>
      <c r="M451" s="101">
        <v>45992.333333333343</v>
      </c>
      <c r="N451" s="101">
        <v>45997.513194444437</v>
      </c>
      <c r="O451" s="100" t="s">
        <v>35</v>
      </c>
      <c r="P451" s="100" t="s">
        <v>35</v>
      </c>
      <c r="Q451" s="99" t="s">
        <v>1414</v>
      </c>
      <c r="R451" s="99" t="s">
        <v>1415</v>
      </c>
      <c r="S451" s="99" t="s">
        <v>9576</v>
      </c>
      <c r="T451" s="99" t="s">
        <v>1172</v>
      </c>
      <c r="U451" s="99">
        <v>16</v>
      </c>
      <c r="V451" s="100" t="str">
        <f>VLOOKUP(D451,TIPOLOGIA!A:F,5,0)</f>
        <v>PRINCIPAL</v>
      </c>
      <c r="W451" s="100" t="str">
        <f>VLOOKUP(D451,TIPOLOGIA!A:F,6,0)</f>
        <v>TERRESTRE</v>
      </c>
      <c r="X451" s="99" t="s">
        <v>1208</v>
      </c>
      <c r="Y451" s="99">
        <v>1</v>
      </c>
      <c r="Z451" s="102">
        <f>IF(T451="SOPORTE_TELEFÓNICO",'TARIFAS 2025'!$B$14,IF(V451="PRINCIPAL",'TARIFAS 2025'!$B$11,IF(V451="INTERMEDIA",'TARIFAS 2025'!$C$11,IF(V451="LEJANA",'TARIFAS 2025'!$D$11))))</f>
        <v>31419</v>
      </c>
      <c r="AA451" s="102">
        <f t="shared" si="7"/>
        <v>31419</v>
      </c>
      <c r="AB451" s="91"/>
      <c r="AC451" s="91"/>
      <c r="AD451" s="91"/>
      <c r="AE451" s="91"/>
      <c r="AF451" s="91"/>
      <c r="AG451" s="91"/>
      <c r="AH451" s="91"/>
      <c r="AI451" s="91"/>
      <c r="AJ451" s="91"/>
      <c r="AK451" s="91"/>
      <c r="AL451" s="91"/>
      <c r="AM451" s="91"/>
      <c r="AN451" s="91"/>
      <c r="AO451" s="91"/>
      <c r="AP451" s="91"/>
      <c r="AQ451" s="91"/>
      <c r="AR451" s="91"/>
      <c r="AS451" s="91"/>
      <c r="AT451" s="91"/>
      <c r="AU451" s="91"/>
      <c r="AV451" s="91"/>
      <c r="AW451" s="91"/>
      <c r="AX451" s="91"/>
      <c r="AY451" s="91"/>
      <c r="AZ451" s="91"/>
      <c r="BA451" s="91"/>
      <c r="BB451" s="91"/>
      <c r="BC451" s="91"/>
      <c r="BD451" s="91"/>
      <c r="BE451" s="91"/>
      <c r="BF451" s="91"/>
      <c r="BG451" s="91"/>
    </row>
    <row r="452" spans="1:59" ht="15.6" x14ac:dyDescent="0.3">
      <c r="A452" s="99" t="s">
        <v>71</v>
      </c>
      <c r="B452" s="100" t="str">
        <f>VLOOKUP(A452,'CENTROS DE COSTOS'!A:D,2,0)</f>
        <v>0036-0004</v>
      </c>
      <c r="C452" s="100" t="str">
        <f>VLOOKUP(A452,'CENTROS DE COSTOS'!A:D,3,0)</f>
        <v>Wompi Centro</v>
      </c>
      <c r="D452" s="99">
        <v>25099</v>
      </c>
      <c r="E452" s="99">
        <v>3097538</v>
      </c>
      <c r="F452" s="99">
        <v>44850</v>
      </c>
      <c r="G452" s="100" t="s">
        <v>33</v>
      </c>
      <c r="H452" s="99" t="s">
        <v>618</v>
      </c>
      <c r="I452" s="99" t="s">
        <v>631</v>
      </c>
      <c r="J452" s="99" t="s">
        <v>1406</v>
      </c>
      <c r="K452" s="100" t="s">
        <v>1170</v>
      </c>
      <c r="L452" s="99" t="s">
        <v>7482</v>
      </c>
      <c r="M452" s="101">
        <v>45994.572916666657</v>
      </c>
      <c r="N452" s="101">
        <v>45997.513194444437</v>
      </c>
      <c r="O452" s="100" t="s">
        <v>35</v>
      </c>
      <c r="P452" s="100" t="s">
        <v>35</v>
      </c>
      <c r="Q452" s="99" t="s">
        <v>1414</v>
      </c>
      <c r="R452" s="99" t="s">
        <v>1415</v>
      </c>
      <c r="S452" s="99" t="s">
        <v>9577</v>
      </c>
      <c r="T452" s="99" t="s">
        <v>1416</v>
      </c>
      <c r="U452" s="99">
        <v>24</v>
      </c>
      <c r="V452" s="100" t="str">
        <f>VLOOKUP(D452,TIPOLOGIA!A:F,5,0)</f>
        <v>INTERMEDIA</v>
      </c>
      <c r="W452" s="100" t="str">
        <f>VLOOKUP(D452,TIPOLOGIA!A:F,6,0)</f>
        <v>TERRESTRE</v>
      </c>
      <c r="X452" s="99" t="s">
        <v>2257</v>
      </c>
      <c r="Y452" s="99">
        <v>1</v>
      </c>
      <c r="Z452" s="102">
        <f>IF(T452="SOPORTE_TELEFÓNICO",'TARIFAS 2025'!$B$14,IF(V452="PRINCIPAL",'TARIFAS 2025'!$B$11,IF(V452="INTERMEDIA",'TARIFAS 2025'!$C$11,IF(V452="LEJANA",'TARIFAS 2025'!$D$11))))</f>
        <v>36351</v>
      </c>
      <c r="AA452" s="102">
        <f t="shared" si="7"/>
        <v>36351</v>
      </c>
      <c r="AB452" s="91"/>
      <c r="AC452" s="91"/>
      <c r="AD452" s="91"/>
      <c r="AE452" s="91"/>
      <c r="AF452" s="91"/>
      <c r="AG452" s="91"/>
      <c r="AH452" s="91"/>
      <c r="AI452" s="91"/>
      <c r="AJ452" s="91"/>
      <c r="AK452" s="91"/>
      <c r="AL452" s="91"/>
      <c r="AM452" s="91"/>
      <c r="AN452" s="91"/>
      <c r="AO452" s="91"/>
      <c r="AP452" s="91"/>
      <c r="AQ452" s="91"/>
      <c r="AR452" s="91"/>
      <c r="AS452" s="91"/>
      <c r="AT452" s="91"/>
      <c r="AU452" s="91"/>
      <c r="AV452" s="91"/>
      <c r="AW452" s="91"/>
      <c r="AX452" s="91"/>
      <c r="AY452" s="91"/>
      <c r="AZ452" s="91"/>
      <c r="BA452" s="91"/>
      <c r="BB452" s="91"/>
      <c r="BC452" s="91"/>
      <c r="BD452" s="91"/>
      <c r="BE452" s="91"/>
      <c r="BF452" s="91"/>
      <c r="BG452" s="91"/>
    </row>
    <row r="453" spans="1:59" ht="15.6" x14ac:dyDescent="0.3">
      <c r="A453" s="99" t="s">
        <v>71</v>
      </c>
      <c r="B453" s="100" t="str">
        <f>VLOOKUP(A453,'CENTROS DE COSTOS'!A:D,2,0)</f>
        <v>0036-0004</v>
      </c>
      <c r="C453" s="100" t="str">
        <f>VLOOKUP(A453,'CENTROS DE COSTOS'!A:D,3,0)</f>
        <v>Wompi Centro</v>
      </c>
      <c r="D453" s="99">
        <v>11001</v>
      </c>
      <c r="E453" s="99">
        <v>3092160</v>
      </c>
      <c r="F453" s="99">
        <v>50214</v>
      </c>
      <c r="G453" s="100" t="s">
        <v>33</v>
      </c>
      <c r="H453" s="99" t="s">
        <v>618</v>
      </c>
      <c r="I453" s="99" t="s">
        <v>71</v>
      </c>
      <c r="J453" s="99" t="s">
        <v>6073</v>
      </c>
      <c r="K453" s="100" t="s">
        <v>1170</v>
      </c>
      <c r="L453" s="99" t="s">
        <v>7483</v>
      </c>
      <c r="M453" s="101">
        <v>45993.624305555553</v>
      </c>
      <c r="N453" s="101">
        <v>45997.51458333333</v>
      </c>
      <c r="O453" s="100" t="s">
        <v>35</v>
      </c>
      <c r="P453" s="100" t="s">
        <v>35</v>
      </c>
      <c r="Q453" s="99" t="s">
        <v>1414</v>
      </c>
      <c r="R453" s="99" t="s">
        <v>1415</v>
      </c>
      <c r="S453" s="99" t="s">
        <v>9578</v>
      </c>
      <c r="T453" s="99" t="s">
        <v>1172</v>
      </c>
      <c r="U453" s="99">
        <v>64</v>
      </c>
      <c r="V453" s="100" t="str">
        <f>VLOOKUP(D453,TIPOLOGIA!A:F,5,0)</f>
        <v>PRINCIPAL</v>
      </c>
      <c r="W453" s="100" t="str">
        <f>VLOOKUP(D453,TIPOLOGIA!A:F,6,0)</f>
        <v>TERRESTRE</v>
      </c>
      <c r="X453" s="99" t="s">
        <v>1191</v>
      </c>
      <c r="Y453" s="99">
        <v>1</v>
      </c>
      <c r="Z453" s="102">
        <f>IF(T453="SOPORTE_TELEFÓNICO",'TARIFAS 2025'!$B$14,IF(V453="PRINCIPAL",'TARIFAS 2025'!$B$11,IF(V453="INTERMEDIA",'TARIFAS 2025'!$C$11,IF(V453="LEJANA",'TARIFAS 2025'!$D$11))))</f>
        <v>31419</v>
      </c>
      <c r="AA453" s="102">
        <f t="shared" si="7"/>
        <v>31419</v>
      </c>
      <c r="AB453" s="91"/>
      <c r="AC453" s="91"/>
      <c r="AD453" s="91"/>
      <c r="AE453" s="91"/>
      <c r="AF453" s="91"/>
      <c r="AG453" s="91"/>
      <c r="AH453" s="91"/>
      <c r="AI453" s="91"/>
      <c r="AJ453" s="91"/>
      <c r="AK453" s="91"/>
      <c r="AL453" s="91"/>
      <c r="AM453" s="91"/>
      <c r="AN453" s="91"/>
      <c r="AO453" s="91"/>
      <c r="AP453" s="91"/>
      <c r="AQ453" s="91"/>
      <c r="AR453" s="91"/>
      <c r="AS453" s="91"/>
      <c r="AT453" s="91"/>
      <c r="AU453" s="91"/>
      <c r="AV453" s="91"/>
      <c r="AW453" s="91"/>
      <c r="AX453" s="91"/>
      <c r="AY453" s="91"/>
      <c r="AZ453" s="91"/>
      <c r="BA453" s="91"/>
      <c r="BB453" s="91"/>
      <c r="BC453" s="91"/>
      <c r="BD453" s="91"/>
      <c r="BE453" s="91"/>
      <c r="BF453" s="91"/>
      <c r="BG453" s="91"/>
    </row>
    <row r="454" spans="1:59" ht="15.6" x14ac:dyDescent="0.3">
      <c r="A454" s="99" t="s">
        <v>71</v>
      </c>
      <c r="B454" s="100" t="str">
        <f>VLOOKUP(A454,'CENTROS DE COSTOS'!A:D,2,0)</f>
        <v>0036-0004</v>
      </c>
      <c r="C454" s="100" t="str">
        <f>VLOOKUP(A454,'CENTROS DE COSTOS'!A:D,3,0)</f>
        <v>Wompi Centro</v>
      </c>
      <c r="D454" s="99">
        <v>25875</v>
      </c>
      <c r="E454" s="99">
        <v>3096597</v>
      </c>
      <c r="F454" s="99">
        <v>42381</v>
      </c>
      <c r="G454" s="100" t="s">
        <v>33</v>
      </c>
      <c r="H454" s="99" t="s">
        <v>618</v>
      </c>
      <c r="I454" s="99" t="s">
        <v>723</v>
      </c>
      <c r="J454" s="99" t="s">
        <v>1407</v>
      </c>
      <c r="K454" s="100" t="s">
        <v>1170</v>
      </c>
      <c r="L454" s="99" t="s">
        <v>7484</v>
      </c>
      <c r="M454" s="101">
        <v>45994.475694444453</v>
      </c>
      <c r="N454" s="101">
        <v>45997.51458333333</v>
      </c>
      <c r="O454" s="100" t="s">
        <v>35</v>
      </c>
      <c r="P454" s="100" t="s">
        <v>35</v>
      </c>
      <c r="Q454" s="99" t="s">
        <v>1414</v>
      </c>
      <c r="R454" s="99" t="s">
        <v>1415</v>
      </c>
      <c r="S454" s="99" t="s">
        <v>9579</v>
      </c>
      <c r="T454" s="99" t="s">
        <v>1416</v>
      </c>
      <c r="U454" s="99">
        <v>48</v>
      </c>
      <c r="V454" s="100" t="str">
        <f>VLOOKUP(D454,TIPOLOGIA!A:F,5,0)</f>
        <v>INTERMEDIA</v>
      </c>
      <c r="W454" s="100" t="str">
        <f>VLOOKUP(D454,TIPOLOGIA!A:F,6,0)</f>
        <v>TERRESTRE</v>
      </c>
      <c r="X454" s="99" t="s">
        <v>2257</v>
      </c>
      <c r="Y454" s="99">
        <v>1</v>
      </c>
      <c r="Z454" s="102">
        <f>IF(T454="SOPORTE_TELEFÓNICO",'TARIFAS 2025'!$B$14,IF(V454="PRINCIPAL",'TARIFAS 2025'!$B$11,IF(V454="INTERMEDIA",'TARIFAS 2025'!$C$11,IF(V454="LEJANA",'TARIFAS 2025'!$D$11))))</f>
        <v>36351</v>
      </c>
      <c r="AA454" s="102">
        <f t="shared" si="7"/>
        <v>36351</v>
      </c>
      <c r="AB454" s="91"/>
      <c r="AC454" s="91"/>
      <c r="AD454" s="91"/>
      <c r="AE454" s="91"/>
      <c r="AF454" s="91"/>
      <c r="AG454" s="91"/>
      <c r="AH454" s="91"/>
      <c r="AI454" s="91"/>
      <c r="AJ454" s="91"/>
      <c r="AK454" s="91"/>
      <c r="AL454" s="91"/>
      <c r="AM454" s="91"/>
      <c r="AN454" s="91"/>
      <c r="AO454" s="91"/>
      <c r="AP454" s="91"/>
      <c r="AQ454" s="91"/>
      <c r="AR454" s="91"/>
      <c r="AS454" s="91"/>
      <c r="AT454" s="91"/>
      <c r="AU454" s="91"/>
      <c r="AV454" s="91"/>
      <c r="AW454" s="91"/>
      <c r="AX454" s="91"/>
      <c r="AY454" s="91"/>
      <c r="AZ454" s="91"/>
      <c r="BA454" s="91"/>
      <c r="BB454" s="91"/>
      <c r="BC454" s="91"/>
      <c r="BD454" s="91"/>
      <c r="BE454" s="91"/>
      <c r="BF454" s="91"/>
      <c r="BG454" s="91"/>
    </row>
    <row r="455" spans="1:59" ht="15.6" x14ac:dyDescent="0.3">
      <c r="A455" s="99" t="s">
        <v>85</v>
      </c>
      <c r="B455" s="100" t="str">
        <f>VLOOKUP(A455,'CENTROS DE COSTOS'!A:D,2,0)</f>
        <v>0036-0006</v>
      </c>
      <c r="C455" s="100" t="str">
        <f>VLOOKUP(A455,'CENTROS DE COSTOS'!A:D,3,0)</f>
        <v>Wompi Oriente</v>
      </c>
      <c r="D455" s="99">
        <v>73443</v>
      </c>
      <c r="E455" s="99">
        <v>3093755</v>
      </c>
      <c r="F455" s="99">
        <v>65265</v>
      </c>
      <c r="G455" s="100" t="s">
        <v>33</v>
      </c>
      <c r="H455" s="99" t="s">
        <v>1056</v>
      </c>
      <c r="I455" s="99" t="s">
        <v>1081</v>
      </c>
      <c r="J455" s="99" t="s">
        <v>6074</v>
      </c>
      <c r="K455" s="100" t="s">
        <v>1170</v>
      </c>
      <c r="L455" s="99" t="s">
        <v>7485</v>
      </c>
      <c r="M455" s="101">
        <v>45994.333333333343</v>
      </c>
      <c r="N455" s="101">
        <v>45997.515277777777</v>
      </c>
      <c r="O455" s="100" t="s">
        <v>35</v>
      </c>
      <c r="P455" s="100" t="s">
        <v>35</v>
      </c>
      <c r="Q455" s="99" t="s">
        <v>1414</v>
      </c>
      <c r="R455" s="99" t="s">
        <v>1415</v>
      </c>
      <c r="S455" s="99" t="s">
        <v>9580</v>
      </c>
      <c r="T455" s="99" t="s">
        <v>1416</v>
      </c>
      <c r="U455" s="99">
        <v>56</v>
      </c>
      <c r="V455" s="100" t="str">
        <f>VLOOKUP(D455,TIPOLOGIA!A:F,5,0)</f>
        <v>LEJANA</v>
      </c>
      <c r="W455" s="100" t="str">
        <f>VLOOKUP(D455,TIPOLOGIA!A:F,6,0)</f>
        <v>TERRESTRE</v>
      </c>
      <c r="X455" s="99" t="s">
        <v>11196</v>
      </c>
      <c r="Y455" s="99">
        <v>1</v>
      </c>
      <c r="Z455" s="102">
        <f>IF(T455="SOPORTE_TELEFÓNICO",'TARIFAS 2025'!$B$14,IF(V455="PRINCIPAL",'TARIFAS 2025'!$B$11,IF(V455="INTERMEDIA",'TARIFAS 2025'!$C$11,IF(V455="LEJANA",'TARIFAS 2025'!$D$11))))</f>
        <v>40250</v>
      </c>
      <c r="AA455" s="102">
        <f t="shared" si="7"/>
        <v>40250</v>
      </c>
      <c r="AB455" s="91"/>
      <c r="AC455" s="91"/>
      <c r="AD455" s="91"/>
      <c r="AE455" s="91"/>
      <c r="AF455" s="91"/>
      <c r="AG455" s="91"/>
      <c r="AH455" s="91"/>
      <c r="AI455" s="91"/>
      <c r="AJ455" s="91"/>
      <c r="AK455" s="91"/>
      <c r="AL455" s="91"/>
      <c r="AM455" s="91"/>
      <c r="AN455" s="91"/>
      <c r="AO455" s="91"/>
      <c r="AP455" s="91"/>
      <c r="AQ455" s="91"/>
      <c r="AR455" s="91"/>
      <c r="AS455" s="91"/>
      <c r="AT455" s="91"/>
      <c r="AU455" s="91"/>
      <c r="AV455" s="91"/>
      <c r="AW455" s="91"/>
      <c r="AX455" s="91"/>
      <c r="AY455" s="91"/>
      <c r="AZ455" s="91"/>
      <c r="BA455" s="91"/>
      <c r="BB455" s="91"/>
      <c r="BC455" s="91"/>
      <c r="BD455" s="91"/>
      <c r="BE455" s="91"/>
      <c r="BF455" s="91"/>
      <c r="BG455" s="91"/>
    </row>
    <row r="456" spans="1:59" ht="15.6" x14ac:dyDescent="0.3">
      <c r="A456" s="99" t="s">
        <v>71</v>
      </c>
      <c r="B456" s="100" t="str">
        <f>VLOOKUP(A456,'CENTROS DE COSTOS'!A:D,2,0)</f>
        <v>0036-0004</v>
      </c>
      <c r="C456" s="100" t="str">
        <f>VLOOKUP(A456,'CENTROS DE COSTOS'!A:D,3,0)</f>
        <v>Wompi Centro</v>
      </c>
      <c r="D456" s="99">
        <v>25290</v>
      </c>
      <c r="E456" s="99">
        <v>3093125</v>
      </c>
      <c r="F456" s="99">
        <v>75364</v>
      </c>
      <c r="G456" s="100" t="s">
        <v>33</v>
      </c>
      <c r="H456" s="99" t="s">
        <v>618</v>
      </c>
      <c r="I456" s="99" t="s">
        <v>652</v>
      </c>
      <c r="J456" s="99" t="s">
        <v>1391</v>
      </c>
      <c r="K456" s="100" t="s">
        <v>1170</v>
      </c>
      <c r="L456" s="99" t="s">
        <v>7486</v>
      </c>
      <c r="M456" s="101">
        <v>45993.672222222223</v>
      </c>
      <c r="N456" s="101">
        <v>45997.515972222223</v>
      </c>
      <c r="O456" s="100" t="s">
        <v>35</v>
      </c>
      <c r="P456" s="100" t="s">
        <v>35</v>
      </c>
      <c r="Q456" s="99" t="s">
        <v>1414</v>
      </c>
      <c r="R456" s="99" t="s">
        <v>1415</v>
      </c>
      <c r="S456" s="99" t="s">
        <v>9581</v>
      </c>
      <c r="T456" s="99" t="s">
        <v>1416</v>
      </c>
      <c r="U456" s="99">
        <v>24</v>
      </c>
      <c r="V456" s="100" t="str">
        <f>VLOOKUP(D456,TIPOLOGIA!A:F,5,0)</f>
        <v>INTERMEDIA</v>
      </c>
      <c r="W456" s="100" t="str">
        <f>VLOOKUP(D456,TIPOLOGIA!A:F,6,0)</f>
        <v>TERRESTRE</v>
      </c>
      <c r="X456" s="99" t="s">
        <v>2257</v>
      </c>
      <c r="Y456" s="99">
        <v>1</v>
      </c>
      <c r="Z456" s="102">
        <f>IF(T456="SOPORTE_TELEFÓNICO",'TARIFAS 2025'!$B$14,IF(V456="PRINCIPAL",'TARIFAS 2025'!$B$11,IF(V456="INTERMEDIA",'TARIFAS 2025'!$C$11,IF(V456="LEJANA",'TARIFAS 2025'!$D$11))))</f>
        <v>36351</v>
      </c>
      <c r="AA456" s="102">
        <f t="shared" si="7"/>
        <v>36351</v>
      </c>
      <c r="AB456" s="91"/>
      <c r="AC456" s="91"/>
      <c r="AD456" s="91"/>
      <c r="AE456" s="91"/>
      <c r="AF456" s="91"/>
      <c r="AG456" s="91"/>
      <c r="AH456" s="91"/>
      <c r="AI456" s="91"/>
      <c r="AJ456" s="91"/>
      <c r="AK456" s="91"/>
      <c r="AL456" s="91"/>
      <c r="AM456" s="91"/>
      <c r="AN456" s="91"/>
      <c r="AO456" s="91"/>
      <c r="AP456" s="91"/>
      <c r="AQ456" s="91"/>
      <c r="AR456" s="91"/>
      <c r="AS456" s="91"/>
      <c r="AT456" s="91"/>
      <c r="AU456" s="91"/>
      <c r="AV456" s="91"/>
      <c r="AW456" s="91"/>
      <c r="AX456" s="91"/>
      <c r="AY456" s="91"/>
      <c r="AZ456" s="91"/>
      <c r="BA456" s="91"/>
      <c r="BB456" s="91"/>
      <c r="BC456" s="91"/>
      <c r="BD456" s="91"/>
      <c r="BE456" s="91"/>
      <c r="BF456" s="91"/>
      <c r="BG456" s="91"/>
    </row>
    <row r="457" spans="1:59" ht="15.6" x14ac:dyDescent="0.3">
      <c r="A457" s="99" t="s">
        <v>71</v>
      </c>
      <c r="B457" s="100" t="str">
        <f>VLOOKUP(A457,'CENTROS DE COSTOS'!A:D,2,0)</f>
        <v>0036-0004</v>
      </c>
      <c r="C457" s="100" t="str">
        <f>VLOOKUP(A457,'CENTROS DE COSTOS'!A:D,3,0)</f>
        <v>Wompi Centro</v>
      </c>
      <c r="D457" s="99">
        <v>11001</v>
      </c>
      <c r="E457" s="99">
        <v>3087157</v>
      </c>
      <c r="F457" s="99">
        <v>74970</v>
      </c>
      <c r="G457" s="100" t="s">
        <v>33</v>
      </c>
      <c r="H457" s="99" t="s">
        <v>618</v>
      </c>
      <c r="I457" s="99" t="s">
        <v>71</v>
      </c>
      <c r="J457" s="99" t="s">
        <v>6075</v>
      </c>
      <c r="K457" s="100" t="s">
        <v>1170</v>
      </c>
      <c r="L457" s="99" t="s">
        <v>7487</v>
      </c>
      <c r="M457" s="101">
        <v>45993.333333333343</v>
      </c>
      <c r="N457" s="101">
        <v>45997.51666666667</v>
      </c>
      <c r="O457" s="100" t="s">
        <v>35</v>
      </c>
      <c r="P457" s="100" t="s">
        <v>35</v>
      </c>
      <c r="Q457" s="99" t="s">
        <v>1414</v>
      </c>
      <c r="R457" s="99" t="s">
        <v>1415</v>
      </c>
      <c r="S457" s="99" t="s">
        <v>9582</v>
      </c>
      <c r="T457" s="99" t="s">
        <v>1172</v>
      </c>
      <c r="U457" s="99">
        <v>8</v>
      </c>
      <c r="V457" s="100" t="str">
        <f>VLOOKUP(D457,TIPOLOGIA!A:F,5,0)</f>
        <v>PRINCIPAL</v>
      </c>
      <c r="W457" s="100" t="str">
        <f>VLOOKUP(D457,TIPOLOGIA!A:F,6,0)</f>
        <v>TERRESTRE</v>
      </c>
      <c r="X457" s="99" t="s">
        <v>11197</v>
      </c>
      <c r="Y457" s="99">
        <v>1</v>
      </c>
      <c r="Z457" s="102">
        <f>IF(T457="SOPORTE_TELEFÓNICO",'TARIFAS 2025'!$B$14,IF(V457="PRINCIPAL",'TARIFAS 2025'!$B$11,IF(V457="INTERMEDIA",'TARIFAS 2025'!$C$11,IF(V457="LEJANA",'TARIFAS 2025'!$D$11))))</f>
        <v>31419</v>
      </c>
      <c r="AA457" s="102">
        <f t="shared" si="7"/>
        <v>31419</v>
      </c>
      <c r="AB457" s="91"/>
      <c r="AC457" s="91"/>
      <c r="AD457" s="91"/>
      <c r="AE457" s="91"/>
      <c r="AF457" s="91"/>
      <c r="AG457" s="91"/>
      <c r="AH457" s="91"/>
      <c r="AI457" s="91"/>
      <c r="AJ457" s="91"/>
      <c r="AK457" s="91"/>
      <c r="AL457" s="91"/>
      <c r="AM457" s="91"/>
      <c r="AN457" s="91"/>
      <c r="AO457" s="91"/>
      <c r="AP457" s="91"/>
      <c r="AQ457" s="91"/>
      <c r="AR457" s="91"/>
      <c r="AS457" s="91"/>
      <c r="AT457" s="91"/>
      <c r="AU457" s="91"/>
      <c r="AV457" s="91"/>
      <c r="AW457" s="91"/>
      <c r="AX457" s="91"/>
      <c r="AY457" s="91"/>
      <c r="AZ457" s="91"/>
      <c r="BA457" s="91"/>
      <c r="BB457" s="91"/>
      <c r="BC457" s="91"/>
      <c r="BD457" s="91"/>
      <c r="BE457" s="91"/>
      <c r="BF457" s="91"/>
      <c r="BG457" s="91"/>
    </row>
    <row r="458" spans="1:59" ht="15.6" x14ac:dyDescent="0.3">
      <c r="A458" s="99" t="s">
        <v>96</v>
      </c>
      <c r="B458" s="100" t="str">
        <f>VLOOKUP(A458,'CENTROS DE COSTOS'!A:D,2,0)</f>
        <v>0036-0007</v>
      </c>
      <c r="C458" s="100" t="str">
        <f>VLOOKUP(A458,'CENTROS DE COSTOS'!A:D,3,0)</f>
        <v>Wompi Santander</v>
      </c>
      <c r="D458" s="99">
        <v>15238</v>
      </c>
      <c r="E458" s="99">
        <v>3095339</v>
      </c>
      <c r="F458" s="99">
        <v>27236</v>
      </c>
      <c r="G458" s="100" t="s">
        <v>33</v>
      </c>
      <c r="H458" s="99" t="s">
        <v>322</v>
      </c>
      <c r="I458" s="99" t="s">
        <v>352</v>
      </c>
      <c r="J458" s="99" t="s">
        <v>6076</v>
      </c>
      <c r="K458" s="100" t="s">
        <v>1170</v>
      </c>
      <c r="L458" s="99" t="s">
        <v>7488</v>
      </c>
      <c r="M458" s="101">
        <v>45994.384722222218</v>
      </c>
      <c r="N458" s="101">
        <v>45997.51666666667</v>
      </c>
      <c r="O458" s="100" t="s">
        <v>35</v>
      </c>
      <c r="P458" s="100" t="s">
        <v>35</v>
      </c>
      <c r="Q458" s="99" t="s">
        <v>1414</v>
      </c>
      <c r="R458" s="99" t="s">
        <v>1415</v>
      </c>
      <c r="S458" s="99" t="s">
        <v>9583</v>
      </c>
      <c r="T458" s="99" t="s">
        <v>1416</v>
      </c>
      <c r="U458" s="99">
        <v>64</v>
      </c>
      <c r="V458" s="100" t="str">
        <f>VLOOKUP(D458,TIPOLOGIA!A:F,5,0)</f>
        <v>INTERMEDIA</v>
      </c>
      <c r="W458" s="100" t="str">
        <f>VLOOKUP(D458,TIPOLOGIA!A:F,6,0)</f>
        <v>TERRESTRE</v>
      </c>
      <c r="X458" s="99" t="s">
        <v>2257</v>
      </c>
      <c r="Y458" s="99">
        <v>1</v>
      </c>
      <c r="Z458" s="102">
        <f>IF(T458="SOPORTE_TELEFÓNICO",'TARIFAS 2025'!$B$14,IF(V458="PRINCIPAL",'TARIFAS 2025'!$B$11,IF(V458="INTERMEDIA",'TARIFAS 2025'!$C$11,IF(V458="LEJANA",'TARIFAS 2025'!$D$11))))</f>
        <v>36351</v>
      </c>
      <c r="AA458" s="102">
        <f t="shared" si="7"/>
        <v>36351</v>
      </c>
      <c r="AB458" s="91"/>
      <c r="AC458" s="91"/>
      <c r="AD458" s="91"/>
      <c r="AE458" s="91"/>
      <c r="AF458" s="91"/>
      <c r="AG458" s="91"/>
      <c r="AH458" s="91"/>
      <c r="AI458" s="91"/>
      <c r="AJ458" s="91"/>
      <c r="AK458" s="91"/>
      <c r="AL458" s="91"/>
      <c r="AM458" s="91"/>
      <c r="AN458" s="91"/>
      <c r="AO458" s="91"/>
      <c r="AP458" s="91"/>
      <c r="AQ458" s="91"/>
      <c r="AR458" s="91"/>
      <c r="AS458" s="91"/>
      <c r="AT458" s="91"/>
      <c r="AU458" s="91"/>
      <c r="AV458" s="91"/>
      <c r="AW458" s="91"/>
      <c r="AX458" s="91"/>
      <c r="AY458" s="91"/>
      <c r="AZ458" s="91"/>
      <c r="BA458" s="91"/>
      <c r="BB458" s="91"/>
      <c r="BC458" s="91"/>
      <c r="BD458" s="91"/>
      <c r="BE458" s="91"/>
      <c r="BF458" s="91"/>
      <c r="BG458" s="91"/>
    </row>
    <row r="459" spans="1:59" ht="15.6" x14ac:dyDescent="0.3">
      <c r="A459" s="99" t="s">
        <v>71</v>
      </c>
      <c r="B459" s="100" t="str">
        <f>VLOOKUP(A459,'CENTROS DE COSTOS'!A:D,2,0)</f>
        <v>0036-0004</v>
      </c>
      <c r="C459" s="100" t="str">
        <f>VLOOKUP(A459,'CENTROS DE COSTOS'!A:D,3,0)</f>
        <v>Wompi Centro</v>
      </c>
      <c r="D459" s="99">
        <v>25200</v>
      </c>
      <c r="E459" s="99">
        <v>3095061</v>
      </c>
      <c r="F459" s="99">
        <v>80159</v>
      </c>
      <c r="G459" s="100" t="s">
        <v>33</v>
      </c>
      <c r="H459" s="99" t="s">
        <v>618</v>
      </c>
      <c r="I459" s="99" t="s">
        <v>642</v>
      </c>
      <c r="J459" s="99" t="s">
        <v>6077</v>
      </c>
      <c r="K459" s="100" t="s">
        <v>1170</v>
      </c>
      <c r="L459" s="99" t="s">
        <v>7489</v>
      </c>
      <c r="M459" s="101">
        <v>45994.368750000001</v>
      </c>
      <c r="N459" s="101">
        <v>45997.517361111109</v>
      </c>
      <c r="O459" s="100" t="s">
        <v>35</v>
      </c>
      <c r="P459" s="100" t="s">
        <v>35</v>
      </c>
      <c r="Q459" s="99" t="s">
        <v>1414</v>
      </c>
      <c r="R459" s="99" t="s">
        <v>1415</v>
      </c>
      <c r="S459" s="99" t="s">
        <v>9584</v>
      </c>
      <c r="T459" s="99" t="s">
        <v>1416</v>
      </c>
      <c r="U459" s="99">
        <v>16</v>
      </c>
      <c r="V459" s="100" t="str">
        <f>VLOOKUP(D459,TIPOLOGIA!A:F,5,0)</f>
        <v>INTERMEDIA</v>
      </c>
      <c r="W459" s="100" t="str">
        <f>VLOOKUP(D459,TIPOLOGIA!A:F,6,0)</f>
        <v>TERRESTRE</v>
      </c>
      <c r="X459" s="99" t="s">
        <v>1464</v>
      </c>
      <c r="Y459" s="99">
        <v>1</v>
      </c>
      <c r="Z459" s="102">
        <f>IF(T459="SOPORTE_TELEFÓNICO",'TARIFAS 2025'!$B$14,IF(V459="PRINCIPAL",'TARIFAS 2025'!$B$11,IF(V459="INTERMEDIA",'TARIFAS 2025'!$C$11,IF(V459="LEJANA",'TARIFAS 2025'!$D$11))))</f>
        <v>36351</v>
      </c>
      <c r="AA459" s="102">
        <f t="shared" si="7"/>
        <v>36351</v>
      </c>
      <c r="AB459" s="91"/>
      <c r="AC459" s="91"/>
      <c r="AD459" s="91"/>
      <c r="AE459" s="91"/>
      <c r="AF459" s="91"/>
      <c r="AG459" s="91"/>
      <c r="AH459" s="91"/>
      <c r="AI459" s="91"/>
      <c r="AJ459" s="91"/>
      <c r="AK459" s="91"/>
      <c r="AL459" s="91"/>
      <c r="AM459" s="91"/>
      <c r="AN459" s="91"/>
      <c r="AO459" s="91"/>
      <c r="AP459" s="91"/>
      <c r="AQ459" s="91"/>
      <c r="AR459" s="91"/>
      <c r="AS459" s="91"/>
      <c r="AT459" s="91"/>
      <c r="AU459" s="91"/>
      <c r="AV459" s="91"/>
      <c r="AW459" s="91"/>
      <c r="AX459" s="91"/>
      <c r="AY459" s="91"/>
      <c r="AZ459" s="91"/>
      <c r="BA459" s="91"/>
      <c r="BB459" s="91"/>
      <c r="BC459" s="91"/>
      <c r="BD459" s="91"/>
      <c r="BE459" s="91"/>
      <c r="BF459" s="91"/>
      <c r="BG459" s="91"/>
    </row>
    <row r="460" spans="1:59" ht="15.6" x14ac:dyDescent="0.3">
      <c r="A460" s="99" t="s">
        <v>68</v>
      </c>
      <c r="B460" s="100" t="str">
        <f>VLOOKUP(A460,'CENTROS DE COSTOS'!A:D,2,0)</f>
        <v>0036-0001</v>
      </c>
      <c r="C460" s="100" t="str">
        <f>VLOOKUP(A460,'CENTROS DE COSTOS'!A:D,3,0)</f>
        <v>Wompi Costa</v>
      </c>
      <c r="D460" s="99">
        <v>8758</v>
      </c>
      <c r="E460" s="99">
        <v>3083043</v>
      </c>
      <c r="F460" s="99">
        <v>58647</v>
      </c>
      <c r="G460" s="100" t="s">
        <v>33</v>
      </c>
      <c r="H460" s="99" t="s">
        <v>253</v>
      </c>
      <c r="I460" s="99" t="s">
        <v>270</v>
      </c>
      <c r="J460" s="99" t="s">
        <v>6078</v>
      </c>
      <c r="K460" s="100" t="s">
        <v>1170</v>
      </c>
      <c r="L460" s="99" t="s">
        <v>7490</v>
      </c>
      <c r="M460" s="101">
        <v>45992.454861111109</v>
      </c>
      <c r="N460" s="101">
        <v>45997.518055555563</v>
      </c>
      <c r="O460" s="100" t="s">
        <v>35</v>
      </c>
      <c r="P460" s="100" t="s">
        <v>35</v>
      </c>
      <c r="Q460" s="99" t="s">
        <v>1414</v>
      </c>
      <c r="R460" s="99" t="s">
        <v>1415</v>
      </c>
      <c r="S460" s="99" t="s">
        <v>9585</v>
      </c>
      <c r="T460" s="99" t="s">
        <v>1172</v>
      </c>
      <c r="U460" s="99">
        <v>64</v>
      </c>
      <c r="V460" s="100" t="str">
        <f>VLOOKUP(D460,TIPOLOGIA!A:F,5,0)</f>
        <v>PRINCIPAL</v>
      </c>
      <c r="W460" s="100" t="str">
        <f>VLOOKUP(D460,TIPOLOGIA!A:F,6,0)</f>
        <v>TERRESTRE</v>
      </c>
      <c r="X460" s="99" t="s">
        <v>1196</v>
      </c>
      <c r="Y460" s="99">
        <v>1</v>
      </c>
      <c r="Z460" s="102">
        <f>IF(T460="SOPORTE_TELEFÓNICO",'TARIFAS 2025'!$B$14,IF(V460="PRINCIPAL",'TARIFAS 2025'!$B$11,IF(V460="INTERMEDIA",'TARIFAS 2025'!$C$11,IF(V460="LEJANA",'TARIFAS 2025'!$D$11))))</f>
        <v>31419</v>
      </c>
      <c r="AA460" s="102">
        <f t="shared" si="7"/>
        <v>31419</v>
      </c>
      <c r="AB460" s="91"/>
      <c r="AC460" s="91"/>
      <c r="AD460" s="91"/>
      <c r="AE460" s="91"/>
      <c r="AF460" s="91"/>
      <c r="AG460" s="91"/>
      <c r="AH460" s="91"/>
      <c r="AI460" s="91"/>
      <c r="AJ460" s="91"/>
      <c r="AK460" s="91"/>
      <c r="AL460" s="91"/>
      <c r="AM460" s="91"/>
      <c r="AN460" s="91"/>
      <c r="AO460" s="91"/>
      <c r="AP460" s="91"/>
      <c r="AQ460" s="91"/>
      <c r="AR460" s="91"/>
      <c r="AS460" s="91"/>
      <c r="AT460" s="91"/>
      <c r="AU460" s="91"/>
      <c r="AV460" s="91"/>
      <c r="AW460" s="91"/>
      <c r="AX460" s="91"/>
      <c r="AY460" s="91"/>
      <c r="AZ460" s="91"/>
      <c r="BA460" s="91"/>
      <c r="BB460" s="91"/>
      <c r="BC460" s="91"/>
      <c r="BD460" s="91"/>
      <c r="BE460" s="91"/>
      <c r="BF460" s="91"/>
      <c r="BG460" s="91"/>
    </row>
    <row r="461" spans="1:59" ht="15.6" x14ac:dyDescent="0.3">
      <c r="A461" s="99" t="s">
        <v>68</v>
      </c>
      <c r="B461" s="100" t="str">
        <f>VLOOKUP(A461,'CENTROS DE COSTOS'!A:D,2,0)</f>
        <v>0036-0001</v>
      </c>
      <c r="C461" s="100" t="str">
        <f>VLOOKUP(A461,'CENTROS DE COSTOS'!A:D,3,0)</f>
        <v>Wompi Costa</v>
      </c>
      <c r="D461" s="99">
        <v>8685</v>
      </c>
      <c r="E461" s="99">
        <v>3087202</v>
      </c>
      <c r="F461" s="99">
        <v>75847</v>
      </c>
      <c r="G461" s="100" t="s">
        <v>33</v>
      </c>
      <c r="H461" s="99" t="s">
        <v>253</v>
      </c>
      <c r="I461" s="99" t="s">
        <v>269</v>
      </c>
      <c r="J461" s="99" t="s">
        <v>6079</v>
      </c>
      <c r="K461" s="100" t="s">
        <v>1170</v>
      </c>
      <c r="L461" s="99" t="s">
        <v>7491</v>
      </c>
      <c r="M461" s="101">
        <v>45993.333333333343</v>
      </c>
      <c r="N461" s="101">
        <v>45997.518055555563</v>
      </c>
      <c r="O461" s="100" t="s">
        <v>35</v>
      </c>
      <c r="P461" s="100" t="s">
        <v>35</v>
      </c>
      <c r="Q461" s="99" t="s">
        <v>1414</v>
      </c>
      <c r="R461" s="99" t="s">
        <v>1415</v>
      </c>
      <c r="S461" s="99" t="s">
        <v>9586</v>
      </c>
      <c r="T461" s="99" t="s">
        <v>1416</v>
      </c>
      <c r="U461" s="99">
        <v>16</v>
      </c>
      <c r="V461" s="100" t="str">
        <f>VLOOKUP(D461,TIPOLOGIA!A:F,5,0)</f>
        <v>INTERMEDIA</v>
      </c>
      <c r="W461" s="100" t="str">
        <f>VLOOKUP(D461,TIPOLOGIA!A:F,6,0)</f>
        <v>TERRESTRE</v>
      </c>
      <c r="X461" s="99" t="s">
        <v>2257</v>
      </c>
      <c r="Y461" s="99">
        <v>1</v>
      </c>
      <c r="Z461" s="102">
        <f>IF(T461="SOPORTE_TELEFÓNICO",'TARIFAS 2025'!$B$14,IF(V461="PRINCIPAL",'TARIFAS 2025'!$B$11,IF(V461="INTERMEDIA",'TARIFAS 2025'!$C$11,IF(V461="LEJANA",'TARIFAS 2025'!$D$11))))</f>
        <v>36351</v>
      </c>
      <c r="AA461" s="102">
        <f t="shared" si="7"/>
        <v>36351</v>
      </c>
      <c r="AB461" s="91"/>
      <c r="AC461" s="91"/>
      <c r="AD461" s="91"/>
      <c r="AE461" s="91"/>
      <c r="AF461" s="91"/>
      <c r="AG461" s="91"/>
      <c r="AH461" s="91"/>
      <c r="AI461" s="91"/>
      <c r="AJ461" s="91"/>
      <c r="AK461" s="91"/>
      <c r="AL461" s="91"/>
      <c r="AM461" s="91"/>
      <c r="AN461" s="91"/>
      <c r="AO461" s="91"/>
      <c r="AP461" s="91"/>
      <c r="AQ461" s="91"/>
      <c r="AR461" s="91"/>
      <c r="AS461" s="91"/>
      <c r="AT461" s="91"/>
      <c r="AU461" s="91"/>
      <c r="AV461" s="91"/>
      <c r="AW461" s="91"/>
      <c r="AX461" s="91"/>
      <c r="AY461" s="91"/>
      <c r="AZ461" s="91"/>
      <c r="BA461" s="91"/>
      <c r="BB461" s="91"/>
      <c r="BC461" s="91"/>
      <c r="BD461" s="91"/>
      <c r="BE461" s="91"/>
      <c r="BF461" s="91"/>
      <c r="BG461" s="91"/>
    </row>
    <row r="462" spans="1:59" ht="15.6" x14ac:dyDescent="0.3">
      <c r="A462" s="99" t="s">
        <v>90</v>
      </c>
      <c r="B462" s="100" t="str">
        <f>VLOOKUP(A462,'CENTROS DE COSTOS'!A:D,2,0)</f>
        <v>0036-0006</v>
      </c>
      <c r="C462" s="100" t="str">
        <f>VLOOKUP(A462,'CENTROS DE COSTOS'!A:D,3,0)</f>
        <v>Wompi Oriente</v>
      </c>
      <c r="D462" s="99">
        <v>18610</v>
      </c>
      <c r="E462" s="99">
        <v>3089148</v>
      </c>
      <c r="F462" s="99">
        <v>62155</v>
      </c>
      <c r="G462" s="100" t="s">
        <v>33</v>
      </c>
      <c r="H462" s="99" t="s">
        <v>466</v>
      </c>
      <c r="I462" s="99" t="s">
        <v>476</v>
      </c>
      <c r="J462" s="99" t="s">
        <v>6080</v>
      </c>
      <c r="K462" s="100" t="s">
        <v>1170</v>
      </c>
      <c r="L462" s="99" t="s">
        <v>7492</v>
      </c>
      <c r="M462" s="101">
        <v>45993.397916666669</v>
      </c>
      <c r="N462" s="101">
        <v>45997.518750000003</v>
      </c>
      <c r="O462" s="100" t="s">
        <v>35</v>
      </c>
      <c r="P462" s="100" t="s">
        <v>35</v>
      </c>
      <c r="Q462" s="99" t="s">
        <v>1414</v>
      </c>
      <c r="R462" s="99" t="s">
        <v>1415</v>
      </c>
      <c r="S462" s="99" t="s">
        <v>9587</v>
      </c>
      <c r="T462" s="99" t="s">
        <v>1416</v>
      </c>
      <c r="U462" s="99">
        <v>16</v>
      </c>
      <c r="V462" s="100" t="str">
        <f>VLOOKUP(D462,TIPOLOGIA!A:F,5,0)</f>
        <v>LEJANA</v>
      </c>
      <c r="W462" s="100" t="str">
        <f>VLOOKUP(D462,TIPOLOGIA!A:F,6,0)</f>
        <v>TERRESTRE</v>
      </c>
      <c r="X462" s="99" t="s">
        <v>1464</v>
      </c>
      <c r="Y462" s="99">
        <v>1</v>
      </c>
      <c r="Z462" s="102">
        <f>IF(T462="SOPORTE_TELEFÓNICO",'TARIFAS 2025'!$B$14,IF(V462="PRINCIPAL",'TARIFAS 2025'!$B$11,IF(V462="INTERMEDIA",'TARIFAS 2025'!$C$11,IF(V462="LEJANA",'TARIFAS 2025'!$D$11))))</f>
        <v>40250</v>
      </c>
      <c r="AA462" s="102">
        <f t="shared" si="7"/>
        <v>40250</v>
      </c>
      <c r="AB462" s="91"/>
      <c r="AC462" s="91"/>
      <c r="AD462" s="91"/>
      <c r="AE462" s="91"/>
      <c r="AF462" s="91"/>
      <c r="AG462" s="91"/>
      <c r="AH462" s="91"/>
      <c r="AI462" s="91"/>
      <c r="AJ462" s="91"/>
      <c r="AK462" s="91"/>
      <c r="AL462" s="91"/>
      <c r="AM462" s="91"/>
      <c r="AN462" s="91"/>
      <c r="AO462" s="91"/>
      <c r="AP462" s="91"/>
      <c r="AQ462" s="91"/>
      <c r="AR462" s="91"/>
      <c r="AS462" s="91"/>
      <c r="AT462" s="91"/>
      <c r="AU462" s="91"/>
      <c r="AV462" s="91"/>
      <c r="AW462" s="91"/>
      <c r="AX462" s="91"/>
      <c r="AY462" s="91"/>
      <c r="AZ462" s="91"/>
      <c r="BA462" s="91"/>
      <c r="BB462" s="91"/>
      <c r="BC462" s="91"/>
      <c r="BD462" s="91"/>
      <c r="BE462" s="91"/>
      <c r="BF462" s="91"/>
      <c r="BG462" s="91"/>
    </row>
    <row r="463" spans="1:59" ht="15.6" x14ac:dyDescent="0.3">
      <c r="A463" s="99" t="s">
        <v>71</v>
      </c>
      <c r="B463" s="100" t="str">
        <f>VLOOKUP(A463,'CENTROS DE COSTOS'!A:D,2,0)</f>
        <v>0036-0004</v>
      </c>
      <c r="C463" s="100" t="str">
        <f>VLOOKUP(A463,'CENTROS DE COSTOS'!A:D,3,0)</f>
        <v>Wompi Centro</v>
      </c>
      <c r="D463" s="99">
        <v>11001</v>
      </c>
      <c r="E463" s="99">
        <v>3099704</v>
      </c>
      <c r="F463" s="99">
        <v>38477</v>
      </c>
      <c r="G463" s="100" t="s">
        <v>33</v>
      </c>
      <c r="H463" s="99" t="s">
        <v>618</v>
      </c>
      <c r="I463" s="99" t="s">
        <v>71</v>
      </c>
      <c r="J463" s="99" t="s">
        <v>6081</v>
      </c>
      <c r="K463" s="100" t="s">
        <v>1170</v>
      </c>
      <c r="L463" s="99" t="s">
        <v>7493</v>
      </c>
      <c r="M463" s="101">
        <v>45995.333333333343</v>
      </c>
      <c r="N463" s="101">
        <v>45997.518750000003</v>
      </c>
      <c r="O463" s="100" t="s">
        <v>35</v>
      </c>
      <c r="P463" s="100" t="s">
        <v>35</v>
      </c>
      <c r="Q463" s="99" t="s">
        <v>1414</v>
      </c>
      <c r="R463" s="99" t="s">
        <v>1415</v>
      </c>
      <c r="S463" s="99" t="s">
        <v>9588</v>
      </c>
      <c r="T463" s="99" t="s">
        <v>1172</v>
      </c>
      <c r="U463" s="99">
        <v>16</v>
      </c>
      <c r="V463" s="100" t="str">
        <f>VLOOKUP(D463,TIPOLOGIA!A:F,5,0)</f>
        <v>PRINCIPAL</v>
      </c>
      <c r="W463" s="100" t="str">
        <f>VLOOKUP(D463,TIPOLOGIA!A:F,6,0)</f>
        <v>TERRESTRE</v>
      </c>
      <c r="X463" s="99" t="s">
        <v>1396</v>
      </c>
      <c r="Y463" s="99">
        <v>1</v>
      </c>
      <c r="Z463" s="102">
        <f>IF(T463="SOPORTE_TELEFÓNICO",'TARIFAS 2025'!$B$14,IF(V463="PRINCIPAL",'TARIFAS 2025'!$B$11,IF(V463="INTERMEDIA",'TARIFAS 2025'!$C$11,IF(V463="LEJANA",'TARIFAS 2025'!$D$11))))</f>
        <v>31419</v>
      </c>
      <c r="AA463" s="102">
        <f t="shared" si="7"/>
        <v>31419</v>
      </c>
      <c r="AB463" s="91"/>
      <c r="AC463" s="91"/>
      <c r="AD463" s="91"/>
      <c r="AE463" s="91"/>
      <c r="AF463" s="91"/>
      <c r="AG463" s="91"/>
      <c r="AH463" s="91"/>
      <c r="AI463" s="91"/>
      <c r="AJ463" s="91"/>
      <c r="AK463" s="91"/>
      <c r="AL463" s="91"/>
      <c r="AM463" s="91"/>
      <c r="AN463" s="91"/>
      <c r="AO463" s="91"/>
      <c r="AP463" s="91"/>
      <c r="AQ463" s="91"/>
      <c r="AR463" s="91"/>
      <c r="AS463" s="91"/>
      <c r="AT463" s="91"/>
      <c r="AU463" s="91"/>
      <c r="AV463" s="91"/>
      <c r="AW463" s="91"/>
      <c r="AX463" s="91"/>
      <c r="AY463" s="91"/>
      <c r="AZ463" s="91"/>
      <c r="BA463" s="91"/>
      <c r="BB463" s="91"/>
      <c r="BC463" s="91"/>
      <c r="BD463" s="91"/>
      <c r="BE463" s="91"/>
      <c r="BF463" s="91"/>
      <c r="BG463" s="91"/>
    </row>
    <row r="464" spans="1:59" ht="15.6" x14ac:dyDescent="0.3">
      <c r="A464" s="99" t="s">
        <v>85</v>
      </c>
      <c r="B464" s="100" t="str">
        <f>VLOOKUP(A464,'CENTROS DE COSTOS'!A:D,2,0)</f>
        <v>0036-0006</v>
      </c>
      <c r="C464" s="100" t="str">
        <f>VLOOKUP(A464,'CENTROS DE COSTOS'!A:D,3,0)</f>
        <v>Wompi Oriente</v>
      </c>
      <c r="D464" s="99">
        <v>73624</v>
      </c>
      <c r="E464" s="99">
        <v>3085620</v>
      </c>
      <c r="F464" s="99">
        <v>65323</v>
      </c>
      <c r="G464" s="100" t="s">
        <v>33</v>
      </c>
      <c r="H464" s="99" t="s">
        <v>1056</v>
      </c>
      <c r="I464" s="99" t="s">
        <v>1093</v>
      </c>
      <c r="J464" s="99" t="s">
        <v>6082</v>
      </c>
      <c r="K464" s="100" t="s">
        <v>1170</v>
      </c>
      <c r="L464" s="99" t="s">
        <v>7494</v>
      </c>
      <c r="M464" s="101">
        <v>45992.619444444441</v>
      </c>
      <c r="N464" s="101">
        <v>45997.520138888889</v>
      </c>
      <c r="O464" s="100" t="s">
        <v>35</v>
      </c>
      <c r="P464" s="100" t="s">
        <v>35</v>
      </c>
      <c r="Q464" s="99" t="s">
        <v>1414</v>
      </c>
      <c r="R464" s="99" t="s">
        <v>1415</v>
      </c>
      <c r="S464" s="99" t="s">
        <v>9589</v>
      </c>
      <c r="T464" s="99" t="s">
        <v>1416</v>
      </c>
      <c r="U464" s="99">
        <v>40</v>
      </c>
      <c r="V464" s="100" t="str">
        <f>VLOOKUP(D464,TIPOLOGIA!A:F,5,0)</f>
        <v>LEJANA</v>
      </c>
      <c r="W464" s="100" t="str">
        <f>VLOOKUP(D464,TIPOLOGIA!A:F,6,0)</f>
        <v>TERRESTRE</v>
      </c>
      <c r="X464" s="99" t="s">
        <v>1464</v>
      </c>
      <c r="Y464" s="99">
        <v>1</v>
      </c>
      <c r="Z464" s="102">
        <f>IF(T464="SOPORTE_TELEFÓNICO",'TARIFAS 2025'!$B$14,IF(V464="PRINCIPAL",'TARIFAS 2025'!$B$11,IF(V464="INTERMEDIA",'TARIFAS 2025'!$C$11,IF(V464="LEJANA",'TARIFAS 2025'!$D$11))))</f>
        <v>40250</v>
      </c>
      <c r="AA464" s="102">
        <f t="shared" si="7"/>
        <v>40250</v>
      </c>
      <c r="AB464" s="91"/>
      <c r="AC464" s="91"/>
      <c r="AD464" s="91"/>
      <c r="AE464" s="91"/>
      <c r="AF464" s="91"/>
      <c r="AG464" s="91"/>
      <c r="AH464" s="91"/>
      <c r="AI464" s="91"/>
      <c r="AJ464" s="91"/>
      <c r="AK464" s="91"/>
      <c r="AL464" s="91"/>
      <c r="AM464" s="91"/>
      <c r="AN464" s="91"/>
      <c r="AO464" s="91"/>
      <c r="AP464" s="91"/>
      <c r="AQ464" s="91"/>
      <c r="AR464" s="91"/>
      <c r="AS464" s="91"/>
      <c r="AT464" s="91"/>
      <c r="AU464" s="91"/>
      <c r="AV464" s="91"/>
      <c r="AW464" s="91"/>
      <c r="AX464" s="91"/>
      <c r="AY464" s="91"/>
      <c r="AZ464" s="91"/>
      <c r="BA464" s="91"/>
      <c r="BB464" s="91"/>
      <c r="BC464" s="91"/>
      <c r="BD464" s="91"/>
      <c r="BE464" s="91"/>
      <c r="BF464" s="91"/>
      <c r="BG464" s="91"/>
    </row>
    <row r="465" spans="1:59" ht="15.6" x14ac:dyDescent="0.3">
      <c r="A465" s="99" t="s">
        <v>68</v>
      </c>
      <c r="B465" s="100" t="str">
        <f>VLOOKUP(A465,'CENTROS DE COSTOS'!A:D,2,0)</f>
        <v>0036-0001</v>
      </c>
      <c r="C465" s="100" t="str">
        <f>VLOOKUP(A465,'CENTROS DE COSTOS'!A:D,3,0)</f>
        <v>Wompi Costa</v>
      </c>
      <c r="D465" s="99">
        <v>8758</v>
      </c>
      <c r="E465" s="99">
        <v>3098825</v>
      </c>
      <c r="F465" s="99">
        <v>19815</v>
      </c>
      <c r="G465" s="100" t="s">
        <v>33</v>
      </c>
      <c r="H465" s="99" t="s">
        <v>253</v>
      </c>
      <c r="I465" s="99" t="s">
        <v>270</v>
      </c>
      <c r="J465" s="99" t="s">
        <v>6083</v>
      </c>
      <c r="K465" s="100" t="s">
        <v>1170</v>
      </c>
      <c r="L465" s="99" t="s">
        <v>7495</v>
      </c>
      <c r="M465" s="101">
        <v>45994.652777777781</v>
      </c>
      <c r="N465" s="101">
        <v>45997.520138888889</v>
      </c>
      <c r="O465" s="100" t="s">
        <v>35</v>
      </c>
      <c r="P465" s="100" t="s">
        <v>35</v>
      </c>
      <c r="Q465" s="99" t="s">
        <v>1414</v>
      </c>
      <c r="R465" s="99" t="s">
        <v>1415</v>
      </c>
      <c r="S465" s="99" t="s">
        <v>9590</v>
      </c>
      <c r="T465" s="99" t="s">
        <v>1172</v>
      </c>
      <c r="U465" s="99">
        <v>16</v>
      </c>
      <c r="V465" s="100" t="str">
        <f>VLOOKUP(D465,TIPOLOGIA!A:F,5,0)</f>
        <v>PRINCIPAL</v>
      </c>
      <c r="W465" s="100" t="str">
        <f>VLOOKUP(D465,TIPOLOGIA!A:F,6,0)</f>
        <v>TERRESTRE</v>
      </c>
      <c r="X465" s="99" t="s">
        <v>1196</v>
      </c>
      <c r="Y465" s="99">
        <v>1</v>
      </c>
      <c r="Z465" s="102">
        <f>IF(T465="SOPORTE_TELEFÓNICO",'TARIFAS 2025'!$B$14,IF(V465="PRINCIPAL",'TARIFAS 2025'!$B$11,IF(V465="INTERMEDIA",'TARIFAS 2025'!$C$11,IF(V465="LEJANA",'TARIFAS 2025'!$D$11))))</f>
        <v>31419</v>
      </c>
      <c r="AA465" s="102">
        <f t="shared" si="7"/>
        <v>31419</v>
      </c>
      <c r="AB465" s="91"/>
      <c r="AC465" s="91"/>
      <c r="AD465" s="91"/>
      <c r="AE465" s="91"/>
      <c r="AF465" s="91"/>
      <c r="AG465" s="91"/>
      <c r="AH465" s="91"/>
      <c r="AI465" s="91"/>
      <c r="AJ465" s="91"/>
      <c r="AK465" s="91"/>
      <c r="AL465" s="91"/>
      <c r="AM465" s="91"/>
      <c r="AN465" s="91"/>
      <c r="AO465" s="91"/>
      <c r="AP465" s="91"/>
      <c r="AQ465" s="91"/>
      <c r="AR465" s="91"/>
      <c r="AS465" s="91"/>
      <c r="AT465" s="91"/>
      <c r="AU465" s="91"/>
      <c r="AV465" s="91"/>
      <c r="AW465" s="91"/>
      <c r="AX465" s="91"/>
      <c r="AY465" s="91"/>
      <c r="AZ465" s="91"/>
      <c r="BA465" s="91"/>
      <c r="BB465" s="91"/>
      <c r="BC465" s="91"/>
      <c r="BD465" s="91"/>
      <c r="BE465" s="91"/>
      <c r="BF465" s="91"/>
      <c r="BG465" s="91"/>
    </row>
    <row r="466" spans="1:59" ht="15.6" x14ac:dyDescent="0.3">
      <c r="A466" s="99" t="s">
        <v>90</v>
      </c>
      <c r="B466" s="100" t="str">
        <f>VLOOKUP(A466,'CENTROS DE COSTOS'!A:D,2,0)</f>
        <v>0036-0006</v>
      </c>
      <c r="C466" s="100" t="str">
        <f>VLOOKUP(A466,'CENTROS DE COSTOS'!A:D,3,0)</f>
        <v>Wompi Oriente</v>
      </c>
      <c r="D466" s="99">
        <v>18753</v>
      </c>
      <c r="E466" s="99">
        <v>3083908</v>
      </c>
      <c r="F466" s="99">
        <v>22270</v>
      </c>
      <c r="G466" s="100" t="s">
        <v>33</v>
      </c>
      <c r="H466" s="99" t="s">
        <v>466</v>
      </c>
      <c r="I466" s="99" t="s">
        <v>477</v>
      </c>
      <c r="J466" s="99" t="s">
        <v>1576</v>
      </c>
      <c r="K466" s="100" t="s">
        <v>1170</v>
      </c>
      <c r="L466" s="99" t="s">
        <v>7496</v>
      </c>
      <c r="M466" s="101">
        <v>45992.487500000003</v>
      </c>
      <c r="N466" s="101">
        <v>45997.521527777782</v>
      </c>
      <c r="O466" s="100" t="s">
        <v>35</v>
      </c>
      <c r="P466" s="100" t="s">
        <v>35</v>
      </c>
      <c r="Q466" s="99" t="s">
        <v>1414</v>
      </c>
      <c r="R466" s="99" t="s">
        <v>1415</v>
      </c>
      <c r="S466" s="99" t="s">
        <v>9591</v>
      </c>
      <c r="T466" s="99" t="s">
        <v>1416</v>
      </c>
      <c r="U466" s="99">
        <v>56</v>
      </c>
      <c r="V466" s="100" t="str">
        <f>VLOOKUP(D466,TIPOLOGIA!A:F,5,0)</f>
        <v>LEJANA</v>
      </c>
      <c r="W466" s="100" t="str">
        <f>VLOOKUP(D466,TIPOLOGIA!A:F,6,0)</f>
        <v>TERRESTRE / AEREO</v>
      </c>
      <c r="X466" s="99" t="s">
        <v>2257</v>
      </c>
      <c r="Y466" s="99">
        <v>1</v>
      </c>
      <c r="Z466" s="102">
        <f>IF(T466="SOPORTE_TELEFÓNICO",'TARIFAS 2025'!$B$14,IF(V466="PRINCIPAL",'TARIFAS 2025'!$B$11,IF(V466="INTERMEDIA",'TARIFAS 2025'!$C$11,IF(V466="LEJANA",'TARIFAS 2025'!$D$11))))</f>
        <v>40250</v>
      </c>
      <c r="AA466" s="102">
        <f t="shared" si="7"/>
        <v>40250</v>
      </c>
      <c r="AB466" s="91"/>
      <c r="AC466" s="91"/>
      <c r="AD466" s="91"/>
      <c r="AE466" s="91"/>
      <c r="AF466" s="91"/>
      <c r="AG466" s="91"/>
      <c r="AH466" s="91"/>
      <c r="AI466" s="91"/>
      <c r="AJ466" s="91"/>
      <c r="AK466" s="91"/>
      <c r="AL466" s="91"/>
      <c r="AM466" s="91"/>
      <c r="AN466" s="91"/>
      <c r="AO466" s="91"/>
      <c r="AP466" s="91"/>
      <c r="AQ466" s="91"/>
      <c r="AR466" s="91"/>
      <c r="AS466" s="91"/>
      <c r="AT466" s="91"/>
      <c r="AU466" s="91"/>
      <c r="AV466" s="91"/>
      <c r="AW466" s="91"/>
      <c r="AX466" s="91"/>
      <c r="AY466" s="91"/>
      <c r="AZ466" s="91"/>
      <c r="BA466" s="91"/>
      <c r="BB466" s="91"/>
      <c r="BC466" s="91"/>
      <c r="BD466" s="91"/>
      <c r="BE466" s="91"/>
      <c r="BF466" s="91"/>
      <c r="BG466" s="91"/>
    </row>
    <row r="467" spans="1:59" ht="15.6" x14ac:dyDescent="0.3">
      <c r="A467" s="99" t="s">
        <v>71</v>
      </c>
      <c r="B467" s="100" t="str">
        <f>VLOOKUP(A467,'CENTROS DE COSTOS'!A:D,2,0)</f>
        <v>0036-0004</v>
      </c>
      <c r="C467" s="100" t="str">
        <f>VLOOKUP(A467,'CENTROS DE COSTOS'!A:D,3,0)</f>
        <v>Wompi Centro</v>
      </c>
      <c r="D467" s="99">
        <v>11001</v>
      </c>
      <c r="E467" s="99">
        <v>3103106</v>
      </c>
      <c r="F467" s="99">
        <v>18193</v>
      </c>
      <c r="G467" s="100" t="s">
        <v>33</v>
      </c>
      <c r="H467" s="99" t="s">
        <v>618</v>
      </c>
      <c r="I467" s="99" t="s">
        <v>71</v>
      </c>
      <c r="J467" s="99" t="s">
        <v>6084</v>
      </c>
      <c r="K467" s="100" t="s">
        <v>1170</v>
      </c>
      <c r="L467" s="99" t="s">
        <v>7497</v>
      </c>
      <c r="M467" s="101">
        <v>45995.493750000001</v>
      </c>
      <c r="N467" s="101">
        <v>45997.522222222222</v>
      </c>
      <c r="O467" s="100" t="s">
        <v>35</v>
      </c>
      <c r="P467" s="100" t="s">
        <v>35</v>
      </c>
      <c r="Q467" s="99" t="s">
        <v>1414</v>
      </c>
      <c r="R467" s="99" t="s">
        <v>1415</v>
      </c>
      <c r="S467" s="99" t="s">
        <v>9592</v>
      </c>
      <c r="T467" s="99" t="s">
        <v>1172</v>
      </c>
      <c r="U467" s="99">
        <v>16</v>
      </c>
      <c r="V467" s="100" t="str">
        <f>VLOOKUP(D467,TIPOLOGIA!A:F,5,0)</f>
        <v>PRINCIPAL</v>
      </c>
      <c r="W467" s="100" t="str">
        <f>VLOOKUP(D467,TIPOLOGIA!A:F,6,0)</f>
        <v>TERRESTRE</v>
      </c>
      <c r="X467" s="99" t="s">
        <v>1202</v>
      </c>
      <c r="Y467" s="99">
        <v>1</v>
      </c>
      <c r="Z467" s="102">
        <f>IF(T467="SOPORTE_TELEFÓNICO",'TARIFAS 2025'!$B$14,IF(V467="PRINCIPAL",'TARIFAS 2025'!$B$11,IF(V467="INTERMEDIA",'TARIFAS 2025'!$C$11,IF(V467="LEJANA",'TARIFAS 2025'!$D$11))))</f>
        <v>31419</v>
      </c>
      <c r="AA467" s="102">
        <f t="shared" si="7"/>
        <v>31419</v>
      </c>
      <c r="AB467" s="91"/>
      <c r="AC467" s="91"/>
      <c r="AD467" s="91"/>
      <c r="AE467" s="91"/>
      <c r="AF467" s="91"/>
      <c r="AG467" s="91"/>
      <c r="AH467" s="91"/>
      <c r="AI467" s="91"/>
      <c r="AJ467" s="91"/>
      <c r="AK467" s="91"/>
      <c r="AL467" s="91"/>
      <c r="AM467" s="91"/>
      <c r="AN467" s="91"/>
      <c r="AO467" s="91"/>
      <c r="AP467" s="91"/>
      <c r="AQ467" s="91"/>
      <c r="AR467" s="91"/>
      <c r="AS467" s="91"/>
      <c r="AT467" s="91"/>
      <c r="AU467" s="91"/>
      <c r="AV467" s="91"/>
      <c r="AW467" s="91"/>
      <c r="AX467" s="91"/>
      <c r="AY467" s="91"/>
      <c r="AZ467" s="91"/>
      <c r="BA467" s="91"/>
      <c r="BB467" s="91"/>
      <c r="BC467" s="91"/>
      <c r="BD467" s="91"/>
      <c r="BE467" s="91"/>
      <c r="BF467" s="91"/>
      <c r="BG467" s="91"/>
    </row>
    <row r="468" spans="1:59" ht="15.6" x14ac:dyDescent="0.3">
      <c r="A468" s="99" t="s">
        <v>85</v>
      </c>
      <c r="B468" s="100" t="str">
        <f>VLOOKUP(A468,'CENTROS DE COSTOS'!A:D,2,0)</f>
        <v>0036-0006</v>
      </c>
      <c r="C468" s="100" t="str">
        <f>VLOOKUP(A468,'CENTROS DE COSTOS'!A:D,3,0)</f>
        <v>Wompi Oriente</v>
      </c>
      <c r="D468" s="99">
        <v>73001</v>
      </c>
      <c r="E468" s="99">
        <v>3098394</v>
      </c>
      <c r="F468" s="99">
        <v>40034</v>
      </c>
      <c r="G468" s="100" t="s">
        <v>33</v>
      </c>
      <c r="H468" s="99" t="s">
        <v>1056</v>
      </c>
      <c r="I468" s="99" t="s">
        <v>85</v>
      </c>
      <c r="J468" s="99" t="s">
        <v>6085</v>
      </c>
      <c r="K468" s="100" t="s">
        <v>1170</v>
      </c>
      <c r="L468" s="99" t="s">
        <v>7498</v>
      </c>
      <c r="M468" s="101">
        <v>45994.635416666657</v>
      </c>
      <c r="N468" s="101">
        <v>45997.524305555547</v>
      </c>
      <c r="O468" s="100" t="s">
        <v>35</v>
      </c>
      <c r="P468" s="100" t="s">
        <v>35</v>
      </c>
      <c r="Q468" s="99" t="s">
        <v>1414</v>
      </c>
      <c r="R468" s="99" t="s">
        <v>1415</v>
      </c>
      <c r="S468" s="99" t="s">
        <v>9593</v>
      </c>
      <c r="T468" s="99" t="s">
        <v>1172</v>
      </c>
      <c r="U468" s="99">
        <v>48</v>
      </c>
      <c r="V468" s="100" t="str">
        <f>VLOOKUP(D468,TIPOLOGIA!A:F,5,0)</f>
        <v>PRINCIPAL</v>
      </c>
      <c r="W468" s="100" t="str">
        <f>VLOOKUP(D468,TIPOLOGIA!A:F,6,0)</f>
        <v>TERRESTRE</v>
      </c>
      <c r="X468" s="99" t="s">
        <v>1308</v>
      </c>
      <c r="Y468" s="99">
        <v>1</v>
      </c>
      <c r="Z468" s="102">
        <f>IF(T468="SOPORTE_TELEFÓNICO",'TARIFAS 2025'!$B$14,IF(V468="PRINCIPAL",'TARIFAS 2025'!$B$11,IF(V468="INTERMEDIA",'TARIFAS 2025'!$C$11,IF(V468="LEJANA",'TARIFAS 2025'!$D$11))))</f>
        <v>31419</v>
      </c>
      <c r="AA468" s="102">
        <f t="shared" si="7"/>
        <v>31419</v>
      </c>
      <c r="AB468" s="91"/>
      <c r="AC468" s="91"/>
      <c r="AD468" s="91"/>
      <c r="AE468" s="91"/>
      <c r="AF468" s="91"/>
      <c r="AG468" s="91"/>
      <c r="AH468" s="91"/>
      <c r="AI468" s="91"/>
      <c r="AJ468" s="91"/>
      <c r="AK468" s="91"/>
      <c r="AL468" s="91"/>
      <c r="AM468" s="91"/>
      <c r="AN468" s="91"/>
      <c r="AO468" s="91"/>
      <c r="AP468" s="91"/>
      <c r="AQ468" s="91"/>
      <c r="AR468" s="91"/>
      <c r="AS468" s="91"/>
      <c r="AT468" s="91"/>
      <c r="AU468" s="91"/>
      <c r="AV468" s="91"/>
      <c r="AW468" s="91"/>
      <c r="AX468" s="91"/>
      <c r="AY468" s="91"/>
      <c r="AZ468" s="91"/>
      <c r="BA468" s="91"/>
      <c r="BB468" s="91"/>
      <c r="BC468" s="91"/>
      <c r="BD468" s="91"/>
      <c r="BE468" s="91"/>
      <c r="BF468" s="91"/>
      <c r="BG468" s="91"/>
    </row>
    <row r="469" spans="1:59" ht="15.6" x14ac:dyDescent="0.3">
      <c r="A469" s="99" t="s">
        <v>68</v>
      </c>
      <c r="B469" s="100" t="str">
        <f>VLOOKUP(A469,'CENTROS DE COSTOS'!A:D,2,0)</f>
        <v>0036-0001</v>
      </c>
      <c r="C469" s="100" t="str">
        <f>VLOOKUP(A469,'CENTROS DE COSTOS'!A:D,3,0)</f>
        <v>Wompi Costa</v>
      </c>
      <c r="D469" s="99">
        <v>8758</v>
      </c>
      <c r="E469" s="99">
        <v>3085085</v>
      </c>
      <c r="F469" s="99">
        <v>51517</v>
      </c>
      <c r="G469" s="100" t="s">
        <v>33</v>
      </c>
      <c r="H469" s="99" t="s">
        <v>253</v>
      </c>
      <c r="I469" s="99" t="s">
        <v>270</v>
      </c>
      <c r="J469" s="99" t="s">
        <v>6086</v>
      </c>
      <c r="K469" s="100" t="s">
        <v>1170</v>
      </c>
      <c r="L469" s="99" t="s">
        <v>7499</v>
      </c>
      <c r="M469" s="101">
        <v>45992.605555555558</v>
      </c>
      <c r="N469" s="101">
        <v>45997.525000000001</v>
      </c>
      <c r="O469" s="100" t="s">
        <v>35</v>
      </c>
      <c r="P469" s="100" t="s">
        <v>35</v>
      </c>
      <c r="Q469" s="99" t="s">
        <v>1414</v>
      </c>
      <c r="R469" s="99" t="s">
        <v>1415</v>
      </c>
      <c r="S469" s="99" t="s">
        <v>9594</v>
      </c>
      <c r="T469" s="99" t="s">
        <v>1172</v>
      </c>
      <c r="U469" s="99">
        <v>16</v>
      </c>
      <c r="V469" s="100" t="str">
        <f>VLOOKUP(D469,TIPOLOGIA!A:F,5,0)</f>
        <v>PRINCIPAL</v>
      </c>
      <c r="W469" s="100" t="str">
        <f>VLOOKUP(D469,TIPOLOGIA!A:F,6,0)</f>
        <v>TERRESTRE</v>
      </c>
      <c r="X469" s="99" t="s">
        <v>1196</v>
      </c>
      <c r="Y469" s="99">
        <v>1</v>
      </c>
      <c r="Z469" s="102">
        <f>IF(T469="SOPORTE_TELEFÓNICO",'TARIFAS 2025'!$B$14,IF(V469="PRINCIPAL",'TARIFAS 2025'!$B$11,IF(V469="INTERMEDIA",'TARIFAS 2025'!$C$11,IF(V469="LEJANA",'TARIFAS 2025'!$D$11))))</f>
        <v>31419</v>
      </c>
      <c r="AA469" s="102">
        <f t="shared" si="7"/>
        <v>31419</v>
      </c>
      <c r="AB469" s="91"/>
      <c r="AC469" s="91"/>
      <c r="AD469" s="91"/>
      <c r="AE469" s="91"/>
      <c r="AF469" s="91"/>
      <c r="AG469" s="91"/>
      <c r="AH469" s="91"/>
      <c r="AI469" s="91"/>
      <c r="AJ469" s="91"/>
      <c r="AK469" s="91"/>
      <c r="AL469" s="91"/>
      <c r="AM469" s="91"/>
      <c r="AN469" s="91"/>
      <c r="AO469" s="91"/>
      <c r="AP469" s="91"/>
      <c r="AQ469" s="91"/>
      <c r="AR469" s="91"/>
      <c r="AS469" s="91"/>
      <c r="AT469" s="91"/>
      <c r="AU469" s="91"/>
      <c r="AV469" s="91"/>
      <c r="AW469" s="91"/>
      <c r="AX469" s="91"/>
      <c r="AY469" s="91"/>
      <c r="AZ469" s="91"/>
      <c r="BA469" s="91"/>
      <c r="BB469" s="91"/>
      <c r="BC469" s="91"/>
      <c r="BD469" s="91"/>
      <c r="BE469" s="91"/>
      <c r="BF469" s="91"/>
      <c r="BG469" s="91"/>
    </row>
    <row r="470" spans="1:59" ht="15.6" x14ac:dyDescent="0.3">
      <c r="A470" s="99" t="s">
        <v>81</v>
      </c>
      <c r="B470" s="100" t="str">
        <f>VLOOKUP(A470,'CENTROS DE COSTOS'!A:D,2,0)</f>
        <v>0036-0007</v>
      </c>
      <c r="C470" s="100" t="str">
        <f>VLOOKUP(A470,'CENTROS DE COSTOS'!A:D,3,0)</f>
        <v>Wompi Santander</v>
      </c>
      <c r="D470" s="99">
        <v>54874</v>
      </c>
      <c r="E470" s="99">
        <v>3104175</v>
      </c>
      <c r="F470" s="99">
        <v>79155</v>
      </c>
      <c r="G470" s="100" t="s">
        <v>33</v>
      </c>
      <c r="H470" s="99" t="s">
        <v>891</v>
      </c>
      <c r="I470" s="99" t="s">
        <v>927</v>
      </c>
      <c r="J470" s="99" t="s">
        <v>6087</v>
      </c>
      <c r="K470" s="100" t="s">
        <v>1170</v>
      </c>
      <c r="L470" s="99" t="s">
        <v>7500</v>
      </c>
      <c r="M470" s="101">
        <v>45995.633333333331</v>
      </c>
      <c r="N470" s="101">
        <v>45997.526388888888</v>
      </c>
      <c r="O470" s="100" t="s">
        <v>35</v>
      </c>
      <c r="P470" s="100" t="s">
        <v>35</v>
      </c>
      <c r="Q470" s="99" t="s">
        <v>1414</v>
      </c>
      <c r="R470" s="99" t="s">
        <v>1415</v>
      </c>
      <c r="S470" s="99" t="s">
        <v>9595</v>
      </c>
      <c r="T470" s="99" t="s">
        <v>1172</v>
      </c>
      <c r="U470" s="99">
        <v>8</v>
      </c>
      <c r="V470" s="100" t="str">
        <f>VLOOKUP(D470,TIPOLOGIA!A:F,5,0)</f>
        <v>PRINCIPAL</v>
      </c>
      <c r="W470" s="100" t="str">
        <f>VLOOKUP(D470,TIPOLOGIA!A:F,6,0)</f>
        <v>TERRESTRE</v>
      </c>
      <c r="X470" s="99" t="s">
        <v>1211</v>
      </c>
      <c r="Y470" s="99">
        <v>1</v>
      </c>
      <c r="Z470" s="102">
        <f>IF(T470="SOPORTE_TELEFÓNICO",'TARIFAS 2025'!$B$14,IF(V470="PRINCIPAL",'TARIFAS 2025'!$B$11,IF(V470="INTERMEDIA",'TARIFAS 2025'!$C$11,IF(V470="LEJANA",'TARIFAS 2025'!$D$11))))</f>
        <v>31419</v>
      </c>
      <c r="AA470" s="102">
        <f t="shared" si="7"/>
        <v>31419</v>
      </c>
      <c r="AB470" s="91"/>
      <c r="AC470" s="91"/>
      <c r="AD470" s="91"/>
      <c r="AE470" s="91"/>
      <c r="AF470" s="91"/>
      <c r="AG470" s="91"/>
      <c r="AH470" s="91"/>
      <c r="AI470" s="91"/>
      <c r="AJ470" s="91"/>
      <c r="AK470" s="91"/>
      <c r="AL470" s="91"/>
      <c r="AM470" s="91"/>
      <c r="AN470" s="91"/>
      <c r="AO470" s="91"/>
      <c r="AP470" s="91"/>
      <c r="AQ470" s="91"/>
      <c r="AR470" s="91"/>
      <c r="AS470" s="91"/>
      <c r="AT470" s="91"/>
      <c r="AU470" s="91"/>
      <c r="AV470" s="91"/>
      <c r="AW470" s="91"/>
      <c r="AX470" s="91"/>
      <c r="AY470" s="91"/>
      <c r="AZ470" s="91"/>
      <c r="BA470" s="91"/>
      <c r="BB470" s="91"/>
      <c r="BC470" s="91"/>
      <c r="BD470" s="91"/>
      <c r="BE470" s="91"/>
      <c r="BF470" s="91"/>
      <c r="BG470" s="91"/>
    </row>
    <row r="471" spans="1:59" ht="15.6" x14ac:dyDescent="0.3">
      <c r="A471" s="99" t="s">
        <v>86</v>
      </c>
      <c r="B471" s="100" t="str">
        <f>VLOOKUP(A471,'CENTROS DE COSTOS'!A:D,2,0)</f>
        <v>0036-0002</v>
      </c>
      <c r="C471" s="100" t="str">
        <f>VLOOKUP(A471,'CENTROS DE COSTOS'!A:D,3,0)</f>
        <v>Wompi Eje Cafetero</v>
      </c>
      <c r="D471" s="99">
        <v>17001</v>
      </c>
      <c r="E471" s="99">
        <v>3102587</v>
      </c>
      <c r="F471" s="99">
        <v>74849</v>
      </c>
      <c r="G471" s="100" t="s">
        <v>33</v>
      </c>
      <c r="H471" s="99" t="s">
        <v>126</v>
      </c>
      <c r="I471" s="99" t="s">
        <v>86</v>
      </c>
      <c r="J471" s="99" t="s">
        <v>6088</v>
      </c>
      <c r="K471" s="100" t="s">
        <v>1170</v>
      </c>
      <c r="L471" s="99" t="s">
        <v>7501</v>
      </c>
      <c r="M471" s="101">
        <v>45995.486805555563</v>
      </c>
      <c r="N471" s="101">
        <v>45997.52847222222</v>
      </c>
      <c r="O471" s="100" t="s">
        <v>35</v>
      </c>
      <c r="P471" s="100" t="s">
        <v>35</v>
      </c>
      <c r="Q471" s="99" t="s">
        <v>1414</v>
      </c>
      <c r="R471" s="99" t="s">
        <v>1415</v>
      </c>
      <c r="S471" s="99" t="s">
        <v>9567</v>
      </c>
      <c r="T471" s="99" t="s">
        <v>1172</v>
      </c>
      <c r="U471" s="99">
        <v>24</v>
      </c>
      <c r="V471" s="100" t="str">
        <f>VLOOKUP(D471,TIPOLOGIA!A:F,5,0)</f>
        <v>PRINCIPAL</v>
      </c>
      <c r="W471" s="100" t="str">
        <f>VLOOKUP(D471,TIPOLOGIA!A:F,6,0)</f>
        <v>TERRESTRE</v>
      </c>
      <c r="X471" s="99" t="s">
        <v>1207</v>
      </c>
      <c r="Y471" s="99">
        <v>1</v>
      </c>
      <c r="Z471" s="102">
        <f>IF(T471="SOPORTE_TELEFÓNICO",'TARIFAS 2025'!$B$14,IF(V471="PRINCIPAL",'TARIFAS 2025'!$B$11,IF(V471="INTERMEDIA",'TARIFAS 2025'!$C$11,IF(V471="LEJANA",'TARIFAS 2025'!$D$11))))</f>
        <v>31419</v>
      </c>
      <c r="AA471" s="102">
        <f t="shared" si="7"/>
        <v>31419</v>
      </c>
      <c r="AB471" s="91"/>
      <c r="AC471" s="91"/>
      <c r="AD471" s="91"/>
      <c r="AE471" s="91"/>
      <c r="AF471" s="91"/>
      <c r="AG471" s="91"/>
      <c r="AH471" s="91"/>
      <c r="AI471" s="91"/>
      <c r="AJ471" s="91"/>
      <c r="AK471" s="91"/>
      <c r="AL471" s="91"/>
      <c r="AM471" s="91"/>
      <c r="AN471" s="91"/>
      <c r="AO471" s="91"/>
      <c r="AP471" s="91"/>
      <c r="AQ471" s="91"/>
      <c r="AR471" s="91"/>
      <c r="AS471" s="91"/>
      <c r="AT471" s="91"/>
      <c r="AU471" s="91"/>
      <c r="AV471" s="91"/>
      <c r="AW471" s="91"/>
      <c r="AX471" s="91"/>
      <c r="AY471" s="91"/>
      <c r="AZ471" s="91"/>
      <c r="BA471" s="91"/>
      <c r="BB471" s="91"/>
      <c r="BC471" s="91"/>
      <c r="BD471" s="91"/>
      <c r="BE471" s="91"/>
      <c r="BF471" s="91"/>
      <c r="BG471" s="91"/>
    </row>
    <row r="472" spans="1:59" ht="15.6" x14ac:dyDescent="0.3">
      <c r="A472" s="99" t="s">
        <v>71</v>
      </c>
      <c r="B472" s="100" t="str">
        <f>VLOOKUP(A472,'CENTROS DE COSTOS'!A:D,2,0)</f>
        <v>0036-0004</v>
      </c>
      <c r="C472" s="100" t="str">
        <f>VLOOKUP(A472,'CENTROS DE COSTOS'!A:D,3,0)</f>
        <v>Wompi Centro</v>
      </c>
      <c r="D472" s="99">
        <v>11001</v>
      </c>
      <c r="E472" s="99">
        <v>3080673</v>
      </c>
      <c r="F472" s="99">
        <v>27295</v>
      </c>
      <c r="G472" s="100" t="s">
        <v>33</v>
      </c>
      <c r="H472" s="99" t="s">
        <v>618</v>
      </c>
      <c r="I472" s="99" t="s">
        <v>71</v>
      </c>
      <c r="J472" s="99" t="s">
        <v>2160</v>
      </c>
      <c r="K472" s="100" t="s">
        <v>1170</v>
      </c>
      <c r="L472" s="99" t="s">
        <v>7502</v>
      </c>
      <c r="M472" s="101">
        <v>45992.362500000003</v>
      </c>
      <c r="N472" s="101">
        <v>45997.529861111107</v>
      </c>
      <c r="O472" s="100" t="s">
        <v>35</v>
      </c>
      <c r="P472" s="100" t="s">
        <v>35</v>
      </c>
      <c r="Q472" s="99" t="s">
        <v>1414</v>
      </c>
      <c r="R472" s="99" t="s">
        <v>1415</v>
      </c>
      <c r="S472" s="99" t="s">
        <v>9596</v>
      </c>
      <c r="T472" s="99" t="s">
        <v>1172</v>
      </c>
      <c r="U472" s="99">
        <v>16</v>
      </c>
      <c r="V472" s="100" t="str">
        <f>VLOOKUP(D472,TIPOLOGIA!A:F,5,0)</f>
        <v>PRINCIPAL</v>
      </c>
      <c r="W472" s="100" t="str">
        <f>VLOOKUP(D472,TIPOLOGIA!A:F,6,0)</f>
        <v>TERRESTRE</v>
      </c>
      <c r="X472" s="99" t="s">
        <v>1208</v>
      </c>
      <c r="Y472" s="99">
        <v>1</v>
      </c>
      <c r="Z472" s="102">
        <f>IF(T472="SOPORTE_TELEFÓNICO",'TARIFAS 2025'!$B$14,IF(V472="PRINCIPAL",'TARIFAS 2025'!$B$11,IF(V472="INTERMEDIA",'TARIFAS 2025'!$C$11,IF(V472="LEJANA",'TARIFAS 2025'!$D$11))))</f>
        <v>31419</v>
      </c>
      <c r="AA472" s="102">
        <f t="shared" si="7"/>
        <v>31419</v>
      </c>
      <c r="AB472" s="91"/>
      <c r="AC472" s="91"/>
      <c r="AD472" s="91"/>
      <c r="AE472" s="91"/>
      <c r="AF472" s="91"/>
      <c r="AG472" s="91"/>
      <c r="AH472" s="91"/>
      <c r="AI472" s="91"/>
      <c r="AJ472" s="91"/>
      <c r="AK472" s="91"/>
      <c r="AL472" s="91"/>
      <c r="AM472" s="91"/>
      <c r="AN472" s="91"/>
      <c r="AO472" s="91"/>
      <c r="AP472" s="91"/>
      <c r="AQ472" s="91"/>
      <c r="AR472" s="91"/>
      <c r="AS472" s="91"/>
      <c r="AT472" s="91"/>
      <c r="AU472" s="91"/>
      <c r="AV472" s="91"/>
      <c r="AW472" s="91"/>
      <c r="AX472" s="91"/>
      <c r="AY472" s="91"/>
      <c r="AZ472" s="91"/>
      <c r="BA472" s="91"/>
      <c r="BB472" s="91"/>
      <c r="BC472" s="91"/>
      <c r="BD472" s="91"/>
      <c r="BE472" s="91"/>
      <c r="BF472" s="91"/>
      <c r="BG472" s="91"/>
    </row>
    <row r="473" spans="1:59" ht="15.6" x14ac:dyDescent="0.3">
      <c r="A473" s="99" t="s">
        <v>68</v>
      </c>
      <c r="B473" s="100" t="str">
        <f>VLOOKUP(A473,'CENTROS DE COSTOS'!A:D,2,0)</f>
        <v>0036-0001</v>
      </c>
      <c r="C473" s="100" t="str">
        <f>VLOOKUP(A473,'CENTROS DE COSTOS'!A:D,3,0)</f>
        <v>Wompi Costa</v>
      </c>
      <c r="D473" s="99">
        <v>8001</v>
      </c>
      <c r="E473" s="99">
        <v>3101156</v>
      </c>
      <c r="F473" s="99">
        <v>64402</v>
      </c>
      <c r="G473" s="100" t="s">
        <v>33</v>
      </c>
      <c r="H473" s="99" t="s">
        <v>253</v>
      </c>
      <c r="I473" s="99" t="s">
        <v>68</v>
      </c>
      <c r="J473" s="99" t="s">
        <v>6089</v>
      </c>
      <c r="K473" s="100" t="s">
        <v>1170</v>
      </c>
      <c r="L473" s="99" t="s">
        <v>7503</v>
      </c>
      <c r="M473" s="101">
        <v>45995.376388888893</v>
      </c>
      <c r="N473" s="101">
        <v>45997.53125</v>
      </c>
      <c r="O473" s="100" t="s">
        <v>35</v>
      </c>
      <c r="P473" s="100" t="s">
        <v>35</v>
      </c>
      <c r="Q473" s="99" t="s">
        <v>1414</v>
      </c>
      <c r="R473" s="99" t="s">
        <v>1415</v>
      </c>
      <c r="S473" s="99" t="s">
        <v>9569</v>
      </c>
      <c r="T473" s="99" t="s">
        <v>1172</v>
      </c>
      <c r="U473" s="99">
        <v>64</v>
      </c>
      <c r="V473" s="100" t="str">
        <f>VLOOKUP(D473,TIPOLOGIA!A:F,5,0)</f>
        <v>PRINCIPAL</v>
      </c>
      <c r="W473" s="100" t="str">
        <f>VLOOKUP(D473,TIPOLOGIA!A:F,6,0)</f>
        <v>TERRESTRE</v>
      </c>
      <c r="X473" s="99" t="s">
        <v>1329</v>
      </c>
      <c r="Y473" s="99">
        <v>1</v>
      </c>
      <c r="Z473" s="102">
        <f>IF(T473="SOPORTE_TELEFÓNICO",'TARIFAS 2025'!$B$14,IF(V473="PRINCIPAL",'TARIFAS 2025'!$B$11,IF(V473="INTERMEDIA",'TARIFAS 2025'!$C$11,IF(V473="LEJANA",'TARIFAS 2025'!$D$11))))</f>
        <v>31419</v>
      </c>
      <c r="AA473" s="102">
        <f t="shared" si="7"/>
        <v>31419</v>
      </c>
      <c r="AB473" s="91"/>
      <c r="AC473" s="91"/>
      <c r="AD473" s="91"/>
      <c r="AE473" s="91"/>
      <c r="AF473" s="91"/>
      <c r="AG473" s="91"/>
      <c r="AH473" s="91"/>
      <c r="AI473" s="91"/>
      <c r="AJ473" s="91"/>
      <c r="AK473" s="91"/>
      <c r="AL473" s="91"/>
      <c r="AM473" s="91"/>
      <c r="AN473" s="91"/>
      <c r="AO473" s="91"/>
      <c r="AP473" s="91"/>
      <c r="AQ473" s="91"/>
      <c r="AR473" s="91"/>
      <c r="AS473" s="91"/>
      <c r="AT473" s="91"/>
      <c r="AU473" s="91"/>
      <c r="AV473" s="91"/>
      <c r="AW473" s="91"/>
      <c r="AX473" s="91"/>
      <c r="AY473" s="91"/>
      <c r="AZ473" s="91"/>
      <c r="BA473" s="91"/>
      <c r="BB473" s="91"/>
      <c r="BC473" s="91"/>
      <c r="BD473" s="91"/>
      <c r="BE473" s="91"/>
      <c r="BF473" s="91"/>
      <c r="BG473" s="91"/>
    </row>
    <row r="474" spans="1:59" ht="15.6" x14ac:dyDescent="0.3">
      <c r="A474" s="99" t="s">
        <v>68</v>
      </c>
      <c r="B474" s="100" t="str">
        <f>VLOOKUP(A474,'CENTROS DE COSTOS'!A:D,2,0)</f>
        <v>0036-0001</v>
      </c>
      <c r="C474" s="100" t="str">
        <f>VLOOKUP(A474,'CENTROS DE COSTOS'!A:D,3,0)</f>
        <v>Wompi Costa</v>
      </c>
      <c r="D474" s="99">
        <v>8001</v>
      </c>
      <c r="E474" s="99">
        <v>3104505</v>
      </c>
      <c r="F474" s="99">
        <v>79503</v>
      </c>
      <c r="G474" s="100" t="s">
        <v>33</v>
      </c>
      <c r="H474" s="99" t="s">
        <v>253</v>
      </c>
      <c r="I474" s="99" t="s">
        <v>68</v>
      </c>
      <c r="J474" s="99" t="s">
        <v>2128</v>
      </c>
      <c r="K474" s="100" t="s">
        <v>1170</v>
      </c>
      <c r="L474" s="99" t="s">
        <v>7504</v>
      </c>
      <c r="M474" s="101">
        <v>45995.646527777782</v>
      </c>
      <c r="N474" s="101">
        <v>45997.532638888893</v>
      </c>
      <c r="O474" s="100" t="s">
        <v>35</v>
      </c>
      <c r="P474" s="100" t="s">
        <v>35</v>
      </c>
      <c r="Q474" s="99" t="s">
        <v>1414</v>
      </c>
      <c r="R474" s="99" t="s">
        <v>1415</v>
      </c>
      <c r="S474" s="99" t="s">
        <v>9597</v>
      </c>
      <c r="T474" s="99" t="s">
        <v>1172</v>
      </c>
      <c r="U474" s="99">
        <v>24</v>
      </c>
      <c r="V474" s="100" t="str">
        <f>VLOOKUP(D474,TIPOLOGIA!A:F,5,0)</f>
        <v>PRINCIPAL</v>
      </c>
      <c r="W474" s="100" t="str">
        <f>VLOOKUP(D474,TIPOLOGIA!A:F,6,0)</f>
        <v>TERRESTRE</v>
      </c>
      <c r="X474" s="99" t="s">
        <v>1329</v>
      </c>
      <c r="Y474" s="99">
        <v>1</v>
      </c>
      <c r="Z474" s="102">
        <f>IF(T474="SOPORTE_TELEFÓNICO",'TARIFAS 2025'!$B$14,IF(V474="PRINCIPAL",'TARIFAS 2025'!$B$11,IF(V474="INTERMEDIA",'TARIFAS 2025'!$C$11,IF(V474="LEJANA",'TARIFAS 2025'!$D$11))))</f>
        <v>31419</v>
      </c>
      <c r="AA474" s="102">
        <f t="shared" si="7"/>
        <v>31419</v>
      </c>
      <c r="AB474" s="91"/>
      <c r="AC474" s="91"/>
      <c r="AD474" s="91"/>
      <c r="AE474" s="91"/>
      <c r="AF474" s="91"/>
      <c r="AG474" s="91"/>
      <c r="AH474" s="91"/>
      <c r="AI474" s="91"/>
      <c r="AJ474" s="91"/>
      <c r="AK474" s="91"/>
      <c r="AL474" s="91"/>
      <c r="AM474" s="91"/>
      <c r="AN474" s="91"/>
      <c r="AO474" s="91"/>
      <c r="AP474" s="91"/>
      <c r="AQ474" s="91"/>
      <c r="AR474" s="91"/>
      <c r="AS474" s="91"/>
      <c r="AT474" s="91"/>
      <c r="AU474" s="91"/>
      <c r="AV474" s="91"/>
      <c r="AW474" s="91"/>
      <c r="AX474" s="91"/>
      <c r="AY474" s="91"/>
      <c r="AZ474" s="91"/>
      <c r="BA474" s="91"/>
      <c r="BB474" s="91"/>
      <c r="BC474" s="91"/>
      <c r="BD474" s="91"/>
      <c r="BE474" s="91"/>
      <c r="BF474" s="91"/>
      <c r="BG474" s="91"/>
    </row>
    <row r="475" spans="1:59" ht="15.6" x14ac:dyDescent="0.3">
      <c r="A475" s="99" t="s">
        <v>96</v>
      </c>
      <c r="B475" s="100" t="str">
        <f>VLOOKUP(A475,'CENTROS DE COSTOS'!A:D,2,0)</f>
        <v>0036-0007</v>
      </c>
      <c r="C475" s="100" t="str">
        <f>VLOOKUP(A475,'CENTROS DE COSTOS'!A:D,3,0)</f>
        <v>Wompi Santander</v>
      </c>
      <c r="D475" s="99">
        <v>15001</v>
      </c>
      <c r="E475" s="99">
        <v>3105401</v>
      </c>
      <c r="F475" s="99">
        <v>58652</v>
      </c>
      <c r="G475" s="100" t="s">
        <v>33</v>
      </c>
      <c r="H475" s="99" t="s">
        <v>322</v>
      </c>
      <c r="I475" s="99" t="s">
        <v>96</v>
      </c>
      <c r="J475" s="99" t="s">
        <v>6090</v>
      </c>
      <c r="K475" s="100" t="s">
        <v>1170</v>
      </c>
      <c r="L475" s="99" t="s">
        <v>7505</v>
      </c>
      <c r="M475" s="101">
        <v>45996.333333333343</v>
      </c>
      <c r="N475" s="101">
        <v>45997.535416666673</v>
      </c>
      <c r="O475" s="100" t="s">
        <v>35</v>
      </c>
      <c r="P475" s="100" t="s">
        <v>35</v>
      </c>
      <c r="Q475" s="99" t="s">
        <v>1414</v>
      </c>
      <c r="R475" s="99" t="s">
        <v>1415</v>
      </c>
      <c r="S475" s="99" t="s">
        <v>9598</v>
      </c>
      <c r="T475" s="99" t="s">
        <v>1172</v>
      </c>
      <c r="U475" s="99">
        <v>32</v>
      </c>
      <c r="V475" s="100" t="str">
        <f>VLOOKUP(D475,TIPOLOGIA!A:F,5,0)</f>
        <v>PRINCIPAL</v>
      </c>
      <c r="W475" s="100" t="str">
        <f>VLOOKUP(D475,TIPOLOGIA!A:F,6,0)</f>
        <v>TERRESTRE</v>
      </c>
      <c r="X475" s="99" t="s">
        <v>1184</v>
      </c>
      <c r="Y475" s="99">
        <v>1</v>
      </c>
      <c r="Z475" s="102">
        <f>IF(T475="SOPORTE_TELEFÓNICO",'TARIFAS 2025'!$B$14,IF(V475="PRINCIPAL",'TARIFAS 2025'!$B$11,IF(V475="INTERMEDIA",'TARIFAS 2025'!$C$11,IF(V475="LEJANA",'TARIFAS 2025'!$D$11))))</f>
        <v>31419</v>
      </c>
      <c r="AA475" s="102">
        <f t="shared" si="7"/>
        <v>31419</v>
      </c>
      <c r="AB475" s="91"/>
      <c r="AC475" s="91"/>
      <c r="AD475" s="91"/>
      <c r="AE475" s="91"/>
      <c r="AF475" s="91"/>
      <c r="AG475" s="91"/>
      <c r="AH475" s="91"/>
      <c r="AI475" s="91"/>
      <c r="AJ475" s="91"/>
      <c r="AK475" s="91"/>
      <c r="AL475" s="91"/>
      <c r="AM475" s="91"/>
      <c r="AN475" s="91"/>
      <c r="AO475" s="91"/>
      <c r="AP475" s="91"/>
      <c r="AQ475" s="91"/>
      <c r="AR475" s="91"/>
      <c r="AS475" s="91"/>
      <c r="AT475" s="91"/>
      <c r="AU475" s="91"/>
      <c r="AV475" s="91"/>
      <c r="AW475" s="91"/>
      <c r="AX475" s="91"/>
      <c r="AY475" s="91"/>
      <c r="AZ475" s="91"/>
      <c r="BA475" s="91"/>
      <c r="BB475" s="91"/>
      <c r="BC475" s="91"/>
      <c r="BD475" s="91"/>
      <c r="BE475" s="91"/>
      <c r="BF475" s="91"/>
      <c r="BG475" s="91"/>
    </row>
    <row r="476" spans="1:59" ht="15.6" x14ac:dyDescent="0.3">
      <c r="A476" s="99" t="s">
        <v>71</v>
      </c>
      <c r="B476" s="100" t="str">
        <f>VLOOKUP(A476,'CENTROS DE COSTOS'!A:D,2,0)</f>
        <v>0036-0004</v>
      </c>
      <c r="C476" s="100" t="str">
        <f>VLOOKUP(A476,'CENTROS DE COSTOS'!A:D,3,0)</f>
        <v>Wompi Centro</v>
      </c>
      <c r="D476" s="99">
        <v>25290</v>
      </c>
      <c r="E476" s="99">
        <v>3086326</v>
      </c>
      <c r="F476" s="99">
        <v>60377</v>
      </c>
      <c r="G476" s="100" t="s">
        <v>33</v>
      </c>
      <c r="H476" s="99" t="s">
        <v>618</v>
      </c>
      <c r="I476" s="99" t="s">
        <v>652</v>
      </c>
      <c r="J476" s="99" t="s">
        <v>1965</v>
      </c>
      <c r="K476" s="100" t="s">
        <v>1170</v>
      </c>
      <c r="L476" s="99" t="s">
        <v>7506</v>
      </c>
      <c r="M476" s="101">
        <v>45992.667361111111</v>
      </c>
      <c r="N476" s="101">
        <v>45997.538888888892</v>
      </c>
      <c r="O476" s="100" t="s">
        <v>35</v>
      </c>
      <c r="P476" s="100" t="s">
        <v>35</v>
      </c>
      <c r="Q476" s="99" t="s">
        <v>1414</v>
      </c>
      <c r="R476" s="99" t="s">
        <v>1415</v>
      </c>
      <c r="S476" s="99" t="s">
        <v>9599</v>
      </c>
      <c r="T476" s="99" t="s">
        <v>1416</v>
      </c>
      <c r="U476" s="99">
        <v>64</v>
      </c>
      <c r="V476" s="100" t="str">
        <f>VLOOKUP(D476,TIPOLOGIA!A:F,5,0)</f>
        <v>INTERMEDIA</v>
      </c>
      <c r="W476" s="100" t="str">
        <f>VLOOKUP(D476,TIPOLOGIA!A:F,6,0)</f>
        <v>TERRESTRE</v>
      </c>
      <c r="X476" s="99" t="s">
        <v>1198</v>
      </c>
      <c r="Y476" s="99">
        <v>1</v>
      </c>
      <c r="Z476" s="102">
        <f>IF(T476="SOPORTE_TELEFÓNICO",'TARIFAS 2025'!$B$14,IF(V476="PRINCIPAL",'TARIFAS 2025'!$B$11,IF(V476="INTERMEDIA",'TARIFAS 2025'!$C$11,IF(V476="LEJANA",'TARIFAS 2025'!$D$11))))</f>
        <v>36351</v>
      </c>
      <c r="AA476" s="102">
        <f t="shared" si="7"/>
        <v>36351</v>
      </c>
      <c r="AB476" s="91"/>
      <c r="AC476" s="91"/>
      <c r="AD476" s="91"/>
      <c r="AE476" s="91"/>
      <c r="AF476" s="91"/>
      <c r="AG476" s="91"/>
      <c r="AH476" s="91"/>
      <c r="AI476" s="91"/>
      <c r="AJ476" s="91"/>
      <c r="AK476" s="91"/>
      <c r="AL476" s="91"/>
      <c r="AM476" s="91"/>
      <c r="AN476" s="91"/>
      <c r="AO476" s="91"/>
      <c r="AP476" s="91"/>
      <c r="AQ476" s="91"/>
      <c r="AR476" s="91"/>
      <c r="AS476" s="91"/>
      <c r="AT476" s="91"/>
      <c r="AU476" s="91"/>
      <c r="AV476" s="91"/>
      <c r="AW476" s="91"/>
      <c r="AX476" s="91"/>
      <c r="AY476" s="91"/>
      <c r="AZ476" s="91"/>
      <c r="BA476" s="91"/>
      <c r="BB476" s="91"/>
      <c r="BC476" s="91"/>
      <c r="BD476" s="91"/>
      <c r="BE476" s="91"/>
      <c r="BF476" s="91"/>
      <c r="BG476" s="91"/>
    </row>
    <row r="477" spans="1:59" ht="15.6" x14ac:dyDescent="0.3">
      <c r="A477" s="99" t="s">
        <v>77</v>
      </c>
      <c r="B477" s="100" t="str">
        <f>VLOOKUP(A477,'CENTROS DE COSTOS'!A:D,2,0)</f>
        <v>0036-0003</v>
      </c>
      <c r="C477" s="100" t="str">
        <f>VLOOKUP(A477,'CENTROS DE COSTOS'!A:D,3,0)</f>
        <v>Wompi Suroccidente</v>
      </c>
      <c r="D477" s="99">
        <v>19698</v>
      </c>
      <c r="E477" s="99">
        <v>3099493</v>
      </c>
      <c r="F477" s="99">
        <v>66893</v>
      </c>
      <c r="G477" s="100" t="s">
        <v>33</v>
      </c>
      <c r="H477" s="99" t="s">
        <v>498</v>
      </c>
      <c r="I477" s="99" t="s">
        <v>527</v>
      </c>
      <c r="J477" s="99" t="s">
        <v>1527</v>
      </c>
      <c r="K477" s="100" t="s">
        <v>1170</v>
      </c>
      <c r="L477" s="99" t="s">
        <v>7507</v>
      </c>
      <c r="M477" s="101">
        <v>45995.333333333343</v>
      </c>
      <c r="N477" s="101">
        <v>45997.547222222223</v>
      </c>
      <c r="O477" s="100" t="s">
        <v>35</v>
      </c>
      <c r="P477" s="100" t="s">
        <v>35</v>
      </c>
      <c r="Q477" s="99" t="s">
        <v>1414</v>
      </c>
      <c r="R477" s="99" t="s">
        <v>1415</v>
      </c>
      <c r="S477" s="99" t="s">
        <v>9600</v>
      </c>
      <c r="T477" s="99" t="s">
        <v>1416</v>
      </c>
      <c r="U477" s="99">
        <v>32</v>
      </c>
      <c r="V477" s="100" t="str">
        <f>VLOOKUP(D477,TIPOLOGIA!A:F,5,0)</f>
        <v>INTERMEDIA</v>
      </c>
      <c r="W477" s="100" t="str">
        <f>VLOOKUP(D477,TIPOLOGIA!A:F,6,0)</f>
        <v>TERRESTRE</v>
      </c>
      <c r="X477" s="99" t="s">
        <v>1464</v>
      </c>
      <c r="Y477" s="99">
        <v>1</v>
      </c>
      <c r="Z477" s="102">
        <f>IF(T477="SOPORTE_TELEFÓNICO",'TARIFAS 2025'!$B$14,IF(V477="PRINCIPAL",'TARIFAS 2025'!$B$11,IF(V477="INTERMEDIA",'TARIFAS 2025'!$C$11,IF(V477="LEJANA",'TARIFAS 2025'!$D$11))))</f>
        <v>36351</v>
      </c>
      <c r="AA477" s="102">
        <f t="shared" si="7"/>
        <v>36351</v>
      </c>
      <c r="AB477" s="91"/>
      <c r="AC477" s="91"/>
      <c r="AD477" s="91"/>
      <c r="AE477" s="91"/>
      <c r="AF477" s="91"/>
      <c r="AG477" s="91"/>
      <c r="AH477" s="91"/>
      <c r="AI477" s="91"/>
      <c r="AJ477" s="91"/>
      <c r="AK477" s="91"/>
      <c r="AL477" s="91"/>
      <c r="AM477" s="91"/>
      <c r="AN477" s="91"/>
      <c r="AO477" s="91"/>
      <c r="AP477" s="91"/>
      <c r="AQ477" s="91"/>
      <c r="AR477" s="91"/>
      <c r="AS477" s="91"/>
      <c r="AT477" s="91"/>
      <c r="AU477" s="91"/>
      <c r="AV477" s="91"/>
      <c r="AW477" s="91"/>
      <c r="AX477" s="91"/>
      <c r="AY477" s="91"/>
      <c r="AZ477" s="91"/>
      <c r="BA477" s="91"/>
      <c r="BB477" s="91"/>
      <c r="BC477" s="91"/>
      <c r="BD477" s="91"/>
      <c r="BE477" s="91"/>
      <c r="BF477" s="91"/>
      <c r="BG477" s="91"/>
    </row>
    <row r="478" spans="1:59" ht="15.6" x14ac:dyDescent="0.3">
      <c r="A478" s="99" t="s">
        <v>71</v>
      </c>
      <c r="B478" s="100" t="str">
        <f>VLOOKUP(A478,'CENTROS DE COSTOS'!A:D,2,0)</f>
        <v>0036-0004</v>
      </c>
      <c r="C478" s="100" t="str">
        <f>VLOOKUP(A478,'CENTROS DE COSTOS'!A:D,3,0)</f>
        <v>Wompi Centro</v>
      </c>
      <c r="D478" s="99">
        <v>25035</v>
      </c>
      <c r="E478" s="99">
        <v>3103034</v>
      </c>
      <c r="F478" s="99">
        <v>49205</v>
      </c>
      <c r="G478" s="100" t="s">
        <v>33</v>
      </c>
      <c r="H478" s="99" t="s">
        <v>618</v>
      </c>
      <c r="I478" s="99" t="s">
        <v>625</v>
      </c>
      <c r="J478" s="99" t="s">
        <v>6091</v>
      </c>
      <c r="K478" s="100" t="s">
        <v>1170</v>
      </c>
      <c r="L478" s="99" t="s">
        <v>7508</v>
      </c>
      <c r="M478" s="101">
        <v>45995.486805555563</v>
      </c>
      <c r="N478" s="101">
        <v>45997.547222222223</v>
      </c>
      <c r="O478" s="100" t="s">
        <v>35</v>
      </c>
      <c r="P478" s="100" t="s">
        <v>35</v>
      </c>
      <c r="Q478" s="99" t="s">
        <v>1414</v>
      </c>
      <c r="R478" s="99" t="s">
        <v>1415</v>
      </c>
      <c r="S478" s="99" t="s">
        <v>9601</v>
      </c>
      <c r="T478" s="99" t="s">
        <v>1416</v>
      </c>
      <c r="U478" s="99">
        <v>32</v>
      </c>
      <c r="V478" s="100" t="str">
        <f>VLOOKUP(D478,TIPOLOGIA!A:F,5,0)</f>
        <v>INTERMEDIA</v>
      </c>
      <c r="W478" s="100" t="str">
        <f>VLOOKUP(D478,TIPOLOGIA!A:F,6,0)</f>
        <v>TERRESTRE</v>
      </c>
      <c r="X478" s="99" t="s">
        <v>2257</v>
      </c>
      <c r="Y478" s="99">
        <v>1</v>
      </c>
      <c r="Z478" s="102">
        <f>IF(T478="SOPORTE_TELEFÓNICO",'TARIFAS 2025'!$B$14,IF(V478="PRINCIPAL",'TARIFAS 2025'!$B$11,IF(V478="INTERMEDIA",'TARIFAS 2025'!$C$11,IF(V478="LEJANA",'TARIFAS 2025'!$D$11))))</f>
        <v>36351</v>
      </c>
      <c r="AA478" s="102">
        <f t="shared" si="7"/>
        <v>36351</v>
      </c>
      <c r="AB478" s="91"/>
      <c r="AC478" s="91"/>
      <c r="AD478" s="91"/>
      <c r="AE478" s="91"/>
      <c r="AF478" s="91"/>
      <c r="AG478" s="91"/>
      <c r="AH478" s="91"/>
      <c r="AI478" s="91"/>
      <c r="AJ478" s="91"/>
      <c r="AK478" s="91"/>
      <c r="AL478" s="91"/>
      <c r="AM478" s="91"/>
      <c r="AN478" s="91"/>
      <c r="AO478" s="91"/>
      <c r="AP478" s="91"/>
      <c r="AQ478" s="91"/>
      <c r="AR478" s="91"/>
      <c r="AS478" s="91"/>
      <c r="AT478" s="91"/>
      <c r="AU478" s="91"/>
      <c r="AV478" s="91"/>
      <c r="AW478" s="91"/>
      <c r="AX478" s="91"/>
      <c r="AY478" s="91"/>
      <c r="AZ478" s="91"/>
      <c r="BA478" s="91"/>
      <c r="BB478" s="91"/>
      <c r="BC478" s="91"/>
      <c r="BD478" s="91"/>
      <c r="BE478" s="91"/>
      <c r="BF478" s="91"/>
      <c r="BG478" s="91"/>
    </row>
    <row r="479" spans="1:59" ht="15.6" x14ac:dyDescent="0.3">
      <c r="A479" s="99" t="s">
        <v>74</v>
      </c>
      <c r="B479" s="100" t="str">
        <f>VLOOKUP(A479,'CENTROS DE COSTOS'!A:D,2,0)</f>
        <v>0036-0007</v>
      </c>
      <c r="C479" s="100" t="str">
        <f>VLOOKUP(A479,'CENTROS DE COSTOS'!A:D,3,0)</f>
        <v>Wompi Santander</v>
      </c>
      <c r="D479" s="99">
        <v>68547</v>
      </c>
      <c r="E479" s="99">
        <v>3097518</v>
      </c>
      <c r="F479" s="99">
        <v>76912</v>
      </c>
      <c r="G479" s="100" t="s">
        <v>33</v>
      </c>
      <c r="H479" s="99" t="s">
        <v>963</v>
      </c>
      <c r="I479" s="99" t="s">
        <v>1013</v>
      </c>
      <c r="J479" s="99" t="s">
        <v>6092</v>
      </c>
      <c r="K479" s="100" t="s">
        <v>1170</v>
      </c>
      <c r="L479" s="99" t="s">
        <v>7509</v>
      </c>
      <c r="M479" s="101">
        <v>45994.543055555558</v>
      </c>
      <c r="N479" s="101">
        <v>45997.54791666667</v>
      </c>
      <c r="O479" s="100" t="s">
        <v>35</v>
      </c>
      <c r="P479" s="100" t="s">
        <v>35</v>
      </c>
      <c r="Q479" s="99" t="s">
        <v>1414</v>
      </c>
      <c r="R479" s="99" t="s">
        <v>1415</v>
      </c>
      <c r="S479" s="99" t="s">
        <v>9602</v>
      </c>
      <c r="T479" s="99" t="s">
        <v>1416</v>
      </c>
      <c r="U479" s="99">
        <v>16</v>
      </c>
      <c r="V479" s="100" t="str">
        <f>VLOOKUP(D479,TIPOLOGIA!A:F,5,0)</f>
        <v>INTERMEDIA</v>
      </c>
      <c r="W479" s="100" t="str">
        <f>VLOOKUP(D479,TIPOLOGIA!A:F,6,0)</f>
        <v>TERRESTRE</v>
      </c>
      <c r="X479" s="99" t="s">
        <v>2255</v>
      </c>
      <c r="Y479" s="99">
        <v>1</v>
      </c>
      <c r="Z479" s="102">
        <f>IF(T479="SOPORTE_TELEFÓNICO",'TARIFAS 2025'!$B$14,IF(V479="PRINCIPAL",'TARIFAS 2025'!$B$11,IF(V479="INTERMEDIA",'TARIFAS 2025'!$C$11,IF(V479="LEJANA",'TARIFAS 2025'!$D$11))))</f>
        <v>36351</v>
      </c>
      <c r="AA479" s="102">
        <f t="shared" si="7"/>
        <v>36351</v>
      </c>
      <c r="AB479" s="91"/>
      <c r="AC479" s="91"/>
      <c r="AD479" s="91"/>
      <c r="AE479" s="91"/>
      <c r="AF479" s="91"/>
      <c r="AG479" s="91"/>
      <c r="AH479" s="91"/>
      <c r="AI479" s="91"/>
      <c r="AJ479" s="91"/>
      <c r="AK479" s="91"/>
      <c r="AL479" s="91"/>
      <c r="AM479" s="91"/>
      <c r="AN479" s="91"/>
      <c r="AO479" s="91"/>
      <c r="AP479" s="91"/>
      <c r="AQ479" s="91"/>
      <c r="AR479" s="91"/>
      <c r="AS479" s="91"/>
      <c r="AT479" s="91"/>
      <c r="AU479" s="91"/>
      <c r="AV479" s="91"/>
      <c r="AW479" s="91"/>
      <c r="AX479" s="91"/>
      <c r="AY479" s="91"/>
      <c r="AZ479" s="91"/>
      <c r="BA479" s="91"/>
      <c r="BB479" s="91"/>
      <c r="BC479" s="91"/>
      <c r="BD479" s="91"/>
      <c r="BE479" s="91"/>
      <c r="BF479" s="91"/>
      <c r="BG479" s="91"/>
    </row>
    <row r="480" spans="1:59" ht="15.6" x14ac:dyDescent="0.3">
      <c r="A480" s="99" t="s">
        <v>91</v>
      </c>
      <c r="B480" s="100" t="str">
        <f>VLOOKUP(A480,'CENTROS DE COSTOS'!A:D,2,0)</f>
        <v>0036-0003</v>
      </c>
      <c r="C480" s="100" t="str">
        <f>VLOOKUP(A480,'CENTROS DE COSTOS'!A:D,3,0)</f>
        <v>Wompi Suroccidente</v>
      </c>
      <c r="D480" s="99">
        <v>52215</v>
      </c>
      <c r="E480" s="99">
        <v>3081394</v>
      </c>
      <c r="F480" s="99">
        <v>74006</v>
      </c>
      <c r="G480" s="100" t="s">
        <v>33</v>
      </c>
      <c r="H480" s="99" t="s">
        <v>133</v>
      </c>
      <c r="I480" s="99" t="s">
        <v>276</v>
      </c>
      <c r="J480" s="99" t="s">
        <v>6093</v>
      </c>
      <c r="K480" s="100" t="s">
        <v>1170</v>
      </c>
      <c r="L480" s="99" t="s">
        <v>7510</v>
      </c>
      <c r="M480" s="101">
        <v>45992.394444444442</v>
      </c>
      <c r="N480" s="101">
        <v>45997.548611111109</v>
      </c>
      <c r="O480" s="100" t="s">
        <v>35</v>
      </c>
      <c r="P480" s="100" t="s">
        <v>35</v>
      </c>
      <c r="Q480" s="99" t="s">
        <v>1414</v>
      </c>
      <c r="R480" s="99" t="s">
        <v>1415</v>
      </c>
      <c r="S480" s="99" t="s">
        <v>9603</v>
      </c>
      <c r="T480" s="99" t="s">
        <v>1416</v>
      </c>
      <c r="U480" s="99">
        <v>8</v>
      </c>
      <c r="V480" s="100" t="str">
        <f>VLOOKUP(D480,TIPOLOGIA!A:F,5,0)</f>
        <v>INTERMEDIA</v>
      </c>
      <c r="W480" s="100" t="str">
        <f>VLOOKUP(D480,TIPOLOGIA!A:F,6,0)</f>
        <v>TERRESTRE</v>
      </c>
      <c r="X480" s="99" t="s">
        <v>2257</v>
      </c>
      <c r="Y480" s="99">
        <v>1</v>
      </c>
      <c r="Z480" s="102">
        <f>IF(T480="SOPORTE_TELEFÓNICO",'TARIFAS 2025'!$B$14,IF(V480="PRINCIPAL",'TARIFAS 2025'!$B$11,IF(V480="INTERMEDIA",'TARIFAS 2025'!$C$11,IF(V480="LEJANA",'TARIFAS 2025'!$D$11))))</f>
        <v>36351</v>
      </c>
      <c r="AA480" s="102">
        <f t="shared" si="7"/>
        <v>36351</v>
      </c>
      <c r="AB480" s="91"/>
      <c r="AC480" s="91"/>
      <c r="AD480" s="91"/>
      <c r="AE480" s="91"/>
      <c r="AF480" s="91"/>
      <c r="AG480" s="91"/>
      <c r="AH480" s="91"/>
      <c r="AI480" s="91"/>
      <c r="AJ480" s="91"/>
      <c r="AK480" s="91"/>
      <c r="AL480" s="91"/>
      <c r="AM480" s="91"/>
      <c r="AN480" s="91"/>
      <c r="AO480" s="91"/>
      <c r="AP480" s="91"/>
      <c r="AQ480" s="91"/>
      <c r="AR480" s="91"/>
      <c r="AS480" s="91"/>
      <c r="AT480" s="91"/>
      <c r="AU480" s="91"/>
      <c r="AV480" s="91"/>
      <c r="AW480" s="91"/>
      <c r="AX480" s="91"/>
      <c r="AY480" s="91"/>
      <c r="AZ480" s="91"/>
      <c r="BA480" s="91"/>
      <c r="BB480" s="91"/>
      <c r="BC480" s="91"/>
      <c r="BD480" s="91"/>
      <c r="BE480" s="91"/>
      <c r="BF480" s="91"/>
      <c r="BG480" s="91"/>
    </row>
    <row r="481" spans="1:59" ht="15.6" x14ac:dyDescent="0.3">
      <c r="A481" s="99" t="s">
        <v>89</v>
      </c>
      <c r="B481" s="100" t="str">
        <f>VLOOKUP(A481,'CENTROS DE COSTOS'!A:D,2,0)</f>
        <v>0036-0001</v>
      </c>
      <c r="C481" s="100" t="str">
        <f>VLOOKUP(A481,'CENTROS DE COSTOS'!A:D,3,0)</f>
        <v>Wompi Costa</v>
      </c>
      <c r="D481" s="99">
        <v>23660</v>
      </c>
      <c r="E481" s="99">
        <v>3060867</v>
      </c>
      <c r="F481" s="99">
        <v>81430</v>
      </c>
      <c r="G481" s="100" t="s">
        <v>33</v>
      </c>
      <c r="H481" s="99" t="s">
        <v>276</v>
      </c>
      <c r="I481" s="99" t="s">
        <v>610</v>
      </c>
      <c r="J481" s="99" t="s">
        <v>6094</v>
      </c>
      <c r="K481" s="100" t="s">
        <v>1170</v>
      </c>
      <c r="L481" s="99" t="s">
        <v>7511</v>
      </c>
      <c r="M481" s="101">
        <v>45986.571527777778</v>
      </c>
      <c r="N481" s="101">
        <v>45997.674305555563</v>
      </c>
      <c r="O481" s="100" t="s">
        <v>35</v>
      </c>
      <c r="P481" s="100" t="s">
        <v>35</v>
      </c>
      <c r="Q481" s="99" t="s">
        <v>1414</v>
      </c>
      <c r="R481" s="99" t="s">
        <v>1415</v>
      </c>
      <c r="S481" s="99" t="s">
        <v>9604</v>
      </c>
      <c r="T481" s="99" t="s">
        <v>1416</v>
      </c>
      <c r="U481" s="99">
        <v>8</v>
      </c>
      <c r="V481" s="100" t="str">
        <f>VLOOKUP(D481,TIPOLOGIA!A:F,5,0)</f>
        <v>INTERMEDIA</v>
      </c>
      <c r="W481" s="100" t="str">
        <f>VLOOKUP(D481,TIPOLOGIA!A:F,6,0)</f>
        <v>TERRESTRE</v>
      </c>
      <c r="X481" s="99" t="s">
        <v>1563</v>
      </c>
      <c r="Y481" s="99">
        <v>1</v>
      </c>
      <c r="Z481" s="102">
        <f>IF(T481="SOPORTE_TELEFÓNICO",'TARIFAS 2025'!$B$14,IF(V481="PRINCIPAL",'TARIFAS 2025'!$B$11,IF(V481="INTERMEDIA",'TARIFAS 2025'!$C$11,IF(V481="LEJANA",'TARIFAS 2025'!$D$11))))</f>
        <v>36351</v>
      </c>
      <c r="AA481" s="102">
        <f t="shared" si="7"/>
        <v>36351</v>
      </c>
      <c r="AB481" s="91"/>
      <c r="AC481" s="91"/>
      <c r="AD481" s="91"/>
      <c r="AE481" s="91"/>
      <c r="AF481" s="91"/>
      <c r="AG481" s="91"/>
      <c r="AH481" s="91"/>
      <c r="AI481" s="91"/>
      <c r="AJ481" s="91"/>
      <c r="AK481" s="91"/>
      <c r="AL481" s="91"/>
      <c r="AM481" s="91"/>
      <c r="AN481" s="91"/>
      <c r="AO481" s="91"/>
      <c r="AP481" s="91"/>
      <c r="AQ481" s="91"/>
      <c r="AR481" s="91"/>
      <c r="AS481" s="91"/>
      <c r="AT481" s="91"/>
      <c r="AU481" s="91"/>
      <c r="AV481" s="91"/>
      <c r="AW481" s="91"/>
      <c r="AX481" s="91"/>
      <c r="AY481" s="91"/>
      <c r="AZ481" s="91"/>
      <c r="BA481" s="91"/>
      <c r="BB481" s="91"/>
      <c r="BC481" s="91"/>
      <c r="BD481" s="91"/>
      <c r="BE481" s="91"/>
      <c r="BF481" s="91"/>
      <c r="BG481" s="91"/>
    </row>
    <row r="482" spans="1:59" ht="15.6" x14ac:dyDescent="0.3">
      <c r="A482" s="99" t="s">
        <v>71</v>
      </c>
      <c r="B482" s="100" t="str">
        <f>VLOOKUP(A482,'CENTROS DE COSTOS'!A:D,2,0)</f>
        <v>0036-0004</v>
      </c>
      <c r="C482" s="100" t="str">
        <f>VLOOKUP(A482,'CENTROS DE COSTOS'!A:D,3,0)</f>
        <v>Wompi Centro</v>
      </c>
      <c r="D482" s="99">
        <v>11001</v>
      </c>
      <c r="E482" s="99">
        <v>3078603</v>
      </c>
      <c r="F482" s="99">
        <v>74826</v>
      </c>
      <c r="G482" s="100" t="s">
        <v>33</v>
      </c>
      <c r="H482" s="99" t="s">
        <v>618</v>
      </c>
      <c r="I482" s="99" t="s">
        <v>71</v>
      </c>
      <c r="J482" s="99" t="s">
        <v>6095</v>
      </c>
      <c r="K482" s="100" t="s">
        <v>1170</v>
      </c>
      <c r="L482" s="99" t="s">
        <v>7512</v>
      </c>
      <c r="M482" s="101">
        <v>45992.333333333343</v>
      </c>
      <c r="N482" s="101">
        <v>45997.690972222219</v>
      </c>
      <c r="O482" s="100" t="s">
        <v>35</v>
      </c>
      <c r="P482" s="100" t="s">
        <v>35</v>
      </c>
      <c r="Q482" s="99" t="s">
        <v>1414</v>
      </c>
      <c r="R482" s="99" t="s">
        <v>1415</v>
      </c>
      <c r="S482" s="99" t="s">
        <v>9605</v>
      </c>
      <c r="T482" s="99" t="s">
        <v>1172</v>
      </c>
      <c r="U482" s="99">
        <v>24</v>
      </c>
      <c r="V482" s="100" t="str">
        <f>VLOOKUP(D482,TIPOLOGIA!A:F,5,0)</f>
        <v>PRINCIPAL</v>
      </c>
      <c r="W482" s="100" t="str">
        <f>VLOOKUP(D482,TIPOLOGIA!A:F,6,0)</f>
        <v>TERRESTRE</v>
      </c>
      <c r="X482" s="99" t="s">
        <v>1225</v>
      </c>
      <c r="Y482" s="99">
        <v>1</v>
      </c>
      <c r="Z482" s="102">
        <f>IF(T482="SOPORTE_TELEFÓNICO",'TARIFAS 2025'!$B$14,IF(V482="PRINCIPAL",'TARIFAS 2025'!$B$11,IF(V482="INTERMEDIA",'TARIFAS 2025'!$C$11,IF(V482="LEJANA",'TARIFAS 2025'!$D$11))))</f>
        <v>31419</v>
      </c>
      <c r="AA482" s="102">
        <f t="shared" si="7"/>
        <v>31419</v>
      </c>
      <c r="AB482" s="91"/>
      <c r="AC482" s="91"/>
      <c r="AD482" s="91"/>
      <c r="AE482" s="91"/>
      <c r="AF482" s="91"/>
      <c r="AG482" s="91"/>
      <c r="AH482" s="91"/>
      <c r="AI482" s="91"/>
      <c r="AJ482" s="91"/>
      <c r="AK482" s="91"/>
      <c r="AL482" s="91"/>
      <c r="AM482" s="91"/>
      <c r="AN482" s="91"/>
      <c r="AO482" s="91"/>
      <c r="AP482" s="91"/>
      <c r="AQ482" s="91"/>
      <c r="AR482" s="91"/>
      <c r="AS482" s="91"/>
      <c r="AT482" s="91"/>
      <c r="AU482" s="91"/>
      <c r="AV482" s="91"/>
      <c r="AW482" s="91"/>
      <c r="AX482" s="91"/>
      <c r="AY482" s="91"/>
      <c r="AZ482" s="91"/>
      <c r="BA482" s="91"/>
      <c r="BB482" s="91"/>
      <c r="BC482" s="91"/>
      <c r="BD482" s="91"/>
      <c r="BE482" s="91"/>
      <c r="BF482" s="91"/>
      <c r="BG482" s="91"/>
    </row>
    <row r="483" spans="1:59" ht="15.6" x14ac:dyDescent="0.3">
      <c r="A483" s="99" t="s">
        <v>90</v>
      </c>
      <c r="B483" s="100" t="str">
        <f>VLOOKUP(A483,'CENTROS DE COSTOS'!A:D,2,0)</f>
        <v>0036-0006</v>
      </c>
      <c r="C483" s="100" t="str">
        <f>VLOOKUP(A483,'CENTROS DE COSTOS'!A:D,3,0)</f>
        <v>Wompi Oriente</v>
      </c>
      <c r="D483" s="99">
        <v>18001</v>
      </c>
      <c r="E483" s="99">
        <v>3092554</v>
      </c>
      <c r="F483" s="99">
        <v>80015</v>
      </c>
      <c r="G483" s="100" t="s">
        <v>33</v>
      </c>
      <c r="H483" s="99" t="s">
        <v>466</v>
      </c>
      <c r="I483" s="99" t="s">
        <v>82</v>
      </c>
      <c r="J483" s="99" t="s">
        <v>6096</v>
      </c>
      <c r="K483" s="100" t="s">
        <v>1170</v>
      </c>
      <c r="L483" s="99" t="s">
        <v>7513</v>
      </c>
      <c r="M483" s="101">
        <v>45993.640972222223</v>
      </c>
      <c r="N483" s="101">
        <v>45997.698611111111</v>
      </c>
      <c r="O483" s="100" t="s">
        <v>35</v>
      </c>
      <c r="P483" s="100" t="s">
        <v>35</v>
      </c>
      <c r="Q483" s="99" t="s">
        <v>1414</v>
      </c>
      <c r="R483" s="99" t="s">
        <v>1415</v>
      </c>
      <c r="S483" s="99" t="s">
        <v>9606</v>
      </c>
      <c r="T483" s="99" t="s">
        <v>1172</v>
      </c>
      <c r="U483" s="99">
        <v>16</v>
      </c>
      <c r="V483" s="100" t="str">
        <f>VLOOKUP(D483,TIPOLOGIA!A:F,5,0)</f>
        <v>LEJANA</v>
      </c>
      <c r="W483" s="100" t="str">
        <f>VLOOKUP(D483,TIPOLOGIA!A:F,6,0)</f>
        <v>TERRESTRE</v>
      </c>
      <c r="X483" s="99" t="s">
        <v>1217</v>
      </c>
      <c r="Y483" s="99">
        <v>1</v>
      </c>
      <c r="Z483" s="102">
        <f>IF(T483="SOPORTE_TELEFÓNICO",'TARIFAS 2025'!$B$14,IF(V483="PRINCIPAL",'TARIFAS 2025'!$B$11,IF(V483="INTERMEDIA",'TARIFAS 2025'!$C$11,IF(V483="LEJANA",'TARIFAS 2025'!$D$11))))</f>
        <v>40250</v>
      </c>
      <c r="AA483" s="102">
        <f t="shared" si="7"/>
        <v>40250</v>
      </c>
      <c r="AB483" s="91"/>
      <c r="AC483" s="91"/>
      <c r="AD483" s="91"/>
      <c r="AE483" s="91"/>
      <c r="AF483" s="91"/>
      <c r="AG483" s="91"/>
      <c r="AH483" s="91"/>
      <c r="AI483" s="91"/>
      <c r="AJ483" s="91"/>
      <c r="AK483" s="91"/>
      <c r="AL483" s="91"/>
      <c r="AM483" s="91"/>
      <c r="AN483" s="91"/>
      <c r="AO483" s="91"/>
      <c r="AP483" s="91"/>
      <c r="AQ483" s="91"/>
      <c r="AR483" s="91"/>
      <c r="AS483" s="91"/>
      <c r="AT483" s="91"/>
      <c r="AU483" s="91"/>
      <c r="AV483" s="91"/>
      <c r="AW483" s="91"/>
      <c r="AX483" s="91"/>
      <c r="AY483" s="91"/>
      <c r="AZ483" s="91"/>
      <c r="BA483" s="91"/>
      <c r="BB483" s="91"/>
      <c r="BC483" s="91"/>
      <c r="BD483" s="91"/>
      <c r="BE483" s="91"/>
      <c r="BF483" s="91"/>
      <c r="BG483" s="91"/>
    </row>
    <row r="484" spans="1:59" ht="15.6" x14ac:dyDescent="0.3">
      <c r="A484" s="99" t="s">
        <v>68</v>
      </c>
      <c r="B484" s="100" t="str">
        <f>VLOOKUP(A484,'CENTROS DE COSTOS'!A:D,2,0)</f>
        <v>0036-0001</v>
      </c>
      <c r="C484" s="100" t="str">
        <f>VLOOKUP(A484,'CENTROS DE COSTOS'!A:D,3,0)</f>
        <v>Wompi Costa</v>
      </c>
      <c r="D484" s="99">
        <v>8001</v>
      </c>
      <c r="E484" s="99">
        <v>3092637</v>
      </c>
      <c r="F484" s="99">
        <v>70043</v>
      </c>
      <c r="G484" s="100" t="s">
        <v>33</v>
      </c>
      <c r="H484" s="99" t="s">
        <v>253</v>
      </c>
      <c r="I484" s="99" t="s">
        <v>68</v>
      </c>
      <c r="J484" s="99" t="s">
        <v>1721</v>
      </c>
      <c r="K484" s="100" t="s">
        <v>1170</v>
      </c>
      <c r="L484" s="99" t="s">
        <v>7514</v>
      </c>
      <c r="M484" s="101">
        <v>45993.645138888889</v>
      </c>
      <c r="N484" s="101">
        <v>45997.699305555558</v>
      </c>
      <c r="O484" s="100" t="s">
        <v>35</v>
      </c>
      <c r="P484" s="100" t="s">
        <v>35</v>
      </c>
      <c r="Q484" s="99" t="s">
        <v>1414</v>
      </c>
      <c r="R484" s="99" t="s">
        <v>1415</v>
      </c>
      <c r="S484" s="99" t="s">
        <v>9607</v>
      </c>
      <c r="T484" s="99" t="s">
        <v>1172</v>
      </c>
      <c r="U484" s="99">
        <v>40</v>
      </c>
      <c r="V484" s="100" t="str">
        <f>VLOOKUP(D484,TIPOLOGIA!A:F,5,0)</f>
        <v>PRINCIPAL</v>
      </c>
      <c r="W484" s="100" t="str">
        <f>VLOOKUP(D484,TIPOLOGIA!A:F,6,0)</f>
        <v>TERRESTRE</v>
      </c>
      <c r="X484" s="99" t="s">
        <v>1329</v>
      </c>
      <c r="Y484" s="99">
        <v>1</v>
      </c>
      <c r="Z484" s="102">
        <f>IF(T484="SOPORTE_TELEFÓNICO",'TARIFAS 2025'!$B$14,IF(V484="PRINCIPAL",'TARIFAS 2025'!$B$11,IF(V484="INTERMEDIA",'TARIFAS 2025'!$C$11,IF(V484="LEJANA",'TARIFAS 2025'!$D$11))))</f>
        <v>31419</v>
      </c>
      <c r="AA484" s="102">
        <f t="shared" si="7"/>
        <v>31419</v>
      </c>
      <c r="AB484" s="91"/>
      <c r="AC484" s="91"/>
      <c r="AD484" s="91"/>
      <c r="AE484" s="91"/>
      <c r="AF484" s="91"/>
      <c r="AG484" s="91"/>
      <c r="AH484" s="91"/>
      <c r="AI484" s="91"/>
      <c r="AJ484" s="91"/>
      <c r="AK484" s="91"/>
      <c r="AL484" s="91"/>
      <c r="AM484" s="91"/>
      <c r="AN484" s="91"/>
      <c r="AO484" s="91"/>
      <c r="AP484" s="91"/>
      <c r="AQ484" s="91"/>
      <c r="AR484" s="91"/>
      <c r="AS484" s="91"/>
      <c r="AT484" s="91"/>
      <c r="AU484" s="91"/>
      <c r="AV484" s="91"/>
      <c r="AW484" s="91"/>
      <c r="AX484" s="91"/>
      <c r="AY484" s="91"/>
      <c r="AZ484" s="91"/>
      <c r="BA484" s="91"/>
      <c r="BB484" s="91"/>
      <c r="BC484" s="91"/>
      <c r="BD484" s="91"/>
      <c r="BE484" s="91"/>
      <c r="BF484" s="91"/>
      <c r="BG484" s="91"/>
    </row>
    <row r="485" spans="1:59" ht="15.6" x14ac:dyDescent="0.3">
      <c r="A485" s="99" t="s">
        <v>71</v>
      </c>
      <c r="B485" s="100" t="str">
        <f>VLOOKUP(A485,'CENTROS DE COSTOS'!A:D,2,0)</f>
        <v>0036-0004</v>
      </c>
      <c r="C485" s="100" t="str">
        <f>VLOOKUP(A485,'CENTROS DE COSTOS'!A:D,3,0)</f>
        <v>Wompi Centro</v>
      </c>
      <c r="D485" s="99">
        <v>11001</v>
      </c>
      <c r="E485" s="99">
        <v>3092024</v>
      </c>
      <c r="F485" s="99">
        <v>79349</v>
      </c>
      <c r="G485" s="100" t="s">
        <v>33</v>
      </c>
      <c r="H485" s="99" t="s">
        <v>618</v>
      </c>
      <c r="I485" s="99" t="s">
        <v>71</v>
      </c>
      <c r="J485" s="99" t="s">
        <v>1886</v>
      </c>
      <c r="K485" s="100" t="s">
        <v>1170</v>
      </c>
      <c r="L485" s="99" t="s">
        <v>7515</v>
      </c>
      <c r="M485" s="101">
        <v>45993.602083333331</v>
      </c>
      <c r="N485" s="101">
        <v>45997.701388888891</v>
      </c>
      <c r="O485" s="100" t="s">
        <v>35</v>
      </c>
      <c r="P485" s="100" t="s">
        <v>35</v>
      </c>
      <c r="Q485" s="99" t="s">
        <v>1414</v>
      </c>
      <c r="R485" s="99" t="s">
        <v>1415</v>
      </c>
      <c r="S485" s="99" t="s">
        <v>9608</v>
      </c>
      <c r="T485" s="99" t="s">
        <v>1172</v>
      </c>
      <c r="U485" s="99">
        <v>24</v>
      </c>
      <c r="V485" s="100" t="str">
        <f>VLOOKUP(D485,TIPOLOGIA!A:F,5,0)</f>
        <v>PRINCIPAL</v>
      </c>
      <c r="W485" s="100" t="str">
        <f>VLOOKUP(D485,TIPOLOGIA!A:F,6,0)</f>
        <v>TERRESTRE</v>
      </c>
      <c r="X485" s="99" t="s">
        <v>1359</v>
      </c>
      <c r="Y485" s="99">
        <v>1</v>
      </c>
      <c r="Z485" s="102">
        <f>IF(T485="SOPORTE_TELEFÓNICO",'TARIFAS 2025'!$B$14,IF(V485="PRINCIPAL",'TARIFAS 2025'!$B$11,IF(V485="INTERMEDIA",'TARIFAS 2025'!$C$11,IF(V485="LEJANA",'TARIFAS 2025'!$D$11))))</f>
        <v>31419</v>
      </c>
      <c r="AA485" s="102">
        <f t="shared" si="7"/>
        <v>31419</v>
      </c>
      <c r="AB485" s="91"/>
      <c r="AC485" s="91"/>
      <c r="AD485" s="91"/>
      <c r="AE485" s="91"/>
      <c r="AF485" s="91"/>
      <c r="AG485" s="91"/>
      <c r="AH485" s="91"/>
      <c r="AI485" s="91"/>
      <c r="AJ485" s="91"/>
      <c r="AK485" s="91"/>
      <c r="AL485" s="91"/>
      <c r="AM485" s="91"/>
      <c r="AN485" s="91"/>
      <c r="AO485" s="91"/>
      <c r="AP485" s="91"/>
      <c r="AQ485" s="91"/>
      <c r="AR485" s="91"/>
      <c r="AS485" s="91"/>
      <c r="AT485" s="91"/>
      <c r="AU485" s="91"/>
      <c r="AV485" s="91"/>
      <c r="AW485" s="91"/>
      <c r="AX485" s="91"/>
      <c r="AY485" s="91"/>
      <c r="AZ485" s="91"/>
      <c r="BA485" s="91"/>
      <c r="BB485" s="91"/>
      <c r="BC485" s="91"/>
      <c r="BD485" s="91"/>
      <c r="BE485" s="91"/>
      <c r="BF485" s="91"/>
      <c r="BG485" s="91"/>
    </row>
    <row r="486" spans="1:59" ht="15.6" x14ac:dyDescent="0.3">
      <c r="A486" s="99" t="s">
        <v>92</v>
      </c>
      <c r="B486" s="100" t="str">
        <f>VLOOKUP(A486,'CENTROS DE COSTOS'!A:D,2,0)</f>
        <v>0036-0002</v>
      </c>
      <c r="C486" s="100" t="str">
        <f>VLOOKUP(A486,'CENTROS DE COSTOS'!A:D,3,0)</f>
        <v>Wompi Eje Cafetero</v>
      </c>
      <c r="D486" s="99">
        <v>63130</v>
      </c>
      <c r="E486" s="99">
        <v>3087290</v>
      </c>
      <c r="F486" s="99">
        <v>50393</v>
      </c>
      <c r="G486" s="100" t="s">
        <v>33</v>
      </c>
      <c r="H486" s="99" t="s">
        <v>939</v>
      </c>
      <c r="I486" s="99" t="s">
        <v>940</v>
      </c>
      <c r="J486" s="99" t="s">
        <v>6097</v>
      </c>
      <c r="K486" s="100" t="s">
        <v>1170</v>
      </c>
      <c r="L486" s="99" t="s">
        <v>7516</v>
      </c>
      <c r="M486" s="101">
        <v>45993.333333333343</v>
      </c>
      <c r="N486" s="101">
        <v>45997.704861111109</v>
      </c>
      <c r="O486" s="100" t="s">
        <v>35</v>
      </c>
      <c r="P486" s="100" t="s">
        <v>35</v>
      </c>
      <c r="Q486" s="99" t="s">
        <v>1414</v>
      </c>
      <c r="R486" s="99" t="s">
        <v>1415</v>
      </c>
      <c r="S486" s="99" t="s">
        <v>9609</v>
      </c>
      <c r="T486" s="99" t="s">
        <v>1172</v>
      </c>
      <c r="U486" s="99">
        <v>40</v>
      </c>
      <c r="V486" s="100" t="str">
        <f>VLOOKUP(D486,TIPOLOGIA!A:F,5,0)</f>
        <v>INTERMEDIA</v>
      </c>
      <c r="W486" s="100" t="str">
        <f>VLOOKUP(D486,TIPOLOGIA!A:F,6,0)</f>
        <v>TERRESTRE</v>
      </c>
      <c r="X486" s="99" t="s">
        <v>1231</v>
      </c>
      <c r="Y486" s="99">
        <v>1</v>
      </c>
      <c r="Z486" s="102">
        <f>IF(T486="SOPORTE_TELEFÓNICO",'TARIFAS 2025'!$B$14,IF(V486="PRINCIPAL",'TARIFAS 2025'!$B$11,IF(V486="INTERMEDIA",'TARIFAS 2025'!$C$11,IF(V486="LEJANA",'TARIFAS 2025'!$D$11))))</f>
        <v>36351</v>
      </c>
      <c r="AA486" s="102">
        <f t="shared" si="7"/>
        <v>36351</v>
      </c>
      <c r="AB486" s="91"/>
      <c r="AC486" s="91"/>
      <c r="AD486" s="91"/>
      <c r="AE486" s="91"/>
      <c r="AF486" s="91"/>
      <c r="AG486" s="91"/>
      <c r="AH486" s="91"/>
      <c r="AI486" s="91"/>
      <c r="AJ486" s="91"/>
      <c r="AK486" s="91"/>
      <c r="AL486" s="91"/>
      <c r="AM486" s="91"/>
      <c r="AN486" s="91"/>
      <c r="AO486" s="91"/>
      <c r="AP486" s="91"/>
      <c r="AQ486" s="91"/>
      <c r="AR486" s="91"/>
      <c r="AS486" s="91"/>
      <c r="AT486" s="91"/>
      <c r="AU486" s="91"/>
      <c r="AV486" s="91"/>
      <c r="AW486" s="91"/>
      <c r="AX486" s="91"/>
      <c r="AY486" s="91"/>
      <c r="AZ486" s="91"/>
      <c r="BA486" s="91"/>
      <c r="BB486" s="91"/>
      <c r="BC486" s="91"/>
      <c r="BD486" s="91"/>
      <c r="BE486" s="91"/>
      <c r="BF486" s="91"/>
      <c r="BG486" s="91"/>
    </row>
    <row r="487" spans="1:59" ht="15.6" x14ac:dyDescent="0.3">
      <c r="A487" s="99" t="s">
        <v>90</v>
      </c>
      <c r="B487" s="100" t="str">
        <f>VLOOKUP(A487,'CENTROS DE COSTOS'!A:D,2,0)</f>
        <v>0036-0006</v>
      </c>
      <c r="C487" s="100" t="str">
        <f>VLOOKUP(A487,'CENTROS DE COSTOS'!A:D,3,0)</f>
        <v>Wompi Oriente</v>
      </c>
      <c r="D487" s="99">
        <v>41001</v>
      </c>
      <c r="E487" s="99">
        <v>3109030</v>
      </c>
      <c r="F487" s="99">
        <v>21164</v>
      </c>
      <c r="G487" s="100" t="s">
        <v>33</v>
      </c>
      <c r="H487" s="99" t="s">
        <v>740</v>
      </c>
      <c r="I487" s="99" t="s">
        <v>90</v>
      </c>
      <c r="J487" s="99" t="s">
        <v>6098</v>
      </c>
      <c r="K487" s="100" t="s">
        <v>1170</v>
      </c>
      <c r="L487" s="99" t="s">
        <v>7517</v>
      </c>
      <c r="M487" s="101">
        <v>45996.604166666657</v>
      </c>
      <c r="N487" s="101">
        <v>45998.500694444447</v>
      </c>
      <c r="O487" s="100" t="s">
        <v>35</v>
      </c>
      <c r="P487" s="100" t="s">
        <v>35</v>
      </c>
      <c r="Q487" s="99" t="s">
        <v>1414</v>
      </c>
      <c r="R487" s="99" t="s">
        <v>1415</v>
      </c>
      <c r="S487" s="99" t="s">
        <v>9610</v>
      </c>
      <c r="T487" s="99" t="s">
        <v>1172</v>
      </c>
      <c r="U487" s="99">
        <v>48</v>
      </c>
      <c r="V487" s="100" t="str">
        <f>VLOOKUP(D487,TIPOLOGIA!A:F,5,0)</f>
        <v>PRINCIPAL</v>
      </c>
      <c r="W487" s="100" t="str">
        <f>VLOOKUP(D487,TIPOLOGIA!A:F,6,0)</f>
        <v>TERRESTRE</v>
      </c>
      <c r="X487" s="99" t="s">
        <v>1214</v>
      </c>
      <c r="Y487" s="99">
        <v>1</v>
      </c>
      <c r="Z487" s="102">
        <f>IF(T487="SOPORTE_TELEFÓNICO",'TARIFAS 2025'!$B$14,IF(V487="PRINCIPAL",'TARIFAS 2025'!$B$11,IF(V487="INTERMEDIA",'TARIFAS 2025'!$C$11,IF(V487="LEJANA",'TARIFAS 2025'!$D$11))))</f>
        <v>31419</v>
      </c>
      <c r="AA487" s="102">
        <f t="shared" si="7"/>
        <v>31419</v>
      </c>
      <c r="AB487" s="91"/>
      <c r="AC487" s="91"/>
      <c r="AD487" s="91"/>
      <c r="AE487" s="91"/>
      <c r="AF487" s="91"/>
      <c r="AG487" s="91"/>
      <c r="AH487" s="91"/>
      <c r="AI487" s="91"/>
      <c r="AJ487" s="91"/>
      <c r="AK487" s="91"/>
      <c r="AL487" s="91"/>
      <c r="AM487" s="91"/>
      <c r="AN487" s="91"/>
      <c r="AO487" s="91"/>
      <c r="AP487" s="91"/>
      <c r="AQ487" s="91"/>
      <c r="AR487" s="91"/>
      <c r="AS487" s="91"/>
      <c r="AT487" s="91"/>
      <c r="AU487" s="91"/>
      <c r="AV487" s="91"/>
      <c r="AW487" s="91"/>
      <c r="AX487" s="91"/>
      <c r="AY487" s="91"/>
      <c r="AZ487" s="91"/>
      <c r="BA487" s="91"/>
      <c r="BB487" s="91"/>
      <c r="BC487" s="91"/>
      <c r="BD487" s="91"/>
      <c r="BE487" s="91"/>
      <c r="BF487" s="91"/>
      <c r="BG487" s="91"/>
    </row>
    <row r="488" spans="1:59" ht="15.6" x14ac:dyDescent="0.3">
      <c r="A488" s="99" t="s">
        <v>98</v>
      </c>
      <c r="B488" s="100" t="str">
        <f>VLOOKUP(A488,'CENTROS DE COSTOS'!A:D,2,0)</f>
        <v>0036-0006</v>
      </c>
      <c r="C488" s="100" t="str">
        <f>VLOOKUP(A488,'CENTROS DE COSTOS'!A:D,3,0)</f>
        <v>Wompi Oriente</v>
      </c>
      <c r="D488" s="99">
        <v>50001</v>
      </c>
      <c r="E488" s="99">
        <v>3109317</v>
      </c>
      <c r="F488" s="99">
        <v>41234</v>
      </c>
      <c r="G488" s="100" t="s">
        <v>33</v>
      </c>
      <c r="H488" s="99" t="s">
        <v>814</v>
      </c>
      <c r="I488" s="99" t="s">
        <v>98</v>
      </c>
      <c r="J488" s="99" t="s">
        <v>6099</v>
      </c>
      <c r="K488" s="100" t="s">
        <v>1170</v>
      </c>
      <c r="L488" s="99" t="s">
        <v>7518</v>
      </c>
      <c r="M488" s="101">
        <v>45996.634722222218</v>
      </c>
      <c r="N488" s="101">
        <v>45998.502083333333</v>
      </c>
      <c r="O488" s="100" t="s">
        <v>35</v>
      </c>
      <c r="P488" s="100" t="s">
        <v>35</v>
      </c>
      <c r="Q488" s="99" t="s">
        <v>1414</v>
      </c>
      <c r="R488" s="99" t="s">
        <v>1415</v>
      </c>
      <c r="S488" s="99" t="s">
        <v>9611</v>
      </c>
      <c r="T488" s="99" t="s">
        <v>1172</v>
      </c>
      <c r="U488" s="99">
        <v>56</v>
      </c>
      <c r="V488" s="100" t="str">
        <f>VLOOKUP(D488,TIPOLOGIA!A:F,5,0)</f>
        <v>PRINCIPAL</v>
      </c>
      <c r="W488" s="100" t="str">
        <f>VLOOKUP(D488,TIPOLOGIA!A:F,6,0)</f>
        <v>TERRESTRE</v>
      </c>
      <c r="X488" s="99" t="s">
        <v>1352</v>
      </c>
      <c r="Y488" s="99">
        <v>1</v>
      </c>
      <c r="Z488" s="102">
        <f>IF(T488="SOPORTE_TELEFÓNICO",'TARIFAS 2025'!$B$14,IF(V488="PRINCIPAL",'TARIFAS 2025'!$B$11,IF(V488="INTERMEDIA",'TARIFAS 2025'!$C$11,IF(V488="LEJANA",'TARIFAS 2025'!$D$11))))</f>
        <v>31419</v>
      </c>
      <c r="AA488" s="102">
        <f t="shared" si="7"/>
        <v>31419</v>
      </c>
      <c r="AB488" s="91"/>
      <c r="AC488" s="91"/>
      <c r="AD488" s="91"/>
      <c r="AE488" s="91"/>
      <c r="AF488" s="91"/>
      <c r="AG488" s="91"/>
      <c r="AH488" s="91"/>
      <c r="AI488" s="91"/>
      <c r="AJ488" s="91"/>
      <c r="AK488" s="91"/>
      <c r="AL488" s="91"/>
      <c r="AM488" s="91"/>
      <c r="AN488" s="91"/>
      <c r="AO488" s="91"/>
      <c r="AP488" s="91"/>
      <c r="AQ488" s="91"/>
      <c r="AR488" s="91"/>
      <c r="AS488" s="91"/>
      <c r="AT488" s="91"/>
      <c r="AU488" s="91"/>
      <c r="AV488" s="91"/>
      <c r="AW488" s="91"/>
      <c r="AX488" s="91"/>
      <c r="AY488" s="91"/>
      <c r="AZ488" s="91"/>
      <c r="BA488" s="91"/>
      <c r="BB488" s="91"/>
      <c r="BC488" s="91"/>
      <c r="BD488" s="91"/>
      <c r="BE488" s="91"/>
      <c r="BF488" s="91"/>
      <c r="BG488" s="91"/>
    </row>
    <row r="489" spans="1:59" ht="15.6" x14ac:dyDescent="0.3">
      <c r="A489" s="99" t="s">
        <v>90</v>
      </c>
      <c r="B489" s="100" t="str">
        <f>VLOOKUP(A489,'CENTROS DE COSTOS'!A:D,2,0)</f>
        <v>0036-0006</v>
      </c>
      <c r="C489" s="100" t="str">
        <f>VLOOKUP(A489,'CENTROS DE COSTOS'!A:D,3,0)</f>
        <v>Wompi Oriente</v>
      </c>
      <c r="D489" s="99">
        <v>41001</v>
      </c>
      <c r="E489" s="99">
        <v>3108572</v>
      </c>
      <c r="F489" s="99">
        <v>80169</v>
      </c>
      <c r="G489" s="100" t="s">
        <v>33</v>
      </c>
      <c r="H489" s="99" t="s">
        <v>740</v>
      </c>
      <c r="I489" s="99" t="s">
        <v>90</v>
      </c>
      <c r="J489" s="99" t="s">
        <v>6100</v>
      </c>
      <c r="K489" s="100" t="s">
        <v>1170</v>
      </c>
      <c r="L489" s="99" t="s">
        <v>7519</v>
      </c>
      <c r="M489" s="101">
        <v>45996.55</v>
      </c>
      <c r="N489" s="101">
        <v>45998.506944444453</v>
      </c>
      <c r="O489" s="100" t="s">
        <v>35</v>
      </c>
      <c r="P489" s="100" t="s">
        <v>35</v>
      </c>
      <c r="Q489" s="99" t="s">
        <v>1414</v>
      </c>
      <c r="R489" s="99" t="s">
        <v>1415</v>
      </c>
      <c r="S489" s="99" t="s">
        <v>9612</v>
      </c>
      <c r="T489" s="99" t="s">
        <v>1172</v>
      </c>
      <c r="U489" s="99">
        <v>24</v>
      </c>
      <c r="V489" s="100" t="str">
        <f>VLOOKUP(D489,TIPOLOGIA!A:F,5,0)</f>
        <v>PRINCIPAL</v>
      </c>
      <c r="W489" s="100" t="str">
        <f>VLOOKUP(D489,TIPOLOGIA!A:F,6,0)</f>
        <v>TERRESTRE</v>
      </c>
      <c r="X489" s="99" t="s">
        <v>1177</v>
      </c>
      <c r="Y489" s="99">
        <v>1</v>
      </c>
      <c r="Z489" s="102">
        <f>IF(T489="SOPORTE_TELEFÓNICO",'TARIFAS 2025'!$B$14,IF(V489="PRINCIPAL",'TARIFAS 2025'!$B$11,IF(V489="INTERMEDIA",'TARIFAS 2025'!$C$11,IF(V489="LEJANA",'TARIFAS 2025'!$D$11))))</f>
        <v>31419</v>
      </c>
      <c r="AA489" s="102">
        <f t="shared" si="7"/>
        <v>31419</v>
      </c>
      <c r="AB489" s="91"/>
      <c r="AC489" s="91"/>
      <c r="AD489" s="91"/>
      <c r="AE489" s="91"/>
      <c r="AF489" s="91"/>
      <c r="AG489" s="91"/>
      <c r="AH489" s="91"/>
      <c r="AI489" s="91"/>
      <c r="AJ489" s="91"/>
      <c r="AK489" s="91"/>
      <c r="AL489" s="91"/>
      <c r="AM489" s="91"/>
      <c r="AN489" s="91"/>
      <c r="AO489" s="91"/>
      <c r="AP489" s="91"/>
      <c r="AQ489" s="91"/>
      <c r="AR489" s="91"/>
      <c r="AS489" s="91"/>
      <c r="AT489" s="91"/>
      <c r="AU489" s="91"/>
      <c r="AV489" s="91"/>
      <c r="AW489" s="91"/>
      <c r="AX489" s="91"/>
      <c r="AY489" s="91"/>
      <c r="AZ489" s="91"/>
      <c r="BA489" s="91"/>
      <c r="BB489" s="91"/>
      <c r="BC489" s="91"/>
      <c r="BD489" s="91"/>
      <c r="BE489" s="91"/>
      <c r="BF489" s="91"/>
      <c r="BG489" s="91"/>
    </row>
    <row r="490" spans="1:59" ht="15.6" x14ac:dyDescent="0.3">
      <c r="A490" s="99" t="s">
        <v>92</v>
      </c>
      <c r="B490" s="100" t="str">
        <f>VLOOKUP(A490,'CENTROS DE COSTOS'!A:D,2,0)</f>
        <v>0036-0002</v>
      </c>
      <c r="C490" s="100" t="str">
        <f>VLOOKUP(A490,'CENTROS DE COSTOS'!A:D,3,0)</f>
        <v>Wompi Eje Cafetero</v>
      </c>
      <c r="D490" s="99">
        <v>66001</v>
      </c>
      <c r="E490" s="99">
        <v>3108645</v>
      </c>
      <c r="F490" s="99">
        <v>46241</v>
      </c>
      <c r="G490" s="100" t="s">
        <v>33</v>
      </c>
      <c r="H490" s="99" t="s">
        <v>458</v>
      </c>
      <c r="I490" s="99" t="s">
        <v>92</v>
      </c>
      <c r="J490" s="99" t="s">
        <v>6101</v>
      </c>
      <c r="K490" s="100" t="s">
        <v>1170</v>
      </c>
      <c r="L490" s="99" t="s">
        <v>7520</v>
      </c>
      <c r="M490" s="101">
        <v>45996.538194444453</v>
      </c>
      <c r="N490" s="101">
        <v>45998.507638888892</v>
      </c>
      <c r="O490" s="100" t="s">
        <v>35</v>
      </c>
      <c r="P490" s="100" t="s">
        <v>35</v>
      </c>
      <c r="Q490" s="99" t="s">
        <v>1414</v>
      </c>
      <c r="R490" s="99" t="s">
        <v>1415</v>
      </c>
      <c r="S490" s="99" t="s">
        <v>9613</v>
      </c>
      <c r="T490" s="99" t="s">
        <v>1172</v>
      </c>
      <c r="U490" s="99">
        <v>48</v>
      </c>
      <c r="V490" s="100" t="str">
        <f>VLOOKUP(D490,TIPOLOGIA!A:F,5,0)</f>
        <v>PRINCIPAL</v>
      </c>
      <c r="W490" s="100" t="str">
        <f>VLOOKUP(D490,TIPOLOGIA!A:F,6,0)</f>
        <v>TERRESTRE</v>
      </c>
      <c r="X490" s="99" t="s">
        <v>1175</v>
      </c>
      <c r="Y490" s="99">
        <v>1</v>
      </c>
      <c r="Z490" s="102">
        <f>IF(T490="SOPORTE_TELEFÓNICO",'TARIFAS 2025'!$B$14,IF(V490="PRINCIPAL",'TARIFAS 2025'!$B$11,IF(V490="INTERMEDIA",'TARIFAS 2025'!$C$11,IF(V490="LEJANA",'TARIFAS 2025'!$D$11))))</f>
        <v>31419</v>
      </c>
      <c r="AA490" s="102">
        <f t="shared" si="7"/>
        <v>31419</v>
      </c>
      <c r="AB490" s="91"/>
      <c r="AC490" s="91"/>
      <c r="AD490" s="91"/>
      <c r="AE490" s="91"/>
      <c r="AF490" s="91"/>
      <c r="AG490" s="91"/>
      <c r="AH490" s="91"/>
      <c r="AI490" s="91"/>
      <c r="AJ490" s="91"/>
      <c r="AK490" s="91"/>
      <c r="AL490" s="91"/>
      <c r="AM490" s="91"/>
      <c r="AN490" s="91"/>
      <c r="AO490" s="91"/>
      <c r="AP490" s="91"/>
      <c r="AQ490" s="91"/>
      <c r="AR490" s="91"/>
      <c r="AS490" s="91"/>
      <c r="AT490" s="91"/>
      <c r="AU490" s="91"/>
      <c r="AV490" s="91"/>
      <c r="AW490" s="91"/>
      <c r="AX490" s="91"/>
      <c r="AY490" s="91"/>
      <c r="AZ490" s="91"/>
      <c r="BA490" s="91"/>
      <c r="BB490" s="91"/>
      <c r="BC490" s="91"/>
      <c r="BD490" s="91"/>
      <c r="BE490" s="91"/>
      <c r="BF490" s="91"/>
      <c r="BG490" s="91"/>
    </row>
    <row r="491" spans="1:59" ht="15.6" x14ac:dyDescent="0.3">
      <c r="A491" s="99" t="s">
        <v>80</v>
      </c>
      <c r="B491" s="100" t="str">
        <f>VLOOKUP(A491,'CENTROS DE COSTOS'!A:D,2,0)</f>
        <v>0036-0001</v>
      </c>
      <c r="C491" s="100" t="str">
        <f>VLOOKUP(A491,'CENTROS DE COSTOS'!A:D,3,0)</f>
        <v>Wompi Costa</v>
      </c>
      <c r="D491" s="99">
        <v>13001</v>
      </c>
      <c r="E491" s="99">
        <v>3108375</v>
      </c>
      <c r="F491" s="99">
        <v>27489</v>
      </c>
      <c r="G491" s="100" t="s">
        <v>33</v>
      </c>
      <c r="H491" s="99" t="s">
        <v>275</v>
      </c>
      <c r="I491" s="99" t="s">
        <v>80</v>
      </c>
      <c r="J491" s="99" t="s">
        <v>6102</v>
      </c>
      <c r="K491" s="100" t="s">
        <v>1170</v>
      </c>
      <c r="L491" s="99" t="s">
        <v>7521</v>
      </c>
      <c r="M491" s="101">
        <v>45996.544444444437</v>
      </c>
      <c r="N491" s="101">
        <v>45998.509027777778</v>
      </c>
      <c r="O491" s="100" t="s">
        <v>35</v>
      </c>
      <c r="P491" s="100" t="s">
        <v>35</v>
      </c>
      <c r="Q491" s="99" t="s">
        <v>1414</v>
      </c>
      <c r="R491" s="99" t="s">
        <v>1415</v>
      </c>
      <c r="S491" s="99" t="s">
        <v>9614</v>
      </c>
      <c r="T491" s="99" t="s">
        <v>1172</v>
      </c>
      <c r="U491" s="99">
        <v>16</v>
      </c>
      <c r="V491" s="100" t="str">
        <f>VLOOKUP(D491,TIPOLOGIA!A:F,5,0)</f>
        <v>PRINCIPAL</v>
      </c>
      <c r="W491" s="100" t="str">
        <f>VLOOKUP(D491,TIPOLOGIA!A:F,6,0)</f>
        <v>TERRESTRE</v>
      </c>
      <c r="X491" s="99" t="s">
        <v>1855</v>
      </c>
      <c r="Y491" s="99">
        <v>1</v>
      </c>
      <c r="Z491" s="102">
        <f>IF(T491="SOPORTE_TELEFÓNICO",'TARIFAS 2025'!$B$14,IF(V491="PRINCIPAL",'TARIFAS 2025'!$B$11,IF(V491="INTERMEDIA",'TARIFAS 2025'!$C$11,IF(V491="LEJANA",'TARIFAS 2025'!$D$11))))</f>
        <v>31419</v>
      </c>
      <c r="AA491" s="102">
        <f t="shared" si="7"/>
        <v>31419</v>
      </c>
      <c r="AB491" s="91"/>
      <c r="AC491" s="91"/>
      <c r="AD491" s="91"/>
      <c r="AE491" s="91"/>
      <c r="AF491" s="91"/>
      <c r="AG491" s="91"/>
      <c r="AH491" s="91"/>
      <c r="AI491" s="91"/>
      <c r="AJ491" s="91"/>
      <c r="AK491" s="91"/>
      <c r="AL491" s="91"/>
      <c r="AM491" s="91"/>
      <c r="AN491" s="91"/>
      <c r="AO491" s="91"/>
      <c r="AP491" s="91"/>
      <c r="AQ491" s="91"/>
      <c r="AR491" s="91"/>
      <c r="AS491" s="91"/>
      <c r="AT491" s="91"/>
      <c r="AU491" s="91"/>
      <c r="AV491" s="91"/>
      <c r="AW491" s="91"/>
      <c r="AX491" s="91"/>
      <c r="AY491" s="91"/>
      <c r="AZ491" s="91"/>
      <c r="BA491" s="91"/>
      <c r="BB491" s="91"/>
      <c r="BC491" s="91"/>
      <c r="BD491" s="91"/>
      <c r="BE491" s="91"/>
      <c r="BF491" s="91"/>
      <c r="BG491" s="91"/>
    </row>
    <row r="492" spans="1:59" ht="15.6" x14ac:dyDescent="0.3">
      <c r="A492" s="99" t="s">
        <v>68</v>
      </c>
      <c r="B492" s="100" t="str">
        <f>VLOOKUP(A492,'CENTROS DE COSTOS'!A:D,2,0)</f>
        <v>0036-0001</v>
      </c>
      <c r="C492" s="100" t="str">
        <f>VLOOKUP(A492,'CENTROS DE COSTOS'!A:D,3,0)</f>
        <v>Wompi Costa</v>
      </c>
      <c r="D492" s="99">
        <v>8758</v>
      </c>
      <c r="E492" s="99">
        <v>3108370</v>
      </c>
      <c r="F492" s="99">
        <v>79419</v>
      </c>
      <c r="G492" s="100" t="s">
        <v>33</v>
      </c>
      <c r="H492" s="99" t="s">
        <v>253</v>
      </c>
      <c r="I492" s="99" t="s">
        <v>270</v>
      </c>
      <c r="J492" s="99" t="s">
        <v>1476</v>
      </c>
      <c r="K492" s="100" t="s">
        <v>1170</v>
      </c>
      <c r="L492" s="99" t="s">
        <v>7522</v>
      </c>
      <c r="M492" s="101">
        <v>45996.539583333331</v>
      </c>
      <c r="N492" s="101">
        <v>45998.510416666657</v>
      </c>
      <c r="O492" s="100" t="s">
        <v>35</v>
      </c>
      <c r="P492" s="100" t="s">
        <v>35</v>
      </c>
      <c r="Q492" s="99" t="s">
        <v>1414</v>
      </c>
      <c r="R492" s="99" t="s">
        <v>1415</v>
      </c>
      <c r="S492" s="99" t="s">
        <v>9615</v>
      </c>
      <c r="T492" s="99" t="s">
        <v>1172</v>
      </c>
      <c r="U492" s="99">
        <v>24</v>
      </c>
      <c r="V492" s="100" t="str">
        <f>VLOOKUP(D492,TIPOLOGIA!A:F,5,0)</f>
        <v>PRINCIPAL</v>
      </c>
      <c r="W492" s="100" t="str">
        <f>VLOOKUP(D492,TIPOLOGIA!A:F,6,0)</f>
        <v>TERRESTRE</v>
      </c>
      <c r="X492" s="99" t="s">
        <v>1196</v>
      </c>
      <c r="Y492" s="99">
        <v>1</v>
      </c>
      <c r="Z492" s="102">
        <f>IF(T492="SOPORTE_TELEFÓNICO",'TARIFAS 2025'!$B$14,IF(V492="PRINCIPAL",'TARIFAS 2025'!$B$11,IF(V492="INTERMEDIA",'TARIFAS 2025'!$C$11,IF(V492="LEJANA",'TARIFAS 2025'!$D$11))))</f>
        <v>31419</v>
      </c>
      <c r="AA492" s="102">
        <f t="shared" si="7"/>
        <v>31419</v>
      </c>
      <c r="AB492" s="91"/>
      <c r="AC492" s="91"/>
      <c r="AD492" s="91"/>
      <c r="AE492" s="91"/>
      <c r="AF492" s="91"/>
      <c r="AG492" s="91"/>
      <c r="AH492" s="91"/>
      <c r="AI492" s="91"/>
      <c r="AJ492" s="91"/>
      <c r="AK492" s="91"/>
      <c r="AL492" s="91"/>
      <c r="AM492" s="91"/>
      <c r="AN492" s="91"/>
      <c r="AO492" s="91"/>
      <c r="AP492" s="91"/>
      <c r="AQ492" s="91"/>
      <c r="AR492" s="91"/>
      <c r="AS492" s="91"/>
      <c r="AT492" s="91"/>
      <c r="AU492" s="91"/>
      <c r="AV492" s="91"/>
      <c r="AW492" s="91"/>
      <c r="AX492" s="91"/>
      <c r="AY492" s="91"/>
      <c r="AZ492" s="91"/>
      <c r="BA492" s="91"/>
      <c r="BB492" s="91"/>
      <c r="BC492" s="91"/>
      <c r="BD492" s="91"/>
      <c r="BE492" s="91"/>
      <c r="BF492" s="91"/>
      <c r="BG492" s="91"/>
    </row>
    <row r="493" spans="1:59" ht="15.6" x14ac:dyDescent="0.3">
      <c r="A493" s="99" t="s">
        <v>71</v>
      </c>
      <c r="B493" s="100" t="str">
        <f>VLOOKUP(A493,'CENTROS DE COSTOS'!A:D,2,0)</f>
        <v>0036-0004</v>
      </c>
      <c r="C493" s="100" t="str">
        <f>VLOOKUP(A493,'CENTROS DE COSTOS'!A:D,3,0)</f>
        <v>Wompi Centro</v>
      </c>
      <c r="D493" s="99">
        <v>11001</v>
      </c>
      <c r="E493" s="99">
        <v>3108159</v>
      </c>
      <c r="F493" s="99">
        <v>57628</v>
      </c>
      <c r="G493" s="100" t="s">
        <v>33</v>
      </c>
      <c r="H493" s="99" t="s">
        <v>618</v>
      </c>
      <c r="I493" s="99" t="s">
        <v>71</v>
      </c>
      <c r="J493" s="99" t="s">
        <v>6103</v>
      </c>
      <c r="K493" s="100" t="s">
        <v>1170</v>
      </c>
      <c r="L493" s="99" t="s">
        <v>7523</v>
      </c>
      <c r="M493" s="101">
        <v>45996.501388888893</v>
      </c>
      <c r="N493" s="101">
        <v>45998.535416666673</v>
      </c>
      <c r="O493" s="100" t="s">
        <v>35</v>
      </c>
      <c r="P493" s="100" t="s">
        <v>35</v>
      </c>
      <c r="Q493" s="99" t="s">
        <v>1414</v>
      </c>
      <c r="R493" s="99" t="s">
        <v>1415</v>
      </c>
      <c r="S493" s="99" t="s">
        <v>9616</v>
      </c>
      <c r="T493" s="99" t="s">
        <v>1172</v>
      </c>
      <c r="U493" s="99">
        <v>64</v>
      </c>
      <c r="V493" s="100" t="str">
        <f>VLOOKUP(D493,TIPOLOGIA!A:F,5,0)</f>
        <v>PRINCIPAL</v>
      </c>
      <c r="W493" s="100" t="str">
        <f>VLOOKUP(D493,TIPOLOGIA!A:F,6,0)</f>
        <v>TERRESTRE</v>
      </c>
      <c r="X493" s="99" t="s">
        <v>1396</v>
      </c>
      <c r="Y493" s="99">
        <v>1</v>
      </c>
      <c r="Z493" s="102">
        <f>IF(T493="SOPORTE_TELEFÓNICO",'TARIFAS 2025'!$B$14,IF(V493="PRINCIPAL",'TARIFAS 2025'!$B$11,IF(V493="INTERMEDIA",'TARIFAS 2025'!$C$11,IF(V493="LEJANA",'TARIFAS 2025'!$D$11))))</f>
        <v>31419</v>
      </c>
      <c r="AA493" s="102">
        <f t="shared" si="7"/>
        <v>31419</v>
      </c>
      <c r="AB493" s="91"/>
      <c r="AC493" s="91"/>
      <c r="AD493" s="91"/>
      <c r="AE493" s="91"/>
      <c r="AF493" s="91"/>
      <c r="AG493" s="91"/>
      <c r="AH493" s="91"/>
      <c r="AI493" s="91"/>
      <c r="AJ493" s="91"/>
      <c r="AK493" s="91"/>
      <c r="AL493" s="91"/>
      <c r="AM493" s="91"/>
      <c r="AN493" s="91"/>
      <c r="AO493" s="91"/>
      <c r="AP493" s="91"/>
      <c r="AQ493" s="91"/>
      <c r="AR493" s="91"/>
      <c r="AS493" s="91"/>
      <c r="AT493" s="91"/>
      <c r="AU493" s="91"/>
      <c r="AV493" s="91"/>
      <c r="AW493" s="91"/>
      <c r="AX493" s="91"/>
      <c r="AY493" s="91"/>
      <c r="AZ493" s="91"/>
      <c r="BA493" s="91"/>
      <c r="BB493" s="91"/>
      <c r="BC493" s="91"/>
      <c r="BD493" s="91"/>
      <c r="BE493" s="91"/>
      <c r="BF493" s="91"/>
      <c r="BG493" s="91"/>
    </row>
    <row r="494" spans="1:59" ht="15.6" x14ac:dyDescent="0.3">
      <c r="A494" s="99" t="s">
        <v>91</v>
      </c>
      <c r="B494" s="100" t="str">
        <f>VLOOKUP(A494,'CENTROS DE COSTOS'!A:D,2,0)</f>
        <v>0036-0003</v>
      </c>
      <c r="C494" s="100" t="str">
        <f>VLOOKUP(A494,'CENTROS DE COSTOS'!A:D,3,0)</f>
        <v>Wompi Suroccidente</v>
      </c>
      <c r="D494" s="99">
        <v>52001</v>
      </c>
      <c r="E494" s="99">
        <v>3108356</v>
      </c>
      <c r="F494" s="99">
        <v>78280</v>
      </c>
      <c r="G494" s="100" t="s">
        <v>33</v>
      </c>
      <c r="H494" s="99" t="s">
        <v>133</v>
      </c>
      <c r="I494" s="99" t="s">
        <v>91</v>
      </c>
      <c r="J494" s="99" t="s">
        <v>6104</v>
      </c>
      <c r="K494" s="100" t="s">
        <v>1170</v>
      </c>
      <c r="L494" s="99" t="s">
        <v>7524</v>
      </c>
      <c r="M494" s="101">
        <v>45996.522916666669</v>
      </c>
      <c r="N494" s="101">
        <v>45998.538888888892</v>
      </c>
      <c r="O494" s="100" t="s">
        <v>35</v>
      </c>
      <c r="P494" s="100" t="s">
        <v>35</v>
      </c>
      <c r="Q494" s="99" t="s">
        <v>1414</v>
      </c>
      <c r="R494" s="99" t="s">
        <v>1415</v>
      </c>
      <c r="S494" s="99" t="s">
        <v>9617</v>
      </c>
      <c r="T494" s="99" t="s">
        <v>1172</v>
      </c>
      <c r="U494" s="99">
        <v>32</v>
      </c>
      <c r="V494" s="100" t="str">
        <f>VLOOKUP(D494,TIPOLOGIA!A:F,5,0)</f>
        <v>PRINCIPAL</v>
      </c>
      <c r="W494" s="100" t="str">
        <f>VLOOKUP(D494,TIPOLOGIA!A:F,6,0)</f>
        <v>TERRESTRE</v>
      </c>
      <c r="X494" s="99" t="s">
        <v>1206</v>
      </c>
      <c r="Y494" s="99">
        <v>1</v>
      </c>
      <c r="Z494" s="102">
        <f>IF(T494="SOPORTE_TELEFÓNICO",'TARIFAS 2025'!$B$14,IF(V494="PRINCIPAL",'TARIFAS 2025'!$B$11,IF(V494="INTERMEDIA",'TARIFAS 2025'!$C$11,IF(V494="LEJANA",'TARIFAS 2025'!$D$11))))</f>
        <v>31419</v>
      </c>
      <c r="AA494" s="102">
        <f t="shared" si="7"/>
        <v>31419</v>
      </c>
      <c r="AB494" s="91"/>
      <c r="AC494" s="91"/>
      <c r="AD494" s="91"/>
      <c r="AE494" s="91"/>
      <c r="AF494" s="91"/>
      <c r="AG494" s="91"/>
      <c r="AH494" s="91"/>
      <c r="AI494" s="91"/>
      <c r="AJ494" s="91"/>
      <c r="AK494" s="91"/>
      <c r="AL494" s="91"/>
      <c r="AM494" s="91"/>
      <c r="AN494" s="91"/>
      <c r="AO494" s="91"/>
      <c r="AP494" s="91"/>
      <c r="AQ494" s="91"/>
      <c r="AR494" s="91"/>
      <c r="AS494" s="91"/>
      <c r="AT494" s="91"/>
      <c r="AU494" s="91"/>
      <c r="AV494" s="91"/>
      <c r="AW494" s="91"/>
      <c r="AX494" s="91"/>
      <c r="AY494" s="91"/>
      <c r="AZ494" s="91"/>
      <c r="BA494" s="91"/>
      <c r="BB494" s="91"/>
      <c r="BC494" s="91"/>
      <c r="BD494" s="91"/>
      <c r="BE494" s="91"/>
      <c r="BF494" s="91"/>
      <c r="BG494" s="91"/>
    </row>
    <row r="495" spans="1:59" ht="15.6" x14ac:dyDescent="0.3">
      <c r="A495" s="99" t="s">
        <v>68</v>
      </c>
      <c r="B495" s="100" t="str">
        <f>VLOOKUP(A495,'CENTROS DE COSTOS'!A:D,2,0)</f>
        <v>0036-0001</v>
      </c>
      <c r="C495" s="100" t="str">
        <f>VLOOKUP(A495,'CENTROS DE COSTOS'!A:D,3,0)</f>
        <v>Wompi Costa</v>
      </c>
      <c r="D495" s="99">
        <v>8001</v>
      </c>
      <c r="E495" s="99">
        <v>3108309</v>
      </c>
      <c r="F495" s="99">
        <v>79737</v>
      </c>
      <c r="G495" s="100" t="s">
        <v>33</v>
      </c>
      <c r="H495" s="99" t="s">
        <v>253</v>
      </c>
      <c r="I495" s="99" t="s">
        <v>68</v>
      </c>
      <c r="J495" s="99" t="s">
        <v>6105</v>
      </c>
      <c r="K495" s="100" t="s">
        <v>1170</v>
      </c>
      <c r="L495" s="99" t="s">
        <v>7525</v>
      </c>
      <c r="M495" s="101">
        <v>45996.504166666673</v>
      </c>
      <c r="N495" s="101">
        <v>45998.540277777778</v>
      </c>
      <c r="O495" s="100" t="s">
        <v>35</v>
      </c>
      <c r="P495" s="100" t="s">
        <v>35</v>
      </c>
      <c r="Q495" s="99" t="s">
        <v>1414</v>
      </c>
      <c r="R495" s="99" t="s">
        <v>1415</v>
      </c>
      <c r="S495" s="99" t="s">
        <v>9618</v>
      </c>
      <c r="T495" s="99" t="s">
        <v>1172</v>
      </c>
      <c r="U495" s="99">
        <v>16</v>
      </c>
      <c r="V495" s="100" t="str">
        <f>VLOOKUP(D495,TIPOLOGIA!A:F,5,0)</f>
        <v>PRINCIPAL</v>
      </c>
      <c r="W495" s="100" t="str">
        <f>VLOOKUP(D495,TIPOLOGIA!A:F,6,0)</f>
        <v>TERRESTRE</v>
      </c>
      <c r="X495" s="99" t="s">
        <v>1329</v>
      </c>
      <c r="Y495" s="99">
        <v>1</v>
      </c>
      <c r="Z495" s="102">
        <f>IF(T495="SOPORTE_TELEFÓNICO",'TARIFAS 2025'!$B$14,IF(V495="PRINCIPAL",'TARIFAS 2025'!$B$11,IF(V495="INTERMEDIA",'TARIFAS 2025'!$C$11,IF(V495="LEJANA",'TARIFAS 2025'!$D$11))))</f>
        <v>31419</v>
      </c>
      <c r="AA495" s="102">
        <f t="shared" si="7"/>
        <v>31419</v>
      </c>
      <c r="AB495" s="91"/>
      <c r="AC495" s="91"/>
      <c r="AD495" s="91"/>
      <c r="AE495" s="91"/>
      <c r="AF495" s="91"/>
      <c r="AG495" s="91"/>
      <c r="AH495" s="91"/>
      <c r="AI495" s="91"/>
      <c r="AJ495" s="91"/>
      <c r="AK495" s="91"/>
      <c r="AL495" s="91"/>
      <c r="AM495" s="91"/>
      <c r="AN495" s="91"/>
      <c r="AO495" s="91"/>
      <c r="AP495" s="91"/>
      <c r="AQ495" s="91"/>
      <c r="AR495" s="91"/>
      <c r="AS495" s="91"/>
      <c r="AT495" s="91"/>
      <c r="AU495" s="91"/>
      <c r="AV495" s="91"/>
      <c r="AW495" s="91"/>
      <c r="AX495" s="91"/>
      <c r="AY495" s="91"/>
      <c r="AZ495" s="91"/>
      <c r="BA495" s="91"/>
      <c r="BB495" s="91"/>
      <c r="BC495" s="91"/>
      <c r="BD495" s="91"/>
      <c r="BE495" s="91"/>
      <c r="BF495" s="91"/>
      <c r="BG495" s="91"/>
    </row>
    <row r="496" spans="1:59" ht="15.6" x14ac:dyDescent="0.3">
      <c r="A496" s="99" t="s">
        <v>98</v>
      </c>
      <c r="B496" s="100" t="str">
        <f>VLOOKUP(A496,'CENTROS DE COSTOS'!A:D,2,0)</f>
        <v>0036-0006</v>
      </c>
      <c r="C496" s="100" t="str">
        <f>VLOOKUP(A496,'CENTROS DE COSTOS'!A:D,3,0)</f>
        <v>Wompi Oriente</v>
      </c>
      <c r="D496" s="99">
        <v>50001</v>
      </c>
      <c r="E496" s="99">
        <v>3108331</v>
      </c>
      <c r="F496" s="99">
        <v>81161</v>
      </c>
      <c r="G496" s="100" t="s">
        <v>33</v>
      </c>
      <c r="H496" s="99" t="s">
        <v>814</v>
      </c>
      <c r="I496" s="99" t="s">
        <v>98</v>
      </c>
      <c r="J496" s="99" t="s">
        <v>2054</v>
      </c>
      <c r="K496" s="100" t="s">
        <v>1170</v>
      </c>
      <c r="L496" s="99" t="s">
        <v>7526</v>
      </c>
      <c r="M496" s="101">
        <v>45996.511111111111</v>
      </c>
      <c r="N496" s="101">
        <v>45998.545138888891</v>
      </c>
      <c r="O496" s="100" t="s">
        <v>35</v>
      </c>
      <c r="P496" s="100" t="s">
        <v>35</v>
      </c>
      <c r="Q496" s="99" t="s">
        <v>1414</v>
      </c>
      <c r="R496" s="99" t="s">
        <v>1415</v>
      </c>
      <c r="S496" s="99" t="s">
        <v>9619</v>
      </c>
      <c r="T496" s="99" t="s">
        <v>1172</v>
      </c>
      <c r="U496" s="99">
        <v>16</v>
      </c>
      <c r="V496" s="100" t="str">
        <f>VLOOKUP(D496,TIPOLOGIA!A:F,5,0)</f>
        <v>PRINCIPAL</v>
      </c>
      <c r="W496" s="100" t="str">
        <f>VLOOKUP(D496,TIPOLOGIA!A:F,6,0)</f>
        <v>TERRESTRE</v>
      </c>
      <c r="X496" s="99" t="s">
        <v>1180</v>
      </c>
      <c r="Y496" s="99">
        <v>1</v>
      </c>
      <c r="Z496" s="102">
        <f>IF(T496="SOPORTE_TELEFÓNICO",'TARIFAS 2025'!$B$14,IF(V496="PRINCIPAL",'TARIFAS 2025'!$B$11,IF(V496="INTERMEDIA",'TARIFAS 2025'!$C$11,IF(V496="LEJANA",'TARIFAS 2025'!$D$11))))</f>
        <v>31419</v>
      </c>
      <c r="AA496" s="102">
        <f t="shared" si="7"/>
        <v>31419</v>
      </c>
      <c r="AB496" s="91"/>
      <c r="AC496" s="91"/>
      <c r="AD496" s="91"/>
      <c r="AE496" s="91"/>
      <c r="AF496" s="91"/>
      <c r="AG496" s="91"/>
      <c r="AH496" s="91"/>
      <c r="AI496" s="91"/>
      <c r="AJ496" s="91"/>
      <c r="AK496" s="91"/>
      <c r="AL496" s="91"/>
      <c r="AM496" s="91"/>
      <c r="AN496" s="91"/>
      <c r="AO496" s="91"/>
      <c r="AP496" s="91"/>
      <c r="AQ496" s="91"/>
      <c r="AR496" s="91"/>
      <c r="AS496" s="91"/>
      <c r="AT496" s="91"/>
      <c r="AU496" s="91"/>
      <c r="AV496" s="91"/>
      <c r="AW496" s="91"/>
      <c r="AX496" s="91"/>
      <c r="AY496" s="91"/>
      <c r="AZ496" s="91"/>
      <c r="BA496" s="91"/>
      <c r="BB496" s="91"/>
      <c r="BC496" s="91"/>
      <c r="BD496" s="91"/>
      <c r="BE496" s="91"/>
      <c r="BF496" s="91"/>
      <c r="BG496" s="91"/>
    </row>
    <row r="497" spans="1:59" ht="15.6" x14ac:dyDescent="0.3">
      <c r="A497" s="99" t="s">
        <v>98</v>
      </c>
      <c r="B497" s="100" t="str">
        <f>VLOOKUP(A497,'CENTROS DE COSTOS'!A:D,2,0)</f>
        <v>0036-0006</v>
      </c>
      <c r="C497" s="100" t="str">
        <f>VLOOKUP(A497,'CENTROS DE COSTOS'!A:D,3,0)</f>
        <v>Wompi Oriente</v>
      </c>
      <c r="D497" s="99">
        <v>50001</v>
      </c>
      <c r="E497" s="99">
        <v>3105731</v>
      </c>
      <c r="F497" s="99">
        <v>57546</v>
      </c>
      <c r="G497" s="100" t="s">
        <v>33</v>
      </c>
      <c r="H497" s="99" t="s">
        <v>814</v>
      </c>
      <c r="I497" s="99" t="s">
        <v>98</v>
      </c>
      <c r="J497" s="99" t="s">
        <v>6106</v>
      </c>
      <c r="K497" s="100" t="s">
        <v>1170</v>
      </c>
      <c r="L497" s="99" t="s">
        <v>7527</v>
      </c>
      <c r="M497" s="101">
        <v>45996.333333333343</v>
      </c>
      <c r="N497" s="101">
        <v>45998.548611111109</v>
      </c>
      <c r="O497" s="100" t="s">
        <v>35</v>
      </c>
      <c r="P497" s="100" t="s">
        <v>35</v>
      </c>
      <c r="Q497" s="99" t="s">
        <v>1414</v>
      </c>
      <c r="R497" s="99" t="s">
        <v>1415</v>
      </c>
      <c r="S497" s="99" t="s">
        <v>9620</v>
      </c>
      <c r="T497" s="99" t="s">
        <v>1172</v>
      </c>
      <c r="U497" s="99">
        <v>32</v>
      </c>
      <c r="V497" s="100" t="str">
        <f>VLOOKUP(D497,TIPOLOGIA!A:F,5,0)</f>
        <v>PRINCIPAL</v>
      </c>
      <c r="W497" s="100" t="str">
        <f>VLOOKUP(D497,TIPOLOGIA!A:F,6,0)</f>
        <v>TERRESTRE</v>
      </c>
      <c r="X497" s="99" t="s">
        <v>1180</v>
      </c>
      <c r="Y497" s="99">
        <v>1</v>
      </c>
      <c r="Z497" s="102">
        <f>IF(T497="SOPORTE_TELEFÓNICO",'TARIFAS 2025'!$B$14,IF(V497="PRINCIPAL",'TARIFAS 2025'!$B$11,IF(V497="INTERMEDIA",'TARIFAS 2025'!$C$11,IF(V497="LEJANA",'TARIFAS 2025'!$D$11))))</f>
        <v>31419</v>
      </c>
      <c r="AA497" s="102">
        <f t="shared" si="7"/>
        <v>31419</v>
      </c>
      <c r="AB497" s="91"/>
      <c r="AC497" s="91"/>
      <c r="AD497" s="91"/>
      <c r="AE497" s="91"/>
      <c r="AF497" s="91"/>
      <c r="AG497" s="91"/>
      <c r="AH497" s="91"/>
      <c r="AI497" s="91"/>
      <c r="AJ497" s="91"/>
      <c r="AK497" s="91"/>
      <c r="AL497" s="91"/>
      <c r="AM497" s="91"/>
      <c r="AN497" s="91"/>
      <c r="AO497" s="91"/>
      <c r="AP497" s="91"/>
      <c r="AQ497" s="91"/>
      <c r="AR497" s="91"/>
      <c r="AS497" s="91"/>
      <c r="AT497" s="91"/>
      <c r="AU497" s="91"/>
      <c r="AV497" s="91"/>
      <c r="AW497" s="91"/>
      <c r="AX497" s="91"/>
      <c r="AY497" s="91"/>
      <c r="AZ497" s="91"/>
      <c r="BA497" s="91"/>
      <c r="BB497" s="91"/>
      <c r="BC497" s="91"/>
      <c r="BD497" s="91"/>
      <c r="BE497" s="91"/>
      <c r="BF497" s="91"/>
      <c r="BG497" s="91"/>
    </row>
    <row r="498" spans="1:59" ht="15.6" x14ac:dyDescent="0.3">
      <c r="A498" s="99" t="s">
        <v>92</v>
      </c>
      <c r="B498" s="100" t="str">
        <f>VLOOKUP(A498,'CENTROS DE COSTOS'!A:D,2,0)</f>
        <v>0036-0002</v>
      </c>
      <c r="C498" s="100" t="str">
        <f>VLOOKUP(A498,'CENTROS DE COSTOS'!A:D,3,0)</f>
        <v>Wompi Eje Cafetero</v>
      </c>
      <c r="D498" s="99">
        <v>66001</v>
      </c>
      <c r="E498" s="99">
        <v>3106685</v>
      </c>
      <c r="F498" s="99">
        <v>26919</v>
      </c>
      <c r="G498" s="100" t="s">
        <v>33</v>
      </c>
      <c r="H498" s="99" t="s">
        <v>458</v>
      </c>
      <c r="I498" s="99" t="s">
        <v>92</v>
      </c>
      <c r="J498" s="99" t="s">
        <v>3598</v>
      </c>
      <c r="K498" s="100" t="s">
        <v>1170</v>
      </c>
      <c r="L498" s="99" t="s">
        <v>7528</v>
      </c>
      <c r="M498" s="101">
        <v>45996.396527777782</v>
      </c>
      <c r="N498" s="101">
        <v>45998.550694444442</v>
      </c>
      <c r="O498" s="100" t="s">
        <v>35</v>
      </c>
      <c r="P498" s="100" t="s">
        <v>35</v>
      </c>
      <c r="Q498" s="99" t="s">
        <v>1414</v>
      </c>
      <c r="R498" s="99" t="s">
        <v>1415</v>
      </c>
      <c r="S498" s="99" t="s">
        <v>9613</v>
      </c>
      <c r="T498" s="99" t="s">
        <v>1172</v>
      </c>
      <c r="U498" s="99">
        <v>48</v>
      </c>
      <c r="V498" s="100" t="str">
        <f>VLOOKUP(D498,TIPOLOGIA!A:F,5,0)</f>
        <v>PRINCIPAL</v>
      </c>
      <c r="W498" s="100" t="str">
        <f>VLOOKUP(D498,TIPOLOGIA!A:F,6,0)</f>
        <v>TERRESTRE</v>
      </c>
      <c r="X498" s="99" t="s">
        <v>1175</v>
      </c>
      <c r="Y498" s="99">
        <v>1</v>
      </c>
      <c r="Z498" s="102">
        <f>IF(T498="SOPORTE_TELEFÓNICO",'TARIFAS 2025'!$B$14,IF(V498="PRINCIPAL",'TARIFAS 2025'!$B$11,IF(V498="INTERMEDIA",'TARIFAS 2025'!$C$11,IF(V498="LEJANA",'TARIFAS 2025'!$D$11))))</f>
        <v>31419</v>
      </c>
      <c r="AA498" s="102">
        <f t="shared" si="7"/>
        <v>31419</v>
      </c>
      <c r="AB498" s="91"/>
      <c r="AC498" s="91"/>
      <c r="AD498" s="91"/>
      <c r="AE498" s="91"/>
      <c r="AF498" s="91"/>
      <c r="AG498" s="91"/>
      <c r="AH498" s="91"/>
      <c r="AI498" s="91"/>
      <c r="AJ498" s="91"/>
      <c r="AK498" s="91"/>
      <c r="AL498" s="91"/>
      <c r="AM498" s="91"/>
      <c r="AN498" s="91"/>
      <c r="AO498" s="91"/>
      <c r="AP498" s="91"/>
      <c r="AQ498" s="91"/>
      <c r="AR498" s="91"/>
      <c r="AS498" s="91"/>
      <c r="AT498" s="91"/>
      <c r="AU498" s="91"/>
      <c r="AV498" s="91"/>
      <c r="AW498" s="91"/>
      <c r="AX498" s="91"/>
      <c r="AY498" s="91"/>
      <c r="AZ498" s="91"/>
      <c r="BA498" s="91"/>
      <c r="BB498" s="91"/>
      <c r="BC498" s="91"/>
      <c r="BD498" s="91"/>
      <c r="BE498" s="91"/>
      <c r="BF498" s="91"/>
      <c r="BG498" s="91"/>
    </row>
    <row r="499" spans="1:59" ht="15.6" x14ac:dyDescent="0.3">
      <c r="A499" s="99" t="s">
        <v>98</v>
      </c>
      <c r="B499" s="100" t="str">
        <f>VLOOKUP(A499,'CENTROS DE COSTOS'!A:D,2,0)</f>
        <v>0036-0006</v>
      </c>
      <c r="C499" s="100" t="str">
        <f>VLOOKUP(A499,'CENTROS DE COSTOS'!A:D,3,0)</f>
        <v>Wompi Oriente</v>
      </c>
      <c r="D499" s="99">
        <v>50001</v>
      </c>
      <c r="E499" s="99">
        <v>3106116</v>
      </c>
      <c r="F499" s="99">
        <v>66481</v>
      </c>
      <c r="G499" s="100" t="s">
        <v>33</v>
      </c>
      <c r="H499" s="99" t="s">
        <v>814</v>
      </c>
      <c r="I499" s="99" t="s">
        <v>98</v>
      </c>
      <c r="J499" s="99" t="s">
        <v>6107</v>
      </c>
      <c r="K499" s="100" t="s">
        <v>1170</v>
      </c>
      <c r="L499" s="99" t="s">
        <v>7529</v>
      </c>
      <c r="M499" s="101">
        <v>45996.335416666669</v>
      </c>
      <c r="N499" s="101">
        <v>45998.556250000001</v>
      </c>
      <c r="O499" s="100" t="s">
        <v>35</v>
      </c>
      <c r="P499" s="100" t="s">
        <v>35</v>
      </c>
      <c r="Q499" s="99" t="s">
        <v>1414</v>
      </c>
      <c r="R499" s="99" t="s">
        <v>1415</v>
      </c>
      <c r="S499" s="99" t="s">
        <v>9621</v>
      </c>
      <c r="T499" s="99" t="s">
        <v>1172</v>
      </c>
      <c r="U499" s="99">
        <v>48</v>
      </c>
      <c r="V499" s="100" t="str">
        <f>VLOOKUP(D499,TIPOLOGIA!A:F,5,0)</f>
        <v>PRINCIPAL</v>
      </c>
      <c r="W499" s="100" t="str">
        <f>VLOOKUP(D499,TIPOLOGIA!A:F,6,0)</f>
        <v>TERRESTRE</v>
      </c>
      <c r="X499" s="99" t="s">
        <v>1180</v>
      </c>
      <c r="Y499" s="99">
        <v>1</v>
      </c>
      <c r="Z499" s="102">
        <f>IF(T499="SOPORTE_TELEFÓNICO",'TARIFAS 2025'!$B$14,IF(V499="PRINCIPAL",'TARIFAS 2025'!$B$11,IF(V499="INTERMEDIA",'TARIFAS 2025'!$C$11,IF(V499="LEJANA",'TARIFAS 2025'!$D$11))))</f>
        <v>31419</v>
      </c>
      <c r="AA499" s="102">
        <f t="shared" si="7"/>
        <v>31419</v>
      </c>
      <c r="AB499" s="91"/>
      <c r="AC499" s="91"/>
      <c r="AD499" s="91"/>
      <c r="AE499" s="91"/>
      <c r="AF499" s="91"/>
      <c r="AG499" s="91"/>
      <c r="AH499" s="91"/>
      <c r="AI499" s="91"/>
      <c r="AJ499" s="91"/>
      <c r="AK499" s="91"/>
      <c r="AL499" s="91"/>
      <c r="AM499" s="91"/>
      <c r="AN499" s="91"/>
      <c r="AO499" s="91"/>
      <c r="AP499" s="91"/>
      <c r="AQ499" s="91"/>
      <c r="AR499" s="91"/>
      <c r="AS499" s="91"/>
      <c r="AT499" s="91"/>
      <c r="AU499" s="91"/>
      <c r="AV499" s="91"/>
      <c r="AW499" s="91"/>
      <c r="AX499" s="91"/>
      <c r="AY499" s="91"/>
      <c r="AZ499" s="91"/>
      <c r="BA499" s="91"/>
      <c r="BB499" s="91"/>
      <c r="BC499" s="91"/>
      <c r="BD499" s="91"/>
      <c r="BE499" s="91"/>
      <c r="BF499" s="91"/>
      <c r="BG499" s="91"/>
    </row>
    <row r="500" spans="1:59" ht="15.6" x14ac:dyDescent="0.3">
      <c r="A500" s="99" t="s">
        <v>98</v>
      </c>
      <c r="B500" s="100" t="str">
        <f>VLOOKUP(A500,'CENTROS DE COSTOS'!A:D,2,0)</f>
        <v>0036-0006</v>
      </c>
      <c r="C500" s="100" t="str">
        <f>VLOOKUP(A500,'CENTROS DE COSTOS'!A:D,3,0)</f>
        <v>Wompi Oriente</v>
      </c>
      <c r="D500" s="99">
        <v>50001</v>
      </c>
      <c r="E500" s="99">
        <v>3105358</v>
      </c>
      <c r="F500" s="99">
        <v>29338</v>
      </c>
      <c r="G500" s="100" t="s">
        <v>33</v>
      </c>
      <c r="H500" s="99" t="s">
        <v>814</v>
      </c>
      <c r="I500" s="99" t="s">
        <v>98</v>
      </c>
      <c r="J500" s="99" t="s">
        <v>6108</v>
      </c>
      <c r="K500" s="100" t="s">
        <v>1170</v>
      </c>
      <c r="L500" s="99" t="s">
        <v>7530</v>
      </c>
      <c r="M500" s="101">
        <v>45996.333333333343</v>
      </c>
      <c r="N500" s="101">
        <v>45998.55972222222</v>
      </c>
      <c r="O500" s="100" t="s">
        <v>35</v>
      </c>
      <c r="P500" s="100" t="s">
        <v>35</v>
      </c>
      <c r="Q500" s="99" t="s">
        <v>1414</v>
      </c>
      <c r="R500" s="99" t="s">
        <v>1415</v>
      </c>
      <c r="S500" s="99" t="s">
        <v>9622</v>
      </c>
      <c r="T500" s="99" t="s">
        <v>1172</v>
      </c>
      <c r="U500" s="99">
        <v>64</v>
      </c>
      <c r="V500" s="100" t="str">
        <f>VLOOKUP(D500,TIPOLOGIA!A:F,5,0)</f>
        <v>PRINCIPAL</v>
      </c>
      <c r="W500" s="100" t="str">
        <f>VLOOKUP(D500,TIPOLOGIA!A:F,6,0)</f>
        <v>TERRESTRE</v>
      </c>
      <c r="X500" s="99" t="s">
        <v>1352</v>
      </c>
      <c r="Y500" s="99">
        <v>1</v>
      </c>
      <c r="Z500" s="102">
        <f>IF(T500="SOPORTE_TELEFÓNICO",'TARIFAS 2025'!$B$14,IF(V500="PRINCIPAL",'TARIFAS 2025'!$B$11,IF(V500="INTERMEDIA",'TARIFAS 2025'!$C$11,IF(V500="LEJANA",'TARIFAS 2025'!$D$11))))</f>
        <v>31419</v>
      </c>
      <c r="AA500" s="102">
        <f t="shared" si="7"/>
        <v>31419</v>
      </c>
      <c r="AB500" s="91"/>
      <c r="AC500" s="91"/>
      <c r="AD500" s="91"/>
      <c r="AE500" s="91"/>
      <c r="AF500" s="91"/>
      <c r="AG500" s="91"/>
      <c r="AH500" s="91"/>
      <c r="AI500" s="91"/>
      <c r="AJ500" s="91"/>
      <c r="AK500" s="91"/>
      <c r="AL500" s="91"/>
      <c r="AM500" s="91"/>
      <c r="AN500" s="91"/>
      <c r="AO500" s="91"/>
      <c r="AP500" s="91"/>
      <c r="AQ500" s="91"/>
      <c r="AR500" s="91"/>
      <c r="AS500" s="91"/>
      <c r="AT500" s="91"/>
      <c r="AU500" s="91"/>
      <c r="AV500" s="91"/>
      <c r="AW500" s="91"/>
      <c r="AX500" s="91"/>
      <c r="AY500" s="91"/>
      <c r="AZ500" s="91"/>
      <c r="BA500" s="91"/>
      <c r="BB500" s="91"/>
      <c r="BC500" s="91"/>
      <c r="BD500" s="91"/>
      <c r="BE500" s="91"/>
      <c r="BF500" s="91"/>
      <c r="BG500" s="91"/>
    </row>
    <row r="501" spans="1:59" ht="15.6" x14ac:dyDescent="0.3">
      <c r="A501" s="99" t="s">
        <v>71</v>
      </c>
      <c r="B501" s="100" t="str">
        <f>VLOOKUP(A501,'CENTROS DE COSTOS'!A:D,2,0)</f>
        <v>0036-0004</v>
      </c>
      <c r="C501" s="100" t="str">
        <f>VLOOKUP(A501,'CENTROS DE COSTOS'!A:D,3,0)</f>
        <v>Wompi Centro</v>
      </c>
      <c r="D501" s="99">
        <v>11001</v>
      </c>
      <c r="E501" s="99">
        <v>3105458</v>
      </c>
      <c r="F501" s="99">
        <v>60374</v>
      </c>
      <c r="G501" s="100" t="s">
        <v>33</v>
      </c>
      <c r="H501" s="99" t="s">
        <v>618</v>
      </c>
      <c r="I501" s="99" t="s">
        <v>71</v>
      </c>
      <c r="J501" s="99" t="s">
        <v>6109</v>
      </c>
      <c r="K501" s="100" t="s">
        <v>1170</v>
      </c>
      <c r="L501" s="99" t="s">
        <v>7531</v>
      </c>
      <c r="M501" s="101">
        <v>45996.333333333343</v>
      </c>
      <c r="N501" s="101">
        <v>45998.563888888893</v>
      </c>
      <c r="O501" s="100" t="s">
        <v>35</v>
      </c>
      <c r="P501" s="100" t="s">
        <v>35</v>
      </c>
      <c r="Q501" s="99" t="s">
        <v>1414</v>
      </c>
      <c r="R501" s="99" t="s">
        <v>1415</v>
      </c>
      <c r="S501" s="99" t="s">
        <v>9623</v>
      </c>
      <c r="T501" s="99" t="s">
        <v>1172</v>
      </c>
      <c r="U501" s="99">
        <v>32</v>
      </c>
      <c r="V501" s="100" t="str">
        <f>VLOOKUP(D501,TIPOLOGIA!A:F,5,0)</f>
        <v>PRINCIPAL</v>
      </c>
      <c r="W501" s="100" t="str">
        <f>VLOOKUP(D501,TIPOLOGIA!A:F,6,0)</f>
        <v>TERRESTRE</v>
      </c>
      <c r="X501" s="99" t="s">
        <v>1223</v>
      </c>
      <c r="Y501" s="99">
        <v>1</v>
      </c>
      <c r="Z501" s="102">
        <f>IF(T501="SOPORTE_TELEFÓNICO",'TARIFAS 2025'!$B$14,IF(V501="PRINCIPAL",'TARIFAS 2025'!$B$11,IF(V501="INTERMEDIA",'TARIFAS 2025'!$C$11,IF(V501="LEJANA",'TARIFAS 2025'!$D$11))))</f>
        <v>31419</v>
      </c>
      <c r="AA501" s="102">
        <f t="shared" si="7"/>
        <v>31419</v>
      </c>
      <c r="AB501" s="91"/>
      <c r="AC501" s="91"/>
      <c r="AD501" s="91"/>
      <c r="AE501" s="91"/>
      <c r="AF501" s="91"/>
      <c r="AG501" s="91"/>
      <c r="AH501" s="91"/>
      <c r="AI501" s="91"/>
      <c r="AJ501" s="91"/>
      <c r="AK501" s="91"/>
      <c r="AL501" s="91"/>
      <c r="AM501" s="91"/>
      <c r="AN501" s="91"/>
      <c r="AO501" s="91"/>
      <c r="AP501" s="91"/>
      <c r="AQ501" s="91"/>
      <c r="AR501" s="91"/>
      <c r="AS501" s="91"/>
      <c r="AT501" s="91"/>
      <c r="AU501" s="91"/>
      <c r="AV501" s="91"/>
      <c r="AW501" s="91"/>
      <c r="AX501" s="91"/>
      <c r="AY501" s="91"/>
      <c r="AZ501" s="91"/>
      <c r="BA501" s="91"/>
      <c r="BB501" s="91"/>
      <c r="BC501" s="91"/>
      <c r="BD501" s="91"/>
      <c r="BE501" s="91"/>
      <c r="BF501" s="91"/>
      <c r="BG501" s="91"/>
    </row>
    <row r="502" spans="1:59" ht="15.6" x14ac:dyDescent="0.3">
      <c r="A502" s="99" t="s">
        <v>98</v>
      </c>
      <c r="B502" s="100" t="str">
        <f>VLOOKUP(A502,'CENTROS DE COSTOS'!A:D,2,0)</f>
        <v>0036-0006</v>
      </c>
      <c r="C502" s="100" t="str">
        <f>VLOOKUP(A502,'CENTROS DE COSTOS'!A:D,3,0)</f>
        <v>Wompi Oriente</v>
      </c>
      <c r="D502" s="99">
        <v>50001</v>
      </c>
      <c r="E502" s="99">
        <v>3105101</v>
      </c>
      <c r="F502" s="99">
        <v>42235</v>
      </c>
      <c r="G502" s="100" t="s">
        <v>33</v>
      </c>
      <c r="H502" s="99" t="s">
        <v>814</v>
      </c>
      <c r="I502" s="99" t="s">
        <v>98</v>
      </c>
      <c r="J502" s="99" t="s">
        <v>6110</v>
      </c>
      <c r="K502" s="100" t="s">
        <v>1170</v>
      </c>
      <c r="L502" s="99" t="s">
        <v>7532</v>
      </c>
      <c r="M502" s="101">
        <v>45995.688888888893</v>
      </c>
      <c r="N502" s="101">
        <v>45998.565972222219</v>
      </c>
      <c r="O502" s="100" t="s">
        <v>35</v>
      </c>
      <c r="P502" s="100" t="s">
        <v>35</v>
      </c>
      <c r="Q502" s="99" t="s">
        <v>1414</v>
      </c>
      <c r="R502" s="99" t="s">
        <v>1415</v>
      </c>
      <c r="S502" s="99" t="s">
        <v>9624</v>
      </c>
      <c r="T502" s="99" t="s">
        <v>1172</v>
      </c>
      <c r="U502" s="99">
        <v>24</v>
      </c>
      <c r="V502" s="100" t="str">
        <f>VLOOKUP(D502,TIPOLOGIA!A:F,5,0)</f>
        <v>PRINCIPAL</v>
      </c>
      <c r="W502" s="100" t="str">
        <f>VLOOKUP(D502,TIPOLOGIA!A:F,6,0)</f>
        <v>TERRESTRE</v>
      </c>
      <c r="X502" s="99" t="s">
        <v>1180</v>
      </c>
      <c r="Y502" s="99">
        <v>1</v>
      </c>
      <c r="Z502" s="102">
        <f>IF(T502="SOPORTE_TELEFÓNICO",'TARIFAS 2025'!$B$14,IF(V502="PRINCIPAL",'TARIFAS 2025'!$B$11,IF(V502="INTERMEDIA",'TARIFAS 2025'!$C$11,IF(V502="LEJANA",'TARIFAS 2025'!$D$11))))</f>
        <v>31419</v>
      </c>
      <c r="AA502" s="102">
        <f t="shared" si="7"/>
        <v>31419</v>
      </c>
      <c r="AB502" s="91"/>
      <c r="AC502" s="91"/>
      <c r="AD502" s="91"/>
      <c r="AE502" s="91"/>
      <c r="AF502" s="91"/>
      <c r="AG502" s="91"/>
      <c r="AH502" s="91"/>
      <c r="AI502" s="91"/>
      <c r="AJ502" s="91"/>
      <c r="AK502" s="91"/>
      <c r="AL502" s="91"/>
      <c r="AM502" s="91"/>
      <c r="AN502" s="91"/>
      <c r="AO502" s="91"/>
      <c r="AP502" s="91"/>
      <c r="AQ502" s="91"/>
      <c r="AR502" s="91"/>
      <c r="AS502" s="91"/>
      <c r="AT502" s="91"/>
      <c r="AU502" s="91"/>
      <c r="AV502" s="91"/>
      <c r="AW502" s="91"/>
      <c r="AX502" s="91"/>
      <c r="AY502" s="91"/>
      <c r="AZ502" s="91"/>
      <c r="BA502" s="91"/>
      <c r="BB502" s="91"/>
      <c r="BC502" s="91"/>
      <c r="BD502" s="91"/>
      <c r="BE502" s="91"/>
      <c r="BF502" s="91"/>
      <c r="BG502" s="91"/>
    </row>
    <row r="503" spans="1:59" ht="15.6" x14ac:dyDescent="0.3">
      <c r="A503" s="99" t="s">
        <v>98</v>
      </c>
      <c r="B503" s="100" t="str">
        <f>VLOOKUP(A503,'CENTROS DE COSTOS'!A:D,2,0)</f>
        <v>0036-0006</v>
      </c>
      <c r="C503" s="100" t="str">
        <f>VLOOKUP(A503,'CENTROS DE COSTOS'!A:D,3,0)</f>
        <v>Wompi Oriente</v>
      </c>
      <c r="D503" s="99">
        <v>50001</v>
      </c>
      <c r="E503" s="99">
        <v>3104894</v>
      </c>
      <c r="F503" s="99">
        <v>74472</v>
      </c>
      <c r="G503" s="100" t="s">
        <v>33</v>
      </c>
      <c r="H503" s="99" t="s">
        <v>814</v>
      </c>
      <c r="I503" s="99" t="s">
        <v>98</v>
      </c>
      <c r="J503" s="99" t="s">
        <v>6111</v>
      </c>
      <c r="K503" s="100" t="s">
        <v>1170</v>
      </c>
      <c r="L503" s="99" t="s">
        <v>7533</v>
      </c>
      <c r="M503" s="101">
        <v>45995.706250000003</v>
      </c>
      <c r="N503" s="101">
        <v>45998.567361111112</v>
      </c>
      <c r="O503" s="100" t="s">
        <v>35</v>
      </c>
      <c r="P503" s="100" t="s">
        <v>35</v>
      </c>
      <c r="Q503" s="99" t="s">
        <v>1414</v>
      </c>
      <c r="R503" s="99" t="s">
        <v>1415</v>
      </c>
      <c r="S503" s="99" t="s">
        <v>9620</v>
      </c>
      <c r="T503" s="99" t="s">
        <v>1172</v>
      </c>
      <c r="U503" s="99">
        <v>32</v>
      </c>
      <c r="V503" s="100" t="str">
        <f>VLOOKUP(D503,TIPOLOGIA!A:F,5,0)</f>
        <v>PRINCIPAL</v>
      </c>
      <c r="W503" s="100" t="str">
        <f>VLOOKUP(D503,TIPOLOGIA!A:F,6,0)</f>
        <v>TERRESTRE</v>
      </c>
      <c r="X503" s="99" t="s">
        <v>1180</v>
      </c>
      <c r="Y503" s="99">
        <v>1</v>
      </c>
      <c r="Z503" s="102">
        <f>IF(T503="SOPORTE_TELEFÓNICO",'TARIFAS 2025'!$B$14,IF(V503="PRINCIPAL",'TARIFAS 2025'!$B$11,IF(V503="INTERMEDIA",'TARIFAS 2025'!$C$11,IF(V503="LEJANA",'TARIFAS 2025'!$D$11))))</f>
        <v>31419</v>
      </c>
      <c r="AA503" s="102">
        <f t="shared" si="7"/>
        <v>31419</v>
      </c>
      <c r="AB503" s="91"/>
      <c r="AC503" s="91"/>
      <c r="AD503" s="91"/>
      <c r="AE503" s="91"/>
      <c r="AF503" s="91"/>
      <c r="AG503" s="91"/>
      <c r="AH503" s="91"/>
      <c r="AI503" s="91"/>
      <c r="AJ503" s="91"/>
      <c r="AK503" s="91"/>
      <c r="AL503" s="91"/>
      <c r="AM503" s="91"/>
      <c r="AN503" s="91"/>
      <c r="AO503" s="91"/>
      <c r="AP503" s="91"/>
      <c r="AQ503" s="91"/>
      <c r="AR503" s="91"/>
      <c r="AS503" s="91"/>
      <c r="AT503" s="91"/>
      <c r="AU503" s="91"/>
      <c r="AV503" s="91"/>
      <c r="AW503" s="91"/>
      <c r="AX503" s="91"/>
      <c r="AY503" s="91"/>
      <c r="AZ503" s="91"/>
      <c r="BA503" s="91"/>
      <c r="BB503" s="91"/>
      <c r="BC503" s="91"/>
      <c r="BD503" s="91"/>
      <c r="BE503" s="91"/>
      <c r="BF503" s="91"/>
      <c r="BG503" s="91"/>
    </row>
    <row r="504" spans="1:59" ht="15.6" x14ac:dyDescent="0.3">
      <c r="A504" s="99" t="s">
        <v>98</v>
      </c>
      <c r="B504" s="100" t="str">
        <f>VLOOKUP(A504,'CENTROS DE COSTOS'!A:D,2,0)</f>
        <v>0036-0006</v>
      </c>
      <c r="C504" s="100" t="str">
        <f>VLOOKUP(A504,'CENTROS DE COSTOS'!A:D,3,0)</f>
        <v>Wompi Oriente</v>
      </c>
      <c r="D504" s="99">
        <v>50001</v>
      </c>
      <c r="E504" s="99">
        <v>3105441</v>
      </c>
      <c r="F504" s="99">
        <v>57262</v>
      </c>
      <c r="G504" s="100" t="s">
        <v>33</v>
      </c>
      <c r="H504" s="99" t="s">
        <v>814</v>
      </c>
      <c r="I504" s="99" t="s">
        <v>98</v>
      </c>
      <c r="J504" s="99" t="s">
        <v>6112</v>
      </c>
      <c r="K504" s="100" t="s">
        <v>1170</v>
      </c>
      <c r="L504" s="99" t="s">
        <v>7534</v>
      </c>
      <c r="M504" s="101">
        <v>45996.333333333343</v>
      </c>
      <c r="N504" s="101">
        <v>45998.573611111111</v>
      </c>
      <c r="O504" s="100" t="s">
        <v>35</v>
      </c>
      <c r="P504" s="100" t="s">
        <v>35</v>
      </c>
      <c r="Q504" s="99" t="s">
        <v>1414</v>
      </c>
      <c r="R504" s="99" t="s">
        <v>1415</v>
      </c>
      <c r="S504" s="99" t="s">
        <v>9625</v>
      </c>
      <c r="T504" s="99" t="s">
        <v>1172</v>
      </c>
      <c r="U504" s="99">
        <v>48</v>
      </c>
      <c r="V504" s="100" t="str">
        <f>VLOOKUP(D504,TIPOLOGIA!A:F,5,0)</f>
        <v>PRINCIPAL</v>
      </c>
      <c r="W504" s="100" t="str">
        <f>VLOOKUP(D504,TIPOLOGIA!A:F,6,0)</f>
        <v>TERRESTRE</v>
      </c>
      <c r="X504" s="99" t="s">
        <v>1352</v>
      </c>
      <c r="Y504" s="99">
        <v>1</v>
      </c>
      <c r="Z504" s="102">
        <f>IF(T504="SOPORTE_TELEFÓNICO",'TARIFAS 2025'!$B$14,IF(V504="PRINCIPAL",'TARIFAS 2025'!$B$11,IF(V504="INTERMEDIA",'TARIFAS 2025'!$C$11,IF(V504="LEJANA",'TARIFAS 2025'!$D$11))))</f>
        <v>31419</v>
      </c>
      <c r="AA504" s="102">
        <f t="shared" si="7"/>
        <v>31419</v>
      </c>
      <c r="AB504" s="91"/>
      <c r="AC504" s="91"/>
      <c r="AD504" s="91"/>
      <c r="AE504" s="91"/>
      <c r="AF504" s="91"/>
      <c r="AG504" s="91"/>
      <c r="AH504" s="91"/>
      <c r="AI504" s="91"/>
      <c r="AJ504" s="91"/>
      <c r="AK504" s="91"/>
      <c r="AL504" s="91"/>
      <c r="AM504" s="91"/>
      <c r="AN504" s="91"/>
      <c r="AO504" s="91"/>
      <c r="AP504" s="91"/>
      <c r="AQ504" s="91"/>
      <c r="AR504" s="91"/>
      <c r="AS504" s="91"/>
      <c r="AT504" s="91"/>
      <c r="AU504" s="91"/>
      <c r="AV504" s="91"/>
      <c r="AW504" s="91"/>
      <c r="AX504" s="91"/>
      <c r="AY504" s="91"/>
      <c r="AZ504" s="91"/>
      <c r="BA504" s="91"/>
      <c r="BB504" s="91"/>
      <c r="BC504" s="91"/>
      <c r="BD504" s="91"/>
      <c r="BE504" s="91"/>
      <c r="BF504" s="91"/>
      <c r="BG504" s="91"/>
    </row>
    <row r="505" spans="1:59" ht="15.6" x14ac:dyDescent="0.3">
      <c r="A505" s="99" t="s">
        <v>71</v>
      </c>
      <c r="B505" s="100" t="str">
        <f>VLOOKUP(A505,'CENTROS DE COSTOS'!A:D,2,0)</f>
        <v>0036-0004</v>
      </c>
      <c r="C505" s="100" t="str">
        <f>VLOOKUP(A505,'CENTROS DE COSTOS'!A:D,3,0)</f>
        <v>Wompi Centro</v>
      </c>
      <c r="D505" s="99">
        <v>11001</v>
      </c>
      <c r="E505" s="99">
        <v>3104095</v>
      </c>
      <c r="F505" s="99">
        <v>42663</v>
      </c>
      <c r="G505" s="100" t="s">
        <v>33</v>
      </c>
      <c r="H505" s="99" t="s">
        <v>618</v>
      </c>
      <c r="I505" s="99" t="s">
        <v>71</v>
      </c>
      <c r="J505" s="99" t="s">
        <v>6113</v>
      </c>
      <c r="K505" s="100" t="s">
        <v>1170</v>
      </c>
      <c r="L505" s="99" t="s">
        <v>7535</v>
      </c>
      <c r="M505" s="101">
        <v>45995.643750000003</v>
      </c>
      <c r="N505" s="101">
        <v>45998.576388888891</v>
      </c>
      <c r="O505" s="100" t="s">
        <v>35</v>
      </c>
      <c r="P505" s="100" t="s">
        <v>35</v>
      </c>
      <c r="Q505" s="99" t="s">
        <v>1414</v>
      </c>
      <c r="R505" s="99" t="s">
        <v>1415</v>
      </c>
      <c r="S505" s="99" t="s">
        <v>9626</v>
      </c>
      <c r="T505" s="99" t="s">
        <v>1172</v>
      </c>
      <c r="U505" s="99">
        <v>32</v>
      </c>
      <c r="V505" s="100" t="str">
        <f>VLOOKUP(D505,TIPOLOGIA!A:F,5,0)</f>
        <v>PRINCIPAL</v>
      </c>
      <c r="W505" s="100" t="str">
        <f>VLOOKUP(D505,TIPOLOGIA!A:F,6,0)</f>
        <v>TERRESTRE</v>
      </c>
      <c r="X505" s="99" t="s">
        <v>1223</v>
      </c>
      <c r="Y505" s="99">
        <v>1</v>
      </c>
      <c r="Z505" s="102">
        <f>IF(T505="SOPORTE_TELEFÓNICO",'TARIFAS 2025'!$B$14,IF(V505="PRINCIPAL",'TARIFAS 2025'!$B$11,IF(V505="INTERMEDIA",'TARIFAS 2025'!$C$11,IF(V505="LEJANA",'TARIFAS 2025'!$D$11))))</f>
        <v>31419</v>
      </c>
      <c r="AA505" s="102">
        <f t="shared" si="7"/>
        <v>31419</v>
      </c>
      <c r="AB505" s="91"/>
      <c r="AC505" s="91"/>
      <c r="AD505" s="91"/>
      <c r="AE505" s="91"/>
      <c r="AF505" s="91"/>
      <c r="AG505" s="91"/>
      <c r="AH505" s="91"/>
      <c r="AI505" s="91"/>
      <c r="AJ505" s="91"/>
      <c r="AK505" s="91"/>
      <c r="AL505" s="91"/>
      <c r="AM505" s="91"/>
      <c r="AN505" s="91"/>
      <c r="AO505" s="91"/>
      <c r="AP505" s="91"/>
      <c r="AQ505" s="91"/>
      <c r="AR505" s="91"/>
      <c r="AS505" s="91"/>
      <c r="AT505" s="91"/>
      <c r="AU505" s="91"/>
      <c r="AV505" s="91"/>
      <c r="AW505" s="91"/>
      <c r="AX505" s="91"/>
      <c r="AY505" s="91"/>
      <c r="AZ505" s="91"/>
      <c r="BA505" s="91"/>
      <c r="BB505" s="91"/>
      <c r="BC505" s="91"/>
      <c r="BD505" s="91"/>
      <c r="BE505" s="91"/>
      <c r="BF505" s="91"/>
      <c r="BG505" s="91"/>
    </row>
    <row r="506" spans="1:59" ht="15.6" x14ac:dyDescent="0.3">
      <c r="A506" s="99" t="s">
        <v>71</v>
      </c>
      <c r="B506" s="100" t="str">
        <f>VLOOKUP(A506,'CENTROS DE COSTOS'!A:D,2,0)</f>
        <v>0036-0004</v>
      </c>
      <c r="C506" s="100" t="str">
        <f>VLOOKUP(A506,'CENTROS DE COSTOS'!A:D,3,0)</f>
        <v>Wompi Centro</v>
      </c>
      <c r="D506" s="99">
        <v>11001</v>
      </c>
      <c r="E506" s="99">
        <v>3101766</v>
      </c>
      <c r="F506" s="99">
        <v>32122</v>
      </c>
      <c r="G506" s="100" t="s">
        <v>33</v>
      </c>
      <c r="H506" s="99" t="s">
        <v>618</v>
      </c>
      <c r="I506" s="99" t="s">
        <v>71</v>
      </c>
      <c r="J506" s="99" t="s">
        <v>3619</v>
      </c>
      <c r="K506" s="100" t="s">
        <v>1170</v>
      </c>
      <c r="L506" s="99" t="s">
        <v>7536</v>
      </c>
      <c r="M506" s="101">
        <v>45995.423611111109</v>
      </c>
      <c r="N506" s="101">
        <v>45998.580555555563</v>
      </c>
      <c r="O506" s="100" t="s">
        <v>35</v>
      </c>
      <c r="P506" s="100" t="s">
        <v>35</v>
      </c>
      <c r="Q506" s="99" t="s">
        <v>1414</v>
      </c>
      <c r="R506" s="99" t="s">
        <v>1415</v>
      </c>
      <c r="S506" s="99" t="s">
        <v>9627</v>
      </c>
      <c r="T506" s="99" t="s">
        <v>1172</v>
      </c>
      <c r="U506" s="99">
        <v>48</v>
      </c>
      <c r="V506" s="100" t="str">
        <f>VLOOKUP(D506,TIPOLOGIA!A:F,5,0)</f>
        <v>PRINCIPAL</v>
      </c>
      <c r="W506" s="100" t="str">
        <f>VLOOKUP(D506,TIPOLOGIA!A:F,6,0)</f>
        <v>TERRESTRE</v>
      </c>
      <c r="X506" s="99" t="s">
        <v>1312</v>
      </c>
      <c r="Y506" s="99">
        <v>1</v>
      </c>
      <c r="Z506" s="102">
        <f>IF(T506="SOPORTE_TELEFÓNICO",'TARIFAS 2025'!$B$14,IF(V506="PRINCIPAL",'TARIFAS 2025'!$B$11,IF(V506="INTERMEDIA",'TARIFAS 2025'!$C$11,IF(V506="LEJANA",'TARIFAS 2025'!$D$11))))</f>
        <v>31419</v>
      </c>
      <c r="AA506" s="102">
        <f t="shared" ref="AA506:AA569" si="8">Z506*Y506</f>
        <v>31419</v>
      </c>
      <c r="AB506" s="91"/>
      <c r="AC506" s="91"/>
      <c r="AD506" s="91"/>
      <c r="AE506" s="91"/>
      <c r="AF506" s="91"/>
      <c r="AG506" s="91"/>
      <c r="AH506" s="91"/>
      <c r="AI506" s="91"/>
      <c r="AJ506" s="91"/>
      <c r="AK506" s="91"/>
      <c r="AL506" s="91"/>
      <c r="AM506" s="91"/>
      <c r="AN506" s="91"/>
      <c r="AO506" s="91"/>
      <c r="AP506" s="91"/>
      <c r="AQ506" s="91"/>
      <c r="AR506" s="91"/>
      <c r="AS506" s="91"/>
      <c r="AT506" s="91"/>
      <c r="AU506" s="91"/>
      <c r="AV506" s="91"/>
      <c r="AW506" s="91"/>
      <c r="AX506" s="91"/>
      <c r="AY506" s="91"/>
      <c r="AZ506" s="91"/>
      <c r="BA506" s="91"/>
      <c r="BB506" s="91"/>
      <c r="BC506" s="91"/>
      <c r="BD506" s="91"/>
      <c r="BE506" s="91"/>
      <c r="BF506" s="91"/>
      <c r="BG506" s="91"/>
    </row>
    <row r="507" spans="1:59" ht="15.6" x14ac:dyDescent="0.3">
      <c r="A507" s="99" t="s">
        <v>81</v>
      </c>
      <c r="B507" s="100" t="str">
        <f>VLOOKUP(A507,'CENTROS DE COSTOS'!A:D,2,0)</f>
        <v>0036-0007</v>
      </c>
      <c r="C507" s="100" t="str">
        <f>VLOOKUP(A507,'CENTROS DE COSTOS'!A:D,3,0)</f>
        <v>Wompi Santander</v>
      </c>
      <c r="D507" s="99">
        <v>54405</v>
      </c>
      <c r="E507" s="99">
        <v>3101382</v>
      </c>
      <c r="F507" s="99">
        <v>46239</v>
      </c>
      <c r="G507" s="100" t="s">
        <v>33</v>
      </c>
      <c r="H507" s="99" t="s">
        <v>891</v>
      </c>
      <c r="I507" s="99" t="s">
        <v>913</v>
      </c>
      <c r="J507" s="99" t="s">
        <v>1906</v>
      </c>
      <c r="K507" s="100" t="s">
        <v>1170</v>
      </c>
      <c r="L507" s="99" t="s">
        <v>7537</v>
      </c>
      <c r="M507" s="101">
        <v>45995.4</v>
      </c>
      <c r="N507" s="101">
        <v>45998.581944444442</v>
      </c>
      <c r="O507" s="100" t="s">
        <v>35</v>
      </c>
      <c r="P507" s="100" t="s">
        <v>35</v>
      </c>
      <c r="Q507" s="99" t="s">
        <v>1414</v>
      </c>
      <c r="R507" s="99" t="s">
        <v>1415</v>
      </c>
      <c r="S507" s="99" t="s">
        <v>9628</v>
      </c>
      <c r="T507" s="99" t="s">
        <v>1172</v>
      </c>
      <c r="U507" s="99">
        <v>56</v>
      </c>
      <c r="V507" s="100" t="str">
        <f>VLOOKUP(D507,TIPOLOGIA!A:F,5,0)</f>
        <v>PRINCIPAL</v>
      </c>
      <c r="W507" s="100" t="str">
        <f>VLOOKUP(D507,TIPOLOGIA!A:F,6,0)</f>
        <v>TERRESTRE</v>
      </c>
      <c r="X507" s="99" t="s">
        <v>1211</v>
      </c>
      <c r="Y507" s="99">
        <v>1</v>
      </c>
      <c r="Z507" s="102">
        <f>IF(T507="SOPORTE_TELEFÓNICO",'TARIFAS 2025'!$B$14,IF(V507="PRINCIPAL",'TARIFAS 2025'!$B$11,IF(V507="INTERMEDIA",'TARIFAS 2025'!$C$11,IF(V507="LEJANA",'TARIFAS 2025'!$D$11))))</f>
        <v>31419</v>
      </c>
      <c r="AA507" s="102">
        <f t="shared" si="8"/>
        <v>31419</v>
      </c>
      <c r="AB507" s="91"/>
      <c r="AC507" s="91"/>
      <c r="AD507" s="91"/>
      <c r="AE507" s="91"/>
      <c r="AF507" s="91"/>
      <c r="AG507" s="91"/>
      <c r="AH507" s="91"/>
      <c r="AI507" s="91"/>
      <c r="AJ507" s="91"/>
      <c r="AK507" s="91"/>
      <c r="AL507" s="91"/>
      <c r="AM507" s="91"/>
      <c r="AN507" s="91"/>
      <c r="AO507" s="91"/>
      <c r="AP507" s="91"/>
      <c r="AQ507" s="91"/>
      <c r="AR507" s="91"/>
      <c r="AS507" s="91"/>
      <c r="AT507" s="91"/>
      <c r="AU507" s="91"/>
      <c r="AV507" s="91"/>
      <c r="AW507" s="91"/>
      <c r="AX507" s="91"/>
      <c r="AY507" s="91"/>
      <c r="AZ507" s="91"/>
      <c r="BA507" s="91"/>
      <c r="BB507" s="91"/>
      <c r="BC507" s="91"/>
      <c r="BD507" s="91"/>
      <c r="BE507" s="91"/>
      <c r="BF507" s="91"/>
      <c r="BG507" s="91"/>
    </row>
    <row r="508" spans="1:59" ht="15.6" x14ac:dyDescent="0.3">
      <c r="A508" s="99" t="s">
        <v>91</v>
      </c>
      <c r="B508" s="100" t="str">
        <f>VLOOKUP(A508,'CENTROS DE COSTOS'!A:D,2,0)</f>
        <v>0036-0003</v>
      </c>
      <c r="C508" s="100" t="str">
        <f>VLOOKUP(A508,'CENTROS DE COSTOS'!A:D,3,0)</f>
        <v>Wompi Suroccidente</v>
      </c>
      <c r="D508" s="99">
        <v>52411</v>
      </c>
      <c r="E508" s="99">
        <v>3069286</v>
      </c>
      <c r="F508" s="99">
        <v>15556</v>
      </c>
      <c r="G508" s="100" t="s">
        <v>33</v>
      </c>
      <c r="H508" s="99" t="s">
        <v>133</v>
      </c>
      <c r="I508" s="99" t="s">
        <v>869</v>
      </c>
      <c r="J508" s="99" t="s">
        <v>6114</v>
      </c>
      <c r="K508" s="100" t="s">
        <v>1170</v>
      </c>
      <c r="L508" s="99" t="s">
        <v>7538</v>
      </c>
      <c r="M508" s="101">
        <v>45988.355555555558</v>
      </c>
      <c r="N508" s="101">
        <v>45998.616666666669</v>
      </c>
      <c r="O508" s="100" t="s">
        <v>35</v>
      </c>
      <c r="P508" s="100" t="s">
        <v>35</v>
      </c>
      <c r="Q508" s="99" t="s">
        <v>1414</v>
      </c>
      <c r="R508" s="99" t="s">
        <v>1415</v>
      </c>
      <c r="S508" s="99" t="s">
        <v>9629</v>
      </c>
      <c r="T508" s="99" t="s">
        <v>1416</v>
      </c>
      <c r="U508" s="99"/>
      <c r="V508" s="100" t="str">
        <f>VLOOKUP(D508,TIPOLOGIA!A:F,5,0)</f>
        <v>LEJANA</v>
      </c>
      <c r="W508" s="100" t="str">
        <f>VLOOKUP(D508,TIPOLOGIA!A:F,6,0)</f>
        <v>TERRESTRE</v>
      </c>
      <c r="X508" s="99" t="s">
        <v>2257</v>
      </c>
      <c r="Y508" s="99">
        <v>1</v>
      </c>
      <c r="Z508" s="102">
        <f>IF(T508="SOPORTE_TELEFÓNICO",'TARIFAS 2025'!$B$14,IF(V508="PRINCIPAL",'TARIFAS 2025'!$B$11,IF(V508="INTERMEDIA",'TARIFAS 2025'!$C$11,IF(V508="LEJANA",'TARIFAS 2025'!$D$11))))</f>
        <v>40250</v>
      </c>
      <c r="AA508" s="102">
        <f t="shared" si="8"/>
        <v>40250</v>
      </c>
      <c r="AB508" s="91"/>
      <c r="AC508" s="91"/>
      <c r="AD508" s="91"/>
      <c r="AE508" s="91"/>
      <c r="AF508" s="91"/>
      <c r="AG508" s="91"/>
      <c r="AH508" s="91"/>
      <c r="AI508" s="91"/>
      <c r="AJ508" s="91"/>
      <c r="AK508" s="91"/>
      <c r="AL508" s="91"/>
      <c r="AM508" s="91"/>
      <c r="AN508" s="91"/>
      <c r="AO508" s="91"/>
      <c r="AP508" s="91"/>
      <c r="AQ508" s="91"/>
      <c r="AR508" s="91"/>
      <c r="AS508" s="91"/>
      <c r="AT508" s="91"/>
      <c r="AU508" s="91"/>
      <c r="AV508" s="91"/>
      <c r="AW508" s="91"/>
      <c r="AX508" s="91"/>
      <c r="AY508" s="91"/>
      <c r="AZ508" s="91"/>
      <c r="BA508" s="91"/>
      <c r="BB508" s="91"/>
      <c r="BC508" s="91"/>
      <c r="BD508" s="91"/>
      <c r="BE508" s="91"/>
      <c r="BF508" s="91"/>
      <c r="BG508" s="91"/>
    </row>
    <row r="509" spans="1:59" ht="15.6" x14ac:dyDescent="0.3">
      <c r="A509" s="99" t="s">
        <v>89</v>
      </c>
      <c r="B509" s="100" t="str">
        <f>VLOOKUP(A509,'CENTROS DE COSTOS'!A:D,2,0)</f>
        <v>0036-0001</v>
      </c>
      <c r="C509" s="100" t="str">
        <f>VLOOKUP(A509,'CENTROS DE COSTOS'!A:D,3,0)</f>
        <v>Wompi Costa</v>
      </c>
      <c r="D509" s="99">
        <v>23574</v>
      </c>
      <c r="E509" s="99">
        <v>3049765</v>
      </c>
      <c r="F509" s="99">
        <v>78098</v>
      </c>
      <c r="G509" s="100" t="s">
        <v>33</v>
      </c>
      <c r="H509" s="99" t="s">
        <v>276</v>
      </c>
      <c r="I509" s="99" t="s">
        <v>607</v>
      </c>
      <c r="J509" s="99" t="s">
        <v>6115</v>
      </c>
      <c r="K509" s="100" t="s">
        <v>1170</v>
      </c>
      <c r="L509" s="99" t="s">
        <v>7539</v>
      </c>
      <c r="M509" s="101">
        <v>45985.333333333343</v>
      </c>
      <c r="N509" s="101">
        <v>45998.617361111108</v>
      </c>
      <c r="O509" s="100" t="s">
        <v>35</v>
      </c>
      <c r="P509" s="100" t="s">
        <v>35</v>
      </c>
      <c r="Q509" s="99" t="s">
        <v>1414</v>
      </c>
      <c r="R509" s="99" t="s">
        <v>1415</v>
      </c>
      <c r="S509" s="99" t="s">
        <v>9630</v>
      </c>
      <c r="T509" s="99" t="s">
        <v>1416</v>
      </c>
      <c r="U509" s="99">
        <v>24</v>
      </c>
      <c r="V509" s="100" t="str">
        <f>VLOOKUP(D509,TIPOLOGIA!A:F,5,0)</f>
        <v>LEJANA</v>
      </c>
      <c r="W509" s="100" t="str">
        <f>VLOOKUP(D509,TIPOLOGIA!A:F,6,0)</f>
        <v>TERRESTRE</v>
      </c>
      <c r="X509" s="99" t="s">
        <v>1563</v>
      </c>
      <c r="Y509" s="99">
        <v>1</v>
      </c>
      <c r="Z509" s="102">
        <f>IF(T509="SOPORTE_TELEFÓNICO",'TARIFAS 2025'!$B$14,IF(V509="PRINCIPAL",'TARIFAS 2025'!$B$11,IF(V509="INTERMEDIA",'TARIFAS 2025'!$C$11,IF(V509="LEJANA",'TARIFAS 2025'!$D$11))))</f>
        <v>40250</v>
      </c>
      <c r="AA509" s="102">
        <f t="shared" si="8"/>
        <v>40250</v>
      </c>
      <c r="AB509" s="91"/>
      <c r="AC509" s="91"/>
      <c r="AD509" s="91"/>
      <c r="AE509" s="91"/>
      <c r="AF509" s="91"/>
      <c r="AG509" s="91"/>
      <c r="AH509" s="91"/>
      <c r="AI509" s="91"/>
      <c r="AJ509" s="91"/>
      <c r="AK509" s="91"/>
      <c r="AL509" s="91"/>
      <c r="AM509" s="91"/>
      <c r="AN509" s="91"/>
      <c r="AO509" s="91"/>
      <c r="AP509" s="91"/>
      <c r="AQ509" s="91"/>
      <c r="AR509" s="91"/>
      <c r="AS509" s="91"/>
      <c r="AT509" s="91"/>
      <c r="AU509" s="91"/>
      <c r="AV509" s="91"/>
      <c r="AW509" s="91"/>
      <c r="AX509" s="91"/>
      <c r="AY509" s="91"/>
      <c r="AZ509" s="91"/>
      <c r="BA509" s="91"/>
      <c r="BB509" s="91"/>
      <c r="BC509" s="91"/>
      <c r="BD509" s="91"/>
      <c r="BE509" s="91"/>
      <c r="BF509" s="91"/>
      <c r="BG509" s="91"/>
    </row>
    <row r="510" spans="1:59" ht="15.6" x14ac:dyDescent="0.3">
      <c r="A510" s="99" t="s">
        <v>90</v>
      </c>
      <c r="B510" s="100" t="str">
        <f>VLOOKUP(A510,'CENTROS DE COSTOS'!A:D,2,0)</f>
        <v>0036-0006</v>
      </c>
      <c r="C510" s="100" t="str">
        <f>VLOOKUP(A510,'CENTROS DE COSTOS'!A:D,3,0)</f>
        <v>Wompi Oriente</v>
      </c>
      <c r="D510" s="99">
        <v>41298</v>
      </c>
      <c r="E510" s="99">
        <v>3103646</v>
      </c>
      <c r="F510" s="99">
        <v>80527</v>
      </c>
      <c r="G510" s="100" t="s">
        <v>33</v>
      </c>
      <c r="H510" s="99" t="s">
        <v>740</v>
      </c>
      <c r="I510" s="99" t="s">
        <v>750</v>
      </c>
      <c r="J510" s="99" t="s">
        <v>6116</v>
      </c>
      <c r="K510" s="100" t="s">
        <v>1170</v>
      </c>
      <c r="L510" s="99" t="s">
        <v>7540</v>
      </c>
      <c r="M510" s="101">
        <v>45995.593055555553</v>
      </c>
      <c r="N510" s="101">
        <v>45998.617361111108</v>
      </c>
      <c r="O510" s="100" t="s">
        <v>35</v>
      </c>
      <c r="P510" s="100" t="s">
        <v>35</v>
      </c>
      <c r="Q510" s="99" t="s">
        <v>1414</v>
      </c>
      <c r="R510" s="99" t="s">
        <v>1415</v>
      </c>
      <c r="S510" s="99" t="s">
        <v>9631</v>
      </c>
      <c r="T510" s="99" t="s">
        <v>1416</v>
      </c>
      <c r="U510" s="99">
        <v>8</v>
      </c>
      <c r="V510" s="100" t="str">
        <f>VLOOKUP(D510,TIPOLOGIA!A:F,5,0)</f>
        <v>LEJANA</v>
      </c>
      <c r="W510" s="100" t="str">
        <f>VLOOKUP(D510,TIPOLOGIA!A:F,6,0)</f>
        <v>TERRESTRE</v>
      </c>
      <c r="X510" s="99" t="s">
        <v>2257</v>
      </c>
      <c r="Y510" s="99">
        <v>1</v>
      </c>
      <c r="Z510" s="102">
        <f>IF(T510="SOPORTE_TELEFÓNICO",'TARIFAS 2025'!$B$14,IF(V510="PRINCIPAL",'TARIFAS 2025'!$B$11,IF(V510="INTERMEDIA",'TARIFAS 2025'!$C$11,IF(V510="LEJANA",'TARIFAS 2025'!$D$11))))</f>
        <v>40250</v>
      </c>
      <c r="AA510" s="102">
        <f t="shared" si="8"/>
        <v>40250</v>
      </c>
      <c r="AB510" s="91"/>
      <c r="AC510" s="91"/>
      <c r="AD510" s="91"/>
      <c r="AE510" s="91"/>
      <c r="AF510" s="91"/>
      <c r="AG510" s="91"/>
      <c r="AH510" s="91"/>
      <c r="AI510" s="91"/>
      <c r="AJ510" s="91"/>
      <c r="AK510" s="91"/>
      <c r="AL510" s="91"/>
      <c r="AM510" s="91"/>
      <c r="AN510" s="91"/>
      <c r="AO510" s="91"/>
      <c r="AP510" s="91"/>
      <c r="AQ510" s="91"/>
      <c r="AR510" s="91"/>
      <c r="AS510" s="91"/>
      <c r="AT510" s="91"/>
      <c r="AU510" s="91"/>
      <c r="AV510" s="91"/>
      <c r="AW510" s="91"/>
      <c r="AX510" s="91"/>
      <c r="AY510" s="91"/>
      <c r="AZ510" s="91"/>
      <c r="BA510" s="91"/>
      <c r="BB510" s="91"/>
      <c r="BC510" s="91"/>
      <c r="BD510" s="91"/>
      <c r="BE510" s="91"/>
      <c r="BF510" s="91"/>
      <c r="BG510" s="91"/>
    </row>
    <row r="511" spans="1:59" ht="15.6" x14ac:dyDescent="0.3">
      <c r="A511" s="99" t="s">
        <v>71</v>
      </c>
      <c r="B511" s="100" t="str">
        <f>VLOOKUP(A511,'CENTROS DE COSTOS'!A:D,2,0)</f>
        <v>0036-0004</v>
      </c>
      <c r="C511" s="100" t="str">
        <f>VLOOKUP(A511,'CENTROS DE COSTOS'!A:D,3,0)</f>
        <v>Wompi Centro</v>
      </c>
      <c r="D511" s="99">
        <v>25769</v>
      </c>
      <c r="E511" s="99">
        <v>3106165</v>
      </c>
      <c r="F511" s="99">
        <v>28822</v>
      </c>
      <c r="G511" s="100" t="s">
        <v>33</v>
      </c>
      <c r="H511" s="99" t="s">
        <v>618</v>
      </c>
      <c r="I511" s="99" t="s">
        <v>700</v>
      </c>
      <c r="J511" s="99" t="s">
        <v>6117</v>
      </c>
      <c r="K511" s="100" t="s">
        <v>1170</v>
      </c>
      <c r="L511" s="99" t="s">
        <v>7541</v>
      </c>
      <c r="M511" s="101">
        <v>45996.357638888891</v>
      </c>
      <c r="N511" s="101">
        <v>45998.618055555547</v>
      </c>
      <c r="O511" s="100" t="s">
        <v>35</v>
      </c>
      <c r="P511" s="100" t="s">
        <v>35</v>
      </c>
      <c r="Q511" s="99" t="s">
        <v>1414</v>
      </c>
      <c r="R511" s="99" t="s">
        <v>1415</v>
      </c>
      <c r="S511" s="99" t="s">
        <v>9632</v>
      </c>
      <c r="T511" s="99" t="s">
        <v>1416</v>
      </c>
      <c r="U511" s="99">
        <v>64</v>
      </c>
      <c r="V511" s="100" t="str">
        <f>VLOOKUP(D511,TIPOLOGIA!A:F,5,0)</f>
        <v>INTERMEDIA</v>
      </c>
      <c r="W511" s="100" t="str">
        <f>VLOOKUP(D511,TIPOLOGIA!A:F,6,0)</f>
        <v>TERRESTRE</v>
      </c>
      <c r="X511" s="99" t="s">
        <v>1464</v>
      </c>
      <c r="Y511" s="99">
        <v>1</v>
      </c>
      <c r="Z511" s="102">
        <f>IF(T511="SOPORTE_TELEFÓNICO",'TARIFAS 2025'!$B$14,IF(V511="PRINCIPAL",'TARIFAS 2025'!$B$11,IF(V511="INTERMEDIA",'TARIFAS 2025'!$C$11,IF(V511="LEJANA",'TARIFAS 2025'!$D$11))))</f>
        <v>36351</v>
      </c>
      <c r="AA511" s="102">
        <f t="shared" si="8"/>
        <v>36351</v>
      </c>
      <c r="AB511" s="91"/>
      <c r="AC511" s="91"/>
      <c r="AD511" s="91"/>
      <c r="AE511" s="91"/>
      <c r="AF511" s="91"/>
      <c r="AG511" s="91"/>
      <c r="AH511" s="91"/>
      <c r="AI511" s="91"/>
      <c r="AJ511" s="91"/>
      <c r="AK511" s="91"/>
      <c r="AL511" s="91"/>
      <c r="AM511" s="91"/>
      <c r="AN511" s="91"/>
      <c r="AO511" s="91"/>
      <c r="AP511" s="91"/>
      <c r="AQ511" s="91"/>
      <c r="AR511" s="91"/>
      <c r="AS511" s="91"/>
      <c r="AT511" s="91"/>
      <c r="AU511" s="91"/>
      <c r="AV511" s="91"/>
      <c r="AW511" s="91"/>
      <c r="AX511" s="91"/>
      <c r="AY511" s="91"/>
      <c r="AZ511" s="91"/>
      <c r="BA511" s="91"/>
      <c r="BB511" s="91"/>
      <c r="BC511" s="91"/>
      <c r="BD511" s="91"/>
      <c r="BE511" s="91"/>
      <c r="BF511" s="91"/>
      <c r="BG511" s="91"/>
    </row>
    <row r="512" spans="1:59" ht="15.6" x14ac:dyDescent="0.3">
      <c r="A512" s="99" t="s">
        <v>90</v>
      </c>
      <c r="B512" s="100" t="str">
        <f>VLOOKUP(A512,'CENTROS DE COSTOS'!A:D,2,0)</f>
        <v>0036-0006</v>
      </c>
      <c r="C512" s="100" t="str">
        <f>VLOOKUP(A512,'CENTROS DE COSTOS'!A:D,3,0)</f>
        <v>Wompi Oriente</v>
      </c>
      <c r="D512" s="99">
        <v>41396</v>
      </c>
      <c r="E512" s="99">
        <v>3099771</v>
      </c>
      <c r="F512" s="99">
        <v>54447</v>
      </c>
      <c r="G512" s="100" t="s">
        <v>33</v>
      </c>
      <c r="H512" s="99" t="s">
        <v>740</v>
      </c>
      <c r="I512" s="99" t="s">
        <v>756</v>
      </c>
      <c r="J512" s="99" t="s">
        <v>6118</v>
      </c>
      <c r="K512" s="100" t="s">
        <v>1170</v>
      </c>
      <c r="L512" s="99" t="s">
        <v>7542</v>
      </c>
      <c r="M512" s="101">
        <v>45995.333333333343</v>
      </c>
      <c r="N512" s="101">
        <v>45998.618750000001</v>
      </c>
      <c r="O512" s="100" t="s">
        <v>35</v>
      </c>
      <c r="P512" s="100" t="s">
        <v>35</v>
      </c>
      <c r="Q512" s="99" t="s">
        <v>1414</v>
      </c>
      <c r="R512" s="99" t="s">
        <v>1415</v>
      </c>
      <c r="S512" s="99" t="s">
        <v>9633</v>
      </c>
      <c r="T512" s="99" t="s">
        <v>1416</v>
      </c>
      <c r="U512" s="99">
        <v>64</v>
      </c>
      <c r="V512" s="100" t="str">
        <f>VLOOKUP(D512,TIPOLOGIA!A:F,5,0)</f>
        <v>LEJANA</v>
      </c>
      <c r="W512" s="100" t="str">
        <f>VLOOKUP(D512,TIPOLOGIA!A:F,6,0)</f>
        <v>TERRESTRE</v>
      </c>
      <c r="X512" s="99" t="s">
        <v>1464</v>
      </c>
      <c r="Y512" s="99">
        <v>1</v>
      </c>
      <c r="Z512" s="102">
        <f>IF(T512="SOPORTE_TELEFÓNICO",'TARIFAS 2025'!$B$14,IF(V512="PRINCIPAL",'TARIFAS 2025'!$B$11,IF(V512="INTERMEDIA",'TARIFAS 2025'!$C$11,IF(V512="LEJANA",'TARIFAS 2025'!$D$11))))</f>
        <v>40250</v>
      </c>
      <c r="AA512" s="102">
        <f t="shared" si="8"/>
        <v>40250</v>
      </c>
      <c r="AB512" s="91"/>
      <c r="AC512" s="91"/>
      <c r="AD512" s="91"/>
      <c r="AE512" s="91"/>
      <c r="AF512" s="91"/>
      <c r="AG512" s="91"/>
      <c r="AH512" s="91"/>
      <c r="AI512" s="91"/>
      <c r="AJ512" s="91"/>
      <c r="AK512" s="91"/>
      <c r="AL512" s="91"/>
      <c r="AM512" s="91"/>
      <c r="AN512" s="91"/>
      <c r="AO512" s="91"/>
      <c r="AP512" s="91"/>
      <c r="AQ512" s="91"/>
      <c r="AR512" s="91"/>
      <c r="AS512" s="91"/>
      <c r="AT512" s="91"/>
      <c r="AU512" s="91"/>
      <c r="AV512" s="91"/>
      <c r="AW512" s="91"/>
      <c r="AX512" s="91"/>
      <c r="AY512" s="91"/>
      <c r="AZ512" s="91"/>
      <c r="BA512" s="91"/>
      <c r="BB512" s="91"/>
      <c r="BC512" s="91"/>
      <c r="BD512" s="91"/>
      <c r="BE512" s="91"/>
      <c r="BF512" s="91"/>
      <c r="BG512" s="91"/>
    </row>
    <row r="513" spans="1:59" ht="15.6" x14ac:dyDescent="0.3">
      <c r="A513" s="99" t="s">
        <v>85</v>
      </c>
      <c r="B513" s="100" t="str">
        <f>VLOOKUP(A513,'CENTROS DE COSTOS'!A:D,2,0)</f>
        <v>0036-0006</v>
      </c>
      <c r="C513" s="100" t="str">
        <f>VLOOKUP(A513,'CENTROS DE COSTOS'!A:D,3,0)</f>
        <v>Wompi Oriente</v>
      </c>
      <c r="D513" s="99">
        <v>73268</v>
      </c>
      <c r="E513" s="99">
        <v>3103022</v>
      </c>
      <c r="F513" s="99">
        <v>65264</v>
      </c>
      <c r="G513" s="100" t="s">
        <v>33</v>
      </c>
      <c r="H513" s="99" t="s">
        <v>1056</v>
      </c>
      <c r="I513" s="99" t="s">
        <v>1071</v>
      </c>
      <c r="J513" s="99" t="s">
        <v>6119</v>
      </c>
      <c r="K513" s="100" t="s">
        <v>1170</v>
      </c>
      <c r="L513" s="99" t="s">
        <v>7543</v>
      </c>
      <c r="M513" s="101">
        <v>45995.48541666667</v>
      </c>
      <c r="N513" s="101">
        <v>45998.618750000001</v>
      </c>
      <c r="O513" s="100" t="s">
        <v>35</v>
      </c>
      <c r="P513" s="100" t="s">
        <v>35</v>
      </c>
      <c r="Q513" s="99" t="s">
        <v>1414</v>
      </c>
      <c r="R513" s="99" t="s">
        <v>1415</v>
      </c>
      <c r="S513" s="99" t="s">
        <v>9634</v>
      </c>
      <c r="T513" s="99" t="s">
        <v>1416</v>
      </c>
      <c r="U513" s="99">
        <v>24</v>
      </c>
      <c r="V513" s="100" t="str">
        <f>VLOOKUP(D513,TIPOLOGIA!A:F,5,0)</f>
        <v>INTERMEDIA</v>
      </c>
      <c r="W513" s="100" t="str">
        <f>VLOOKUP(D513,TIPOLOGIA!A:F,6,0)</f>
        <v>TERRESTRE</v>
      </c>
      <c r="X513" s="99" t="s">
        <v>2257</v>
      </c>
      <c r="Y513" s="99">
        <v>1</v>
      </c>
      <c r="Z513" s="102">
        <f>IF(T513="SOPORTE_TELEFÓNICO",'TARIFAS 2025'!$B$14,IF(V513="PRINCIPAL",'TARIFAS 2025'!$B$11,IF(V513="INTERMEDIA",'TARIFAS 2025'!$C$11,IF(V513="LEJANA",'TARIFAS 2025'!$D$11))))</f>
        <v>36351</v>
      </c>
      <c r="AA513" s="102">
        <f t="shared" si="8"/>
        <v>36351</v>
      </c>
      <c r="AB513" s="91"/>
      <c r="AC513" s="91"/>
      <c r="AD513" s="91"/>
      <c r="AE513" s="91"/>
      <c r="AF513" s="91"/>
      <c r="AG513" s="91"/>
      <c r="AH513" s="91"/>
      <c r="AI513" s="91"/>
      <c r="AJ513" s="91"/>
      <c r="AK513" s="91"/>
      <c r="AL513" s="91"/>
      <c r="AM513" s="91"/>
      <c r="AN513" s="91"/>
      <c r="AO513" s="91"/>
      <c r="AP513" s="91"/>
      <c r="AQ513" s="91"/>
      <c r="AR513" s="91"/>
      <c r="AS513" s="91"/>
      <c r="AT513" s="91"/>
      <c r="AU513" s="91"/>
      <c r="AV513" s="91"/>
      <c r="AW513" s="91"/>
      <c r="AX513" s="91"/>
      <c r="AY513" s="91"/>
      <c r="AZ513" s="91"/>
      <c r="BA513" s="91"/>
      <c r="BB513" s="91"/>
      <c r="BC513" s="91"/>
      <c r="BD513" s="91"/>
      <c r="BE513" s="91"/>
      <c r="BF513" s="91"/>
      <c r="BG513" s="91"/>
    </row>
    <row r="514" spans="1:59" ht="15.6" x14ac:dyDescent="0.3">
      <c r="A514" s="99" t="s">
        <v>90</v>
      </c>
      <c r="B514" s="100" t="str">
        <f>VLOOKUP(A514,'CENTROS DE COSTOS'!A:D,2,0)</f>
        <v>0036-0006</v>
      </c>
      <c r="C514" s="100" t="str">
        <f>VLOOKUP(A514,'CENTROS DE COSTOS'!A:D,3,0)</f>
        <v>Wompi Oriente</v>
      </c>
      <c r="D514" s="99">
        <v>18247</v>
      </c>
      <c r="E514" s="99">
        <v>3098441</v>
      </c>
      <c r="F514" s="99">
        <v>81763</v>
      </c>
      <c r="G514" s="100" t="s">
        <v>33</v>
      </c>
      <c r="H514" s="99" t="s">
        <v>466</v>
      </c>
      <c r="I514" s="99" t="s">
        <v>471</v>
      </c>
      <c r="J514" s="99" t="s">
        <v>6120</v>
      </c>
      <c r="K514" s="100" t="s">
        <v>1170</v>
      </c>
      <c r="L514" s="99" t="s">
        <v>7544</v>
      </c>
      <c r="M514" s="101">
        <v>45994.632638888892</v>
      </c>
      <c r="N514" s="101">
        <v>45998.674305555563</v>
      </c>
      <c r="O514" s="100" t="s">
        <v>35</v>
      </c>
      <c r="P514" s="100" t="s">
        <v>35</v>
      </c>
      <c r="Q514" s="99" t="s">
        <v>1414</v>
      </c>
      <c r="R514" s="99" t="s">
        <v>1415</v>
      </c>
      <c r="S514" s="99" t="s">
        <v>9635</v>
      </c>
      <c r="T514" s="99" t="s">
        <v>1416</v>
      </c>
      <c r="U514" s="99">
        <v>8</v>
      </c>
      <c r="V514" s="100" t="str">
        <f>VLOOKUP(D514,TIPOLOGIA!A:F,5,0)</f>
        <v>LEJANA</v>
      </c>
      <c r="W514" s="100" t="str">
        <f>VLOOKUP(D514,TIPOLOGIA!A:F,6,0)</f>
        <v>TERRESTRE</v>
      </c>
      <c r="X514" s="99" t="s">
        <v>2257</v>
      </c>
      <c r="Y514" s="99">
        <v>1</v>
      </c>
      <c r="Z514" s="102">
        <f>IF(T514="SOPORTE_TELEFÓNICO",'TARIFAS 2025'!$B$14,IF(V514="PRINCIPAL",'TARIFAS 2025'!$B$11,IF(V514="INTERMEDIA",'TARIFAS 2025'!$C$11,IF(V514="LEJANA",'TARIFAS 2025'!$D$11))))</f>
        <v>40250</v>
      </c>
      <c r="AA514" s="102">
        <f t="shared" si="8"/>
        <v>40250</v>
      </c>
      <c r="AB514" s="91"/>
      <c r="AC514" s="91"/>
      <c r="AD514" s="91"/>
      <c r="AE514" s="91"/>
      <c r="AF514" s="91"/>
      <c r="AG514" s="91"/>
      <c r="AH514" s="91"/>
      <c r="AI514" s="91"/>
      <c r="AJ514" s="91"/>
      <c r="AK514" s="91"/>
      <c r="AL514" s="91"/>
      <c r="AM514" s="91"/>
      <c r="AN514" s="91"/>
      <c r="AO514" s="91"/>
      <c r="AP514" s="91"/>
      <c r="AQ514" s="91"/>
      <c r="AR514" s="91"/>
      <c r="AS514" s="91"/>
      <c r="AT514" s="91"/>
      <c r="AU514" s="91"/>
      <c r="AV514" s="91"/>
      <c r="AW514" s="91"/>
      <c r="AX514" s="91"/>
      <c r="AY514" s="91"/>
      <c r="AZ514" s="91"/>
      <c r="BA514" s="91"/>
      <c r="BB514" s="91"/>
      <c r="BC514" s="91"/>
      <c r="BD514" s="91"/>
      <c r="BE514" s="91"/>
      <c r="BF514" s="91"/>
      <c r="BG514" s="91"/>
    </row>
    <row r="515" spans="1:59" ht="15.6" x14ac:dyDescent="0.3">
      <c r="A515" s="99" t="s">
        <v>98</v>
      </c>
      <c r="B515" s="100" t="str">
        <f>VLOOKUP(A515,'CENTROS DE COSTOS'!A:D,2,0)</f>
        <v>0036-0006</v>
      </c>
      <c r="C515" s="100" t="str">
        <f>VLOOKUP(A515,'CENTROS DE COSTOS'!A:D,3,0)</f>
        <v>Wompi Oriente</v>
      </c>
      <c r="D515" s="99">
        <v>85440</v>
      </c>
      <c r="E515" s="99">
        <v>3099581</v>
      </c>
      <c r="F515" s="99">
        <v>65570</v>
      </c>
      <c r="G515" s="100" t="s">
        <v>33</v>
      </c>
      <c r="H515" s="99" t="s">
        <v>481</v>
      </c>
      <c r="I515" s="99" t="s">
        <v>282</v>
      </c>
      <c r="J515" s="99" t="s">
        <v>6121</v>
      </c>
      <c r="K515" s="100" t="s">
        <v>1170</v>
      </c>
      <c r="L515" s="99" t="s">
        <v>7545</v>
      </c>
      <c r="M515" s="101">
        <v>45995.333333333343</v>
      </c>
      <c r="N515" s="101">
        <v>45998.675000000003</v>
      </c>
      <c r="O515" s="100" t="s">
        <v>35</v>
      </c>
      <c r="P515" s="100" t="s">
        <v>35</v>
      </c>
      <c r="Q515" s="99" t="s">
        <v>1414</v>
      </c>
      <c r="R515" s="99" t="s">
        <v>1415</v>
      </c>
      <c r="S515" s="99" t="s">
        <v>9636</v>
      </c>
      <c r="T515" s="99" t="s">
        <v>1416</v>
      </c>
      <c r="U515" s="99">
        <v>40</v>
      </c>
      <c r="V515" s="100" t="str">
        <f>VLOOKUP(D515,TIPOLOGIA!A:F,5,0)</f>
        <v>LEJANA</v>
      </c>
      <c r="W515" s="100" t="str">
        <f>VLOOKUP(D515,TIPOLOGIA!A:F,6,0)</f>
        <v>TERRESTRE</v>
      </c>
      <c r="X515" s="99" t="s">
        <v>2257</v>
      </c>
      <c r="Y515" s="99">
        <v>1</v>
      </c>
      <c r="Z515" s="102">
        <f>IF(T515="SOPORTE_TELEFÓNICO",'TARIFAS 2025'!$B$14,IF(V515="PRINCIPAL",'TARIFAS 2025'!$B$11,IF(V515="INTERMEDIA",'TARIFAS 2025'!$C$11,IF(V515="LEJANA",'TARIFAS 2025'!$D$11))))</f>
        <v>40250</v>
      </c>
      <c r="AA515" s="102">
        <f t="shared" si="8"/>
        <v>40250</v>
      </c>
      <c r="AB515" s="91"/>
      <c r="AC515" s="91"/>
      <c r="AD515" s="91"/>
      <c r="AE515" s="91"/>
      <c r="AF515" s="91"/>
      <c r="AG515" s="91"/>
      <c r="AH515" s="91"/>
      <c r="AI515" s="91"/>
      <c r="AJ515" s="91"/>
      <c r="AK515" s="91"/>
      <c r="AL515" s="91"/>
      <c r="AM515" s="91"/>
      <c r="AN515" s="91"/>
      <c r="AO515" s="91"/>
      <c r="AP515" s="91"/>
      <c r="AQ515" s="91"/>
      <c r="AR515" s="91"/>
      <c r="AS515" s="91"/>
      <c r="AT515" s="91"/>
      <c r="AU515" s="91"/>
      <c r="AV515" s="91"/>
      <c r="AW515" s="91"/>
      <c r="AX515" s="91"/>
      <c r="AY515" s="91"/>
      <c r="AZ515" s="91"/>
      <c r="BA515" s="91"/>
      <c r="BB515" s="91"/>
      <c r="BC515" s="91"/>
      <c r="BD515" s="91"/>
      <c r="BE515" s="91"/>
      <c r="BF515" s="91"/>
      <c r="BG515" s="91"/>
    </row>
    <row r="516" spans="1:59" ht="15.6" x14ac:dyDescent="0.3">
      <c r="A516" s="99" t="s">
        <v>96</v>
      </c>
      <c r="B516" s="100" t="str">
        <f>VLOOKUP(A516,'CENTROS DE COSTOS'!A:D,2,0)</f>
        <v>0036-0007</v>
      </c>
      <c r="C516" s="100" t="str">
        <f>VLOOKUP(A516,'CENTROS DE COSTOS'!A:D,3,0)</f>
        <v>Wompi Santander</v>
      </c>
      <c r="D516" s="99">
        <v>15806</v>
      </c>
      <c r="E516" s="99">
        <v>3097761</v>
      </c>
      <c r="F516" s="99">
        <v>55441</v>
      </c>
      <c r="G516" s="100" t="s">
        <v>33</v>
      </c>
      <c r="H516" s="99" t="s">
        <v>322</v>
      </c>
      <c r="I516" s="99" t="s">
        <v>423</v>
      </c>
      <c r="J516" s="99" t="s">
        <v>3449</v>
      </c>
      <c r="K516" s="100" t="s">
        <v>1170</v>
      </c>
      <c r="L516" s="99" t="s">
        <v>7546</v>
      </c>
      <c r="M516" s="101">
        <v>45994.592361111107</v>
      </c>
      <c r="N516" s="101">
        <v>45998.675694444442</v>
      </c>
      <c r="O516" s="100" t="s">
        <v>35</v>
      </c>
      <c r="P516" s="100" t="s">
        <v>35</v>
      </c>
      <c r="Q516" s="99" t="s">
        <v>1414</v>
      </c>
      <c r="R516" s="99" t="s">
        <v>1415</v>
      </c>
      <c r="S516" s="99" t="s">
        <v>9637</v>
      </c>
      <c r="T516" s="99" t="s">
        <v>1416</v>
      </c>
      <c r="U516" s="99">
        <v>40</v>
      </c>
      <c r="V516" s="100" t="str">
        <f>VLOOKUP(D516,TIPOLOGIA!A:F,5,0)</f>
        <v>INTERMEDIA</v>
      </c>
      <c r="W516" s="100" t="str">
        <f>VLOOKUP(D516,TIPOLOGIA!A:F,6,0)</f>
        <v>TERRESTRE</v>
      </c>
      <c r="X516" s="99" t="s">
        <v>1464</v>
      </c>
      <c r="Y516" s="99">
        <v>1</v>
      </c>
      <c r="Z516" s="102">
        <f>IF(T516="SOPORTE_TELEFÓNICO",'TARIFAS 2025'!$B$14,IF(V516="PRINCIPAL",'TARIFAS 2025'!$B$11,IF(V516="INTERMEDIA",'TARIFAS 2025'!$C$11,IF(V516="LEJANA",'TARIFAS 2025'!$D$11))))</f>
        <v>36351</v>
      </c>
      <c r="AA516" s="102">
        <f t="shared" si="8"/>
        <v>36351</v>
      </c>
      <c r="AB516" s="91"/>
      <c r="AC516" s="91"/>
      <c r="AD516" s="91"/>
      <c r="AE516" s="91"/>
      <c r="AF516" s="91"/>
      <c r="AG516" s="91"/>
      <c r="AH516" s="91"/>
      <c r="AI516" s="91"/>
      <c r="AJ516" s="91"/>
      <c r="AK516" s="91"/>
      <c r="AL516" s="91"/>
      <c r="AM516" s="91"/>
      <c r="AN516" s="91"/>
      <c r="AO516" s="91"/>
      <c r="AP516" s="91"/>
      <c r="AQ516" s="91"/>
      <c r="AR516" s="91"/>
      <c r="AS516" s="91"/>
      <c r="AT516" s="91"/>
      <c r="AU516" s="91"/>
      <c r="AV516" s="91"/>
      <c r="AW516" s="91"/>
      <c r="AX516" s="91"/>
      <c r="AY516" s="91"/>
      <c r="AZ516" s="91"/>
      <c r="BA516" s="91"/>
      <c r="BB516" s="91"/>
      <c r="BC516" s="91"/>
      <c r="BD516" s="91"/>
      <c r="BE516" s="91"/>
      <c r="BF516" s="91"/>
      <c r="BG516" s="91"/>
    </row>
    <row r="517" spans="1:59" ht="15.6" x14ac:dyDescent="0.3">
      <c r="A517" s="99" t="s">
        <v>77</v>
      </c>
      <c r="B517" s="100" t="str">
        <f>VLOOKUP(A517,'CENTROS DE COSTOS'!A:D,2,0)</f>
        <v>0036-0003</v>
      </c>
      <c r="C517" s="100" t="str">
        <f>VLOOKUP(A517,'CENTROS DE COSTOS'!A:D,3,0)</f>
        <v>Wompi Suroccidente</v>
      </c>
      <c r="D517" s="99">
        <v>19573</v>
      </c>
      <c r="E517" s="99">
        <v>3096089</v>
      </c>
      <c r="F517" s="99">
        <v>63982</v>
      </c>
      <c r="G517" s="100" t="s">
        <v>33</v>
      </c>
      <c r="H517" s="99" t="s">
        <v>498</v>
      </c>
      <c r="I517" s="99" t="s">
        <v>523</v>
      </c>
      <c r="J517" s="99" t="s">
        <v>6122</v>
      </c>
      <c r="K517" s="100" t="s">
        <v>1170</v>
      </c>
      <c r="L517" s="99" t="s">
        <v>7547</v>
      </c>
      <c r="M517" s="101">
        <v>45994.440972222219</v>
      </c>
      <c r="N517" s="101">
        <v>45998.676388888889</v>
      </c>
      <c r="O517" s="100" t="s">
        <v>35</v>
      </c>
      <c r="P517" s="100" t="s">
        <v>35</v>
      </c>
      <c r="Q517" s="99" t="s">
        <v>1414</v>
      </c>
      <c r="R517" s="99" t="s">
        <v>1415</v>
      </c>
      <c r="S517" s="99" t="s">
        <v>9638</v>
      </c>
      <c r="T517" s="99" t="s">
        <v>1416</v>
      </c>
      <c r="U517" s="99">
        <v>64</v>
      </c>
      <c r="V517" s="100" t="str">
        <f>VLOOKUP(D517,TIPOLOGIA!A:F,5,0)</f>
        <v>INTERMEDIA</v>
      </c>
      <c r="W517" s="100" t="str">
        <f>VLOOKUP(D517,TIPOLOGIA!A:F,6,0)</f>
        <v>TERRESTRE</v>
      </c>
      <c r="X517" s="99" t="s">
        <v>2257</v>
      </c>
      <c r="Y517" s="99">
        <v>1</v>
      </c>
      <c r="Z517" s="102">
        <f>IF(T517="SOPORTE_TELEFÓNICO",'TARIFAS 2025'!$B$14,IF(V517="PRINCIPAL",'TARIFAS 2025'!$B$11,IF(V517="INTERMEDIA",'TARIFAS 2025'!$C$11,IF(V517="LEJANA",'TARIFAS 2025'!$D$11))))</f>
        <v>36351</v>
      </c>
      <c r="AA517" s="102">
        <f t="shared" si="8"/>
        <v>36351</v>
      </c>
      <c r="AB517" s="91"/>
      <c r="AC517" s="91"/>
      <c r="AD517" s="91"/>
      <c r="AE517" s="91"/>
      <c r="AF517" s="91"/>
      <c r="AG517" s="91"/>
      <c r="AH517" s="91"/>
      <c r="AI517" s="91"/>
      <c r="AJ517" s="91"/>
      <c r="AK517" s="91"/>
      <c r="AL517" s="91"/>
      <c r="AM517" s="91"/>
      <c r="AN517" s="91"/>
      <c r="AO517" s="91"/>
      <c r="AP517" s="91"/>
      <c r="AQ517" s="91"/>
      <c r="AR517" s="91"/>
      <c r="AS517" s="91"/>
      <c r="AT517" s="91"/>
      <c r="AU517" s="91"/>
      <c r="AV517" s="91"/>
      <c r="AW517" s="91"/>
      <c r="AX517" s="91"/>
      <c r="AY517" s="91"/>
      <c r="AZ517" s="91"/>
      <c r="BA517" s="91"/>
      <c r="BB517" s="91"/>
      <c r="BC517" s="91"/>
      <c r="BD517" s="91"/>
      <c r="BE517" s="91"/>
      <c r="BF517" s="91"/>
      <c r="BG517" s="91"/>
    </row>
    <row r="518" spans="1:59" ht="15.6" x14ac:dyDescent="0.3">
      <c r="A518" s="99" t="s">
        <v>96</v>
      </c>
      <c r="B518" s="100" t="str">
        <f>VLOOKUP(A518,'CENTROS DE COSTOS'!A:D,2,0)</f>
        <v>0036-0007</v>
      </c>
      <c r="C518" s="100" t="str">
        <f>VLOOKUP(A518,'CENTROS DE COSTOS'!A:D,3,0)</f>
        <v>Wompi Santander</v>
      </c>
      <c r="D518" s="99">
        <v>25745</v>
      </c>
      <c r="E518" s="99">
        <v>3097567</v>
      </c>
      <c r="F518" s="99">
        <v>48653</v>
      </c>
      <c r="G518" s="100" t="s">
        <v>33</v>
      </c>
      <c r="H518" s="99" t="s">
        <v>618</v>
      </c>
      <c r="I518" s="99" t="s">
        <v>697</v>
      </c>
      <c r="J518" s="99" t="s">
        <v>6123</v>
      </c>
      <c r="K518" s="100" t="s">
        <v>1170</v>
      </c>
      <c r="L518" s="99" t="s">
        <v>7548</v>
      </c>
      <c r="M518" s="101">
        <v>45994.587500000001</v>
      </c>
      <c r="N518" s="101">
        <v>45998.676388888889</v>
      </c>
      <c r="O518" s="100" t="s">
        <v>35</v>
      </c>
      <c r="P518" s="100" t="s">
        <v>35</v>
      </c>
      <c r="Q518" s="99" t="s">
        <v>1414</v>
      </c>
      <c r="R518" s="99" t="s">
        <v>1415</v>
      </c>
      <c r="S518" s="99" t="s">
        <v>9639</v>
      </c>
      <c r="T518" s="99" t="s">
        <v>1416</v>
      </c>
      <c r="U518" s="99">
        <v>24</v>
      </c>
      <c r="V518" s="100" t="str">
        <f>VLOOKUP(D518,TIPOLOGIA!A:F,5,0)</f>
        <v>LEJANA</v>
      </c>
      <c r="W518" s="100" t="str">
        <f>VLOOKUP(D518,TIPOLOGIA!A:F,6,0)</f>
        <v>TERRESTRE</v>
      </c>
      <c r="X518" s="99" t="s">
        <v>1552</v>
      </c>
      <c r="Y518" s="99">
        <v>1</v>
      </c>
      <c r="Z518" s="102">
        <f>IF(T518="SOPORTE_TELEFÓNICO",'TARIFAS 2025'!$B$14,IF(V518="PRINCIPAL",'TARIFAS 2025'!$B$11,IF(V518="INTERMEDIA",'TARIFAS 2025'!$C$11,IF(V518="LEJANA",'TARIFAS 2025'!$D$11))))</f>
        <v>40250</v>
      </c>
      <c r="AA518" s="102">
        <f t="shared" si="8"/>
        <v>40250</v>
      </c>
      <c r="AB518" s="91"/>
      <c r="AC518" s="91"/>
      <c r="AD518" s="91"/>
      <c r="AE518" s="91"/>
      <c r="AF518" s="91"/>
      <c r="AG518" s="91"/>
      <c r="AH518" s="91"/>
      <c r="AI518" s="91"/>
      <c r="AJ518" s="91"/>
      <c r="AK518" s="91"/>
      <c r="AL518" s="91"/>
      <c r="AM518" s="91"/>
      <c r="AN518" s="91"/>
      <c r="AO518" s="91"/>
      <c r="AP518" s="91"/>
      <c r="AQ518" s="91"/>
      <c r="AR518" s="91"/>
      <c r="AS518" s="91"/>
      <c r="AT518" s="91"/>
      <c r="AU518" s="91"/>
      <c r="AV518" s="91"/>
      <c r="AW518" s="91"/>
      <c r="AX518" s="91"/>
      <c r="AY518" s="91"/>
      <c r="AZ518" s="91"/>
      <c r="BA518" s="91"/>
      <c r="BB518" s="91"/>
      <c r="BC518" s="91"/>
      <c r="BD518" s="91"/>
      <c r="BE518" s="91"/>
      <c r="BF518" s="91"/>
      <c r="BG518" s="91"/>
    </row>
    <row r="519" spans="1:59" ht="15.6" x14ac:dyDescent="0.3">
      <c r="A519" s="99" t="s">
        <v>96</v>
      </c>
      <c r="B519" s="100" t="str">
        <f>VLOOKUP(A519,'CENTROS DE COSTOS'!A:D,2,0)</f>
        <v>0036-0007</v>
      </c>
      <c r="C519" s="100" t="str">
        <f>VLOOKUP(A519,'CENTROS DE COSTOS'!A:D,3,0)</f>
        <v>Wompi Santander</v>
      </c>
      <c r="D519" s="99">
        <v>15051</v>
      </c>
      <c r="E519" s="99">
        <v>3078981</v>
      </c>
      <c r="F519" s="99">
        <v>56834</v>
      </c>
      <c r="G519" s="100" t="s">
        <v>33</v>
      </c>
      <c r="H519" s="99" t="s">
        <v>322</v>
      </c>
      <c r="I519" s="99" t="s">
        <v>330</v>
      </c>
      <c r="J519" s="99" t="s">
        <v>1908</v>
      </c>
      <c r="K519" s="100" t="s">
        <v>1170</v>
      </c>
      <c r="L519" s="99" t="s">
        <v>7549</v>
      </c>
      <c r="M519" s="101">
        <v>45992.333333333343</v>
      </c>
      <c r="N519" s="101">
        <v>46000.324999999997</v>
      </c>
      <c r="O519" s="100" t="s">
        <v>35</v>
      </c>
      <c r="P519" s="100" t="s">
        <v>35</v>
      </c>
      <c r="Q519" s="99" t="s">
        <v>1414</v>
      </c>
      <c r="R519" s="99" t="s">
        <v>1415</v>
      </c>
      <c r="S519" s="99" t="s">
        <v>9640</v>
      </c>
      <c r="T519" s="99" t="s">
        <v>1416</v>
      </c>
      <c r="U519" s="99">
        <v>16</v>
      </c>
      <c r="V519" s="100" t="str">
        <f>VLOOKUP(D519,TIPOLOGIA!A:F,5,0)</f>
        <v>INTERMEDIA</v>
      </c>
      <c r="W519" s="100" t="str">
        <f>VLOOKUP(D519,TIPOLOGIA!A:F,6,0)</f>
        <v>TERRESTRE</v>
      </c>
      <c r="X519" s="99" t="s">
        <v>1496</v>
      </c>
      <c r="Y519" s="99">
        <v>1</v>
      </c>
      <c r="Z519" s="102">
        <f>IF(T519="SOPORTE_TELEFÓNICO",'TARIFAS 2025'!$B$14,IF(V519="PRINCIPAL",'TARIFAS 2025'!$B$11,IF(V519="INTERMEDIA",'TARIFAS 2025'!$C$11,IF(V519="LEJANA",'TARIFAS 2025'!$D$11))))</f>
        <v>36351</v>
      </c>
      <c r="AA519" s="102">
        <f t="shared" si="8"/>
        <v>36351</v>
      </c>
      <c r="AB519" s="91"/>
      <c r="AC519" s="91"/>
      <c r="AD519" s="91"/>
      <c r="AE519" s="91"/>
      <c r="AF519" s="91"/>
      <c r="AG519" s="91"/>
      <c r="AH519" s="91"/>
      <c r="AI519" s="91"/>
      <c r="AJ519" s="91"/>
      <c r="AK519" s="91"/>
      <c r="AL519" s="91"/>
      <c r="AM519" s="91"/>
      <c r="AN519" s="91"/>
      <c r="AO519" s="91"/>
      <c r="AP519" s="91"/>
      <c r="AQ519" s="91"/>
      <c r="AR519" s="91"/>
      <c r="AS519" s="91"/>
      <c r="AT519" s="91"/>
      <c r="AU519" s="91"/>
      <c r="AV519" s="91"/>
      <c r="AW519" s="91"/>
      <c r="AX519" s="91"/>
      <c r="AY519" s="91"/>
      <c r="AZ519" s="91"/>
      <c r="BA519" s="91"/>
      <c r="BB519" s="91"/>
      <c r="BC519" s="91"/>
      <c r="BD519" s="91"/>
      <c r="BE519" s="91"/>
      <c r="BF519" s="91"/>
      <c r="BG519" s="91"/>
    </row>
    <row r="520" spans="1:59" ht="15.6" x14ac:dyDescent="0.3">
      <c r="A520" s="99" t="s">
        <v>71</v>
      </c>
      <c r="B520" s="100" t="str">
        <f>VLOOKUP(A520,'CENTROS DE COSTOS'!A:D,2,0)</f>
        <v>0036-0004</v>
      </c>
      <c r="C520" s="100" t="str">
        <f>VLOOKUP(A520,'CENTROS DE COSTOS'!A:D,3,0)</f>
        <v>Wompi Centro</v>
      </c>
      <c r="D520" s="99">
        <v>11001</v>
      </c>
      <c r="E520" s="99">
        <v>3104172</v>
      </c>
      <c r="F520" s="99">
        <v>13773</v>
      </c>
      <c r="G520" s="100" t="s">
        <v>33</v>
      </c>
      <c r="H520" s="99" t="s">
        <v>618</v>
      </c>
      <c r="I520" s="99" t="s">
        <v>71</v>
      </c>
      <c r="J520" s="99" t="s">
        <v>6124</v>
      </c>
      <c r="K520" s="100" t="s">
        <v>1170</v>
      </c>
      <c r="L520" s="99" t="s">
        <v>7550</v>
      </c>
      <c r="M520" s="101">
        <v>45995.633333333331</v>
      </c>
      <c r="N520" s="101">
        <v>46000.352777777778</v>
      </c>
      <c r="O520" s="100" t="s">
        <v>35</v>
      </c>
      <c r="P520" s="100" t="s">
        <v>35</v>
      </c>
      <c r="Q520" s="99" t="s">
        <v>1414</v>
      </c>
      <c r="R520" s="99" t="s">
        <v>1415</v>
      </c>
      <c r="S520" s="99" t="s">
        <v>9641</v>
      </c>
      <c r="T520" s="99" t="s">
        <v>1172</v>
      </c>
      <c r="U520" s="99">
        <v>40</v>
      </c>
      <c r="V520" s="100" t="str">
        <f>VLOOKUP(D520,TIPOLOGIA!A:F,5,0)</f>
        <v>PRINCIPAL</v>
      </c>
      <c r="W520" s="100" t="str">
        <f>VLOOKUP(D520,TIPOLOGIA!A:F,6,0)</f>
        <v>TERRESTRE</v>
      </c>
      <c r="X520" s="99" t="s">
        <v>1223</v>
      </c>
      <c r="Y520" s="99">
        <v>1</v>
      </c>
      <c r="Z520" s="102">
        <f>IF(T520="SOPORTE_TELEFÓNICO",'TARIFAS 2025'!$B$14,IF(V520="PRINCIPAL",'TARIFAS 2025'!$B$11,IF(V520="INTERMEDIA",'TARIFAS 2025'!$C$11,IF(V520="LEJANA",'TARIFAS 2025'!$D$11))))</f>
        <v>31419</v>
      </c>
      <c r="AA520" s="102">
        <f t="shared" si="8"/>
        <v>31419</v>
      </c>
      <c r="AB520" s="91"/>
      <c r="AC520" s="91"/>
      <c r="AD520" s="91"/>
      <c r="AE520" s="91"/>
      <c r="AF520" s="91"/>
      <c r="AG520" s="91"/>
      <c r="AH520" s="91"/>
      <c r="AI520" s="91"/>
      <c r="AJ520" s="91"/>
      <c r="AK520" s="91"/>
      <c r="AL520" s="91"/>
      <c r="AM520" s="91"/>
      <c r="AN520" s="91"/>
      <c r="AO520" s="91"/>
      <c r="AP520" s="91"/>
      <c r="AQ520" s="91"/>
      <c r="AR520" s="91"/>
      <c r="AS520" s="91"/>
      <c r="AT520" s="91"/>
      <c r="AU520" s="91"/>
      <c r="AV520" s="91"/>
      <c r="AW520" s="91"/>
      <c r="AX520" s="91"/>
      <c r="AY520" s="91"/>
      <c r="AZ520" s="91"/>
      <c r="BA520" s="91"/>
      <c r="BB520" s="91"/>
      <c r="BC520" s="91"/>
      <c r="BD520" s="91"/>
      <c r="BE520" s="91"/>
      <c r="BF520" s="91"/>
      <c r="BG520" s="91"/>
    </row>
    <row r="521" spans="1:59" ht="15.6" x14ac:dyDescent="0.3">
      <c r="A521" s="99" t="s">
        <v>95</v>
      </c>
      <c r="B521" s="100" t="str">
        <f>VLOOKUP(A521,'CENTROS DE COSTOS'!A:D,2,0)</f>
        <v>0036-0001</v>
      </c>
      <c r="C521" s="100" t="str">
        <f>VLOOKUP(A521,'CENTROS DE COSTOS'!A:D,3,0)</f>
        <v>Wompi Costa</v>
      </c>
      <c r="D521" s="99">
        <v>70001</v>
      </c>
      <c r="E521" s="99">
        <v>3081791</v>
      </c>
      <c r="F521" s="99">
        <v>78326</v>
      </c>
      <c r="G521" s="100" t="s">
        <v>33</v>
      </c>
      <c r="H521" s="99" t="s">
        <v>504</v>
      </c>
      <c r="I521" s="99" t="s">
        <v>95</v>
      </c>
      <c r="J521" s="99" t="s">
        <v>2144</v>
      </c>
      <c r="K521" s="100" t="s">
        <v>1170</v>
      </c>
      <c r="L521" s="99" t="s">
        <v>7551</v>
      </c>
      <c r="M521" s="101">
        <v>45992.406944444447</v>
      </c>
      <c r="N521" s="101">
        <v>46000.396527777782</v>
      </c>
      <c r="O521" s="100" t="s">
        <v>35</v>
      </c>
      <c r="P521" s="100" t="s">
        <v>35</v>
      </c>
      <c r="Q521" s="99" t="s">
        <v>1414</v>
      </c>
      <c r="R521" s="99" t="s">
        <v>1415</v>
      </c>
      <c r="S521" s="99" t="s">
        <v>9642</v>
      </c>
      <c r="T521" s="99" t="s">
        <v>1172</v>
      </c>
      <c r="U521" s="99">
        <v>24</v>
      </c>
      <c r="V521" s="100" t="str">
        <f>VLOOKUP(D521,TIPOLOGIA!A:F,5,0)</f>
        <v>PRINCIPAL</v>
      </c>
      <c r="W521" s="100" t="str">
        <f>VLOOKUP(D521,TIPOLOGIA!A:F,6,0)</f>
        <v>TERRESTRE</v>
      </c>
      <c r="X521" s="99" t="s">
        <v>1176</v>
      </c>
      <c r="Y521" s="99">
        <v>1</v>
      </c>
      <c r="Z521" s="102">
        <f>IF(T521="SOPORTE_TELEFÓNICO",'TARIFAS 2025'!$B$14,IF(V521="PRINCIPAL",'TARIFAS 2025'!$B$11,IF(V521="INTERMEDIA",'TARIFAS 2025'!$C$11,IF(V521="LEJANA",'TARIFAS 2025'!$D$11))))</f>
        <v>31419</v>
      </c>
      <c r="AA521" s="102">
        <f t="shared" si="8"/>
        <v>31419</v>
      </c>
      <c r="AB521" s="91"/>
      <c r="AC521" s="91"/>
      <c r="AD521" s="91"/>
      <c r="AE521" s="91"/>
      <c r="AF521" s="91"/>
      <c r="AG521" s="91"/>
      <c r="AH521" s="91"/>
      <c r="AI521" s="91"/>
      <c r="AJ521" s="91"/>
      <c r="AK521" s="91"/>
      <c r="AL521" s="91"/>
      <c r="AM521" s="91"/>
      <c r="AN521" s="91"/>
      <c r="AO521" s="91"/>
      <c r="AP521" s="91"/>
      <c r="AQ521" s="91"/>
      <c r="AR521" s="91"/>
      <c r="AS521" s="91"/>
      <c r="AT521" s="91"/>
      <c r="AU521" s="91"/>
      <c r="AV521" s="91"/>
      <c r="AW521" s="91"/>
      <c r="AX521" s="91"/>
      <c r="AY521" s="91"/>
      <c r="AZ521" s="91"/>
      <c r="BA521" s="91"/>
      <c r="BB521" s="91"/>
      <c r="BC521" s="91"/>
      <c r="BD521" s="91"/>
      <c r="BE521" s="91"/>
      <c r="BF521" s="91"/>
      <c r="BG521" s="91"/>
    </row>
    <row r="522" spans="1:59" ht="15.6" x14ac:dyDescent="0.3">
      <c r="A522" s="99" t="s">
        <v>88</v>
      </c>
      <c r="B522" s="100" t="str">
        <f>VLOOKUP(A522,'CENTROS DE COSTOS'!A:D,2,0)</f>
        <v>0036-0005</v>
      </c>
      <c r="C522" s="100" t="str">
        <f>VLOOKUP(A522,'CENTROS DE COSTOS'!A:D,3,0)</f>
        <v>Wompi Noroccidente</v>
      </c>
      <c r="D522" s="99">
        <v>5001</v>
      </c>
      <c r="E522" s="99">
        <v>3083036</v>
      </c>
      <c r="F522" s="99">
        <v>35302</v>
      </c>
      <c r="G522" s="100" t="s">
        <v>33</v>
      </c>
      <c r="H522" s="99" t="s">
        <v>120</v>
      </c>
      <c r="I522" s="99" t="s">
        <v>88</v>
      </c>
      <c r="J522" s="99" t="s">
        <v>6125</v>
      </c>
      <c r="K522" s="100" t="s">
        <v>1170</v>
      </c>
      <c r="L522" s="99" t="s">
        <v>7552</v>
      </c>
      <c r="M522" s="101">
        <v>45992.453472222223</v>
      </c>
      <c r="N522" s="101">
        <v>46000.416666666657</v>
      </c>
      <c r="O522" s="100" t="s">
        <v>35</v>
      </c>
      <c r="P522" s="100" t="s">
        <v>35</v>
      </c>
      <c r="Q522" s="99" t="s">
        <v>1414</v>
      </c>
      <c r="R522" s="99" t="s">
        <v>1415</v>
      </c>
      <c r="S522" s="99" t="s">
        <v>9643</v>
      </c>
      <c r="T522" s="99" t="s">
        <v>9139</v>
      </c>
      <c r="U522" s="99">
        <v>64</v>
      </c>
      <c r="V522" s="100" t="str">
        <f>VLOOKUP(D522,TIPOLOGIA!A:F,5,0)</f>
        <v>PRINCIPAL</v>
      </c>
      <c r="W522" s="100" t="str">
        <f>VLOOKUP(D522,TIPOLOGIA!A:F,6,0)</f>
        <v>TERRESTRE</v>
      </c>
      <c r="X522" s="99" t="s">
        <v>1417</v>
      </c>
      <c r="Y522" s="99">
        <v>1</v>
      </c>
      <c r="Z522" s="102">
        <f>IF(T522="SOPORTE_TELEFÓNICO",'TARIFAS 2025'!$B$14,IF(V522="PRINCIPAL",'TARIFAS 2025'!$B$11,IF(V522="INTERMEDIA",'TARIFAS 2025'!$C$11,IF(V522="LEJANA",'TARIFAS 2025'!$D$11))))</f>
        <v>31419</v>
      </c>
      <c r="AA522" s="102">
        <f t="shared" si="8"/>
        <v>31419</v>
      </c>
      <c r="AB522" s="91"/>
      <c r="AC522" s="91"/>
      <c r="AD522" s="91"/>
      <c r="AE522" s="91"/>
      <c r="AF522" s="91"/>
      <c r="AG522" s="91"/>
      <c r="AH522" s="91"/>
      <c r="AI522" s="91"/>
      <c r="AJ522" s="91"/>
      <c r="AK522" s="91"/>
      <c r="AL522" s="91"/>
      <c r="AM522" s="91"/>
      <c r="AN522" s="91"/>
      <c r="AO522" s="91"/>
      <c r="AP522" s="91"/>
      <c r="AQ522" s="91"/>
      <c r="AR522" s="91"/>
      <c r="AS522" s="91"/>
      <c r="AT522" s="91"/>
      <c r="AU522" s="91"/>
      <c r="AV522" s="91"/>
      <c r="AW522" s="91"/>
      <c r="AX522" s="91"/>
      <c r="AY522" s="91"/>
      <c r="AZ522" s="91"/>
      <c r="BA522" s="91"/>
      <c r="BB522" s="91"/>
      <c r="BC522" s="91"/>
      <c r="BD522" s="91"/>
      <c r="BE522" s="91"/>
      <c r="BF522" s="91"/>
      <c r="BG522" s="91"/>
    </row>
    <row r="523" spans="1:59" ht="15.6" x14ac:dyDescent="0.3">
      <c r="A523" s="99" t="s">
        <v>96</v>
      </c>
      <c r="B523" s="100" t="str">
        <f>VLOOKUP(A523,'CENTROS DE COSTOS'!A:D,2,0)</f>
        <v>0036-0007</v>
      </c>
      <c r="C523" s="100" t="str">
        <f>VLOOKUP(A523,'CENTROS DE COSTOS'!A:D,3,0)</f>
        <v>Wompi Santander</v>
      </c>
      <c r="D523" s="99">
        <v>15238</v>
      </c>
      <c r="E523" s="99">
        <v>3098157</v>
      </c>
      <c r="F523" s="99">
        <v>59685</v>
      </c>
      <c r="G523" s="100" t="s">
        <v>33</v>
      </c>
      <c r="H523" s="99" t="s">
        <v>322</v>
      </c>
      <c r="I523" s="99" t="s">
        <v>352</v>
      </c>
      <c r="J523" s="99" t="s">
        <v>6126</v>
      </c>
      <c r="K523" s="100" t="s">
        <v>1170</v>
      </c>
      <c r="L523" s="99" t="s">
        <v>7553</v>
      </c>
      <c r="M523" s="101">
        <v>45994.625</v>
      </c>
      <c r="N523" s="101">
        <v>46000.425000000003</v>
      </c>
      <c r="O523" s="100" t="s">
        <v>35</v>
      </c>
      <c r="P523" s="100" t="s">
        <v>35</v>
      </c>
      <c r="Q523" s="99" t="s">
        <v>1414</v>
      </c>
      <c r="R523" s="99" t="s">
        <v>1415</v>
      </c>
      <c r="S523" s="99" t="s">
        <v>9644</v>
      </c>
      <c r="T523" s="99" t="s">
        <v>1416</v>
      </c>
      <c r="U523" s="99">
        <v>32</v>
      </c>
      <c r="V523" s="100" t="str">
        <f>VLOOKUP(D523,TIPOLOGIA!A:F,5,0)</f>
        <v>INTERMEDIA</v>
      </c>
      <c r="W523" s="100" t="str">
        <f>VLOOKUP(D523,TIPOLOGIA!A:F,6,0)</f>
        <v>TERRESTRE</v>
      </c>
      <c r="X523" s="99" t="s">
        <v>2257</v>
      </c>
      <c r="Y523" s="99">
        <v>1</v>
      </c>
      <c r="Z523" s="102">
        <f>IF(T523="SOPORTE_TELEFÓNICO",'TARIFAS 2025'!$B$14,IF(V523="PRINCIPAL",'TARIFAS 2025'!$B$11,IF(V523="INTERMEDIA",'TARIFAS 2025'!$C$11,IF(V523="LEJANA",'TARIFAS 2025'!$D$11))))</f>
        <v>36351</v>
      </c>
      <c r="AA523" s="102">
        <f t="shared" si="8"/>
        <v>36351</v>
      </c>
      <c r="AB523" s="91"/>
      <c r="AC523" s="91"/>
      <c r="AD523" s="91"/>
      <c r="AE523" s="91"/>
      <c r="AF523" s="91"/>
      <c r="AG523" s="91"/>
      <c r="AH523" s="91"/>
      <c r="AI523" s="91"/>
      <c r="AJ523" s="91"/>
      <c r="AK523" s="91"/>
      <c r="AL523" s="91"/>
      <c r="AM523" s="91"/>
      <c r="AN523" s="91"/>
      <c r="AO523" s="91"/>
      <c r="AP523" s="91"/>
      <c r="AQ523" s="91"/>
      <c r="AR523" s="91"/>
      <c r="AS523" s="91"/>
      <c r="AT523" s="91"/>
      <c r="AU523" s="91"/>
      <c r="AV523" s="91"/>
      <c r="AW523" s="91"/>
      <c r="AX523" s="91"/>
      <c r="AY523" s="91"/>
      <c r="AZ523" s="91"/>
      <c r="BA523" s="91"/>
      <c r="BB523" s="91"/>
      <c r="BC523" s="91"/>
      <c r="BD523" s="91"/>
      <c r="BE523" s="91"/>
      <c r="BF523" s="91"/>
      <c r="BG523" s="91"/>
    </row>
    <row r="524" spans="1:59" ht="15.6" x14ac:dyDescent="0.3">
      <c r="A524" s="99" t="s">
        <v>92</v>
      </c>
      <c r="B524" s="100" t="str">
        <f>VLOOKUP(A524,'CENTROS DE COSTOS'!A:D,2,0)</f>
        <v>0036-0002</v>
      </c>
      <c r="C524" s="100" t="str">
        <f>VLOOKUP(A524,'CENTROS DE COSTOS'!A:D,3,0)</f>
        <v>Wompi Eje Cafetero</v>
      </c>
      <c r="D524" s="99">
        <v>63470</v>
      </c>
      <c r="E524" s="99">
        <v>3097535</v>
      </c>
      <c r="F524" s="99">
        <v>32105</v>
      </c>
      <c r="G524" s="100" t="s">
        <v>33</v>
      </c>
      <c r="H524" s="99" t="s">
        <v>939</v>
      </c>
      <c r="I524" s="99" t="s">
        <v>945</v>
      </c>
      <c r="J524" s="99" t="s">
        <v>6127</v>
      </c>
      <c r="K524" s="100" t="s">
        <v>1170</v>
      </c>
      <c r="L524" s="99" t="s">
        <v>7554</v>
      </c>
      <c r="M524" s="101">
        <v>45994.571527777778</v>
      </c>
      <c r="N524" s="101">
        <v>46000.425694444442</v>
      </c>
      <c r="O524" s="100" t="s">
        <v>35</v>
      </c>
      <c r="P524" s="100" t="s">
        <v>35</v>
      </c>
      <c r="Q524" s="99" t="s">
        <v>1414</v>
      </c>
      <c r="R524" s="99" t="s">
        <v>1415</v>
      </c>
      <c r="S524" s="99" t="s">
        <v>9645</v>
      </c>
      <c r="T524" s="99" t="s">
        <v>1416</v>
      </c>
      <c r="U524" s="99">
        <v>64</v>
      </c>
      <c r="V524" s="100" t="str">
        <f>VLOOKUP(D524,TIPOLOGIA!A:F,5,0)</f>
        <v>INTERMEDIA</v>
      </c>
      <c r="W524" s="100" t="str">
        <f>VLOOKUP(D524,TIPOLOGIA!A:F,6,0)</f>
        <v>TERRESTRE</v>
      </c>
      <c r="X524" s="99" t="s">
        <v>2257</v>
      </c>
      <c r="Y524" s="99">
        <v>1</v>
      </c>
      <c r="Z524" s="102">
        <f>IF(T524="SOPORTE_TELEFÓNICO",'TARIFAS 2025'!$B$14,IF(V524="PRINCIPAL",'TARIFAS 2025'!$B$11,IF(V524="INTERMEDIA",'TARIFAS 2025'!$C$11,IF(V524="LEJANA",'TARIFAS 2025'!$D$11))))</f>
        <v>36351</v>
      </c>
      <c r="AA524" s="102">
        <f t="shared" si="8"/>
        <v>36351</v>
      </c>
      <c r="AB524" s="91"/>
      <c r="AC524" s="91"/>
      <c r="AD524" s="91"/>
      <c r="AE524" s="91"/>
      <c r="AF524" s="91"/>
      <c r="AG524" s="91"/>
      <c r="AH524" s="91"/>
      <c r="AI524" s="91"/>
      <c r="AJ524" s="91"/>
      <c r="AK524" s="91"/>
      <c r="AL524" s="91"/>
      <c r="AM524" s="91"/>
      <c r="AN524" s="91"/>
      <c r="AO524" s="91"/>
      <c r="AP524" s="91"/>
      <c r="AQ524" s="91"/>
      <c r="AR524" s="91"/>
      <c r="AS524" s="91"/>
      <c r="AT524" s="91"/>
      <c r="AU524" s="91"/>
      <c r="AV524" s="91"/>
      <c r="AW524" s="91"/>
      <c r="AX524" s="91"/>
      <c r="AY524" s="91"/>
      <c r="AZ524" s="91"/>
      <c r="BA524" s="91"/>
      <c r="BB524" s="91"/>
      <c r="BC524" s="91"/>
      <c r="BD524" s="91"/>
      <c r="BE524" s="91"/>
      <c r="BF524" s="91"/>
      <c r="BG524" s="91"/>
    </row>
    <row r="525" spans="1:59" ht="15.6" x14ac:dyDescent="0.3">
      <c r="A525" s="99" t="s">
        <v>86</v>
      </c>
      <c r="B525" s="100" t="str">
        <f>VLOOKUP(A525,'CENTROS DE COSTOS'!A:D,2,0)</f>
        <v>0036-0002</v>
      </c>
      <c r="C525" s="100" t="str">
        <f>VLOOKUP(A525,'CENTROS DE COSTOS'!A:D,3,0)</f>
        <v>Wompi Eje Cafetero</v>
      </c>
      <c r="D525" s="99">
        <v>17777</v>
      </c>
      <c r="E525" s="99">
        <v>3062229</v>
      </c>
      <c r="F525" s="99">
        <v>80193</v>
      </c>
      <c r="G525" s="100" t="s">
        <v>33</v>
      </c>
      <c r="H525" s="99" t="s">
        <v>126</v>
      </c>
      <c r="I525" s="99" t="s">
        <v>461</v>
      </c>
      <c r="J525" s="99" t="s">
        <v>3782</v>
      </c>
      <c r="K525" s="100" t="s">
        <v>1170</v>
      </c>
      <c r="L525" s="99" t="s">
        <v>7555</v>
      </c>
      <c r="M525" s="101">
        <v>45986.645138888889</v>
      </c>
      <c r="N525" s="101">
        <v>46000.438194444447</v>
      </c>
      <c r="O525" s="100" t="s">
        <v>35</v>
      </c>
      <c r="P525" s="100" t="s">
        <v>35</v>
      </c>
      <c r="Q525" s="99" t="s">
        <v>1414</v>
      </c>
      <c r="R525" s="99" t="s">
        <v>1415</v>
      </c>
      <c r="S525" s="99" t="s">
        <v>9646</v>
      </c>
      <c r="T525" s="99" t="s">
        <v>1416</v>
      </c>
      <c r="U525" s="99">
        <v>16</v>
      </c>
      <c r="V525" s="100" t="str">
        <f>VLOOKUP(D525,TIPOLOGIA!A:F,5,0)</f>
        <v>INTERMEDIA</v>
      </c>
      <c r="W525" s="100" t="str">
        <f>VLOOKUP(D525,TIPOLOGIA!A:F,6,0)</f>
        <v>TERRESTRE</v>
      </c>
      <c r="X525" s="99" t="s">
        <v>1563</v>
      </c>
      <c r="Y525" s="99">
        <v>1</v>
      </c>
      <c r="Z525" s="102">
        <f>IF(T525="SOPORTE_TELEFÓNICO",'TARIFAS 2025'!$B$14,IF(V525="PRINCIPAL",'TARIFAS 2025'!$B$11,IF(V525="INTERMEDIA",'TARIFAS 2025'!$C$11,IF(V525="LEJANA",'TARIFAS 2025'!$D$11))))</f>
        <v>36351</v>
      </c>
      <c r="AA525" s="102">
        <f t="shared" si="8"/>
        <v>36351</v>
      </c>
      <c r="AB525" s="91"/>
      <c r="AC525" s="91"/>
      <c r="AD525" s="91"/>
      <c r="AE525" s="91"/>
      <c r="AF525" s="91"/>
      <c r="AG525" s="91"/>
      <c r="AH525" s="91"/>
      <c r="AI525" s="91"/>
      <c r="AJ525" s="91"/>
      <c r="AK525" s="91"/>
      <c r="AL525" s="91"/>
      <c r="AM525" s="91"/>
      <c r="AN525" s="91"/>
      <c r="AO525" s="91"/>
      <c r="AP525" s="91"/>
      <c r="AQ525" s="91"/>
      <c r="AR525" s="91"/>
      <c r="AS525" s="91"/>
      <c r="AT525" s="91"/>
      <c r="AU525" s="91"/>
      <c r="AV525" s="91"/>
      <c r="AW525" s="91"/>
      <c r="AX525" s="91"/>
      <c r="AY525" s="91"/>
      <c r="AZ525" s="91"/>
      <c r="BA525" s="91"/>
      <c r="BB525" s="91"/>
      <c r="BC525" s="91"/>
      <c r="BD525" s="91"/>
      <c r="BE525" s="91"/>
      <c r="BF525" s="91"/>
      <c r="BG525" s="91"/>
    </row>
    <row r="526" spans="1:59" ht="15.6" x14ac:dyDescent="0.3">
      <c r="A526" s="99" t="s">
        <v>85</v>
      </c>
      <c r="B526" s="100" t="str">
        <f>VLOOKUP(A526,'CENTROS DE COSTOS'!A:D,2,0)</f>
        <v>0036-0006</v>
      </c>
      <c r="C526" s="100" t="str">
        <f>VLOOKUP(A526,'CENTROS DE COSTOS'!A:D,3,0)</f>
        <v>Wompi Oriente</v>
      </c>
      <c r="D526" s="99">
        <v>73675</v>
      </c>
      <c r="E526" s="99">
        <v>3108360</v>
      </c>
      <c r="F526" s="99">
        <v>13297</v>
      </c>
      <c r="G526" s="100" t="s">
        <v>33</v>
      </c>
      <c r="H526" s="99" t="s">
        <v>1056</v>
      </c>
      <c r="I526" s="99" t="s">
        <v>1095</v>
      </c>
      <c r="J526" s="99" t="s">
        <v>6128</v>
      </c>
      <c r="K526" s="100" t="s">
        <v>1170</v>
      </c>
      <c r="L526" s="99" t="s">
        <v>7556</v>
      </c>
      <c r="M526" s="101">
        <v>45996.524305555547</v>
      </c>
      <c r="N526" s="101">
        <v>46000.438194444447</v>
      </c>
      <c r="O526" s="100" t="s">
        <v>35</v>
      </c>
      <c r="P526" s="100" t="s">
        <v>35</v>
      </c>
      <c r="Q526" s="99" t="s">
        <v>1537</v>
      </c>
      <c r="R526" s="99" t="s">
        <v>1593</v>
      </c>
      <c r="S526" s="99" t="s">
        <v>9647</v>
      </c>
      <c r="T526" s="99" t="s">
        <v>1253</v>
      </c>
      <c r="U526" s="99">
        <v>0</v>
      </c>
      <c r="V526" s="100" t="str">
        <f>VLOOKUP(D526,TIPOLOGIA!A:F,5,0)</f>
        <v>LEJANA</v>
      </c>
      <c r="W526" s="100" t="str">
        <f>VLOOKUP(D526,TIPOLOGIA!A:F,6,0)</f>
        <v>TERRESTRE</v>
      </c>
      <c r="X526" s="99">
        <v>0</v>
      </c>
      <c r="Y526" s="99">
        <v>1</v>
      </c>
      <c r="Z526" s="102">
        <f>IF(T526="SOPORTE_TELEFÓNICO",'TARIFAS 2025'!$B$14,IF(V526="PRINCIPAL",'TARIFAS 2025'!$B$11,IF(V526="INTERMEDIA",'TARIFAS 2025'!$C$11,IF(V526="LEJANA",'TARIFAS 2025'!$D$11))))</f>
        <v>22000</v>
      </c>
      <c r="AA526" s="102">
        <f t="shared" si="8"/>
        <v>22000</v>
      </c>
      <c r="AB526" s="91"/>
      <c r="AC526" s="91"/>
      <c r="AD526" s="91"/>
      <c r="AE526" s="91"/>
      <c r="AF526" s="91"/>
      <c r="AG526" s="91"/>
      <c r="AH526" s="91"/>
      <c r="AI526" s="91"/>
      <c r="AJ526" s="91"/>
      <c r="AK526" s="91"/>
      <c r="AL526" s="91"/>
      <c r="AM526" s="91"/>
      <c r="AN526" s="91"/>
      <c r="AO526" s="91"/>
      <c r="AP526" s="91"/>
      <c r="AQ526" s="91"/>
      <c r="AR526" s="91"/>
      <c r="AS526" s="91"/>
      <c r="AT526" s="91"/>
      <c r="AU526" s="91"/>
      <c r="AV526" s="91"/>
      <c r="AW526" s="91"/>
      <c r="AX526" s="91"/>
      <c r="AY526" s="91"/>
      <c r="AZ526" s="91"/>
      <c r="BA526" s="91"/>
      <c r="BB526" s="91"/>
      <c r="BC526" s="91"/>
      <c r="BD526" s="91"/>
      <c r="BE526" s="91"/>
      <c r="BF526" s="91"/>
      <c r="BG526" s="91"/>
    </row>
    <row r="527" spans="1:59" ht="15.6" x14ac:dyDescent="0.3">
      <c r="A527" s="99" t="s">
        <v>86</v>
      </c>
      <c r="B527" s="100" t="str">
        <f>VLOOKUP(A527,'CENTROS DE COSTOS'!A:D,2,0)</f>
        <v>0036-0002</v>
      </c>
      <c r="C527" s="100" t="str">
        <f>VLOOKUP(A527,'CENTROS DE COSTOS'!A:D,3,0)</f>
        <v>Wompi Eje Cafetero</v>
      </c>
      <c r="D527" s="99">
        <v>17042</v>
      </c>
      <c r="E527" s="99">
        <v>3107224</v>
      </c>
      <c r="F527" s="99">
        <v>25851</v>
      </c>
      <c r="G527" s="100" t="s">
        <v>33</v>
      </c>
      <c r="H527" s="99" t="s">
        <v>126</v>
      </c>
      <c r="I527" s="99" t="s">
        <v>443</v>
      </c>
      <c r="J527" s="99" t="s">
        <v>6129</v>
      </c>
      <c r="K527" s="100" t="s">
        <v>1170</v>
      </c>
      <c r="L527" s="99" t="s">
        <v>7557</v>
      </c>
      <c r="M527" s="101">
        <v>45996.433333333327</v>
      </c>
      <c r="N527" s="101">
        <v>46000.439583333333</v>
      </c>
      <c r="O527" s="100" t="s">
        <v>35</v>
      </c>
      <c r="P527" s="100" t="s">
        <v>35</v>
      </c>
      <c r="Q527" s="99" t="s">
        <v>1537</v>
      </c>
      <c r="R527" s="99" t="s">
        <v>1593</v>
      </c>
      <c r="S527" s="99" t="s">
        <v>9648</v>
      </c>
      <c r="T527" s="99" t="s">
        <v>1253</v>
      </c>
      <c r="U527" s="99">
        <v>0</v>
      </c>
      <c r="V527" s="100" t="str">
        <f>VLOOKUP(D527,TIPOLOGIA!A:F,5,0)</f>
        <v>INTERMEDIA</v>
      </c>
      <c r="W527" s="100" t="str">
        <f>VLOOKUP(D527,TIPOLOGIA!A:F,6,0)</f>
        <v>TERRESTRE</v>
      </c>
      <c r="X527" s="99">
        <v>0</v>
      </c>
      <c r="Y527" s="99">
        <v>1</v>
      </c>
      <c r="Z527" s="102">
        <f>IF(T527="SOPORTE_TELEFÓNICO",'TARIFAS 2025'!$B$14,IF(V527="PRINCIPAL",'TARIFAS 2025'!$B$11,IF(V527="INTERMEDIA",'TARIFAS 2025'!$C$11,IF(V527="LEJANA",'TARIFAS 2025'!$D$11))))</f>
        <v>22000</v>
      </c>
      <c r="AA527" s="102">
        <f t="shared" si="8"/>
        <v>22000</v>
      </c>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1"/>
      <c r="AX527" s="91"/>
      <c r="AY527" s="91"/>
      <c r="AZ527" s="91"/>
      <c r="BA527" s="91"/>
      <c r="BB527" s="91"/>
      <c r="BC527" s="91"/>
      <c r="BD527" s="91"/>
      <c r="BE527" s="91"/>
      <c r="BF527" s="91"/>
      <c r="BG527" s="91"/>
    </row>
    <row r="528" spans="1:59" ht="15.6" x14ac:dyDescent="0.3">
      <c r="A528" s="99" t="s">
        <v>98</v>
      </c>
      <c r="B528" s="100" t="str">
        <f>VLOOKUP(A528,'CENTROS DE COSTOS'!A:D,2,0)</f>
        <v>0036-0006</v>
      </c>
      <c r="C528" s="100" t="str">
        <f>VLOOKUP(A528,'CENTROS DE COSTOS'!A:D,3,0)</f>
        <v>Wompi Oriente</v>
      </c>
      <c r="D528" s="99">
        <v>50006</v>
      </c>
      <c r="E528" s="99">
        <v>3098147</v>
      </c>
      <c r="F528" s="99">
        <v>79342</v>
      </c>
      <c r="G528" s="100" t="s">
        <v>33</v>
      </c>
      <c r="H528" s="99" t="s">
        <v>814</v>
      </c>
      <c r="I528" s="99" t="s">
        <v>816</v>
      </c>
      <c r="J528" s="99" t="s">
        <v>6130</v>
      </c>
      <c r="K528" s="100" t="s">
        <v>1170</v>
      </c>
      <c r="L528" s="99" t="s">
        <v>7558</v>
      </c>
      <c r="M528" s="101">
        <v>45994.620138888888</v>
      </c>
      <c r="N528" s="101">
        <v>46000.441666666673</v>
      </c>
      <c r="O528" s="100" t="s">
        <v>35</v>
      </c>
      <c r="P528" s="100" t="s">
        <v>35</v>
      </c>
      <c r="Q528" s="99" t="s">
        <v>1414</v>
      </c>
      <c r="R528" s="99" t="s">
        <v>1415</v>
      </c>
      <c r="S528" s="99" t="s">
        <v>9649</v>
      </c>
      <c r="T528" s="99" t="s">
        <v>1416</v>
      </c>
      <c r="U528" s="99">
        <v>24</v>
      </c>
      <c r="V528" s="100" t="str">
        <f>VLOOKUP(D528,TIPOLOGIA!A:F,5,0)</f>
        <v>INTERMEDIA</v>
      </c>
      <c r="W528" s="100" t="str">
        <f>VLOOKUP(D528,TIPOLOGIA!A:F,6,0)</f>
        <v>TERRESTRE</v>
      </c>
      <c r="X528" s="99" t="s">
        <v>2257</v>
      </c>
      <c r="Y528" s="99">
        <v>1</v>
      </c>
      <c r="Z528" s="102">
        <f>IF(T528="SOPORTE_TELEFÓNICO",'TARIFAS 2025'!$B$14,IF(V528="PRINCIPAL",'TARIFAS 2025'!$B$11,IF(V528="INTERMEDIA",'TARIFAS 2025'!$C$11,IF(V528="LEJANA",'TARIFAS 2025'!$D$11))))</f>
        <v>36351</v>
      </c>
      <c r="AA528" s="102">
        <f t="shared" si="8"/>
        <v>36351</v>
      </c>
      <c r="AB528" s="91"/>
      <c r="AC528" s="91"/>
      <c r="AD528" s="91"/>
      <c r="AE528" s="91"/>
      <c r="AF528" s="91"/>
      <c r="AG528" s="91"/>
      <c r="AH528" s="91"/>
      <c r="AI528" s="91"/>
      <c r="AJ528" s="91"/>
      <c r="AK528" s="91"/>
      <c r="AL528" s="91"/>
      <c r="AM528" s="91"/>
      <c r="AN528" s="91"/>
      <c r="AO528" s="91"/>
      <c r="AP528" s="91"/>
      <c r="AQ528" s="91"/>
      <c r="AR528" s="91"/>
      <c r="AS528" s="91"/>
      <c r="AT528" s="91"/>
      <c r="AU528" s="91"/>
      <c r="AV528" s="91"/>
      <c r="AW528" s="91"/>
      <c r="AX528" s="91"/>
      <c r="AY528" s="91"/>
      <c r="AZ528" s="91"/>
      <c r="BA528" s="91"/>
      <c r="BB528" s="91"/>
      <c r="BC528" s="91"/>
      <c r="BD528" s="91"/>
      <c r="BE528" s="91"/>
      <c r="BF528" s="91"/>
      <c r="BG528" s="91"/>
    </row>
    <row r="529" spans="1:59" ht="15.6" x14ac:dyDescent="0.3">
      <c r="A529" s="99" t="s">
        <v>96</v>
      </c>
      <c r="B529" s="100" t="str">
        <f>VLOOKUP(A529,'CENTROS DE COSTOS'!A:D,2,0)</f>
        <v>0036-0007</v>
      </c>
      <c r="C529" s="100" t="str">
        <f>VLOOKUP(A529,'CENTROS DE COSTOS'!A:D,3,0)</f>
        <v>Wompi Santander</v>
      </c>
      <c r="D529" s="99">
        <v>15759</v>
      </c>
      <c r="E529" s="99">
        <v>3105354</v>
      </c>
      <c r="F529" s="99">
        <v>53870</v>
      </c>
      <c r="G529" s="100" t="s">
        <v>33</v>
      </c>
      <c r="H529" s="99" t="s">
        <v>322</v>
      </c>
      <c r="I529" s="99" t="s">
        <v>412</v>
      </c>
      <c r="J529" s="99" t="s">
        <v>6131</v>
      </c>
      <c r="K529" s="100" t="s">
        <v>1170</v>
      </c>
      <c r="L529" s="99" t="s">
        <v>7559</v>
      </c>
      <c r="M529" s="101">
        <v>45996.333333333343</v>
      </c>
      <c r="N529" s="101">
        <v>46000.441666666673</v>
      </c>
      <c r="O529" s="100" t="s">
        <v>35</v>
      </c>
      <c r="P529" s="100" t="s">
        <v>35</v>
      </c>
      <c r="Q529" s="99" t="s">
        <v>1537</v>
      </c>
      <c r="R529" s="99" t="s">
        <v>1593</v>
      </c>
      <c r="S529" s="99" t="s">
        <v>9650</v>
      </c>
      <c r="T529" s="99" t="s">
        <v>1253</v>
      </c>
      <c r="U529" s="99">
        <v>0</v>
      </c>
      <c r="V529" s="100" t="str">
        <f>VLOOKUP(D529,TIPOLOGIA!A:F,5,0)</f>
        <v>INTERMEDIA</v>
      </c>
      <c r="W529" s="100" t="str">
        <f>VLOOKUP(D529,TIPOLOGIA!A:F,6,0)</f>
        <v>TERRESTRE</v>
      </c>
      <c r="X529" s="99">
        <v>0</v>
      </c>
      <c r="Y529" s="99">
        <v>1</v>
      </c>
      <c r="Z529" s="102">
        <f>IF(T529="SOPORTE_TELEFÓNICO",'TARIFAS 2025'!$B$14,IF(V529="PRINCIPAL",'TARIFAS 2025'!$B$11,IF(V529="INTERMEDIA",'TARIFAS 2025'!$C$11,IF(V529="LEJANA",'TARIFAS 2025'!$D$11))))</f>
        <v>22000</v>
      </c>
      <c r="AA529" s="102">
        <f t="shared" si="8"/>
        <v>22000</v>
      </c>
      <c r="AB529" s="91"/>
      <c r="AC529" s="91"/>
      <c r="AD529" s="91"/>
      <c r="AE529" s="91"/>
      <c r="AF529" s="91"/>
      <c r="AG529" s="91"/>
      <c r="AH529" s="91"/>
      <c r="AI529" s="91"/>
      <c r="AJ529" s="91"/>
      <c r="AK529" s="91"/>
      <c r="AL529" s="91"/>
      <c r="AM529" s="91"/>
      <c r="AN529" s="91"/>
      <c r="AO529" s="91"/>
      <c r="AP529" s="91"/>
      <c r="AQ529" s="91"/>
      <c r="AR529" s="91"/>
      <c r="AS529" s="91"/>
      <c r="AT529" s="91"/>
      <c r="AU529" s="91"/>
      <c r="AV529" s="91"/>
      <c r="AW529" s="91"/>
      <c r="AX529" s="91"/>
      <c r="AY529" s="91"/>
      <c r="AZ529" s="91"/>
      <c r="BA529" s="91"/>
      <c r="BB529" s="91"/>
      <c r="BC529" s="91"/>
      <c r="BD529" s="91"/>
      <c r="BE529" s="91"/>
      <c r="BF529" s="91"/>
      <c r="BG529" s="91"/>
    </row>
    <row r="530" spans="1:59" ht="15.6" x14ac:dyDescent="0.3">
      <c r="A530" s="99" t="s">
        <v>88</v>
      </c>
      <c r="B530" s="100" t="str">
        <f>VLOOKUP(A530,'CENTROS DE COSTOS'!A:D,2,0)</f>
        <v>0036-0005</v>
      </c>
      <c r="C530" s="100" t="str">
        <f>VLOOKUP(A530,'CENTROS DE COSTOS'!A:D,3,0)</f>
        <v>Wompi Noroccidente</v>
      </c>
      <c r="D530" s="99">
        <v>5697</v>
      </c>
      <c r="E530" s="99">
        <v>3099361</v>
      </c>
      <c r="F530" s="99">
        <v>10361</v>
      </c>
      <c r="G530" s="100" t="s">
        <v>33</v>
      </c>
      <c r="H530" s="99" t="s">
        <v>120</v>
      </c>
      <c r="I530" s="99" t="s">
        <v>178</v>
      </c>
      <c r="J530" s="99" t="s">
        <v>1536</v>
      </c>
      <c r="K530" s="100" t="s">
        <v>1170</v>
      </c>
      <c r="L530" s="99" t="s">
        <v>7560</v>
      </c>
      <c r="M530" s="101">
        <v>45995.333333333343</v>
      </c>
      <c r="N530" s="101">
        <v>46000.443055555559</v>
      </c>
      <c r="O530" s="100" t="s">
        <v>35</v>
      </c>
      <c r="P530" s="100" t="s">
        <v>35</v>
      </c>
      <c r="Q530" s="99" t="s">
        <v>1414</v>
      </c>
      <c r="R530" s="99" t="s">
        <v>1415</v>
      </c>
      <c r="S530" s="99" t="s">
        <v>9651</v>
      </c>
      <c r="T530" s="99" t="s">
        <v>1416</v>
      </c>
      <c r="U530" s="99">
        <v>64</v>
      </c>
      <c r="V530" s="100" t="str">
        <f>VLOOKUP(D530,TIPOLOGIA!A:F,5,0)</f>
        <v>INTERMEDIA</v>
      </c>
      <c r="W530" s="100" t="str">
        <f>VLOOKUP(D530,TIPOLOGIA!A:F,6,0)</f>
        <v>TERRESTRE</v>
      </c>
      <c r="X530" s="99" t="s">
        <v>2254</v>
      </c>
      <c r="Y530" s="99">
        <v>1</v>
      </c>
      <c r="Z530" s="102">
        <f>IF(T530="SOPORTE_TELEFÓNICO",'TARIFAS 2025'!$B$14,IF(V530="PRINCIPAL",'TARIFAS 2025'!$B$11,IF(V530="INTERMEDIA",'TARIFAS 2025'!$C$11,IF(V530="LEJANA",'TARIFAS 2025'!$D$11))))</f>
        <v>36351</v>
      </c>
      <c r="AA530" s="102">
        <f t="shared" si="8"/>
        <v>36351</v>
      </c>
      <c r="AB530" s="91"/>
      <c r="AC530" s="91"/>
      <c r="AD530" s="91"/>
      <c r="AE530" s="91"/>
      <c r="AF530" s="91"/>
      <c r="AG530" s="91"/>
      <c r="AH530" s="91"/>
      <c r="AI530" s="91"/>
      <c r="AJ530" s="91"/>
      <c r="AK530" s="91"/>
      <c r="AL530" s="91"/>
      <c r="AM530" s="91"/>
      <c r="AN530" s="91"/>
      <c r="AO530" s="91"/>
      <c r="AP530" s="91"/>
      <c r="AQ530" s="91"/>
      <c r="AR530" s="91"/>
      <c r="AS530" s="91"/>
      <c r="AT530" s="91"/>
      <c r="AU530" s="91"/>
      <c r="AV530" s="91"/>
      <c r="AW530" s="91"/>
      <c r="AX530" s="91"/>
      <c r="AY530" s="91"/>
      <c r="AZ530" s="91"/>
      <c r="BA530" s="91"/>
      <c r="BB530" s="91"/>
      <c r="BC530" s="91"/>
      <c r="BD530" s="91"/>
      <c r="BE530" s="91"/>
      <c r="BF530" s="91"/>
      <c r="BG530" s="91"/>
    </row>
    <row r="531" spans="1:59" ht="15.6" x14ac:dyDescent="0.3">
      <c r="A531" s="99" t="s">
        <v>92</v>
      </c>
      <c r="B531" s="100" t="str">
        <f>VLOOKUP(A531,'CENTROS DE COSTOS'!A:D,2,0)</f>
        <v>0036-0002</v>
      </c>
      <c r="C531" s="100" t="str">
        <f>VLOOKUP(A531,'CENTROS DE COSTOS'!A:D,3,0)</f>
        <v>Wompi Eje Cafetero</v>
      </c>
      <c r="D531" s="99">
        <v>66001</v>
      </c>
      <c r="E531" s="99">
        <v>3102905</v>
      </c>
      <c r="F531" s="99">
        <v>36388</v>
      </c>
      <c r="G531" s="100" t="s">
        <v>33</v>
      </c>
      <c r="H531" s="99" t="s">
        <v>458</v>
      </c>
      <c r="I531" s="99" t="s">
        <v>92</v>
      </c>
      <c r="J531" s="99" t="s">
        <v>6132</v>
      </c>
      <c r="K531" s="100" t="s">
        <v>1170</v>
      </c>
      <c r="L531" s="99" t="s">
        <v>7561</v>
      </c>
      <c r="M531" s="101">
        <v>45995.484027777777</v>
      </c>
      <c r="N531" s="101">
        <v>46000.444444444453</v>
      </c>
      <c r="O531" s="100" t="s">
        <v>35</v>
      </c>
      <c r="P531" s="100" t="s">
        <v>35</v>
      </c>
      <c r="Q531" s="99" t="s">
        <v>1414</v>
      </c>
      <c r="R531" s="99" t="s">
        <v>1415</v>
      </c>
      <c r="S531" s="99" t="s">
        <v>9652</v>
      </c>
      <c r="T531" s="99" t="s">
        <v>1172</v>
      </c>
      <c r="U531" s="99">
        <v>32</v>
      </c>
      <c r="V531" s="100" t="str">
        <f>VLOOKUP(D531,TIPOLOGIA!A:F,5,0)</f>
        <v>PRINCIPAL</v>
      </c>
      <c r="W531" s="100" t="str">
        <f>VLOOKUP(D531,TIPOLOGIA!A:F,6,0)</f>
        <v>TERRESTRE</v>
      </c>
      <c r="X531" s="99" t="s">
        <v>1175</v>
      </c>
      <c r="Y531" s="99">
        <v>1</v>
      </c>
      <c r="Z531" s="102">
        <f>IF(T531="SOPORTE_TELEFÓNICO",'TARIFAS 2025'!$B$14,IF(V531="PRINCIPAL",'TARIFAS 2025'!$B$11,IF(V531="INTERMEDIA",'TARIFAS 2025'!$C$11,IF(V531="LEJANA",'TARIFAS 2025'!$D$11))))</f>
        <v>31419</v>
      </c>
      <c r="AA531" s="102">
        <f t="shared" si="8"/>
        <v>31419</v>
      </c>
      <c r="AB531" s="91"/>
      <c r="AC531" s="91"/>
      <c r="AD531" s="91"/>
      <c r="AE531" s="91"/>
      <c r="AF531" s="91"/>
      <c r="AG531" s="91"/>
      <c r="AH531" s="91"/>
      <c r="AI531" s="91"/>
      <c r="AJ531" s="91"/>
      <c r="AK531" s="91"/>
      <c r="AL531" s="91"/>
      <c r="AM531" s="91"/>
      <c r="AN531" s="91"/>
      <c r="AO531" s="91"/>
      <c r="AP531" s="91"/>
      <c r="AQ531" s="91"/>
      <c r="AR531" s="91"/>
      <c r="AS531" s="91"/>
      <c r="AT531" s="91"/>
      <c r="AU531" s="91"/>
      <c r="AV531" s="91"/>
      <c r="AW531" s="91"/>
      <c r="AX531" s="91"/>
      <c r="AY531" s="91"/>
      <c r="AZ531" s="91"/>
      <c r="BA531" s="91"/>
      <c r="BB531" s="91"/>
      <c r="BC531" s="91"/>
      <c r="BD531" s="91"/>
      <c r="BE531" s="91"/>
      <c r="BF531" s="91"/>
      <c r="BG531" s="91"/>
    </row>
    <row r="532" spans="1:59" ht="15.6" x14ac:dyDescent="0.3">
      <c r="A532" s="99" t="s">
        <v>77</v>
      </c>
      <c r="B532" s="100" t="str">
        <f>VLOOKUP(A532,'CENTROS DE COSTOS'!A:D,2,0)</f>
        <v>0036-0003</v>
      </c>
      <c r="C532" s="100" t="str">
        <f>VLOOKUP(A532,'CENTROS DE COSTOS'!A:D,3,0)</f>
        <v>Wompi Suroccidente</v>
      </c>
      <c r="D532" s="99">
        <v>76001</v>
      </c>
      <c r="E532" s="99">
        <v>3106657</v>
      </c>
      <c r="F532" s="99">
        <v>45363</v>
      </c>
      <c r="G532" s="100" t="s">
        <v>33</v>
      </c>
      <c r="H532" s="99" t="s">
        <v>1101</v>
      </c>
      <c r="I532" s="99" t="s">
        <v>77</v>
      </c>
      <c r="J532" s="99" t="s">
        <v>6133</v>
      </c>
      <c r="K532" s="100" t="s">
        <v>1170</v>
      </c>
      <c r="L532" s="99" t="s">
        <v>7562</v>
      </c>
      <c r="M532" s="101">
        <v>45996.386805555558</v>
      </c>
      <c r="N532" s="101">
        <v>46000.446527777778</v>
      </c>
      <c r="O532" s="100" t="s">
        <v>35</v>
      </c>
      <c r="P532" s="100" t="s">
        <v>35</v>
      </c>
      <c r="Q532" s="99" t="s">
        <v>1414</v>
      </c>
      <c r="R532" s="99" t="s">
        <v>1415</v>
      </c>
      <c r="S532" s="99" t="s">
        <v>9653</v>
      </c>
      <c r="T532" s="99" t="s">
        <v>1172</v>
      </c>
      <c r="U532" s="99">
        <v>24</v>
      </c>
      <c r="V532" s="100" t="str">
        <f>VLOOKUP(D532,TIPOLOGIA!A:F,5,0)</f>
        <v>PRINCIPAL</v>
      </c>
      <c r="W532" s="100" t="str">
        <f>VLOOKUP(D532,TIPOLOGIA!A:F,6,0)</f>
        <v>TERRESTRE</v>
      </c>
      <c r="X532" s="99" t="s">
        <v>1212</v>
      </c>
      <c r="Y532" s="99">
        <v>1</v>
      </c>
      <c r="Z532" s="102">
        <f>IF(T532="SOPORTE_TELEFÓNICO",'TARIFAS 2025'!$B$14,IF(V532="PRINCIPAL",'TARIFAS 2025'!$B$11,IF(V532="INTERMEDIA",'TARIFAS 2025'!$C$11,IF(V532="LEJANA",'TARIFAS 2025'!$D$11))))</f>
        <v>31419</v>
      </c>
      <c r="AA532" s="102">
        <f t="shared" si="8"/>
        <v>31419</v>
      </c>
      <c r="AB532" s="91"/>
      <c r="AC532" s="91"/>
      <c r="AD532" s="91"/>
      <c r="AE532" s="91"/>
      <c r="AF532" s="91"/>
      <c r="AG532" s="91"/>
      <c r="AH532" s="91"/>
      <c r="AI532" s="91"/>
      <c r="AJ532" s="91"/>
      <c r="AK532" s="91"/>
      <c r="AL532" s="91"/>
      <c r="AM532" s="91"/>
      <c r="AN532" s="91"/>
      <c r="AO532" s="91"/>
      <c r="AP532" s="91"/>
      <c r="AQ532" s="91"/>
      <c r="AR532" s="91"/>
      <c r="AS532" s="91"/>
      <c r="AT532" s="91"/>
      <c r="AU532" s="91"/>
      <c r="AV532" s="91"/>
      <c r="AW532" s="91"/>
      <c r="AX532" s="91"/>
      <c r="AY532" s="91"/>
      <c r="AZ532" s="91"/>
      <c r="BA532" s="91"/>
      <c r="BB532" s="91"/>
      <c r="BC532" s="91"/>
      <c r="BD532" s="91"/>
      <c r="BE532" s="91"/>
      <c r="BF532" s="91"/>
      <c r="BG532" s="91"/>
    </row>
    <row r="533" spans="1:59" ht="15.6" x14ac:dyDescent="0.3">
      <c r="A533" s="99" t="s">
        <v>68</v>
      </c>
      <c r="B533" s="100" t="str">
        <f>VLOOKUP(A533,'CENTROS DE COSTOS'!A:D,2,0)</f>
        <v>0036-0001</v>
      </c>
      <c r="C533" s="100" t="str">
        <f>VLOOKUP(A533,'CENTROS DE COSTOS'!A:D,3,0)</f>
        <v>Wompi Costa</v>
      </c>
      <c r="D533" s="99">
        <v>8001</v>
      </c>
      <c r="E533" s="99">
        <v>3084185</v>
      </c>
      <c r="F533" s="99">
        <v>59821</v>
      </c>
      <c r="G533" s="100" t="s">
        <v>33</v>
      </c>
      <c r="H533" s="99" t="s">
        <v>253</v>
      </c>
      <c r="I533" s="99" t="s">
        <v>68</v>
      </c>
      <c r="J533" s="99" t="s">
        <v>6134</v>
      </c>
      <c r="K533" s="100" t="s">
        <v>1170</v>
      </c>
      <c r="L533" s="99" t="s">
        <v>7563</v>
      </c>
      <c r="M533" s="101">
        <v>45992.511805555558</v>
      </c>
      <c r="N533" s="101">
        <v>46000.447916666657</v>
      </c>
      <c r="O533" s="100" t="s">
        <v>35</v>
      </c>
      <c r="P533" s="100" t="s">
        <v>35</v>
      </c>
      <c r="Q533" s="99" t="s">
        <v>1414</v>
      </c>
      <c r="R533" s="99" t="s">
        <v>1415</v>
      </c>
      <c r="S533" s="99" t="s">
        <v>9654</v>
      </c>
      <c r="T533" s="99" t="s">
        <v>1172</v>
      </c>
      <c r="U533" s="99">
        <v>64</v>
      </c>
      <c r="V533" s="100" t="str">
        <f>VLOOKUP(D533,TIPOLOGIA!A:F,5,0)</f>
        <v>PRINCIPAL</v>
      </c>
      <c r="W533" s="100" t="str">
        <f>VLOOKUP(D533,TIPOLOGIA!A:F,6,0)</f>
        <v>TERRESTRE</v>
      </c>
      <c r="X533" s="99" t="s">
        <v>1401</v>
      </c>
      <c r="Y533" s="99">
        <v>1</v>
      </c>
      <c r="Z533" s="102">
        <f>IF(T533="SOPORTE_TELEFÓNICO",'TARIFAS 2025'!$B$14,IF(V533="PRINCIPAL",'TARIFAS 2025'!$B$11,IF(V533="INTERMEDIA",'TARIFAS 2025'!$C$11,IF(V533="LEJANA",'TARIFAS 2025'!$D$11))))</f>
        <v>31419</v>
      </c>
      <c r="AA533" s="102">
        <f t="shared" si="8"/>
        <v>31419</v>
      </c>
      <c r="AB533" s="91"/>
      <c r="AC533" s="91"/>
      <c r="AD533" s="91"/>
      <c r="AE533" s="91"/>
      <c r="AF533" s="91"/>
      <c r="AG533" s="91"/>
      <c r="AH533" s="91"/>
      <c r="AI533" s="91"/>
      <c r="AJ533" s="91"/>
      <c r="AK533" s="91"/>
      <c r="AL533" s="91"/>
      <c r="AM533" s="91"/>
      <c r="AN533" s="91"/>
      <c r="AO533" s="91"/>
      <c r="AP533" s="91"/>
      <c r="AQ533" s="91"/>
      <c r="AR533" s="91"/>
      <c r="AS533" s="91"/>
      <c r="AT533" s="91"/>
      <c r="AU533" s="91"/>
      <c r="AV533" s="91"/>
      <c r="AW533" s="91"/>
      <c r="AX533" s="91"/>
      <c r="AY533" s="91"/>
      <c r="AZ533" s="91"/>
      <c r="BA533" s="91"/>
      <c r="BB533" s="91"/>
      <c r="BC533" s="91"/>
      <c r="BD533" s="91"/>
      <c r="BE533" s="91"/>
      <c r="BF533" s="91"/>
      <c r="BG533" s="91"/>
    </row>
    <row r="534" spans="1:59" ht="15.6" x14ac:dyDescent="0.3">
      <c r="A534" s="99" t="s">
        <v>71</v>
      </c>
      <c r="B534" s="100" t="str">
        <f>VLOOKUP(A534,'CENTROS DE COSTOS'!A:D,2,0)</f>
        <v>0036-0004</v>
      </c>
      <c r="C534" s="100" t="str">
        <f>VLOOKUP(A534,'CENTROS DE COSTOS'!A:D,3,0)</f>
        <v>Wompi Centro</v>
      </c>
      <c r="D534" s="99">
        <v>25290</v>
      </c>
      <c r="E534" s="99">
        <v>3043030</v>
      </c>
      <c r="F534" s="99">
        <v>68049</v>
      </c>
      <c r="G534" s="100" t="s">
        <v>33</v>
      </c>
      <c r="H534" s="99" t="s">
        <v>618</v>
      </c>
      <c r="I534" s="99" t="s">
        <v>652</v>
      </c>
      <c r="J534" s="99" t="s">
        <v>6135</v>
      </c>
      <c r="K534" s="100" t="s">
        <v>1170</v>
      </c>
      <c r="L534" s="99" t="s">
        <v>7564</v>
      </c>
      <c r="M534" s="101">
        <v>45981.675694444442</v>
      </c>
      <c r="N534" s="101">
        <v>46000.45208333333</v>
      </c>
      <c r="O534" s="100" t="s">
        <v>35</v>
      </c>
      <c r="P534" s="100" t="s">
        <v>35</v>
      </c>
      <c r="Q534" s="99" t="s">
        <v>1414</v>
      </c>
      <c r="R534" s="99" t="s">
        <v>1415</v>
      </c>
      <c r="S534" s="99" t="s">
        <v>9655</v>
      </c>
      <c r="T534" s="99" t="s">
        <v>1416</v>
      </c>
      <c r="U534" s="99">
        <v>8</v>
      </c>
      <c r="V534" s="100" t="str">
        <f>VLOOKUP(D534,TIPOLOGIA!A:F,5,0)</f>
        <v>INTERMEDIA</v>
      </c>
      <c r="W534" s="100" t="str">
        <f>VLOOKUP(D534,TIPOLOGIA!A:F,6,0)</f>
        <v>TERRESTRE</v>
      </c>
      <c r="X534" s="99" t="s">
        <v>1447</v>
      </c>
      <c r="Y534" s="99">
        <v>1</v>
      </c>
      <c r="Z534" s="102">
        <f>IF(T534="SOPORTE_TELEFÓNICO",'TARIFAS 2025'!$B$14,IF(V534="PRINCIPAL",'TARIFAS 2025'!$B$11,IF(V534="INTERMEDIA",'TARIFAS 2025'!$C$11,IF(V534="LEJANA",'TARIFAS 2025'!$D$11))))</f>
        <v>36351</v>
      </c>
      <c r="AA534" s="102">
        <f t="shared" si="8"/>
        <v>36351</v>
      </c>
      <c r="AB534" s="91"/>
      <c r="AC534" s="91"/>
      <c r="AD534" s="91"/>
      <c r="AE534" s="91"/>
      <c r="AF534" s="91"/>
      <c r="AG534" s="91"/>
      <c r="AH534" s="91"/>
      <c r="AI534" s="91"/>
      <c r="AJ534" s="91"/>
      <c r="AK534" s="91"/>
      <c r="AL534" s="91"/>
      <c r="AM534" s="91"/>
      <c r="AN534" s="91"/>
      <c r="AO534" s="91"/>
      <c r="AP534" s="91"/>
      <c r="AQ534" s="91"/>
      <c r="AR534" s="91"/>
      <c r="AS534" s="91"/>
      <c r="AT534" s="91"/>
      <c r="AU534" s="91"/>
      <c r="AV534" s="91"/>
      <c r="AW534" s="91"/>
      <c r="AX534" s="91"/>
      <c r="AY534" s="91"/>
      <c r="AZ534" s="91"/>
      <c r="BA534" s="91"/>
      <c r="BB534" s="91"/>
      <c r="BC534" s="91"/>
      <c r="BD534" s="91"/>
      <c r="BE534" s="91"/>
      <c r="BF534" s="91"/>
      <c r="BG534" s="91"/>
    </row>
    <row r="535" spans="1:59" ht="15.6" x14ac:dyDescent="0.3">
      <c r="A535" s="99" t="s">
        <v>98</v>
      </c>
      <c r="B535" s="100" t="str">
        <f>VLOOKUP(A535,'CENTROS DE COSTOS'!A:D,2,0)</f>
        <v>0036-0006</v>
      </c>
      <c r="C535" s="100" t="str">
        <f>VLOOKUP(A535,'CENTROS DE COSTOS'!A:D,3,0)</f>
        <v>Wompi Oriente</v>
      </c>
      <c r="D535" s="99">
        <v>50350</v>
      </c>
      <c r="E535" s="99">
        <v>3072991</v>
      </c>
      <c r="F535" s="99">
        <v>31192</v>
      </c>
      <c r="G535" s="100" t="s">
        <v>33</v>
      </c>
      <c r="H535" s="99" t="s">
        <v>814</v>
      </c>
      <c r="I535" s="99" t="s">
        <v>826</v>
      </c>
      <c r="J535" s="99" t="s">
        <v>6136</v>
      </c>
      <c r="K535" s="100" t="s">
        <v>1170</v>
      </c>
      <c r="L535" s="99" t="s">
        <v>7565</v>
      </c>
      <c r="M535" s="101">
        <v>45988.666666666657</v>
      </c>
      <c r="N535" s="101">
        <v>46000.452777777777</v>
      </c>
      <c r="O535" s="100" t="s">
        <v>35</v>
      </c>
      <c r="P535" s="100" t="s">
        <v>35</v>
      </c>
      <c r="Q535" s="99" t="s">
        <v>1414</v>
      </c>
      <c r="R535" s="99" t="s">
        <v>1415</v>
      </c>
      <c r="S535" s="99" t="s">
        <v>9656</v>
      </c>
      <c r="T535" s="99" t="s">
        <v>1416</v>
      </c>
      <c r="U535" s="99">
        <v>8</v>
      </c>
      <c r="V535" s="100" t="str">
        <f>VLOOKUP(D535,TIPOLOGIA!A:F,5,0)</f>
        <v>LEJANA</v>
      </c>
      <c r="W535" s="100" t="str">
        <f>VLOOKUP(D535,TIPOLOGIA!A:F,6,0)</f>
        <v>AEREO</v>
      </c>
      <c r="X535" s="99" t="s">
        <v>2257</v>
      </c>
      <c r="Y535" s="99">
        <v>1</v>
      </c>
      <c r="Z535" s="102">
        <f>IF(T535="SOPORTE_TELEFÓNICO",'TARIFAS 2025'!$B$14,IF(V535="PRINCIPAL",'TARIFAS 2025'!$B$11,IF(V535="INTERMEDIA",'TARIFAS 2025'!$C$11,IF(V535="LEJANA",'TARIFAS 2025'!$D$11))))</f>
        <v>40250</v>
      </c>
      <c r="AA535" s="102">
        <f t="shared" si="8"/>
        <v>40250</v>
      </c>
      <c r="AB535" s="91"/>
      <c r="AC535" s="91"/>
      <c r="AD535" s="91"/>
      <c r="AE535" s="91"/>
      <c r="AF535" s="91"/>
      <c r="AG535" s="91"/>
      <c r="AH535" s="91"/>
      <c r="AI535" s="91"/>
      <c r="AJ535" s="91"/>
      <c r="AK535" s="91"/>
      <c r="AL535" s="91"/>
      <c r="AM535" s="91"/>
      <c r="AN535" s="91"/>
      <c r="AO535" s="91"/>
      <c r="AP535" s="91"/>
      <c r="AQ535" s="91"/>
      <c r="AR535" s="91"/>
      <c r="AS535" s="91"/>
      <c r="AT535" s="91"/>
      <c r="AU535" s="91"/>
      <c r="AV535" s="91"/>
      <c r="AW535" s="91"/>
      <c r="AX535" s="91"/>
      <c r="AY535" s="91"/>
      <c r="AZ535" s="91"/>
      <c r="BA535" s="91"/>
      <c r="BB535" s="91"/>
      <c r="BC535" s="91"/>
      <c r="BD535" s="91"/>
      <c r="BE535" s="91"/>
      <c r="BF535" s="91"/>
      <c r="BG535" s="91"/>
    </row>
    <row r="536" spans="1:59" ht="15.6" x14ac:dyDescent="0.3">
      <c r="A536" s="99" t="s">
        <v>98</v>
      </c>
      <c r="B536" s="100" t="str">
        <f>VLOOKUP(A536,'CENTROS DE COSTOS'!A:D,2,0)</f>
        <v>0036-0006</v>
      </c>
      <c r="C536" s="100" t="str">
        <f>VLOOKUP(A536,'CENTROS DE COSTOS'!A:D,3,0)</f>
        <v>Wompi Oriente</v>
      </c>
      <c r="D536" s="99">
        <v>50350</v>
      </c>
      <c r="E536" s="99">
        <v>3074259</v>
      </c>
      <c r="F536" s="99">
        <v>33387</v>
      </c>
      <c r="G536" s="100" t="s">
        <v>33</v>
      </c>
      <c r="H536" s="99" t="s">
        <v>814</v>
      </c>
      <c r="I536" s="99" t="s">
        <v>826</v>
      </c>
      <c r="J536" s="99" t="s">
        <v>6137</v>
      </c>
      <c r="K536" s="100" t="s">
        <v>1170</v>
      </c>
      <c r="L536" s="99" t="s">
        <v>7566</v>
      </c>
      <c r="M536" s="101">
        <v>45989.347916666673</v>
      </c>
      <c r="N536" s="101">
        <v>46000.45416666667</v>
      </c>
      <c r="O536" s="100" t="s">
        <v>35</v>
      </c>
      <c r="P536" s="100" t="s">
        <v>35</v>
      </c>
      <c r="Q536" s="99" t="s">
        <v>1414</v>
      </c>
      <c r="R536" s="99" t="s">
        <v>1415</v>
      </c>
      <c r="S536" s="99" t="s">
        <v>9657</v>
      </c>
      <c r="T536" s="99" t="s">
        <v>1416</v>
      </c>
      <c r="U536" s="99">
        <v>24</v>
      </c>
      <c r="V536" s="100" t="str">
        <f>VLOOKUP(D536,TIPOLOGIA!A:F,5,0)</f>
        <v>LEJANA</v>
      </c>
      <c r="W536" s="100" t="str">
        <f>VLOOKUP(D536,TIPOLOGIA!A:F,6,0)</f>
        <v>AEREO</v>
      </c>
      <c r="X536" s="99" t="s">
        <v>2257</v>
      </c>
      <c r="Y536" s="99">
        <v>1</v>
      </c>
      <c r="Z536" s="102">
        <f>IF(T536="SOPORTE_TELEFÓNICO",'TARIFAS 2025'!$B$14,IF(V536="PRINCIPAL",'TARIFAS 2025'!$B$11,IF(V536="INTERMEDIA",'TARIFAS 2025'!$C$11,IF(V536="LEJANA",'TARIFAS 2025'!$D$11))))</f>
        <v>40250</v>
      </c>
      <c r="AA536" s="102">
        <f t="shared" si="8"/>
        <v>40250</v>
      </c>
      <c r="AB536" s="91"/>
      <c r="AC536" s="91"/>
      <c r="AD536" s="91"/>
      <c r="AE536" s="91"/>
      <c r="AF536" s="91"/>
      <c r="AG536" s="91"/>
      <c r="AH536" s="91"/>
      <c r="AI536" s="91"/>
      <c r="AJ536" s="91"/>
      <c r="AK536" s="91"/>
      <c r="AL536" s="91"/>
      <c r="AM536" s="91"/>
      <c r="AN536" s="91"/>
      <c r="AO536" s="91"/>
      <c r="AP536" s="91"/>
      <c r="AQ536" s="91"/>
      <c r="AR536" s="91"/>
      <c r="AS536" s="91"/>
      <c r="AT536" s="91"/>
      <c r="AU536" s="91"/>
      <c r="AV536" s="91"/>
      <c r="AW536" s="91"/>
      <c r="AX536" s="91"/>
      <c r="AY536" s="91"/>
      <c r="AZ536" s="91"/>
      <c r="BA536" s="91"/>
      <c r="BB536" s="91"/>
      <c r="BC536" s="91"/>
      <c r="BD536" s="91"/>
      <c r="BE536" s="91"/>
      <c r="BF536" s="91"/>
      <c r="BG536" s="91"/>
    </row>
    <row r="537" spans="1:59" ht="15.6" x14ac:dyDescent="0.3">
      <c r="A537" s="99" t="s">
        <v>71</v>
      </c>
      <c r="B537" s="100" t="str">
        <f>VLOOKUP(A537,'CENTROS DE COSTOS'!A:D,2,0)</f>
        <v>0036-0004</v>
      </c>
      <c r="C537" s="100" t="str">
        <f>VLOOKUP(A537,'CENTROS DE COSTOS'!A:D,3,0)</f>
        <v>Wompi Centro</v>
      </c>
      <c r="D537" s="99">
        <v>11001</v>
      </c>
      <c r="E537" s="99">
        <v>3099907</v>
      </c>
      <c r="F537" s="99">
        <v>75717</v>
      </c>
      <c r="G537" s="100" t="s">
        <v>33</v>
      </c>
      <c r="H537" s="99" t="s">
        <v>618</v>
      </c>
      <c r="I537" s="99" t="s">
        <v>71</v>
      </c>
      <c r="J537" s="99" t="s">
        <v>1971</v>
      </c>
      <c r="K537" s="100" t="s">
        <v>1170</v>
      </c>
      <c r="L537" s="99" t="s">
        <v>7567</v>
      </c>
      <c r="M537" s="101">
        <v>45995.333333333343</v>
      </c>
      <c r="N537" s="101">
        <v>46000.45416666667</v>
      </c>
      <c r="O537" s="100" t="s">
        <v>35</v>
      </c>
      <c r="P537" s="100" t="s">
        <v>35</v>
      </c>
      <c r="Q537" s="99" t="s">
        <v>1414</v>
      </c>
      <c r="R537" s="99" t="s">
        <v>1415</v>
      </c>
      <c r="S537" s="99" t="s">
        <v>9658</v>
      </c>
      <c r="T537" s="99" t="s">
        <v>1172</v>
      </c>
      <c r="U537" s="99">
        <v>24</v>
      </c>
      <c r="V537" s="100" t="str">
        <f>VLOOKUP(D537,TIPOLOGIA!A:F,5,0)</f>
        <v>PRINCIPAL</v>
      </c>
      <c r="W537" s="100" t="str">
        <f>VLOOKUP(D537,TIPOLOGIA!A:F,6,0)</f>
        <v>TERRESTRE</v>
      </c>
      <c r="X537" s="99" t="s">
        <v>1191</v>
      </c>
      <c r="Y537" s="99">
        <v>1</v>
      </c>
      <c r="Z537" s="102">
        <f>IF(T537="SOPORTE_TELEFÓNICO",'TARIFAS 2025'!$B$14,IF(V537="PRINCIPAL",'TARIFAS 2025'!$B$11,IF(V537="INTERMEDIA",'TARIFAS 2025'!$C$11,IF(V537="LEJANA",'TARIFAS 2025'!$D$11))))</f>
        <v>31419</v>
      </c>
      <c r="AA537" s="102">
        <f t="shared" si="8"/>
        <v>31419</v>
      </c>
      <c r="AB537" s="91"/>
      <c r="AC537" s="91"/>
      <c r="AD537" s="91"/>
      <c r="AE537" s="91"/>
      <c r="AF537" s="91"/>
      <c r="AG537" s="91"/>
      <c r="AH537" s="91"/>
      <c r="AI537" s="91"/>
      <c r="AJ537" s="91"/>
      <c r="AK537" s="91"/>
      <c r="AL537" s="91"/>
      <c r="AM537" s="91"/>
      <c r="AN537" s="91"/>
      <c r="AO537" s="91"/>
      <c r="AP537" s="91"/>
      <c r="AQ537" s="91"/>
      <c r="AR537" s="91"/>
      <c r="AS537" s="91"/>
      <c r="AT537" s="91"/>
      <c r="AU537" s="91"/>
      <c r="AV537" s="91"/>
      <c r="AW537" s="91"/>
      <c r="AX537" s="91"/>
      <c r="AY537" s="91"/>
      <c r="AZ537" s="91"/>
      <c r="BA537" s="91"/>
      <c r="BB537" s="91"/>
      <c r="BC537" s="91"/>
      <c r="BD537" s="91"/>
      <c r="BE537" s="91"/>
      <c r="BF537" s="91"/>
      <c r="BG537" s="91"/>
    </row>
    <row r="538" spans="1:59" ht="15.6" x14ac:dyDescent="0.3">
      <c r="A538" s="99" t="s">
        <v>74</v>
      </c>
      <c r="B538" s="100" t="str">
        <f>VLOOKUP(A538,'CENTROS DE COSTOS'!A:D,2,0)</f>
        <v>0036-0007</v>
      </c>
      <c r="C538" s="100" t="str">
        <f>VLOOKUP(A538,'CENTROS DE COSTOS'!A:D,3,0)</f>
        <v>Wompi Santander</v>
      </c>
      <c r="D538" s="99">
        <v>68276</v>
      </c>
      <c r="E538" s="99">
        <v>3110175</v>
      </c>
      <c r="F538" s="99">
        <v>43211</v>
      </c>
      <c r="G538" s="100" t="s">
        <v>33</v>
      </c>
      <c r="H538" s="99" t="s">
        <v>963</v>
      </c>
      <c r="I538" s="99" t="s">
        <v>987</v>
      </c>
      <c r="J538" s="99" t="s">
        <v>1480</v>
      </c>
      <c r="K538" s="100" t="s">
        <v>1170</v>
      </c>
      <c r="L538" s="99" t="s">
        <v>7568</v>
      </c>
      <c r="M538" s="101">
        <v>45998.333333333343</v>
      </c>
      <c r="N538" s="101">
        <v>46000.455555555563</v>
      </c>
      <c r="O538" s="100" t="s">
        <v>35</v>
      </c>
      <c r="P538" s="100" t="s">
        <v>35</v>
      </c>
      <c r="Q538" s="99" t="s">
        <v>1414</v>
      </c>
      <c r="R538" s="99" t="s">
        <v>1415</v>
      </c>
      <c r="S538" s="99" t="s">
        <v>9659</v>
      </c>
      <c r="T538" s="99" t="s">
        <v>1172</v>
      </c>
      <c r="U538" s="99">
        <v>64</v>
      </c>
      <c r="V538" s="100" t="str">
        <f>VLOOKUP(D538,TIPOLOGIA!A:F,5,0)</f>
        <v>PRINCIPAL</v>
      </c>
      <c r="W538" s="100" t="str">
        <f>VLOOKUP(D538,TIPOLOGIA!A:F,6,0)</f>
        <v>TERRESTRE</v>
      </c>
      <c r="X538" s="99" t="s">
        <v>1182</v>
      </c>
      <c r="Y538" s="99">
        <v>1</v>
      </c>
      <c r="Z538" s="102">
        <f>IF(T538="SOPORTE_TELEFÓNICO",'TARIFAS 2025'!$B$14,IF(V538="PRINCIPAL",'TARIFAS 2025'!$B$11,IF(V538="INTERMEDIA",'TARIFAS 2025'!$C$11,IF(V538="LEJANA",'TARIFAS 2025'!$D$11))))</f>
        <v>31419</v>
      </c>
      <c r="AA538" s="102">
        <f t="shared" si="8"/>
        <v>31419</v>
      </c>
      <c r="AB538" s="91"/>
      <c r="AC538" s="91"/>
      <c r="AD538" s="91"/>
      <c r="AE538" s="91"/>
      <c r="AF538" s="91"/>
      <c r="AG538" s="91"/>
      <c r="AH538" s="91"/>
      <c r="AI538" s="91"/>
      <c r="AJ538" s="91"/>
      <c r="AK538" s="91"/>
      <c r="AL538" s="91"/>
      <c r="AM538" s="91"/>
      <c r="AN538" s="91"/>
      <c r="AO538" s="91"/>
      <c r="AP538" s="91"/>
      <c r="AQ538" s="91"/>
      <c r="AR538" s="91"/>
      <c r="AS538" s="91"/>
      <c r="AT538" s="91"/>
      <c r="AU538" s="91"/>
      <c r="AV538" s="91"/>
      <c r="AW538" s="91"/>
      <c r="AX538" s="91"/>
      <c r="AY538" s="91"/>
      <c r="AZ538" s="91"/>
      <c r="BA538" s="91"/>
      <c r="BB538" s="91"/>
      <c r="BC538" s="91"/>
      <c r="BD538" s="91"/>
      <c r="BE538" s="91"/>
      <c r="BF538" s="91"/>
      <c r="BG538" s="91"/>
    </row>
    <row r="539" spans="1:59" ht="15.6" x14ac:dyDescent="0.3">
      <c r="A539" s="99" t="s">
        <v>89</v>
      </c>
      <c r="B539" s="100" t="str">
        <f>VLOOKUP(A539,'CENTROS DE COSTOS'!A:D,2,0)</f>
        <v>0036-0001</v>
      </c>
      <c r="C539" s="100" t="str">
        <f>VLOOKUP(A539,'CENTROS DE COSTOS'!A:D,3,0)</f>
        <v>Wompi Costa</v>
      </c>
      <c r="D539" s="99">
        <v>23686</v>
      </c>
      <c r="E539" s="99">
        <v>3087533</v>
      </c>
      <c r="F539" s="99">
        <v>78364</v>
      </c>
      <c r="G539" s="100" t="s">
        <v>33</v>
      </c>
      <c r="H539" s="99" t="s">
        <v>276</v>
      </c>
      <c r="I539" s="99" t="s">
        <v>614</v>
      </c>
      <c r="J539" s="99" t="s">
        <v>6138</v>
      </c>
      <c r="K539" s="100" t="s">
        <v>1170</v>
      </c>
      <c r="L539" s="99" t="s">
        <v>7569</v>
      </c>
      <c r="M539" s="101">
        <v>45993.333333333343</v>
      </c>
      <c r="N539" s="101">
        <v>46000.456250000003</v>
      </c>
      <c r="O539" s="100" t="s">
        <v>35</v>
      </c>
      <c r="P539" s="100" t="s">
        <v>35</v>
      </c>
      <c r="Q539" s="99" t="s">
        <v>1414</v>
      </c>
      <c r="R539" s="99" t="s">
        <v>1415</v>
      </c>
      <c r="S539" s="99" t="s">
        <v>9660</v>
      </c>
      <c r="T539" s="99" t="s">
        <v>1416</v>
      </c>
      <c r="U539" s="99">
        <v>16</v>
      </c>
      <c r="V539" s="100" t="str">
        <f>VLOOKUP(D539,TIPOLOGIA!A:F,5,0)</f>
        <v>INTERMEDIA</v>
      </c>
      <c r="W539" s="100" t="str">
        <f>VLOOKUP(D539,TIPOLOGIA!A:F,6,0)</f>
        <v>TERRESTRE</v>
      </c>
      <c r="X539" s="99" t="s">
        <v>2257</v>
      </c>
      <c r="Y539" s="99">
        <v>1</v>
      </c>
      <c r="Z539" s="102">
        <f>IF(T539="SOPORTE_TELEFÓNICO",'TARIFAS 2025'!$B$14,IF(V539="PRINCIPAL",'TARIFAS 2025'!$B$11,IF(V539="INTERMEDIA",'TARIFAS 2025'!$C$11,IF(V539="LEJANA",'TARIFAS 2025'!$D$11))))</f>
        <v>36351</v>
      </c>
      <c r="AA539" s="102">
        <f t="shared" si="8"/>
        <v>36351</v>
      </c>
      <c r="AB539" s="91"/>
      <c r="AC539" s="91"/>
      <c r="AD539" s="91"/>
      <c r="AE539" s="91"/>
      <c r="AF539" s="91"/>
      <c r="AG539" s="91"/>
      <c r="AH539" s="91"/>
      <c r="AI539" s="91"/>
      <c r="AJ539" s="91"/>
      <c r="AK539" s="91"/>
      <c r="AL539" s="91"/>
      <c r="AM539" s="91"/>
      <c r="AN539" s="91"/>
      <c r="AO539" s="91"/>
      <c r="AP539" s="91"/>
      <c r="AQ539" s="91"/>
      <c r="AR539" s="91"/>
      <c r="AS539" s="91"/>
      <c r="AT539" s="91"/>
      <c r="AU539" s="91"/>
      <c r="AV539" s="91"/>
      <c r="AW539" s="91"/>
      <c r="AX539" s="91"/>
      <c r="AY539" s="91"/>
      <c r="AZ539" s="91"/>
      <c r="BA539" s="91"/>
      <c r="BB539" s="91"/>
      <c r="BC539" s="91"/>
      <c r="BD539" s="91"/>
      <c r="BE539" s="91"/>
      <c r="BF539" s="91"/>
      <c r="BG539" s="91"/>
    </row>
    <row r="540" spans="1:59" ht="15.6" x14ac:dyDescent="0.3">
      <c r="A540" s="99" t="s">
        <v>96</v>
      </c>
      <c r="B540" s="100" t="str">
        <f>VLOOKUP(A540,'CENTROS DE COSTOS'!A:D,2,0)</f>
        <v>0036-0007</v>
      </c>
      <c r="C540" s="100" t="str">
        <f>VLOOKUP(A540,'CENTROS DE COSTOS'!A:D,3,0)</f>
        <v>Wompi Santander</v>
      </c>
      <c r="D540" s="99">
        <v>15776</v>
      </c>
      <c r="E540" s="99">
        <v>3092338</v>
      </c>
      <c r="F540" s="99">
        <v>17992</v>
      </c>
      <c r="G540" s="100" t="s">
        <v>33</v>
      </c>
      <c r="H540" s="99" t="s">
        <v>322</v>
      </c>
      <c r="I540" s="99" t="s">
        <v>418</v>
      </c>
      <c r="J540" s="99" t="s">
        <v>6139</v>
      </c>
      <c r="K540" s="100" t="s">
        <v>1170</v>
      </c>
      <c r="L540" s="99" t="s">
        <v>7570</v>
      </c>
      <c r="M540" s="101">
        <v>45993.626388888893</v>
      </c>
      <c r="N540" s="101">
        <v>46000.457638888889</v>
      </c>
      <c r="O540" s="100" t="s">
        <v>35</v>
      </c>
      <c r="P540" s="100" t="s">
        <v>35</v>
      </c>
      <c r="Q540" s="99" t="s">
        <v>1414</v>
      </c>
      <c r="R540" s="99" t="s">
        <v>1415</v>
      </c>
      <c r="S540" s="99" t="s">
        <v>9661</v>
      </c>
      <c r="T540" s="99" t="s">
        <v>1416</v>
      </c>
      <c r="U540" s="99">
        <v>48</v>
      </c>
      <c r="V540" s="100" t="str">
        <f>VLOOKUP(D540,TIPOLOGIA!A:F,5,0)</f>
        <v>INTERMEDIA</v>
      </c>
      <c r="W540" s="100" t="str">
        <f>VLOOKUP(D540,TIPOLOGIA!A:F,6,0)</f>
        <v>TERRESTRE</v>
      </c>
      <c r="X540" s="99" t="s">
        <v>2257</v>
      </c>
      <c r="Y540" s="99">
        <v>1</v>
      </c>
      <c r="Z540" s="102">
        <f>IF(T540="SOPORTE_TELEFÓNICO",'TARIFAS 2025'!$B$14,IF(V540="PRINCIPAL",'TARIFAS 2025'!$B$11,IF(V540="INTERMEDIA",'TARIFAS 2025'!$C$11,IF(V540="LEJANA",'TARIFAS 2025'!$D$11))))</f>
        <v>36351</v>
      </c>
      <c r="AA540" s="102">
        <f t="shared" si="8"/>
        <v>36351</v>
      </c>
      <c r="AB540" s="91"/>
      <c r="AC540" s="91"/>
      <c r="AD540" s="91"/>
      <c r="AE540" s="91"/>
      <c r="AF540" s="91"/>
      <c r="AG540" s="91"/>
      <c r="AH540" s="91"/>
      <c r="AI540" s="91"/>
      <c r="AJ540" s="91"/>
      <c r="AK540" s="91"/>
      <c r="AL540" s="91"/>
      <c r="AM540" s="91"/>
      <c r="AN540" s="91"/>
      <c r="AO540" s="91"/>
      <c r="AP540" s="91"/>
      <c r="AQ540" s="91"/>
      <c r="AR540" s="91"/>
      <c r="AS540" s="91"/>
      <c r="AT540" s="91"/>
      <c r="AU540" s="91"/>
      <c r="AV540" s="91"/>
      <c r="AW540" s="91"/>
      <c r="AX540" s="91"/>
      <c r="AY540" s="91"/>
      <c r="AZ540" s="91"/>
      <c r="BA540" s="91"/>
      <c r="BB540" s="91"/>
      <c r="BC540" s="91"/>
      <c r="BD540" s="91"/>
      <c r="BE540" s="91"/>
      <c r="BF540" s="91"/>
      <c r="BG540" s="91"/>
    </row>
    <row r="541" spans="1:59" ht="15.6" x14ac:dyDescent="0.3">
      <c r="A541" s="99" t="s">
        <v>68</v>
      </c>
      <c r="B541" s="100" t="str">
        <f>VLOOKUP(A541,'CENTROS DE COSTOS'!A:D,2,0)</f>
        <v>0036-0001</v>
      </c>
      <c r="C541" s="100" t="str">
        <f>VLOOKUP(A541,'CENTROS DE COSTOS'!A:D,3,0)</f>
        <v>Wompi Costa</v>
      </c>
      <c r="D541" s="99">
        <v>8421</v>
      </c>
      <c r="E541" s="99">
        <v>3087284</v>
      </c>
      <c r="F541" s="99">
        <v>62828</v>
      </c>
      <c r="G541" s="100" t="s">
        <v>33</v>
      </c>
      <c r="H541" s="99" t="s">
        <v>253</v>
      </c>
      <c r="I541" s="99" t="s">
        <v>259</v>
      </c>
      <c r="J541" s="99" t="s">
        <v>6140</v>
      </c>
      <c r="K541" s="100" t="s">
        <v>1170</v>
      </c>
      <c r="L541" s="99" t="s">
        <v>7571</v>
      </c>
      <c r="M541" s="101">
        <v>45993.333333333343</v>
      </c>
      <c r="N541" s="101">
        <v>46000.459722222222</v>
      </c>
      <c r="O541" s="100" t="s">
        <v>35</v>
      </c>
      <c r="P541" s="100" t="s">
        <v>35</v>
      </c>
      <c r="Q541" s="99" t="s">
        <v>1414</v>
      </c>
      <c r="R541" s="99" t="s">
        <v>1415</v>
      </c>
      <c r="S541" s="99" t="s">
        <v>9662</v>
      </c>
      <c r="T541" s="99" t="s">
        <v>1416</v>
      </c>
      <c r="U541" s="99">
        <v>32</v>
      </c>
      <c r="V541" s="100" t="str">
        <f>VLOOKUP(D541,TIPOLOGIA!A:F,5,0)</f>
        <v>INTERMEDIA</v>
      </c>
      <c r="W541" s="100" t="str">
        <f>VLOOKUP(D541,TIPOLOGIA!A:F,6,0)</f>
        <v>TERRESTRE</v>
      </c>
      <c r="X541" s="99" t="s">
        <v>1464</v>
      </c>
      <c r="Y541" s="99">
        <v>1</v>
      </c>
      <c r="Z541" s="102">
        <f>IF(T541="SOPORTE_TELEFÓNICO",'TARIFAS 2025'!$B$14,IF(V541="PRINCIPAL",'TARIFAS 2025'!$B$11,IF(V541="INTERMEDIA",'TARIFAS 2025'!$C$11,IF(V541="LEJANA",'TARIFAS 2025'!$D$11))))</f>
        <v>36351</v>
      </c>
      <c r="AA541" s="102">
        <f t="shared" si="8"/>
        <v>36351</v>
      </c>
      <c r="AB541" s="91"/>
      <c r="AC541" s="91"/>
      <c r="AD541" s="91"/>
      <c r="AE541" s="91"/>
      <c r="AF541" s="91"/>
      <c r="AG541" s="91"/>
      <c r="AH541" s="91"/>
      <c r="AI541" s="91"/>
      <c r="AJ541" s="91"/>
      <c r="AK541" s="91"/>
      <c r="AL541" s="91"/>
      <c r="AM541" s="91"/>
      <c r="AN541" s="91"/>
      <c r="AO541" s="91"/>
      <c r="AP541" s="91"/>
      <c r="AQ541" s="91"/>
      <c r="AR541" s="91"/>
      <c r="AS541" s="91"/>
      <c r="AT541" s="91"/>
      <c r="AU541" s="91"/>
      <c r="AV541" s="91"/>
      <c r="AW541" s="91"/>
      <c r="AX541" s="91"/>
      <c r="AY541" s="91"/>
      <c r="AZ541" s="91"/>
      <c r="BA541" s="91"/>
      <c r="BB541" s="91"/>
      <c r="BC541" s="91"/>
      <c r="BD541" s="91"/>
      <c r="BE541" s="91"/>
      <c r="BF541" s="91"/>
      <c r="BG541" s="91"/>
    </row>
    <row r="542" spans="1:59" ht="15.6" x14ac:dyDescent="0.3">
      <c r="A542" s="99" t="s">
        <v>74</v>
      </c>
      <c r="B542" s="100" t="str">
        <f>VLOOKUP(A542,'CENTROS DE COSTOS'!A:D,2,0)</f>
        <v>0036-0007</v>
      </c>
      <c r="C542" s="100" t="str">
        <f>VLOOKUP(A542,'CENTROS DE COSTOS'!A:D,3,0)</f>
        <v>Wompi Santander</v>
      </c>
      <c r="D542" s="99">
        <v>68276</v>
      </c>
      <c r="E542" s="99">
        <v>3110674</v>
      </c>
      <c r="F542" s="99">
        <v>38402</v>
      </c>
      <c r="G542" s="100" t="s">
        <v>33</v>
      </c>
      <c r="H542" s="99" t="s">
        <v>963</v>
      </c>
      <c r="I542" s="99" t="s">
        <v>987</v>
      </c>
      <c r="J542" s="99" t="s">
        <v>6141</v>
      </c>
      <c r="K542" s="100" t="s">
        <v>1170</v>
      </c>
      <c r="L542" s="99" t="s">
        <v>7572</v>
      </c>
      <c r="M542" s="101">
        <v>45998.333333333343</v>
      </c>
      <c r="N542" s="101">
        <v>46000.463888888888</v>
      </c>
      <c r="O542" s="100" t="s">
        <v>35</v>
      </c>
      <c r="P542" s="100" t="s">
        <v>35</v>
      </c>
      <c r="Q542" s="99" t="s">
        <v>1414</v>
      </c>
      <c r="R542" s="99" t="s">
        <v>1415</v>
      </c>
      <c r="S542" s="99" t="s">
        <v>9663</v>
      </c>
      <c r="T542" s="99" t="s">
        <v>1172</v>
      </c>
      <c r="U542" s="99">
        <v>64</v>
      </c>
      <c r="V542" s="100" t="str">
        <f>VLOOKUP(D542,TIPOLOGIA!A:F,5,0)</f>
        <v>PRINCIPAL</v>
      </c>
      <c r="W542" s="100" t="str">
        <f>VLOOKUP(D542,TIPOLOGIA!A:F,6,0)</f>
        <v>TERRESTRE</v>
      </c>
      <c r="X542" s="99" t="s">
        <v>1182</v>
      </c>
      <c r="Y542" s="99">
        <v>1</v>
      </c>
      <c r="Z542" s="102">
        <f>IF(T542="SOPORTE_TELEFÓNICO",'TARIFAS 2025'!$B$14,IF(V542="PRINCIPAL",'TARIFAS 2025'!$B$11,IF(V542="INTERMEDIA",'TARIFAS 2025'!$C$11,IF(V542="LEJANA",'TARIFAS 2025'!$D$11))))</f>
        <v>31419</v>
      </c>
      <c r="AA542" s="102">
        <f t="shared" si="8"/>
        <v>31419</v>
      </c>
      <c r="AB542" s="91"/>
      <c r="AC542" s="91"/>
      <c r="AD542" s="91"/>
      <c r="AE542" s="91"/>
      <c r="AF542" s="91"/>
      <c r="AG542" s="91"/>
      <c r="AH542" s="91"/>
      <c r="AI542" s="91"/>
      <c r="AJ542" s="91"/>
      <c r="AK542" s="91"/>
      <c r="AL542" s="91"/>
      <c r="AM542" s="91"/>
      <c r="AN542" s="91"/>
      <c r="AO542" s="91"/>
      <c r="AP542" s="91"/>
      <c r="AQ542" s="91"/>
      <c r="AR542" s="91"/>
      <c r="AS542" s="91"/>
      <c r="AT542" s="91"/>
      <c r="AU542" s="91"/>
      <c r="AV542" s="91"/>
      <c r="AW542" s="91"/>
      <c r="AX542" s="91"/>
      <c r="AY542" s="91"/>
      <c r="AZ542" s="91"/>
      <c r="BA542" s="91"/>
      <c r="BB542" s="91"/>
      <c r="BC542" s="91"/>
      <c r="BD542" s="91"/>
      <c r="BE542" s="91"/>
      <c r="BF542" s="91"/>
      <c r="BG542" s="91"/>
    </row>
    <row r="543" spans="1:59" ht="15.6" x14ac:dyDescent="0.3">
      <c r="A543" s="99" t="s">
        <v>91</v>
      </c>
      <c r="B543" s="100" t="str">
        <f>VLOOKUP(A543,'CENTROS DE COSTOS'!A:D,2,0)</f>
        <v>0036-0003</v>
      </c>
      <c r="C543" s="100" t="str">
        <f>VLOOKUP(A543,'CENTROS DE COSTOS'!A:D,3,0)</f>
        <v>Wompi Suroccidente</v>
      </c>
      <c r="D543" s="99">
        <v>52001</v>
      </c>
      <c r="E543" s="99">
        <v>3110173</v>
      </c>
      <c r="F543" s="99">
        <v>68891</v>
      </c>
      <c r="G543" s="100" t="s">
        <v>33</v>
      </c>
      <c r="H543" s="99" t="s">
        <v>133</v>
      </c>
      <c r="I543" s="99" t="s">
        <v>91</v>
      </c>
      <c r="J543" s="99" t="s">
        <v>6142</v>
      </c>
      <c r="K543" s="100" t="s">
        <v>1170</v>
      </c>
      <c r="L543" s="99" t="s">
        <v>7573</v>
      </c>
      <c r="M543" s="101">
        <v>46000.333333333343</v>
      </c>
      <c r="N543" s="101">
        <v>46000.472222222219</v>
      </c>
      <c r="O543" s="100" t="s">
        <v>35</v>
      </c>
      <c r="P543" s="100" t="s">
        <v>35</v>
      </c>
      <c r="Q543" s="99" t="s">
        <v>1414</v>
      </c>
      <c r="R543" s="99" t="s">
        <v>1415</v>
      </c>
      <c r="S543" s="99" t="s">
        <v>9664</v>
      </c>
      <c r="T543" s="99" t="s">
        <v>1172</v>
      </c>
      <c r="U543" s="99">
        <v>16</v>
      </c>
      <c r="V543" s="100" t="str">
        <f>VLOOKUP(D543,TIPOLOGIA!A:F,5,0)</f>
        <v>PRINCIPAL</v>
      </c>
      <c r="W543" s="100" t="str">
        <f>VLOOKUP(D543,TIPOLOGIA!A:F,6,0)</f>
        <v>TERRESTRE</v>
      </c>
      <c r="X543" s="99" t="s">
        <v>1233</v>
      </c>
      <c r="Y543" s="99">
        <v>1</v>
      </c>
      <c r="Z543" s="102">
        <f>IF(T543="SOPORTE_TELEFÓNICO",'TARIFAS 2025'!$B$14,IF(V543="PRINCIPAL",'TARIFAS 2025'!$B$11,IF(V543="INTERMEDIA",'TARIFAS 2025'!$C$11,IF(V543="LEJANA",'TARIFAS 2025'!$D$11))))</f>
        <v>31419</v>
      </c>
      <c r="AA543" s="102">
        <f t="shared" si="8"/>
        <v>31419</v>
      </c>
      <c r="AB543" s="91"/>
      <c r="AC543" s="91"/>
      <c r="AD543" s="91"/>
      <c r="AE543" s="91"/>
      <c r="AF543" s="91"/>
      <c r="AG543" s="91"/>
      <c r="AH543" s="91"/>
      <c r="AI543" s="91"/>
      <c r="AJ543" s="91"/>
      <c r="AK543" s="91"/>
      <c r="AL543" s="91"/>
      <c r="AM543" s="91"/>
      <c r="AN543" s="91"/>
      <c r="AO543" s="91"/>
      <c r="AP543" s="91"/>
      <c r="AQ543" s="91"/>
      <c r="AR543" s="91"/>
      <c r="AS543" s="91"/>
      <c r="AT543" s="91"/>
      <c r="AU543" s="91"/>
      <c r="AV543" s="91"/>
      <c r="AW543" s="91"/>
      <c r="AX543" s="91"/>
      <c r="AY543" s="91"/>
      <c r="AZ543" s="91"/>
      <c r="BA543" s="91"/>
      <c r="BB543" s="91"/>
      <c r="BC543" s="91"/>
      <c r="BD543" s="91"/>
      <c r="BE543" s="91"/>
      <c r="BF543" s="91"/>
      <c r="BG543" s="91"/>
    </row>
    <row r="544" spans="1:59" ht="15.6" x14ac:dyDescent="0.3">
      <c r="A544" s="99" t="s">
        <v>68</v>
      </c>
      <c r="B544" s="100" t="str">
        <f>VLOOKUP(A544,'CENTROS DE COSTOS'!A:D,2,0)</f>
        <v>0036-0001</v>
      </c>
      <c r="C544" s="100" t="str">
        <f>VLOOKUP(A544,'CENTROS DE COSTOS'!A:D,3,0)</f>
        <v>Wompi Costa</v>
      </c>
      <c r="D544" s="99">
        <v>8001</v>
      </c>
      <c r="E544" s="99">
        <v>3089495</v>
      </c>
      <c r="F544" s="99">
        <v>29145</v>
      </c>
      <c r="G544" s="100" t="s">
        <v>33</v>
      </c>
      <c r="H544" s="99" t="s">
        <v>253</v>
      </c>
      <c r="I544" s="99" t="s">
        <v>68</v>
      </c>
      <c r="J544" s="99" t="s">
        <v>6143</v>
      </c>
      <c r="K544" s="100" t="s">
        <v>1170</v>
      </c>
      <c r="L544" s="99" t="s">
        <v>7574</v>
      </c>
      <c r="M544" s="101">
        <v>45993.415277777778</v>
      </c>
      <c r="N544" s="101">
        <v>46000.475694444453</v>
      </c>
      <c r="O544" s="100" t="s">
        <v>35</v>
      </c>
      <c r="P544" s="100" t="s">
        <v>35</v>
      </c>
      <c r="Q544" s="99" t="s">
        <v>1414</v>
      </c>
      <c r="R544" s="99" t="s">
        <v>1415</v>
      </c>
      <c r="S544" s="99" t="s">
        <v>9665</v>
      </c>
      <c r="T544" s="99" t="s">
        <v>1172</v>
      </c>
      <c r="U544" s="99">
        <v>64</v>
      </c>
      <c r="V544" s="100" t="str">
        <f>VLOOKUP(D544,TIPOLOGIA!A:F,5,0)</f>
        <v>PRINCIPAL</v>
      </c>
      <c r="W544" s="100" t="str">
        <f>VLOOKUP(D544,TIPOLOGIA!A:F,6,0)</f>
        <v>TERRESTRE</v>
      </c>
      <c r="X544" s="99" t="s">
        <v>1401</v>
      </c>
      <c r="Y544" s="99">
        <v>1</v>
      </c>
      <c r="Z544" s="102">
        <f>IF(T544="SOPORTE_TELEFÓNICO",'TARIFAS 2025'!$B$14,IF(V544="PRINCIPAL",'TARIFAS 2025'!$B$11,IF(V544="INTERMEDIA",'TARIFAS 2025'!$C$11,IF(V544="LEJANA",'TARIFAS 2025'!$D$11))))</f>
        <v>31419</v>
      </c>
      <c r="AA544" s="102">
        <f t="shared" si="8"/>
        <v>31419</v>
      </c>
      <c r="AB544" s="91"/>
      <c r="AC544" s="91"/>
      <c r="AD544" s="91"/>
      <c r="AE544" s="91"/>
      <c r="AF544" s="91"/>
      <c r="AG544" s="91"/>
      <c r="AH544" s="91"/>
      <c r="AI544" s="91"/>
      <c r="AJ544" s="91"/>
      <c r="AK544" s="91"/>
      <c r="AL544" s="91"/>
      <c r="AM544" s="91"/>
      <c r="AN544" s="91"/>
      <c r="AO544" s="91"/>
      <c r="AP544" s="91"/>
      <c r="AQ544" s="91"/>
      <c r="AR544" s="91"/>
      <c r="AS544" s="91"/>
      <c r="AT544" s="91"/>
      <c r="AU544" s="91"/>
      <c r="AV544" s="91"/>
      <c r="AW544" s="91"/>
      <c r="AX544" s="91"/>
      <c r="AY544" s="91"/>
      <c r="AZ544" s="91"/>
      <c r="BA544" s="91"/>
      <c r="BB544" s="91"/>
      <c r="BC544" s="91"/>
      <c r="BD544" s="91"/>
      <c r="BE544" s="91"/>
      <c r="BF544" s="91"/>
      <c r="BG544" s="91"/>
    </row>
    <row r="545" spans="1:59" ht="15.6" x14ac:dyDescent="0.3">
      <c r="A545" s="99" t="s">
        <v>71</v>
      </c>
      <c r="B545" s="100" t="str">
        <f>VLOOKUP(A545,'CENTROS DE COSTOS'!A:D,2,0)</f>
        <v>0036-0004</v>
      </c>
      <c r="C545" s="100" t="str">
        <f>VLOOKUP(A545,'CENTROS DE COSTOS'!A:D,3,0)</f>
        <v>Wompi Centro</v>
      </c>
      <c r="D545" s="99">
        <v>11001</v>
      </c>
      <c r="E545" s="99">
        <v>3105143</v>
      </c>
      <c r="F545" s="99">
        <v>76081</v>
      </c>
      <c r="G545" s="100" t="s">
        <v>33</v>
      </c>
      <c r="H545" s="99" t="s">
        <v>618</v>
      </c>
      <c r="I545" s="99" t="s">
        <v>71</v>
      </c>
      <c r="J545" s="99" t="s">
        <v>6144</v>
      </c>
      <c r="K545" s="100" t="s">
        <v>1170</v>
      </c>
      <c r="L545" s="99" t="s">
        <v>7575</v>
      </c>
      <c r="M545" s="101">
        <v>45995.704861111109</v>
      </c>
      <c r="N545" s="101">
        <v>46000.477777777778</v>
      </c>
      <c r="O545" s="100" t="s">
        <v>35</v>
      </c>
      <c r="P545" s="100" t="s">
        <v>35</v>
      </c>
      <c r="Q545" s="99" t="s">
        <v>1414</v>
      </c>
      <c r="R545" s="99" t="s">
        <v>1415</v>
      </c>
      <c r="S545" s="99" t="s">
        <v>9666</v>
      </c>
      <c r="T545" s="99" t="s">
        <v>1172</v>
      </c>
      <c r="U545" s="99">
        <v>16</v>
      </c>
      <c r="V545" s="100" t="str">
        <f>VLOOKUP(D545,TIPOLOGIA!A:F,5,0)</f>
        <v>PRINCIPAL</v>
      </c>
      <c r="W545" s="100" t="str">
        <f>VLOOKUP(D545,TIPOLOGIA!A:F,6,0)</f>
        <v>TERRESTRE</v>
      </c>
      <c r="X545" s="99" t="s">
        <v>1198</v>
      </c>
      <c r="Y545" s="99">
        <v>1</v>
      </c>
      <c r="Z545" s="102">
        <f>IF(T545="SOPORTE_TELEFÓNICO",'TARIFAS 2025'!$B$14,IF(V545="PRINCIPAL",'TARIFAS 2025'!$B$11,IF(V545="INTERMEDIA",'TARIFAS 2025'!$C$11,IF(V545="LEJANA",'TARIFAS 2025'!$D$11))))</f>
        <v>31419</v>
      </c>
      <c r="AA545" s="102">
        <f t="shared" si="8"/>
        <v>31419</v>
      </c>
      <c r="AB545" s="91"/>
      <c r="AC545" s="91"/>
      <c r="AD545" s="91"/>
      <c r="AE545" s="91"/>
      <c r="AF545" s="91"/>
      <c r="AG545" s="91"/>
      <c r="AH545" s="91"/>
      <c r="AI545" s="91"/>
      <c r="AJ545" s="91"/>
      <c r="AK545" s="91"/>
      <c r="AL545" s="91"/>
      <c r="AM545" s="91"/>
      <c r="AN545" s="91"/>
      <c r="AO545" s="91"/>
      <c r="AP545" s="91"/>
      <c r="AQ545" s="91"/>
      <c r="AR545" s="91"/>
      <c r="AS545" s="91"/>
      <c r="AT545" s="91"/>
      <c r="AU545" s="91"/>
      <c r="AV545" s="91"/>
      <c r="AW545" s="91"/>
      <c r="AX545" s="91"/>
      <c r="AY545" s="91"/>
      <c r="AZ545" s="91"/>
      <c r="BA545" s="91"/>
      <c r="BB545" s="91"/>
      <c r="BC545" s="91"/>
      <c r="BD545" s="91"/>
      <c r="BE545" s="91"/>
      <c r="BF545" s="91"/>
      <c r="BG545" s="91"/>
    </row>
    <row r="546" spans="1:59" ht="15.6" x14ac:dyDescent="0.3">
      <c r="A546" s="99" t="s">
        <v>68</v>
      </c>
      <c r="B546" s="100" t="str">
        <f>VLOOKUP(A546,'CENTROS DE COSTOS'!A:D,2,0)</f>
        <v>0036-0001</v>
      </c>
      <c r="C546" s="100" t="str">
        <f>VLOOKUP(A546,'CENTROS DE COSTOS'!A:D,3,0)</f>
        <v>Wompi Costa</v>
      </c>
      <c r="D546" s="99">
        <v>8001</v>
      </c>
      <c r="E546" s="99">
        <v>3101855</v>
      </c>
      <c r="F546" s="99">
        <v>74126</v>
      </c>
      <c r="G546" s="100" t="s">
        <v>33</v>
      </c>
      <c r="H546" s="99" t="s">
        <v>253</v>
      </c>
      <c r="I546" s="99" t="s">
        <v>68</v>
      </c>
      <c r="J546" s="99" t="s">
        <v>6145</v>
      </c>
      <c r="K546" s="100" t="s">
        <v>1170</v>
      </c>
      <c r="L546" s="99" t="s">
        <v>7576</v>
      </c>
      <c r="M546" s="101">
        <v>45995.418055555558</v>
      </c>
      <c r="N546" s="101">
        <v>46000.479166666657</v>
      </c>
      <c r="O546" s="100" t="s">
        <v>35</v>
      </c>
      <c r="P546" s="100" t="s">
        <v>35</v>
      </c>
      <c r="Q546" s="99" t="s">
        <v>1414</v>
      </c>
      <c r="R546" s="99" t="s">
        <v>1415</v>
      </c>
      <c r="S546" s="99" t="s">
        <v>9667</v>
      </c>
      <c r="T546" s="99" t="s">
        <v>1172</v>
      </c>
      <c r="U546" s="99">
        <v>56</v>
      </c>
      <c r="V546" s="100" t="str">
        <f>VLOOKUP(D546,TIPOLOGIA!A:F,5,0)</f>
        <v>PRINCIPAL</v>
      </c>
      <c r="W546" s="100" t="str">
        <f>VLOOKUP(D546,TIPOLOGIA!A:F,6,0)</f>
        <v>TERRESTRE</v>
      </c>
      <c r="X546" s="99" t="s">
        <v>1401</v>
      </c>
      <c r="Y546" s="99">
        <v>1</v>
      </c>
      <c r="Z546" s="102">
        <f>IF(T546="SOPORTE_TELEFÓNICO",'TARIFAS 2025'!$B$14,IF(V546="PRINCIPAL",'TARIFAS 2025'!$B$11,IF(V546="INTERMEDIA",'TARIFAS 2025'!$C$11,IF(V546="LEJANA",'TARIFAS 2025'!$D$11))))</f>
        <v>31419</v>
      </c>
      <c r="AA546" s="102">
        <f t="shared" si="8"/>
        <v>31419</v>
      </c>
      <c r="AB546" s="91"/>
      <c r="AC546" s="91"/>
      <c r="AD546" s="91"/>
      <c r="AE546" s="91"/>
      <c r="AF546" s="91"/>
      <c r="AG546" s="91"/>
      <c r="AH546" s="91"/>
      <c r="AI546" s="91"/>
      <c r="AJ546" s="91"/>
      <c r="AK546" s="91"/>
      <c r="AL546" s="91"/>
      <c r="AM546" s="91"/>
      <c r="AN546" s="91"/>
      <c r="AO546" s="91"/>
      <c r="AP546" s="91"/>
      <c r="AQ546" s="91"/>
      <c r="AR546" s="91"/>
      <c r="AS546" s="91"/>
      <c r="AT546" s="91"/>
      <c r="AU546" s="91"/>
      <c r="AV546" s="91"/>
      <c r="AW546" s="91"/>
      <c r="AX546" s="91"/>
      <c r="AY546" s="91"/>
      <c r="AZ546" s="91"/>
      <c r="BA546" s="91"/>
      <c r="BB546" s="91"/>
      <c r="BC546" s="91"/>
      <c r="BD546" s="91"/>
      <c r="BE546" s="91"/>
      <c r="BF546" s="91"/>
      <c r="BG546" s="91"/>
    </row>
    <row r="547" spans="1:59" ht="15.6" x14ac:dyDescent="0.3">
      <c r="A547" s="99" t="s">
        <v>88</v>
      </c>
      <c r="B547" s="100" t="str">
        <f>VLOOKUP(A547,'CENTROS DE COSTOS'!A:D,2,0)</f>
        <v>0036-0005</v>
      </c>
      <c r="C547" s="100" t="str">
        <f>VLOOKUP(A547,'CENTROS DE COSTOS'!A:D,3,0)</f>
        <v>Wompi Noroccidente</v>
      </c>
      <c r="D547" s="99">
        <v>5088</v>
      </c>
      <c r="E547" s="99">
        <v>3083738</v>
      </c>
      <c r="F547" s="99">
        <v>40186</v>
      </c>
      <c r="G547" s="100" t="s">
        <v>33</v>
      </c>
      <c r="H547" s="99" t="s">
        <v>120</v>
      </c>
      <c r="I547" s="99" t="s">
        <v>155</v>
      </c>
      <c r="J547" s="99" t="s">
        <v>6146</v>
      </c>
      <c r="K547" s="100" t="s">
        <v>1170</v>
      </c>
      <c r="L547" s="99" t="s">
        <v>7577</v>
      </c>
      <c r="M547" s="101">
        <v>45992.481944444437</v>
      </c>
      <c r="N547" s="101">
        <v>46000.481944444437</v>
      </c>
      <c r="O547" s="100" t="s">
        <v>35</v>
      </c>
      <c r="P547" s="100" t="s">
        <v>35</v>
      </c>
      <c r="Q547" s="99" t="s">
        <v>1414</v>
      </c>
      <c r="R547" s="99" t="s">
        <v>1415</v>
      </c>
      <c r="S547" s="99" t="s">
        <v>9668</v>
      </c>
      <c r="T547" s="99" t="s">
        <v>9139</v>
      </c>
      <c r="U547" s="99">
        <v>64</v>
      </c>
      <c r="V547" s="100" t="str">
        <f>VLOOKUP(D547,TIPOLOGIA!A:F,5,0)</f>
        <v>PRINCIPAL</v>
      </c>
      <c r="W547" s="100" t="str">
        <f>VLOOKUP(D547,TIPOLOGIA!A:F,6,0)</f>
        <v>TERRESTRE</v>
      </c>
      <c r="X547" s="99" t="s">
        <v>1417</v>
      </c>
      <c r="Y547" s="99">
        <v>1</v>
      </c>
      <c r="Z547" s="102">
        <f>IF(T547="SOPORTE_TELEFÓNICO",'TARIFAS 2025'!$B$14,IF(V547="PRINCIPAL",'TARIFAS 2025'!$B$11,IF(V547="INTERMEDIA",'TARIFAS 2025'!$C$11,IF(V547="LEJANA",'TARIFAS 2025'!$D$11))))</f>
        <v>31419</v>
      </c>
      <c r="AA547" s="102">
        <f t="shared" si="8"/>
        <v>31419</v>
      </c>
      <c r="AB547" s="91"/>
      <c r="AC547" s="91"/>
      <c r="AD547" s="91"/>
      <c r="AE547" s="91"/>
      <c r="AF547" s="91"/>
      <c r="AG547" s="91"/>
      <c r="AH547" s="91"/>
      <c r="AI547" s="91"/>
      <c r="AJ547" s="91"/>
      <c r="AK547" s="91"/>
      <c r="AL547" s="91"/>
      <c r="AM547" s="91"/>
      <c r="AN547" s="91"/>
      <c r="AO547" s="91"/>
      <c r="AP547" s="91"/>
      <c r="AQ547" s="91"/>
      <c r="AR547" s="91"/>
      <c r="AS547" s="91"/>
      <c r="AT547" s="91"/>
      <c r="AU547" s="91"/>
      <c r="AV547" s="91"/>
      <c r="AW547" s="91"/>
      <c r="AX547" s="91"/>
      <c r="AY547" s="91"/>
      <c r="AZ547" s="91"/>
      <c r="BA547" s="91"/>
      <c r="BB547" s="91"/>
      <c r="BC547" s="91"/>
      <c r="BD547" s="91"/>
      <c r="BE547" s="91"/>
      <c r="BF547" s="91"/>
      <c r="BG547" s="91"/>
    </row>
    <row r="548" spans="1:59" ht="15.6" x14ac:dyDescent="0.3">
      <c r="A548" s="99" t="s">
        <v>71</v>
      </c>
      <c r="B548" s="100" t="str">
        <f>VLOOKUP(A548,'CENTROS DE COSTOS'!A:D,2,0)</f>
        <v>0036-0004</v>
      </c>
      <c r="C548" s="100" t="str">
        <f>VLOOKUP(A548,'CENTROS DE COSTOS'!A:D,3,0)</f>
        <v>Wompi Centro</v>
      </c>
      <c r="D548" s="99">
        <v>25754</v>
      </c>
      <c r="E548" s="99">
        <v>3099777</v>
      </c>
      <c r="F548" s="99">
        <v>53460</v>
      </c>
      <c r="G548" s="100" t="s">
        <v>33</v>
      </c>
      <c r="H548" s="99" t="s">
        <v>618</v>
      </c>
      <c r="I548" s="99" t="s">
        <v>698</v>
      </c>
      <c r="J548" s="99" t="s">
        <v>1354</v>
      </c>
      <c r="K548" s="100" t="s">
        <v>1170</v>
      </c>
      <c r="L548" s="99" t="s">
        <v>7578</v>
      </c>
      <c r="M548" s="101">
        <v>45995.333333333343</v>
      </c>
      <c r="N548" s="101">
        <v>46000.481944444437</v>
      </c>
      <c r="O548" s="100" t="s">
        <v>35</v>
      </c>
      <c r="P548" s="100" t="s">
        <v>35</v>
      </c>
      <c r="Q548" s="99" t="s">
        <v>1414</v>
      </c>
      <c r="R548" s="99" t="s">
        <v>1415</v>
      </c>
      <c r="S548" s="99" t="s">
        <v>9669</v>
      </c>
      <c r="T548" s="99" t="s">
        <v>1172</v>
      </c>
      <c r="U548" s="99">
        <v>24</v>
      </c>
      <c r="V548" s="100" t="str">
        <f>VLOOKUP(D548,TIPOLOGIA!A:F,5,0)</f>
        <v>PRINCIPAL</v>
      </c>
      <c r="W548" s="100" t="str">
        <f>VLOOKUP(D548,TIPOLOGIA!A:F,6,0)</f>
        <v>TERRESTRE</v>
      </c>
      <c r="X548" s="99" t="s">
        <v>1179</v>
      </c>
      <c r="Y548" s="99">
        <v>1</v>
      </c>
      <c r="Z548" s="102">
        <f>IF(T548="SOPORTE_TELEFÓNICO",'TARIFAS 2025'!$B$14,IF(V548="PRINCIPAL",'TARIFAS 2025'!$B$11,IF(V548="INTERMEDIA",'TARIFAS 2025'!$C$11,IF(V548="LEJANA",'TARIFAS 2025'!$D$11))))</f>
        <v>31419</v>
      </c>
      <c r="AA548" s="102">
        <f t="shared" si="8"/>
        <v>31419</v>
      </c>
      <c r="AB548" s="91"/>
      <c r="AC548" s="91"/>
      <c r="AD548" s="91"/>
      <c r="AE548" s="91"/>
      <c r="AF548" s="91"/>
      <c r="AG548" s="91"/>
      <c r="AH548" s="91"/>
      <c r="AI548" s="91"/>
      <c r="AJ548" s="91"/>
      <c r="AK548" s="91"/>
      <c r="AL548" s="91"/>
      <c r="AM548" s="91"/>
      <c r="AN548" s="91"/>
      <c r="AO548" s="91"/>
      <c r="AP548" s="91"/>
      <c r="AQ548" s="91"/>
      <c r="AR548" s="91"/>
      <c r="AS548" s="91"/>
      <c r="AT548" s="91"/>
      <c r="AU548" s="91"/>
      <c r="AV548" s="91"/>
      <c r="AW548" s="91"/>
      <c r="AX548" s="91"/>
      <c r="AY548" s="91"/>
      <c r="AZ548" s="91"/>
      <c r="BA548" s="91"/>
      <c r="BB548" s="91"/>
      <c r="BC548" s="91"/>
      <c r="BD548" s="91"/>
      <c r="BE548" s="91"/>
      <c r="BF548" s="91"/>
      <c r="BG548" s="91"/>
    </row>
    <row r="549" spans="1:59" ht="15.6" x14ac:dyDescent="0.3">
      <c r="A549" s="99" t="s">
        <v>80</v>
      </c>
      <c r="B549" s="100" t="str">
        <f>VLOOKUP(A549,'CENTROS DE COSTOS'!A:D,2,0)</f>
        <v>0036-0001</v>
      </c>
      <c r="C549" s="100" t="str">
        <f>VLOOKUP(A549,'CENTROS DE COSTOS'!A:D,3,0)</f>
        <v>Wompi Costa</v>
      </c>
      <c r="D549" s="99">
        <v>13001</v>
      </c>
      <c r="E549" s="99">
        <v>3109928</v>
      </c>
      <c r="F549" s="99">
        <v>67024</v>
      </c>
      <c r="G549" s="100" t="s">
        <v>33</v>
      </c>
      <c r="H549" s="99" t="s">
        <v>275</v>
      </c>
      <c r="I549" s="99" t="s">
        <v>80</v>
      </c>
      <c r="J549" s="99" t="s">
        <v>2166</v>
      </c>
      <c r="K549" s="100" t="s">
        <v>1170</v>
      </c>
      <c r="L549" s="99" t="s">
        <v>7579</v>
      </c>
      <c r="M549" s="101">
        <v>45996.67083333333</v>
      </c>
      <c r="N549" s="101">
        <v>46000.48333333333</v>
      </c>
      <c r="O549" s="100" t="s">
        <v>35</v>
      </c>
      <c r="P549" s="100" t="s">
        <v>35</v>
      </c>
      <c r="Q549" s="99" t="s">
        <v>1414</v>
      </c>
      <c r="R549" s="99" t="s">
        <v>1415</v>
      </c>
      <c r="S549" s="99" t="s">
        <v>9670</v>
      </c>
      <c r="T549" s="99" t="s">
        <v>1172</v>
      </c>
      <c r="U549" s="99">
        <v>64</v>
      </c>
      <c r="V549" s="100" t="str">
        <f>VLOOKUP(D549,TIPOLOGIA!A:F,5,0)</f>
        <v>PRINCIPAL</v>
      </c>
      <c r="W549" s="100" t="str">
        <f>VLOOKUP(D549,TIPOLOGIA!A:F,6,0)</f>
        <v>TERRESTRE</v>
      </c>
      <c r="X549" s="99" t="s">
        <v>1855</v>
      </c>
      <c r="Y549" s="99">
        <v>1</v>
      </c>
      <c r="Z549" s="102">
        <f>IF(T549="SOPORTE_TELEFÓNICO",'TARIFAS 2025'!$B$14,IF(V549="PRINCIPAL",'TARIFAS 2025'!$B$11,IF(V549="INTERMEDIA",'TARIFAS 2025'!$C$11,IF(V549="LEJANA",'TARIFAS 2025'!$D$11))))</f>
        <v>31419</v>
      </c>
      <c r="AA549" s="102">
        <f t="shared" si="8"/>
        <v>31419</v>
      </c>
      <c r="AB549" s="91"/>
      <c r="AC549" s="91"/>
      <c r="AD549" s="91"/>
      <c r="AE549" s="91"/>
      <c r="AF549" s="91"/>
      <c r="AG549" s="91"/>
      <c r="AH549" s="91"/>
      <c r="AI549" s="91"/>
      <c r="AJ549" s="91"/>
      <c r="AK549" s="91"/>
      <c r="AL549" s="91"/>
      <c r="AM549" s="91"/>
      <c r="AN549" s="91"/>
      <c r="AO549" s="91"/>
      <c r="AP549" s="91"/>
      <c r="AQ549" s="91"/>
      <c r="AR549" s="91"/>
      <c r="AS549" s="91"/>
      <c r="AT549" s="91"/>
      <c r="AU549" s="91"/>
      <c r="AV549" s="91"/>
      <c r="AW549" s="91"/>
      <c r="AX549" s="91"/>
      <c r="AY549" s="91"/>
      <c r="AZ549" s="91"/>
      <c r="BA549" s="91"/>
      <c r="BB549" s="91"/>
      <c r="BC549" s="91"/>
      <c r="BD549" s="91"/>
      <c r="BE549" s="91"/>
      <c r="BF549" s="91"/>
      <c r="BG549" s="91"/>
    </row>
    <row r="550" spans="1:59" ht="15.6" x14ac:dyDescent="0.3">
      <c r="A550" s="99" t="s">
        <v>68</v>
      </c>
      <c r="B550" s="100" t="str">
        <f>VLOOKUP(A550,'CENTROS DE COSTOS'!A:D,2,0)</f>
        <v>0036-0001</v>
      </c>
      <c r="C550" s="100" t="str">
        <f>VLOOKUP(A550,'CENTROS DE COSTOS'!A:D,3,0)</f>
        <v>Wompi Costa</v>
      </c>
      <c r="D550" s="99">
        <v>8001</v>
      </c>
      <c r="E550" s="99">
        <v>3097506</v>
      </c>
      <c r="F550" s="99">
        <v>43533</v>
      </c>
      <c r="G550" s="100" t="s">
        <v>33</v>
      </c>
      <c r="H550" s="99" t="s">
        <v>253</v>
      </c>
      <c r="I550" s="99" t="s">
        <v>68</v>
      </c>
      <c r="J550" s="99" t="s">
        <v>6147</v>
      </c>
      <c r="K550" s="100" t="s">
        <v>1170</v>
      </c>
      <c r="L550" s="99" t="s">
        <v>7580</v>
      </c>
      <c r="M550" s="101">
        <v>45994.525000000001</v>
      </c>
      <c r="N550" s="101">
        <v>46000.484027777777</v>
      </c>
      <c r="O550" s="100" t="s">
        <v>35</v>
      </c>
      <c r="P550" s="100" t="s">
        <v>35</v>
      </c>
      <c r="Q550" s="99" t="s">
        <v>1414</v>
      </c>
      <c r="R550" s="99" t="s">
        <v>1415</v>
      </c>
      <c r="S550" s="99" t="s">
        <v>9671</v>
      </c>
      <c r="T550" s="99" t="s">
        <v>1172</v>
      </c>
      <c r="U550" s="99">
        <v>32</v>
      </c>
      <c r="V550" s="100" t="str">
        <f>VLOOKUP(D550,TIPOLOGIA!A:F,5,0)</f>
        <v>PRINCIPAL</v>
      </c>
      <c r="W550" s="100" t="str">
        <f>VLOOKUP(D550,TIPOLOGIA!A:F,6,0)</f>
        <v>TERRESTRE</v>
      </c>
      <c r="X550" s="99" t="s">
        <v>1401</v>
      </c>
      <c r="Y550" s="99">
        <v>1</v>
      </c>
      <c r="Z550" s="102">
        <f>IF(T550="SOPORTE_TELEFÓNICO",'TARIFAS 2025'!$B$14,IF(V550="PRINCIPAL",'TARIFAS 2025'!$B$11,IF(V550="INTERMEDIA",'TARIFAS 2025'!$C$11,IF(V550="LEJANA",'TARIFAS 2025'!$D$11))))</f>
        <v>31419</v>
      </c>
      <c r="AA550" s="102">
        <f t="shared" si="8"/>
        <v>31419</v>
      </c>
      <c r="AB550" s="91"/>
      <c r="AC550" s="91"/>
      <c r="AD550" s="91"/>
      <c r="AE550" s="91"/>
      <c r="AF550" s="91"/>
      <c r="AG550" s="91"/>
      <c r="AH550" s="91"/>
      <c r="AI550" s="91"/>
      <c r="AJ550" s="91"/>
      <c r="AK550" s="91"/>
      <c r="AL550" s="91"/>
      <c r="AM550" s="91"/>
      <c r="AN550" s="91"/>
      <c r="AO550" s="91"/>
      <c r="AP550" s="91"/>
      <c r="AQ550" s="91"/>
      <c r="AR550" s="91"/>
      <c r="AS550" s="91"/>
      <c r="AT550" s="91"/>
      <c r="AU550" s="91"/>
      <c r="AV550" s="91"/>
      <c r="AW550" s="91"/>
      <c r="AX550" s="91"/>
      <c r="AY550" s="91"/>
      <c r="AZ550" s="91"/>
      <c r="BA550" s="91"/>
      <c r="BB550" s="91"/>
      <c r="BC550" s="91"/>
      <c r="BD550" s="91"/>
      <c r="BE550" s="91"/>
      <c r="BF550" s="91"/>
      <c r="BG550" s="91"/>
    </row>
    <row r="551" spans="1:59" ht="15.6" x14ac:dyDescent="0.3">
      <c r="A551" s="99" t="s">
        <v>71</v>
      </c>
      <c r="B551" s="100" t="str">
        <f>VLOOKUP(A551,'CENTROS DE COSTOS'!A:D,2,0)</f>
        <v>0036-0004</v>
      </c>
      <c r="C551" s="100" t="str">
        <f>VLOOKUP(A551,'CENTROS DE COSTOS'!A:D,3,0)</f>
        <v>Wompi Centro</v>
      </c>
      <c r="D551" s="99">
        <v>11001</v>
      </c>
      <c r="E551" s="99">
        <v>3108393</v>
      </c>
      <c r="F551" s="99">
        <v>69641</v>
      </c>
      <c r="G551" s="100" t="s">
        <v>33</v>
      </c>
      <c r="H551" s="99" t="s">
        <v>618</v>
      </c>
      <c r="I551" s="99" t="s">
        <v>71</v>
      </c>
      <c r="J551" s="99" t="s">
        <v>6148</v>
      </c>
      <c r="K551" s="100" t="s">
        <v>1170</v>
      </c>
      <c r="L551" s="99" t="s">
        <v>7581</v>
      </c>
      <c r="M551" s="101">
        <v>45996.568749999999</v>
      </c>
      <c r="N551" s="101">
        <v>46000.48541666667</v>
      </c>
      <c r="O551" s="100" t="s">
        <v>35</v>
      </c>
      <c r="P551" s="100" t="s">
        <v>35</v>
      </c>
      <c r="Q551" s="99" t="s">
        <v>1414</v>
      </c>
      <c r="R551" s="99" t="s">
        <v>1415</v>
      </c>
      <c r="S551" s="99" t="s">
        <v>9672</v>
      </c>
      <c r="T551" s="99" t="s">
        <v>1172</v>
      </c>
      <c r="U551" s="99">
        <v>32</v>
      </c>
      <c r="V551" s="100" t="str">
        <f>VLOOKUP(D551,TIPOLOGIA!A:F,5,0)</f>
        <v>PRINCIPAL</v>
      </c>
      <c r="W551" s="100" t="str">
        <f>VLOOKUP(D551,TIPOLOGIA!A:F,6,0)</f>
        <v>TERRESTRE</v>
      </c>
      <c r="X551" s="99" t="s">
        <v>1198</v>
      </c>
      <c r="Y551" s="99">
        <v>1</v>
      </c>
      <c r="Z551" s="102">
        <f>IF(T551="SOPORTE_TELEFÓNICO",'TARIFAS 2025'!$B$14,IF(V551="PRINCIPAL",'TARIFAS 2025'!$B$11,IF(V551="INTERMEDIA",'TARIFAS 2025'!$C$11,IF(V551="LEJANA",'TARIFAS 2025'!$D$11))))</f>
        <v>31419</v>
      </c>
      <c r="AA551" s="102">
        <f t="shared" si="8"/>
        <v>31419</v>
      </c>
      <c r="AB551" s="91"/>
      <c r="AC551" s="91"/>
      <c r="AD551" s="91"/>
      <c r="AE551" s="91"/>
      <c r="AF551" s="91"/>
      <c r="AG551" s="91"/>
      <c r="AH551" s="91"/>
      <c r="AI551" s="91"/>
      <c r="AJ551" s="91"/>
      <c r="AK551" s="91"/>
      <c r="AL551" s="91"/>
      <c r="AM551" s="91"/>
      <c r="AN551" s="91"/>
      <c r="AO551" s="91"/>
      <c r="AP551" s="91"/>
      <c r="AQ551" s="91"/>
      <c r="AR551" s="91"/>
      <c r="AS551" s="91"/>
      <c r="AT551" s="91"/>
      <c r="AU551" s="91"/>
      <c r="AV551" s="91"/>
      <c r="AW551" s="91"/>
      <c r="AX551" s="91"/>
      <c r="AY551" s="91"/>
      <c r="AZ551" s="91"/>
      <c r="BA551" s="91"/>
      <c r="BB551" s="91"/>
      <c r="BC551" s="91"/>
      <c r="BD551" s="91"/>
      <c r="BE551" s="91"/>
      <c r="BF551" s="91"/>
      <c r="BG551" s="91"/>
    </row>
    <row r="552" spans="1:59" ht="15.6" x14ac:dyDescent="0.3">
      <c r="A552" s="99" t="s">
        <v>92</v>
      </c>
      <c r="B552" s="100" t="str">
        <f>VLOOKUP(A552,'CENTROS DE COSTOS'!A:D,2,0)</f>
        <v>0036-0002</v>
      </c>
      <c r="C552" s="100" t="str">
        <f>VLOOKUP(A552,'CENTROS DE COSTOS'!A:D,3,0)</f>
        <v>Wompi Eje Cafetero</v>
      </c>
      <c r="D552" s="99">
        <v>66170</v>
      </c>
      <c r="E552" s="99">
        <v>3106590</v>
      </c>
      <c r="F552" s="99">
        <v>76590</v>
      </c>
      <c r="G552" s="100" t="s">
        <v>33</v>
      </c>
      <c r="H552" s="99" t="s">
        <v>458</v>
      </c>
      <c r="I552" s="99" t="s">
        <v>951</v>
      </c>
      <c r="J552" s="99" t="s">
        <v>6149</v>
      </c>
      <c r="K552" s="100" t="s">
        <v>1170</v>
      </c>
      <c r="L552" s="99" t="s">
        <v>7582</v>
      </c>
      <c r="M552" s="101">
        <v>45996.415277777778</v>
      </c>
      <c r="N552" s="101">
        <v>46000.486805555563</v>
      </c>
      <c r="O552" s="100" t="s">
        <v>35</v>
      </c>
      <c r="P552" s="100" t="s">
        <v>35</v>
      </c>
      <c r="Q552" s="99" t="s">
        <v>1414</v>
      </c>
      <c r="R552" s="99" t="s">
        <v>1415</v>
      </c>
      <c r="S552" s="99" t="s">
        <v>9673</v>
      </c>
      <c r="T552" s="99" t="s">
        <v>1172</v>
      </c>
      <c r="U552" s="99">
        <v>24</v>
      </c>
      <c r="V552" s="100" t="str">
        <f>VLOOKUP(D552,TIPOLOGIA!A:F,5,0)</f>
        <v>PRINCIPAL</v>
      </c>
      <c r="W552" s="100" t="str">
        <f>VLOOKUP(D552,TIPOLOGIA!A:F,6,0)</f>
        <v>TERRESTRE</v>
      </c>
      <c r="X552" s="99" t="s">
        <v>1193</v>
      </c>
      <c r="Y552" s="99">
        <v>1</v>
      </c>
      <c r="Z552" s="102">
        <f>IF(T552="SOPORTE_TELEFÓNICO",'TARIFAS 2025'!$B$14,IF(V552="PRINCIPAL",'TARIFAS 2025'!$B$11,IF(V552="INTERMEDIA",'TARIFAS 2025'!$C$11,IF(V552="LEJANA",'TARIFAS 2025'!$D$11))))</f>
        <v>31419</v>
      </c>
      <c r="AA552" s="102">
        <f t="shared" si="8"/>
        <v>31419</v>
      </c>
      <c r="AB552" s="91"/>
      <c r="AC552" s="91"/>
      <c r="AD552" s="91"/>
      <c r="AE552" s="91"/>
      <c r="AF552" s="91"/>
      <c r="AG552" s="91"/>
      <c r="AH552" s="91"/>
      <c r="AI552" s="91"/>
      <c r="AJ552" s="91"/>
      <c r="AK552" s="91"/>
      <c r="AL552" s="91"/>
      <c r="AM552" s="91"/>
      <c r="AN552" s="91"/>
      <c r="AO552" s="91"/>
      <c r="AP552" s="91"/>
      <c r="AQ552" s="91"/>
      <c r="AR552" s="91"/>
      <c r="AS552" s="91"/>
      <c r="AT552" s="91"/>
      <c r="AU552" s="91"/>
      <c r="AV552" s="91"/>
      <c r="AW552" s="91"/>
      <c r="AX552" s="91"/>
      <c r="AY552" s="91"/>
      <c r="AZ552" s="91"/>
      <c r="BA552" s="91"/>
      <c r="BB552" s="91"/>
      <c r="BC552" s="91"/>
      <c r="BD552" s="91"/>
      <c r="BE552" s="91"/>
      <c r="BF552" s="91"/>
      <c r="BG552" s="91"/>
    </row>
    <row r="553" spans="1:59" ht="15.6" x14ac:dyDescent="0.3">
      <c r="A553" s="99" t="s">
        <v>71</v>
      </c>
      <c r="B553" s="100" t="str">
        <f>VLOOKUP(A553,'CENTROS DE COSTOS'!A:D,2,0)</f>
        <v>0036-0004</v>
      </c>
      <c r="C553" s="100" t="str">
        <f>VLOOKUP(A553,'CENTROS DE COSTOS'!A:D,3,0)</f>
        <v>Wompi Centro</v>
      </c>
      <c r="D553" s="99">
        <v>11001</v>
      </c>
      <c r="E553" s="99">
        <v>3105407</v>
      </c>
      <c r="F553" s="99">
        <v>15601</v>
      </c>
      <c r="G553" s="100" t="s">
        <v>33</v>
      </c>
      <c r="H553" s="99" t="s">
        <v>618</v>
      </c>
      <c r="I553" s="99" t="s">
        <v>71</v>
      </c>
      <c r="J553" s="99" t="s">
        <v>3447</v>
      </c>
      <c r="K553" s="100" t="s">
        <v>1170</v>
      </c>
      <c r="L553" s="99" t="s">
        <v>7583</v>
      </c>
      <c r="M553" s="101">
        <v>45996.333333333343</v>
      </c>
      <c r="N553" s="101">
        <v>46000.489583333343</v>
      </c>
      <c r="O553" s="100" t="s">
        <v>35</v>
      </c>
      <c r="P553" s="100" t="s">
        <v>35</v>
      </c>
      <c r="Q553" s="99" t="s">
        <v>1414</v>
      </c>
      <c r="R553" s="99" t="s">
        <v>1415</v>
      </c>
      <c r="S553" s="99" t="s">
        <v>9674</v>
      </c>
      <c r="T553" s="99" t="s">
        <v>1172</v>
      </c>
      <c r="U553" s="99">
        <v>64</v>
      </c>
      <c r="V553" s="100" t="str">
        <f>VLOOKUP(D553,TIPOLOGIA!A:F,5,0)</f>
        <v>PRINCIPAL</v>
      </c>
      <c r="W553" s="100" t="str">
        <f>VLOOKUP(D553,TIPOLOGIA!A:F,6,0)</f>
        <v>TERRESTRE</v>
      </c>
      <c r="X553" s="99" t="s">
        <v>1198</v>
      </c>
      <c r="Y553" s="99">
        <v>1</v>
      </c>
      <c r="Z553" s="102">
        <f>IF(T553="SOPORTE_TELEFÓNICO",'TARIFAS 2025'!$B$14,IF(V553="PRINCIPAL",'TARIFAS 2025'!$B$11,IF(V553="INTERMEDIA",'TARIFAS 2025'!$C$11,IF(V553="LEJANA",'TARIFAS 2025'!$D$11))))</f>
        <v>31419</v>
      </c>
      <c r="AA553" s="102">
        <f t="shared" si="8"/>
        <v>31419</v>
      </c>
      <c r="AB553" s="91"/>
      <c r="AC553" s="91"/>
      <c r="AD553" s="91"/>
      <c r="AE553" s="91"/>
      <c r="AF553" s="91"/>
      <c r="AG553" s="91"/>
      <c r="AH553" s="91"/>
      <c r="AI553" s="91"/>
      <c r="AJ553" s="91"/>
      <c r="AK553" s="91"/>
      <c r="AL553" s="91"/>
      <c r="AM553" s="91"/>
      <c r="AN553" s="91"/>
      <c r="AO553" s="91"/>
      <c r="AP553" s="91"/>
      <c r="AQ553" s="91"/>
      <c r="AR553" s="91"/>
      <c r="AS553" s="91"/>
      <c r="AT553" s="91"/>
      <c r="AU553" s="91"/>
      <c r="AV553" s="91"/>
      <c r="AW553" s="91"/>
      <c r="AX553" s="91"/>
      <c r="AY553" s="91"/>
      <c r="AZ553" s="91"/>
      <c r="BA553" s="91"/>
      <c r="BB553" s="91"/>
      <c r="BC553" s="91"/>
      <c r="BD553" s="91"/>
      <c r="BE553" s="91"/>
      <c r="BF553" s="91"/>
      <c r="BG553" s="91"/>
    </row>
    <row r="554" spans="1:59" ht="15.6" x14ac:dyDescent="0.3">
      <c r="A554" s="99" t="s">
        <v>77</v>
      </c>
      <c r="B554" s="100" t="str">
        <f>VLOOKUP(A554,'CENTROS DE COSTOS'!A:D,2,0)</f>
        <v>0036-0003</v>
      </c>
      <c r="C554" s="100" t="str">
        <f>VLOOKUP(A554,'CENTROS DE COSTOS'!A:D,3,0)</f>
        <v>Wompi Suroccidente</v>
      </c>
      <c r="D554" s="99">
        <v>76001</v>
      </c>
      <c r="E554" s="99">
        <v>3106162</v>
      </c>
      <c r="F554" s="99">
        <v>77222</v>
      </c>
      <c r="G554" s="100" t="s">
        <v>33</v>
      </c>
      <c r="H554" s="99" t="s">
        <v>1101</v>
      </c>
      <c r="I554" s="99" t="s">
        <v>77</v>
      </c>
      <c r="J554" s="99" t="s">
        <v>3456</v>
      </c>
      <c r="K554" s="100" t="s">
        <v>1170</v>
      </c>
      <c r="L554" s="99" t="s">
        <v>7584</v>
      </c>
      <c r="M554" s="101">
        <v>45996.355555555558</v>
      </c>
      <c r="N554" s="101">
        <v>46000.490972222222</v>
      </c>
      <c r="O554" s="100" t="s">
        <v>35</v>
      </c>
      <c r="P554" s="100" t="s">
        <v>35</v>
      </c>
      <c r="Q554" s="99" t="s">
        <v>1414</v>
      </c>
      <c r="R554" s="99" t="s">
        <v>1415</v>
      </c>
      <c r="S554" s="99" t="s">
        <v>9675</v>
      </c>
      <c r="T554" s="99" t="s">
        <v>1172</v>
      </c>
      <c r="U554" s="99">
        <v>64</v>
      </c>
      <c r="V554" s="100" t="str">
        <f>VLOOKUP(D554,TIPOLOGIA!A:F,5,0)</f>
        <v>PRINCIPAL</v>
      </c>
      <c r="W554" s="100" t="str">
        <f>VLOOKUP(D554,TIPOLOGIA!A:F,6,0)</f>
        <v>TERRESTRE</v>
      </c>
      <c r="X554" s="99" t="s">
        <v>1260</v>
      </c>
      <c r="Y554" s="99">
        <v>1</v>
      </c>
      <c r="Z554" s="102">
        <f>IF(T554="SOPORTE_TELEFÓNICO",'TARIFAS 2025'!$B$14,IF(V554="PRINCIPAL",'TARIFAS 2025'!$B$11,IF(V554="INTERMEDIA",'TARIFAS 2025'!$C$11,IF(V554="LEJANA",'TARIFAS 2025'!$D$11))))</f>
        <v>31419</v>
      </c>
      <c r="AA554" s="102">
        <f t="shared" si="8"/>
        <v>31419</v>
      </c>
      <c r="AB554" s="91"/>
      <c r="AC554" s="91"/>
      <c r="AD554" s="91"/>
      <c r="AE554" s="91"/>
      <c r="AF554" s="91"/>
      <c r="AG554" s="91"/>
      <c r="AH554" s="91"/>
      <c r="AI554" s="91"/>
      <c r="AJ554" s="91"/>
      <c r="AK554" s="91"/>
      <c r="AL554" s="91"/>
      <c r="AM554" s="91"/>
      <c r="AN554" s="91"/>
      <c r="AO554" s="91"/>
      <c r="AP554" s="91"/>
      <c r="AQ554" s="91"/>
      <c r="AR554" s="91"/>
      <c r="AS554" s="91"/>
      <c r="AT554" s="91"/>
      <c r="AU554" s="91"/>
      <c r="AV554" s="91"/>
      <c r="AW554" s="91"/>
      <c r="AX554" s="91"/>
      <c r="AY554" s="91"/>
      <c r="AZ554" s="91"/>
      <c r="BA554" s="91"/>
      <c r="BB554" s="91"/>
      <c r="BC554" s="91"/>
      <c r="BD554" s="91"/>
      <c r="BE554" s="91"/>
      <c r="BF554" s="91"/>
      <c r="BG554" s="91"/>
    </row>
    <row r="555" spans="1:59" ht="15.6" x14ac:dyDescent="0.3">
      <c r="A555" s="99" t="s">
        <v>71</v>
      </c>
      <c r="B555" s="100" t="str">
        <f>VLOOKUP(A555,'CENTROS DE COSTOS'!A:D,2,0)</f>
        <v>0036-0004</v>
      </c>
      <c r="C555" s="100" t="str">
        <f>VLOOKUP(A555,'CENTROS DE COSTOS'!A:D,3,0)</f>
        <v>Wompi Centro</v>
      </c>
      <c r="D555" s="99">
        <v>25754</v>
      </c>
      <c r="E555" s="99">
        <v>3098450</v>
      </c>
      <c r="F555" s="99">
        <v>48371</v>
      </c>
      <c r="G555" s="100" t="s">
        <v>33</v>
      </c>
      <c r="H555" s="99" t="s">
        <v>618</v>
      </c>
      <c r="I555" s="99" t="s">
        <v>698</v>
      </c>
      <c r="J555" s="99" t="s">
        <v>6150</v>
      </c>
      <c r="K555" s="100" t="s">
        <v>1170</v>
      </c>
      <c r="L555" s="99" t="s">
        <v>7585</v>
      </c>
      <c r="M555" s="101">
        <v>45994.634027777778</v>
      </c>
      <c r="N555" s="101">
        <v>46000.496527777781</v>
      </c>
      <c r="O555" s="100" t="s">
        <v>35</v>
      </c>
      <c r="P555" s="100" t="s">
        <v>35</v>
      </c>
      <c r="Q555" s="99" t="s">
        <v>1414</v>
      </c>
      <c r="R555" s="99" t="s">
        <v>1415</v>
      </c>
      <c r="S555" s="99" t="s">
        <v>9676</v>
      </c>
      <c r="T555" s="99" t="s">
        <v>1172</v>
      </c>
      <c r="U555" s="99">
        <v>24</v>
      </c>
      <c r="V555" s="100" t="str">
        <f>VLOOKUP(D555,TIPOLOGIA!A:F,5,0)</f>
        <v>PRINCIPAL</v>
      </c>
      <c r="W555" s="100" t="str">
        <f>VLOOKUP(D555,TIPOLOGIA!A:F,6,0)</f>
        <v>TERRESTRE</v>
      </c>
      <c r="X555" s="99" t="s">
        <v>1179</v>
      </c>
      <c r="Y555" s="99">
        <v>1</v>
      </c>
      <c r="Z555" s="102">
        <f>IF(T555="SOPORTE_TELEFÓNICO",'TARIFAS 2025'!$B$14,IF(V555="PRINCIPAL",'TARIFAS 2025'!$B$11,IF(V555="INTERMEDIA",'TARIFAS 2025'!$C$11,IF(V555="LEJANA",'TARIFAS 2025'!$D$11))))</f>
        <v>31419</v>
      </c>
      <c r="AA555" s="102">
        <f t="shared" si="8"/>
        <v>31419</v>
      </c>
      <c r="AB555" s="91"/>
      <c r="AC555" s="91"/>
      <c r="AD555" s="91"/>
      <c r="AE555" s="91"/>
      <c r="AF555" s="91"/>
      <c r="AG555" s="91"/>
      <c r="AH555" s="91"/>
      <c r="AI555" s="91"/>
      <c r="AJ555" s="91"/>
      <c r="AK555" s="91"/>
      <c r="AL555" s="91"/>
      <c r="AM555" s="91"/>
      <c r="AN555" s="91"/>
      <c r="AO555" s="91"/>
      <c r="AP555" s="91"/>
      <c r="AQ555" s="91"/>
      <c r="AR555" s="91"/>
      <c r="AS555" s="91"/>
      <c r="AT555" s="91"/>
      <c r="AU555" s="91"/>
      <c r="AV555" s="91"/>
      <c r="AW555" s="91"/>
      <c r="AX555" s="91"/>
      <c r="AY555" s="91"/>
      <c r="AZ555" s="91"/>
      <c r="BA555" s="91"/>
      <c r="BB555" s="91"/>
      <c r="BC555" s="91"/>
      <c r="BD555" s="91"/>
      <c r="BE555" s="91"/>
      <c r="BF555" s="91"/>
      <c r="BG555" s="91"/>
    </row>
    <row r="556" spans="1:59" ht="15.6" x14ac:dyDescent="0.3">
      <c r="A556" s="99" t="s">
        <v>85</v>
      </c>
      <c r="B556" s="100" t="str">
        <f>VLOOKUP(A556,'CENTROS DE COSTOS'!A:D,2,0)</f>
        <v>0036-0006</v>
      </c>
      <c r="C556" s="100" t="str">
        <f>VLOOKUP(A556,'CENTROS DE COSTOS'!A:D,3,0)</f>
        <v>Wompi Oriente</v>
      </c>
      <c r="D556" s="99">
        <v>73001</v>
      </c>
      <c r="E556" s="99">
        <v>3096328</v>
      </c>
      <c r="F556" s="99">
        <v>54101</v>
      </c>
      <c r="G556" s="100" t="s">
        <v>33</v>
      </c>
      <c r="H556" s="99" t="s">
        <v>1056</v>
      </c>
      <c r="I556" s="99" t="s">
        <v>85</v>
      </c>
      <c r="J556" s="99" t="s">
        <v>1999</v>
      </c>
      <c r="K556" s="100" t="s">
        <v>1170</v>
      </c>
      <c r="L556" s="99" t="s">
        <v>7586</v>
      </c>
      <c r="M556" s="101">
        <v>45994.436805555553</v>
      </c>
      <c r="N556" s="101">
        <v>46000.501388888893</v>
      </c>
      <c r="O556" s="100" t="s">
        <v>35</v>
      </c>
      <c r="P556" s="100" t="s">
        <v>35</v>
      </c>
      <c r="Q556" s="99" t="s">
        <v>1414</v>
      </c>
      <c r="R556" s="99" t="s">
        <v>1415</v>
      </c>
      <c r="S556" s="99" t="s">
        <v>9677</v>
      </c>
      <c r="T556" s="99" t="s">
        <v>1172</v>
      </c>
      <c r="U556" s="99">
        <v>16</v>
      </c>
      <c r="V556" s="100" t="str">
        <f>VLOOKUP(D556,TIPOLOGIA!A:F,5,0)</f>
        <v>PRINCIPAL</v>
      </c>
      <c r="W556" s="100" t="str">
        <f>VLOOKUP(D556,TIPOLOGIA!A:F,6,0)</f>
        <v>TERRESTRE</v>
      </c>
      <c r="X556" s="99" t="s">
        <v>1308</v>
      </c>
      <c r="Y556" s="99">
        <v>1</v>
      </c>
      <c r="Z556" s="102">
        <f>IF(T556="SOPORTE_TELEFÓNICO",'TARIFAS 2025'!$B$14,IF(V556="PRINCIPAL",'TARIFAS 2025'!$B$11,IF(V556="INTERMEDIA",'TARIFAS 2025'!$C$11,IF(V556="LEJANA",'TARIFAS 2025'!$D$11))))</f>
        <v>31419</v>
      </c>
      <c r="AA556" s="102">
        <f t="shared" si="8"/>
        <v>31419</v>
      </c>
      <c r="AB556" s="91"/>
      <c r="AC556" s="91"/>
      <c r="AD556" s="91"/>
      <c r="AE556" s="91"/>
      <c r="AF556" s="91"/>
      <c r="AG556" s="91"/>
      <c r="AH556" s="91"/>
      <c r="AI556" s="91"/>
      <c r="AJ556" s="91"/>
      <c r="AK556" s="91"/>
      <c r="AL556" s="91"/>
      <c r="AM556" s="91"/>
      <c r="AN556" s="91"/>
      <c r="AO556" s="91"/>
      <c r="AP556" s="91"/>
      <c r="AQ556" s="91"/>
      <c r="AR556" s="91"/>
      <c r="AS556" s="91"/>
      <c r="AT556" s="91"/>
      <c r="AU556" s="91"/>
      <c r="AV556" s="91"/>
      <c r="AW556" s="91"/>
      <c r="AX556" s="91"/>
      <c r="AY556" s="91"/>
      <c r="AZ556" s="91"/>
      <c r="BA556" s="91"/>
      <c r="BB556" s="91"/>
      <c r="BC556" s="91"/>
      <c r="BD556" s="91"/>
      <c r="BE556" s="91"/>
      <c r="BF556" s="91"/>
      <c r="BG556" s="91"/>
    </row>
    <row r="557" spans="1:59" ht="15.6" x14ac:dyDescent="0.3">
      <c r="A557" s="99" t="s">
        <v>77</v>
      </c>
      <c r="B557" s="100" t="str">
        <f>VLOOKUP(A557,'CENTROS DE COSTOS'!A:D,2,0)</f>
        <v>0036-0003</v>
      </c>
      <c r="C557" s="100" t="str">
        <f>VLOOKUP(A557,'CENTROS DE COSTOS'!A:D,3,0)</f>
        <v>Wompi Suroccidente</v>
      </c>
      <c r="D557" s="99">
        <v>76001</v>
      </c>
      <c r="E557" s="99">
        <v>3105100</v>
      </c>
      <c r="F557" s="99">
        <v>72515</v>
      </c>
      <c r="G557" s="100" t="s">
        <v>33</v>
      </c>
      <c r="H557" s="99" t="s">
        <v>1101</v>
      </c>
      <c r="I557" s="99" t="s">
        <v>77</v>
      </c>
      <c r="J557" s="99" t="s">
        <v>6151</v>
      </c>
      <c r="K557" s="100" t="s">
        <v>1170</v>
      </c>
      <c r="L557" s="99" t="s">
        <v>7587</v>
      </c>
      <c r="M557" s="101">
        <v>45995.688888888893</v>
      </c>
      <c r="N557" s="101">
        <v>46000.504166666673</v>
      </c>
      <c r="O557" s="100" t="s">
        <v>35</v>
      </c>
      <c r="P557" s="100" t="s">
        <v>35</v>
      </c>
      <c r="Q557" s="99" t="s">
        <v>1414</v>
      </c>
      <c r="R557" s="99" t="s">
        <v>1415</v>
      </c>
      <c r="S557" s="99" t="s">
        <v>9678</v>
      </c>
      <c r="T557" s="99" t="s">
        <v>1172</v>
      </c>
      <c r="U557" s="99">
        <v>40</v>
      </c>
      <c r="V557" s="100" t="str">
        <f>VLOOKUP(D557,TIPOLOGIA!A:F,5,0)</f>
        <v>PRINCIPAL</v>
      </c>
      <c r="W557" s="100" t="str">
        <f>VLOOKUP(D557,TIPOLOGIA!A:F,6,0)</f>
        <v>TERRESTRE</v>
      </c>
      <c r="X557" s="99" t="s">
        <v>1212</v>
      </c>
      <c r="Y557" s="99">
        <v>1</v>
      </c>
      <c r="Z557" s="102">
        <f>IF(T557="SOPORTE_TELEFÓNICO",'TARIFAS 2025'!$B$14,IF(V557="PRINCIPAL",'TARIFAS 2025'!$B$11,IF(V557="INTERMEDIA",'TARIFAS 2025'!$C$11,IF(V557="LEJANA",'TARIFAS 2025'!$D$11))))</f>
        <v>31419</v>
      </c>
      <c r="AA557" s="102">
        <f t="shared" si="8"/>
        <v>31419</v>
      </c>
      <c r="AB557" s="91"/>
      <c r="AC557" s="91"/>
      <c r="AD557" s="91"/>
      <c r="AE557" s="91"/>
      <c r="AF557" s="91"/>
      <c r="AG557" s="91"/>
      <c r="AH557" s="91"/>
      <c r="AI557" s="91"/>
      <c r="AJ557" s="91"/>
      <c r="AK557" s="91"/>
      <c r="AL557" s="91"/>
      <c r="AM557" s="91"/>
      <c r="AN557" s="91"/>
      <c r="AO557" s="91"/>
      <c r="AP557" s="91"/>
      <c r="AQ557" s="91"/>
      <c r="AR557" s="91"/>
      <c r="AS557" s="91"/>
      <c r="AT557" s="91"/>
      <c r="AU557" s="91"/>
      <c r="AV557" s="91"/>
      <c r="AW557" s="91"/>
      <c r="AX557" s="91"/>
      <c r="AY557" s="91"/>
      <c r="AZ557" s="91"/>
      <c r="BA557" s="91"/>
      <c r="BB557" s="91"/>
      <c r="BC557" s="91"/>
      <c r="BD557" s="91"/>
      <c r="BE557" s="91"/>
      <c r="BF557" s="91"/>
      <c r="BG557" s="91"/>
    </row>
    <row r="558" spans="1:59" ht="15.6" x14ac:dyDescent="0.3">
      <c r="A558" s="99" t="s">
        <v>71</v>
      </c>
      <c r="B558" s="100" t="str">
        <f>VLOOKUP(A558,'CENTROS DE COSTOS'!A:D,2,0)</f>
        <v>0036-0004</v>
      </c>
      <c r="C558" s="100" t="str">
        <f>VLOOKUP(A558,'CENTROS DE COSTOS'!A:D,3,0)</f>
        <v>Wompi Centro</v>
      </c>
      <c r="D558" s="99">
        <v>11001</v>
      </c>
      <c r="E558" s="99">
        <v>3105337</v>
      </c>
      <c r="F558" s="99">
        <v>80115</v>
      </c>
      <c r="G558" s="100" t="s">
        <v>33</v>
      </c>
      <c r="H558" s="99" t="s">
        <v>618</v>
      </c>
      <c r="I558" s="99" t="s">
        <v>71</v>
      </c>
      <c r="J558" s="99" t="s">
        <v>6152</v>
      </c>
      <c r="K558" s="100" t="s">
        <v>1170</v>
      </c>
      <c r="L558" s="99" t="s">
        <v>7588</v>
      </c>
      <c r="M558" s="101">
        <v>45996.333333333343</v>
      </c>
      <c r="N558" s="101">
        <v>46000.507638888892</v>
      </c>
      <c r="O558" s="100" t="s">
        <v>35</v>
      </c>
      <c r="P558" s="100" t="s">
        <v>35</v>
      </c>
      <c r="Q558" s="99" t="s">
        <v>1414</v>
      </c>
      <c r="R558" s="99" t="s">
        <v>1415</v>
      </c>
      <c r="S558" s="99" t="s">
        <v>9679</v>
      </c>
      <c r="T558" s="99" t="s">
        <v>1172</v>
      </c>
      <c r="U558" s="99">
        <v>24</v>
      </c>
      <c r="V558" s="100" t="str">
        <f>VLOOKUP(D558,TIPOLOGIA!A:F,5,0)</f>
        <v>PRINCIPAL</v>
      </c>
      <c r="W558" s="100" t="str">
        <f>VLOOKUP(D558,TIPOLOGIA!A:F,6,0)</f>
        <v>TERRESTRE</v>
      </c>
      <c r="X558" s="99" t="s">
        <v>1198</v>
      </c>
      <c r="Y558" s="99">
        <v>1</v>
      </c>
      <c r="Z558" s="102">
        <f>IF(T558="SOPORTE_TELEFÓNICO",'TARIFAS 2025'!$B$14,IF(V558="PRINCIPAL",'TARIFAS 2025'!$B$11,IF(V558="INTERMEDIA",'TARIFAS 2025'!$C$11,IF(V558="LEJANA",'TARIFAS 2025'!$D$11))))</f>
        <v>31419</v>
      </c>
      <c r="AA558" s="102">
        <f t="shared" si="8"/>
        <v>31419</v>
      </c>
      <c r="AB558" s="91"/>
      <c r="AC558" s="91"/>
      <c r="AD558" s="91"/>
      <c r="AE558" s="91"/>
      <c r="AF558" s="91"/>
      <c r="AG558" s="91"/>
      <c r="AH558" s="91"/>
      <c r="AI558" s="91"/>
      <c r="AJ558" s="91"/>
      <c r="AK558" s="91"/>
      <c r="AL558" s="91"/>
      <c r="AM558" s="91"/>
      <c r="AN558" s="91"/>
      <c r="AO558" s="91"/>
      <c r="AP558" s="91"/>
      <c r="AQ558" s="91"/>
      <c r="AR558" s="91"/>
      <c r="AS558" s="91"/>
      <c r="AT558" s="91"/>
      <c r="AU558" s="91"/>
      <c r="AV558" s="91"/>
      <c r="AW558" s="91"/>
      <c r="AX558" s="91"/>
      <c r="AY558" s="91"/>
      <c r="AZ558" s="91"/>
      <c r="BA558" s="91"/>
      <c r="BB558" s="91"/>
      <c r="BC558" s="91"/>
      <c r="BD558" s="91"/>
      <c r="BE558" s="91"/>
      <c r="BF558" s="91"/>
      <c r="BG558" s="91"/>
    </row>
    <row r="559" spans="1:59" ht="15.6" x14ac:dyDescent="0.3">
      <c r="A559" s="99" t="s">
        <v>97</v>
      </c>
      <c r="B559" s="100" t="str">
        <f>VLOOKUP(A559,'CENTROS DE COSTOS'!A:D,2,0)</f>
        <v>0036-0001</v>
      </c>
      <c r="C559" s="100" t="str">
        <f>VLOOKUP(A559,'CENTROS DE COSTOS'!A:D,3,0)</f>
        <v>Wompi Costa</v>
      </c>
      <c r="D559" s="99">
        <v>20001</v>
      </c>
      <c r="E559" s="99">
        <v>3105291</v>
      </c>
      <c r="F559" s="99">
        <v>79152</v>
      </c>
      <c r="G559" s="100" t="s">
        <v>33</v>
      </c>
      <c r="H559" s="99" t="s">
        <v>536</v>
      </c>
      <c r="I559" s="99" t="s">
        <v>97</v>
      </c>
      <c r="J559" s="99" t="s">
        <v>6153</v>
      </c>
      <c r="K559" s="100" t="s">
        <v>1170</v>
      </c>
      <c r="L559" s="99" t="s">
        <v>7589</v>
      </c>
      <c r="M559" s="101">
        <v>45996.333333333343</v>
      </c>
      <c r="N559" s="101">
        <v>46000.508333333331</v>
      </c>
      <c r="O559" s="100" t="s">
        <v>35</v>
      </c>
      <c r="P559" s="100" t="s">
        <v>35</v>
      </c>
      <c r="Q559" s="99" t="s">
        <v>1414</v>
      </c>
      <c r="R559" s="99" t="s">
        <v>1415</v>
      </c>
      <c r="S559" s="99" t="s">
        <v>9680</v>
      </c>
      <c r="T559" s="99" t="s">
        <v>1172</v>
      </c>
      <c r="U559" s="99">
        <v>24</v>
      </c>
      <c r="V559" s="100" t="str">
        <f>VLOOKUP(D559,TIPOLOGIA!A:F,5,0)</f>
        <v>PRINCIPAL</v>
      </c>
      <c r="W559" s="100" t="str">
        <f>VLOOKUP(D559,TIPOLOGIA!A:F,6,0)</f>
        <v>TERRESTRE</v>
      </c>
      <c r="X559" s="99" t="s">
        <v>1185</v>
      </c>
      <c r="Y559" s="99">
        <v>1</v>
      </c>
      <c r="Z559" s="102">
        <f>IF(T559="SOPORTE_TELEFÓNICO",'TARIFAS 2025'!$B$14,IF(V559="PRINCIPAL",'TARIFAS 2025'!$B$11,IF(V559="INTERMEDIA",'TARIFAS 2025'!$C$11,IF(V559="LEJANA",'TARIFAS 2025'!$D$11))))</f>
        <v>31419</v>
      </c>
      <c r="AA559" s="102">
        <f t="shared" si="8"/>
        <v>31419</v>
      </c>
      <c r="AB559" s="91"/>
      <c r="AC559" s="91"/>
      <c r="AD559" s="91"/>
      <c r="AE559" s="91"/>
      <c r="AF559" s="91"/>
      <c r="AG559" s="91"/>
      <c r="AH559" s="91"/>
      <c r="AI559" s="91"/>
      <c r="AJ559" s="91"/>
      <c r="AK559" s="91"/>
      <c r="AL559" s="91"/>
      <c r="AM559" s="91"/>
      <c r="AN559" s="91"/>
      <c r="AO559" s="91"/>
      <c r="AP559" s="91"/>
      <c r="AQ559" s="91"/>
      <c r="AR559" s="91"/>
      <c r="AS559" s="91"/>
      <c r="AT559" s="91"/>
      <c r="AU559" s="91"/>
      <c r="AV559" s="91"/>
      <c r="AW559" s="91"/>
      <c r="AX559" s="91"/>
      <c r="AY559" s="91"/>
      <c r="AZ559" s="91"/>
      <c r="BA559" s="91"/>
      <c r="BB559" s="91"/>
      <c r="BC559" s="91"/>
      <c r="BD559" s="91"/>
      <c r="BE559" s="91"/>
      <c r="BF559" s="91"/>
      <c r="BG559" s="91"/>
    </row>
    <row r="560" spans="1:59" ht="15.6" x14ac:dyDescent="0.3">
      <c r="A560" s="99" t="s">
        <v>71</v>
      </c>
      <c r="B560" s="100" t="str">
        <f>VLOOKUP(A560,'CENTROS DE COSTOS'!A:D,2,0)</f>
        <v>0036-0004</v>
      </c>
      <c r="C560" s="100" t="str">
        <f>VLOOKUP(A560,'CENTROS DE COSTOS'!A:D,3,0)</f>
        <v>Wompi Centro</v>
      </c>
      <c r="D560" s="99">
        <v>11001</v>
      </c>
      <c r="E560" s="99">
        <v>3105190</v>
      </c>
      <c r="F560" s="99">
        <v>69277</v>
      </c>
      <c r="G560" s="100" t="s">
        <v>33</v>
      </c>
      <c r="H560" s="99" t="s">
        <v>618</v>
      </c>
      <c r="I560" s="99" t="s">
        <v>71</v>
      </c>
      <c r="J560" s="99" t="s">
        <v>6154</v>
      </c>
      <c r="K560" s="100" t="s">
        <v>1170</v>
      </c>
      <c r="L560" s="99" t="s">
        <v>7590</v>
      </c>
      <c r="M560" s="101">
        <v>45996.333333333343</v>
      </c>
      <c r="N560" s="101">
        <v>46000.509722222218</v>
      </c>
      <c r="O560" s="100" t="s">
        <v>35</v>
      </c>
      <c r="P560" s="100" t="s">
        <v>35</v>
      </c>
      <c r="Q560" s="99" t="s">
        <v>1414</v>
      </c>
      <c r="R560" s="99" t="s">
        <v>1415</v>
      </c>
      <c r="S560" s="99" t="s">
        <v>9681</v>
      </c>
      <c r="T560" s="99" t="s">
        <v>1172</v>
      </c>
      <c r="U560" s="99">
        <v>48</v>
      </c>
      <c r="V560" s="100" t="str">
        <f>VLOOKUP(D560,TIPOLOGIA!A:F,5,0)</f>
        <v>PRINCIPAL</v>
      </c>
      <c r="W560" s="100" t="str">
        <f>VLOOKUP(D560,TIPOLOGIA!A:F,6,0)</f>
        <v>TERRESTRE</v>
      </c>
      <c r="X560" s="99" t="s">
        <v>1198</v>
      </c>
      <c r="Y560" s="99">
        <v>1</v>
      </c>
      <c r="Z560" s="102">
        <f>IF(T560="SOPORTE_TELEFÓNICO",'TARIFAS 2025'!$B$14,IF(V560="PRINCIPAL",'TARIFAS 2025'!$B$11,IF(V560="INTERMEDIA",'TARIFAS 2025'!$C$11,IF(V560="LEJANA",'TARIFAS 2025'!$D$11))))</f>
        <v>31419</v>
      </c>
      <c r="AA560" s="102">
        <f t="shared" si="8"/>
        <v>31419</v>
      </c>
      <c r="AB560" s="91"/>
      <c r="AC560" s="91"/>
      <c r="AD560" s="91"/>
      <c r="AE560" s="91"/>
      <c r="AF560" s="91"/>
      <c r="AG560" s="91"/>
      <c r="AH560" s="91"/>
      <c r="AI560" s="91"/>
      <c r="AJ560" s="91"/>
      <c r="AK560" s="91"/>
      <c r="AL560" s="91"/>
      <c r="AM560" s="91"/>
      <c r="AN560" s="91"/>
      <c r="AO560" s="91"/>
      <c r="AP560" s="91"/>
      <c r="AQ560" s="91"/>
      <c r="AR560" s="91"/>
      <c r="AS560" s="91"/>
      <c r="AT560" s="91"/>
      <c r="AU560" s="91"/>
      <c r="AV560" s="91"/>
      <c r="AW560" s="91"/>
      <c r="AX560" s="91"/>
      <c r="AY560" s="91"/>
      <c r="AZ560" s="91"/>
      <c r="BA560" s="91"/>
      <c r="BB560" s="91"/>
      <c r="BC560" s="91"/>
      <c r="BD560" s="91"/>
      <c r="BE560" s="91"/>
      <c r="BF560" s="91"/>
      <c r="BG560" s="91"/>
    </row>
    <row r="561" spans="1:59" ht="15.6" x14ac:dyDescent="0.3">
      <c r="A561" s="99" t="s">
        <v>80</v>
      </c>
      <c r="B561" s="100" t="str">
        <f>VLOOKUP(A561,'CENTROS DE COSTOS'!A:D,2,0)</f>
        <v>0036-0001</v>
      </c>
      <c r="C561" s="100" t="str">
        <f>VLOOKUP(A561,'CENTROS DE COSTOS'!A:D,3,0)</f>
        <v>Wompi Costa</v>
      </c>
      <c r="D561" s="99">
        <v>13001</v>
      </c>
      <c r="E561" s="99">
        <v>3112637</v>
      </c>
      <c r="F561" s="99">
        <v>76119</v>
      </c>
      <c r="G561" s="100" t="s">
        <v>33</v>
      </c>
      <c r="H561" s="99" t="s">
        <v>275</v>
      </c>
      <c r="I561" s="99" t="s">
        <v>80</v>
      </c>
      <c r="J561" s="99" t="s">
        <v>1991</v>
      </c>
      <c r="K561" s="100" t="s">
        <v>1170</v>
      </c>
      <c r="L561" s="99" t="s">
        <v>7591</v>
      </c>
      <c r="M561" s="101">
        <v>46000.333333333343</v>
      </c>
      <c r="N561" s="101">
        <v>46000.51666666667</v>
      </c>
      <c r="O561" s="100" t="s">
        <v>35</v>
      </c>
      <c r="P561" s="100" t="s">
        <v>35</v>
      </c>
      <c r="Q561" s="99" t="s">
        <v>1414</v>
      </c>
      <c r="R561" s="99" t="s">
        <v>1415</v>
      </c>
      <c r="S561" s="99" t="s">
        <v>9682</v>
      </c>
      <c r="T561" s="99" t="s">
        <v>1172</v>
      </c>
      <c r="U561" s="99">
        <v>32</v>
      </c>
      <c r="V561" s="100" t="str">
        <f>VLOOKUP(D561,TIPOLOGIA!A:F,5,0)</f>
        <v>PRINCIPAL</v>
      </c>
      <c r="W561" s="100" t="str">
        <f>VLOOKUP(D561,TIPOLOGIA!A:F,6,0)</f>
        <v>TERRESTRE</v>
      </c>
      <c r="X561" s="99" t="s">
        <v>1855</v>
      </c>
      <c r="Y561" s="99">
        <v>1</v>
      </c>
      <c r="Z561" s="102">
        <f>IF(T561="SOPORTE_TELEFÓNICO",'TARIFAS 2025'!$B$14,IF(V561="PRINCIPAL",'TARIFAS 2025'!$B$11,IF(V561="INTERMEDIA",'TARIFAS 2025'!$C$11,IF(V561="LEJANA",'TARIFAS 2025'!$D$11))))</f>
        <v>31419</v>
      </c>
      <c r="AA561" s="102">
        <f t="shared" si="8"/>
        <v>31419</v>
      </c>
      <c r="AB561" s="91"/>
      <c r="AC561" s="91"/>
      <c r="AD561" s="91"/>
      <c r="AE561" s="91"/>
      <c r="AF561" s="91"/>
      <c r="AG561" s="91"/>
      <c r="AH561" s="91"/>
      <c r="AI561" s="91"/>
      <c r="AJ561" s="91"/>
      <c r="AK561" s="91"/>
      <c r="AL561" s="91"/>
      <c r="AM561" s="91"/>
      <c r="AN561" s="91"/>
      <c r="AO561" s="91"/>
      <c r="AP561" s="91"/>
      <c r="AQ561" s="91"/>
      <c r="AR561" s="91"/>
      <c r="AS561" s="91"/>
      <c r="AT561" s="91"/>
      <c r="AU561" s="91"/>
      <c r="AV561" s="91"/>
      <c r="AW561" s="91"/>
      <c r="AX561" s="91"/>
      <c r="AY561" s="91"/>
      <c r="AZ561" s="91"/>
      <c r="BA561" s="91"/>
      <c r="BB561" s="91"/>
      <c r="BC561" s="91"/>
      <c r="BD561" s="91"/>
      <c r="BE561" s="91"/>
      <c r="BF561" s="91"/>
      <c r="BG561" s="91"/>
    </row>
    <row r="562" spans="1:59" ht="15.6" x14ac:dyDescent="0.3">
      <c r="A562" s="99" t="s">
        <v>98</v>
      </c>
      <c r="B562" s="100" t="str">
        <f>VLOOKUP(A562,'CENTROS DE COSTOS'!A:D,2,0)</f>
        <v>0036-0006</v>
      </c>
      <c r="C562" s="100" t="str">
        <f>VLOOKUP(A562,'CENTROS DE COSTOS'!A:D,3,0)</f>
        <v>Wompi Oriente</v>
      </c>
      <c r="D562" s="99">
        <v>50001</v>
      </c>
      <c r="E562" s="99">
        <v>3110240</v>
      </c>
      <c r="F562" s="99">
        <v>53791</v>
      </c>
      <c r="G562" s="100" t="s">
        <v>33</v>
      </c>
      <c r="H562" s="99" t="s">
        <v>814</v>
      </c>
      <c r="I562" s="99" t="s">
        <v>98</v>
      </c>
      <c r="J562" s="99" t="s">
        <v>3568</v>
      </c>
      <c r="K562" s="100" t="s">
        <v>1170</v>
      </c>
      <c r="L562" s="99" t="s">
        <v>7592</v>
      </c>
      <c r="M562" s="101">
        <v>46000.333333333343</v>
      </c>
      <c r="N562" s="101">
        <v>46000.518055555563</v>
      </c>
      <c r="O562" s="100" t="s">
        <v>35</v>
      </c>
      <c r="P562" s="100" t="s">
        <v>35</v>
      </c>
      <c r="Q562" s="99" t="s">
        <v>1414</v>
      </c>
      <c r="R562" s="99" t="s">
        <v>1415</v>
      </c>
      <c r="S562" s="99" t="s">
        <v>9683</v>
      </c>
      <c r="T562" s="99" t="s">
        <v>1172</v>
      </c>
      <c r="U562" s="99">
        <v>56</v>
      </c>
      <c r="V562" s="100" t="str">
        <f>VLOOKUP(D562,TIPOLOGIA!A:F,5,0)</f>
        <v>PRINCIPAL</v>
      </c>
      <c r="W562" s="100" t="str">
        <f>VLOOKUP(D562,TIPOLOGIA!A:F,6,0)</f>
        <v>TERRESTRE</v>
      </c>
      <c r="X562" s="99" t="s">
        <v>1461</v>
      </c>
      <c r="Y562" s="99">
        <v>1</v>
      </c>
      <c r="Z562" s="102">
        <f>IF(T562="SOPORTE_TELEFÓNICO",'TARIFAS 2025'!$B$14,IF(V562="PRINCIPAL",'TARIFAS 2025'!$B$11,IF(V562="INTERMEDIA",'TARIFAS 2025'!$C$11,IF(V562="LEJANA",'TARIFAS 2025'!$D$11))))</f>
        <v>31419</v>
      </c>
      <c r="AA562" s="102">
        <f t="shared" si="8"/>
        <v>31419</v>
      </c>
      <c r="AB562" s="91"/>
      <c r="AC562" s="91"/>
      <c r="AD562" s="91"/>
      <c r="AE562" s="91"/>
      <c r="AF562" s="91"/>
      <c r="AG562" s="91"/>
      <c r="AH562" s="91"/>
      <c r="AI562" s="91"/>
      <c r="AJ562" s="91"/>
      <c r="AK562" s="91"/>
      <c r="AL562" s="91"/>
      <c r="AM562" s="91"/>
      <c r="AN562" s="91"/>
      <c r="AO562" s="91"/>
      <c r="AP562" s="91"/>
      <c r="AQ562" s="91"/>
      <c r="AR562" s="91"/>
      <c r="AS562" s="91"/>
      <c r="AT562" s="91"/>
      <c r="AU562" s="91"/>
      <c r="AV562" s="91"/>
      <c r="AW562" s="91"/>
      <c r="AX562" s="91"/>
      <c r="AY562" s="91"/>
      <c r="AZ562" s="91"/>
      <c r="BA562" s="91"/>
      <c r="BB562" s="91"/>
      <c r="BC562" s="91"/>
      <c r="BD562" s="91"/>
      <c r="BE562" s="91"/>
      <c r="BF562" s="91"/>
      <c r="BG562" s="91"/>
    </row>
    <row r="563" spans="1:59" ht="15.6" x14ac:dyDescent="0.3">
      <c r="A563" s="99" t="s">
        <v>88</v>
      </c>
      <c r="B563" s="100" t="str">
        <f>VLOOKUP(A563,'CENTROS DE COSTOS'!A:D,2,0)</f>
        <v>0036-0005</v>
      </c>
      <c r="C563" s="100" t="str">
        <f>VLOOKUP(A563,'CENTROS DE COSTOS'!A:D,3,0)</f>
        <v>Wompi Noroccidente</v>
      </c>
      <c r="D563" s="99">
        <v>5001</v>
      </c>
      <c r="E563" s="99">
        <v>3084551</v>
      </c>
      <c r="F563" s="99">
        <v>70975</v>
      </c>
      <c r="G563" s="100" t="s">
        <v>33</v>
      </c>
      <c r="H563" s="99" t="s">
        <v>120</v>
      </c>
      <c r="I563" s="99" t="s">
        <v>88</v>
      </c>
      <c r="J563" s="99" t="s">
        <v>6155</v>
      </c>
      <c r="K563" s="100" t="s">
        <v>1170</v>
      </c>
      <c r="L563" s="99" t="s">
        <v>7593</v>
      </c>
      <c r="M563" s="101">
        <v>45992.536111111112</v>
      </c>
      <c r="N563" s="101">
        <v>46000.531944444447</v>
      </c>
      <c r="O563" s="100" t="s">
        <v>35</v>
      </c>
      <c r="P563" s="100" t="s">
        <v>35</v>
      </c>
      <c r="Q563" s="99" t="s">
        <v>1414</v>
      </c>
      <c r="R563" s="99" t="s">
        <v>1415</v>
      </c>
      <c r="S563" s="99" t="s">
        <v>9684</v>
      </c>
      <c r="T563" s="99" t="s">
        <v>9139</v>
      </c>
      <c r="U563" s="99">
        <v>32</v>
      </c>
      <c r="V563" s="100" t="str">
        <f>VLOOKUP(D563,TIPOLOGIA!A:F,5,0)</f>
        <v>PRINCIPAL</v>
      </c>
      <c r="W563" s="100" t="str">
        <f>VLOOKUP(D563,TIPOLOGIA!A:F,6,0)</f>
        <v>TERRESTRE</v>
      </c>
      <c r="X563" s="99" t="s">
        <v>1417</v>
      </c>
      <c r="Y563" s="99">
        <v>1</v>
      </c>
      <c r="Z563" s="102">
        <f>IF(T563="SOPORTE_TELEFÓNICO",'TARIFAS 2025'!$B$14,IF(V563="PRINCIPAL",'TARIFAS 2025'!$B$11,IF(V563="INTERMEDIA",'TARIFAS 2025'!$C$11,IF(V563="LEJANA",'TARIFAS 2025'!$D$11))))</f>
        <v>31419</v>
      </c>
      <c r="AA563" s="102">
        <f t="shared" si="8"/>
        <v>31419</v>
      </c>
      <c r="AB563" s="91"/>
      <c r="AC563" s="91"/>
      <c r="AD563" s="91"/>
      <c r="AE563" s="91"/>
      <c r="AF563" s="91"/>
      <c r="AG563" s="91"/>
      <c r="AH563" s="91"/>
      <c r="AI563" s="91"/>
      <c r="AJ563" s="91"/>
      <c r="AK563" s="91"/>
      <c r="AL563" s="91"/>
      <c r="AM563" s="91"/>
      <c r="AN563" s="91"/>
      <c r="AO563" s="91"/>
      <c r="AP563" s="91"/>
      <c r="AQ563" s="91"/>
      <c r="AR563" s="91"/>
      <c r="AS563" s="91"/>
      <c r="AT563" s="91"/>
      <c r="AU563" s="91"/>
      <c r="AV563" s="91"/>
      <c r="AW563" s="91"/>
      <c r="AX563" s="91"/>
      <c r="AY563" s="91"/>
      <c r="AZ563" s="91"/>
      <c r="BA563" s="91"/>
      <c r="BB563" s="91"/>
      <c r="BC563" s="91"/>
      <c r="BD563" s="91"/>
      <c r="BE563" s="91"/>
      <c r="BF563" s="91"/>
      <c r="BG563" s="91"/>
    </row>
    <row r="564" spans="1:59" ht="15.6" x14ac:dyDescent="0.3">
      <c r="A564" s="99" t="s">
        <v>88</v>
      </c>
      <c r="B564" s="100" t="str">
        <f>VLOOKUP(A564,'CENTROS DE COSTOS'!A:D,2,0)</f>
        <v>0036-0005</v>
      </c>
      <c r="C564" s="100" t="str">
        <f>VLOOKUP(A564,'CENTROS DE COSTOS'!A:D,3,0)</f>
        <v>Wompi Noroccidente</v>
      </c>
      <c r="D564" s="99">
        <v>5001</v>
      </c>
      <c r="E564" s="99">
        <v>3062220</v>
      </c>
      <c r="F564" s="99">
        <v>76990</v>
      </c>
      <c r="G564" s="100" t="s">
        <v>33</v>
      </c>
      <c r="H564" s="99" t="s">
        <v>120</v>
      </c>
      <c r="I564" s="99" t="s">
        <v>88</v>
      </c>
      <c r="J564" s="99" t="s">
        <v>6156</v>
      </c>
      <c r="K564" s="100" t="s">
        <v>1170</v>
      </c>
      <c r="L564" s="99" t="s">
        <v>7594</v>
      </c>
      <c r="M564" s="101">
        <v>45986.643750000003</v>
      </c>
      <c r="N564" s="101">
        <v>46000.538194444453</v>
      </c>
      <c r="O564" s="100" t="s">
        <v>35</v>
      </c>
      <c r="P564" s="100" t="s">
        <v>35</v>
      </c>
      <c r="Q564" s="99" t="s">
        <v>1414</v>
      </c>
      <c r="R564" s="99" t="s">
        <v>1415</v>
      </c>
      <c r="S564" s="99" t="s">
        <v>9685</v>
      </c>
      <c r="T564" s="99" t="s">
        <v>9139</v>
      </c>
      <c r="U564" s="99">
        <v>64</v>
      </c>
      <c r="V564" s="100" t="str">
        <f>VLOOKUP(D564,TIPOLOGIA!A:F,5,0)</f>
        <v>PRINCIPAL</v>
      </c>
      <c r="W564" s="100" t="str">
        <f>VLOOKUP(D564,TIPOLOGIA!A:F,6,0)</f>
        <v>TERRESTRE</v>
      </c>
      <c r="X564" s="99" t="s">
        <v>1417</v>
      </c>
      <c r="Y564" s="99">
        <v>1</v>
      </c>
      <c r="Z564" s="102">
        <f>IF(T564="SOPORTE_TELEFÓNICO",'TARIFAS 2025'!$B$14,IF(V564="PRINCIPAL",'TARIFAS 2025'!$B$11,IF(V564="INTERMEDIA",'TARIFAS 2025'!$C$11,IF(V564="LEJANA",'TARIFAS 2025'!$D$11))))</f>
        <v>31419</v>
      </c>
      <c r="AA564" s="102">
        <f t="shared" si="8"/>
        <v>31419</v>
      </c>
      <c r="AB564" s="91"/>
      <c r="AC564" s="91"/>
      <c r="AD564" s="91"/>
      <c r="AE564" s="91"/>
      <c r="AF564" s="91"/>
      <c r="AG564" s="91"/>
      <c r="AH564" s="91"/>
      <c r="AI564" s="91"/>
      <c r="AJ564" s="91"/>
      <c r="AK564" s="91"/>
      <c r="AL564" s="91"/>
      <c r="AM564" s="91"/>
      <c r="AN564" s="91"/>
      <c r="AO564" s="91"/>
      <c r="AP564" s="91"/>
      <c r="AQ564" s="91"/>
      <c r="AR564" s="91"/>
      <c r="AS564" s="91"/>
      <c r="AT564" s="91"/>
      <c r="AU564" s="91"/>
      <c r="AV564" s="91"/>
      <c r="AW564" s="91"/>
      <c r="AX564" s="91"/>
      <c r="AY564" s="91"/>
      <c r="AZ564" s="91"/>
      <c r="BA564" s="91"/>
      <c r="BB564" s="91"/>
      <c r="BC564" s="91"/>
      <c r="BD564" s="91"/>
      <c r="BE564" s="91"/>
      <c r="BF564" s="91"/>
      <c r="BG564" s="91"/>
    </row>
    <row r="565" spans="1:59" ht="15.6" x14ac:dyDescent="0.3">
      <c r="A565" s="99" t="s">
        <v>88</v>
      </c>
      <c r="B565" s="100" t="str">
        <f>VLOOKUP(A565,'CENTROS DE COSTOS'!A:D,2,0)</f>
        <v>0036-0005</v>
      </c>
      <c r="C565" s="100" t="str">
        <f>VLOOKUP(A565,'CENTROS DE COSTOS'!A:D,3,0)</f>
        <v>Wompi Noroccidente</v>
      </c>
      <c r="D565" s="99">
        <v>5001</v>
      </c>
      <c r="E565" s="99">
        <v>3097774</v>
      </c>
      <c r="F565" s="99">
        <v>67885</v>
      </c>
      <c r="G565" s="100" t="s">
        <v>33</v>
      </c>
      <c r="H565" s="99" t="s">
        <v>120</v>
      </c>
      <c r="I565" s="99" t="s">
        <v>88</v>
      </c>
      <c r="J565" s="99" t="s">
        <v>2039</v>
      </c>
      <c r="K565" s="100" t="s">
        <v>1170</v>
      </c>
      <c r="L565" s="99" t="s">
        <v>7595</v>
      </c>
      <c r="M565" s="101">
        <v>45994.597222222219</v>
      </c>
      <c r="N565" s="101">
        <v>46000.538888888892</v>
      </c>
      <c r="O565" s="100" t="s">
        <v>35</v>
      </c>
      <c r="P565" s="100" t="s">
        <v>35</v>
      </c>
      <c r="Q565" s="99" t="s">
        <v>1414</v>
      </c>
      <c r="R565" s="99" t="s">
        <v>1415</v>
      </c>
      <c r="S565" s="99" t="s">
        <v>9686</v>
      </c>
      <c r="T565" s="99" t="s">
        <v>9139</v>
      </c>
      <c r="U565" s="99">
        <v>32</v>
      </c>
      <c r="V565" s="100" t="str">
        <f>VLOOKUP(D565,TIPOLOGIA!A:F,5,0)</f>
        <v>PRINCIPAL</v>
      </c>
      <c r="W565" s="100" t="str">
        <f>VLOOKUP(D565,TIPOLOGIA!A:F,6,0)</f>
        <v>TERRESTRE</v>
      </c>
      <c r="X565" s="99" t="s">
        <v>1417</v>
      </c>
      <c r="Y565" s="99">
        <v>1</v>
      </c>
      <c r="Z565" s="102">
        <f>IF(T565="SOPORTE_TELEFÓNICO",'TARIFAS 2025'!$B$14,IF(V565="PRINCIPAL",'TARIFAS 2025'!$B$11,IF(V565="INTERMEDIA",'TARIFAS 2025'!$C$11,IF(V565="LEJANA",'TARIFAS 2025'!$D$11))))</f>
        <v>31419</v>
      </c>
      <c r="AA565" s="102">
        <f t="shared" si="8"/>
        <v>31419</v>
      </c>
      <c r="AB565" s="91"/>
      <c r="AC565" s="91"/>
      <c r="AD565" s="91"/>
      <c r="AE565" s="91"/>
      <c r="AF565" s="91"/>
      <c r="AG565" s="91"/>
      <c r="AH565" s="91"/>
      <c r="AI565" s="91"/>
      <c r="AJ565" s="91"/>
      <c r="AK565" s="91"/>
      <c r="AL565" s="91"/>
      <c r="AM565" s="91"/>
      <c r="AN565" s="91"/>
      <c r="AO565" s="91"/>
      <c r="AP565" s="91"/>
      <c r="AQ565" s="91"/>
      <c r="AR565" s="91"/>
      <c r="AS565" s="91"/>
      <c r="AT565" s="91"/>
      <c r="AU565" s="91"/>
      <c r="AV565" s="91"/>
      <c r="AW565" s="91"/>
      <c r="AX565" s="91"/>
      <c r="AY565" s="91"/>
      <c r="AZ565" s="91"/>
      <c r="BA565" s="91"/>
      <c r="BB565" s="91"/>
      <c r="BC565" s="91"/>
      <c r="BD565" s="91"/>
      <c r="BE565" s="91"/>
      <c r="BF565" s="91"/>
      <c r="BG565" s="91"/>
    </row>
    <row r="566" spans="1:59" ht="15.6" x14ac:dyDescent="0.3">
      <c r="A566" s="99" t="s">
        <v>88</v>
      </c>
      <c r="B566" s="100" t="str">
        <f>VLOOKUP(A566,'CENTROS DE COSTOS'!A:D,2,0)</f>
        <v>0036-0005</v>
      </c>
      <c r="C566" s="100" t="str">
        <f>VLOOKUP(A566,'CENTROS DE COSTOS'!A:D,3,0)</f>
        <v>Wompi Noroccidente</v>
      </c>
      <c r="D566" s="99">
        <v>5088</v>
      </c>
      <c r="E566" s="99">
        <v>3097381</v>
      </c>
      <c r="F566" s="99">
        <v>58468</v>
      </c>
      <c r="G566" s="100" t="s">
        <v>33</v>
      </c>
      <c r="H566" s="99" t="s">
        <v>120</v>
      </c>
      <c r="I566" s="99" t="s">
        <v>155</v>
      </c>
      <c r="J566" s="99" t="s">
        <v>6157</v>
      </c>
      <c r="K566" s="100" t="s">
        <v>1170</v>
      </c>
      <c r="L566" s="99" t="s">
        <v>7596</v>
      </c>
      <c r="M566" s="101">
        <v>45994.552083333343</v>
      </c>
      <c r="N566" s="101">
        <v>46000.539583333331</v>
      </c>
      <c r="O566" s="100" t="s">
        <v>35</v>
      </c>
      <c r="P566" s="100" t="s">
        <v>35</v>
      </c>
      <c r="Q566" s="99" t="s">
        <v>1414</v>
      </c>
      <c r="R566" s="99" t="s">
        <v>1415</v>
      </c>
      <c r="S566" s="99" t="s">
        <v>9687</v>
      </c>
      <c r="T566" s="99" t="s">
        <v>9139</v>
      </c>
      <c r="U566" s="99">
        <v>64</v>
      </c>
      <c r="V566" s="100" t="str">
        <f>VLOOKUP(D566,TIPOLOGIA!A:F,5,0)</f>
        <v>PRINCIPAL</v>
      </c>
      <c r="W566" s="100" t="str">
        <f>VLOOKUP(D566,TIPOLOGIA!A:F,6,0)</f>
        <v>TERRESTRE</v>
      </c>
      <c r="X566" s="99" t="s">
        <v>1417</v>
      </c>
      <c r="Y566" s="99">
        <v>1</v>
      </c>
      <c r="Z566" s="102">
        <f>IF(T566="SOPORTE_TELEFÓNICO",'TARIFAS 2025'!$B$14,IF(V566="PRINCIPAL",'TARIFAS 2025'!$B$11,IF(V566="INTERMEDIA",'TARIFAS 2025'!$C$11,IF(V566="LEJANA",'TARIFAS 2025'!$D$11))))</f>
        <v>31419</v>
      </c>
      <c r="AA566" s="102">
        <f t="shared" si="8"/>
        <v>31419</v>
      </c>
      <c r="AB566" s="91"/>
      <c r="AC566" s="91"/>
      <c r="AD566" s="91"/>
      <c r="AE566" s="91"/>
      <c r="AF566" s="91"/>
      <c r="AG566" s="91"/>
      <c r="AH566" s="91"/>
      <c r="AI566" s="91"/>
      <c r="AJ566" s="91"/>
      <c r="AK566" s="91"/>
      <c r="AL566" s="91"/>
      <c r="AM566" s="91"/>
      <c r="AN566" s="91"/>
      <c r="AO566" s="91"/>
      <c r="AP566" s="91"/>
      <c r="AQ566" s="91"/>
      <c r="AR566" s="91"/>
      <c r="AS566" s="91"/>
      <c r="AT566" s="91"/>
      <c r="AU566" s="91"/>
      <c r="AV566" s="91"/>
      <c r="AW566" s="91"/>
      <c r="AX566" s="91"/>
      <c r="AY566" s="91"/>
      <c r="AZ566" s="91"/>
      <c r="BA566" s="91"/>
      <c r="BB566" s="91"/>
      <c r="BC566" s="91"/>
      <c r="BD566" s="91"/>
      <c r="BE566" s="91"/>
      <c r="BF566" s="91"/>
      <c r="BG566" s="91"/>
    </row>
    <row r="567" spans="1:59" ht="15.6" x14ac:dyDescent="0.3">
      <c r="A567" s="99" t="s">
        <v>88</v>
      </c>
      <c r="B567" s="100" t="str">
        <f>VLOOKUP(A567,'CENTROS DE COSTOS'!A:D,2,0)</f>
        <v>0036-0005</v>
      </c>
      <c r="C567" s="100" t="str">
        <f>VLOOKUP(A567,'CENTROS DE COSTOS'!A:D,3,0)</f>
        <v>Wompi Noroccidente</v>
      </c>
      <c r="D567" s="99">
        <v>5001</v>
      </c>
      <c r="E567" s="99">
        <v>3097748</v>
      </c>
      <c r="F567" s="99">
        <v>53402</v>
      </c>
      <c r="G567" s="100" t="s">
        <v>33</v>
      </c>
      <c r="H567" s="99" t="s">
        <v>120</v>
      </c>
      <c r="I567" s="99" t="s">
        <v>88</v>
      </c>
      <c r="J567" s="99" t="s">
        <v>1728</v>
      </c>
      <c r="K567" s="100" t="s">
        <v>1170</v>
      </c>
      <c r="L567" s="99" t="s">
        <v>7597</v>
      </c>
      <c r="M567" s="101">
        <v>45994.57916666667</v>
      </c>
      <c r="N567" s="101">
        <v>46000.539583333331</v>
      </c>
      <c r="O567" s="100" t="s">
        <v>35</v>
      </c>
      <c r="P567" s="100" t="s">
        <v>35</v>
      </c>
      <c r="Q567" s="99" t="s">
        <v>1414</v>
      </c>
      <c r="R567" s="99" t="s">
        <v>1415</v>
      </c>
      <c r="S567" s="99" t="s">
        <v>9688</v>
      </c>
      <c r="T567" s="99" t="s">
        <v>9139</v>
      </c>
      <c r="U567" s="99">
        <v>16</v>
      </c>
      <c r="V567" s="100" t="str">
        <f>VLOOKUP(D567,TIPOLOGIA!A:F,5,0)</f>
        <v>PRINCIPAL</v>
      </c>
      <c r="W567" s="100" t="str">
        <f>VLOOKUP(D567,TIPOLOGIA!A:F,6,0)</f>
        <v>TERRESTRE</v>
      </c>
      <c r="X567" s="99" t="s">
        <v>1417</v>
      </c>
      <c r="Y567" s="99">
        <v>1</v>
      </c>
      <c r="Z567" s="102">
        <f>IF(T567="SOPORTE_TELEFÓNICO",'TARIFAS 2025'!$B$14,IF(V567="PRINCIPAL",'TARIFAS 2025'!$B$11,IF(V567="INTERMEDIA",'TARIFAS 2025'!$C$11,IF(V567="LEJANA",'TARIFAS 2025'!$D$11))))</f>
        <v>31419</v>
      </c>
      <c r="AA567" s="102">
        <f t="shared" si="8"/>
        <v>31419</v>
      </c>
      <c r="AB567" s="91"/>
      <c r="AC567" s="91"/>
      <c r="AD567" s="91"/>
      <c r="AE567" s="91"/>
      <c r="AF567" s="91"/>
      <c r="AG567" s="91"/>
      <c r="AH567" s="91"/>
      <c r="AI567" s="91"/>
      <c r="AJ567" s="91"/>
      <c r="AK567" s="91"/>
      <c r="AL567" s="91"/>
      <c r="AM567" s="91"/>
      <c r="AN567" s="91"/>
      <c r="AO567" s="91"/>
      <c r="AP567" s="91"/>
      <c r="AQ567" s="91"/>
      <c r="AR567" s="91"/>
      <c r="AS567" s="91"/>
      <c r="AT567" s="91"/>
      <c r="AU567" s="91"/>
      <c r="AV567" s="91"/>
      <c r="AW567" s="91"/>
      <c r="AX567" s="91"/>
      <c r="AY567" s="91"/>
      <c r="AZ567" s="91"/>
      <c r="BA567" s="91"/>
      <c r="BB567" s="91"/>
      <c r="BC567" s="91"/>
      <c r="BD567" s="91"/>
      <c r="BE567" s="91"/>
      <c r="BF567" s="91"/>
      <c r="BG567" s="91"/>
    </row>
    <row r="568" spans="1:59" ht="15.6" x14ac:dyDescent="0.3">
      <c r="A568" s="99" t="s">
        <v>88</v>
      </c>
      <c r="B568" s="100" t="str">
        <f>VLOOKUP(A568,'CENTROS DE COSTOS'!A:D,2,0)</f>
        <v>0036-0005</v>
      </c>
      <c r="C568" s="100" t="str">
        <f>VLOOKUP(A568,'CENTROS DE COSTOS'!A:D,3,0)</f>
        <v>Wompi Noroccidente</v>
      </c>
      <c r="D568" s="99">
        <v>5001</v>
      </c>
      <c r="E568" s="99">
        <v>3096480</v>
      </c>
      <c r="F568" s="99">
        <v>52284</v>
      </c>
      <c r="G568" s="100" t="s">
        <v>33</v>
      </c>
      <c r="H568" s="99" t="s">
        <v>120</v>
      </c>
      <c r="I568" s="99" t="s">
        <v>88</v>
      </c>
      <c r="J568" s="99" t="s">
        <v>6158</v>
      </c>
      <c r="K568" s="100" t="s">
        <v>1170</v>
      </c>
      <c r="L568" s="99" t="s">
        <v>7598</v>
      </c>
      <c r="M568" s="101">
        <v>45994.467361111107</v>
      </c>
      <c r="N568" s="101">
        <v>46000.540277777778</v>
      </c>
      <c r="O568" s="100" t="s">
        <v>35</v>
      </c>
      <c r="P568" s="100" t="s">
        <v>35</v>
      </c>
      <c r="Q568" s="99" t="s">
        <v>1414</v>
      </c>
      <c r="R568" s="99" t="s">
        <v>1415</v>
      </c>
      <c r="S568" s="99" t="s">
        <v>9689</v>
      </c>
      <c r="T568" s="99" t="s">
        <v>9139</v>
      </c>
      <c r="U568" s="99">
        <v>64</v>
      </c>
      <c r="V568" s="100" t="str">
        <f>VLOOKUP(D568,TIPOLOGIA!A:F,5,0)</f>
        <v>PRINCIPAL</v>
      </c>
      <c r="W568" s="100" t="str">
        <f>VLOOKUP(D568,TIPOLOGIA!A:F,6,0)</f>
        <v>TERRESTRE</v>
      </c>
      <c r="X568" s="99" t="s">
        <v>1417</v>
      </c>
      <c r="Y568" s="99">
        <v>1</v>
      </c>
      <c r="Z568" s="102">
        <f>IF(T568="SOPORTE_TELEFÓNICO",'TARIFAS 2025'!$B$14,IF(V568="PRINCIPAL",'TARIFAS 2025'!$B$11,IF(V568="INTERMEDIA",'TARIFAS 2025'!$C$11,IF(V568="LEJANA",'TARIFAS 2025'!$D$11))))</f>
        <v>31419</v>
      </c>
      <c r="AA568" s="102">
        <f t="shared" si="8"/>
        <v>31419</v>
      </c>
      <c r="AB568" s="91"/>
      <c r="AC568" s="91"/>
      <c r="AD568" s="91"/>
      <c r="AE568" s="91"/>
      <c r="AF568" s="91"/>
      <c r="AG568" s="91"/>
      <c r="AH568" s="91"/>
      <c r="AI568" s="91"/>
      <c r="AJ568" s="91"/>
      <c r="AK568" s="91"/>
      <c r="AL568" s="91"/>
      <c r="AM568" s="91"/>
      <c r="AN568" s="91"/>
      <c r="AO568" s="91"/>
      <c r="AP568" s="91"/>
      <c r="AQ568" s="91"/>
      <c r="AR568" s="91"/>
      <c r="AS568" s="91"/>
      <c r="AT568" s="91"/>
      <c r="AU568" s="91"/>
      <c r="AV568" s="91"/>
      <c r="AW568" s="91"/>
      <c r="AX568" s="91"/>
      <c r="AY568" s="91"/>
      <c r="AZ568" s="91"/>
      <c r="BA568" s="91"/>
      <c r="BB568" s="91"/>
      <c r="BC568" s="91"/>
      <c r="BD568" s="91"/>
      <c r="BE568" s="91"/>
      <c r="BF568" s="91"/>
      <c r="BG568" s="91"/>
    </row>
    <row r="569" spans="1:59" ht="15.6" x14ac:dyDescent="0.3">
      <c r="A569" s="99" t="s">
        <v>88</v>
      </c>
      <c r="B569" s="100" t="str">
        <f>VLOOKUP(A569,'CENTROS DE COSTOS'!A:D,2,0)</f>
        <v>0036-0005</v>
      </c>
      <c r="C569" s="100" t="str">
        <f>VLOOKUP(A569,'CENTROS DE COSTOS'!A:D,3,0)</f>
        <v>Wompi Noroccidente</v>
      </c>
      <c r="D569" s="99">
        <v>5001</v>
      </c>
      <c r="E569" s="99">
        <v>3093753</v>
      </c>
      <c r="F569" s="99">
        <v>79677</v>
      </c>
      <c r="G569" s="100" t="s">
        <v>33</v>
      </c>
      <c r="H569" s="99" t="s">
        <v>120</v>
      </c>
      <c r="I569" s="99" t="s">
        <v>88</v>
      </c>
      <c r="J569" s="99" t="s">
        <v>6159</v>
      </c>
      <c r="K569" s="100" t="s">
        <v>1170</v>
      </c>
      <c r="L569" s="99" t="s">
        <v>7599</v>
      </c>
      <c r="M569" s="101">
        <v>45994.333333333343</v>
      </c>
      <c r="N569" s="101">
        <v>46000.540972222218</v>
      </c>
      <c r="O569" s="100" t="s">
        <v>35</v>
      </c>
      <c r="P569" s="100" t="s">
        <v>35</v>
      </c>
      <c r="Q569" s="99" t="s">
        <v>1414</v>
      </c>
      <c r="R569" s="99" t="s">
        <v>1415</v>
      </c>
      <c r="S569" s="99" t="s">
        <v>9690</v>
      </c>
      <c r="T569" s="99" t="s">
        <v>9139</v>
      </c>
      <c r="U569" s="99">
        <v>16</v>
      </c>
      <c r="V569" s="100" t="str">
        <f>VLOOKUP(D569,TIPOLOGIA!A:F,5,0)</f>
        <v>PRINCIPAL</v>
      </c>
      <c r="W569" s="100" t="str">
        <f>VLOOKUP(D569,TIPOLOGIA!A:F,6,0)</f>
        <v>TERRESTRE</v>
      </c>
      <c r="X569" s="99" t="s">
        <v>1417</v>
      </c>
      <c r="Y569" s="99">
        <v>1</v>
      </c>
      <c r="Z569" s="102">
        <f>IF(T569="SOPORTE_TELEFÓNICO",'TARIFAS 2025'!$B$14,IF(V569="PRINCIPAL",'TARIFAS 2025'!$B$11,IF(V569="INTERMEDIA",'TARIFAS 2025'!$C$11,IF(V569="LEJANA",'TARIFAS 2025'!$D$11))))</f>
        <v>31419</v>
      </c>
      <c r="AA569" s="102">
        <f t="shared" si="8"/>
        <v>31419</v>
      </c>
      <c r="AB569" s="91"/>
      <c r="AC569" s="91"/>
      <c r="AD569" s="91"/>
      <c r="AE569" s="91"/>
      <c r="AF569" s="91"/>
      <c r="AG569" s="91"/>
      <c r="AH569" s="91"/>
      <c r="AI569" s="91"/>
      <c r="AJ569" s="91"/>
      <c r="AK569" s="91"/>
      <c r="AL569" s="91"/>
      <c r="AM569" s="91"/>
      <c r="AN569" s="91"/>
      <c r="AO569" s="91"/>
      <c r="AP569" s="91"/>
      <c r="AQ569" s="91"/>
      <c r="AR569" s="91"/>
      <c r="AS569" s="91"/>
      <c r="AT569" s="91"/>
      <c r="AU569" s="91"/>
      <c r="AV569" s="91"/>
      <c r="AW569" s="91"/>
      <c r="AX569" s="91"/>
      <c r="AY569" s="91"/>
      <c r="AZ569" s="91"/>
      <c r="BA569" s="91"/>
      <c r="BB569" s="91"/>
      <c r="BC569" s="91"/>
      <c r="BD569" s="91"/>
      <c r="BE569" s="91"/>
      <c r="BF569" s="91"/>
      <c r="BG569" s="91"/>
    </row>
    <row r="570" spans="1:59" ht="15.6" x14ac:dyDescent="0.3">
      <c r="A570" s="99" t="s">
        <v>88</v>
      </c>
      <c r="B570" s="100" t="str">
        <f>VLOOKUP(A570,'CENTROS DE COSTOS'!A:D,2,0)</f>
        <v>0036-0005</v>
      </c>
      <c r="C570" s="100" t="str">
        <f>VLOOKUP(A570,'CENTROS DE COSTOS'!A:D,3,0)</f>
        <v>Wompi Noroccidente</v>
      </c>
      <c r="D570" s="99">
        <v>5001</v>
      </c>
      <c r="E570" s="99">
        <v>3096726</v>
      </c>
      <c r="F570" s="99">
        <v>46208</v>
      </c>
      <c r="G570" s="100" t="s">
        <v>33</v>
      </c>
      <c r="H570" s="99" t="s">
        <v>120</v>
      </c>
      <c r="I570" s="99" t="s">
        <v>88</v>
      </c>
      <c r="J570" s="99" t="s">
        <v>6160</v>
      </c>
      <c r="K570" s="100" t="s">
        <v>1170</v>
      </c>
      <c r="L570" s="99" t="s">
        <v>7600</v>
      </c>
      <c r="M570" s="101">
        <v>45994.457638888889</v>
      </c>
      <c r="N570" s="101">
        <v>46000.540972222218</v>
      </c>
      <c r="O570" s="100" t="s">
        <v>35</v>
      </c>
      <c r="P570" s="100" t="s">
        <v>35</v>
      </c>
      <c r="Q570" s="99" t="s">
        <v>1414</v>
      </c>
      <c r="R570" s="99" t="s">
        <v>1415</v>
      </c>
      <c r="S570" s="99" t="s">
        <v>9691</v>
      </c>
      <c r="T570" s="99" t="s">
        <v>9139</v>
      </c>
      <c r="U570" s="99">
        <v>48</v>
      </c>
      <c r="V570" s="100" t="str">
        <f>VLOOKUP(D570,TIPOLOGIA!A:F,5,0)</f>
        <v>PRINCIPAL</v>
      </c>
      <c r="W570" s="100" t="str">
        <f>VLOOKUP(D570,TIPOLOGIA!A:F,6,0)</f>
        <v>TERRESTRE</v>
      </c>
      <c r="X570" s="99" t="s">
        <v>1417</v>
      </c>
      <c r="Y570" s="99">
        <v>1</v>
      </c>
      <c r="Z570" s="102">
        <f>IF(T570="SOPORTE_TELEFÓNICO",'TARIFAS 2025'!$B$14,IF(V570="PRINCIPAL",'TARIFAS 2025'!$B$11,IF(V570="INTERMEDIA",'TARIFAS 2025'!$C$11,IF(V570="LEJANA",'TARIFAS 2025'!$D$11))))</f>
        <v>31419</v>
      </c>
      <c r="AA570" s="102">
        <f t="shared" ref="AA570:AA632" si="9">Z570*Y570</f>
        <v>31419</v>
      </c>
      <c r="AB570" s="91"/>
      <c r="AC570" s="91"/>
      <c r="AD570" s="91"/>
      <c r="AE570" s="91"/>
      <c r="AF570" s="91"/>
      <c r="AG570" s="91"/>
      <c r="AH570" s="91"/>
      <c r="AI570" s="91"/>
      <c r="AJ570" s="91"/>
      <c r="AK570" s="91"/>
      <c r="AL570" s="91"/>
      <c r="AM570" s="91"/>
      <c r="AN570" s="91"/>
      <c r="AO570" s="91"/>
      <c r="AP570" s="91"/>
      <c r="AQ570" s="91"/>
      <c r="AR570" s="91"/>
      <c r="AS570" s="91"/>
      <c r="AT570" s="91"/>
      <c r="AU570" s="91"/>
      <c r="AV570" s="91"/>
      <c r="AW570" s="91"/>
      <c r="AX570" s="91"/>
      <c r="AY570" s="91"/>
      <c r="AZ570" s="91"/>
      <c r="BA570" s="91"/>
      <c r="BB570" s="91"/>
      <c r="BC570" s="91"/>
      <c r="BD570" s="91"/>
      <c r="BE570" s="91"/>
      <c r="BF570" s="91"/>
      <c r="BG570" s="91"/>
    </row>
    <row r="571" spans="1:59" ht="15.6" x14ac:dyDescent="0.3">
      <c r="A571" s="99" t="s">
        <v>88</v>
      </c>
      <c r="B571" s="100" t="str">
        <f>VLOOKUP(A571,'CENTROS DE COSTOS'!A:D,2,0)</f>
        <v>0036-0005</v>
      </c>
      <c r="C571" s="100" t="str">
        <f>VLOOKUP(A571,'CENTROS DE COSTOS'!A:D,3,0)</f>
        <v>Wompi Noroccidente</v>
      </c>
      <c r="D571" s="99">
        <v>5001</v>
      </c>
      <c r="E571" s="99">
        <v>3093790</v>
      </c>
      <c r="F571" s="99">
        <v>77047</v>
      </c>
      <c r="G571" s="100" t="s">
        <v>33</v>
      </c>
      <c r="H571" s="99" t="s">
        <v>120</v>
      </c>
      <c r="I571" s="99" t="s">
        <v>88</v>
      </c>
      <c r="J571" s="99" t="s">
        <v>2090</v>
      </c>
      <c r="K571" s="100" t="s">
        <v>1170</v>
      </c>
      <c r="L571" s="99" t="s">
        <v>7601</v>
      </c>
      <c r="M571" s="101">
        <v>45994.333333333343</v>
      </c>
      <c r="N571" s="101">
        <v>46000.543055555558</v>
      </c>
      <c r="O571" s="100" t="s">
        <v>35</v>
      </c>
      <c r="P571" s="100" t="s">
        <v>35</v>
      </c>
      <c r="Q571" s="99" t="s">
        <v>1414</v>
      </c>
      <c r="R571" s="99" t="s">
        <v>1415</v>
      </c>
      <c r="S571" s="99" t="s">
        <v>9692</v>
      </c>
      <c r="T571" s="99" t="s">
        <v>9139</v>
      </c>
      <c r="U571" s="99">
        <v>24</v>
      </c>
      <c r="V571" s="100" t="str">
        <f>VLOOKUP(D571,TIPOLOGIA!A:F,5,0)</f>
        <v>PRINCIPAL</v>
      </c>
      <c r="W571" s="100" t="str">
        <f>VLOOKUP(D571,TIPOLOGIA!A:F,6,0)</f>
        <v>TERRESTRE</v>
      </c>
      <c r="X571" s="99" t="s">
        <v>1417</v>
      </c>
      <c r="Y571" s="99">
        <v>1</v>
      </c>
      <c r="Z571" s="102">
        <f>IF(T571="SOPORTE_TELEFÓNICO",'TARIFAS 2025'!$B$14,IF(V571="PRINCIPAL",'TARIFAS 2025'!$B$11,IF(V571="INTERMEDIA",'TARIFAS 2025'!$C$11,IF(V571="LEJANA",'TARIFAS 2025'!$D$11))))</f>
        <v>31419</v>
      </c>
      <c r="AA571" s="102">
        <f t="shared" si="9"/>
        <v>31419</v>
      </c>
      <c r="AB571" s="91"/>
      <c r="AC571" s="91"/>
      <c r="AD571" s="91"/>
      <c r="AE571" s="91"/>
      <c r="AF571" s="91"/>
      <c r="AG571" s="91"/>
      <c r="AH571" s="91"/>
      <c r="AI571" s="91"/>
      <c r="AJ571" s="91"/>
      <c r="AK571" s="91"/>
      <c r="AL571" s="91"/>
      <c r="AM571" s="91"/>
      <c r="AN571" s="91"/>
      <c r="AO571" s="91"/>
      <c r="AP571" s="91"/>
      <c r="AQ571" s="91"/>
      <c r="AR571" s="91"/>
      <c r="AS571" s="91"/>
      <c r="AT571" s="91"/>
      <c r="AU571" s="91"/>
      <c r="AV571" s="91"/>
      <c r="AW571" s="91"/>
      <c r="AX571" s="91"/>
      <c r="AY571" s="91"/>
      <c r="AZ571" s="91"/>
      <c r="BA571" s="91"/>
      <c r="BB571" s="91"/>
      <c r="BC571" s="91"/>
      <c r="BD571" s="91"/>
      <c r="BE571" s="91"/>
      <c r="BF571" s="91"/>
      <c r="BG571" s="91"/>
    </row>
    <row r="572" spans="1:59" ht="15.6" x14ac:dyDescent="0.3">
      <c r="A572" s="99" t="s">
        <v>88</v>
      </c>
      <c r="B572" s="100" t="str">
        <f>VLOOKUP(A572,'CENTROS DE COSTOS'!A:D,2,0)</f>
        <v>0036-0005</v>
      </c>
      <c r="C572" s="100" t="str">
        <f>VLOOKUP(A572,'CENTROS DE COSTOS'!A:D,3,0)</f>
        <v>Wompi Noroccidente</v>
      </c>
      <c r="D572" s="99">
        <v>5266</v>
      </c>
      <c r="E572" s="99">
        <v>3094278</v>
      </c>
      <c r="F572" s="99">
        <v>39131</v>
      </c>
      <c r="G572" s="100" t="s">
        <v>33</v>
      </c>
      <c r="H572" s="99" t="s">
        <v>120</v>
      </c>
      <c r="I572" s="99" t="s">
        <v>180</v>
      </c>
      <c r="J572" s="99" t="s">
        <v>6161</v>
      </c>
      <c r="K572" s="100" t="s">
        <v>1170</v>
      </c>
      <c r="L572" s="99" t="s">
        <v>7602</v>
      </c>
      <c r="M572" s="101">
        <v>45994.343055555553</v>
      </c>
      <c r="N572" s="101">
        <v>46000.543055555558</v>
      </c>
      <c r="O572" s="100" t="s">
        <v>35</v>
      </c>
      <c r="P572" s="100" t="s">
        <v>35</v>
      </c>
      <c r="Q572" s="99" t="s">
        <v>1414</v>
      </c>
      <c r="R572" s="99" t="s">
        <v>1415</v>
      </c>
      <c r="S572" s="99" t="s">
        <v>9693</v>
      </c>
      <c r="T572" s="99" t="s">
        <v>9139</v>
      </c>
      <c r="U572" s="99">
        <v>64</v>
      </c>
      <c r="V572" s="100" t="str">
        <f>VLOOKUP(D572,TIPOLOGIA!A:F,5,0)</f>
        <v>PRINCIPAL</v>
      </c>
      <c r="W572" s="100" t="str">
        <f>VLOOKUP(D572,TIPOLOGIA!A:F,6,0)</f>
        <v>TERRESTRE</v>
      </c>
      <c r="X572" s="99" t="s">
        <v>1417</v>
      </c>
      <c r="Y572" s="99">
        <v>1</v>
      </c>
      <c r="Z572" s="102">
        <f>IF(T572="SOPORTE_TELEFÓNICO",'TARIFAS 2025'!$B$14,IF(V572="PRINCIPAL",'TARIFAS 2025'!$B$11,IF(V572="INTERMEDIA",'TARIFAS 2025'!$C$11,IF(V572="LEJANA",'TARIFAS 2025'!$D$11))))</f>
        <v>31419</v>
      </c>
      <c r="AA572" s="102">
        <f t="shared" si="9"/>
        <v>31419</v>
      </c>
      <c r="AB572" s="91"/>
      <c r="AC572" s="91"/>
      <c r="AD572" s="91"/>
      <c r="AE572" s="91"/>
      <c r="AF572" s="91"/>
      <c r="AG572" s="91"/>
      <c r="AH572" s="91"/>
      <c r="AI572" s="91"/>
      <c r="AJ572" s="91"/>
      <c r="AK572" s="91"/>
      <c r="AL572" s="91"/>
      <c r="AM572" s="91"/>
      <c r="AN572" s="91"/>
      <c r="AO572" s="91"/>
      <c r="AP572" s="91"/>
      <c r="AQ572" s="91"/>
      <c r="AR572" s="91"/>
      <c r="AS572" s="91"/>
      <c r="AT572" s="91"/>
      <c r="AU572" s="91"/>
      <c r="AV572" s="91"/>
      <c r="AW572" s="91"/>
      <c r="AX572" s="91"/>
      <c r="AY572" s="91"/>
      <c r="AZ572" s="91"/>
      <c r="BA572" s="91"/>
      <c r="BB572" s="91"/>
      <c r="BC572" s="91"/>
      <c r="BD572" s="91"/>
      <c r="BE572" s="91"/>
      <c r="BF572" s="91"/>
      <c r="BG572" s="91"/>
    </row>
    <row r="573" spans="1:59" ht="15.6" x14ac:dyDescent="0.3">
      <c r="A573" s="99" t="s">
        <v>88</v>
      </c>
      <c r="B573" s="100" t="str">
        <f>VLOOKUP(A573,'CENTROS DE COSTOS'!A:D,2,0)</f>
        <v>0036-0005</v>
      </c>
      <c r="C573" s="100" t="str">
        <f>VLOOKUP(A573,'CENTROS DE COSTOS'!A:D,3,0)</f>
        <v>Wompi Noroccidente</v>
      </c>
      <c r="D573" s="99">
        <v>5360</v>
      </c>
      <c r="E573" s="99">
        <v>3094719</v>
      </c>
      <c r="F573" s="99">
        <v>44132</v>
      </c>
      <c r="G573" s="100" t="s">
        <v>33</v>
      </c>
      <c r="H573" s="99" t="s">
        <v>120</v>
      </c>
      <c r="I573" s="99" t="s">
        <v>190</v>
      </c>
      <c r="J573" s="99" t="s">
        <v>6162</v>
      </c>
      <c r="K573" s="100" t="s">
        <v>1170</v>
      </c>
      <c r="L573" s="99" t="s">
        <v>7603</v>
      </c>
      <c r="M573" s="101">
        <v>45994.34652777778</v>
      </c>
      <c r="N573" s="101">
        <v>46000.543749999997</v>
      </c>
      <c r="O573" s="100" t="s">
        <v>35</v>
      </c>
      <c r="P573" s="100" t="s">
        <v>35</v>
      </c>
      <c r="Q573" s="99" t="s">
        <v>1414</v>
      </c>
      <c r="R573" s="99" t="s">
        <v>1415</v>
      </c>
      <c r="S573" s="99" t="s">
        <v>9694</v>
      </c>
      <c r="T573" s="99" t="s">
        <v>9139</v>
      </c>
      <c r="U573" s="99">
        <v>32</v>
      </c>
      <c r="V573" s="100" t="str">
        <f>VLOOKUP(D573,TIPOLOGIA!A:F,5,0)</f>
        <v>PRINCIPAL</v>
      </c>
      <c r="W573" s="100" t="str">
        <f>VLOOKUP(D573,TIPOLOGIA!A:F,6,0)</f>
        <v>TERRESTRE</v>
      </c>
      <c r="X573" s="99" t="s">
        <v>1417</v>
      </c>
      <c r="Y573" s="99">
        <v>1</v>
      </c>
      <c r="Z573" s="102">
        <f>IF(T573="SOPORTE_TELEFÓNICO",'TARIFAS 2025'!$B$14,IF(V573="PRINCIPAL",'TARIFAS 2025'!$B$11,IF(V573="INTERMEDIA",'TARIFAS 2025'!$C$11,IF(V573="LEJANA",'TARIFAS 2025'!$D$11))))</f>
        <v>31419</v>
      </c>
      <c r="AA573" s="102">
        <f t="shared" si="9"/>
        <v>31419</v>
      </c>
      <c r="AB573" s="91"/>
      <c r="AC573" s="91"/>
      <c r="AD573" s="91"/>
      <c r="AE573" s="91"/>
      <c r="AF573" s="91"/>
      <c r="AG573" s="91"/>
      <c r="AH573" s="91"/>
      <c r="AI573" s="91"/>
      <c r="AJ573" s="91"/>
      <c r="AK573" s="91"/>
      <c r="AL573" s="91"/>
      <c r="AM573" s="91"/>
      <c r="AN573" s="91"/>
      <c r="AO573" s="91"/>
      <c r="AP573" s="91"/>
      <c r="AQ573" s="91"/>
      <c r="AR573" s="91"/>
      <c r="AS573" s="91"/>
      <c r="AT573" s="91"/>
      <c r="AU573" s="91"/>
      <c r="AV573" s="91"/>
      <c r="AW573" s="91"/>
      <c r="AX573" s="91"/>
      <c r="AY573" s="91"/>
      <c r="AZ573" s="91"/>
      <c r="BA573" s="91"/>
      <c r="BB573" s="91"/>
      <c r="BC573" s="91"/>
      <c r="BD573" s="91"/>
      <c r="BE573" s="91"/>
      <c r="BF573" s="91"/>
      <c r="BG573" s="91"/>
    </row>
    <row r="574" spans="1:59" ht="15.6" x14ac:dyDescent="0.3">
      <c r="A574" s="99" t="s">
        <v>88</v>
      </c>
      <c r="B574" s="100" t="str">
        <f>VLOOKUP(A574,'CENTROS DE COSTOS'!A:D,2,0)</f>
        <v>0036-0005</v>
      </c>
      <c r="C574" s="100" t="str">
        <f>VLOOKUP(A574,'CENTROS DE COSTOS'!A:D,3,0)</f>
        <v>Wompi Noroccidente</v>
      </c>
      <c r="D574" s="99">
        <v>5001</v>
      </c>
      <c r="E574" s="99">
        <v>3091449</v>
      </c>
      <c r="F574" s="99">
        <v>73503</v>
      </c>
      <c r="G574" s="100" t="s">
        <v>33</v>
      </c>
      <c r="H574" s="99" t="s">
        <v>120</v>
      </c>
      <c r="I574" s="99" t="s">
        <v>88</v>
      </c>
      <c r="J574" s="99" t="s">
        <v>6163</v>
      </c>
      <c r="K574" s="100" t="s">
        <v>1170</v>
      </c>
      <c r="L574" s="99" t="s">
        <v>7604</v>
      </c>
      <c r="M574" s="101">
        <v>45993.534722222219</v>
      </c>
      <c r="N574" s="101">
        <v>46000.544444444437</v>
      </c>
      <c r="O574" s="100" t="s">
        <v>35</v>
      </c>
      <c r="P574" s="100" t="s">
        <v>35</v>
      </c>
      <c r="Q574" s="99" t="s">
        <v>1414</v>
      </c>
      <c r="R574" s="99" t="s">
        <v>1415</v>
      </c>
      <c r="S574" s="99" t="s">
        <v>9695</v>
      </c>
      <c r="T574" s="99" t="s">
        <v>9139</v>
      </c>
      <c r="U574" s="99">
        <v>48</v>
      </c>
      <c r="V574" s="100" t="str">
        <f>VLOOKUP(D574,TIPOLOGIA!A:F,5,0)</f>
        <v>PRINCIPAL</v>
      </c>
      <c r="W574" s="100" t="str">
        <f>VLOOKUP(D574,TIPOLOGIA!A:F,6,0)</f>
        <v>TERRESTRE</v>
      </c>
      <c r="X574" s="99" t="s">
        <v>1417</v>
      </c>
      <c r="Y574" s="99">
        <v>1</v>
      </c>
      <c r="Z574" s="102">
        <f>IF(T574="SOPORTE_TELEFÓNICO",'TARIFAS 2025'!$B$14,IF(V574="PRINCIPAL",'TARIFAS 2025'!$B$11,IF(V574="INTERMEDIA",'TARIFAS 2025'!$C$11,IF(V574="LEJANA",'TARIFAS 2025'!$D$11))))</f>
        <v>31419</v>
      </c>
      <c r="AA574" s="102">
        <f t="shared" si="9"/>
        <v>31419</v>
      </c>
      <c r="AB574" s="91"/>
      <c r="AC574" s="91"/>
      <c r="AD574" s="91"/>
      <c r="AE574" s="91"/>
      <c r="AF574" s="91"/>
      <c r="AG574" s="91"/>
      <c r="AH574" s="91"/>
      <c r="AI574" s="91"/>
      <c r="AJ574" s="91"/>
      <c r="AK574" s="91"/>
      <c r="AL574" s="91"/>
      <c r="AM574" s="91"/>
      <c r="AN574" s="91"/>
      <c r="AO574" s="91"/>
      <c r="AP574" s="91"/>
      <c r="AQ574" s="91"/>
      <c r="AR574" s="91"/>
      <c r="AS574" s="91"/>
      <c r="AT574" s="91"/>
      <c r="AU574" s="91"/>
      <c r="AV574" s="91"/>
      <c r="AW574" s="91"/>
      <c r="AX574" s="91"/>
      <c r="AY574" s="91"/>
      <c r="AZ574" s="91"/>
      <c r="BA574" s="91"/>
      <c r="BB574" s="91"/>
      <c r="BC574" s="91"/>
      <c r="BD574" s="91"/>
      <c r="BE574" s="91"/>
      <c r="BF574" s="91"/>
      <c r="BG574" s="91"/>
    </row>
    <row r="575" spans="1:59" ht="15.6" x14ac:dyDescent="0.3">
      <c r="A575" s="99" t="s">
        <v>88</v>
      </c>
      <c r="B575" s="100" t="str">
        <f>VLOOKUP(A575,'CENTROS DE COSTOS'!A:D,2,0)</f>
        <v>0036-0005</v>
      </c>
      <c r="C575" s="100" t="str">
        <f>VLOOKUP(A575,'CENTROS DE COSTOS'!A:D,3,0)</f>
        <v>Wompi Noroccidente</v>
      </c>
      <c r="D575" s="99">
        <v>5088</v>
      </c>
      <c r="E575" s="99">
        <v>3090733</v>
      </c>
      <c r="F575" s="99">
        <v>19245</v>
      </c>
      <c r="G575" s="100" t="s">
        <v>33</v>
      </c>
      <c r="H575" s="99" t="s">
        <v>120</v>
      </c>
      <c r="I575" s="99" t="s">
        <v>155</v>
      </c>
      <c r="J575" s="99" t="s">
        <v>2172</v>
      </c>
      <c r="K575" s="100" t="s">
        <v>1170</v>
      </c>
      <c r="L575" s="99" t="s">
        <v>7605</v>
      </c>
      <c r="M575" s="101">
        <v>45993.479861111111</v>
      </c>
      <c r="N575" s="101">
        <v>46000.551388888889</v>
      </c>
      <c r="O575" s="100" t="s">
        <v>35</v>
      </c>
      <c r="P575" s="100" t="s">
        <v>35</v>
      </c>
      <c r="Q575" s="99" t="s">
        <v>1414</v>
      </c>
      <c r="R575" s="99" t="s">
        <v>1415</v>
      </c>
      <c r="S575" s="99" t="s">
        <v>9696</v>
      </c>
      <c r="T575" s="99" t="s">
        <v>9139</v>
      </c>
      <c r="U575" s="99">
        <v>16</v>
      </c>
      <c r="V575" s="100" t="str">
        <f>VLOOKUP(D575,TIPOLOGIA!A:F,5,0)</f>
        <v>PRINCIPAL</v>
      </c>
      <c r="W575" s="100" t="str">
        <f>VLOOKUP(D575,TIPOLOGIA!A:F,6,0)</f>
        <v>TERRESTRE</v>
      </c>
      <c r="X575" s="99" t="s">
        <v>1417</v>
      </c>
      <c r="Y575" s="99">
        <v>1</v>
      </c>
      <c r="Z575" s="102">
        <f>IF(T575="SOPORTE_TELEFÓNICO",'TARIFAS 2025'!$B$14,IF(V575="PRINCIPAL",'TARIFAS 2025'!$B$11,IF(V575="INTERMEDIA",'TARIFAS 2025'!$C$11,IF(V575="LEJANA",'TARIFAS 2025'!$D$11))))</f>
        <v>31419</v>
      </c>
      <c r="AA575" s="102">
        <f t="shared" si="9"/>
        <v>31419</v>
      </c>
      <c r="AB575" s="91"/>
      <c r="AC575" s="91"/>
      <c r="AD575" s="91"/>
      <c r="AE575" s="91"/>
      <c r="AF575" s="91"/>
      <c r="AG575" s="91"/>
      <c r="AH575" s="91"/>
      <c r="AI575" s="91"/>
      <c r="AJ575" s="91"/>
      <c r="AK575" s="91"/>
      <c r="AL575" s="91"/>
      <c r="AM575" s="91"/>
      <c r="AN575" s="91"/>
      <c r="AO575" s="91"/>
      <c r="AP575" s="91"/>
      <c r="AQ575" s="91"/>
      <c r="AR575" s="91"/>
      <c r="AS575" s="91"/>
      <c r="AT575" s="91"/>
      <c r="AU575" s="91"/>
      <c r="AV575" s="91"/>
      <c r="AW575" s="91"/>
      <c r="AX575" s="91"/>
      <c r="AY575" s="91"/>
      <c r="AZ575" s="91"/>
      <c r="BA575" s="91"/>
      <c r="BB575" s="91"/>
      <c r="BC575" s="91"/>
      <c r="BD575" s="91"/>
      <c r="BE575" s="91"/>
      <c r="BF575" s="91"/>
      <c r="BG575" s="91"/>
    </row>
    <row r="576" spans="1:59" ht="15.6" x14ac:dyDescent="0.3">
      <c r="A576" s="99" t="s">
        <v>77</v>
      </c>
      <c r="B576" s="100" t="str">
        <f>VLOOKUP(A576,'CENTROS DE COSTOS'!A:D,2,0)</f>
        <v>0036-0003</v>
      </c>
      <c r="C576" s="100" t="str">
        <f>VLOOKUP(A576,'CENTROS DE COSTOS'!A:D,3,0)</f>
        <v>Wompi Suroccidente</v>
      </c>
      <c r="D576" s="99">
        <v>76364</v>
      </c>
      <c r="E576" s="99">
        <v>3099054</v>
      </c>
      <c r="F576" s="99">
        <v>82420</v>
      </c>
      <c r="G576" s="100" t="s">
        <v>33</v>
      </c>
      <c r="H576" s="99" t="s">
        <v>1101</v>
      </c>
      <c r="I576" s="99" t="s">
        <v>1119</v>
      </c>
      <c r="J576" s="99" t="s">
        <v>3548</v>
      </c>
      <c r="K576" s="100" t="s">
        <v>1170</v>
      </c>
      <c r="L576" s="99" t="s">
        <v>7606</v>
      </c>
      <c r="M576" s="101">
        <v>45994.673611111109</v>
      </c>
      <c r="N576" s="101">
        <v>46000.551388888889</v>
      </c>
      <c r="O576" s="100" t="s">
        <v>35</v>
      </c>
      <c r="P576" s="100" t="s">
        <v>35</v>
      </c>
      <c r="Q576" s="99" t="s">
        <v>1414</v>
      </c>
      <c r="R576" s="99" t="s">
        <v>1415</v>
      </c>
      <c r="S576" s="99" t="s">
        <v>9697</v>
      </c>
      <c r="T576" s="99" t="s">
        <v>1416</v>
      </c>
      <c r="U576" s="99">
        <v>8</v>
      </c>
      <c r="V576" s="100" t="str">
        <f>VLOOKUP(D576,TIPOLOGIA!A:F,5,0)</f>
        <v>INTERMEDIA</v>
      </c>
      <c r="W576" s="100" t="str">
        <f>VLOOKUP(D576,TIPOLOGIA!A:F,6,0)</f>
        <v>TERRESTRE</v>
      </c>
      <c r="X576" s="99" t="s">
        <v>2257</v>
      </c>
      <c r="Y576" s="99">
        <v>1</v>
      </c>
      <c r="Z576" s="102">
        <f>IF(T576="SOPORTE_TELEFÓNICO",'TARIFAS 2025'!$B$14,IF(V576="PRINCIPAL",'TARIFAS 2025'!$B$11,IF(V576="INTERMEDIA",'TARIFAS 2025'!$C$11,IF(V576="LEJANA",'TARIFAS 2025'!$D$11))))</f>
        <v>36351</v>
      </c>
      <c r="AA576" s="102">
        <f t="shared" si="9"/>
        <v>36351</v>
      </c>
      <c r="AB576" s="91"/>
      <c r="AC576" s="91"/>
      <c r="AD576" s="91"/>
      <c r="AE576" s="91"/>
      <c r="AF576" s="91"/>
      <c r="AG576" s="91"/>
      <c r="AH576" s="91"/>
      <c r="AI576" s="91"/>
      <c r="AJ576" s="91"/>
      <c r="AK576" s="91"/>
      <c r="AL576" s="91"/>
      <c r="AM576" s="91"/>
      <c r="AN576" s="91"/>
      <c r="AO576" s="91"/>
      <c r="AP576" s="91"/>
      <c r="AQ576" s="91"/>
      <c r="AR576" s="91"/>
      <c r="AS576" s="91"/>
      <c r="AT576" s="91"/>
      <c r="AU576" s="91"/>
      <c r="AV576" s="91"/>
      <c r="AW576" s="91"/>
      <c r="AX576" s="91"/>
      <c r="AY576" s="91"/>
      <c r="AZ576" s="91"/>
      <c r="BA576" s="91"/>
      <c r="BB576" s="91"/>
      <c r="BC576" s="91"/>
      <c r="BD576" s="91"/>
      <c r="BE576" s="91"/>
      <c r="BF576" s="91"/>
      <c r="BG576" s="91"/>
    </row>
    <row r="577" spans="1:59" ht="15.6" x14ac:dyDescent="0.3">
      <c r="A577" s="99" t="s">
        <v>88</v>
      </c>
      <c r="B577" s="100" t="str">
        <f>VLOOKUP(A577,'CENTROS DE COSTOS'!A:D,2,0)</f>
        <v>0036-0005</v>
      </c>
      <c r="C577" s="100" t="str">
        <f>VLOOKUP(A577,'CENTROS DE COSTOS'!A:D,3,0)</f>
        <v>Wompi Noroccidente</v>
      </c>
      <c r="D577" s="99">
        <v>5001</v>
      </c>
      <c r="E577" s="99">
        <v>3086385</v>
      </c>
      <c r="F577" s="99">
        <v>40393</v>
      </c>
      <c r="G577" s="100" t="s">
        <v>33</v>
      </c>
      <c r="H577" s="99" t="s">
        <v>120</v>
      </c>
      <c r="I577" s="99" t="s">
        <v>88</v>
      </c>
      <c r="J577" s="99" t="s">
        <v>3503</v>
      </c>
      <c r="K577" s="100" t="s">
        <v>1170</v>
      </c>
      <c r="L577" s="99" t="s">
        <v>7607</v>
      </c>
      <c r="M577" s="101">
        <v>45992.681944444441</v>
      </c>
      <c r="N577" s="101">
        <v>46000.552083333343</v>
      </c>
      <c r="O577" s="100" t="s">
        <v>35</v>
      </c>
      <c r="P577" s="100" t="s">
        <v>35</v>
      </c>
      <c r="Q577" s="99" t="s">
        <v>1414</v>
      </c>
      <c r="R577" s="99" t="s">
        <v>1415</v>
      </c>
      <c r="S577" s="99" t="s">
        <v>9698</v>
      </c>
      <c r="T577" s="99" t="s">
        <v>9139</v>
      </c>
      <c r="U577" s="99">
        <v>64</v>
      </c>
      <c r="V577" s="100" t="str">
        <f>VLOOKUP(D577,TIPOLOGIA!A:F,5,0)</f>
        <v>PRINCIPAL</v>
      </c>
      <c r="W577" s="100" t="str">
        <f>VLOOKUP(D577,TIPOLOGIA!A:F,6,0)</f>
        <v>TERRESTRE</v>
      </c>
      <c r="X577" s="99" t="s">
        <v>1417</v>
      </c>
      <c r="Y577" s="99">
        <v>1</v>
      </c>
      <c r="Z577" s="102">
        <f>IF(T577="SOPORTE_TELEFÓNICO",'TARIFAS 2025'!$B$14,IF(V577="PRINCIPAL",'TARIFAS 2025'!$B$11,IF(V577="INTERMEDIA",'TARIFAS 2025'!$C$11,IF(V577="LEJANA",'TARIFAS 2025'!$D$11))))</f>
        <v>31419</v>
      </c>
      <c r="AA577" s="102">
        <f t="shared" si="9"/>
        <v>31419</v>
      </c>
      <c r="AB577" s="91"/>
      <c r="AC577" s="91"/>
      <c r="AD577" s="91"/>
      <c r="AE577" s="91"/>
      <c r="AF577" s="91"/>
      <c r="AG577" s="91"/>
      <c r="AH577" s="91"/>
      <c r="AI577" s="91"/>
      <c r="AJ577" s="91"/>
      <c r="AK577" s="91"/>
      <c r="AL577" s="91"/>
      <c r="AM577" s="91"/>
      <c r="AN577" s="91"/>
      <c r="AO577" s="91"/>
      <c r="AP577" s="91"/>
      <c r="AQ577" s="91"/>
      <c r="AR577" s="91"/>
      <c r="AS577" s="91"/>
      <c r="AT577" s="91"/>
      <c r="AU577" s="91"/>
      <c r="AV577" s="91"/>
      <c r="AW577" s="91"/>
      <c r="AX577" s="91"/>
      <c r="AY577" s="91"/>
      <c r="AZ577" s="91"/>
      <c r="BA577" s="91"/>
      <c r="BB577" s="91"/>
      <c r="BC577" s="91"/>
      <c r="BD577" s="91"/>
      <c r="BE577" s="91"/>
      <c r="BF577" s="91"/>
      <c r="BG577" s="91"/>
    </row>
    <row r="578" spans="1:59" ht="15.6" x14ac:dyDescent="0.3">
      <c r="A578" s="99" t="s">
        <v>88</v>
      </c>
      <c r="B578" s="100" t="str">
        <f>VLOOKUP(A578,'CENTROS DE COSTOS'!A:D,2,0)</f>
        <v>0036-0005</v>
      </c>
      <c r="C578" s="100" t="str">
        <f>VLOOKUP(A578,'CENTROS DE COSTOS'!A:D,3,0)</f>
        <v>Wompi Noroccidente</v>
      </c>
      <c r="D578" s="99">
        <v>5001</v>
      </c>
      <c r="E578" s="99">
        <v>3087291</v>
      </c>
      <c r="F578" s="99">
        <v>39463</v>
      </c>
      <c r="G578" s="100" t="s">
        <v>33</v>
      </c>
      <c r="H578" s="99" t="s">
        <v>120</v>
      </c>
      <c r="I578" s="99" t="s">
        <v>88</v>
      </c>
      <c r="J578" s="99" t="s">
        <v>6164</v>
      </c>
      <c r="K578" s="100" t="s">
        <v>1170</v>
      </c>
      <c r="L578" s="99" t="s">
        <v>7608</v>
      </c>
      <c r="M578" s="101">
        <v>45993.333333333343</v>
      </c>
      <c r="N578" s="101">
        <v>46000.552083333343</v>
      </c>
      <c r="O578" s="100" t="s">
        <v>35</v>
      </c>
      <c r="P578" s="100" t="s">
        <v>35</v>
      </c>
      <c r="Q578" s="99" t="s">
        <v>1414</v>
      </c>
      <c r="R578" s="99" t="s">
        <v>1415</v>
      </c>
      <c r="S578" s="99" t="s">
        <v>9699</v>
      </c>
      <c r="T578" s="99" t="s">
        <v>9139</v>
      </c>
      <c r="U578" s="99">
        <v>48</v>
      </c>
      <c r="V578" s="100" t="str">
        <f>VLOOKUP(D578,TIPOLOGIA!A:F,5,0)</f>
        <v>PRINCIPAL</v>
      </c>
      <c r="W578" s="100" t="str">
        <f>VLOOKUP(D578,TIPOLOGIA!A:F,6,0)</f>
        <v>TERRESTRE</v>
      </c>
      <c r="X578" s="99" t="s">
        <v>1417</v>
      </c>
      <c r="Y578" s="99">
        <v>1</v>
      </c>
      <c r="Z578" s="102">
        <f>IF(T578="SOPORTE_TELEFÓNICO",'TARIFAS 2025'!$B$14,IF(V578="PRINCIPAL",'TARIFAS 2025'!$B$11,IF(V578="INTERMEDIA",'TARIFAS 2025'!$C$11,IF(V578="LEJANA",'TARIFAS 2025'!$D$11))))</f>
        <v>31419</v>
      </c>
      <c r="AA578" s="102">
        <f t="shared" si="9"/>
        <v>31419</v>
      </c>
      <c r="AB578" s="91"/>
      <c r="AC578" s="91"/>
      <c r="AD578" s="91"/>
      <c r="AE578" s="91"/>
      <c r="AF578" s="91"/>
      <c r="AG578" s="91"/>
      <c r="AH578" s="91"/>
      <c r="AI578" s="91"/>
      <c r="AJ578" s="91"/>
      <c r="AK578" s="91"/>
      <c r="AL578" s="91"/>
      <c r="AM578" s="91"/>
      <c r="AN578" s="91"/>
      <c r="AO578" s="91"/>
      <c r="AP578" s="91"/>
      <c r="AQ578" s="91"/>
      <c r="AR578" s="91"/>
      <c r="AS578" s="91"/>
      <c r="AT578" s="91"/>
      <c r="AU578" s="91"/>
      <c r="AV578" s="91"/>
      <c r="AW578" s="91"/>
      <c r="AX578" s="91"/>
      <c r="AY578" s="91"/>
      <c r="AZ578" s="91"/>
      <c r="BA578" s="91"/>
      <c r="BB578" s="91"/>
      <c r="BC578" s="91"/>
      <c r="BD578" s="91"/>
      <c r="BE578" s="91"/>
      <c r="BF578" s="91"/>
      <c r="BG578" s="91"/>
    </row>
    <row r="579" spans="1:59" ht="15.6" x14ac:dyDescent="0.3">
      <c r="A579" s="99" t="s">
        <v>88</v>
      </c>
      <c r="B579" s="100" t="str">
        <f>VLOOKUP(A579,'CENTROS DE COSTOS'!A:D,2,0)</f>
        <v>0036-0005</v>
      </c>
      <c r="C579" s="100" t="str">
        <f>VLOOKUP(A579,'CENTROS DE COSTOS'!A:D,3,0)</f>
        <v>Wompi Noroccidente</v>
      </c>
      <c r="D579" s="99">
        <v>5088</v>
      </c>
      <c r="E579" s="99">
        <v>3087384</v>
      </c>
      <c r="F579" s="99">
        <v>69254</v>
      </c>
      <c r="G579" s="100" t="s">
        <v>33</v>
      </c>
      <c r="H579" s="99" t="s">
        <v>120</v>
      </c>
      <c r="I579" s="99" t="s">
        <v>155</v>
      </c>
      <c r="J579" s="99" t="s">
        <v>6165</v>
      </c>
      <c r="K579" s="100" t="s">
        <v>1170</v>
      </c>
      <c r="L579" s="99" t="s">
        <v>7609</v>
      </c>
      <c r="M579" s="101">
        <v>45993.333333333343</v>
      </c>
      <c r="N579" s="101">
        <v>46000.552777777782</v>
      </c>
      <c r="O579" s="100" t="s">
        <v>35</v>
      </c>
      <c r="P579" s="100" t="s">
        <v>35</v>
      </c>
      <c r="Q579" s="99" t="s">
        <v>1414</v>
      </c>
      <c r="R579" s="99" t="s">
        <v>1415</v>
      </c>
      <c r="S579" s="99" t="s">
        <v>9700</v>
      </c>
      <c r="T579" s="99" t="s">
        <v>9139</v>
      </c>
      <c r="U579" s="99">
        <v>40</v>
      </c>
      <c r="V579" s="100" t="str">
        <f>VLOOKUP(D579,TIPOLOGIA!A:F,5,0)</f>
        <v>PRINCIPAL</v>
      </c>
      <c r="W579" s="100" t="str">
        <f>VLOOKUP(D579,TIPOLOGIA!A:F,6,0)</f>
        <v>TERRESTRE</v>
      </c>
      <c r="X579" s="99" t="s">
        <v>1417</v>
      </c>
      <c r="Y579" s="99">
        <v>1</v>
      </c>
      <c r="Z579" s="102">
        <f>IF(T579="SOPORTE_TELEFÓNICO",'TARIFAS 2025'!$B$14,IF(V579="PRINCIPAL",'TARIFAS 2025'!$B$11,IF(V579="INTERMEDIA",'TARIFAS 2025'!$C$11,IF(V579="LEJANA",'TARIFAS 2025'!$D$11))))</f>
        <v>31419</v>
      </c>
      <c r="AA579" s="102">
        <f t="shared" si="9"/>
        <v>31419</v>
      </c>
      <c r="AB579" s="91"/>
      <c r="AC579" s="91"/>
      <c r="AD579" s="91"/>
      <c r="AE579" s="91"/>
      <c r="AF579" s="91"/>
      <c r="AG579" s="91"/>
      <c r="AH579" s="91"/>
      <c r="AI579" s="91"/>
      <c r="AJ579" s="91"/>
      <c r="AK579" s="91"/>
      <c r="AL579" s="91"/>
      <c r="AM579" s="91"/>
      <c r="AN579" s="91"/>
      <c r="AO579" s="91"/>
      <c r="AP579" s="91"/>
      <c r="AQ579" s="91"/>
      <c r="AR579" s="91"/>
      <c r="AS579" s="91"/>
      <c r="AT579" s="91"/>
      <c r="AU579" s="91"/>
      <c r="AV579" s="91"/>
      <c r="AW579" s="91"/>
      <c r="AX579" s="91"/>
      <c r="AY579" s="91"/>
      <c r="AZ579" s="91"/>
      <c r="BA579" s="91"/>
      <c r="BB579" s="91"/>
      <c r="BC579" s="91"/>
      <c r="BD579" s="91"/>
      <c r="BE579" s="91"/>
      <c r="BF579" s="91"/>
      <c r="BG579" s="91"/>
    </row>
    <row r="580" spans="1:59" ht="15.6" x14ac:dyDescent="0.3">
      <c r="A580" s="99" t="s">
        <v>88</v>
      </c>
      <c r="B580" s="100" t="str">
        <f>VLOOKUP(A580,'CENTROS DE COSTOS'!A:D,2,0)</f>
        <v>0036-0005</v>
      </c>
      <c r="C580" s="100" t="str">
        <f>VLOOKUP(A580,'CENTROS DE COSTOS'!A:D,3,0)</f>
        <v>Wompi Noroccidente</v>
      </c>
      <c r="D580" s="99">
        <v>5360</v>
      </c>
      <c r="E580" s="99">
        <v>3087279</v>
      </c>
      <c r="F580" s="99">
        <v>80361</v>
      </c>
      <c r="G580" s="100" t="s">
        <v>33</v>
      </c>
      <c r="H580" s="99" t="s">
        <v>120</v>
      </c>
      <c r="I580" s="99" t="s">
        <v>190</v>
      </c>
      <c r="J580" s="99" t="s">
        <v>6166</v>
      </c>
      <c r="K580" s="100" t="s">
        <v>1170</v>
      </c>
      <c r="L580" s="99" t="s">
        <v>7610</v>
      </c>
      <c r="M580" s="101">
        <v>45993.333333333343</v>
      </c>
      <c r="N580" s="101">
        <v>46000.552777777782</v>
      </c>
      <c r="O580" s="100" t="s">
        <v>35</v>
      </c>
      <c r="P580" s="100" t="s">
        <v>35</v>
      </c>
      <c r="Q580" s="99" t="s">
        <v>1414</v>
      </c>
      <c r="R580" s="99" t="s">
        <v>1415</v>
      </c>
      <c r="S580" s="99" t="s">
        <v>9701</v>
      </c>
      <c r="T580" s="99" t="s">
        <v>9139</v>
      </c>
      <c r="U580" s="99">
        <v>8</v>
      </c>
      <c r="V580" s="100" t="str">
        <f>VLOOKUP(D580,TIPOLOGIA!A:F,5,0)</f>
        <v>PRINCIPAL</v>
      </c>
      <c r="W580" s="100" t="str">
        <f>VLOOKUP(D580,TIPOLOGIA!A:F,6,0)</f>
        <v>TERRESTRE</v>
      </c>
      <c r="X580" s="99" t="s">
        <v>1417</v>
      </c>
      <c r="Y580" s="99">
        <v>1</v>
      </c>
      <c r="Z580" s="102">
        <f>IF(T580="SOPORTE_TELEFÓNICO",'TARIFAS 2025'!$B$14,IF(V580="PRINCIPAL",'TARIFAS 2025'!$B$11,IF(V580="INTERMEDIA",'TARIFAS 2025'!$C$11,IF(V580="LEJANA",'TARIFAS 2025'!$D$11))))</f>
        <v>31419</v>
      </c>
      <c r="AA580" s="102">
        <f t="shared" si="9"/>
        <v>31419</v>
      </c>
      <c r="AB580" s="91"/>
      <c r="AC580" s="91"/>
      <c r="AD580" s="91"/>
      <c r="AE580" s="91"/>
      <c r="AF580" s="91"/>
      <c r="AG580" s="91"/>
      <c r="AH580" s="91"/>
      <c r="AI580" s="91"/>
      <c r="AJ580" s="91"/>
      <c r="AK580" s="91"/>
      <c r="AL580" s="91"/>
      <c r="AM580" s="91"/>
      <c r="AN580" s="91"/>
      <c r="AO580" s="91"/>
      <c r="AP580" s="91"/>
      <c r="AQ580" s="91"/>
      <c r="AR580" s="91"/>
      <c r="AS580" s="91"/>
      <c r="AT580" s="91"/>
      <c r="AU580" s="91"/>
      <c r="AV580" s="91"/>
      <c r="AW580" s="91"/>
      <c r="AX580" s="91"/>
      <c r="AY580" s="91"/>
      <c r="AZ580" s="91"/>
      <c r="BA580" s="91"/>
      <c r="BB580" s="91"/>
      <c r="BC580" s="91"/>
      <c r="BD580" s="91"/>
      <c r="BE580" s="91"/>
      <c r="BF580" s="91"/>
      <c r="BG580" s="91"/>
    </row>
    <row r="581" spans="1:59" ht="15.6" x14ac:dyDescent="0.3">
      <c r="A581" s="99" t="s">
        <v>88</v>
      </c>
      <c r="B581" s="100" t="str">
        <f>VLOOKUP(A581,'CENTROS DE COSTOS'!A:D,2,0)</f>
        <v>0036-0005</v>
      </c>
      <c r="C581" s="100" t="str">
        <f>VLOOKUP(A581,'CENTROS DE COSTOS'!A:D,3,0)</f>
        <v>Wompi Noroccidente</v>
      </c>
      <c r="D581" s="99">
        <v>5001</v>
      </c>
      <c r="E581" s="99">
        <v>3086823</v>
      </c>
      <c r="F581" s="99">
        <v>76076</v>
      </c>
      <c r="G581" s="100" t="s">
        <v>33</v>
      </c>
      <c r="H581" s="99" t="s">
        <v>120</v>
      </c>
      <c r="I581" s="99" t="s">
        <v>88</v>
      </c>
      <c r="J581" s="99" t="s">
        <v>6167</v>
      </c>
      <c r="K581" s="100" t="s">
        <v>1170</v>
      </c>
      <c r="L581" s="99" t="s">
        <v>7611</v>
      </c>
      <c r="M581" s="101">
        <v>45992.692361111112</v>
      </c>
      <c r="N581" s="101">
        <v>46000.553472222222</v>
      </c>
      <c r="O581" s="100" t="s">
        <v>35</v>
      </c>
      <c r="P581" s="100" t="s">
        <v>35</v>
      </c>
      <c r="Q581" s="99" t="s">
        <v>1414</v>
      </c>
      <c r="R581" s="99" t="s">
        <v>1415</v>
      </c>
      <c r="S581" s="99" t="s">
        <v>9702</v>
      </c>
      <c r="T581" s="99" t="s">
        <v>9139</v>
      </c>
      <c r="U581" s="99">
        <v>32</v>
      </c>
      <c r="V581" s="100" t="str">
        <f>VLOOKUP(D581,TIPOLOGIA!A:F,5,0)</f>
        <v>PRINCIPAL</v>
      </c>
      <c r="W581" s="100" t="str">
        <f>VLOOKUP(D581,TIPOLOGIA!A:F,6,0)</f>
        <v>TERRESTRE</v>
      </c>
      <c r="X581" s="99" t="s">
        <v>1417</v>
      </c>
      <c r="Y581" s="99">
        <v>1</v>
      </c>
      <c r="Z581" s="102">
        <f>IF(T581="SOPORTE_TELEFÓNICO",'TARIFAS 2025'!$B$14,IF(V581="PRINCIPAL",'TARIFAS 2025'!$B$11,IF(V581="INTERMEDIA",'TARIFAS 2025'!$C$11,IF(V581="LEJANA",'TARIFAS 2025'!$D$11))))</f>
        <v>31419</v>
      </c>
      <c r="AA581" s="102">
        <f t="shared" si="9"/>
        <v>31419</v>
      </c>
      <c r="AB581" s="91"/>
      <c r="AC581" s="91"/>
      <c r="AD581" s="91"/>
      <c r="AE581" s="91"/>
      <c r="AF581" s="91"/>
      <c r="AG581" s="91"/>
      <c r="AH581" s="91"/>
      <c r="AI581" s="91"/>
      <c r="AJ581" s="91"/>
      <c r="AK581" s="91"/>
      <c r="AL581" s="91"/>
      <c r="AM581" s="91"/>
      <c r="AN581" s="91"/>
      <c r="AO581" s="91"/>
      <c r="AP581" s="91"/>
      <c r="AQ581" s="91"/>
      <c r="AR581" s="91"/>
      <c r="AS581" s="91"/>
      <c r="AT581" s="91"/>
      <c r="AU581" s="91"/>
      <c r="AV581" s="91"/>
      <c r="AW581" s="91"/>
      <c r="AX581" s="91"/>
      <c r="AY581" s="91"/>
      <c r="AZ581" s="91"/>
      <c r="BA581" s="91"/>
      <c r="BB581" s="91"/>
      <c r="BC581" s="91"/>
      <c r="BD581" s="91"/>
      <c r="BE581" s="91"/>
      <c r="BF581" s="91"/>
      <c r="BG581" s="91"/>
    </row>
    <row r="582" spans="1:59" ht="15.6" x14ac:dyDescent="0.3">
      <c r="A582" s="99" t="s">
        <v>88</v>
      </c>
      <c r="B582" s="100" t="str">
        <f>VLOOKUP(A582,'CENTROS DE COSTOS'!A:D,2,0)</f>
        <v>0036-0005</v>
      </c>
      <c r="C582" s="100" t="str">
        <f>VLOOKUP(A582,'CENTROS DE COSTOS'!A:D,3,0)</f>
        <v>Wompi Noroccidente</v>
      </c>
      <c r="D582" s="99">
        <v>5001</v>
      </c>
      <c r="E582" s="99">
        <v>3085544</v>
      </c>
      <c r="F582" s="99">
        <v>49303</v>
      </c>
      <c r="G582" s="100" t="s">
        <v>33</v>
      </c>
      <c r="H582" s="99" t="s">
        <v>120</v>
      </c>
      <c r="I582" s="99" t="s">
        <v>88</v>
      </c>
      <c r="J582" s="99" t="s">
        <v>6168</v>
      </c>
      <c r="K582" s="100" t="s">
        <v>1170</v>
      </c>
      <c r="L582" s="99" t="s">
        <v>7612</v>
      </c>
      <c r="M582" s="101">
        <v>45992.617361111108</v>
      </c>
      <c r="N582" s="101">
        <v>46000.554166666669</v>
      </c>
      <c r="O582" s="100" t="s">
        <v>35</v>
      </c>
      <c r="P582" s="100" t="s">
        <v>35</v>
      </c>
      <c r="Q582" s="99" t="s">
        <v>1414</v>
      </c>
      <c r="R582" s="99" t="s">
        <v>1415</v>
      </c>
      <c r="S582" s="99" t="s">
        <v>9703</v>
      </c>
      <c r="T582" s="99" t="s">
        <v>9139</v>
      </c>
      <c r="U582" s="99">
        <v>56</v>
      </c>
      <c r="V582" s="100" t="str">
        <f>VLOOKUP(D582,TIPOLOGIA!A:F,5,0)</f>
        <v>PRINCIPAL</v>
      </c>
      <c r="W582" s="100" t="str">
        <f>VLOOKUP(D582,TIPOLOGIA!A:F,6,0)</f>
        <v>TERRESTRE</v>
      </c>
      <c r="X582" s="99" t="s">
        <v>1417</v>
      </c>
      <c r="Y582" s="99">
        <v>1</v>
      </c>
      <c r="Z582" s="102">
        <f>IF(T582="SOPORTE_TELEFÓNICO",'TARIFAS 2025'!$B$14,IF(V582="PRINCIPAL",'TARIFAS 2025'!$B$11,IF(V582="INTERMEDIA",'TARIFAS 2025'!$C$11,IF(V582="LEJANA",'TARIFAS 2025'!$D$11))))</f>
        <v>31419</v>
      </c>
      <c r="AA582" s="102">
        <f t="shared" si="9"/>
        <v>31419</v>
      </c>
      <c r="AB582" s="91"/>
      <c r="AC582" s="91"/>
      <c r="AD582" s="91"/>
      <c r="AE582" s="91"/>
      <c r="AF582" s="91"/>
      <c r="AG582" s="91"/>
      <c r="AH582" s="91"/>
      <c r="AI582" s="91"/>
      <c r="AJ582" s="91"/>
      <c r="AK582" s="91"/>
      <c r="AL582" s="91"/>
      <c r="AM582" s="91"/>
      <c r="AN582" s="91"/>
      <c r="AO582" s="91"/>
      <c r="AP582" s="91"/>
      <c r="AQ582" s="91"/>
      <c r="AR582" s="91"/>
      <c r="AS582" s="91"/>
      <c r="AT582" s="91"/>
      <c r="AU582" s="91"/>
      <c r="AV582" s="91"/>
      <c r="AW582" s="91"/>
      <c r="AX582" s="91"/>
      <c r="AY582" s="91"/>
      <c r="AZ582" s="91"/>
      <c r="BA582" s="91"/>
      <c r="BB582" s="91"/>
      <c r="BC582" s="91"/>
      <c r="BD582" s="91"/>
      <c r="BE582" s="91"/>
      <c r="BF582" s="91"/>
      <c r="BG582" s="91"/>
    </row>
    <row r="583" spans="1:59" ht="15.6" x14ac:dyDescent="0.3">
      <c r="A583" s="99" t="s">
        <v>88</v>
      </c>
      <c r="B583" s="100" t="str">
        <f>VLOOKUP(A583,'CENTROS DE COSTOS'!A:D,2,0)</f>
        <v>0036-0005</v>
      </c>
      <c r="C583" s="100" t="str">
        <f>VLOOKUP(A583,'CENTROS DE COSTOS'!A:D,3,0)</f>
        <v>Wompi Noroccidente</v>
      </c>
      <c r="D583" s="99">
        <v>5001</v>
      </c>
      <c r="E583" s="99">
        <v>3084586</v>
      </c>
      <c r="F583" s="99">
        <v>79435</v>
      </c>
      <c r="G583" s="100" t="s">
        <v>33</v>
      </c>
      <c r="H583" s="99" t="s">
        <v>120</v>
      </c>
      <c r="I583" s="99" t="s">
        <v>88</v>
      </c>
      <c r="J583" s="99" t="s">
        <v>1880</v>
      </c>
      <c r="K583" s="100" t="s">
        <v>1170</v>
      </c>
      <c r="L583" s="99" t="s">
        <v>7613</v>
      </c>
      <c r="M583" s="101">
        <v>45992.570833333331</v>
      </c>
      <c r="N583" s="101">
        <v>46000.554861111108</v>
      </c>
      <c r="O583" s="100" t="s">
        <v>35</v>
      </c>
      <c r="P583" s="100" t="s">
        <v>35</v>
      </c>
      <c r="Q583" s="99" t="s">
        <v>1414</v>
      </c>
      <c r="R583" s="99" t="s">
        <v>1415</v>
      </c>
      <c r="S583" s="99" t="s">
        <v>9704</v>
      </c>
      <c r="T583" s="99" t="s">
        <v>9139</v>
      </c>
      <c r="U583" s="99">
        <v>24</v>
      </c>
      <c r="V583" s="100" t="str">
        <f>VLOOKUP(D583,TIPOLOGIA!A:F,5,0)</f>
        <v>PRINCIPAL</v>
      </c>
      <c r="W583" s="100" t="str">
        <f>VLOOKUP(D583,TIPOLOGIA!A:F,6,0)</f>
        <v>TERRESTRE</v>
      </c>
      <c r="X583" s="99" t="s">
        <v>1417</v>
      </c>
      <c r="Y583" s="99">
        <v>1</v>
      </c>
      <c r="Z583" s="102">
        <f>IF(T583="SOPORTE_TELEFÓNICO",'TARIFAS 2025'!$B$14,IF(V583="PRINCIPAL",'TARIFAS 2025'!$B$11,IF(V583="INTERMEDIA",'TARIFAS 2025'!$C$11,IF(V583="LEJANA",'TARIFAS 2025'!$D$11))))</f>
        <v>31419</v>
      </c>
      <c r="AA583" s="102">
        <f t="shared" si="9"/>
        <v>31419</v>
      </c>
      <c r="AB583" s="91"/>
      <c r="AC583" s="91"/>
      <c r="AD583" s="91"/>
      <c r="AE583" s="91"/>
      <c r="AF583" s="91"/>
      <c r="AG583" s="91"/>
      <c r="AH583" s="91"/>
      <c r="AI583" s="91"/>
      <c r="AJ583" s="91"/>
      <c r="AK583" s="91"/>
      <c r="AL583" s="91"/>
      <c r="AM583" s="91"/>
      <c r="AN583" s="91"/>
      <c r="AO583" s="91"/>
      <c r="AP583" s="91"/>
      <c r="AQ583" s="91"/>
      <c r="AR583" s="91"/>
      <c r="AS583" s="91"/>
      <c r="AT583" s="91"/>
      <c r="AU583" s="91"/>
      <c r="AV583" s="91"/>
      <c r="AW583" s="91"/>
      <c r="AX583" s="91"/>
      <c r="AY583" s="91"/>
      <c r="AZ583" s="91"/>
      <c r="BA583" s="91"/>
      <c r="BB583" s="91"/>
      <c r="BC583" s="91"/>
      <c r="BD583" s="91"/>
      <c r="BE583" s="91"/>
      <c r="BF583" s="91"/>
      <c r="BG583" s="91"/>
    </row>
    <row r="584" spans="1:59" ht="15.6" x14ac:dyDescent="0.3">
      <c r="A584" s="99" t="s">
        <v>71</v>
      </c>
      <c r="B584" s="100" t="str">
        <f>VLOOKUP(A584,'CENTROS DE COSTOS'!A:D,2,0)</f>
        <v>0036-0004</v>
      </c>
      <c r="C584" s="100" t="str">
        <f>VLOOKUP(A584,'CENTROS DE COSTOS'!A:D,3,0)</f>
        <v>Wompi Centro</v>
      </c>
      <c r="D584" s="99">
        <v>25754</v>
      </c>
      <c r="E584" s="99">
        <v>3104737</v>
      </c>
      <c r="F584" s="99">
        <v>49558</v>
      </c>
      <c r="G584" s="100" t="s">
        <v>33</v>
      </c>
      <c r="H584" s="99" t="s">
        <v>618</v>
      </c>
      <c r="I584" s="99" t="s">
        <v>698</v>
      </c>
      <c r="J584" s="99" t="s">
        <v>6169</v>
      </c>
      <c r="K584" s="100" t="s">
        <v>1170</v>
      </c>
      <c r="L584" s="99" t="s">
        <v>7614</v>
      </c>
      <c r="M584" s="101">
        <v>45995.675694444442</v>
      </c>
      <c r="N584" s="101">
        <v>46000.588888888888</v>
      </c>
      <c r="O584" s="100" t="s">
        <v>35</v>
      </c>
      <c r="P584" s="100" t="s">
        <v>35</v>
      </c>
      <c r="Q584" s="99" t="s">
        <v>1414</v>
      </c>
      <c r="R584" s="99" t="s">
        <v>1415</v>
      </c>
      <c r="S584" s="99" t="s">
        <v>9669</v>
      </c>
      <c r="T584" s="99" t="s">
        <v>1172</v>
      </c>
      <c r="U584" s="99">
        <v>24</v>
      </c>
      <c r="V584" s="100" t="str">
        <f>VLOOKUP(D584,TIPOLOGIA!A:F,5,0)</f>
        <v>PRINCIPAL</v>
      </c>
      <c r="W584" s="100" t="str">
        <f>VLOOKUP(D584,TIPOLOGIA!A:F,6,0)</f>
        <v>TERRESTRE</v>
      </c>
      <c r="X584" s="99" t="s">
        <v>1179</v>
      </c>
      <c r="Y584" s="99">
        <v>1</v>
      </c>
      <c r="Z584" s="102">
        <f>IF(T584="SOPORTE_TELEFÓNICO",'TARIFAS 2025'!$B$14,IF(V584="PRINCIPAL",'TARIFAS 2025'!$B$11,IF(V584="INTERMEDIA",'TARIFAS 2025'!$C$11,IF(V584="LEJANA",'TARIFAS 2025'!$D$11))))</f>
        <v>31419</v>
      </c>
      <c r="AA584" s="102">
        <f t="shared" si="9"/>
        <v>31419</v>
      </c>
      <c r="AB584" s="91"/>
      <c r="AC584" s="91"/>
      <c r="AD584" s="91"/>
      <c r="AE584" s="91"/>
      <c r="AF584" s="91"/>
      <c r="AG584" s="91"/>
      <c r="AH584" s="91"/>
      <c r="AI584" s="91"/>
      <c r="AJ584" s="91"/>
      <c r="AK584" s="91"/>
      <c r="AL584" s="91"/>
      <c r="AM584" s="91"/>
      <c r="AN584" s="91"/>
      <c r="AO584" s="91"/>
      <c r="AP584" s="91"/>
      <c r="AQ584" s="91"/>
      <c r="AR584" s="91"/>
      <c r="AS584" s="91"/>
      <c r="AT584" s="91"/>
      <c r="AU584" s="91"/>
      <c r="AV584" s="91"/>
      <c r="AW584" s="91"/>
      <c r="AX584" s="91"/>
      <c r="AY584" s="91"/>
      <c r="AZ584" s="91"/>
      <c r="BA584" s="91"/>
      <c r="BB584" s="91"/>
      <c r="BC584" s="91"/>
      <c r="BD584" s="91"/>
      <c r="BE584" s="91"/>
      <c r="BF584" s="91"/>
      <c r="BG584" s="91"/>
    </row>
    <row r="585" spans="1:59" ht="15.6" x14ac:dyDescent="0.3">
      <c r="A585" s="99" t="s">
        <v>71</v>
      </c>
      <c r="B585" s="100" t="str">
        <f>VLOOKUP(A585,'CENTROS DE COSTOS'!A:D,2,0)</f>
        <v>0036-0004</v>
      </c>
      <c r="C585" s="100" t="str">
        <f>VLOOKUP(A585,'CENTROS DE COSTOS'!A:D,3,0)</f>
        <v>Wompi Centro</v>
      </c>
      <c r="D585" s="99">
        <v>25754</v>
      </c>
      <c r="E585" s="99">
        <v>3107296</v>
      </c>
      <c r="F585" s="99">
        <v>58325</v>
      </c>
      <c r="G585" s="100" t="s">
        <v>33</v>
      </c>
      <c r="H585" s="99" t="s">
        <v>618</v>
      </c>
      <c r="I585" s="99" t="s">
        <v>698</v>
      </c>
      <c r="J585" s="99" t="s">
        <v>1760</v>
      </c>
      <c r="K585" s="100" t="s">
        <v>1170</v>
      </c>
      <c r="L585" s="99" t="s">
        <v>7615</v>
      </c>
      <c r="M585" s="101">
        <v>45996.461111111108</v>
      </c>
      <c r="N585" s="101">
        <v>46000.595138888893</v>
      </c>
      <c r="O585" s="100" t="s">
        <v>35</v>
      </c>
      <c r="P585" s="100" t="s">
        <v>35</v>
      </c>
      <c r="Q585" s="99" t="s">
        <v>1414</v>
      </c>
      <c r="R585" s="99" t="s">
        <v>1415</v>
      </c>
      <c r="S585" s="99" t="s">
        <v>9705</v>
      </c>
      <c r="T585" s="99" t="s">
        <v>1172</v>
      </c>
      <c r="U585" s="99">
        <v>24</v>
      </c>
      <c r="V585" s="100" t="str">
        <f>VLOOKUP(D585,TIPOLOGIA!A:F,5,0)</f>
        <v>PRINCIPAL</v>
      </c>
      <c r="W585" s="100" t="str">
        <f>VLOOKUP(D585,TIPOLOGIA!A:F,6,0)</f>
        <v>TERRESTRE</v>
      </c>
      <c r="X585" s="99" t="s">
        <v>1179</v>
      </c>
      <c r="Y585" s="99">
        <v>1</v>
      </c>
      <c r="Z585" s="102">
        <f>IF(T585="SOPORTE_TELEFÓNICO",'TARIFAS 2025'!$B$14,IF(V585="PRINCIPAL",'TARIFAS 2025'!$B$11,IF(V585="INTERMEDIA",'TARIFAS 2025'!$C$11,IF(V585="LEJANA",'TARIFAS 2025'!$D$11))))</f>
        <v>31419</v>
      </c>
      <c r="AA585" s="102">
        <f t="shared" si="9"/>
        <v>31419</v>
      </c>
      <c r="AB585" s="91"/>
      <c r="AC585" s="91"/>
      <c r="AD585" s="91"/>
      <c r="AE585" s="91"/>
      <c r="AF585" s="91"/>
      <c r="AG585" s="91"/>
      <c r="AH585" s="91"/>
      <c r="AI585" s="91"/>
      <c r="AJ585" s="91"/>
      <c r="AK585" s="91"/>
      <c r="AL585" s="91"/>
      <c r="AM585" s="91"/>
      <c r="AN585" s="91"/>
      <c r="AO585" s="91"/>
      <c r="AP585" s="91"/>
      <c r="AQ585" s="91"/>
      <c r="AR585" s="91"/>
      <c r="AS585" s="91"/>
      <c r="AT585" s="91"/>
      <c r="AU585" s="91"/>
      <c r="AV585" s="91"/>
      <c r="AW585" s="91"/>
      <c r="AX585" s="91"/>
      <c r="AY585" s="91"/>
      <c r="AZ585" s="91"/>
      <c r="BA585" s="91"/>
      <c r="BB585" s="91"/>
      <c r="BC585" s="91"/>
      <c r="BD585" s="91"/>
      <c r="BE585" s="91"/>
      <c r="BF585" s="91"/>
      <c r="BG585" s="91"/>
    </row>
    <row r="586" spans="1:59" ht="15.6" x14ac:dyDescent="0.3">
      <c r="A586" s="99" t="s">
        <v>95</v>
      </c>
      <c r="B586" s="100" t="str">
        <f>VLOOKUP(A586,'CENTROS DE COSTOS'!A:D,2,0)</f>
        <v>0036-0001</v>
      </c>
      <c r="C586" s="100" t="str">
        <f>VLOOKUP(A586,'CENTROS DE COSTOS'!A:D,3,0)</f>
        <v>Wompi Costa</v>
      </c>
      <c r="D586" s="99">
        <v>70742</v>
      </c>
      <c r="E586" s="99">
        <v>3081959</v>
      </c>
      <c r="F586" s="99">
        <v>27088</v>
      </c>
      <c r="G586" s="100" t="s">
        <v>33</v>
      </c>
      <c r="H586" s="99" t="s">
        <v>504</v>
      </c>
      <c r="I586" s="99" t="s">
        <v>1051</v>
      </c>
      <c r="J586" s="99" t="s">
        <v>1578</v>
      </c>
      <c r="K586" s="100" t="s">
        <v>1170</v>
      </c>
      <c r="L586" s="99" t="s">
        <v>7616</v>
      </c>
      <c r="M586" s="101">
        <v>45992.40902777778</v>
      </c>
      <c r="N586" s="101">
        <v>46000.597222222219</v>
      </c>
      <c r="O586" s="100" t="s">
        <v>35</v>
      </c>
      <c r="P586" s="100" t="s">
        <v>35</v>
      </c>
      <c r="Q586" s="99" t="s">
        <v>1414</v>
      </c>
      <c r="R586" s="99" t="s">
        <v>1415</v>
      </c>
      <c r="S586" s="99" t="s">
        <v>9706</v>
      </c>
      <c r="T586" s="99" t="s">
        <v>1416</v>
      </c>
      <c r="U586" s="99">
        <v>64</v>
      </c>
      <c r="V586" s="100" t="str">
        <f>VLOOKUP(D586,TIPOLOGIA!A:F,5,0)</f>
        <v>INTERMEDIA</v>
      </c>
      <c r="W586" s="100" t="str">
        <f>VLOOKUP(D586,TIPOLOGIA!A:F,6,0)</f>
        <v>TERRESTRE</v>
      </c>
      <c r="X586" s="99" t="s">
        <v>1552</v>
      </c>
      <c r="Y586" s="99">
        <v>1</v>
      </c>
      <c r="Z586" s="102">
        <f>IF(T586="SOPORTE_TELEFÓNICO",'TARIFAS 2025'!$B$14,IF(V586="PRINCIPAL",'TARIFAS 2025'!$B$11,IF(V586="INTERMEDIA",'TARIFAS 2025'!$C$11,IF(V586="LEJANA",'TARIFAS 2025'!$D$11))))</f>
        <v>36351</v>
      </c>
      <c r="AA586" s="102">
        <f t="shared" si="9"/>
        <v>36351</v>
      </c>
      <c r="AB586" s="91"/>
      <c r="AC586" s="91"/>
      <c r="AD586" s="91"/>
      <c r="AE586" s="91"/>
      <c r="AF586" s="91"/>
      <c r="AG586" s="91"/>
      <c r="AH586" s="91"/>
      <c r="AI586" s="91"/>
      <c r="AJ586" s="91"/>
      <c r="AK586" s="91"/>
      <c r="AL586" s="91"/>
      <c r="AM586" s="91"/>
      <c r="AN586" s="91"/>
      <c r="AO586" s="91"/>
      <c r="AP586" s="91"/>
      <c r="AQ586" s="91"/>
      <c r="AR586" s="91"/>
      <c r="AS586" s="91"/>
      <c r="AT586" s="91"/>
      <c r="AU586" s="91"/>
      <c r="AV586" s="91"/>
      <c r="AW586" s="91"/>
      <c r="AX586" s="91"/>
      <c r="AY586" s="91"/>
      <c r="AZ586" s="91"/>
      <c r="BA586" s="91"/>
      <c r="BB586" s="91"/>
      <c r="BC586" s="91"/>
      <c r="BD586" s="91"/>
      <c r="BE586" s="91"/>
      <c r="BF586" s="91"/>
      <c r="BG586" s="91"/>
    </row>
    <row r="587" spans="1:59" ht="15.6" x14ac:dyDescent="0.3">
      <c r="A587" s="99" t="s">
        <v>77</v>
      </c>
      <c r="B587" s="100" t="str">
        <f>VLOOKUP(A587,'CENTROS DE COSTOS'!A:D,2,0)</f>
        <v>0036-0003</v>
      </c>
      <c r="C587" s="100" t="str">
        <f>VLOOKUP(A587,'CENTROS DE COSTOS'!A:D,3,0)</f>
        <v>Wompi Suroccidente</v>
      </c>
      <c r="D587" s="99">
        <v>76001</v>
      </c>
      <c r="E587" s="99">
        <v>3109490</v>
      </c>
      <c r="F587" s="99">
        <v>78271</v>
      </c>
      <c r="G587" s="100" t="s">
        <v>33</v>
      </c>
      <c r="H587" s="99" t="s">
        <v>1101</v>
      </c>
      <c r="I587" s="99" t="s">
        <v>77</v>
      </c>
      <c r="J587" s="99" t="s">
        <v>6170</v>
      </c>
      <c r="K587" s="100" t="s">
        <v>1170</v>
      </c>
      <c r="L587" s="99" t="s">
        <v>7617</v>
      </c>
      <c r="M587" s="101">
        <v>45996.656944444447</v>
      </c>
      <c r="N587" s="101">
        <v>46000.597222222219</v>
      </c>
      <c r="O587" s="100" t="s">
        <v>35</v>
      </c>
      <c r="P587" s="100" t="s">
        <v>35</v>
      </c>
      <c r="Q587" s="99" t="s">
        <v>1414</v>
      </c>
      <c r="R587" s="99" t="s">
        <v>1415</v>
      </c>
      <c r="S587" s="99" t="s">
        <v>9707</v>
      </c>
      <c r="T587" s="99" t="s">
        <v>1172</v>
      </c>
      <c r="U587" s="99">
        <v>32</v>
      </c>
      <c r="V587" s="100" t="str">
        <f>VLOOKUP(D587,TIPOLOGIA!A:F,5,0)</f>
        <v>PRINCIPAL</v>
      </c>
      <c r="W587" s="100" t="str">
        <f>VLOOKUP(D587,TIPOLOGIA!A:F,6,0)</f>
        <v>TERRESTRE</v>
      </c>
      <c r="X587" s="99" t="s">
        <v>1235</v>
      </c>
      <c r="Y587" s="99">
        <v>1</v>
      </c>
      <c r="Z587" s="102">
        <f>IF(T587="SOPORTE_TELEFÓNICO",'TARIFAS 2025'!$B$14,IF(V587="PRINCIPAL",'TARIFAS 2025'!$B$11,IF(V587="INTERMEDIA",'TARIFAS 2025'!$C$11,IF(V587="LEJANA",'TARIFAS 2025'!$D$11))))</f>
        <v>31419</v>
      </c>
      <c r="AA587" s="102">
        <f t="shared" si="9"/>
        <v>31419</v>
      </c>
      <c r="AB587" s="91"/>
      <c r="AC587" s="91"/>
      <c r="AD587" s="91"/>
      <c r="AE587" s="91"/>
      <c r="AF587" s="91"/>
      <c r="AG587" s="91"/>
      <c r="AH587" s="91"/>
      <c r="AI587" s="91"/>
      <c r="AJ587" s="91"/>
      <c r="AK587" s="91"/>
      <c r="AL587" s="91"/>
      <c r="AM587" s="91"/>
      <c r="AN587" s="91"/>
      <c r="AO587" s="91"/>
      <c r="AP587" s="91"/>
      <c r="AQ587" s="91"/>
      <c r="AR587" s="91"/>
      <c r="AS587" s="91"/>
      <c r="AT587" s="91"/>
      <c r="AU587" s="91"/>
      <c r="AV587" s="91"/>
      <c r="AW587" s="91"/>
      <c r="AX587" s="91"/>
      <c r="AY587" s="91"/>
      <c r="AZ587" s="91"/>
      <c r="BA587" s="91"/>
      <c r="BB587" s="91"/>
      <c r="BC587" s="91"/>
      <c r="BD587" s="91"/>
      <c r="BE587" s="91"/>
      <c r="BF587" s="91"/>
      <c r="BG587" s="91"/>
    </row>
    <row r="588" spans="1:59" ht="15.6" x14ac:dyDescent="0.3">
      <c r="A588" s="99" t="s">
        <v>71</v>
      </c>
      <c r="B588" s="100" t="str">
        <f>VLOOKUP(A588,'CENTROS DE COSTOS'!A:D,2,0)</f>
        <v>0036-0004</v>
      </c>
      <c r="C588" s="100" t="str">
        <f>VLOOKUP(A588,'CENTROS DE COSTOS'!A:D,3,0)</f>
        <v>Wompi Centro</v>
      </c>
      <c r="D588" s="99">
        <v>25754</v>
      </c>
      <c r="E588" s="99">
        <v>3105403</v>
      </c>
      <c r="F588" s="99">
        <v>64143</v>
      </c>
      <c r="G588" s="100" t="s">
        <v>33</v>
      </c>
      <c r="H588" s="99" t="s">
        <v>618</v>
      </c>
      <c r="I588" s="99" t="s">
        <v>698</v>
      </c>
      <c r="J588" s="99" t="s">
        <v>3796</v>
      </c>
      <c r="K588" s="100" t="s">
        <v>1170</v>
      </c>
      <c r="L588" s="99" t="s">
        <v>7618</v>
      </c>
      <c r="M588" s="101">
        <v>45996.333333333343</v>
      </c>
      <c r="N588" s="101">
        <v>46000.6</v>
      </c>
      <c r="O588" s="100" t="s">
        <v>35</v>
      </c>
      <c r="P588" s="100" t="s">
        <v>35</v>
      </c>
      <c r="Q588" s="99" t="s">
        <v>1414</v>
      </c>
      <c r="R588" s="99" t="s">
        <v>1415</v>
      </c>
      <c r="S588" s="99" t="s">
        <v>9708</v>
      </c>
      <c r="T588" s="99" t="s">
        <v>1172</v>
      </c>
      <c r="U588" s="99">
        <v>56</v>
      </c>
      <c r="V588" s="100" t="str">
        <f>VLOOKUP(D588,TIPOLOGIA!A:F,5,0)</f>
        <v>PRINCIPAL</v>
      </c>
      <c r="W588" s="100" t="str">
        <f>VLOOKUP(D588,TIPOLOGIA!A:F,6,0)</f>
        <v>TERRESTRE</v>
      </c>
      <c r="X588" s="99" t="s">
        <v>1179</v>
      </c>
      <c r="Y588" s="99">
        <v>1</v>
      </c>
      <c r="Z588" s="102">
        <f>IF(T588="SOPORTE_TELEFÓNICO",'TARIFAS 2025'!$B$14,IF(V588="PRINCIPAL",'TARIFAS 2025'!$B$11,IF(V588="INTERMEDIA",'TARIFAS 2025'!$C$11,IF(V588="LEJANA",'TARIFAS 2025'!$D$11))))</f>
        <v>31419</v>
      </c>
      <c r="AA588" s="102">
        <f t="shared" si="9"/>
        <v>31419</v>
      </c>
      <c r="AB588" s="91"/>
      <c r="AC588" s="91"/>
      <c r="AD588" s="91"/>
      <c r="AE588" s="91"/>
      <c r="AF588" s="91"/>
      <c r="AG588" s="91"/>
      <c r="AH588" s="91"/>
      <c r="AI588" s="91"/>
      <c r="AJ588" s="91"/>
      <c r="AK588" s="91"/>
      <c r="AL588" s="91"/>
      <c r="AM588" s="91"/>
      <c r="AN588" s="91"/>
      <c r="AO588" s="91"/>
      <c r="AP588" s="91"/>
      <c r="AQ588" s="91"/>
      <c r="AR588" s="91"/>
      <c r="AS588" s="91"/>
      <c r="AT588" s="91"/>
      <c r="AU588" s="91"/>
      <c r="AV588" s="91"/>
      <c r="AW588" s="91"/>
      <c r="AX588" s="91"/>
      <c r="AY588" s="91"/>
      <c r="AZ588" s="91"/>
      <c r="BA588" s="91"/>
      <c r="BB588" s="91"/>
      <c r="BC588" s="91"/>
      <c r="BD588" s="91"/>
      <c r="BE588" s="91"/>
      <c r="BF588" s="91"/>
      <c r="BG588" s="91"/>
    </row>
    <row r="589" spans="1:59" ht="15.6" x14ac:dyDescent="0.3">
      <c r="A589" s="99" t="s">
        <v>71</v>
      </c>
      <c r="B589" s="100" t="str">
        <f>VLOOKUP(A589,'CENTROS DE COSTOS'!A:D,2,0)</f>
        <v>0036-0004</v>
      </c>
      <c r="C589" s="100" t="str">
        <f>VLOOKUP(A589,'CENTROS DE COSTOS'!A:D,3,0)</f>
        <v>Wompi Centro</v>
      </c>
      <c r="D589" s="99">
        <v>25754</v>
      </c>
      <c r="E589" s="99">
        <v>3101798</v>
      </c>
      <c r="F589" s="99">
        <v>50837</v>
      </c>
      <c r="G589" s="100" t="s">
        <v>33</v>
      </c>
      <c r="H589" s="99" t="s">
        <v>618</v>
      </c>
      <c r="I589" s="99" t="s">
        <v>698</v>
      </c>
      <c r="J589" s="99" t="s">
        <v>1361</v>
      </c>
      <c r="K589" s="100" t="s">
        <v>1170</v>
      </c>
      <c r="L589" s="99" t="s">
        <v>7619</v>
      </c>
      <c r="M589" s="101">
        <v>45995.43472222222</v>
      </c>
      <c r="N589" s="101">
        <v>46000.602777777778</v>
      </c>
      <c r="O589" s="100" t="s">
        <v>35</v>
      </c>
      <c r="P589" s="100" t="s">
        <v>35</v>
      </c>
      <c r="Q589" s="99" t="s">
        <v>1414</v>
      </c>
      <c r="R589" s="99" t="s">
        <v>1415</v>
      </c>
      <c r="S589" s="99" t="s">
        <v>9709</v>
      </c>
      <c r="T589" s="99" t="s">
        <v>1172</v>
      </c>
      <c r="U589" s="99">
        <v>56</v>
      </c>
      <c r="V589" s="100" t="str">
        <f>VLOOKUP(D589,TIPOLOGIA!A:F,5,0)</f>
        <v>PRINCIPAL</v>
      </c>
      <c r="W589" s="100" t="str">
        <f>VLOOKUP(D589,TIPOLOGIA!A:F,6,0)</f>
        <v>TERRESTRE</v>
      </c>
      <c r="X589" s="99" t="s">
        <v>1179</v>
      </c>
      <c r="Y589" s="99">
        <v>1</v>
      </c>
      <c r="Z589" s="102">
        <f>IF(T589="SOPORTE_TELEFÓNICO",'TARIFAS 2025'!$B$14,IF(V589="PRINCIPAL",'TARIFAS 2025'!$B$11,IF(V589="INTERMEDIA",'TARIFAS 2025'!$C$11,IF(V589="LEJANA",'TARIFAS 2025'!$D$11))))</f>
        <v>31419</v>
      </c>
      <c r="AA589" s="102">
        <f t="shared" si="9"/>
        <v>31419</v>
      </c>
      <c r="AB589" s="91"/>
      <c r="AC589" s="91"/>
      <c r="AD589" s="91"/>
      <c r="AE589" s="91"/>
      <c r="AF589" s="91"/>
      <c r="AG589" s="91"/>
      <c r="AH589" s="91"/>
      <c r="AI589" s="91"/>
      <c r="AJ589" s="91"/>
      <c r="AK589" s="91"/>
      <c r="AL589" s="91"/>
      <c r="AM589" s="91"/>
      <c r="AN589" s="91"/>
      <c r="AO589" s="91"/>
      <c r="AP589" s="91"/>
      <c r="AQ589" s="91"/>
      <c r="AR589" s="91"/>
      <c r="AS589" s="91"/>
      <c r="AT589" s="91"/>
      <c r="AU589" s="91"/>
      <c r="AV589" s="91"/>
      <c r="AW589" s="91"/>
      <c r="AX589" s="91"/>
      <c r="AY589" s="91"/>
      <c r="AZ589" s="91"/>
      <c r="BA589" s="91"/>
      <c r="BB589" s="91"/>
      <c r="BC589" s="91"/>
      <c r="BD589" s="91"/>
      <c r="BE589" s="91"/>
      <c r="BF589" s="91"/>
      <c r="BG589" s="91"/>
    </row>
    <row r="590" spans="1:59" ht="15.6" x14ac:dyDescent="0.3">
      <c r="A590" s="99" t="s">
        <v>68</v>
      </c>
      <c r="B590" s="100" t="str">
        <f>VLOOKUP(A590,'CENTROS DE COSTOS'!A:D,2,0)</f>
        <v>0036-0001</v>
      </c>
      <c r="C590" s="100" t="str">
        <f>VLOOKUP(A590,'CENTROS DE COSTOS'!A:D,3,0)</f>
        <v>Wompi Costa</v>
      </c>
      <c r="D590" s="99">
        <v>8001</v>
      </c>
      <c r="E590" s="99">
        <v>3108522</v>
      </c>
      <c r="F590" s="99">
        <v>78943</v>
      </c>
      <c r="G590" s="100" t="s">
        <v>33</v>
      </c>
      <c r="H590" s="99" t="s">
        <v>253</v>
      </c>
      <c r="I590" s="99" t="s">
        <v>68</v>
      </c>
      <c r="J590" s="99" t="s">
        <v>6171</v>
      </c>
      <c r="K590" s="100" t="s">
        <v>1170</v>
      </c>
      <c r="L590" s="99" t="s">
        <v>7620</v>
      </c>
      <c r="M590" s="101">
        <v>45996.511805555558</v>
      </c>
      <c r="N590" s="101">
        <v>46000.605555555558</v>
      </c>
      <c r="O590" s="100" t="s">
        <v>35</v>
      </c>
      <c r="P590" s="100" t="s">
        <v>35</v>
      </c>
      <c r="Q590" s="99" t="s">
        <v>1414</v>
      </c>
      <c r="R590" s="99" t="s">
        <v>1415</v>
      </c>
      <c r="S590" s="99" t="s">
        <v>9710</v>
      </c>
      <c r="T590" s="99" t="s">
        <v>1172</v>
      </c>
      <c r="U590" s="99">
        <v>8</v>
      </c>
      <c r="V590" s="100" t="str">
        <f>VLOOKUP(D590,TIPOLOGIA!A:F,5,0)</f>
        <v>PRINCIPAL</v>
      </c>
      <c r="W590" s="100" t="str">
        <f>VLOOKUP(D590,TIPOLOGIA!A:F,6,0)</f>
        <v>TERRESTRE</v>
      </c>
      <c r="X590" s="99" t="s">
        <v>1435</v>
      </c>
      <c r="Y590" s="99">
        <v>1</v>
      </c>
      <c r="Z590" s="102">
        <f>IF(T590="SOPORTE_TELEFÓNICO",'TARIFAS 2025'!$B$14,IF(V590="PRINCIPAL",'TARIFAS 2025'!$B$11,IF(V590="INTERMEDIA",'TARIFAS 2025'!$C$11,IF(V590="LEJANA",'TARIFAS 2025'!$D$11))))</f>
        <v>31419</v>
      </c>
      <c r="AA590" s="102">
        <f t="shared" si="9"/>
        <v>31419</v>
      </c>
      <c r="AB590" s="91"/>
      <c r="AC590" s="91"/>
      <c r="AD590" s="91"/>
      <c r="AE590" s="91"/>
      <c r="AF590" s="91"/>
      <c r="AG590" s="91"/>
      <c r="AH590" s="91"/>
      <c r="AI590" s="91"/>
      <c r="AJ590" s="91"/>
      <c r="AK590" s="91"/>
      <c r="AL590" s="91"/>
      <c r="AM590" s="91"/>
      <c r="AN590" s="91"/>
      <c r="AO590" s="91"/>
      <c r="AP590" s="91"/>
      <c r="AQ590" s="91"/>
      <c r="AR590" s="91"/>
      <c r="AS590" s="91"/>
      <c r="AT590" s="91"/>
      <c r="AU590" s="91"/>
      <c r="AV590" s="91"/>
      <c r="AW590" s="91"/>
      <c r="AX590" s="91"/>
      <c r="AY590" s="91"/>
      <c r="AZ590" s="91"/>
      <c r="BA590" s="91"/>
      <c r="BB590" s="91"/>
      <c r="BC590" s="91"/>
      <c r="BD590" s="91"/>
      <c r="BE590" s="91"/>
      <c r="BF590" s="91"/>
      <c r="BG590" s="91"/>
    </row>
    <row r="591" spans="1:59" ht="15.6" x14ac:dyDescent="0.3">
      <c r="A591" s="99" t="s">
        <v>71</v>
      </c>
      <c r="B591" s="100" t="str">
        <f>VLOOKUP(A591,'CENTROS DE COSTOS'!A:D,2,0)</f>
        <v>0036-0004</v>
      </c>
      <c r="C591" s="100" t="str">
        <f>VLOOKUP(A591,'CENTROS DE COSTOS'!A:D,3,0)</f>
        <v>Wompi Centro</v>
      </c>
      <c r="D591" s="99">
        <v>25754</v>
      </c>
      <c r="E591" s="99">
        <v>3102266</v>
      </c>
      <c r="F591" s="99">
        <v>64543</v>
      </c>
      <c r="G591" s="100" t="s">
        <v>33</v>
      </c>
      <c r="H591" s="99" t="s">
        <v>618</v>
      </c>
      <c r="I591" s="99" t="s">
        <v>698</v>
      </c>
      <c r="J591" s="99" t="s">
        <v>6172</v>
      </c>
      <c r="K591" s="100" t="s">
        <v>1170</v>
      </c>
      <c r="L591" s="99" t="s">
        <v>7621</v>
      </c>
      <c r="M591" s="101">
        <v>45995.45208333333</v>
      </c>
      <c r="N591" s="101">
        <v>46000.609027777777</v>
      </c>
      <c r="O591" s="100" t="s">
        <v>35</v>
      </c>
      <c r="P591" s="100" t="s">
        <v>35</v>
      </c>
      <c r="Q591" s="99" t="s">
        <v>1414</v>
      </c>
      <c r="R591" s="99" t="s">
        <v>1415</v>
      </c>
      <c r="S591" s="99" t="s">
        <v>9711</v>
      </c>
      <c r="T591" s="99" t="s">
        <v>1172</v>
      </c>
      <c r="U591" s="99">
        <v>16</v>
      </c>
      <c r="V591" s="100" t="str">
        <f>VLOOKUP(D591,TIPOLOGIA!A:F,5,0)</f>
        <v>PRINCIPAL</v>
      </c>
      <c r="W591" s="100" t="str">
        <f>VLOOKUP(D591,TIPOLOGIA!A:F,6,0)</f>
        <v>TERRESTRE</v>
      </c>
      <c r="X591" s="99" t="s">
        <v>1179</v>
      </c>
      <c r="Y591" s="99">
        <v>1</v>
      </c>
      <c r="Z591" s="102">
        <f>IF(T591="SOPORTE_TELEFÓNICO",'TARIFAS 2025'!$B$14,IF(V591="PRINCIPAL",'TARIFAS 2025'!$B$11,IF(V591="INTERMEDIA",'TARIFAS 2025'!$C$11,IF(V591="LEJANA",'TARIFAS 2025'!$D$11))))</f>
        <v>31419</v>
      </c>
      <c r="AA591" s="102">
        <f t="shared" si="9"/>
        <v>31419</v>
      </c>
      <c r="AB591" s="91"/>
      <c r="AC591" s="91"/>
      <c r="AD591" s="91"/>
      <c r="AE591" s="91"/>
      <c r="AF591" s="91"/>
      <c r="AG591" s="91"/>
      <c r="AH591" s="91"/>
      <c r="AI591" s="91"/>
      <c r="AJ591" s="91"/>
      <c r="AK591" s="91"/>
      <c r="AL591" s="91"/>
      <c r="AM591" s="91"/>
      <c r="AN591" s="91"/>
      <c r="AO591" s="91"/>
      <c r="AP591" s="91"/>
      <c r="AQ591" s="91"/>
      <c r="AR591" s="91"/>
      <c r="AS591" s="91"/>
      <c r="AT591" s="91"/>
      <c r="AU591" s="91"/>
      <c r="AV591" s="91"/>
      <c r="AW591" s="91"/>
      <c r="AX591" s="91"/>
      <c r="AY591" s="91"/>
      <c r="AZ591" s="91"/>
      <c r="BA591" s="91"/>
      <c r="BB591" s="91"/>
      <c r="BC591" s="91"/>
      <c r="BD591" s="91"/>
      <c r="BE591" s="91"/>
      <c r="BF591" s="91"/>
      <c r="BG591" s="91"/>
    </row>
    <row r="592" spans="1:59" ht="15.6" x14ac:dyDescent="0.3">
      <c r="A592" s="99" t="s">
        <v>77</v>
      </c>
      <c r="B592" s="100" t="str">
        <f>VLOOKUP(A592,'CENTROS DE COSTOS'!A:D,2,0)</f>
        <v>0036-0003</v>
      </c>
      <c r="C592" s="100" t="str">
        <f>VLOOKUP(A592,'CENTROS DE COSTOS'!A:D,3,0)</f>
        <v>Wompi Suroccidente</v>
      </c>
      <c r="D592" s="99">
        <v>76001</v>
      </c>
      <c r="E592" s="99">
        <v>3105425</v>
      </c>
      <c r="F592" s="99">
        <v>79361</v>
      </c>
      <c r="G592" s="100" t="s">
        <v>33</v>
      </c>
      <c r="H592" s="99" t="s">
        <v>1101</v>
      </c>
      <c r="I592" s="99" t="s">
        <v>77</v>
      </c>
      <c r="J592" s="99" t="s">
        <v>6173</v>
      </c>
      <c r="K592" s="100" t="s">
        <v>1170</v>
      </c>
      <c r="L592" s="99" t="s">
        <v>7622</v>
      </c>
      <c r="M592" s="101">
        <v>45996.333333333343</v>
      </c>
      <c r="N592" s="101">
        <v>46000.613194444442</v>
      </c>
      <c r="O592" s="100" t="s">
        <v>35</v>
      </c>
      <c r="P592" s="100" t="s">
        <v>35</v>
      </c>
      <c r="Q592" s="99" t="s">
        <v>1414</v>
      </c>
      <c r="R592" s="99" t="s">
        <v>1415</v>
      </c>
      <c r="S592" s="99" t="s">
        <v>9712</v>
      </c>
      <c r="T592" s="99" t="s">
        <v>1172</v>
      </c>
      <c r="U592" s="99">
        <v>16</v>
      </c>
      <c r="V592" s="100" t="str">
        <f>VLOOKUP(D592,TIPOLOGIA!A:F,5,0)</f>
        <v>PRINCIPAL</v>
      </c>
      <c r="W592" s="100" t="str">
        <f>VLOOKUP(D592,TIPOLOGIA!A:F,6,0)</f>
        <v>TERRESTRE</v>
      </c>
      <c r="X592" s="99" t="s">
        <v>1212</v>
      </c>
      <c r="Y592" s="99">
        <v>1</v>
      </c>
      <c r="Z592" s="102">
        <f>IF(T592="SOPORTE_TELEFÓNICO",'TARIFAS 2025'!$B$14,IF(V592="PRINCIPAL",'TARIFAS 2025'!$B$11,IF(V592="INTERMEDIA",'TARIFAS 2025'!$C$11,IF(V592="LEJANA",'TARIFAS 2025'!$D$11))))</f>
        <v>31419</v>
      </c>
      <c r="AA592" s="102">
        <f t="shared" si="9"/>
        <v>31419</v>
      </c>
      <c r="AB592" s="91"/>
      <c r="AC592" s="91"/>
      <c r="AD592" s="91"/>
      <c r="AE592" s="91"/>
      <c r="AF592" s="91"/>
      <c r="AG592" s="91"/>
      <c r="AH592" s="91"/>
      <c r="AI592" s="91"/>
      <c r="AJ592" s="91"/>
      <c r="AK592" s="91"/>
      <c r="AL592" s="91"/>
      <c r="AM592" s="91"/>
      <c r="AN592" s="91"/>
      <c r="AO592" s="91"/>
      <c r="AP592" s="91"/>
      <c r="AQ592" s="91"/>
      <c r="AR592" s="91"/>
      <c r="AS592" s="91"/>
      <c r="AT592" s="91"/>
      <c r="AU592" s="91"/>
      <c r="AV592" s="91"/>
      <c r="AW592" s="91"/>
      <c r="AX592" s="91"/>
      <c r="AY592" s="91"/>
      <c r="AZ592" s="91"/>
      <c r="BA592" s="91"/>
      <c r="BB592" s="91"/>
      <c r="BC592" s="91"/>
      <c r="BD592" s="91"/>
      <c r="BE592" s="91"/>
      <c r="BF592" s="91"/>
      <c r="BG592" s="91"/>
    </row>
    <row r="593" spans="1:59" ht="15.6" x14ac:dyDescent="0.3">
      <c r="A593" s="99" t="s">
        <v>94</v>
      </c>
      <c r="B593" s="100" t="str">
        <f>VLOOKUP(A593,'CENTROS DE COSTOS'!A:D,2,0)</f>
        <v>0036-0001</v>
      </c>
      <c r="C593" s="100" t="str">
        <f>VLOOKUP(A593,'CENTROS DE COSTOS'!A:D,3,0)</f>
        <v>Wompi Costa</v>
      </c>
      <c r="D593" s="99">
        <v>47001</v>
      </c>
      <c r="E593" s="99">
        <v>3110378</v>
      </c>
      <c r="F593" s="99">
        <v>64841</v>
      </c>
      <c r="G593" s="100" t="s">
        <v>33</v>
      </c>
      <c r="H593" s="99" t="s">
        <v>787</v>
      </c>
      <c r="I593" s="99" t="s">
        <v>94</v>
      </c>
      <c r="J593" s="99" t="s">
        <v>6174</v>
      </c>
      <c r="K593" s="100" t="s">
        <v>1170</v>
      </c>
      <c r="L593" s="99" t="s">
        <v>7623</v>
      </c>
      <c r="M593" s="101">
        <v>46000.333333333343</v>
      </c>
      <c r="N593" s="101">
        <v>46000.625694444447</v>
      </c>
      <c r="O593" s="100" t="s">
        <v>35</v>
      </c>
      <c r="P593" s="100" t="s">
        <v>35</v>
      </c>
      <c r="Q593" s="99" t="s">
        <v>1414</v>
      </c>
      <c r="R593" s="99" t="s">
        <v>1415</v>
      </c>
      <c r="S593" s="99" t="s">
        <v>9713</v>
      </c>
      <c r="T593" s="99" t="s">
        <v>1172</v>
      </c>
      <c r="U593" s="99">
        <v>32</v>
      </c>
      <c r="V593" s="100" t="str">
        <f>VLOOKUP(D593,TIPOLOGIA!A:F,5,0)</f>
        <v>PRINCIPAL</v>
      </c>
      <c r="W593" s="100" t="str">
        <f>VLOOKUP(D593,TIPOLOGIA!A:F,6,0)</f>
        <v>TERRESTRE</v>
      </c>
      <c r="X593" s="99" t="s">
        <v>1284</v>
      </c>
      <c r="Y593" s="99">
        <v>1</v>
      </c>
      <c r="Z593" s="102">
        <f>IF(T593="SOPORTE_TELEFÓNICO",'TARIFAS 2025'!$B$14,IF(V593="PRINCIPAL",'TARIFAS 2025'!$B$11,IF(V593="INTERMEDIA",'TARIFAS 2025'!$C$11,IF(V593="LEJANA",'TARIFAS 2025'!$D$11))))</f>
        <v>31419</v>
      </c>
      <c r="AA593" s="102">
        <f t="shared" si="9"/>
        <v>31419</v>
      </c>
      <c r="AB593" s="91"/>
      <c r="AC593" s="91"/>
      <c r="AD593" s="91"/>
      <c r="AE593" s="91"/>
      <c r="AF593" s="91"/>
      <c r="AG593" s="91"/>
      <c r="AH593" s="91"/>
      <c r="AI593" s="91"/>
      <c r="AJ593" s="91"/>
      <c r="AK593" s="91"/>
      <c r="AL593" s="91"/>
      <c r="AM593" s="91"/>
      <c r="AN593" s="91"/>
      <c r="AO593" s="91"/>
      <c r="AP593" s="91"/>
      <c r="AQ593" s="91"/>
      <c r="AR593" s="91"/>
      <c r="AS593" s="91"/>
      <c r="AT593" s="91"/>
      <c r="AU593" s="91"/>
      <c r="AV593" s="91"/>
      <c r="AW593" s="91"/>
      <c r="AX593" s="91"/>
      <c r="AY593" s="91"/>
      <c r="AZ593" s="91"/>
      <c r="BA593" s="91"/>
      <c r="BB593" s="91"/>
      <c r="BC593" s="91"/>
      <c r="BD593" s="91"/>
      <c r="BE593" s="91"/>
      <c r="BF593" s="91"/>
      <c r="BG593" s="91"/>
    </row>
    <row r="594" spans="1:59" ht="15.6" x14ac:dyDescent="0.3">
      <c r="A594" s="99" t="s">
        <v>98</v>
      </c>
      <c r="B594" s="100" t="str">
        <f>VLOOKUP(A594,'CENTROS DE COSTOS'!A:D,2,0)</f>
        <v>0036-0006</v>
      </c>
      <c r="C594" s="100" t="str">
        <f>VLOOKUP(A594,'CENTROS DE COSTOS'!A:D,3,0)</f>
        <v>Wompi Oriente</v>
      </c>
      <c r="D594" s="99">
        <v>50001</v>
      </c>
      <c r="E594" s="99">
        <v>3110671</v>
      </c>
      <c r="F594" s="99">
        <v>75273</v>
      </c>
      <c r="G594" s="100" t="s">
        <v>33</v>
      </c>
      <c r="H594" s="99" t="s">
        <v>814</v>
      </c>
      <c r="I594" s="99" t="s">
        <v>98</v>
      </c>
      <c r="J594" s="99" t="s">
        <v>6175</v>
      </c>
      <c r="K594" s="100" t="s">
        <v>1170</v>
      </c>
      <c r="L594" s="99" t="s">
        <v>7624</v>
      </c>
      <c r="M594" s="101">
        <v>46000.333333333343</v>
      </c>
      <c r="N594" s="101">
        <v>46000.629166666673</v>
      </c>
      <c r="O594" s="100" t="s">
        <v>35</v>
      </c>
      <c r="P594" s="100" t="s">
        <v>35</v>
      </c>
      <c r="Q594" s="99" t="s">
        <v>1414</v>
      </c>
      <c r="R594" s="99" t="s">
        <v>1415</v>
      </c>
      <c r="S594" s="99" t="s">
        <v>9714</v>
      </c>
      <c r="T594" s="99" t="s">
        <v>1172</v>
      </c>
      <c r="U594" s="99">
        <v>16</v>
      </c>
      <c r="V594" s="100" t="str">
        <f>VLOOKUP(D594,TIPOLOGIA!A:F,5,0)</f>
        <v>PRINCIPAL</v>
      </c>
      <c r="W594" s="100" t="str">
        <f>VLOOKUP(D594,TIPOLOGIA!A:F,6,0)</f>
        <v>TERRESTRE</v>
      </c>
      <c r="X594" s="99" t="s">
        <v>1461</v>
      </c>
      <c r="Y594" s="99">
        <v>1</v>
      </c>
      <c r="Z594" s="102">
        <f>IF(T594="SOPORTE_TELEFÓNICO",'TARIFAS 2025'!$B$14,IF(V594="PRINCIPAL",'TARIFAS 2025'!$B$11,IF(V594="INTERMEDIA",'TARIFAS 2025'!$C$11,IF(V594="LEJANA",'TARIFAS 2025'!$D$11))))</f>
        <v>31419</v>
      </c>
      <c r="AA594" s="102">
        <f t="shared" si="9"/>
        <v>31419</v>
      </c>
      <c r="AB594" s="91"/>
      <c r="AC594" s="91"/>
      <c r="AD594" s="91"/>
      <c r="AE594" s="91"/>
      <c r="AF594" s="91"/>
      <c r="AG594" s="91"/>
      <c r="AH594" s="91"/>
      <c r="AI594" s="91"/>
      <c r="AJ594" s="91"/>
      <c r="AK594" s="91"/>
      <c r="AL594" s="91"/>
      <c r="AM594" s="91"/>
      <c r="AN594" s="91"/>
      <c r="AO594" s="91"/>
      <c r="AP594" s="91"/>
      <c r="AQ594" s="91"/>
      <c r="AR594" s="91"/>
      <c r="AS594" s="91"/>
      <c r="AT594" s="91"/>
      <c r="AU594" s="91"/>
      <c r="AV594" s="91"/>
      <c r="AW594" s="91"/>
      <c r="AX594" s="91"/>
      <c r="AY594" s="91"/>
      <c r="AZ594" s="91"/>
      <c r="BA594" s="91"/>
      <c r="BB594" s="91"/>
      <c r="BC594" s="91"/>
      <c r="BD594" s="91"/>
      <c r="BE594" s="91"/>
      <c r="BF594" s="91"/>
      <c r="BG594" s="91"/>
    </row>
    <row r="595" spans="1:59" ht="15.6" x14ac:dyDescent="0.3">
      <c r="A595" s="99" t="s">
        <v>71</v>
      </c>
      <c r="B595" s="100" t="str">
        <f>VLOOKUP(A595,'CENTROS DE COSTOS'!A:D,2,0)</f>
        <v>0036-0004</v>
      </c>
      <c r="C595" s="100" t="str">
        <f>VLOOKUP(A595,'CENTROS DE COSTOS'!A:D,3,0)</f>
        <v>Wompi Centro</v>
      </c>
      <c r="D595" s="99">
        <v>11001</v>
      </c>
      <c r="E595" s="99">
        <v>3106470</v>
      </c>
      <c r="F595" s="99">
        <v>76933</v>
      </c>
      <c r="G595" s="100" t="s">
        <v>33</v>
      </c>
      <c r="H595" s="99" t="s">
        <v>618</v>
      </c>
      <c r="I595" s="99" t="s">
        <v>71</v>
      </c>
      <c r="J595" s="99" t="s">
        <v>6176</v>
      </c>
      <c r="K595" s="100" t="s">
        <v>1170</v>
      </c>
      <c r="L595" s="99" t="s">
        <v>7625</v>
      </c>
      <c r="M595" s="101">
        <v>45996.392361111109</v>
      </c>
      <c r="N595" s="101">
        <v>46000.631249999999</v>
      </c>
      <c r="O595" s="100" t="s">
        <v>35</v>
      </c>
      <c r="P595" s="100" t="s">
        <v>35</v>
      </c>
      <c r="Q595" s="99" t="s">
        <v>1414</v>
      </c>
      <c r="R595" s="99" t="s">
        <v>1415</v>
      </c>
      <c r="S595" s="99" t="s">
        <v>9715</v>
      </c>
      <c r="T595" s="99" t="s">
        <v>1172</v>
      </c>
      <c r="U595" s="99">
        <v>24</v>
      </c>
      <c r="V595" s="100" t="str">
        <f>VLOOKUP(D595,TIPOLOGIA!A:F,5,0)</f>
        <v>PRINCIPAL</v>
      </c>
      <c r="W595" s="100" t="str">
        <f>VLOOKUP(D595,TIPOLOGIA!A:F,6,0)</f>
        <v>TERRESTRE</v>
      </c>
      <c r="X595" s="99" t="s">
        <v>1359</v>
      </c>
      <c r="Y595" s="99">
        <v>1</v>
      </c>
      <c r="Z595" s="102">
        <f>IF(T595="SOPORTE_TELEFÓNICO",'TARIFAS 2025'!$B$14,IF(V595="PRINCIPAL",'TARIFAS 2025'!$B$11,IF(V595="INTERMEDIA",'TARIFAS 2025'!$C$11,IF(V595="LEJANA",'TARIFAS 2025'!$D$11))))</f>
        <v>31419</v>
      </c>
      <c r="AA595" s="102">
        <f t="shared" si="9"/>
        <v>31419</v>
      </c>
      <c r="AB595" s="91"/>
      <c r="AC595" s="91"/>
      <c r="AD595" s="91"/>
      <c r="AE595" s="91"/>
      <c r="AF595" s="91"/>
      <c r="AG595" s="91"/>
      <c r="AH595" s="91"/>
      <c r="AI595" s="91"/>
      <c r="AJ595" s="91"/>
      <c r="AK595" s="91"/>
      <c r="AL595" s="91"/>
      <c r="AM595" s="91"/>
      <c r="AN595" s="91"/>
      <c r="AO595" s="91"/>
      <c r="AP595" s="91"/>
      <c r="AQ595" s="91"/>
      <c r="AR595" s="91"/>
      <c r="AS595" s="91"/>
      <c r="AT595" s="91"/>
      <c r="AU595" s="91"/>
      <c r="AV595" s="91"/>
      <c r="AW595" s="91"/>
      <c r="AX595" s="91"/>
      <c r="AY595" s="91"/>
      <c r="AZ595" s="91"/>
      <c r="BA595" s="91"/>
      <c r="BB595" s="91"/>
      <c r="BC595" s="91"/>
      <c r="BD595" s="91"/>
      <c r="BE595" s="91"/>
      <c r="BF595" s="91"/>
      <c r="BG595" s="91"/>
    </row>
    <row r="596" spans="1:59" ht="15.6" x14ac:dyDescent="0.3">
      <c r="A596" s="99" t="s">
        <v>68</v>
      </c>
      <c r="B596" s="100" t="str">
        <f>VLOOKUP(A596,'CENTROS DE COSTOS'!A:D,2,0)</f>
        <v>0036-0001</v>
      </c>
      <c r="C596" s="100" t="str">
        <f>VLOOKUP(A596,'CENTROS DE COSTOS'!A:D,3,0)</f>
        <v>Wompi Costa</v>
      </c>
      <c r="D596" s="99">
        <v>8001</v>
      </c>
      <c r="E596" s="99">
        <v>3108656</v>
      </c>
      <c r="F596" s="99">
        <v>77514</v>
      </c>
      <c r="G596" s="100" t="s">
        <v>33</v>
      </c>
      <c r="H596" s="99" t="s">
        <v>253</v>
      </c>
      <c r="I596" s="99" t="s">
        <v>68</v>
      </c>
      <c r="J596" s="99" t="s">
        <v>6177</v>
      </c>
      <c r="K596" s="100" t="s">
        <v>1170</v>
      </c>
      <c r="L596" s="99" t="s">
        <v>7626</v>
      </c>
      <c r="M596" s="101">
        <v>45996.54583333333</v>
      </c>
      <c r="N596" s="101">
        <v>46000.632638888892</v>
      </c>
      <c r="O596" s="100" t="s">
        <v>35</v>
      </c>
      <c r="P596" s="100" t="s">
        <v>35</v>
      </c>
      <c r="Q596" s="99" t="s">
        <v>1414</v>
      </c>
      <c r="R596" s="99" t="s">
        <v>1415</v>
      </c>
      <c r="S596" s="99" t="s">
        <v>9716</v>
      </c>
      <c r="T596" s="99" t="s">
        <v>1172</v>
      </c>
      <c r="U596" s="99">
        <v>56</v>
      </c>
      <c r="V596" s="100" t="str">
        <f>VLOOKUP(D596,TIPOLOGIA!A:F,5,0)</f>
        <v>PRINCIPAL</v>
      </c>
      <c r="W596" s="100" t="str">
        <f>VLOOKUP(D596,TIPOLOGIA!A:F,6,0)</f>
        <v>TERRESTRE</v>
      </c>
      <c r="X596" s="99" t="s">
        <v>1435</v>
      </c>
      <c r="Y596" s="99">
        <v>1</v>
      </c>
      <c r="Z596" s="102">
        <f>IF(T596="SOPORTE_TELEFÓNICO",'TARIFAS 2025'!$B$14,IF(V596="PRINCIPAL",'TARIFAS 2025'!$B$11,IF(V596="INTERMEDIA",'TARIFAS 2025'!$C$11,IF(V596="LEJANA",'TARIFAS 2025'!$D$11))))</f>
        <v>31419</v>
      </c>
      <c r="AA596" s="102">
        <f t="shared" si="9"/>
        <v>31419</v>
      </c>
      <c r="AB596" s="91"/>
      <c r="AC596" s="91"/>
      <c r="AD596" s="91"/>
      <c r="AE596" s="91"/>
      <c r="AF596" s="91"/>
      <c r="AG596" s="91"/>
      <c r="AH596" s="91"/>
      <c r="AI596" s="91"/>
      <c r="AJ596" s="91"/>
      <c r="AK596" s="91"/>
      <c r="AL596" s="91"/>
      <c r="AM596" s="91"/>
      <c r="AN596" s="91"/>
      <c r="AO596" s="91"/>
      <c r="AP596" s="91"/>
      <c r="AQ596" s="91"/>
      <c r="AR596" s="91"/>
      <c r="AS596" s="91"/>
      <c r="AT596" s="91"/>
      <c r="AU596" s="91"/>
      <c r="AV596" s="91"/>
      <c r="AW596" s="91"/>
      <c r="AX596" s="91"/>
      <c r="AY596" s="91"/>
      <c r="AZ596" s="91"/>
      <c r="BA596" s="91"/>
      <c r="BB596" s="91"/>
      <c r="BC596" s="91"/>
      <c r="BD596" s="91"/>
      <c r="BE596" s="91"/>
      <c r="BF596" s="91"/>
      <c r="BG596" s="91"/>
    </row>
    <row r="597" spans="1:59" ht="15.6" x14ac:dyDescent="0.3">
      <c r="A597" s="99" t="s">
        <v>71</v>
      </c>
      <c r="B597" s="100" t="str">
        <f>VLOOKUP(A597,'CENTROS DE COSTOS'!A:D,2,0)</f>
        <v>0036-0004</v>
      </c>
      <c r="C597" s="100" t="str">
        <f>VLOOKUP(A597,'CENTROS DE COSTOS'!A:D,3,0)</f>
        <v>Wompi Centro</v>
      </c>
      <c r="D597" s="99">
        <v>11001</v>
      </c>
      <c r="E597" s="99">
        <v>3097196</v>
      </c>
      <c r="F597" s="99">
        <v>68468</v>
      </c>
      <c r="G597" s="100" t="s">
        <v>33</v>
      </c>
      <c r="H597" s="99" t="s">
        <v>618</v>
      </c>
      <c r="I597" s="99" t="s">
        <v>71</v>
      </c>
      <c r="J597" s="99" t="s">
        <v>6178</v>
      </c>
      <c r="K597" s="100" t="s">
        <v>1170</v>
      </c>
      <c r="L597" s="99" t="s">
        <v>7627</v>
      </c>
      <c r="M597" s="101">
        <v>45994.515277777777</v>
      </c>
      <c r="N597" s="101">
        <v>46000.634027777778</v>
      </c>
      <c r="O597" s="100" t="s">
        <v>35</v>
      </c>
      <c r="P597" s="100" t="s">
        <v>35</v>
      </c>
      <c r="Q597" s="99" t="s">
        <v>1414</v>
      </c>
      <c r="R597" s="99" t="s">
        <v>1415</v>
      </c>
      <c r="S597" s="99" t="s">
        <v>9717</v>
      </c>
      <c r="T597" s="99" t="s">
        <v>1172</v>
      </c>
      <c r="U597" s="99">
        <v>32</v>
      </c>
      <c r="V597" s="100" t="str">
        <f>VLOOKUP(D597,TIPOLOGIA!A:F,5,0)</f>
        <v>PRINCIPAL</v>
      </c>
      <c r="W597" s="100" t="str">
        <f>VLOOKUP(D597,TIPOLOGIA!A:F,6,0)</f>
        <v>TERRESTRE</v>
      </c>
      <c r="X597" s="99" t="s">
        <v>1857</v>
      </c>
      <c r="Y597" s="99">
        <v>1</v>
      </c>
      <c r="Z597" s="102">
        <f>IF(T597="SOPORTE_TELEFÓNICO",'TARIFAS 2025'!$B$14,IF(V597="PRINCIPAL",'TARIFAS 2025'!$B$11,IF(V597="INTERMEDIA",'TARIFAS 2025'!$C$11,IF(V597="LEJANA",'TARIFAS 2025'!$D$11))))</f>
        <v>31419</v>
      </c>
      <c r="AA597" s="102">
        <f t="shared" si="9"/>
        <v>31419</v>
      </c>
      <c r="AB597" s="91"/>
      <c r="AC597" s="91"/>
      <c r="AD597" s="91"/>
      <c r="AE597" s="91"/>
      <c r="AF597" s="91"/>
      <c r="AG597" s="91"/>
      <c r="AH597" s="91"/>
      <c r="AI597" s="91"/>
      <c r="AJ597" s="91"/>
      <c r="AK597" s="91"/>
      <c r="AL597" s="91"/>
      <c r="AM597" s="91"/>
      <c r="AN597" s="91"/>
      <c r="AO597" s="91"/>
      <c r="AP597" s="91"/>
      <c r="AQ597" s="91"/>
      <c r="AR597" s="91"/>
      <c r="AS597" s="91"/>
      <c r="AT597" s="91"/>
      <c r="AU597" s="91"/>
      <c r="AV597" s="91"/>
      <c r="AW597" s="91"/>
      <c r="AX597" s="91"/>
      <c r="AY597" s="91"/>
      <c r="AZ597" s="91"/>
      <c r="BA597" s="91"/>
      <c r="BB597" s="91"/>
      <c r="BC597" s="91"/>
      <c r="BD597" s="91"/>
      <c r="BE597" s="91"/>
      <c r="BF597" s="91"/>
      <c r="BG597" s="91"/>
    </row>
    <row r="598" spans="1:59" ht="15.6" x14ac:dyDescent="0.3">
      <c r="A598" s="99" t="s">
        <v>86</v>
      </c>
      <c r="B598" s="100" t="str">
        <f>VLOOKUP(A598,'CENTROS DE COSTOS'!A:D,2,0)</f>
        <v>0036-0002</v>
      </c>
      <c r="C598" s="100" t="str">
        <f>VLOOKUP(A598,'CENTROS DE COSTOS'!A:D,3,0)</f>
        <v>Wompi Eje Cafetero</v>
      </c>
      <c r="D598" s="99">
        <v>17001</v>
      </c>
      <c r="E598" s="99">
        <v>3108805</v>
      </c>
      <c r="F598" s="99">
        <v>25942</v>
      </c>
      <c r="G598" s="100" t="s">
        <v>33</v>
      </c>
      <c r="H598" s="99" t="s">
        <v>126</v>
      </c>
      <c r="I598" s="99" t="s">
        <v>86</v>
      </c>
      <c r="J598" s="99" t="s">
        <v>6179</v>
      </c>
      <c r="K598" s="100" t="s">
        <v>1170</v>
      </c>
      <c r="L598" s="99" t="s">
        <v>7628</v>
      </c>
      <c r="M598" s="101">
        <v>45996.577777777777</v>
      </c>
      <c r="N598" s="101">
        <v>46000.636111111111</v>
      </c>
      <c r="O598" s="100" t="s">
        <v>35</v>
      </c>
      <c r="P598" s="100" t="s">
        <v>35</v>
      </c>
      <c r="Q598" s="99" t="s">
        <v>1414</v>
      </c>
      <c r="R598" s="99" t="s">
        <v>1415</v>
      </c>
      <c r="S598" s="99" t="s">
        <v>9718</v>
      </c>
      <c r="T598" s="99" t="s">
        <v>1172</v>
      </c>
      <c r="U598" s="99">
        <v>16</v>
      </c>
      <c r="V598" s="100" t="str">
        <f>VLOOKUP(D598,TIPOLOGIA!A:F,5,0)</f>
        <v>PRINCIPAL</v>
      </c>
      <c r="W598" s="100" t="str">
        <f>VLOOKUP(D598,TIPOLOGIA!A:F,6,0)</f>
        <v>TERRESTRE</v>
      </c>
      <c r="X598" s="99" t="s">
        <v>1207</v>
      </c>
      <c r="Y598" s="99">
        <v>1</v>
      </c>
      <c r="Z598" s="102">
        <f>IF(T598="SOPORTE_TELEFÓNICO",'TARIFAS 2025'!$B$14,IF(V598="PRINCIPAL",'TARIFAS 2025'!$B$11,IF(V598="INTERMEDIA",'TARIFAS 2025'!$C$11,IF(V598="LEJANA",'TARIFAS 2025'!$D$11))))</f>
        <v>31419</v>
      </c>
      <c r="AA598" s="102">
        <f t="shared" si="9"/>
        <v>31419</v>
      </c>
      <c r="AB598" s="91"/>
      <c r="AC598" s="91"/>
      <c r="AD598" s="91"/>
      <c r="AE598" s="91"/>
      <c r="AF598" s="91"/>
      <c r="AG598" s="91"/>
      <c r="AH598" s="91"/>
      <c r="AI598" s="91"/>
      <c r="AJ598" s="91"/>
      <c r="AK598" s="91"/>
      <c r="AL598" s="91"/>
      <c r="AM598" s="91"/>
      <c r="AN598" s="91"/>
      <c r="AO598" s="91"/>
      <c r="AP598" s="91"/>
      <c r="AQ598" s="91"/>
      <c r="AR598" s="91"/>
      <c r="AS598" s="91"/>
      <c r="AT598" s="91"/>
      <c r="AU598" s="91"/>
      <c r="AV598" s="91"/>
      <c r="AW598" s="91"/>
      <c r="AX598" s="91"/>
      <c r="AY598" s="91"/>
      <c r="AZ598" s="91"/>
      <c r="BA598" s="91"/>
      <c r="BB598" s="91"/>
      <c r="BC598" s="91"/>
      <c r="BD598" s="91"/>
      <c r="BE598" s="91"/>
      <c r="BF598" s="91"/>
      <c r="BG598" s="91"/>
    </row>
    <row r="599" spans="1:59" ht="15.6" x14ac:dyDescent="0.3">
      <c r="A599" s="99" t="s">
        <v>94</v>
      </c>
      <c r="B599" s="100" t="str">
        <f>VLOOKUP(A599,'CENTROS DE COSTOS'!A:D,2,0)</f>
        <v>0036-0001</v>
      </c>
      <c r="C599" s="100" t="str">
        <f>VLOOKUP(A599,'CENTROS DE COSTOS'!A:D,3,0)</f>
        <v>Wompi Costa</v>
      </c>
      <c r="D599" s="99">
        <v>47001</v>
      </c>
      <c r="E599" s="99">
        <v>3099591</v>
      </c>
      <c r="F599" s="99">
        <v>76036</v>
      </c>
      <c r="G599" s="100" t="s">
        <v>33</v>
      </c>
      <c r="H599" s="99" t="s">
        <v>787</v>
      </c>
      <c r="I599" s="99" t="s">
        <v>94</v>
      </c>
      <c r="J599" s="99" t="s">
        <v>6180</v>
      </c>
      <c r="K599" s="100" t="s">
        <v>1170</v>
      </c>
      <c r="L599" s="99" t="s">
        <v>7629</v>
      </c>
      <c r="M599" s="101">
        <v>45995.333333333343</v>
      </c>
      <c r="N599" s="101">
        <v>46000.645833333343</v>
      </c>
      <c r="O599" s="100" t="s">
        <v>35</v>
      </c>
      <c r="P599" s="100" t="s">
        <v>35</v>
      </c>
      <c r="Q599" s="99" t="s">
        <v>1414</v>
      </c>
      <c r="R599" s="99" t="s">
        <v>1415</v>
      </c>
      <c r="S599" s="99" t="s">
        <v>9719</v>
      </c>
      <c r="T599" s="99" t="s">
        <v>1172</v>
      </c>
      <c r="U599" s="99">
        <v>32</v>
      </c>
      <c r="V599" s="100" t="str">
        <f>VLOOKUP(D599,TIPOLOGIA!A:F,5,0)</f>
        <v>PRINCIPAL</v>
      </c>
      <c r="W599" s="100" t="str">
        <f>VLOOKUP(D599,TIPOLOGIA!A:F,6,0)</f>
        <v>TERRESTRE</v>
      </c>
      <c r="X599" s="99" t="s">
        <v>1284</v>
      </c>
      <c r="Y599" s="99">
        <v>1</v>
      </c>
      <c r="Z599" s="102">
        <f>IF(T599="SOPORTE_TELEFÓNICO",'TARIFAS 2025'!$B$14,IF(V599="PRINCIPAL",'TARIFAS 2025'!$B$11,IF(V599="INTERMEDIA",'TARIFAS 2025'!$C$11,IF(V599="LEJANA",'TARIFAS 2025'!$D$11))))</f>
        <v>31419</v>
      </c>
      <c r="AA599" s="102">
        <f t="shared" si="9"/>
        <v>31419</v>
      </c>
      <c r="AB599" s="91"/>
      <c r="AC599" s="91"/>
      <c r="AD599" s="91"/>
      <c r="AE599" s="91"/>
      <c r="AF599" s="91"/>
      <c r="AG599" s="91"/>
      <c r="AH599" s="91"/>
      <c r="AI599" s="91"/>
      <c r="AJ599" s="91"/>
      <c r="AK599" s="91"/>
      <c r="AL599" s="91"/>
      <c r="AM599" s="91"/>
      <c r="AN599" s="91"/>
      <c r="AO599" s="91"/>
      <c r="AP599" s="91"/>
      <c r="AQ599" s="91"/>
      <c r="AR599" s="91"/>
      <c r="AS599" s="91"/>
      <c r="AT599" s="91"/>
      <c r="AU599" s="91"/>
      <c r="AV599" s="91"/>
      <c r="AW599" s="91"/>
      <c r="AX599" s="91"/>
      <c r="AY599" s="91"/>
      <c r="AZ599" s="91"/>
      <c r="BA599" s="91"/>
      <c r="BB599" s="91"/>
      <c r="BC599" s="91"/>
      <c r="BD599" s="91"/>
      <c r="BE599" s="91"/>
      <c r="BF599" s="91"/>
      <c r="BG599" s="91"/>
    </row>
    <row r="600" spans="1:59" ht="15.6" x14ac:dyDescent="0.3">
      <c r="A600" s="99" t="s">
        <v>74</v>
      </c>
      <c r="B600" s="100" t="str">
        <f>VLOOKUP(A600,'CENTROS DE COSTOS'!A:D,2,0)</f>
        <v>0036-0007</v>
      </c>
      <c r="C600" s="100" t="str">
        <f>VLOOKUP(A600,'CENTROS DE COSTOS'!A:D,3,0)</f>
        <v>Wompi Santander</v>
      </c>
      <c r="D600" s="99">
        <v>68001</v>
      </c>
      <c r="E600" s="99">
        <v>3111255</v>
      </c>
      <c r="F600" s="99">
        <v>31580</v>
      </c>
      <c r="G600" s="100" t="s">
        <v>33</v>
      </c>
      <c r="H600" s="99" t="s">
        <v>963</v>
      </c>
      <c r="I600" s="99" t="s">
        <v>74</v>
      </c>
      <c r="J600" s="99" t="s">
        <v>6181</v>
      </c>
      <c r="K600" s="100" t="s">
        <v>1170</v>
      </c>
      <c r="L600" s="99" t="s">
        <v>7630</v>
      </c>
      <c r="M600" s="101">
        <v>46000.333333333343</v>
      </c>
      <c r="N600" s="101">
        <v>46000.647222222222</v>
      </c>
      <c r="O600" s="100" t="s">
        <v>35</v>
      </c>
      <c r="P600" s="100" t="s">
        <v>35</v>
      </c>
      <c r="Q600" s="99" t="s">
        <v>1414</v>
      </c>
      <c r="R600" s="99" t="s">
        <v>1415</v>
      </c>
      <c r="S600" s="99" t="s">
        <v>9720</v>
      </c>
      <c r="T600" s="99" t="s">
        <v>1172</v>
      </c>
      <c r="U600" s="99">
        <v>24</v>
      </c>
      <c r="V600" s="100" t="str">
        <f>VLOOKUP(D600,TIPOLOGIA!A:F,5,0)</f>
        <v>PRINCIPAL</v>
      </c>
      <c r="W600" s="100" t="str">
        <f>VLOOKUP(D600,TIPOLOGIA!A:F,6,0)</f>
        <v>TERRESTRE</v>
      </c>
      <c r="X600" s="99" t="s">
        <v>1182</v>
      </c>
      <c r="Y600" s="99">
        <v>1</v>
      </c>
      <c r="Z600" s="102">
        <f>IF(T600="SOPORTE_TELEFÓNICO",'TARIFAS 2025'!$B$14,IF(V600="PRINCIPAL",'TARIFAS 2025'!$B$11,IF(V600="INTERMEDIA",'TARIFAS 2025'!$C$11,IF(V600="LEJANA",'TARIFAS 2025'!$D$11))))</f>
        <v>31419</v>
      </c>
      <c r="AA600" s="102">
        <f t="shared" si="9"/>
        <v>31419</v>
      </c>
      <c r="AB600" s="91"/>
      <c r="AC600" s="91"/>
      <c r="AD600" s="91"/>
      <c r="AE600" s="91"/>
      <c r="AF600" s="91"/>
      <c r="AG600" s="91"/>
      <c r="AH600" s="91"/>
      <c r="AI600" s="91"/>
      <c r="AJ600" s="91"/>
      <c r="AK600" s="91"/>
      <c r="AL600" s="91"/>
      <c r="AM600" s="91"/>
      <c r="AN600" s="91"/>
      <c r="AO600" s="91"/>
      <c r="AP600" s="91"/>
      <c r="AQ600" s="91"/>
      <c r="AR600" s="91"/>
      <c r="AS600" s="91"/>
      <c r="AT600" s="91"/>
      <c r="AU600" s="91"/>
      <c r="AV600" s="91"/>
      <c r="AW600" s="91"/>
      <c r="AX600" s="91"/>
      <c r="AY600" s="91"/>
      <c r="AZ600" s="91"/>
      <c r="BA600" s="91"/>
      <c r="BB600" s="91"/>
      <c r="BC600" s="91"/>
      <c r="BD600" s="91"/>
      <c r="BE600" s="91"/>
      <c r="BF600" s="91"/>
      <c r="BG600" s="91"/>
    </row>
    <row r="601" spans="1:59" ht="15.6" x14ac:dyDescent="0.3">
      <c r="A601" s="99" t="s">
        <v>68</v>
      </c>
      <c r="B601" s="100" t="str">
        <f>VLOOKUP(A601,'CENTROS DE COSTOS'!A:D,2,0)</f>
        <v>0036-0001</v>
      </c>
      <c r="C601" s="100" t="str">
        <f>VLOOKUP(A601,'CENTROS DE COSTOS'!A:D,3,0)</f>
        <v>Wompi Costa</v>
      </c>
      <c r="D601" s="99">
        <v>8520</v>
      </c>
      <c r="E601" s="99">
        <v>3103339</v>
      </c>
      <c r="F601" s="99">
        <v>51516</v>
      </c>
      <c r="G601" s="100" t="s">
        <v>33</v>
      </c>
      <c r="H601" s="99" t="s">
        <v>253</v>
      </c>
      <c r="I601" s="99" t="s">
        <v>262</v>
      </c>
      <c r="J601" s="99" t="s">
        <v>1927</v>
      </c>
      <c r="K601" s="100" t="s">
        <v>1170</v>
      </c>
      <c r="L601" s="99" t="s">
        <v>7631</v>
      </c>
      <c r="M601" s="101">
        <v>45995.524305555547</v>
      </c>
      <c r="N601" s="101">
        <v>46000.65</v>
      </c>
      <c r="O601" s="100" t="s">
        <v>35</v>
      </c>
      <c r="P601" s="100" t="s">
        <v>35</v>
      </c>
      <c r="Q601" s="99" t="s">
        <v>1414</v>
      </c>
      <c r="R601" s="99" t="s">
        <v>1415</v>
      </c>
      <c r="S601" s="99" t="s">
        <v>9721</v>
      </c>
      <c r="T601" s="99" t="s">
        <v>1416</v>
      </c>
      <c r="U601" s="99">
        <v>16</v>
      </c>
      <c r="V601" s="100" t="str">
        <f>VLOOKUP(D601,TIPOLOGIA!A:F,5,0)</f>
        <v>INTERMEDIA</v>
      </c>
      <c r="W601" s="100" t="str">
        <f>VLOOKUP(D601,TIPOLOGIA!A:F,6,0)</f>
        <v>TERRESTRE</v>
      </c>
      <c r="X601" s="99" t="s">
        <v>1464</v>
      </c>
      <c r="Y601" s="99">
        <v>1</v>
      </c>
      <c r="Z601" s="102">
        <f>IF(T601="SOPORTE_TELEFÓNICO",'TARIFAS 2025'!$B$14,IF(V601="PRINCIPAL",'TARIFAS 2025'!$B$11,IF(V601="INTERMEDIA",'TARIFAS 2025'!$C$11,IF(V601="LEJANA",'TARIFAS 2025'!$D$11))))</f>
        <v>36351</v>
      </c>
      <c r="AA601" s="102">
        <f t="shared" si="9"/>
        <v>36351</v>
      </c>
      <c r="AB601" s="91"/>
      <c r="AC601" s="91"/>
      <c r="AD601" s="91"/>
      <c r="AE601" s="91"/>
      <c r="AF601" s="91"/>
      <c r="AG601" s="91"/>
      <c r="AH601" s="91"/>
      <c r="AI601" s="91"/>
      <c r="AJ601" s="91"/>
      <c r="AK601" s="91"/>
      <c r="AL601" s="91"/>
      <c r="AM601" s="91"/>
      <c r="AN601" s="91"/>
      <c r="AO601" s="91"/>
      <c r="AP601" s="91"/>
      <c r="AQ601" s="91"/>
      <c r="AR601" s="91"/>
      <c r="AS601" s="91"/>
      <c r="AT601" s="91"/>
      <c r="AU601" s="91"/>
      <c r="AV601" s="91"/>
      <c r="AW601" s="91"/>
      <c r="AX601" s="91"/>
      <c r="AY601" s="91"/>
      <c r="AZ601" s="91"/>
      <c r="BA601" s="91"/>
      <c r="BB601" s="91"/>
      <c r="BC601" s="91"/>
      <c r="BD601" s="91"/>
      <c r="BE601" s="91"/>
      <c r="BF601" s="91"/>
      <c r="BG601" s="91"/>
    </row>
    <row r="602" spans="1:59" ht="15.6" x14ac:dyDescent="0.3">
      <c r="A602" s="99" t="s">
        <v>86</v>
      </c>
      <c r="B602" s="100" t="str">
        <f>VLOOKUP(A602,'CENTROS DE COSTOS'!A:D,2,0)</f>
        <v>0036-0002</v>
      </c>
      <c r="C602" s="100" t="str">
        <f>VLOOKUP(A602,'CENTROS DE COSTOS'!A:D,3,0)</f>
        <v>Wompi Eje Cafetero</v>
      </c>
      <c r="D602" s="99">
        <v>17616</v>
      </c>
      <c r="E602" s="99">
        <v>3096016</v>
      </c>
      <c r="F602" s="99">
        <v>50417</v>
      </c>
      <c r="G602" s="100" t="s">
        <v>33</v>
      </c>
      <c r="H602" s="99" t="s">
        <v>126</v>
      </c>
      <c r="I602" s="99" t="s">
        <v>458</v>
      </c>
      <c r="J602" s="99" t="s">
        <v>6182</v>
      </c>
      <c r="K602" s="100" t="s">
        <v>1170</v>
      </c>
      <c r="L602" s="99" t="s">
        <v>7632</v>
      </c>
      <c r="M602" s="101">
        <v>45994.423611111109</v>
      </c>
      <c r="N602" s="101">
        <v>46000.650694444441</v>
      </c>
      <c r="O602" s="100" t="s">
        <v>35</v>
      </c>
      <c r="P602" s="100" t="s">
        <v>35</v>
      </c>
      <c r="Q602" s="99" t="s">
        <v>1414</v>
      </c>
      <c r="R602" s="99" t="s">
        <v>1415</v>
      </c>
      <c r="S602" s="99" t="s">
        <v>9722</v>
      </c>
      <c r="T602" s="99" t="s">
        <v>1416</v>
      </c>
      <c r="U602" s="99">
        <v>24</v>
      </c>
      <c r="V602" s="100" t="str">
        <f>VLOOKUP(D602,TIPOLOGIA!A:F,5,0)</f>
        <v>INTERMEDIA</v>
      </c>
      <c r="W602" s="100" t="str">
        <f>VLOOKUP(D602,TIPOLOGIA!A:F,6,0)</f>
        <v>TERRESTRE</v>
      </c>
      <c r="X602" s="99" t="s">
        <v>1464</v>
      </c>
      <c r="Y602" s="99">
        <v>1</v>
      </c>
      <c r="Z602" s="102">
        <f>IF(T602="SOPORTE_TELEFÓNICO",'TARIFAS 2025'!$B$14,IF(V602="PRINCIPAL",'TARIFAS 2025'!$B$11,IF(V602="INTERMEDIA",'TARIFAS 2025'!$C$11,IF(V602="LEJANA",'TARIFAS 2025'!$D$11))))</f>
        <v>36351</v>
      </c>
      <c r="AA602" s="102">
        <f t="shared" si="9"/>
        <v>36351</v>
      </c>
      <c r="AB602" s="91"/>
      <c r="AC602" s="91"/>
      <c r="AD602" s="91"/>
      <c r="AE602" s="91"/>
      <c r="AF602" s="91"/>
      <c r="AG602" s="91"/>
      <c r="AH602" s="91"/>
      <c r="AI602" s="91"/>
      <c r="AJ602" s="91"/>
      <c r="AK602" s="91"/>
      <c r="AL602" s="91"/>
      <c r="AM602" s="91"/>
      <c r="AN602" s="91"/>
      <c r="AO602" s="91"/>
      <c r="AP602" s="91"/>
      <c r="AQ602" s="91"/>
      <c r="AR602" s="91"/>
      <c r="AS602" s="91"/>
      <c r="AT602" s="91"/>
      <c r="AU602" s="91"/>
      <c r="AV602" s="91"/>
      <c r="AW602" s="91"/>
      <c r="AX602" s="91"/>
      <c r="AY602" s="91"/>
      <c r="AZ602" s="91"/>
      <c r="BA602" s="91"/>
      <c r="BB602" s="91"/>
      <c r="BC602" s="91"/>
      <c r="BD602" s="91"/>
      <c r="BE602" s="91"/>
      <c r="BF602" s="91"/>
      <c r="BG602" s="91"/>
    </row>
    <row r="603" spans="1:59" ht="15.6" x14ac:dyDescent="0.3">
      <c r="A603" s="99" t="s">
        <v>86</v>
      </c>
      <c r="B603" s="100" t="str">
        <f>VLOOKUP(A603,'CENTROS DE COSTOS'!A:D,2,0)</f>
        <v>0036-0002</v>
      </c>
      <c r="C603" s="100" t="str">
        <f>VLOOKUP(A603,'CENTROS DE COSTOS'!A:D,3,0)</f>
        <v>Wompi Eje Cafetero</v>
      </c>
      <c r="D603" s="99">
        <v>17873</v>
      </c>
      <c r="E603" s="99">
        <v>3110267</v>
      </c>
      <c r="F603" s="99">
        <v>14807</v>
      </c>
      <c r="G603" s="100" t="s">
        <v>33</v>
      </c>
      <c r="H603" s="99" t="s">
        <v>126</v>
      </c>
      <c r="I603" s="99" t="s">
        <v>463</v>
      </c>
      <c r="J603" s="99" t="s">
        <v>3497</v>
      </c>
      <c r="K603" s="100" t="s">
        <v>1170</v>
      </c>
      <c r="L603" s="99" t="s">
        <v>7633</v>
      </c>
      <c r="M603" s="101">
        <v>46000.333333333343</v>
      </c>
      <c r="N603" s="101">
        <v>46000.652777777781</v>
      </c>
      <c r="O603" s="100" t="s">
        <v>35</v>
      </c>
      <c r="P603" s="100" t="s">
        <v>35</v>
      </c>
      <c r="Q603" s="99" t="s">
        <v>1414</v>
      </c>
      <c r="R603" s="99" t="s">
        <v>1415</v>
      </c>
      <c r="S603" s="99" t="s">
        <v>9723</v>
      </c>
      <c r="T603" s="99" t="s">
        <v>1172</v>
      </c>
      <c r="U603" s="99">
        <v>64</v>
      </c>
      <c r="V603" s="100" t="str">
        <f>VLOOKUP(D603,TIPOLOGIA!A:F,5,0)</f>
        <v>PRINCIPAL</v>
      </c>
      <c r="W603" s="100" t="str">
        <f>VLOOKUP(D603,TIPOLOGIA!A:F,6,0)</f>
        <v>TERRESTRE</v>
      </c>
      <c r="X603" s="99" t="s">
        <v>1207</v>
      </c>
      <c r="Y603" s="99">
        <v>1</v>
      </c>
      <c r="Z603" s="102">
        <f>IF(T603="SOPORTE_TELEFÓNICO",'TARIFAS 2025'!$B$14,IF(V603="PRINCIPAL",'TARIFAS 2025'!$B$11,IF(V603="INTERMEDIA",'TARIFAS 2025'!$C$11,IF(V603="LEJANA",'TARIFAS 2025'!$D$11))))</f>
        <v>31419</v>
      </c>
      <c r="AA603" s="102">
        <f t="shared" si="9"/>
        <v>31419</v>
      </c>
      <c r="AB603" s="91"/>
      <c r="AC603" s="91"/>
      <c r="AD603" s="91"/>
      <c r="AE603" s="91"/>
      <c r="AF603" s="91"/>
      <c r="AG603" s="91"/>
      <c r="AH603" s="91"/>
      <c r="AI603" s="91"/>
      <c r="AJ603" s="91"/>
      <c r="AK603" s="91"/>
      <c r="AL603" s="91"/>
      <c r="AM603" s="91"/>
      <c r="AN603" s="91"/>
      <c r="AO603" s="91"/>
      <c r="AP603" s="91"/>
      <c r="AQ603" s="91"/>
      <c r="AR603" s="91"/>
      <c r="AS603" s="91"/>
      <c r="AT603" s="91"/>
      <c r="AU603" s="91"/>
      <c r="AV603" s="91"/>
      <c r="AW603" s="91"/>
      <c r="AX603" s="91"/>
      <c r="AY603" s="91"/>
      <c r="AZ603" s="91"/>
      <c r="BA603" s="91"/>
      <c r="BB603" s="91"/>
      <c r="BC603" s="91"/>
      <c r="BD603" s="91"/>
      <c r="BE603" s="91"/>
      <c r="BF603" s="91"/>
      <c r="BG603" s="91"/>
    </row>
    <row r="604" spans="1:59" ht="15.6" x14ac:dyDescent="0.3">
      <c r="A604" s="99" t="s">
        <v>88</v>
      </c>
      <c r="B604" s="100" t="str">
        <f>VLOOKUP(A604,'CENTROS DE COSTOS'!A:D,2,0)</f>
        <v>0036-0005</v>
      </c>
      <c r="C604" s="100" t="str">
        <f>VLOOKUP(A604,'CENTROS DE COSTOS'!A:D,3,0)</f>
        <v>Wompi Noroccidente</v>
      </c>
      <c r="D604" s="99">
        <v>5615</v>
      </c>
      <c r="E604" s="99">
        <v>3093377</v>
      </c>
      <c r="F604" s="99">
        <v>42367</v>
      </c>
      <c r="G604" s="100" t="s">
        <v>33</v>
      </c>
      <c r="H604" s="99" t="s">
        <v>120</v>
      </c>
      <c r="I604" s="99" t="s">
        <v>134</v>
      </c>
      <c r="J604" s="99" t="s">
        <v>1739</v>
      </c>
      <c r="K604" s="100" t="s">
        <v>1170</v>
      </c>
      <c r="L604" s="99" t="s">
        <v>7634</v>
      </c>
      <c r="M604" s="101">
        <v>45993.7</v>
      </c>
      <c r="N604" s="101">
        <v>46000.655555555553</v>
      </c>
      <c r="O604" s="100" t="s">
        <v>35</v>
      </c>
      <c r="P604" s="100" t="s">
        <v>35</v>
      </c>
      <c r="Q604" s="99" t="s">
        <v>1414</v>
      </c>
      <c r="R604" s="99" t="s">
        <v>1415</v>
      </c>
      <c r="S604" s="99" t="s">
        <v>9724</v>
      </c>
      <c r="T604" s="99" t="s">
        <v>1416</v>
      </c>
      <c r="U604" s="99">
        <v>32</v>
      </c>
      <c r="V604" s="100" t="str">
        <f>VLOOKUP(D604,TIPOLOGIA!A:F,5,0)</f>
        <v>INTERMEDIA</v>
      </c>
      <c r="W604" s="100" t="str">
        <f>VLOOKUP(D604,TIPOLOGIA!A:F,6,0)</f>
        <v>TERRESTRE</v>
      </c>
      <c r="X604" s="99" t="s">
        <v>2254</v>
      </c>
      <c r="Y604" s="99">
        <v>1</v>
      </c>
      <c r="Z604" s="102">
        <f>IF(T604="SOPORTE_TELEFÓNICO",'TARIFAS 2025'!$B$14,IF(V604="PRINCIPAL",'TARIFAS 2025'!$B$11,IF(V604="INTERMEDIA",'TARIFAS 2025'!$C$11,IF(V604="LEJANA",'TARIFAS 2025'!$D$11))))</f>
        <v>36351</v>
      </c>
      <c r="AA604" s="102">
        <f t="shared" si="9"/>
        <v>36351</v>
      </c>
      <c r="AB604" s="91"/>
      <c r="AC604" s="91"/>
      <c r="AD604" s="91"/>
      <c r="AE604" s="91"/>
      <c r="AF604" s="91"/>
      <c r="AG604" s="91"/>
      <c r="AH604" s="91"/>
      <c r="AI604" s="91"/>
      <c r="AJ604" s="91"/>
      <c r="AK604" s="91"/>
      <c r="AL604" s="91"/>
      <c r="AM604" s="91"/>
      <c r="AN604" s="91"/>
      <c r="AO604" s="91"/>
      <c r="AP604" s="91"/>
      <c r="AQ604" s="91"/>
      <c r="AR604" s="91"/>
      <c r="AS604" s="91"/>
      <c r="AT604" s="91"/>
      <c r="AU604" s="91"/>
      <c r="AV604" s="91"/>
      <c r="AW604" s="91"/>
      <c r="AX604" s="91"/>
      <c r="AY604" s="91"/>
      <c r="AZ604" s="91"/>
      <c r="BA604" s="91"/>
      <c r="BB604" s="91"/>
      <c r="BC604" s="91"/>
      <c r="BD604" s="91"/>
      <c r="BE604" s="91"/>
      <c r="BF604" s="91"/>
      <c r="BG604" s="91"/>
    </row>
    <row r="605" spans="1:59" ht="15.6" x14ac:dyDescent="0.3">
      <c r="A605" s="99" t="s">
        <v>71</v>
      </c>
      <c r="B605" s="100" t="str">
        <f>VLOOKUP(A605,'CENTROS DE COSTOS'!A:D,2,0)</f>
        <v>0036-0004</v>
      </c>
      <c r="C605" s="100" t="str">
        <f>VLOOKUP(A605,'CENTROS DE COSTOS'!A:D,3,0)</f>
        <v>Wompi Centro</v>
      </c>
      <c r="D605" s="99">
        <v>25754</v>
      </c>
      <c r="E605" s="99">
        <v>3097386</v>
      </c>
      <c r="F605" s="99">
        <v>43560</v>
      </c>
      <c r="G605" s="100" t="s">
        <v>33</v>
      </c>
      <c r="H605" s="99" t="s">
        <v>618</v>
      </c>
      <c r="I605" s="99" t="s">
        <v>698</v>
      </c>
      <c r="J605" s="99" t="s">
        <v>6183</v>
      </c>
      <c r="K605" s="100" t="s">
        <v>1170</v>
      </c>
      <c r="L605" s="99" t="s">
        <v>7635</v>
      </c>
      <c r="M605" s="101">
        <v>45994.554861111108</v>
      </c>
      <c r="N605" s="101">
        <v>46000.655555555553</v>
      </c>
      <c r="O605" s="100" t="s">
        <v>35</v>
      </c>
      <c r="P605" s="100" t="s">
        <v>35</v>
      </c>
      <c r="Q605" s="99" t="s">
        <v>1414</v>
      </c>
      <c r="R605" s="99" t="s">
        <v>1415</v>
      </c>
      <c r="S605" s="99" t="s">
        <v>9725</v>
      </c>
      <c r="T605" s="99" t="s">
        <v>1172</v>
      </c>
      <c r="U605" s="99">
        <v>32</v>
      </c>
      <c r="V605" s="100" t="str">
        <f>VLOOKUP(D605,TIPOLOGIA!A:F,5,0)</f>
        <v>PRINCIPAL</v>
      </c>
      <c r="W605" s="100" t="str">
        <f>VLOOKUP(D605,TIPOLOGIA!A:F,6,0)</f>
        <v>TERRESTRE</v>
      </c>
      <c r="X605" s="99" t="s">
        <v>1179</v>
      </c>
      <c r="Y605" s="99">
        <v>1</v>
      </c>
      <c r="Z605" s="102">
        <f>IF(T605="SOPORTE_TELEFÓNICO",'TARIFAS 2025'!$B$14,IF(V605="PRINCIPAL",'TARIFAS 2025'!$B$11,IF(V605="INTERMEDIA",'TARIFAS 2025'!$C$11,IF(V605="LEJANA",'TARIFAS 2025'!$D$11))))</f>
        <v>31419</v>
      </c>
      <c r="AA605" s="102">
        <f t="shared" si="9"/>
        <v>31419</v>
      </c>
      <c r="AB605" s="91"/>
      <c r="AC605" s="91"/>
      <c r="AD605" s="91"/>
      <c r="AE605" s="91"/>
      <c r="AF605" s="91"/>
      <c r="AG605" s="91"/>
      <c r="AH605" s="91"/>
      <c r="AI605" s="91"/>
      <c r="AJ605" s="91"/>
      <c r="AK605" s="91"/>
      <c r="AL605" s="91"/>
      <c r="AM605" s="91"/>
      <c r="AN605" s="91"/>
      <c r="AO605" s="91"/>
      <c r="AP605" s="91"/>
      <c r="AQ605" s="91"/>
      <c r="AR605" s="91"/>
      <c r="AS605" s="91"/>
      <c r="AT605" s="91"/>
      <c r="AU605" s="91"/>
      <c r="AV605" s="91"/>
      <c r="AW605" s="91"/>
      <c r="AX605" s="91"/>
      <c r="AY605" s="91"/>
      <c r="AZ605" s="91"/>
      <c r="BA605" s="91"/>
      <c r="BB605" s="91"/>
      <c r="BC605" s="91"/>
      <c r="BD605" s="91"/>
      <c r="BE605" s="91"/>
      <c r="BF605" s="91"/>
      <c r="BG605" s="91"/>
    </row>
    <row r="606" spans="1:59" ht="15.6" x14ac:dyDescent="0.3">
      <c r="A606" s="99" t="s">
        <v>74</v>
      </c>
      <c r="B606" s="100" t="str">
        <f>VLOOKUP(A606,'CENTROS DE COSTOS'!A:D,2,0)</f>
        <v>0036-0007</v>
      </c>
      <c r="C606" s="100" t="str">
        <f>VLOOKUP(A606,'CENTROS DE COSTOS'!A:D,3,0)</f>
        <v>Wompi Santander</v>
      </c>
      <c r="D606" s="99">
        <v>68001</v>
      </c>
      <c r="E606" s="99">
        <v>3111422</v>
      </c>
      <c r="F606" s="99">
        <v>72624</v>
      </c>
      <c r="G606" s="100" t="s">
        <v>33</v>
      </c>
      <c r="H606" s="99" t="s">
        <v>963</v>
      </c>
      <c r="I606" s="99" t="s">
        <v>74</v>
      </c>
      <c r="J606" s="99" t="s">
        <v>6184</v>
      </c>
      <c r="K606" s="100" t="s">
        <v>1170</v>
      </c>
      <c r="L606" s="99" t="s">
        <v>7636</v>
      </c>
      <c r="M606" s="101">
        <v>46000.333333333343</v>
      </c>
      <c r="N606" s="101">
        <v>46000.662499999999</v>
      </c>
      <c r="O606" s="100" t="s">
        <v>35</v>
      </c>
      <c r="P606" s="100" t="s">
        <v>35</v>
      </c>
      <c r="Q606" s="99" t="s">
        <v>1414</v>
      </c>
      <c r="R606" s="99" t="s">
        <v>1415</v>
      </c>
      <c r="S606" s="99" t="s">
        <v>9726</v>
      </c>
      <c r="T606" s="99" t="s">
        <v>1172</v>
      </c>
      <c r="U606" s="99">
        <v>32</v>
      </c>
      <c r="V606" s="100" t="str">
        <f>VLOOKUP(D606,TIPOLOGIA!A:F,5,0)</f>
        <v>PRINCIPAL</v>
      </c>
      <c r="W606" s="100" t="str">
        <f>VLOOKUP(D606,TIPOLOGIA!A:F,6,0)</f>
        <v>TERRESTRE</v>
      </c>
      <c r="X606" s="99" t="s">
        <v>1182</v>
      </c>
      <c r="Y606" s="99">
        <v>1</v>
      </c>
      <c r="Z606" s="102">
        <f>IF(T606="SOPORTE_TELEFÓNICO",'TARIFAS 2025'!$B$14,IF(V606="PRINCIPAL",'TARIFAS 2025'!$B$11,IF(V606="INTERMEDIA",'TARIFAS 2025'!$C$11,IF(V606="LEJANA",'TARIFAS 2025'!$D$11))))</f>
        <v>31419</v>
      </c>
      <c r="AA606" s="102">
        <f t="shared" si="9"/>
        <v>31419</v>
      </c>
      <c r="AB606" s="91"/>
      <c r="AC606" s="91"/>
      <c r="AD606" s="91"/>
      <c r="AE606" s="91"/>
      <c r="AF606" s="91"/>
      <c r="AG606" s="91"/>
      <c r="AH606" s="91"/>
      <c r="AI606" s="91"/>
      <c r="AJ606" s="91"/>
      <c r="AK606" s="91"/>
      <c r="AL606" s="91"/>
      <c r="AM606" s="91"/>
      <c r="AN606" s="91"/>
      <c r="AO606" s="91"/>
      <c r="AP606" s="91"/>
      <c r="AQ606" s="91"/>
      <c r="AR606" s="91"/>
      <c r="AS606" s="91"/>
      <c r="AT606" s="91"/>
      <c r="AU606" s="91"/>
      <c r="AV606" s="91"/>
      <c r="AW606" s="91"/>
      <c r="AX606" s="91"/>
      <c r="AY606" s="91"/>
      <c r="AZ606" s="91"/>
      <c r="BA606" s="91"/>
      <c r="BB606" s="91"/>
      <c r="BC606" s="91"/>
      <c r="BD606" s="91"/>
      <c r="BE606" s="91"/>
      <c r="BF606" s="91"/>
      <c r="BG606" s="91"/>
    </row>
    <row r="607" spans="1:59" ht="15.6" x14ac:dyDescent="0.3">
      <c r="A607" s="99" t="s">
        <v>88</v>
      </c>
      <c r="B607" s="100" t="str">
        <f>VLOOKUP(A607,'CENTROS DE COSTOS'!A:D,2,0)</f>
        <v>0036-0005</v>
      </c>
      <c r="C607" s="100" t="str">
        <f>VLOOKUP(A607,'CENTROS DE COSTOS'!A:D,3,0)</f>
        <v>Wompi Noroccidente</v>
      </c>
      <c r="D607" s="99">
        <v>5088</v>
      </c>
      <c r="E607" s="99">
        <v>3043380</v>
      </c>
      <c r="F607" s="99">
        <v>61335</v>
      </c>
      <c r="G607" s="100" t="s">
        <v>33</v>
      </c>
      <c r="H607" s="99" t="s">
        <v>120</v>
      </c>
      <c r="I607" s="99" t="s">
        <v>155</v>
      </c>
      <c r="J607" s="99" t="s">
        <v>6185</v>
      </c>
      <c r="K607" s="100" t="s">
        <v>1170</v>
      </c>
      <c r="L607" s="99" t="s">
        <v>7637</v>
      </c>
      <c r="M607" s="101">
        <v>45982.333333333343</v>
      </c>
      <c r="N607" s="101">
        <v>46000.67083333333</v>
      </c>
      <c r="O607" s="100" t="s">
        <v>35</v>
      </c>
      <c r="P607" s="100" t="s">
        <v>35</v>
      </c>
      <c r="Q607" s="99" t="s">
        <v>1414</v>
      </c>
      <c r="R607" s="99" t="s">
        <v>1415</v>
      </c>
      <c r="S607" s="99" t="s">
        <v>9727</v>
      </c>
      <c r="T607" s="99" t="s">
        <v>9139</v>
      </c>
      <c r="U607" s="99">
        <v>40</v>
      </c>
      <c r="V607" s="100" t="str">
        <f>VLOOKUP(D607,TIPOLOGIA!A:F,5,0)</f>
        <v>PRINCIPAL</v>
      </c>
      <c r="W607" s="100" t="str">
        <f>VLOOKUP(D607,TIPOLOGIA!A:F,6,0)</f>
        <v>TERRESTRE</v>
      </c>
      <c r="X607" s="99" t="s">
        <v>1417</v>
      </c>
      <c r="Y607" s="99">
        <v>1</v>
      </c>
      <c r="Z607" s="102">
        <f>IF(T607="SOPORTE_TELEFÓNICO",'TARIFAS 2025'!$B$14,IF(V607="PRINCIPAL",'TARIFAS 2025'!$B$11,IF(V607="INTERMEDIA",'TARIFAS 2025'!$C$11,IF(V607="LEJANA",'TARIFAS 2025'!$D$11))))</f>
        <v>31419</v>
      </c>
      <c r="AA607" s="102">
        <f t="shared" si="9"/>
        <v>31419</v>
      </c>
      <c r="AB607" s="91"/>
      <c r="AC607" s="91"/>
      <c r="AD607" s="91"/>
      <c r="AE607" s="91"/>
      <c r="AF607" s="91"/>
      <c r="AG607" s="91"/>
      <c r="AH607" s="91"/>
      <c r="AI607" s="91"/>
      <c r="AJ607" s="91"/>
      <c r="AK607" s="91"/>
      <c r="AL607" s="91"/>
      <c r="AM607" s="91"/>
      <c r="AN607" s="91"/>
      <c r="AO607" s="91"/>
      <c r="AP607" s="91"/>
      <c r="AQ607" s="91"/>
      <c r="AR607" s="91"/>
      <c r="AS607" s="91"/>
      <c r="AT607" s="91"/>
      <c r="AU607" s="91"/>
      <c r="AV607" s="91"/>
      <c r="AW607" s="91"/>
      <c r="AX607" s="91"/>
      <c r="AY607" s="91"/>
      <c r="AZ607" s="91"/>
      <c r="BA607" s="91"/>
      <c r="BB607" s="91"/>
      <c r="BC607" s="91"/>
      <c r="BD607" s="91"/>
      <c r="BE607" s="91"/>
      <c r="BF607" s="91"/>
      <c r="BG607" s="91"/>
    </row>
    <row r="608" spans="1:59" ht="15.6" x14ac:dyDescent="0.3">
      <c r="A608" s="99" t="s">
        <v>88</v>
      </c>
      <c r="B608" s="100" t="str">
        <f>VLOOKUP(A608,'CENTROS DE COSTOS'!A:D,2,0)</f>
        <v>0036-0005</v>
      </c>
      <c r="C608" s="100" t="str">
        <f>VLOOKUP(A608,'CENTROS DE COSTOS'!A:D,3,0)</f>
        <v>Wompi Noroccidente</v>
      </c>
      <c r="D608" s="99">
        <v>5001</v>
      </c>
      <c r="E608" s="99">
        <v>3061322</v>
      </c>
      <c r="F608" s="99">
        <v>73788</v>
      </c>
      <c r="G608" s="100" t="s">
        <v>33</v>
      </c>
      <c r="H608" s="99" t="s">
        <v>120</v>
      </c>
      <c r="I608" s="99" t="s">
        <v>88</v>
      </c>
      <c r="J608" s="99" t="s">
        <v>3488</v>
      </c>
      <c r="K608" s="100" t="s">
        <v>1170</v>
      </c>
      <c r="L608" s="99" t="s">
        <v>7638</v>
      </c>
      <c r="M608" s="101">
        <v>45986.589583333327</v>
      </c>
      <c r="N608" s="101">
        <v>46000.67083333333</v>
      </c>
      <c r="O608" s="100" t="s">
        <v>35</v>
      </c>
      <c r="P608" s="100" t="s">
        <v>35</v>
      </c>
      <c r="Q608" s="99" t="s">
        <v>1414</v>
      </c>
      <c r="R608" s="99" t="s">
        <v>1415</v>
      </c>
      <c r="S608" s="99" t="s">
        <v>9728</v>
      </c>
      <c r="T608" s="99" t="s">
        <v>9139</v>
      </c>
      <c r="U608" s="99">
        <v>40</v>
      </c>
      <c r="V608" s="100" t="str">
        <f>VLOOKUP(D608,TIPOLOGIA!A:F,5,0)</f>
        <v>PRINCIPAL</v>
      </c>
      <c r="W608" s="100" t="str">
        <f>VLOOKUP(D608,TIPOLOGIA!A:F,6,0)</f>
        <v>TERRESTRE</v>
      </c>
      <c r="X608" s="99" t="s">
        <v>1417</v>
      </c>
      <c r="Y608" s="99">
        <v>1</v>
      </c>
      <c r="Z608" s="102">
        <f>IF(T608="SOPORTE_TELEFÓNICO",'TARIFAS 2025'!$B$14,IF(V608="PRINCIPAL",'TARIFAS 2025'!$B$11,IF(V608="INTERMEDIA",'TARIFAS 2025'!$C$11,IF(V608="LEJANA",'TARIFAS 2025'!$D$11))))</f>
        <v>31419</v>
      </c>
      <c r="AA608" s="102">
        <f t="shared" si="9"/>
        <v>31419</v>
      </c>
      <c r="AB608" s="91"/>
      <c r="AC608" s="91"/>
      <c r="AD608" s="91"/>
      <c r="AE608" s="91"/>
      <c r="AF608" s="91"/>
      <c r="AG608" s="91"/>
      <c r="AH608" s="91"/>
      <c r="AI608" s="91"/>
      <c r="AJ608" s="91"/>
      <c r="AK608" s="91"/>
      <c r="AL608" s="91"/>
      <c r="AM608" s="91"/>
      <c r="AN608" s="91"/>
      <c r="AO608" s="91"/>
      <c r="AP608" s="91"/>
      <c r="AQ608" s="91"/>
      <c r="AR608" s="91"/>
      <c r="AS608" s="91"/>
      <c r="AT608" s="91"/>
      <c r="AU608" s="91"/>
      <c r="AV608" s="91"/>
      <c r="AW608" s="91"/>
      <c r="AX608" s="91"/>
      <c r="AY608" s="91"/>
      <c r="AZ608" s="91"/>
      <c r="BA608" s="91"/>
      <c r="BB608" s="91"/>
      <c r="BC608" s="91"/>
      <c r="BD608" s="91"/>
      <c r="BE608" s="91"/>
      <c r="BF608" s="91"/>
      <c r="BG608" s="91"/>
    </row>
    <row r="609" spans="1:59" ht="15.6" x14ac:dyDescent="0.3">
      <c r="A609" s="99" t="s">
        <v>88</v>
      </c>
      <c r="B609" s="100" t="str">
        <f>VLOOKUP(A609,'CENTROS DE COSTOS'!A:D,2,0)</f>
        <v>0036-0005</v>
      </c>
      <c r="C609" s="100" t="str">
        <f>VLOOKUP(A609,'CENTROS DE COSTOS'!A:D,3,0)</f>
        <v>Wompi Noroccidente</v>
      </c>
      <c r="D609" s="99">
        <v>5360</v>
      </c>
      <c r="E609" s="99">
        <v>3103288</v>
      </c>
      <c r="F609" s="99">
        <v>44593</v>
      </c>
      <c r="G609" s="100" t="s">
        <v>33</v>
      </c>
      <c r="H609" s="99" t="s">
        <v>120</v>
      </c>
      <c r="I609" s="99" t="s">
        <v>1339</v>
      </c>
      <c r="J609" s="99" t="s">
        <v>6186</v>
      </c>
      <c r="K609" s="100" t="s">
        <v>1170</v>
      </c>
      <c r="L609" s="99" t="s">
        <v>7639</v>
      </c>
      <c r="M609" s="101">
        <v>45995.568749999999</v>
      </c>
      <c r="N609" s="101">
        <v>46000.671527777777</v>
      </c>
      <c r="O609" s="100" t="s">
        <v>35</v>
      </c>
      <c r="P609" s="100" t="s">
        <v>35</v>
      </c>
      <c r="Q609" s="99" t="s">
        <v>1414</v>
      </c>
      <c r="R609" s="99" t="s">
        <v>1415</v>
      </c>
      <c r="S609" s="99" t="s">
        <v>9729</v>
      </c>
      <c r="T609" s="99" t="s">
        <v>9139</v>
      </c>
      <c r="U609" s="99">
        <v>64</v>
      </c>
      <c r="V609" s="100" t="str">
        <f>VLOOKUP(D609,TIPOLOGIA!A:F,5,0)</f>
        <v>PRINCIPAL</v>
      </c>
      <c r="W609" s="100" t="str">
        <f>VLOOKUP(D609,TIPOLOGIA!A:F,6,0)</f>
        <v>TERRESTRE</v>
      </c>
      <c r="X609" s="99" t="s">
        <v>1417</v>
      </c>
      <c r="Y609" s="99">
        <v>1</v>
      </c>
      <c r="Z609" s="102">
        <f>IF(T609="SOPORTE_TELEFÓNICO",'TARIFAS 2025'!$B$14,IF(V609="PRINCIPAL",'TARIFAS 2025'!$B$11,IF(V609="INTERMEDIA",'TARIFAS 2025'!$C$11,IF(V609="LEJANA",'TARIFAS 2025'!$D$11))))</f>
        <v>31419</v>
      </c>
      <c r="AA609" s="102">
        <f t="shared" si="9"/>
        <v>31419</v>
      </c>
      <c r="AB609" s="91"/>
      <c r="AC609" s="91"/>
      <c r="AD609" s="91"/>
      <c r="AE609" s="91"/>
      <c r="AF609" s="91"/>
      <c r="AG609" s="91"/>
      <c r="AH609" s="91"/>
      <c r="AI609" s="91"/>
      <c r="AJ609" s="91"/>
      <c r="AK609" s="91"/>
      <c r="AL609" s="91"/>
      <c r="AM609" s="91"/>
      <c r="AN609" s="91"/>
      <c r="AO609" s="91"/>
      <c r="AP609" s="91"/>
      <c r="AQ609" s="91"/>
      <c r="AR609" s="91"/>
      <c r="AS609" s="91"/>
      <c r="AT609" s="91"/>
      <c r="AU609" s="91"/>
      <c r="AV609" s="91"/>
      <c r="AW609" s="91"/>
      <c r="AX609" s="91"/>
      <c r="AY609" s="91"/>
      <c r="AZ609" s="91"/>
      <c r="BA609" s="91"/>
      <c r="BB609" s="91"/>
      <c r="BC609" s="91"/>
      <c r="BD609" s="91"/>
      <c r="BE609" s="91"/>
      <c r="BF609" s="91"/>
      <c r="BG609" s="91"/>
    </row>
    <row r="610" spans="1:59" ht="15.6" x14ac:dyDescent="0.3">
      <c r="A610" s="99" t="s">
        <v>88</v>
      </c>
      <c r="B610" s="100" t="str">
        <f>VLOOKUP(A610,'CENTROS DE COSTOS'!A:D,2,0)</f>
        <v>0036-0005</v>
      </c>
      <c r="C610" s="100" t="str">
        <f>VLOOKUP(A610,'CENTROS DE COSTOS'!A:D,3,0)</f>
        <v>Wompi Noroccidente</v>
      </c>
      <c r="D610" s="99">
        <v>5001</v>
      </c>
      <c r="E610" s="99">
        <v>3103667</v>
      </c>
      <c r="F610" s="99">
        <v>69516</v>
      </c>
      <c r="G610" s="100" t="s">
        <v>33</v>
      </c>
      <c r="H610" s="99" t="s">
        <v>120</v>
      </c>
      <c r="I610" s="99" t="s">
        <v>88</v>
      </c>
      <c r="J610" s="99" t="s">
        <v>6187</v>
      </c>
      <c r="K610" s="100" t="s">
        <v>1170</v>
      </c>
      <c r="L610" s="99" t="s">
        <v>7640</v>
      </c>
      <c r="M610" s="101">
        <v>45995.600694444453</v>
      </c>
      <c r="N610" s="101">
        <v>46000.671527777777</v>
      </c>
      <c r="O610" s="100" t="s">
        <v>35</v>
      </c>
      <c r="P610" s="100" t="s">
        <v>35</v>
      </c>
      <c r="Q610" s="99" t="s">
        <v>1414</v>
      </c>
      <c r="R610" s="99" t="s">
        <v>1415</v>
      </c>
      <c r="S610" s="99" t="s">
        <v>9730</v>
      </c>
      <c r="T610" s="99" t="s">
        <v>9139</v>
      </c>
      <c r="U610" s="99">
        <v>32</v>
      </c>
      <c r="V610" s="100" t="str">
        <f>VLOOKUP(D610,TIPOLOGIA!A:F,5,0)</f>
        <v>PRINCIPAL</v>
      </c>
      <c r="W610" s="100" t="str">
        <f>VLOOKUP(D610,TIPOLOGIA!A:F,6,0)</f>
        <v>TERRESTRE</v>
      </c>
      <c r="X610" s="99" t="s">
        <v>1417</v>
      </c>
      <c r="Y610" s="99">
        <v>1</v>
      </c>
      <c r="Z610" s="102">
        <f>IF(T610="SOPORTE_TELEFÓNICO",'TARIFAS 2025'!$B$14,IF(V610="PRINCIPAL",'TARIFAS 2025'!$B$11,IF(V610="INTERMEDIA",'TARIFAS 2025'!$C$11,IF(V610="LEJANA",'TARIFAS 2025'!$D$11))))</f>
        <v>31419</v>
      </c>
      <c r="AA610" s="102">
        <f t="shared" si="9"/>
        <v>31419</v>
      </c>
      <c r="AB610" s="91"/>
      <c r="AC610" s="91"/>
      <c r="AD610" s="91"/>
      <c r="AE610" s="91"/>
      <c r="AF610" s="91"/>
      <c r="AG610" s="91"/>
      <c r="AH610" s="91"/>
      <c r="AI610" s="91"/>
      <c r="AJ610" s="91"/>
      <c r="AK610" s="91"/>
      <c r="AL610" s="91"/>
      <c r="AM610" s="91"/>
      <c r="AN610" s="91"/>
      <c r="AO610" s="91"/>
      <c r="AP610" s="91"/>
      <c r="AQ610" s="91"/>
      <c r="AR610" s="91"/>
      <c r="AS610" s="91"/>
      <c r="AT610" s="91"/>
      <c r="AU610" s="91"/>
      <c r="AV610" s="91"/>
      <c r="AW610" s="91"/>
      <c r="AX610" s="91"/>
      <c r="AY610" s="91"/>
      <c r="AZ610" s="91"/>
      <c r="BA610" s="91"/>
      <c r="BB610" s="91"/>
      <c r="BC610" s="91"/>
      <c r="BD610" s="91"/>
      <c r="BE610" s="91"/>
      <c r="BF610" s="91"/>
      <c r="BG610" s="91"/>
    </row>
    <row r="611" spans="1:59" ht="15.6" x14ac:dyDescent="0.3">
      <c r="A611" s="99" t="s">
        <v>74</v>
      </c>
      <c r="B611" s="100" t="str">
        <f>VLOOKUP(A611,'CENTROS DE COSTOS'!A:D,2,0)</f>
        <v>0036-0007</v>
      </c>
      <c r="C611" s="100" t="str">
        <f>VLOOKUP(A611,'CENTROS DE COSTOS'!A:D,3,0)</f>
        <v>Wompi Santander</v>
      </c>
      <c r="D611" s="99">
        <v>68264</v>
      </c>
      <c r="E611" s="99">
        <v>3090317</v>
      </c>
      <c r="F611" s="99">
        <v>28318</v>
      </c>
      <c r="G611" s="100" t="s">
        <v>33</v>
      </c>
      <c r="H611" s="99" t="s">
        <v>963</v>
      </c>
      <c r="I611" s="99" t="s">
        <v>984</v>
      </c>
      <c r="J611" s="99" t="s">
        <v>6188</v>
      </c>
      <c r="K611" s="100" t="s">
        <v>1170</v>
      </c>
      <c r="L611" s="99" t="s">
        <v>7641</v>
      </c>
      <c r="M611" s="101">
        <v>45993.452777777777</v>
      </c>
      <c r="N611" s="101">
        <v>46000.672222222223</v>
      </c>
      <c r="O611" s="100" t="s">
        <v>35</v>
      </c>
      <c r="P611" s="100" t="s">
        <v>35</v>
      </c>
      <c r="Q611" s="99" t="s">
        <v>1414</v>
      </c>
      <c r="R611" s="99" t="s">
        <v>1415</v>
      </c>
      <c r="S611" s="99" t="s">
        <v>9731</v>
      </c>
      <c r="T611" s="99" t="s">
        <v>1416</v>
      </c>
      <c r="U611" s="99">
        <v>24</v>
      </c>
      <c r="V611" s="100" t="str">
        <f>VLOOKUP(D611,TIPOLOGIA!A:F,5,0)</f>
        <v>LEJANA</v>
      </c>
      <c r="W611" s="100" t="str">
        <f>VLOOKUP(D611,TIPOLOGIA!A:F,6,0)</f>
        <v>TERRESTRE</v>
      </c>
      <c r="X611" s="99" t="s">
        <v>2255</v>
      </c>
      <c r="Y611" s="99">
        <v>1</v>
      </c>
      <c r="Z611" s="102">
        <f>IF(T611="SOPORTE_TELEFÓNICO",'TARIFAS 2025'!$B$14,IF(V611="PRINCIPAL",'TARIFAS 2025'!$B$11,IF(V611="INTERMEDIA",'TARIFAS 2025'!$C$11,IF(V611="LEJANA",'TARIFAS 2025'!$D$11))))</f>
        <v>40250</v>
      </c>
      <c r="AA611" s="102">
        <f t="shared" si="9"/>
        <v>40250</v>
      </c>
      <c r="AB611" s="91"/>
      <c r="AC611" s="91"/>
      <c r="AD611" s="91"/>
      <c r="AE611" s="91"/>
      <c r="AF611" s="91"/>
      <c r="AG611" s="91"/>
      <c r="AH611" s="91"/>
      <c r="AI611" s="91"/>
      <c r="AJ611" s="91"/>
      <c r="AK611" s="91"/>
      <c r="AL611" s="91"/>
      <c r="AM611" s="91"/>
      <c r="AN611" s="91"/>
      <c r="AO611" s="91"/>
      <c r="AP611" s="91"/>
      <c r="AQ611" s="91"/>
      <c r="AR611" s="91"/>
      <c r="AS611" s="91"/>
      <c r="AT611" s="91"/>
      <c r="AU611" s="91"/>
      <c r="AV611" s="91"/>
      <c r="AW611" s="91"/>
      <c r="AX611" s="91"/>
      <c r="AY611" s="91"/>
      <c r="AZ611" s="91"/>
      <c r="BA611" s="91"/>
      <c r="BB611" s="91"/>
      <c r="BC611" s="91"/>
      <c r="BD611" s="91"/>
      <c r="BE611" s="91"/>
      <c r="BF611" s="91"/>
      <c r="BG611" s="91"/>
    </row>
    <row r="612" spans="1:59" ht="15.6" x14ac:dyDescent="0.3">
      <c r="A612" s="99" t="s">
        <v>88</v>
      </c>
      <c r="B612" s="100" t="str">
        <f>VLOOKUP(A612,'CENTROS DE COSTOS'!A:D,2,0)</f>
        <v>0036-0005</v>
      </c>
      <c r="C612" s="100" t="str">
        <f>VLOOKUP(A612,'CENTROS DE COSTOS'!A:D,3,0)</f>
        <v>Wompi Noroccidente</v>
      </c>
      <c r="D612" s="99">
        <v>5360</v>
      </c>
      <c r="E612" s="99">
        <v>3102360</v>
      </c>
      <c r="F612" s="99">
        <v>34535</v>
      </c>
      <c r="G612" s="100" t="s">
        <v>33</v>
      </c>
      <c r="H612" s="99" t="s">
        <v>120</v>
      </c>
      <c r="I612" s="99" t="s">
        <v>190</v>
      </c>
      <c r="J612" s="99" t="s">
        <v>6189</v>
      </c>
      <c r="K612" s="100" t="s">
        <v>1170</v>
      </c>
      <c r="L612" s="99" t="s">
        <v>7642</v>
      </c>
      <c r="M612" s="101">
        <v>45995.445833333331</v>
      </c>
      <c r="N612" s="101">
        <v>46000.672222222223</v>
      </c>
      <c r="O612" s="100" t="s">
        <v>35</v>
      </c>
      <c r="P612" s="100" t="s">
        <v>35</v>
      </c>
      <c r="Q612" s="99" t="s">
        <v>1414</v>
      </c>
      <c r="R612" s="99" t="s">
        <v>1415</v>
      </c>
      <c r="S612" s="99" t="s">
        <v>9732</v>
      </c>
      <c r="T612" s="99" t="s">
        <v>9139</v>
      </c>
      <c r="U612" s="99">
        <v>64</v>
      </c>
      <c r="V612" s="100" t="str">
        <f>VLOOKUP(D612,TIPOLOGIA!A:F,5,0)</f>
        <v>PRINCIPAL</v>
      </c>
      <c r="W612" s="100" t="str">
        <f>VLOOKUP(D612,TIPOLOGIA!A:F,6,0)</f>
        <v>TERRESTRE</v>
      </c>
      <c r="X612" s="99" t="s">
        <v>1417</v>
      </c>
      <c r="Y612" s="99">
        <v>1</v>
      </c>
      <c r="Z612" s="102">
        <f>IF(T612="SOPORTE_TELEFÓNICO",'TARIFAS 2025'!$B$14,IF(V612="PRINCIPAL",'TARIFAS 2025'!$B$11,IF(V612="INTERMEDIA",'TARIFAS 2025'!$C$11,IF(V612="LEJANA",'TARIFAS 2025'!$D$11))))</f>
        <v>31419</v>
      </c>
      <c r="AA612" s="102">
        <f t="shared" si="9"/>
        <v>31419</v>
      </c>
      <c r="AB612" s="91"/>
      <c r="AC612" s="91"/>
      <c r="AD612" s="91"/>
      <c r="AE612" s="91"/>
      <c r="AF612" s="91"/>
      <c r="AG612" s="91"/>
      <c r="AH612" s="91"/>
      <c r="AI612" s="91"/>
      <c r="AJ612" s="91"/>
      <c r="AK612" s="91"/>
      <c r="AL612" s="91"/>
      <c r="AM612" s="91"/>
      <c r="AN612" s="91"/>
      <c r="AO612" s="91"/>
      <c r="AP612" s="91"/>
      <c r="AQ612" s="91"/>
      <c r="AR612" s="91"/>
      <c r="AS612" s="91"/>
      <c r="AT612" s="91"/>
      <c r="AU612" s="91"/>
      <c r="AV612" s="91"/>
      <c r="AW612" s="91"/>
      <c r="AX612" s="91"/>
      <c r="AY612" s="91"/>
      <c r="AZ612" s="91"/>
      <c r="BA612" s="91"/>
      <c r="BB612" s="91"/>
      <c r="BC612" s="91"/>
      <c r="BD612" s="91"/>
      <c r="BE612" s="91"/>
      <c r="BF612" s="91"/>
      <c r="BG612" s="91"/>
    </row>
    <row r="613" spans="1:59" ht="15.6" x14ac:dyDescent="0.3">
      <c r="A613" s="99" t="s">
        <v>95</v>
      </c>
      <c r="B613" s="100" t="str">
        <f>VLOOKUP(A613,'CENTROS DE COSTOS'!A:D,2,0)</f>
        <v>0036-0001</v>
      </c>
      <c r="C613" s="100" t="str">
        <f>VLOOKUP(A613,'CENTROS DE COSTOS'!A:D,3,0)</f>
        <v>Wompi Costa</v>
      </c>
      <c r="D613" s="99">
        <v>70823</v>
      </c>
      <c r="E613" s="99">
        <v>3087539</v>
      </c>
      <c r="F613" s="99">
        <v>34765</v>
      </c>
      <c r="G613" s="100" t="s">
        <v>33</v>
      </c>
      <c r="H613" s="99" t="s">
        <v>504</v>
      </c>
      <c r="I613" s="99" t="s">
        <v>1055</v>
      </c>
      <c r="J613" s="99" t="s">
        <v>1547</v>
      </c>
      <c r="K613" s="100" t="s">
        <v>1170</v>
      </c>
      <c r="L613" s="99" t="s">
        <v>7643</v>
      </c>
      <c r="M613" s="101">
        <v>45993.333333333343</v>
      </c>
      <c r="N613" s="101">
        <v>46000.67291666667</v>
      </c>
      <c r="O613" s="100" t="s">
        <v>35</v>
      </c>
      <c r="P613" s="100" t="s">
        <v>35</v>
      </c>
      <c r="Q613" s="99" t="s">
        <v>1414</v>
      </c>
      <c r="R613" s="99" t="s">
        <v>1415</v>
      </c>
      <c r="S613" s="99" t="s">
        <v>9733</v>
      </c>
      <c r="T613" s="99" t="s">
        <v>1416</v>
      </c>
      <c r="U613" s="99">
        <v>64</v>
      </c>
      <c r="V613" s="100" t="str">
        <f>VLOOKUP(D613,TIPOLOGIA!A:F,5,0)</f>
        <v>INTERMEDIA</v>
      </c>
      <c r="W613" s="100" t="str">
        <f>VLOOKUP(D613,TIPOLOGIA!A:F,6,0)</f>
        <v>TERRESTRE</v>
      </c>
      <c r="X613" s="99" t="s">
        <v>1464</v>
      </c>
      <c r="Y613" s="99">
        <v>1</v>
      </c>
      <c r="Z613" s="102">
        <f>IF(T613="SOPORTE_TELEFÓNICO",'TARIFAS 2025'!$B$14,IF(V613="PRINCIPAL",'TARIFAS 2025'!$B$11,IF(V613="INTERMEDIA",'TARIFAS 2025'!$C$11,IF(V613="LEJANA",'TARIFAS 2025'!$D$11))))</f>
        <v>36351</v>
      </c>
      <c r="AA613" s="102">
        <f t="shared" si="9"/>
        <v>36351</v>
      </c>
      <c r="AB613" s="91"/>
      <c r="AC613" s="91"/>
      <c r="AD613" s="91"/>
      <c r="AE613" s="91"/>
      <c r="AF613" s="91"/>
      <c r="AG613" s="91"/>
      <c r="AH613" s="91"/>
      <c r="AI613" s="91"/>
      <c r="AJ613" s="91"/>
      <c r="AK613" s="91"/>
      <c r="AL613" s="91"/>
      <c r="AM613" s="91"/>
      <c r="AN613" s="91"/>
      <c r="AO613" s="91"/>
      <c r="AP613" s="91"/>
      <c r="AQ613" s="91"/>
      <c r="AR613" s="91"/>
      <c r="AS613" s="91"/>
      <c r="AT613" s="91"/>
      <c r="AU613" s="91"/>
      <c r="AV613" s="91"/>
      <c r="AW613" s="91"/>
      <c r="AX613" s="91"/>
      <c r="AY613" s="91"/>
      <c r="AZ613" s="91"/>
      <c r="BA613" s="91"/>
      <c r="BB613" s="91"/>
      <c r="BC613" s="91"/>
      <c r="BD613" s="91"/>
      <c r="BE613" s="91"/>
      <c r="BF613" s="91"/>
      <c r="BG613" s="91"/>
    </row>
    <row r="614" spans="1:59" ht="15.6" x14ac:dyDescent="0.3">
      <c r="A614" s="99" t="s">
        <v>88</v>
      </c>
      <c r="B614" s="100" t="str">
        <f>VLOOKUP(A614,'CENTROS DE COSTOS'!A:D,2,0)</f>
        <v>0036-0005</v>
      </c>
      <c r="C614" s="100" t="str">
        <f>VLOOKUP(A614,'CENTROS DE COSTOS'!A:D,3,0)</f>
        <v>Wompi Noroccidente</v>
      </c>
      <c r="D614" s="99">
        <v>5001</v>
      </c>
      <c r="E614" s="99">
        <v>3101930</v>
      </c>
      <c r="F614" s="99">
        <v>43258</v>
      </c>
      <c r="G614" s="100" t="s">
        <v>33</v>
      </c>
      <c r="H614" s="99" t="s">
        <v>120</v>
      </c>
      <c r="I614" s="99" t="s">
        <v>88</v>
      </c>
      <c r="J614" s="99" t="s">
        <v>6190</v>
      </c>
      <c r="K614" s="100" t="s">
        <v>1170</v>
      </c>
      <c r="L614" s="99" t="s">
        <v>7644</v>
      </c>
      <c r="M614" s="101">
        <v>45995.421527777777</v>
      </c>
      <c r="N614" s="101">
        <v>46000.67291666667</v>
      </c>
      <c r="O614" s="100" t="s">
        <v>35</v>
      </c>
      <c r="P614" s="100" t="s">
        <v>35</v>
      </c>
      <c r="Q614" s="99" t="s">
        <v>1414</v>
      </c>
      <c r="R614" s="99" t="s">
        <v>1415</v>
      </c>
      <c r="S614" s="99" t="s">
        <v>9734</v>
      </c>
      <c r="T614" s="99" t="s">
        <v>9139</v>
      </c>
      <c r="U614" s="99">
        <v>16</v>
      </c>
      <c r="V614" s="100" t="str">
        <f>VLOOKUP(D614,TIPOLOGIA!A:F,5,0)</f>
        <v>PRINCIPAL</v>
      </c>
      <c r="W614" s="100" t="str">
        <f>VLOOKUP(D614,TIPOLOGIA!A:F,6,0)</f>
        <v>TERRESTRE</v>
      </c>
      <c r="X614" s="99" t="s">
        <v>1417</v>
      </c>
      <c r="Y614" s="99">
        <v>1</v>
      </c>
      <c r="Z614" s="102">
        <f>IF(T614="SOPORTE_TELEFÓNICO",'TARIFAS 2025'!$B$14,IF(V614="PRINCIPAL",'TARIFAS 2025'!$B$11,IF(V614="INTERMEDIA",'TARIFAS 2025'!$C$11,IF(V614="LEJANA",'TARIFAS 2025'!$D$11))))</f>
        <v>31419</v>
      </c>
      <c r="AA614" s="102">
        <f t="shared" si="9"/>
        <v>31419</v>
      </c>
      <c r="AB614" s="91"/>
      <c r="AC614" s="91"/>
      <c r="AD614" s="91"/>
      <c r="AE614" s="91"/>
      <c r="AF614" s="91"/>
      <c r="AG614" s="91"/>
      <c r="AH614" s="91"/>
      <c r="AI614" s="91"/>
      <c r="AJ614" s="91"/>
      <c r="AK614" s="91"/>
      <c r="AL614" s="91"/>
      <c r="AM614" s="91"/>
      <c r="AN614" s="91"/>
      <c r="AO614" s="91"/>
      <c r="AP614" s="91"/>
      <c r="AQ614" s="91"/>
      <c r="AR614" s="91"/>
      <c r="AS614" s="91"/>
      <c r="AT614" s="91"/>
      <c r="AU614" s="91"/>
      <c r="AV614" s="91"/>
      <c r="AW614" s="91"/>
      <c r="AX614" s="91"/>
      <c r="AY614" s="91"/>
      <c r="AZ614" s="91"/>
      <c r="BA614" s="91"/>
      <c r="BB614" s="91"/>
      <c r="BC614" s="91"/>
      <c r="BD614" s="91"/>
      <c r="BE614" s="91"/>
      <c r="BF614" s="91"/>
      <c r="BG614" s="91"/>
    </row>
    <row r="615" spans="1:59" ht="15.6" x14ac:dyDescent="0.3">
      <c r="A615" s="99" t="s">
        <v>88</v>
      </c>
      <c r="B615" s="100" t="str">
        <f>VLOOKUP(A615,'CENTROS DE COSTOS'!A:D,2,0)</f>
        <v>0036-0005</v>
      </c>
      <c r="C615" s="100" t="str">
        <f>VLOOKUP(A615,'CENTROS DE COSTOS'!A:D,3,0)</f>
        <v>Wompi Noroccidente</v>
      </c>
      <c r="D615" s="99">
        <v>5001</v>
      </c>
      <c r="E615" s="99">
        <v>3099249</v>
      </c>
      <c r="F615" s="99">
        <v>78404</v>
      </c>
      <c r="G615" s="100" t="s">
        <v>33</v>
      </c>
      <c r="H615" s="99" t="s">
        <v>120</v>
      </c>
      <c r="I615" s="99" t="s">
        <v>88</v>
      </c>
      <c r="J615" s="99" t="s">
        <v>6191</v>
      </c>
      <c r="K615" s="100" t="s">
        <v>1170</v>
      </c>
      <c r="L615" s="99" t="s">
        <v>7645</v>
      </c>
      <c r="M615" s="101">
        <v>45994.688194444447</v>
      </c>
      <c r="N615" s="101">
        <v>46000.673611111109</v>
      </c>
      <c r="O615" s="100" t="s">
        <v>35</v>
      </c>
      <c r="P615" s="100" t="s">
        <v>35</v>
      </c>
      <c r="Q615" s="99" t="s">
        <v>1414</v>
      </c>
      <c r="R615" s="99" t="s">
        <v>1415</v>
      </c>
      <c r="S615" s="99" t="s">
        <v>9735</v>
      </c>
      <c r="T615" s="99" t="s">
        <v>9139</v>
      </c>
      <c r="U615" s="99">
        <v>32</v>
      </c>
      <c r="V615" s="100" t="str">
        <f>VLOOKUP(D615,TIPOLOGIA!A:F,5,0)</f>
        <v>PRINCIPAL</v>
      </c>
      <c r="W615" s="100" t="str">
        <f>VLOOKUP(D615,TIPOLOGIA!A:F,6,0)</f>
        <v>TERRESTRE</v>
      </c>
      <c r="X615" s="99" t="s">
        <v>1417</v>
      </c>
      <c r="Y615" s="99">
        <v>1</v>
      </c>
      <c r="Z615" s="102">
        <f>IF(T615="SOPORTE_TELEFÓNICO",'TARIFAS 2025'!$B$14,IF(V615="PRINCIPAL",'TARIFAS 2025'!$B$11,IF(V615="INTERMEDIA",'TARIFAS 2025'!$C$11,IF(V615="LEJANA",'TARIFAS 2025'!$D$11))))</f>
        <v>31419</v>
      </c>
      <c r="AA615" s="102">
        <f t="shared" si="9"/>
        <v>31419</v>
      </c>
      <c r="AB615" s="91"/>
      <c r="AC615" s="91"/>
      <c r="AD615" s="91"/>
      <c r="AE615" s="91"/>
      <c r="AF615" s="91"/>
      <c r="AG615" s="91"/>
      <c r="AH615" s="91"/>
      <c r="AI615" s="91"/>
      <c r="AJ615" s="91"/>
      <c r="AK615" s="91"/>
      <c r="AL615" s="91"/>
      <c r="AM615" s="91"/>
      <c r="AN615" s="91"/>
      <c r="AO615" s="91"/>
      <c r="AP615" s="91"/>
      <c r="AQ615" s="91"/>
      <c r="AR615" s="91"/>
      <c r="AS615" s="91"/>
      <c r="AT615" s="91"/>
      <c r="AU615" s="91"/>
      <c r="AV615" s="91"/>
      <c r="AW615" s="91"/>
      <c r="AX615" s="91"/>
      <c r="AY615" s="91"/>
      <c r="AZ615" s="91"/>
      <c r="BA615" s="91"/>
      <c r="BB615" s="91"/>
      <c r="BC615" s="91"/>
      <c r="BD615" s="91"/>
      <c r="BE615" s="91"/>
      <c r="BF615" s="91"/>
      <c r="BG615" s="91"/>
    </row>
    <row r="616" spans="1:59" ht="15.6" x14ac:dyDescent="0.3">
      <c r="A616" s="99" t="s">
        <v>77</v>
      </c>
      <c r="B616" s="100" t="str">
        <f>VLOOKUP(A616,'CENTROS DE COSTOS'!A:D,2,0)</f>
        <v>0036-0003</v>
      </c>
      <c r="C616" s="100" t="str">
        <f>VLOOKUP(A616,'CENTROS DE COSTOS'!A:D,3,0)</f>
        <v>Wompi Suroccidente</v>
      </c>
      <c r="D616" s="99">
        <v>76520</v>
      </c>
      <c r="E616" s="99">
        <v>3107662</v>
      </c>
      <c r="F616" s="99">
        <v>60371</v>
      </c>
      <c r="G616" s="100" t="s">
        <v>33</v>
      </c>
      <c r="H616" s="99" t="s">
        <v>1101</v>
      </c>
      <c r="I616" s="99" t="s">
        <v>1122</v>
      </c>
      <c r="J616" s="99" t="s">
        <v>6192</v>
      </c>
      <c r="K616" s="100" t="s">
        <v>1170</v>
      </c>
      <c r="L616" s="99" t="s">
        <v>7646</v>
      </c>
      <c r="M616" s="101">
        <v>45996.460416666669</v>
      </c>
      <c r="N616" s="101">
        <v>46000.673611111109</v>
      </c>
      <c r="O616" s="100" t="s">
        <v>35</v>
      </c>
      <c r="P616" s="100" t="s">
        <v>35</v>
      </c>
      <c r="Q616" s="99" t="s">
        <v>1414</v>
      </c>
      <c r="R616" s="99" t="s">
        <v>1415</v>
      </c>
      <c r="S616" s="99" t="s">
        <v>9736</v>
      </c>
      <c r="T616" s="99" t="s">
        <v>1172</v>
      </c>
      <c r="U616" s="99">
        <v>24</v>
      </c>
      <c r="V616" s="100" t="str">
        <f>VLOOKUP(D616,TIPOLOGIA!A:F,5,0)</f>
        <v>PRINCIPAL</v>
      </c>
      <c r="W616" s="100" t="str">
        <f>VLOOKUP(D616,TIPOLOGIA!A:F,6,0)</f>
        <v>TERRESTRE</v>
      </c>
      <c r="X616" s="99" t="s">
        <v>1276</v>
      </c>
      <c r="Y616" s="99">
        <v>1</v>
      </c>
      <c r="Z616" s="102">
        <f>IF(T616="SOPORTE_TELEFÓNICO",'TARIFAS 2025'!$B$14,IF(V616="PRINCIPAL",'TARIFAS 2025'!$B$11,IF(V616="INTERMEDIA",'TARIFAS 2025'!$C$11,IF(V616="LEJANA",'TARIFAS 2025'!$D$11))))</f>
        <v>31419</v>
      </c>
      <c r="AA616" s="102">
        <f t="shared" si="9"/>
        <v>31419</v>
      </c>
      <c r="AB616" s="91"/>
      <c r="AC616" s="91"/>
      <c r="AD616" s="91"/>
      <c r="AE616" s="91"/>
      <c r="AF616" s="91"/>
      <c r="AG616" s="91"/>
      <c r="AH616" s="91"/>
      <c r="AI616" s="91"/>
      <c r="AJ616" s="91"/>
      <c r="AK616" s="91"/>
      <c r="AL616" s="91"/>
      <c r="AM616" s="91"/>
      <c r="AN616" s="91"/>
      <c r="AO616" s="91"/>
      <c r="AP616" s="91"/>
      <c r="AQ616" s="91"/>
      <c r="AR616" s="91"/>
      <c r="AS616" s="91"/>
      <c r="AT616" s="91"/>
      <c r="AU616" s="91"/>
      <c r="AV616" s="91"/>
      <c r="AW616" s="91"/>
      <c r="AX616" s="91"/>
      <c r="AY616" s="91"/>
      <c r="AZ616" s="91"/>
      <c r="BA616" s="91"/>
      <c r="BB616" s="91"/>
      <c r="BC616" s="91"/>
      <c r="BD616" s="91"/>
      <c r="BE616" s="91"/>
      <c r="BF616" s="91"/>
      <c r="BG616" s="91"/>
    </row>
    <row r="617" spans="1:59" ht="15.6" x14ac:dyDescent="0.3">
      <c r="A617" s="99" t="s">
        <v>90</v>
      </c>
      <c r="B617" s="100" t="str">
        <f>VLOOKUP(A617,'CENTROS DE COSTOS'!A:D,2,0)</f>
        <v>0036-0006</v>
      </c>
      <c r="C617" s="100" t="str">
        <f>VLOOKUP(A617,'CENTROS DE COSTOS'!A:D,3,0)</f>
        <v>Wompi Oriente</v>
      </c>
      <c r="D617" s="99">
        <v>41001</v>
      </c>
      <c r="E617" s="99">
        <v>3105218</v>
      </c>
      <c r="F617" s="99">
        <v>64277</v>
      </c>
      <c r="G617" s="100" t="s">
        <v>33</v>
      </c>
      <c r="H617" s="99" t="s">
        <v>740</v>
      </c>
      <c r="I617" s="99" t="s">
        <v>90</v>
      </c>
      <c r="J617" s="99" t="s">
        <v>3465</v>
      </c>
      <c r="K617" s="100" t="s">
        <v>1170</v>
      </c>
      <c r="L617" s="99" t="s">
        <v>7647</v>
      </c>
      <c r="M617" s="101">
        <v>45996.333333333343</v>
      </c>
      <c r="N617" s="101">
        <v>46000.686111111107</v>
      </c>
      <c r="O617" s="100" t="s">
        <v>35</v>
      </c>
      <c r="P617" s="100" t="s">
        <v>35</v>
      </c>
      <c r="Q617" s="99" t="s">
        <v>1414</v>
      </c>
      <c r="R617" s="99" t="s">
        <v>1415</v>
      </c>
      <c r="S617" s="99" t="s">
        <v>9737</v>
      </c>
      <c r="T617" s="99" t="s">
        <v>1172</v>
      </c>
      <c r="U617" s="99">
        <v>56</v>
      </c>
      <c r="V617" s="100" t="str">
        <f>VLOOKUP(D617,TIPOLOGIA!A:F,5,0)</f>
        <v>PRINCIPAL</v>
      </c>
      <c r="W617" s="100" t="str">
        <f>VLOOKUP(D617,TIPOLOGIA!A:F,6,0)</f>
        <v>TERRESTRE</v>
      </c>
      <c r="X617" s="99" t="s">
        <v>1214</v>
      </c>
      <c r="Y617" s="99">
        <v>1</v>
      </c>
      <c r="Z617" s="102">
        <f>IF(T617="SOPORTE_TELEFÓNICO",'TARIFAS 2025'!$B$14,IF(V617="PRINCIPAL",'TARIFAS 2025'!$B$11,IF(V617="INTERMEDIA",'TARIFAS 2025'!$C$11,IF(V617="LEJANA",'TARIFAS 2025'!$D$11))))</f>
        <v>31419</v>
      </c>
      <c r="AA617" s="102">
        <f t="shared" si="9"/>
        <v>31419</v>
      </c>
      <c r="AB617" s="91"/>
      <c r="AC617" s="91"/>
      <c r="AD617" s="91"/>
      <c r="AE617" s="91"/>
      <c r="AF617" s="91"/>
      <c r="AG617" s="91"/>
      <c r="AH617" s="91"/>
      <c r="AI617" s="91"/>
      <c r="AJ617" s="91"/>
      <c r="AK617" s="91"/>
      <c r="AL617" s="91"/>
      <c r="AM617" s="91"/>
      <c r="AN617" s="91"/>
      <c r="AO617" s="91"/>
      <c r="AP617" s="91"/>
      <c r="AQ617" s="91"/>
      <c r="AR617" s="91"/>
      <c r="AS617" s="91"/>
      <c r="AT617" s="91"/>
      <c r="AU617" s="91"/>
      <c r="AV617" s="91"/>
      <c r="AW617" s="91"/>
      <c r="AX617" s="91"/>
      <c r="AY617" s="91"/>
      <c r="AZ617" s="91"/>
      <c r="BA617" s="91"/>
      <c r="BB617" s="91"/>
      <c r="BC617" s="91"/>
      <c r="BD617" s="91"/>
      <c r="BE617" s="91"/>
      <c r="BF617" s="91"/>
      <c r="BG617" s="91"/>
    </row>
    <row r="618" spans="1:59" ht="15.6" x14ac:dyDescent="0.3">
      <c r="A618" s="99" t="s">
        <v>74</v>
      </c>
      <c r="B618" s="100" t="str">
        <f>VLOOKUP(A618,'CENTROS DE COSTOS'!A:D,2,0)</f>
        <v>0036-0007</v>
      </c>
      <c r="C618" s="100" t="str">
        <f>VLOOKUP(A618,'CENTROS DE COSTOS'!A:D,3,0)</f>
        <v>Wompi Santander</v>
      </c>
      <c r="D618" s="99">
        <v>68152</v>
      </c>
      <c r="E618" s="99">
        <v>3090734</v>
      </c>
      <c r="F618" s="99">
        <v>63463</v>
      </c>
      <c r="G618" s="100" t="s">
        <v>33</v>
      </c>
      <c r="H618" s="99" t="s">
        <v>963</v>
      </c>
      <c r="I618" s="99" t="s">
        <v>970</v>
      </c>
      <c r="J618" s="99" t="s">
        <v>6193</v>
      </c>
      <c r="K618" s="100" t="s">
        <v>1170</v>
      </c>
      <c r="L618" s="99" t="s">
        <v>7648</v>
      </c>
      <c r="M618" s="101">
        <v>45993.480555555558</v>
      </c>
      <c r="N618" s="101">
        <v>46000.6875</v>
      </c>
      <c r="O618" s="100" t="s">
        <v>35</v>
      </c>
      <c r="P618" s="100" t="s">
        <v>35</v>
      </c>
      <c r="Q618" s="99" t="s">
        <v>1414</v>
      </c>
      <c r="R618" s="99" t="s">
        <v>1415</v>
      </c>
      <c r="S618" s="99" t="s">
        <v>9738</v>
      </c>
      <c r="T618" s="99" t="s">
        <v>1416</v>
      </c>
      <c r="U618" s="99">
        <v>24</v>
      </c>
      <c r="V618" s="100" t="str">
        <f>VLOOKUP(D618,TIPOLOGIA!A:F,5,0)</f>
        <v>LEJANA</v>
      </c>
      <c r="W618" s="100" t="str">
        <f>VLOOKUP(D618,TIPOLOGIA!A:F,6,0)</f>
        <v>TERRESTRE</v>
      </c>
      <c r="X618" s="99" t="s">
        <v>2255</v>
      </c>
      <c r="Y618" s="99">
        <v>1</v>
      </c>
      <c r="Z618" s="102">
        <f>IF(T618="SOPORTE_TELEFÓNICO",'TARIFAS 2025'!$B$14,IF(V618="PRINCIPAL",'TARIFAS 2025'!$B$11,IF(V618="INTERMEDIA",'TARIFAS 2025'!$C$11,IF(V618="LEJANA",'TARIFAS 2025'!$D$11))))</f>
        <v>40250</v>
      </c>
      <c r="AA618" s="102">
        <f t="shared" si="9"/>
        <v>40250</v>
      </c>
      <c r="AB618" s="91"/>
      <c r="AC618" s="91"/>
      <c r="AD618" s="91"/>
      <c r="AE618" s="91"/>
      <c r="AF618" s="91"/>
      <c r="AG618" s="91"/>
      <c r="AH618" s="91"/>
      <c r="AI618" s="91"/>
      <c r="AJ618" s="91"/>
      <c r="AK618" s="91"/>
      <c r="AL618" s="91"/>
      <c r="AM618" s="91"/>
      <c r="AN618" s="91"/>
      <c r="AO618" s="91"/>
      <c r="AP618" s="91"/>
      <c r="AQ618" s="91"/>
      <c r="AR618" s="91"/>
      <c r="AS618" s="91"/>
      <c r="AT618" s="91"/>
      <c r="AU618" s="91"/>
      <c r="AV618" s="91"/>
      <c r="AW618" s="91"/>
      <c r="AX618" s="91"/>
      <c r="AY618" s="91"/>
      <c r="AZ618" s="91"/>
      <c r="BA618" s="91"/>
      <c r="BB618" s="91"/>
      <c r="BC618" s="91"/>
      <c r="BD618" s="91"/>
      <c r="BE618" s="91"/>
      <c r="BF618" s="91"/>
      <c r="BG618" s="91"/>
    </row>
    <row r="619" spans="1:59" ht="15.6" x14ac:dyDescent="0.3">
      <c r="A619" s="99" t="s">
        <v>81</v>
      </c>
      <c r="B619" s="100" t="str">
        <f>VLOOKUP(A619,'CENTROS DE COSTOS'!A:D,2,0)</f>
        <v>0036-0007</v>
      </c>
      <c r="C619" s="100" t="str">
        <f>VLOOKUP(A619,'CENTROS DE COSTOS'!A:D,3,0)</f>
        <v>Wompi Santander</v>
      </c>
      <c r="D619" s="99">
        <v>54001</v>
      </c>
      <c r="E619" s="99">
        <v>3078611</v>
      </c>
      <c r="F619" s="99">
        <v>60341</v>
      </c>
      <c r="G619" s="100" t="s">
        <v>33</v>
      </c>
      <c r="H619" s="99" t="s">
        <v>891</v>
      </c>
      <c r="I619" s="99" t="s">
        <v>81</v>
      </c>
      <c r="J619" s="99" t="s">
        <v>6194</v>
      </c>
      <c r="K619" s="100" t="s">
        <v>1170</v>
      </c>
      <c r="L619" s="99" t="s">
        <v>7649</v>
      </c>
      <c r="M619" s="101">
        <v>45992.333333333343</v>
      </c>
      <c r="N619" s="101">
        <v>46000.709027777782</v>
      </c>
      <c r="O619" s="100" t="s">
        <v>35</v>
      </c>
      <c r="P619" s="100" t="s">
        <v>35</v>
      </c>
      <c r="Q619" s="99" t="s">
        <v>1414</v>
      </c>
      <c r="R619" s="99" t="s">
        <v>1415</v>
      </c>
      <c r="S619" s="99" t="s">
        <v>9739</v>
      </c>
      <c r="T619" s="99" t="s">
        <v>1172</v>
      </c>
      <c r="U619" s="99">
        <v>48</v>
      </c>
      <c r="V619" s="100" t="str">
        <f>VLOOKUP(D619,TIPOLOGIA!A:F,5,0)</f>
        <v>PRINCIPAL</v>
      </c>
      <c r="W619" s="100" t="str">
        <f>VLOOKUP(D619,TIPOLOGIA!A:F,6,0)</f>
        <v>TERRESTRE</v>
      </c>
      <c r="X619" s="99" t="s">
        <v>1188</v>
      </c>
      <c r="Y619" s="99">
        <v>1</v>
      </c>
      <c r="Z619" s="102">
        <f>IF(T619="SOPORTE_TELEFÓNICO",'TARIFAS 2025'!$B$14,IF(V619="PRINCIPAL",'TARIFAS 2025'!$B$11,IF(V619="INTERMEDIA",'TARIFAS 2025'!$C$11,IF(V619="LEJANA",'TARIFAS 2025'!$D$11))))</f>
        <v>31419</v>
      </c>
      <c r="AA619" s="102">
        <f t="shared" si="9"/>
        <v>31419</v>
      </c>
      <c r="AB619" s="91"/>
      <c r="AC619" s="91"/>
      <c r="AD619" s="91"/>
      <c r="AE619" s="91"/>
      <c r="AF619" s="91"/>
      <c r="AG619" s="91"/>
      <c r="AH619" s="91"/>
      <c r="AI619" s="91"/>
      <c r="AJ619" s="91"/>
      <c r="AK619" s="91"/>
      <c r="AL619" s="91"/>
      <c r="AM619" s="91"/>
      <c r="AN619" s="91"/>
      <c r="AO619" s="91"/>
      <c r="AP619" s="91"/>
      <c r="AQ619" s="91"/>
      <c r="AR619" s="91"/>
      <c r="AS619" s="91"/>
      <c r="AT619" s="91"/>
      <c r="AU619" s="91"/>
      <c r="AV619" s="91"/>
      <c r="AW619" s="91"/>
      <c r="AX619" s="91"/>
      <c r="AY619" s="91"/>
      <c r="AZ619" s="91"/>
      <c r="BA619" s="91"/>
      <c r="BB619" s="91"/>
      <c r="BC619" s="91"/>
      <c r="BD619" s="91"/>
      <c r="BE619" s="91"/>
      <c r="BF619" s="91"/>
      <c r="BG619" s="91"/>
    </row>
    <row r="620" spans="1:59" ht="15.6" x14ac:dyDescent="0.3">
      <c r="A620" s="99" t="s">
        <v>81</v>
      </c>
      <c r="B620" s="100" t="str">
        <f>VLOOKUP(A620,'CENTROS DE COSTOS'!A:D,2,0)</f>
        <v>0036-0007</v>
      </c>
      <c r="C620" s="100" t="str">
        <f>VLOOKUP(A620,'CENTROS DE COSTOS'!A:D,3,0)</f>
        <v>Wompi Santander</v>
      </c>
      <c r="D620" s="99">
        <v>54001</v>
      </c>
      <c r="E620" s="99">
        <v>3093941</v>
      </c>
      <c r="F620" s="99">
        <v>79068</v>
      </c>
      <c r="G620" s="100" t="s">
        <v>33</v>
      </c>
      <c r="H620" s="99" t="s">
        <v>891</v>
      </c>
      <c r="I620" s="99" t="s">
        <v>81</v>
      </c>
      <c r="J620" s="99" t="s">
        <v>6195</v>
      </c>
      <c r="K620" s="100" t="s">
        <v>1170</v>
      </c>
      <c r="L620" s="99" t="s">
        <v>7650</v>
      </c>
      <c r="M620" s="101">
        <v>45994.333333333343</v>
      </c>
      <c r="N620" s="101">
        <v>46000.719444444447</v>
      </c>
      <c r="O620" s="100" t="s">
        <v>35</v>
      </c>
      <c r="P620" s="100" t="s">
        <v>35</v>
      </c>
      <c r="Q620" s="99" t="s">
        <v>1414</v>
      </c>
      <c r="R620" s="99" t="s">
        <v>1415</v>
      </c>
      <c r="S620" s="99" t="s">
        <v>9740</v>
      </c>
      <c r="T620" s="99" t="s">
        <v>1172</v>
      </c>
      <c r="U620" s="99">
        <v>8</v>
      </c>
      <c r="V620" s="100" t="str">
        <f>VLOOKUP(D620,TIPOLOGIA!A:F,5,0)</f>
        <v>PRINCIPAL</v>
      </c>
      <c r="W620" s="100" t="str">
        <f>VLOOKUP(D620,TIPOLOGIA!A:F,6,0)</f>
        <v>TERRESTRE</v>
      </c>
      <c r="X620" s="99" t="s">
        <v>1188</v>
      </c>
      <c r="Y620" s="99">
        <v>1</v>
      </c>
      <c r="Z620" s="102">
        <f>IF(T620="SOPORTE_TELEFÓNICO",'TARIFAS 2025'!$B$14,IF(V620="PRINCIPAL",'TARIFAS 2025'!$B$11,IF(V620="INTERMEDIA",'TARIFAS 2025'!$C$11,IF(V620="LEJANA",'TARIFAS 2025'!$D$11))))</f>
        <v>31419</v>
      </c>
      <c r="AA620" s="102">
        <f t="shared" si="9"/>
        <v>31419</v>
      </c>
      <c r="AB620" s="91"/>
      <c r="AC620" s="91"/>
      <c r="AD620" s="91"/>
      <c r="AE620" s="91"/>
      <c r="AF620" s="91"/>
      <c r="AG620" s="91"/>
      <c r="AH620" s="91"/>
      <c r="AI620" s="91"/>
      <c r="AJ620" s="91"/>
      <c r="AK620" s="91"/>
      <c r="AL620" s="91"/>
      <c r="AM620" s="91"/>
      <c r="AN620" s="91"/>
      <c r="AO620" s="91"/>
      <c r="AP620" s="91"/>
      <c r="AQ620" s="91"/>
      <c r="AR620" s="91"/>
      <c r="AS620" s="91"/>
      <c r="AT620" s="91"/>
      <c r="AU620" s="91"/>
      <c r="AV620" s="91"/>
      <c r="AW620" s="91"/>
      <c r="AX620" s="91"/>
      <c r="AY620" s="91"/>
      <c r="AZ620" s="91"/>
      <c r="BA620" s="91"/>
      <c r="BB620" s="91"/>
      <c r="BC620" s="91"/>
      <c r="BD620" s="91"/>
      <c r="BE620" s="91"/>
      <c r="BF620" s="91"/>
      <c r="BG620" s="91"/>
    </row>
    <row r="621" spans="1:59" ht="15.6" x14ac:dyDescent="0.3">
      <c r="A621" s="99" t="s">
        <v>74</v>
      </c>
      <c r="B621" s="100" t="str">
        <f>VLOOKUP(A621,'CENTROS DE COSTOS'!A:D,2,0)</f>
        <v>0036-0007</v>
      </c>
      <c r="C621" s="100" t="str">
        <f>VLOOKUP(A621,'CENTROS DE COSTOS'!A:D,3,0)</f>
        <v>Wompi Santander</v>
      </c>
      <c r="D621" s="99">
        <v>68162</v>
      </c>
      <c r="E621" s="99">
        <v>3067691</v>
      </c>
      <c r="F621" s="99">
        <v>70942</v>
      </c>
      <c r="G621" s="100" t="s">
        <v>33</v>
      </c>
      <c r="H621" s="99" t="s">
        <v>963</v>
      </c>
      <c r="I621" s="99" t="s">
        <v>972</v>
      </c>
      <c r="J621" s="99" t="s">
        <v>6196</v>
      </c>
      <c r="K621" s="100" t="s">
        <v>1170</v>
      </c>
      <c r="L621" s="99" t="s">
        <v>7651</v>
      </c>
      <c r="M621" s="101">
        <v>45987.645138888889</v>
      </c>
      <c r="N621" s="101">
        <v>46000.932638888888</v>
      </c>
      <c r="O621" s="100" t="s">
        <v>35</v>
      </c>
      <c r="P621" s="100" t="s">
        <v>35</v>
      </c>
      <c r="Q621" s="99" t="s">
        <v>1414</v>
      </c>
      <c r="R621" s="99" t="s">
        <v>1415</v>
      </c>
      <c r="S621" s="99" t="s">
        <v>9430</v>
      </c>
      <c r="T621" s="99" t="s">
        <v>1416</v>
      </c>
      <c r="U621" s="99">
        <v>32</v>
      </c>
      <c r="V621" s="100" t="str">
        <f>VLOOKUP(D621,TIPOLOGIA!A:F,5,0)</f>
        <v>LEJANA</v>
      </c>
      <c r="W621" s="100" t="str">
        <f>VLOOKUP(D621,TIPOLOGIA!A:F,6,0)</f>
        <v>TERRESTRE</v>
      </c>
      <c r="X621" s="99" t="s">
        <v>2255</v>
      </c>
      <c r="Y621" s="99">
        <v>1</v>
      </c>
      <c r="Z621" s="102">
        <f>IF(T621="SOPORTE_TELEFÓNICO",'TARIFAS 2025'!$B$14,IF(V621="PRINCIPAL",'TARIFAS 2025'!$B$11,IF(V621="INTERMEDIA",'TARIFAS 2025'!$C$11,IF(V621="LEJANA",'TARIFAS 2025'!$D$11))))</f>
        <v>40250</v>
      </c>
      <c r="AA621" s="102">
        <f t="shared" si="9"/>
        <v>40250</v>
      </c>
      <c r="AB621" s="91"/>
      <c r="AC621" s="91"/>
      <c r="AD621" s="91"/>
      <c r="AE621" s="91"/>
      <c r="AF621" s="91"/>
      <c r="AG621" s="91"/>
      <c r="AH621" s="91"/>
      <c r="AI621" s="91"/>
      <c r="AJ621" s="91"/>
      <c r="AK621" s="91"/>
      <c r="AL621" s="91"/>
      <c r="AM621" s="91"/>
      <c r="AN621" s="91"/>
      <c r="AO621" s="91"/>
      <c r="AP621" s="91"/>
      <c r="AQ621" s="91"/>
      <c r="AR621" s="91"/>
      <c r="AS621" s="91"/>
      <c r="AT621" s="91"/>
      <c r="AU621" s="91"/>
      <c r="AV621" s="91"/>
      <c r="AW621" s="91"/>
      <c r="AX621" s="91"/>
      <c r="AY621" s="91"/>
      <c r="AZ621" s="91"/>
      <c r="BA621" s="91"/>
      <c r="BB621" s="91"/>
      <c r="BC621" s="91"/>
      <c r="BD621" s="91"/>
      <c r="BE621" s="91"/>
      <c r="BF621" s="91"/>
      <c r="BG621" s="91"/>
    </row>
    <row r="622" spans="1:59" ht="15.6" x14ac:dyDescent="0.3">
      <c r="A622" s="99" t="s">
        <v>81</v>
      </c>
      <c r="B622" s="100" t="str">
        <f>VLOOKUP(A622,'CENTROS DE COSTOS'!A:D,2,0)</f>
        <v>0036-0007</v>
      </c>
      <c r="C622" s="100" t="str">
        <f>VLOOKUP(A622,'CENTROS DE COSTOS'!A:D,3,0)</f>
        <v>Wompi Santander</v>
      </c>
      <c r="D622" s="99">
        <v>54743</v>
      </c>
      <c r="E622" s="99">
        <v>3087153</v>
      </c>
      <c r="F622" s="99">
        <v>43078</v>
      </c>
      <c r="G622" s="100" t="s">
        <v>33</v>
      </c>
      <c r="H622" s="99" t="s">
        <v>891</v>
      </c>
      <c r="I622" s="99" t="s">
        <v>923</v>
      </c>
      <c r="J622" s="99" t="s">
        <v>6197</v>
      </c>
      <c r="K622" s="100" t="s">
        <v>1170</v>
      </c>
      <c r="L622" s="99" t="s">
        <v>7652</v>
      </c>
      <c r="M622" s="101">
        <v>45993.333333333343</v>
      </c>
      <c r="N622" s="101">
        <v>46001.31527777778</v>
      </c>
      <c r="O622" s="100" t="s">
        <v>35</v>
      </c>
      <c r="P622" s="100" t="s">
        <v>35</v>
      </c>
      <c r="Q622" s="99" t="s">
        <v>1414</v>
      </c>
      <c r="R622" s="99" t="s">
        <v>1415</v>
      </c>
      <c r="S622" s="99" t="s">
        <v>9741</v>
      </c>
      <c r="T622" s="99" t="s">
        <v>1416</v>
      </c>
      <c r="U622" s="99">
        <v>24</v>
      </c>
      <c r="V622" s="100" t="str">
        <f>VLOOKUP(D622,TIPOLOGIA!A:F,5,0)</f>
        <v>LEJANA</v>
      </c>
      <c r="W622" s="100" t="str">
        <f>VLOOKUP(D622,TIPOLOGIA!A:F,6,0)</f>
        <v>TERRESTRE</v>
      </c>
      <c r="X622" s="99" t="s">
        <v>1302</v>
      </c>
      <c r="Y622" s="99">
        <v>1</v>
      </c>
      <c r="Z622" s="102">
        <f>IF(T622="SOPORTE_TELEFÓNICO",'TARIFAS 2025'!$B$14,IF(V622="PRINCIPAL",'TARIFAS 2025'!$B$11,IF(V622="INTERMEDIA",'TARIFAS 2025'!$C$11,IF(V622="LEJANA",'TARIFAS 2025'!$D$11))))</f>
        <v>40250</v>
      </c>
      <c r="AA622" s="102">
        <f t="shared" si="9"/>
        <v>40250</v>
      </c>
      <c r="AB622" s="91"/>
      <c r="AC622" s="91"/>
      <c r="AD622" s="91"/>
      <c r="AE622" s="91"/>
      <c r="AF622" s="91"/>
      <c r="AG622" s="91"/>
      <c r="AH622" s="91"/>
      <c r="AI622" s="91"/>
      <c r="AJ622" s="91"/>
      <c r="AK622" s="91"/>
      <c r="AL622" s="91"/>
      <c r="AM622" s="91"/>
      <c r="AN622" s="91"/>
      <c r="AO622" s="91"/>
      <c r="AP622" s="91"/>
      <c r="AQ622" s="91"/>
      <c r="AR622" s="91"/>
      <c r="AS622" s="91"/>
      <c r="AT622" s="91"/>
      <c r="AU622" s="91"/>
      <c r="AV622" s="91"/>
      <c r="AW622" s="91"/>
      <c r="AX622" s="91"/>
      <c r="AY622" s="91"/>
      <c r="AZ622" s="91"/>
      <c r="BA622" s="91"/>
      <c r="BB622" s="91"/>
      <c r="BC622" s="91"/>
      <c r="BD622" s="91"/>
      <c r="BE622" s="91"/>
      <c r="BF622" s="91"/>
      <c r="BG622" s="91"/>
    </row>
    <row r="623" spans="1:59" ht="15.6" x14ac:dyDescent="0.3">
      <c r="A623" s="99" t="s">
        <v>90</v>
      </c>
      <c r="B623" s="100" t="str">
        <f>VLOOKUP(A623,'CENTROS DE COSTOS'!A:D,2,0)</f>
        <v>0036-0006</v>
      </c>
      <c r="C623" s="100" t="str">
        <f>VLOOKUP(A623,'CENTROS DE COSTOS'!A:D,3,0)</f>
        <v>Wompi Oriente</v>
      </c>
      <c r="D623" s="99">
        <v>41001</v>
      </c>
      <c r="E623" s="99">
        <v>3109985</v>
      </c>
      <c r="F623" s="99">
        <v>74208</v>
      </c>
      <c r="G623" s="100" t="s">
        <v>33</v>
      </c>
      <c r="H623" s="99" t="s">
        <v>740</v>
      </c>
      <c r="I623" s="99" t="s">
        <v>90</v>
      </c>
      <c r="J623" s="99" t="s">
        <v>6198</v>
      </c>
      <c r="K623" s="100" t="s">
        <v>1170</v>
      </c>
      <c r="L623" s="99" t="s">
        <v>7653</v>
      </c>
      <c r="M623" s="101">
        <v>45996.688888888893</v>
      </c>
      <c r="N623" s="101">
        <v>46001.324999999997</v>
      </c>
      <c r="O623" s="100" t="s">
        <v>35</v>
      </c>
      <c r="P623" s="100" t="s">
        <v>35</v>
      </c>
      <c r="Q623" s="99" t="s">
        <v>1414</v>
      </c>
      <c r="R623" s="99" t="s">
        <v>1415</v>
      </c>
      <c r="S623" s="99" t="s">
        <v>9742</v>
      </c>
      <c r="T623" s="99" t="s">
        <v>1172</v>
      </c>
      <c r="U623" s="99">
        <v>24</v>
      </c>
      <c r="V623" s="100" t="str">
        <f>VLOOKUP(D623,TIPOLOGIA!A:F,5,0)</f>
        <v>PRINCIPAL</v>
      </c>
      <c r="W623" s="100" t="str">
        <f>VLOOKUP(D623,TIPOLOGIA!A:F,6,0)</f>
        <v>TERRESTRE</v>
      </c>
      <c r="X623" s="99" t="s">
        <v>1214</v>
      </c>
      <c r="Y623" s="99">
        <v>1</v>
      </c>
      <c r="Z623" s="102">
        <f>IF(T623="SOPORTE_TELEFÓNICO",'TARIFAS 2025'!$B$14,IF(V623="PRINCIPAL",'TARIFAS 2025'!$B$11,IF(V623="INTERMEDIA",'TARIFAS 2025'!$C$11,IF(V623="LEJANA",'TARIFAS 2025'!$D$11))))</f>
        <v>31419</v>
      </c>
      <c r="AA623" s="102">
        <f t="shared" si="9"/>
        <v>31419</v>
      </c>
      <c r="AB623" s="91"/>
      <c r="AC623" s="91"/>
      <c r="AD623" s="91"/>
      <c r="AE623" s="91"/>
      <c r="AF623" s="91"/>
      <c r="AG623" s="91"/>
      <c r="AH623" s="91"/>
      <c r="AI623" s="91"/>
      <c r="AJ623" s="91"/>
      <c r="AK623" s="91"/>
      <c r="AL623" s="91"/>
      <c r="AM623" s="91"/>
      <c r="AN623" s="91"/>
      <c r="AO623" s="91"/>
      <c r="AP623" s="91"/>
      <c r="AQ623" s="91"/>
      <c r="AR623" s="91"/>
      <c r="AS623" s="91"/>
      <c r="AT623" s="91"/>
      <c r="AU623" s="91"/>
      <c r="AV623" s="91"/>
      <c r="AW623" s="91"/>
      <c r="AX623" s="91"/>
      <c r="AY623" s="91"/>
      <c r="AZ623" s="91"/>
      <c r="BA623" s="91"/>
      <c r="BB623" s="91"/>
      <c r="BC623" s="91"/>
      <c r="BD623" s="91"/>
      <c r="BE623" s="91"/>
      <c r="BF623" s="91"/>
      <c r="BG623" s="91"/>
    </row>
    <row r="624" spans="1:59" ht="15.6" x14ac:dyDescent="0.3">
      <c r="A624" s="99" t="s">
        <v>81</v>
      </c>
      <c r="B624" s="100" t="str">
        <f>VLOOKUP(A624,'CENTROS DE COSTOS'!A:D,2,0)</f>
        <v>0036-0007</v>
      </c>
      <c r="C624" s="100" t="str">
        <f>VLOOKUP(A624,'CENTROS DE COSTOS'!A:D,3,0)</f>
        <v>Wompi Santander</v>
      </c>
      <c r="D624" s="99">
        <v>54001</v>
      </c>
      <c r="E624" s="99">
        <v>3102182</v>
      </c>
      <c r="F624" s="99">
        <v>43195</v>
      </c>
      <c r="G624" s="100" t="s">
        <v>33</v>
      </c>
      <c r="H624" s="99" t="s">
        <v>891</v>
      </c>
      <c r="I624" s="99" t="s">
        <v>81</v>
      </c>
      <c r="J624" s="99" t="s">
        <v>6199</v>
      </c>
      <c r="K624" s="100" t="s">
        <v>1170</v>
      </c>
      <c r="L624" s="99" t="s">
        <v>7654</v>
      </c>
      <c r="M624" s="101">
        <v>45995.451388888891</v>
      </c>
      <c r="N624" s="101">
        <v>46001.329861111109</v>
      </c>
      <c r="O624" s="100" t="s">
        <v>35</v>
      </c>
      <c r="P624" s="100" t="s">
        <v>35</v>
      </c>
      <c r="Q624" s="99" t="s">
        <v>1414</v>
      </c>
      <c r="R624" s="99" t="s">
        <v>1415</v>
      </c>
      <c r="S624" s="99" t="s">
        <v>9743</v>
      </c>
      <c r="T624" s="99" t="s">
        <v>1172</v>
      </c>
      <c r="U624" s="99">
        <v>64</v>
      </c>
      <c r="V624" s="100" t="str">
        <f>VLOOKUP(D624,TIPOLOGIA!A:F,5,0)</f>
        <v>PRINCIPAL</v>
      </c>
      <c r="W624" s="100" t="str">
        <f>VLOOKUP(D624,TIPOLOGIA!A:F,6,0)</f>
        <v>TERRESTRE</v>
      </c>
      <c r="X624" s="99" t="s">
        <v>1188</v>
      </c>
      <c r="Y624" s="99">
        <v>1</v>
      </c>
      <c r="Z624" s="102">
        <f>IF(T624="SOPORTE_TELEFÓNICO",'TARIFAS 2025'!$B$14,IF(V624="PRINCIPAL",'TARIFAS 2025'!$B$11,IF(V624="INTERMEDIA",'TARIFAS 2025'!$C$11,IF(V624="LEJANA",'TARIFAS 2025'!$D$11))))</f>
        <v>31419</v>
      </c>
      <c r="AA624" s="102">
        <f t="shared" si="9"/>
        <v>31419</v>
      </c>
      <c r="AB624" s="91"/>
      <c r="AC624" s="91"/>
      <c r="AD624" s="91"/>
      <c r="AE624" s="91"/>
      <c r="AF624" s="91"/>
      <c r="AG624" s="91"/>
      <c r="AH624" s="91"/>
      <c r="AI624" s="91"/>
      <c r="AJ624" s="91"/>
      <c r="AK624" s="91"/>
      <c r="AL624" s="91"/>
      <c r="AM624" s="91"/>
      <c r="AN624" s="91"/>
      <c r="AO624" s="91"/>
      <c r="AP624" s="91"/>
      <c r="AQ624" s="91"/>
      <c r="AR624" s="91"/>
      <c r="AS624" s="91"/>
      <c r="AT624" s="91"/>
      <c r="AU624" s="91"/>
      <c r="AV624" s="91"/>
      <c r="AW624" s="91"/>
      <c r="AX624" s="91"/>
      <c r="AY624" s="91"/>
      <c r="AZ624" s="91"/>
      <c r="BA624" s="91"/>
      <c r="BB624" s="91"/>
      <c r="BC624" s="91"/>
      <c r="BD624" s="91"/>
      <c r="BE624" s="91"/>
      <c r="BF624" s="91"/>
      <c r="BG624" s="91"/>
    </row>
    <row r="625" spans="1:59" ht="15.6" x14ac:dyDescent="0.3">
      <c r="A625" s="99" t="s">
        <v>68</v>
      </c>
      <c r="B625" s="100" t="str">
        <f>VLOOKUP(A625,'CENTROS DE COSTOS'!A:D,2,0)</f>
        <v>0036-0001</v>
      </c>
      <c r="C625" s="100" t="str">
        <f>VLOOKUP(A625,'CENTROS DE COSTOS'!A:D,3,0)</f>
        <v>Wompi Costa</v>
      </c>
      <c r="D625" s="99">
        <v>8001</v>
      </c>
      <c r="E625" s="99">
        <v>3104554</v>
      </c>
      <c r="F625" s="99">
        <v>66702</v>
      </c>
      <c r="G625" s="100" t="s">
        <v>33</v>
      </c>
      <c r="H625" s="99" t="s">
        <v>253</v>
      </c>
      <c r="I625" s="99" t="s">
        <v>68</v>
      </c>
      <c r="J625" s="99" t="s">
        <v>6200</v>
      </c>
      <c r="K625" s="100" t="s">
        <v>1170</v>
      </c>
      <c r="L625" s="99" t="s">
        <v>7655</v>
      </c>
      <c r="M625" s="101">
        <v>45995.65902777778</v>
      </c>
      <c r="N625" s="101">
        <v>46001.331250000003</v>
      </c>
      <c r="O625" s="100" t="s">
        <v>35</v>
      </c>
      <c r="P625" s="100" t="s">
        <v>35</v>
      </c>
      <c r="Q625" s="99" t="s">
        <v>1414</v>
      </c>
      <c r="R625" s="99" t="s">
        <v>1415</v>
      </c>
      <c r="S625" s="99" t="s">
        <v>9744</v>
      </c>
      <c r="T625" s="99" t="s">
        <v>1172</v>
      </c>
      <c r="U625" s="99">
        <v>64</v>
      </c>
      <c r="V625" s="100" t="str">
        <f>VLOOKUP(D625,TIPOLOGIA!A:F,5,0)</f>
        <v>PRINCIPAL</v>
      </c>
      <c r="W625" s="100" t="str">
        <f>VLOOKUP(D625,TIPOLOGIA!A:F,6,0)</f>
        <v>TERRESTRE</v>
      </c>
      <c r="X625" s="99" t="s">
        <v>1353</v>
      </c>
      <c r="Y625" s="99">
        <v>1</v>
      </c>
      <c r="Z625" s="102">
        <f>IF(T625="SOPORTE_TELEFÓNICO",'TARIFAS 2025'!$B$14,IF(V625="PRINCIPAL",'TARIFAS 2025'!$B$11,IF(V625="INTERMEDIA",'TARIFAS 2025'!$C$11,IF(V625="LEJANA",'TARIFAS 2025'!$D$11))))</f>
        <v>31419</v>
      </c>
      <c r="AA625" s="102">
        <f t="shared" si="9"/>
        <v>31419</v>
      </c>
      <c r="AB625" s="91"/>
      <c r="AC625" s="91"/>
      <c r="AD625" s="91"/>
      <c r="AE625" s="91"/>
      <c r="AF625" s="91"/>
      <c r="AG625" s="91"/>
      <c r="AH625" s="91"/>
      <c r="AI625" s="91"/>
      <c r="AJ625" s="91"/>
      <c r="AK625" s="91"/>
      <c r="AL625" s="91"/>
      <c r="AM625" s="91"/>
      <c r="AN625" s="91"/>
      <c r="AO625" s="91"/>
      <c r="AP625" s="91"/>
      <c r="AQ625" s="91"/>
      <c r="AR625" s="91"/>
      <c r="AS625" s="91"/>
      <c r="AT625" s="91"/>
      <c r="AU625" s="91"/>
      <c r="AV625" s="91"/>
      <c r="AW625" s="91"/>
      <c r="AX625" s="91"/>
      <c r="AY625" s="91"/>
      <c r="AZ625" s="91"/>
      <c r="BA625" s="91"/>
      <c r="BB625" s="91"/>
      <c r="BC625" s="91"/>
      <c r="BD625" s="91"/>
      <c r="BE625" s="91"/>
      <c r="BF625" s="91"/>
      <c r="BG625" s="91"/>
    </row>
    <row r="626" spans="1:59" ht="15.6" x14ac:dyDescent="0.3">
      <c r="A626" s="99" t="s">
        <v>92</v>
      </c>
      <c r="B626" s="100" t="str">
        <f>VLOOKUP(A626,'CENTROS DE COSTOS'!A:D,2,0)</f>
        <v>0036-0002</v>
      </c>
      <c r="C626" s="100" t="str">
        <f>VLOOKUP(A626,'CENTROS DE COSTOS'!A:D,3,0)</f>
        <v>Wompi Eje Cafetero</v>
      </c>
      <c r="D626" s="99">
        <v>66318</v>
      </c>
      <c r="E626" s="99">
        <v>3082703</v>
      </c>
      <c r="F626" s="99">
        <v>61874</v>
      </c>
      <c r="G626" s="100" t="s">
        <v>33</v>
      </c>
      <c r="H626" s="99" t="s">
        <v>458</v>
      </c>
      <c r="I626" s="99" t="s">
        <v>952</v>
      </c>
      <c r="J626" s="99" t="s">
        <v>1958</v>
      </c>
      <c r="K626" s="100" t="s">
        <v>1170</v>
      </c>
      <c r="L626" s="99" t="s">
        <v>7656</v>
      </c>
      <c r="M626" s="101">
        <v>45992.432638888888</v>
      </c>
      <c r="N626" s="101">
        <v>46001.352777777778</v>
      </c>
      <c r="O626" s="100" t="s">
        <v>35</v>
      </c>
      <c r="P626" s="100" t="s">
        <v>35</v>
      </c>
      <c r="Q626" s="99" t="s">
        <v>1414</v>
      </c>
      <c r="R626" s="99" t="s">
        <v>1415</v>
      </c>
      <c r="S626" s="99" t="s">
        <v>9430</v>
      </c>
      <c r="T626" s="99" t="s">
        <v>1416</v>
      </c>
      <c r="U626" s="99">
        <v>64</v>
      </c>
      <c r="V626" s="100" t="str">
        <f>VLOOKUP(D626,TIPOLOGIA!A:F,5,0)</f>
        <v>INTERMEDIA</v>
      </c>
      <c r="W626" s="100" t="str">
        <f>VLOOKUP(D626,TIPOLOGIA!A:F,6,0)</f>
        <v>TERRESTRE</v>
      </c>
      <c r="X626" s="99" t="s">
        <v>1464</v>
      </c>
      <c r="Y626" s="99">
        <v>1</v>
      </c>
      <c r="Z626" s="102">
        <f>IF(T626="SOPORTE_TELEFÓNICO",'TARIFAS 2025'!$B$14,IF(V626="PRINCIPAL",'TARIFAS 2025'!$B$11,IF(V626="INTERMEDIA",'TARIFAS 2025'!$C$11,IF(V626="LEJANA",'TARIFAS 2025'!$D$11))))</f>
        <v>36351</v>
      </c>
      <c r="AA626" s="102">
        <f t="shared" si="9"/>
        <v>36351</v>
      </c>
      <c r="AB626" s="91"/>
      <c r="AC626" s="91"/>
      <c r="AD626" s="91"/>
      <c r="AE626" s="91"/>
      <c r="AF626" s="91"/>
      <c r="AG626" s="91"/>
      <c r="AH626" s="91"/>
      <c r="AI626" s="91"/>
      <c r="AJ626" s="91"/>
      <c r="AK626" s="91"/>
      <c r="AL626" s="91"/>
      <c r="AM626" s="91"/>
      <c r="AN626" s="91"/>
      <c r="AO626" s="91"/>
      <c r="AP626" s="91"/>
      <c r="AQ626" s="91"/>
      <c r="AR626" s="91"/>
      <c r="AS626" s="91"/>
      <c r="AT626" s="91"/>
      <c r="AU626" s="91"/>
      <c r="AV626" s="91"/>
      <c r="AW626" s="91"/>
      <c r="AX626" s="91"/>
      <c r="AY626" s="91"/>
      <c r="AZ626" s="91"/>
      <c r="BA626" s="91"/>
      <c r="BB626" s="91"/>
      <c r="BC626" s="91"/>
      <c r="BD626" s="91"/>
      <c r="BE626" s="91"/>
      <c r="BF626" s="91"/>
      <c r="BG626" s="91"/>
    </row>
    <row r="627" spans="1:59" ht="15.6" x14ac:dyDescent="0.3">
      <c r="A627" s="99" t="s">
        <v>71</v>
      </c>
      <c r="B627" s="100" t="str">
        <f>VLOOKUP(A627,'CENTROS DE COSTOS'!A:D,2,0)</f>
        <v>0036-0004</v>
      </c>
      <c r="C627" s="100" t="str">
        <f>VLOOKUP(A627,'CENTROS DE COSTOS'!A:D,3,0)</f>
        <v>Wompi Centro</v>
      </c>
      <c r="D627" s="99">
        <v>25772</v>
      </c>
      <c r="E627" s="99">
        <v>3079314</v>
      </c>
      <c r="F627" s="99">
        <v>48527</v>
      </c>
      <c r="G627" s="100" t="s">
        <v>33</v>
      </c>
      <c r="H627" s="99" t="s">
        <v>618</v>
      </c>
      <c r="I627" s="99" t="s">
        <v>701</v>
      </c>
      <c r="J627" s="99" t="s">
        <v>1950</v>
      </c>
      <c r="K627" s="100" t="s">
        <v>1170</v>
      </c>
      <c r="L627" s="99" t="s">
        <v>7657</v>
      </c>
      <c r="M627" s="101">
        <v>45992.333333333343</v>
      </c>
      <c r="N627" s="101">
        <v>46001.380555555559</v>
      </c>
      <c r="O627" s="100" t="s">
        <v>35</v>
      </c>
      <c r="P627" s="100" t="s">
        <v>35</v>
      </c>
      <c r="Q627" s="99" t="s">
        <v>1414</v>
      </c>
      <c r="R627" s="99" t="s">
        <v>1415</v>
      </c>
      <c r="S627" s="99" t="s">
        <v>9745</v>
      </c>
      <c r="T627" s="99" t="s">
        <v>1416</v>
      </c>
      <c r="U627" s="99">
        <v>48</v>
      </c>
      <c r="V627" s="100" t="str">
        <f>VLOOKUP(D627,TIPOLOGIA!A:F,5,0)</f>
        <v>INTERMEDIA</v>
      </c>
      <c r="W627" s="100" t="str">
        <f>VLOOKUP(D627,TIPOLOGIA!A:F,6,0)</f>
        <v>TERRESTRE</v>
      </c>
      <c r="X627" s="99" t="s">
        <v>1496</v>
      </c>
      <c r="Y627" s="99">
        <v>1</v>
      </c>
      <c r="Z627" s="102">
        <f>IF(T627="SOPORTE_TELEFÓNICO",'TARIFAS 2025'!$B$14,IF(V627="PRINCIPAL",'TARIFAS 2025'!$B$11,IF(V627="INTERMEDIA",'TARIFAS 2025'!$C$11,IF(V627="LEJANA",'TARIFAS 2025'!$D$11))))</f>
        <v>36351</v>
      </c>
      <c r="AA627" s="102">
        <f t="shared" si="9"/>
        <v>36351</v>
      </c>
      <c r="AB627" s="91"/>
      <c r="AC627" s="91"/>
      <c r="AD627" s="91"/>
      <c r="AE627" s="91"/>
      <c r="AF627" s="91"/>
      <c r="AG627" s="91"/>
      <c r="AH627" s="91"/>
      <c r="AI627" s="91"/>
      <c r="AJ627" s="91"/>
      <c r="AK627" s="91"/>
      <c r="AL627" s="91"/>
      <c r="AM627" s="91"/>
      <c r="AN627" s="91"/>
      <c r="AO627" s="91"/>
      <c r="AP627" s="91"/>
      <c r="AQ627" s="91"/>
      <c r="AR627" s="91"/>
      <c r="AS627" s="91"/>
      <c r="AT627" s="91"/>
      <c r="AU627" s="91"/>
      <c r="AV627" s="91"/>
      <c r="AW627" s="91"/>
      <c r="AX627" s="91"/>
      <c r="AY627" s="91"/>
      <c r="AZ627" s="91"/>
      <c r="BA627" s="91"/>
      <c r="BB627" s="91"/>
      <c r="BC627" s="91"/>
      <c r="BD627" s="91"/>
      <c r="BE627" s="91"/>
      <c r="BF627" s="91"/>
      <c r="BG627" s="91"/>
    </row>
    <row r="628" spans="1:59" ht="15.6" x14ac:dyDescent="0.3">
      <c r="A628" s="99" t="s">
        <v>96</v>
      </c>
      <c r="B628" s="100" t="str">
        <f>VLOOKUP(A628,'CENTROS DE COSTOS'!A:D,2,0)</f>
        <v>0036-0007</v>
      </c>
      <c r="C628" s="100" t="str">
        <f>VLOOKUP(A628,'CENTROS DE COSTOS'!A:D,3,0)</f>
        <v>Wompi Santander</v>
      </c>
      <c r="D628" s="99">
        <v>68077</v>
      </c>
      <c r="E628" s="99">
        <v>3075513</v>
      </c>
      <c r="F628" s="99">
        <v>31806</v>
      </c>
      <c r="G628" s="100" t="s">
        <v>33</v>
      </c>
      <c r="H628" s="99" t="s">
        <v>963</v>
      </c>
      <c r="I628" s="99" t="s">
        <v>123</v>
      </c>
      <c r="J628" s="99" t="s">
        <v>6201</v>
      </c>
      <c r="K628" s="100" t="s">
        <v>1170</v>
      </c>
      <c r="L628" s="99" t="s">
        <v>7658</v>
      </c>
      <c r="M628" s="101">
        <v>45989.40902777778</v>
      </c>
      <c r="N628" s="101">
        <v>46001.381249999999</v>
      </c>
      <c r="O628" s="100" t="s">
        <v>35</v>
      </c>
      <c r="P628" s="100" t="s">
        <v>35</v>
      </c>
      <c r="Q628" s="99" t="s">
        <v>1414</v>
      </c>
      <c r="R628" s="99" t="s">
        <v>1415</v>
      </c>
      <c r="S628" s="99" t="s">
        <v>9746</v>
      </c>
      <c r="T628" s="99" t="s">
        <v>1416</v>
      </c>
      <c r="U628" s="99">
        <v>64</v>
      </c>
      <c r="V628" s="100" t="str">
        <f>VLOOKUP(D628,TIPOLOGIA!A:F,5,0)</f>
        <v>INTERMEDIA</v>
      </c>
      <c r="W628" s="100" t="str">
        <f>VLOOKUP(D628,TIPOLOGIA!A:F,6,0)</f>
        <v>TERRESTRE</v>
      </c>
      <c r="X628" s="99" t="s">
        <v>1563</v>
      </c>
      <c r="Y628" s="99">
        <v>1</v>
      </c>
      <c r="Z628" s="102">
        <f>IF(T628="SOPORTE_TELEFÓNICO",'TARIFAS 2025'!$B$14,IF(V628="PRINCIPAL",'TARIFAS 2025'!$B$11,IF(V628="INTERMEDIA",'TARIFAS 2025'!$C$11,IF(V628="LEJANA",'TARIFAS 2025'!$D$11))))</f>
        <v>36351</v>
      </c>
      <c r="AA628" s="102">
        <f t="shared" si="9"/>
        <v>36351</v>
      </c>
      <c r="AB628" s="91"/>
      <c r="AC628" s="91"/>
      <c r="AD628" s="91"/>
      <c r="AE628" s="91"/>
      <c r="AF628" s="91"/>
      <c r="AG628" s="91"/>
      <c r="AH628" s="91"/>
      <c r="AI628" s="91"/>
      <c r="AJ628" s="91"/>
      <c r="AK628" s="91"/>
      <c r="AL628" s="91"/>
      <c r="AM628" s="91"/>
      <c r="AN628" s="91"/>
      <c r="AO628" s="91"/>
      <c r="AP628" s="91"/>
      <c r="AQ628" s="91"/>
      <c r="AR628" s="91"/>
      <c r="AS628" s="91"/>
      <c r="AT628" s="91"/>
      <c r="AU628" s="91"/>
      <c r="AV628" s="91"/>
      <c r="AW628" s="91"/>
      <c r="AX628" s="91"/>
      <c r="AY628" s="91"/>
      <c r="AZ628" s="91"/>
      <c r="BA628" s="91"/>
      <c r="BB628" s="91"/>
      <c r="BC628" s="91"/>
      <c r="BD628" s="91"/>
      <c r="BE628" s="91"/>
      <c r="BF628" s="91"/>
      <c r="BG628" s="91"/>
    </row>
    <row r="629" spans="1:59" ht="15.6" x14ac:dyDescent="0.3">
      <c r="A629" s="99" t="s">
        <v>71</v>
      </c>
      <c r="B629" s="100" t="str">
        <f>VLOOKUP(A629,'CENTROS DE COSTOS'!A:D,2,0)</f>
        <v>0036-0004</v>
      </c>
      <c r="C629" s="100" t="str">
        <f>VLOOKUP(A629,'CENTROS DE COSTOS'!A:D,3,0)</f>
        <v>Wompi Centro</v>
      </c>
      <c r="D629" s="99">
        <v>25368</v>
      </c>
      <c r="E629" s="99">
        <v>3104822</v>
      </c>
      <c r="F629" s="99">
        <v>27031</v>
      </c>
      <c r="G629" s="100" t="s">
        <v>33</v>
      </c>
      <c r="H629" s="99" t="s">
        <v>618</v>
      </c>
      <c r="I629" s="99" t="s">
        <v>666</v>
      </c>
      <c r="J629" s="99" t="s">
        <v>1934</v>
      </c>
      <c r="K629" s="100" t="s">
        <v>1170</v>
      </c>
      <c r="L629" s="99" t="s">
        <v>7659</v>
      </c>
      <c r="M629" s="101">
        <v>45995.680555555547</v>
      </c>
      <c r="N629" s="101">
        <v>46001.395833333343</v>
      </c>
      <c r="O629" s="100" t="s">
        <v>35</v>
      </c>
      <c r="P629" s="100" t="s">
        <v>35</v>
      </c>
      <c r="Q629" s="99" t="s">
        <v>1414</v>
      </c>
      <c r="R629" s="99" t="s">
        <v>1415</v>
      </c>
      <c r="S629" s="99" t="s">
        <v>9747</v>
      </c>
      <c r="T629" s="99" t="s">
        <v>1416</v>
      </c>
      <c r="U629" s="99">
        <v>32</v>
      </c>
      <c r="V629" s="100" t="str">
        <f>VLOOKUP(D629,TIPOLOGIA!A:F,5,0)</f>
        <v>LEJANA</v>
      </c>
      <c r="W629" s="100" t="str">
        <f>VLOOKUP(D629,TIPOLOGIA!A:F,6,0)</f>
        <v>TERRESTRE</v>
      </c>
      <c r="X629" s="99" t="s">
        <v>1464</v>
      </c>
      <c r="Y629" s="99">
        <v>1</v>
      </c>
      <c r="Z629" s="102">
        <f>IF(T629="SOPORTE_TELEFÓNICO",'TARIFAS 2025'!$B$14,IF(V629="PRINCIPAL",'TARIFAS 2025'!$B$11,IF(V629="INTERMEDIA",'TARIFAS 2025'!$C$11,IF(V629="LEJANA",'TARIFAS 2025'!$D$11))))</f>
        <v>40250</v>
      </c>
      <c r="AA629" s="102">
        <f t="shared" si="9"/>
        <v>40250</v>
      </c>
      <c r="AB629" s="91"/>
      <c r="AC629" s="91"/>
      <c r="AD629" s="91"/>
      <c r="AE629" s="91"/>
      <c r="AF629" s="91"/>
      <c r="AG629" s="91"/>
      <c r="AH629" s="91"/>
      <c r="AI629" s="91"/>
      <c r="AJ629" s="91"/>
      <c r="AK629" s="91"/>
      <c r="AL629" s="91"/>
      <c r="AM629" s="91"/>
      <c r="AN629" s="91"/>
      <c r="AO629" s="91"/>
      <c r="AP629" s="91"/>
      <c r="AQ629" s="91"/>
      <c r="AR629" s="91"/>
      <c r="AS629" s="91"/>
      <c r="AT629" s="91"/>
      <c r="AU629" s="91"/>
      <c r="AV629" s="91"/>
      <c r="AW629" s="91"/>
      <c r="AX629" s="91"/>
      <c r="AY629" s="91"/>
      <c r="AZ629" s="91"/>
      <c r="BA629" s="91"/>
      <c r="BB629" s="91"/>
      <c r="BC629" s="91"/>
      <c r="BD629" s="91"/>
      <c r="BE629" s="91"/>
      <c r="BF629" s="91"/>
      <c r="BG629" s="91"/>
    </row>
    <row r="630" spans="1:59" ht="15.6" x14ac:dyDescent="0.3">
      <c r="A630" s="99" t="s">
        <v>98</v>
      </c>
      <c r="B630" s="100" t="str">
        <f>VLOOKUP(A630,'CENTROS DE COSTOS'!A:D,2,0)</f>
        <v>0036-0006</v>
      </c>
      <c r="C630" s="100" t="str">
        <f>VLOOKUP(A630,'CENTROS DE COSTOS'!A:D,3,0)</f>
        <v>Wompi Oriente</v>
      </c>
      <c r="D630" s="99">
        <v>85440</v>
      </c>
      <c r="E630" s="99">
        <v>3105251</v>
      </c>
      <c r="F630" s="99">
        <v>50409</v>
      </c>
      <c r="G630" s="100" t="s">
        <v>33</v>
      </c>
      <c r="H630" s="99" t="s">
        <v>481</v>
      </c>
      <c r="I630" s="99" t="s">
        <v>282</v>
      </c>
      <c r="J630" s="99" t="s">
        <v>1819</v>
      </c>
      <c r="K630" s="100" t="s">
        <v>1170</v>
      </c>
      <c r="L630" s="99" t="s">
        <v>7660</v>
      </c>
      <c r="M630" s="101">
        <v>45996.333333333343</v>
      </c>
      <c r="N630" s="101">
        <v>46001.396527777782</v>
      </c>
      <c r="O630" s="100" t="s">
        <v>35</v>
      </c>
      <c r="P630" s="100" t="s">
        <v>35</v>
      </c>
      <c r="Q630" s="99" t="s">
        <v>1414</v>
      </c>
      <c r="R630" s="99" t="s">
        <v>1415</v>
      </c>
      <c r="S630" s="99" t="s">
        <v>9748</v>
      </c>
      <c r="T630" s="99" t="s">
        <v>1416</v>
      </c>
      <c r="U630" s="99">
        <v>64</v>
      </c>
      <c r="V630" s="100" t="str">
        <f>VLOOKUP(D630,TIPOLOGIA!A:F,5,0)</f>
        <v>LEJANA</v>
      </c>
      <c r="W630" s="100" t="str">
        <f>VLOOKUP(D630,TIPOLOGIA!A:F,6,0)</f>
        <v>TERRESTRE</v>
      </c>
      <c r="X630" s="99" t="s">
        <v>1464</v>
      </c>
      <c r="Y630" s="99">
        <v>1</v>
      </c>
      <c r="Z630" s="102">
        <f>IF(T630="SOPORTE_TELEFÓNICO",'TARIFAS 2025'!$B$14,IF(V630="PRINCIPAL",'TARIFAS 2025'!$B$11,IF(V630="INTERMEDIA",'TARIFAS 2025'!$C$11,IF(V630="LEJANA",'TARIFAS 2025'!$D$11))))</f>
        <v>40250</v>
      </c>
      <c r="AA630" s="102">
        <f t="shared" si="9"/>
        <v>40250</v>
      </c>
      <c r="AB630" s="91"/>
      <c r="AC630" s="91"/>
      <c r="AD630" s="91"/>
      <c r="AE630" s="91"/>
      <c r="AF630" s="91"/>
      <c r="AG630" s="91"/>
      <c r="AH630" s="91"/>
      <c r="AI630" s="91"/>
      <c r="AJ630" s="91"/>
      <c r="AK630" s="91"/>
      <c r="AL630" s="91"/>
      <c r="AM630" s="91"/>
      <c r="AN630" s="91"/>
      <c r="AO630" s="91"/>
      <c r="AP630" s="91"/>
      <c r="AQ630" s="91"/>
      <c r="AR630" s="91"/>
      <c r="AS630" s="91"/>
      <c r="AT630" s="91"/>
      <c r="AU630" s="91"/>
      <c r="AV630" s="91"/>
      <c r="AW630" s="91"/>
      <c r="AX630" s="91"/>
      <c r="AY630" s="91"/>
      <c r="AZ630" s="91"/>
      <c r="BA630" s="91"/>
      <c r="BB630" s="91"/>
      <c r="BC630" s="91"/>
      <c r="BD630" s="91"/>
      <c r="BE630" s="91"/>
      <c r="BF630" s="91"/>
      <c r="BG630" s="91"/>
    </row>
    <row r="631" spans="1:59" ht="15.6" x14ac:dyDescent="0.3">
      <c r="A631" s="99" t="s">
        <v>96</v>
      </c>
      <c r="B631" s="100" t="str">
        <f>VLOOKUP(A631,'CENTROS DE COSTOS'!A:D,2,0)</f>
        <v>0036-0007</v>
      </c>
      <c r="C631" s="100" t="str">
        <f>VLOOKUP(A631,'CENTROS DE COSTOS'!A:D,3,0)</f>
        <v>Wompi Santander</v>
      </c>
      <c r="D631" s="99">
        <v>15816</v>
      </c>
      <c r="E631" s="99">
        <v>3102229</v>
      </c>
      <c r="F631" s="99">
        <v>64753</v>
      </c>
      <c r="G631" s="100" t="s">
        <v>33</v>
      </c>
      <c r="H631" s="99" t="s">
        <v>322</v>
      </c>
      <c r="I631" s="99" t="s">
        <v>427</v>
      </c>
      <c r="J631" s="99" t="s">
        <v>6202</v>
      </c>
      <c r="K631" s="100" t="s">
        <v>1170</v>
      </c>
      <c r="L631" s="99" t="s">
        <v>7661</v>
      </c>
      <c r="M631" s="101">
        <v>45995.443055555559</v>
      </c>
      <c r="N631" s="101">
        <v>46001.397916666669</v>
      </c>
      <c r="O631" s="100" t="s">
        <v>35</v>
      </c>
      <c r="P631" s="100" t="s">
        <v>35</v>
      </c>
      <c r="Q631" s="99" t="s">
        <v>1414</v>
      </c>
      <c r="R631" s="99" t="s">
        <v>1415</v>
      </c>
      <c r="S631" s="99" t="s">
        <v>9749</v>
      </c>
      <c r="T631" s="99" t="s">
        <v>1416</v>
      </c>
      <c r="U631" s="99">
        <v>16</v>
      </c>
      <c r="V631" s="100" t="str">
        <f>VLOOKUP(D631,TIPOLOGIA!A:F,5,0)</f>
        <v>INTERMEDIA</v>
      </c>
      <c r="W631" s="100" t="str">
        <f>VLOOKUP(D631,TIPOLOGIA!A:F,6,0)</f>
        <v>TERRESTRE</v>
      </c>
      <c r="X631" s="99" t="s">
        <v>1464</v>
      </c>
      <c r="Y631" s="99">
        <v>1</v>
      </c>
      <c r="Z631" s="102">
        <f>IF(T631="SOPORTE_TELEFÓNICO",'TARIFAS 2025'!$B$14,IF(V631="PRINCIPAL",'TARIFAS 2025'!$B$11,IF(V631="INTERMEDIA",'TARIFAS 2025'!$C$11,IF(V631="LEJANA",'TARIFAS 2025'!$D$11))))</f>
        <v>36351</v>
      </c>
      <c r="AA631" s="102">
        <f t="shared" si="9"/>
        <v>36351</v>
      </c>
      <c r="AB631" s="91"/>
      <c r="AC631" s="91"/>
      <c r="AD631" s="91"/>
      <c r="AE631" s="91"/>
      <c r="AF631" s="91"/>
      <c r="AG631" s="91"/>
      <c r="AH631" s="91"/>
      <c r="AI631" s="91"/>
      <c r="AJ631" s="91"/>
      <c r="AK631" s="91"/>
      <c r="AL631" s="91"/>
      <c r="AM631" s="91"/>
      <c r="AN631" s="91"/>
      <c r="AO631" s="91"/>
      <c r="AP631" s="91"/>
      <c r="AQ631" s="91"/>
      <c r="AR631" s="91"/>
      <c r="AS631" s="91"/>
      <c r="AT631" s="91"/>
      <c r="AU631" s="91"/>
      <c r="AV631" s="91"/>
      <c r="AW631" s="91"/>
      <c r="AX631" s="91"/>
      <c r="AY631" s="91"/>
      <c r="AZ631" s="91"/>
      <c r="BA631" s="91"/>
      <c r="BB631" s="91"/>
      <c r="BC631" s="91"/>
      <c r="BD631" s="91"/>
      <c r="BE631" s="91"/>
      <c r="BF631" s="91"/>
      <c r="BG631" s="91"/>
    </row>
    <row r="632" spans="1:59" ht="15.6" x14ac:dyDescent="0.3">
      <c r="A632" s="99" t="s">
        <v>90</v>
      </c>
      <c r="B632" s="100" t="str">
        <f>VLOOKUP(A632,'CENTROS DE COSTOS'!A:D,2,0)</f>
        <v>0036-0006</v>
      </c>
      <c r="C632" s="100" t="str">
        <f>VLOOKUP(A632,'CENTROS DE COSTOS'!A:D,3,0)</f>
        <v>Wompi Oriente</v>
      </c>
      <c r="D632" s="99">
        <v>41001</v>
      </c>
      <c r="E632" s="99">
        <v>3117828</v>
      </c>
      <c r="F632" s="99">
        <v>48782</v>
      </c>
      <c r="G632" s="100" t="s">
        <v>33</v>
      </c>
      <c r="H632" s="99" t="s">
        <v>740</v>
      </c>
      <c r="I632" s="99" t="s">
        <v>90</v>
      </c>
      <c r="J632" s="99" t="s">
        <v>1583</v>
      </c>
      <c r="K632" s="100" t="s">
        <v>1170</v>
      </c>
      <c r="L632" s="99" t="s">
        <v>7662</v>
      </c>
      <c r="M632" s="101">
        <v>46000.65</v>
      </c>
      <c r="N632" s="101">
        <v>46001.399305555547</v>
      </c>
      <c r="O632" s="100" t="s">
        <v>35</v>
      </c>
      <c r="P632" s="100" t="s">
        <v>35</v>
      </c>
      <c r="Q632" s="99" t="s">
        <v>1414</v>
      </c>
      <c r="R632" s="99" t="s">
        <v>1415</v>
      </c>
      <c r="S632" s="99" t="s">
        <v>9750</v>
      </c>
      <c r="T632" s="99" t="s">
        <v>1172</v>
      </c>
      <c r="U632" s="99">
        <v>64</v>
      </c>
      <c r="V632" s="100" t="str">
        <f>VLOOKUP(D632,TIPOLOGIA!A:F,5,0)</f>
        <v>PRINCIPAL</v>
      </c>
      <c r="W632" s="100" t="str">
        <f>VLOOKUP(D632,TIPOLOGIA!A:F,6,0)</f>
        <v>TERRESTRE</v>
      </c>
      <c r="X632" s="99" t="s">
        <v>1214</v>
      </c>
      <c r="Y632" s="99">
        <v>1</v>
      </c>
      <c r="Z632" s="102">
        <f>IF(T632="SOPORTE_TELEFÓNICO",'TARIFAS 2025'!$B$14,IF(V632="PRINCIPAL",'TARIFAS 2025'!$B$11,IF(V632="INTERMEDIA",'TARIFAS 2025'!$C$11,IF(V632="LEJANA",'TARIFAS 2025'!$D$11))))</f>
        <v>31419</v>
      </c>
      <c r="AA632" s="102">
        <f t="shared" si="9"/>
        <v>31419</v>
      </c>
      <c r="AB632" s="91"/>
      <c r="AC632" s="91"/>
      <c r="AD632" s="91"/>
      <c r="AE632" s="91"/>
      <c r="AF632" s="91"/>
      <c r="AG632" s="91"/>
      <c r="AH632" s="91"/>
      <c r="AI632" s="91"/>
      <c r="AJ632" s="91"/>
      <c r="AK632" s="91"/>
      <c r="AL632" s="91"/>
      <c r="AM632" s="91"/>
      <c r="AN632" s="91"/>
      <c r="AO632" s="91"/>
      <c r="AP632" s="91"/>
      <c r="AQ632" s="91"/>
      <c r="AR632" s="91"/>
      <c r="AS632" s="91"/>
      <c r="AT632" s="91"/>
      <c r="AU632" s="91"/>
      <c r="AV632" s="91"/>
      <c r="AW632" s="91"/>
      <c r="AX632" s="91"/>
      <c r="AY632" s="91"/>
      <c r="AZ632" s="91"/>
      <c r="BA632" s="91"/>
      <c r="BB632" s="91"/>
      <c r="BC632" s="91"/>
      <c r="BD632" s="91"/>
      <c r="BE632" s="91"/>
      <c r="BF632" s="91"/>
      <c r="BG632" s="91"/>
    </row>
    <row r="633" spans="1:59" ht="15.6" x14ac:dyDescent="0.3">
      <c r="A633" s="99" t="s">
        <v>88</v>
      </c>
      <c r="B633" s="100" t="str">
        <f>VLOOKUP(A633,'CENTROS DE COSTOS'!A:D,2,0)</f>
        <v>0036-0005</v>
      </c>
      <c r="C633" s="100" t="str">
        <f>VLOOKUP(A633,'CENTROS DE COSTOS'!A:D,3,0)</f>
        <v>Wompi Noroccidente</v>
      </c>
      <c r="D633" s="99">
        <v>5088</v>
      </c>
      <c r="E633" s="99">
        <v>3048789</v>
      </c>
      <c r="F633" s="99">
        <v>16567</v>
      </c>
      <c r="G633" s="100" t="s">
        <v>33</v>
      </c>
      <c r="H633" s="99" t="s">
        <v>120</v>
      </c>
      <c r="I633" s="99" t="s">
        <v>155</v>
      </c>
      <c r="J633" s="99" t="s">
        <v>6203</v>
      </c>
      <c r="K633" s="100" t="s">
        <v>1170</v>
      </c>
      <c r="L633" s="99" t="s">
        <v>7663</v>
      </c>
      <c r="M633" s="101">
        <v>45985.333333333343</v>
      </c>
      <c r="N633" s="101">
        <v>46001.401388888888</v>
      </c>
      <c r="O633" s="100" t="s">
        <v>35</v>
      </c>
      <c r="P633" s="100" t="s">
        <v>35</v>
      </c>
      <c r="Q633" s="99" t="s">
        <v>1414</v>
      </c>
      <c r="R633" s="99" t="s">
        <v>1415</v>
      </c>
      <c r="S633" s="99" t="s">
        <v>9751</v>
      </c>
      <c r="T633" s="99" t="s">
        <v>9140</v>
      </c>
      <c r="U633" s="99">
        <v>48</v>
      </c>
      <c r="V633" s="100" t="str">
        <f>VLOOKUP(D633,TIPOLOGIA!A:F,5,0)</f>
        <v>PRINCIPAL</v>
      </c>
      <c r="W633" s="100" t="str">
        <f>VLOOKUP(D633,TIPOLOGIA!A:F,6,0)</f>
        <v>TERRESTRE</v>
      </c>
      <c r="X633" s="99" t="s">
        <v>11198</v>
      </c>
      <c r="Y633" s="99">
        <v>1</v>
      </c>
      <c r="Z633" s="102">
        <f>IF(T633="SOPORTE_TELEFÓNICO",'TARIFAS 2025'!$B$14,IF(V633="PRINCIPAL",'TARIFAS 2025'!$B$11,IF(V633="INTERMEDIA",'TARIFAS 2025'!$C$11,IF(V633="LEJANA",'TARIFAS 2025'!$D$11))))</f>
        <v>31419</v>
      </c>
      <c r="AA633" s="102">
        <f t="shared" ref="AA633:AA694" si="10">Z633*Y633</f>
        <v>31419</v>
      </c>
      <c r="AB633" s="91"/>
      <c r="AC633" s="91"/>
      <c r="AD633" s="91"/>
      <c r="AE633" s="91"/>
      <c r="AF633" s="91"/>
      <c r="AG633" s="91"/>
      <c r="AH633" s="91"/>
      <c r="AI633" s="91"/>
      <c r="AJ633" s="91"/>
      <c r="AK633" s="91"/>
      <c r="AL633" s="91"/>
      <c r="AM633" s="91"/>
      <c r="AN633" s="91"/>
      <c r="AO633" s="91"/>
      <c r="AP633" s="91"/>
      <c r="AQ633" s="91"/>
      <c r="AR633" s="91"/>
      <c r="AS633" s="91"/>
      <c r="AT633" s="91"/>
      <c r="AU633" s="91"/>
      <c r="AV633" s="91"/>
      <c r="AW633" s="91"/>
      <c r="AX633" s="91"/>
      <c r="AY633" s="91"/>
      <c r="AZ633" s="91"/>
      <c r="BA633" s="91"/>
      <c r="BB633" s="91"/>
      <c r="BC633" s="91"/>
      <c r="BD633" s="91"/>
      <c r="BE633" s="91"/>
      <c r="BF633" s="91"/>
      <c r="BG633" s="91"/>
    </row>
    <row r="634" spans="1:59" ht="15.6" x14ac:dyDescent="0.3">
      <c r="A634" s="99" t="s">
        <v>71</v>
      </c>
      <c r="B634" s="100" t="str">
        <f>VLOOKUP(A634,'CENTROS DE COSTOS'!A:D,2,0)</f>
        <v>0036-0004</v>
      </c>
      <c r="C634" s="100" t="str">
        <f>VLOOKUP(A634,'CENTROS DE COSTOS'!A:D,3,0)</f>
        <v>Wompi Centro</v>
      </c>
      <c r="D634" s="99">
        <v>11001</v>
      </c>
      <c r="E634" s="99">
        <v>3097347</v>
      </c>
      <c r="F634" s="99">
        <v>74298</v>
      </c>
      <c r="G634" s="100" t="s">
        <v>33</v>
      </c>
      <c r="H634" s="99" t="s">
        <v>618</v>
      </c>
      <c r="I634" s="99" t="s">
        <v>71</v>
      </c>
      <c r="J634" s="99" t="s">
        <v>6204</v>
      </c>
      <c r="K634" s="100" t="s">
        <v>1170</v>
      </c>
      <c r="L634" s="99" t="s">
        <v>7664</v>
      </c>
      <c r="M634" s="101">
        <v>45994.525694444441</v>
      </c>
      <c r="N634" s="101">
        <v>46001.40902777778</v>
      </c>
      <c r="O634" s="100" t="s">
        <v>35</v>
      </c>
      <c r="P634" s="100" t="s">
        <v>35</v>
      </c>
      <c r="Q634" s="99" t="s">
        <v>1414</v>
      </c>
      <c r="R634" s="99" t="s">
        <v>1415</v>
      </c>
      <c r="S634" s="99" t="s">
        <v>9752</v>
      </c>
      <c r="T634" s="99" t="s">
        <v>1172</v>
      </c>
      <c r="U634" s="99">
        <v>24</v>
      </c>
      <c r="V634" s="100" t="str">
        <f>VLOOKUP(D634,TIPOLOGIA!A:F,5,0)</f>
        <v>PRINCIPAL</v>
      </c>
      <c r="W634" s="100" t="str">
        <f>VLOOKUP(D634,TIPOLOGIA!A:F,6,0)</f>
        <v>TERRESTRE</v>
      </c>
      <c r="X634" s="99" t="s">
        <v>1225</v>
      </c>
      <c r="Y634" s="99">
        <v>1</v>
      </c>
      <c r="Z634" s="102">
        <f>IF(T634="SOPORTE_TELEFÓNICO",'TARIFAS 2025'!$B$14,IF(V634="PRINCIPAL",'TARIFAS 2025'!$B$11,IF(V634="INTERMEDIA",'TARIFAS 2025'!$C$11,IF(V634="LEJANA",'TARIFAS 2025'!$D$11))))</f>
        <v>31419</v>
      </c>
      <c r="AA634" s="102">
        <f t="shared" si="10"/>
        <v>31419</v>
      </c>
      <c r="AB634" s="91"/>
      <c r="AC634" s="91"/>
      <c r="AD634" s="91"/>
      <c r="AE634" s="91"/>
      <c r="AF634" s="91"/>
      <c r="AG634" s="91"/>
      <c r="AH634" s="91"/>
      <c r="AI634" s="91"/>
      <c r="AJ634" s="91"/>
      <c r="AK634" s="91"/>
      <c r="AL634" s="91"/>
      <c r="AM634" s="91"/>
      <c r="AN634" s="91"/>
      <c r="AO634" s="91"/>
      <c r="AP634" s="91"/>
      <c r="AQ634" s="91"/>
      <c r="AR634" s="91"/>
      <c r="AS634" s="91"/>
      <c r="AT634" s="91"/>
      <c r="AU634" s="91"/>
      <c r="AV634" s="91"/>
      <c r="AW634" s="91"/>
      <c r="AX634" s="91"/>
      <c r="AY634" s="91"/>
      <c r="AZ634" s="91"/>
      <c r="BA634" s="91"/>
      <c r="BB634" s="91"/>
      <c r="BC634" s="91"/>
      <c r="BD634" s="91"/>
      <c r="BE634" s="91"/>
      <c r="BF634" s="91"/>
      <c r="BG634" s="91"/>
    </row>
    <row r="635" spans="1:59" ht="15.6" x14ac:dyDescent="0.3">
      <c r="A635" s="99" t="s">
        <v>99</v>
      </c>
      <c r="B635" s="100" t="str">
        <f>VLOOKUP(A635,'CENTROS DE COSTOS'!A:D,2,0)</f>
        <v>0036-0006</v>
      </c>
      <c r="C635" s="100" t="str">
        <f>VLOOKUP(A635,'CENTROS DE COSTOS'!A:D,3,0)</f>
        <v>Wompi Oriente</v>
      </c>
      <c r="D635" s="99">
        <v>85001</v>
      </c>
      <c r="E635" s="99">
        <v>3118157</v>
      </c>
      <c r="F635" s="99">
        <v>76523</v>
      </c>
      <c r="G635" s="100" t="s">
        <v>33</v>
      </c>
      <c r="H635" s="99" t="s">
        <v>481</v>
      </c>
      <c r="I635" s="99" t="s">
        <v>99</v>
      </c>
      <c r="J635" s="99" t="s">
        <v>2150</v>
      </c>
      <c r="K635" s="100" t="s">
        <v>1170</v>
      </c>
      <c r="L635" s="99" t="s">
        <v>7665</v>
      </c>
      <c r="M635" s="101">
        <v>46000.675000000003</v>
      </c>
      <c r="N635" s="101">
        <v>46001.410416666673</v>
      </c>
      <c r="O635" s="100" t="s">
        <v>35</v>
      </c>
      <c r="P635" s="100" t="s">
        <v>35</v>
      </c>
      <c r="Q635" s="99" t="s">
        <v>1414</v>
      </c>
      <c r="R635" s="99" t="s">
        <v>1415</v>
      </c>
      <c r="S635" s="99" t="s">
        <v>9753</v>
      </c>
      <c r="T635" s="99" t="s">
        <v>1172</v>
      </c>
      <c r="U635" s="99">
        <v>48</v>
      </c>
      <c r="V635" s="100" t="str">
        <f>VLOOKUP(D635,TIPOLOGIA!A:F,5,0)</f>
        <v>PRINCIPAL</v>
      </c>
      <c r="W635" s="100" t="str">
        <f>VLOOKUP(D635,TIPOLOGIA!A:F,6,0)</f>
        <v>TERRESTRE</v>
      </c>
      <c r="X635" s="99" t="s">
        <v>1219</v>
      </c>
      <c r="Y635" s="99">
        <v>1</v>
      </c>
      <c r="Z635" s="102">
        <f>IF(T635="SOPORTE_TELEFÓNICO",'TARIFAS 2025'!$B$14,IF(V635="PRINCIPAL",'TARIFAS 2025'!$B$11,IF(V635="INTERMEDIA",'TARIFAS 2025'!$C$11,IF(V635="LEJANA",'TARIFAS 2025'!$D$11))))</f>
        <v>31419</v>
      </c>
      <c r="AA635" s="102">
        <f t="shared" si="10"/>
        <v>31419</v>
      </c>
      <c r="AB635" s="91"/>
      <c r="AC635" s="91"/>
      <c r="AD635" s="91"/>
      <c r="AE635" s="91"/>
      <c r="AF635" s="91"/>
      <c r="AG635" s="91"/>
      <c r="AH635" s="91"/>
      <c r="AI635" s="91"/>
      <c r="AJ635" s="91"/>
      <c r="AK635" s="91"/>
      <c r="AL635" s="91"/>
      <c r="AM635" s="91"/>
      <c r="AN635" s="91"/>
      <c r="AO635" s="91"/>
      <c r="AP635" s="91"/>
      <c r="AQ635" s="91"/>
      <c r="AR635" s="91"/>
      <c r="AS635" s="91"/>
      <c r="AT635" s="91"/>
      <c r="AU635" s="91"/>
      <c r="AV635" s="91"/>
      <c r="AW635" s="91"/>
      <c r="AX635" s="91"/>
      <c r="AY635" s="91"/>
      <c r="AZ635" s="91"/>
      <c r="BA635" s="91"/>
      <c r="BB635" s="91"/>
      <c r="BC635" s="91"/>
      <c r="BD635" s="91"/>
      <c r="BE635" s="91"/>
      <c r="BF635" s="91"/>
      <c r="BG635" s="91"/>
    </row>
    <row r="636" spans="1:59" ht="15.6" x14ac:dyDescent="0.3">
      <c r="A636" s="99" t="s">
        <v>80</v>
      </c>
      <c r="B636" s="100" t="str">
        <f>VLOOKUP(A636,'CENTROS DE COSTOS'!A:D,2,0)</f>
        <v>0036-0001</v>
      </c>
      <c r="C636" s="100" t="str">
        <f>VLOOKUP(A636,'CENTROS DE COSTOS'!A:D,3,0)</f>
        <v>Wompi Costa</v>
      </c>
      <c r="D636" s="99">
        <v>13001</v>
      </c>
      <c r="E636" s="99">
        <v>3116322</v>
      </c>
      <c r="F636" s="99">
        <v>77953</v>
      </c>
      <c r="G636" s="100" t="s">
        <v>33</v>
      </c>
      <c r="H636" s="99" t="s">
        <v>275</v>
      </c>
      <c r="I636" s="99" t="s">
        <v>80</v>
      </c>
      <c r="J636" s="99" t="s">
        <v>6205</v>
      </c>
      <c r="K636" s="100" t="s">
        <v>1170</v>
      </c>
      <c r="L636" s="99" t="s">
        <v>7666</v>
      </c>
      <c r="M636" s="101">
        <v>46000.534722222219</v>
      </c>
      <c r="N636" s="101">
        <v>46001.413888888892</v>
      </c>
      <c r="O636" s="100" t="s">
        <v>35</v>
      </c>
      <c r="P636" s="100" t="s">
        <v>35</v>
      </c>
      <c r="Q636" s="99" t="s">
        <v>1414</v>
      </c>
      <c r="R636" s="99" t="s">
        <v>1415</v>
      </c>
      <c r="S636" s="99" t="s">
        <v>9754</v>
      </c>
      <c r="T636" s="99" t="s">
        <v>1172</v>
      </c>
      <c r="U636" s="99">
        <v>24</v>
      </c>
      <c r="V636" s="100" t="str">
        <f>VLOOKUP(D636,TIPOLOGIA!A:F,5,0)</f>
        <v>PRINCIPAL</v>
      </c>
      <c r="W636" s="100" t="str">
        <f>VLOOKUP(D636,TIPOLOGIA!A:F,6,0)</f>
        <v>TERRESTRE</v>
      </c>
      <c r="X636" s="99" t="s">
        <v>1855</v>
      </c>
      <c r="Y636" s="99">
        <v>1</v>
      </c>
      <c r="Z636" s="102">
        <f>IF(T636="SOPORTE_TELEFÓNICO",'TARIFAS 2025'!$B$14,IF(V636="PRINCIPAL",'TARIFAS 2025'!$B$11,IF(V636="INTERMEDIA",'TARIFAS 2025'!$C$11,IF(V636="LEJANA",'TARIFAS 2025'!$D$11))))</f>
        <v>31419</v>
      </c>
      <c r="AA636" s="102">
        <f t="shared" si="10"/>
        <v>31419</v>
      </c>
      <c r="AB636" s="91"/>
      <c r="AC636" s="91"/>
      <c r="AD636" s="91"/>
      <c r="AE636" s="91"/>
      <c r="AF636" s="91"/>
      <c r="AG636" s="91"/>
      <c r="AH636" s="91"/>
      <c r="AI636" s="91"/>
      <c r="AJ636" s="91"/>
      <c r="AK636" s="91"/>
      <c r="AL636" s="91"/>
      <c r="AM636" s="91"/>
      <c r="AN636" s="91"/>
      <c r="AO636" s="91"/>
      <c r="AP636" s="91"/>
      <c r="AQ636" s="91"/>
      <c r="AR636" s="91"/>
      <c r="AS636" s="91"/>
      <c r="AT636" s="91"/>
      <c r="AU636" s="91"/>
      <c r="AV636" s="91"/>
      <c r="AW636" s="91"/>
      <c r="AX636" s="91"/>
      <c r="AY636" s="91"/>
      <c r="AZ636" s="91"/>
      <c r="BA636" s="91"/>
      <c r="BB636" s="91"/>
      <c r="BC636" s="91"/>
      <c r="BD636" s="91"/>
      <c r="BE636" s="91"/>
      <c r="BF636" s="91"/>
      <c r="BG636" s="91"/>
    </row>
    <row r="637" spans="1:59" ht="15.6" x14ac:dyDescent="0.3">
      <c r="A637" s="99" t="s">
        <v>71</v>
      </c>
      <c r="B637" s="100" t="str">
        <f>VLOOKUP(A637,'CENTROS DE COSTOS'!A:D,2,0)</f>
        <v>0036-0004</v>
      </c>
      <c r="C637" s="100" t="str">
        <f>VLOOKUP(A637,'CENTROS DE COSTOS'!A:D,3,0)</f>
        <v>Wompi Centro</v>
      </c>
      <c r="D637" s="99">
        <v>25245</v>
      </c>
      <c r="E637" s="99">
        <v>3076331</v>
      </c>
      <c r="F637" s="99">
        <v>43330</v>
      </c>
      <c r="G637" s="100" t="s">
        <v>33</v>
      </c>
      <c r="H637" s="99" t="s">
        <v>618</v>
      </c>
      <c r="I637" s="99" t="s">
        <v>645</v>
      </c>
      <c r="J637" s="99" t="s">
        <v>6206</v>
      </c>
      <c r="K637" s="100" t="s">
        <v>1170</v>
      </c>
      <c r="L637" s="99" t="s">
        <v>7667</v>
      </c>
      <c r="M637" s="101">
        <v>45989.498611111107</v>
      </c>
      <c r="N637" s="101">
        <v>46001.417361111111</v>
      </c>
      <c r="O637" s="100" t="s">
        <v>35</v>
      </c>
      <c r="P637" s="100" t="s">
        <v>35</v>
      </c>
      <c r="Q637" s="99" t="s">
        <v>1414</v>
      </c>
      <c r="R637" s="99" t="s">
        <v>1415</v>
      </c>
      <c r="S637" s="99" t="s">
        <v>9755</v>
      </c>
      <c r="T637" s="99" t="s">
        <v>1416</v>
      </c>
      <c r="U637" s="99">
        <v>16</v>
      </c>
      <c r="V637" s="100" t="str">
        <f>VLOOKUP(D637,TIPOLOGIA!A:F,5,0)</f>
        <v>INTERMEDIA</v>
      </c>
      <c r="W637" s="100" t="str">
        <f>VLOOKUP(D637,TIPOLOGIA!A:F,6,0)</f>
        <v>TERRESTRE</v>
      </c>
      <c r="X637" s="99" t="s">
        <v>1563</v>
      </c>
      <c r="Y637" s="99">
        <v>1</v>
      </c>
      <c r="Z637" s="102">
        <f>IF(T637="SOPORTE_TELEFÓNICO",'TARIFAS 2025'!$B$14,IF(V637="PRINCIPAL",'TARIFAS 2025'!$B$11,IF(V637="INTERMEDIA",'TARIFAS 2025'!$C$11,IF(V637="LEJANA",'TARIFAS 2025'!$D$11))))</f>
        <v>36351</v>
      </c>
      <c r="AA637" s="102">
        <f t="shared" si="10"/>
        <v>36351</v>
      </c>
      <c r="AB637" s="91"/>
      <c r="AC637" s="91"/>
      <c r="AD637" s="91"/>
      <c r="AE637" s="91"/>
      <c r="AF637" s="91"/>
      <c r="AG637" s="91"/>
      <c r="AH637" s="91"/>
      <c r="AI637" s="91"/>
      <c r="AJ637" s="91"/>
      <c r="AK637" s="91"/>
      <c r="AL637" s="91"/>
      <c r="AM637" s="91"/>
      <c r="AN637" s="91"/>
      <c r="AO637" s="91"/>
      <c r="AP637" s="91"/>
      <c r="AQ637" s="91"/>
      <c r="AR637" s="91"/>
      <c r="AS637" s="91"/>
      <c r="AT637" s="91"/>
      <c r="AU637" s="91"/>
      <c r="AV637" s="91"/>
      <c r="AW637" s="91"/>
      <c r="AX637" s="91"/>
      <c r="AY637" s="91"/>
      <c r="AZ637" s="91"/>
      <c r="BA637" s="91"/>
      <c r="BB637" s="91"/>
      <c r="BC637" s="91"/>
      <c r="BD637" s="91"/>
      <c r="BE637" s="91"/>
      <c r="BF637" s="91"/>
      <c r="BG637" s="91"/>
    </row>
    <row r="638" spans="1:59" ht="15.6" x14ac:dyDescent="0.3">
      <c r="A638" s="99" t="s">
        <v>92</v>
      </c>
      <c r="B638" s="100" t="str">
        <f>VLOOKUP(A638,'CENTROS DE COSTOS'!A:D,2,0)</f>
        <v>0036-0002</v>
      </c>
      <c r="C638" s="100" t="str">
        <f>VLOOKUP(A638,'CENTROS DE COSTOS'!A:D,3,0)</f>
        <v>Wompi Eje Cafetero</v>
      </c>
      <c r="D638" s="99">
        <v>66440</v>
      </c>
      <c r="E638" s="99">
        <v>3068302</v>
      </c>
      <c r="F638" s="99">
        <v>29277</v>
      </c>
      <c r="G638" s="100" t="s">
        <v>33</v>
      </c>
      <c r="H638" s="99" t="s">
        <v>458</v>
      </c>
      <c r="I638" s="99" t="s">
        <v>955</v>
      </c>
      <c r="J638" s="99" t="s">
        <v>6207</v>
      </c>
      <c r="K638" s="100" t="s">
        <v>1170</v>
      </c>
      <c r="L638" s="99" t="s">
        <v>7668</v>
      </c>
      <c r="M638" s="101">
        <v>45987.675000000003</v>
      </c>
      <c r="N638" s="101">
        <v>46001.418055555558</v>
      </c>
      <c r="O638" s="100" t="s">
        <v>35</v>
      </c>
      <c r="P638" s="100" t="s">
        <v>35</v>
      </c>
      <c r="Q638" s="99" t="s">
        <v>1414</v>
      </c>
      <c r="R638" s="99" t="s">
        <v>1415</v>
      </c>
      <c r="S638" s="99" t="s">
        <v>9756</v>
      </c>
      <c r="T638" s="99" t="s">
        <v>1416</v>
      </c>
      <c r="U638" s="99">
        <v>70</v>
      </c>
      <c r="V638" s="100" t="str">
        <f>VLOOKUP(D638,TIPOLOGIA!A:F,5,0)</f>
        <v>INTERMEDIA</v>
      </c>
      <c r="W638" s="100" t="str">
        <f>VLOOKUP(D638,TIPOLOGIA!A:F,6,0)</f>
        <v>TERRESTRE</v>
      </c>
      <c r="X638" s="99" t="s">
        <v>1563</v>
      </c>
      <c r="Y638" s="99">
        <v>1</v>
      </c>
      <c r="Z638" s="102">
        <f>IF(T638="SOPORTE_TELEFÓNICO",'TARIFAS 2025'!$B$14,IF(V638="PRINCIPAL",'TARIFAS 2025'!$B$11,IF(V638="INTERMEDIA",'TARIFAS 2025'!$C$11,IF(V638="LEJANA",'TARIFAS 2025'!$D$11))))</f>
        <v>36351</v>
      </c>
      <c r="AA638" s="102">
        <f t="shared" si="10"/>
        <v>36351</v>
      </c>
      <c r="AB638" s="91"/>
      <c r="AC638" s="91"/>
      <c r="AD638" s="91"/>
      <c r="AE638" s="91"/>
      <c r="AF638" s="91"/>
      <c r="AG638" s="91"/>
      <c r="AH638" s="91"/>
      <c r="AI638" s="91"/>
      <c r="AJ638" s="91"/>
      <c r="AK638" s="91"/>
      <c r="AL638" s="91"/>
      <c r="AM638" s="91"/>
      <c r="AN638" s="91"/>
      <c r="AO638" s="91"/>
      <c r="AP638" s="91"/>
      <c r="AQ638" s="91"/>
      <c r="AR638" s="91"/>
      <c r="AS638" s="91"/>
      <c r="AT638" s="91"/>
      <c r="AU638" s="91"/>
      <c r="AV638" s="91"/>
      <c r="AW638" s="91"/>
      <c r="AX638" s="91"/>
      <c r="AY638" s="91"/>
      <c r="AZ638" s="91"/>
      <c r="BA638" s="91"/>
      <c r="BB638" s="91"/>
      <c r="BC638" s="91"/>
      <c r="BD638" s="91"/>
      <c r="BE638" s="91"/>
      <c r="BF638" s="91"/>
      <c r="BG638" s="91"/>
    </row>
    <row r="639" spans="1:59" ht="15.6" x14ac:dyDescent="0.3">
      <c r="A639" s="99" t="s">
        <v>88</v>
      </c>
      <c r="B639" s="100" t="str">
        <f>VLOOKUP(A639,'CENTROS DE COSTOS'!A:D,2,0)</f>
        <v>0036-0005</v>
      </c>
      <c r="C639" s="100" t="str">
        <f>VLOOKUP(A639,'CENTROS DE COSTOS'!A:D,3,0)</f>
        <v>Wompi Noroccidente</v>
      </c>
      <c r="D639" s="99">
        <v>5001</v>
      </c>
      <c r="E639" s="99">
        <v>3101961</v>
      </c>
      <c r="F639" s="99">
        <v>73788</v>
      </c>
      <c r="G639" s="100" t="s">
        <v>33</v>
      </c>
      <c r="H639" s="99" t="s">
        <v>120</v>
      </c>
      <c r="I639" s="99" t="s">
        <v>88</v>
      </c>
      <c r="J639" s="99" t="s">
        <v>3488</v>
      </c>
      <c r="K639" s="100" t="s">
        <v>1170</v>
      </c>
      <c r="L639" s="99" t="s">
        <v>7669</v>
      </c>
      <c r="M639" s="101">
        <v>45995.429166666669</v>
      </c>
      <c r="N639" s="101">
        <v>46001.422222222223</v>
      </c>
      <c r="O639" s="100" t="s">
        <v>35</v>
      </c>
      <c r="P639" s="100" t="s">
        <v>35</v>
      </c>
      <c r="Q639" s="99" t="s">
        <v>1414</v>
      </c>
      <c r="R639" s="99" t="s">
        <v>1415</v>
      </c>
      <c r="S639" s="99" t="s">
        <v>9757</v>
      </c>
      <c r="T639" s="99" t="s">
        <v>9139</v>
      </c>
      <c r="U639" s="99">
        <v>40</v>
      </c>
      <c r="V639" s="100" t="str">
        <f>VLOOKUP(D639,TIPOLOGIA!A:F,5,0)</f>
        <v>PRINCIPAL</v>
      </c>
      <c r="W639" s="100" t="str">
        <f>VLOOKUP(D639,TIPOLOGIA!A:F,6,0)</f>
        <v>TERRESTRE</v>
      </c>
      <c r="X639" s="99" t="s">
        <v>1417</v>
      </c>
      <c r="Y639" s="99">
        <v>1</v>
      </c>
      <c r="Z639" s="102">
        <f>IF(T639="SOPORTE_TELEFÓNICO",'TARIFAS 2025'!$B$14,IF(V639="PRINCIPAL",'TARIFAS 2025'!$B$11,IF(V639="INTERMEDIA",'TARIFAS 2025'!$C$11,IF(V639="LEJANA",'TARIFAS 2025'!$D$11))))</f>
        <v>31419</v>
      </c>
      <c r="AA639" s="102">
        <f t="shared" si="10"/>
        <v>31419</v>
      </c>
      <c r="AB639" s="91"/>
      <c r="AC639" s="91"/>
      <c r="AD639" s="91"/>
      <c r="AE639" s="91"/>
      <c r="AF639" s="91"/>
      <c r="AG639" s="91"/>
      <c r="AH639" s="91"/>
      <c r="AI639" s="91"/>
      <c r="AJ639" s="91"/>
      <c r="AK639" s="91"/>
      <c r="AL639" s="91"/>
      <c r="AM639" s="91"/>
      <c r="AN639" s="91"/>
      <c r="AO639" s="91"/>
      <c r="AP639" s="91"/>
      <c r="AQ639" s="91"/>
      <c r="AR639" s="91"/>
      <c r="AS639" s="91"/>
      <c r="AT639" s="91"/>
      <c r="AU639" s="91"/>
      <c r="AV639" s="91"/>
      <c r="AW639" s="91"/>
      <c r="AX639" s="91"/>
      <c r="AY639" s="91"/>
      <c r="AZ639" s="91"/>
      <c r="BA639" s="91"/>
      <c r="BB639" s="91"/>
      <c r="BC639" s="91"/>
      <c r="BD639" s="91"/>
      <c r="BE639" s="91"/>
      <c r="BF639" s="91"/>
      <c r="BG639" s="91"/>
    </row>
    <row r="640" spans="1:59" ht="15.6" x14ac:dyDescent="0.3">
      <c r="A640" s="99" t="s">
        <v>86</v>
      </c>
      <c r="B640" s="100" t="str">
        <f>VLOOKUP(A640,'CENTROS DE COSTOS'!A:D,2,0)</f>
        <v>0036-0002</v>
      </c>
      <c r="C640" s="100" t="str">
        <f>VLOOKUP(A640,'CENTROS DE COSTOS'!A:D,3,0)</f>
        <v>Wompi Eje Cafetero</v>
      </c>
      <c r="D640" s="99">
        <v>17001</v>
      </c>
      <c r="E640" s="99">
        <v>3117893</v>
      </c>
      <c r="F640" s="99">
        <v>77202</v>
      </c>
      <c r="G640" s="100" t="s">
        <v>33</v>
      </c>
      <c r="H640" s="99" t="s">
        <v>126</v>
      </c>
      <c r="I640" s="99" t="s">
        <v>86</v>
      </c>
      <c r="J640" s="99" t="s">
        <v>6208</v>
      </c>
      <c r="K640" s="100" t="s">
        <v>1170</v>
      </c>
      <c r="L640" s="99" t="s">
        <v>7670</v>
      </c>
      <c r="M640" s="101">
        <v>46000.666666666657</v>
      </c>
      <c r="N640" s="101">
        <v>46001.42291666667</v>
      </c>
      <c r="O640" s="100" t="s">
        <v>35</v>
      </c>
      <c r="P640" s="100" t="s">
        <v>35</v>
      </c>
      <c r="Q640" s="99" t="s">
        <v>1414</v>
      </c>
      <c r="R640" s="99" t="s">
        <v>1415</v>
      </c>
      <c r="S640" s="99" t="s">
        <v>9758</v>
      </c>
      <c r="T640" s="99" t="s">
        <v>1172</v>
      </c>
      <c r="U640" s="99">
        <v>24</v>
      </c>
      <c r="V640" s="100" t="str">
        <f>VLOOKUP(D640,TIPOLOGIA!A:F,5,0)</f>
        <v>PRINCIPAL</v>
      </c>
      <c r="W640" s="100" t="str">
        <f>VLOOKUP(D640,TIPOLOGIA!A:F,6,0)</f>
        <v>TERRESTRE</v>
      </c>
      <c r="X640" s="99" t="s">
        <v>11199</v>
      </c>
      <c r="Y640" s="99">
        <v>1</v>
      </c>
      <c r="Z640" s="102">
        <f>IF(T640="SOPORTE_TELEFÓNICO",'TARIFAS 2025'!$B$14,IF(V640="PRINCIPAL",'TARIFAS 2025'!$B$11,IF(V640="INTERMEDIA",'TARIFAS 2025'!$C$11,IF(V640="LEJANA",'TARIFAS 2025'!$D$11))))</f>
        <v>31419</v>
      </c>
      <c r="AA640" s="102">
        <f t="shared" si="10"/>
        <v>31419</v>
      </c>
      <c r="AB640" s="91"/>
      <c r="AC640" s="91"/>
      <c r="AD640" s="91"/>
      <c r="AE640" s="91"/>
      <c r="AF640" s="91"/>
      <c r="AG640" s="91"/>
      <c r="AH640" s="91"/>
      <c r="AI640" s="91"/>
      <c r="AJ640" s="91"/>
      <c r="AK640" s="91"/>
      <c r="AL640" s="91"/>
      <c r="AM640" s="91"/>
      <c r="AN640" s="91"/>
      <c r="AO640" s="91"/>
      <c r="AP640" s="91"/>
      <c r="AQ640" s="91"/>
      <c r="AR640" s="91"/>
      <c r="AS640" s="91"/>
      <c r="AT640" s="91"/>
      <c r="AU640" s="91"/>
      <c r="AV640" s="91"/>
      <c r="AW640" s="91"/>
      <c r="AX640" s="91"/>
      <c r="AY640" s="91"/>
      <c r="AZ640" s="91"/>
      <c r="BA640" s="91"/>
      <c r="BB640" s="91"/>
      <c r="BC640" s="91"/>
      <c r="BD640" s="91"/>
      <c r="BE640" s="91"/>
      <c r="BF640" s="91"/>
      <c r="BG640" s="91"/>
    </row>
    <row r="641" spans="1:59" ht="15.6" x14ac:dyDescent="0.3">
      <c r="A641" s="99" t="s">
        <v>88</v>
      </c>
      <c r="B641" s="100" t="str">
        <f>VLOOKUP(A641,'CENTROS DE COSTOS'!A:D,2,0)</f>
        <v>0036-0005</v>
      </c>
      <c r="C641" s="100" t="str">
        <f>VLOOKUP(A641,'CENTROS DE COSTOS'!A:D,3,0)</f>
        <v>Wompi Noroccidente</v>
      </c>
      <c r="D641" s="99">
        <v>5088</v>
      </c>
      <c r="E641" s="99">
        <v>3083954</v>
      </c>
      <c r="F641" s="99">
        <v>50705</v>
      </c>
      <c r="G641" s="100" t="s">
        <v>33</v>
      </c>
      <c r="H641" s="99" t="s">
        <v>120</v>
      </c>
      <c r="I641" s="99" t="s">
        <v>155</v>
      </c>
      <c r="J641" s="99" t="s">
        <v>1878</v>
      </c>
      <c r="K641" s="100" t="s">
        <v>1170</v>
      </c>
      <c r="L641" s="99" t="s">
        <v>7671</v>
      </c>
      <c r="M641" s="101">
        <v>45992.495833333327</v>
      </c>
      <c r="N641" s="101">
        <v>46001.425000000003</v>
      </c>
      <c r="O641" s="100" t="s">
        <v>35</v>
      </c>
      <c r="P641" s="100" t="s">
        <v>35</v>
      </c>
      <c r="Q641" s="99" t="s">
        <v>1414</v>
      </c>
      <c r="R641" s="99" t="s">
        <v>1415</v>
      </c>
      <c r="S641" s="99" t="s">
        <v>9759</v>
      </c>
      <c r="T641" s="99" t="s">
        <v>9139</v>
      </c>
      <c r="U641" s="99">
        <v>48</v>
      </c>
      <c r="V641" s="100" t="str">
        <f>VLOOKUP(D641,TIPOLOGIA!A:F,5,0)</f>
        <v>PRINCIPAL</v>
      </c>
      <c r="W641" s="100" t="str">
        <f>VLOOKUP(D641,TIPOLOGIA!A:F,6,0)</f>
        <v>TERRESTRE</v>
      </c>
      <c r="X641" s="99" t="s">
        <v>1417</v>
      </c>
      <c r="Y641" s="99">
        <v>1</v>
      </c>
      <c r="Z641" s="102">
        <f>IF(T641="SOPORTE_TELEFÓNICO",'TARIFAS 2025'!$B$14,IF(V641="PRINCIPAL",'TARIFAS 2025'!$B$11,IF(V641="INTERMEDIA",'TARIFAS 2025'!$C$11,IF(V641="LEJANA",'TARIFAS 2025'!$D$11))))</f>
        <v>31419</v>
      </c>
      <c r="AA641" s="102">
        <f t="shared" si="10"/>
        <v>31419</v>
      </c>
      <c r="AB641" s="91"/>
      <c r="AC641" s="91"/>
      <c r="AD641" s="91"/>
      <c r="AE641" s="91"/>
      <c r="AF641" s="91"/>
      <c r="AG641" s="91"/>
      <c r="AH641" s="91"/>
      <c r="AI641" s="91"/>
      <c r="AJ641" s="91"/>
      <c r="AK641" s="91"/>
      <c r="AL641" s="91"/>
      <c r="AM641" s="91"/>
      <c r="AN641" s="91"/>
      <c r="AO641" s="91"/>
      <c r="AP641" s="91"/>
      <c r="AQ641" s="91"/>
      <c r="AR641" s="91"/>
      <c r="AS641" s="91"/>
      <c r="AT641" s="91"/>
      <c r="AU641" s="91"/>
      <c r="AV641" s="91"/>
      <c r="AW641" s="91"/>
      <c r="AX641" s="91"/>
      <c r="AY641" s="91"/>
      <c r="AZ641" s="91"/>
      <c r="BA641" s="91"/>
      <c r="BB641" s="91"/>
      <c r="BC641" s="91"/>
      <c r="BD641" s="91"/>
      <c r="BE641" s="91"/>
      <c r="BF641" s="91"/>
      <c r="BG641" s="91"/>
    </row>
    <row r="642" spans="1:59" ht="15.6" x14ac:dyDescent="0.3">
      <c r="A642" s="99" t="s">
        <v>88</v>
      </c>
      <c r="B642" s="100" t="str">
        <f>VLOOKUP(A642,'CENTROS DE COSTOS'!A:D,2,0)</f>
        <v>0036-0005</v>
      </c>
      <c r="C642" s="100" t="str">
        <f>VLOOKUP(A642,'CENTROS DE COSTOS'!A:D,3,0)</f>
        <v>Wompi Noroccidente</v>
      </c>
      <c r="D642" s="99">
        <v>5001</v>
      </c>
      <c r="E642" s="99">
        <v>3082942</v>
      </c>
      <c r="F642" s="99">
        <v>36428</v>
      </c>
      <c r="G642" s="100" t="s">
        <v>33</v>
      </c>
      <c r="H642" s="99" t="s">
        <v>120</v>
      </c>
      <c r="I642" s="99" t="s">
        <v>88</v>
      </c>
      <c r="J642" s="99" t="s">
        <v>6209</v>
      </c>
      <c r="K642" s="100" t="s">
        <v>1170</v>
      </c>
      <c r="L642" s="99" t="s">
        <v>7672</v>
      </c>
      <c r="M642" s="101">
        <v>45992.445833333331</v>
      </c>
      <c r="N642" s="101">
        <v>46001.425694444442</v>
      </c>
      <c r="O642" s="100" t="s">
        <v>35</v>
      </c>
      <c r="P642" s="100" t="s">
        <v>35</v>
      </c>
      <c r="Q642" s="99" t="s">
        <v>1414</v>
      </c>
      <c r="R642" s="99" t="s">
        <v>1415</v>
      </c>
      <c r="S642" s="99" t="s">
        <v>9760</v>
      </c>
      <c r="T642" s="99" t="s">
        <v>9139</v>
      </c>
      <c r="U642" s="99">
        <v>24</v>
      </c>
      <c r="V642" s="100" t="str">
        <f>VLOOKUP(D642,TIPOLOGIA!A:F,5,0)</f>
        <v>PRINCIPAL</v>
      </c>
      <c r="W642" s="100" t="str">
        <f>VLOOKUP(D642,TIPOLOGIA!A:F,6,0)</f>
        <v>TERRESTRE</v>
      </c>
      <c r="X642" s="99" t="s">
        <v>1417</v>
      </c>
      <c r="Y642" s="99">
        <v>1</v>
      </c>
      <c r="Z642" s="102">
        <f>IF(T642="SOPORTE_TELEFÓNICO",'TARIFAS 2025'!$B$14,IF(V642="PRINCIPAL",'TARIFAS 2025'!$B$11,IF(V642="INTERMEDIA",'TARIFAS 2025'!$C$11,IF(V642="LEJANA",'TARIFAS 2025'!$D$11))))</f>
        <v>31419</v>
      </c>
      <c r="AA642" s="102">
        <f t="shared" si="10"/>
        <v>31419</v>
      </c>
      <c r="AB642" s="91"/>
      <c r="AC642" s="91"/>
      <c r="AD642" s="91"/>
      <c r="AE642" s="91"/>
      <c r="AF642" s="91"/>
      <c r="AG642" s="91"/>
      <c r="AH642" s="91"/>
      <c r="AI642" s="91"/>
      <c r="AJ642" s="91"/>
      <c r="AK642" s="91"/>
      <c r="AL642" s="91"/>
      <c r="AM642" s="91"/>
      <c r="AN642" s="91"/>
      <c r="AO642" s="91"/>
      <c r="AP642" s="91"/>
      <c r="AQ642" s="91"/>
      <c r="AR642" s="91"/>
      <c r="AS642" s="91"/>
      <c r="AT642" s="91"/>
      <c r="AU642" s="91"/>
      <c r="AV642" s="91"/>
      <c r="AW642" s="91"/>
      <c r="AX642" s="91"/>
      <c r="AY642" s="91"/>
      <c r="AZ642" s="91"/>
      <c r="BA642" s="91"/>
      <c r="BB642" s="91"/>
      <c r="BC642" s="91"/>
      <c r="BD642" s="91"/>
      <c r="BE642" s="91"/>
      <c r="BF642" s="91"/>
      <c r="BG642" s="91"/>
    </row>
    <row r="643" spans="1:59" ht="15.6" x14ac:dyDescent="0.3">
      <c r="A643" s="99" t="s">
        <v>88</v>
      </c>
      <c r="B643" s="100" t="str">
        <f>VLOOKUP(A643,'CENTROS DE COSTOS'!A:D,2,0)</f>
        <v>0036-0005</v>
      </c>
      <c r="C643" s="100" t="str">
        <f>VLOOKUP(A643,'CENTROS DE COSTOS'!A:D,3,0)</f>
        <v>Wompi Noroccidente</v>
      </c>
      <c r="D643" s="99">
        <v>5001</v>
      </c>
      <c r="E643" s="99">
        <v>3080687</v>
      </c>
      <c r="F643" s="99">
        <v>74712</v>
      </c>
      <c r="G643" s="100" t="s">
        <v>33</v>
      </c>
      <c r="H643" s="99" t="s">
        <v>120</v>
      </c>
      <c r="I643" s="99" t="s">
        <v>88</v>
      </c>
      <c r="J643" s="99" t="s">
        <v>6210</v>
      </c>
      <c r="K643" s="100" t="s">
        <v>1170</v>
      </c>
      <c r="L643" s="99" t="s">
        <v>7673</v>
      </c>
      <c r="M643" s="101">
        <v>45992.363194444442</v>
      </c>
      <c r="N643" s="101">
        <v>46001.426388888889</v>
      </c>
      <c r="O643" s="100" t="s">
        <v>35</v>
      </c>
      <c r="P643" s="100" t="s">
        <v>35</v>
      </c>
      <c r="Q643" s="99" t="s">
        <v>1414</v>
      </c>
      <c r="R643" s="99" t="s">
        <v>1415</v>
      </c>
      <c r="S643" s="99" t="s">
        <v>9761</v>
      </c>
      <c r="T643" s="99" t="s">
        <v>9139</v>
      </c>
      <c r="U643" s="99">
        <v>16</v>
      </c>
      <c r="V643" s="100" t="str">
        <f>VLOOKUP(D643,TIPOLOGIA!A:F,5,0)</f>
        <v>PRINCIPAL</v>
      </c>
      <c r="W643" s="100" t="str">
        <f>VLOOKUP(D643,TIPOLOGIA!A:F,6,0)</f>
        <v>TERRESTRE</v>
      </c>
      <c r="X643" s="99" t="s">
        <v>1417</v>
      </c>
      <c r="Y643" s="99">
        <v>1</v>
      </c>
      <c r="Z643" s="102">
        <f>IF(T643="SOPORTE_TELEFÓNICO",'TARIFAS 2025'!$B$14,IF(V643="PRINCIPAL",'TARIFAS 2025'!$B$11,IF(V643="INTERMEDIA",'TARIFAS 2025'!$C$11,IF(V643="LEJANA",'TARIFAS 2025'!$D$11))))</f>
        <v>31419</v>
      </c>
      <c r="AA643" s="102">
        <f t="shared" si="10"/>
        <v>31419</v>
      </c>
      <c r="AB643" s="91"/>
      <c r="AC643" s="91"/>
      <c r="AD643" s="91"/>
      <c r="AE643" s="91"/>
      <c r="AF643" s="91"/>
      <c r="AG643" s="91"/>
      <c r="AH643" s="91"/>
      <c r="AI643" s="91"/>
      <c r="AJ643" s="91"/>
      <c r="AK643" s="91"/>
      <c r="AL643" s="91"/>
      <c r="AM643" s="91"/>
      <c r="AN643" s="91"/>
      <c r="AO643" s="91"/>
      <c r="AP643" s="91"/>
      <c r="AQ643" s="91"/>
      <c r="AR643" s="91"/>
      <c r="AS643" s="91"/>
      <c r="AT643" s="91"/>
      <c r="AU643" s="91"/>
      <c r="AV643" s="91"/>
      <c r="AW643" s="91"/>
      <c r="AX643" s="91"/>
      <c r="AY643" s="91"/>
      <c r="AZ643" s="91"/>
      <c r="BA643" s="91"/>
      <c r="BB643" s="91"/>
      <c r="BC643" s="91"/>
      <c r="BD643" s="91"/>
      <c r="BE643" s="91"/>
      <c r="BF643" s="91"/>
      <c r="BG643" s="91"/>
    </row>
    <row r="644" spans="1:59" ht="15.6" x14ac:dyDescent="0.3">
      <c r="A644" s="99" t="s">
        <v>88</v>
      </c>
      <c r="B644" s="100" t="str">
        <f>VLOOKUP(A644,'CENTROS DE COSTOS'!A:D,2,0)</f>
        <v>0036-0005</v>
      </c>
      <c r="C644" s="100" t="str">
        <f>VLOOKUP(A644,'CENTROS DE COSTOS'!A:D,3,0)</f>
        <v>Wompi Noroccidente</v>
      </c>
      <c r="D644" s="99">
        <v>5360</v>
      </c>
      <c r="E644" s="99">
        <v>3080191</v>
      </c>
      <c r="F644" s="99">
        <v>35410</v>
      </c>
      <c r="G644" s="100" t="s">
        <v>33</v>
      </c>
      <c r="H644" s="99" t="s">
        <v>120</v>
      </c>
      <c r="I644" s="99" t="s">
        <v>190</v>
      </c>
      <c r="J644" s="99" t="s">
        <v>2041</v>
      </c>
      <c r="K644" s="100" t="s">
        <v>1170</v>
      </c>
      <c r="L644" s="99" t="s">
        <v>7674</v>
      </c>
      <c r="M644" s="101">
        <v>45992.354166666657</v>
      </c>
      <c r="N644" s="101">
        <v>46001.427083333343</v>
      </c>
      <c r="O644" s="100" t="s">
        <v>35</v>
      </c>
      <c r="P644" s="100" t="s">
        <v>35</v>
      </c>
      <c r="Q644" s="99" t="s">
        <v>1414</v>
      </c>
      <c r="R644" s="99" t="s">
        <v>1415</v>
      </c>
      <c r="S644" s="99" t="s">
        <v>9762</v>
      </c>
      <c r="T644" s="99" t="s">
        <v>9139</v>
      </c>
      <c r="U644" s="99">
        <v>64</v>
      </c>
      <c r="V644" s="100" t="str">
        <f>VLOOKUP(D644,TIPOLOGIA!A:F,5,0)</f>
        <v>PRINCIPAL</v>
      </c>
      <c r="W644" s="100" t="str">
        <f>VLOOKUP(D644,TIPOLOGIA!A:F,6,0)</f>
        <v>TERRESTRE</v>
      </c>
      <c r="X644" s="99" t="s">
        <v>1417</v>
      </c>
      <c r="Y644" s="99">
        <v>1</v>
      </c>
      <c r="Z644" s="102">
        <f>IF(T644="SOPORTE_TELEFÓNICO",'TARIFAS 2025'!$B$14,IF(V644="PRINCIPAL",'TARIFAS 2025'!$B$11,IF(V644="INTERMEDIA",'TARIFAS 2025'!$C$11,IF(V644="LEJANA",'TARIFAS 2025'!$D$11))))</f>
        <v>31419</v>
      </c>
      <c r="AA644" s="102">
        <f t="shared" si="10"/>
        <v>31419</v>
      </c>
      <c r="AB644" s="91"/>
      <c r="AC644" s="91"/>
      <c r="AD644" s="91"/>
      <c r="AE644" s="91"/>
      <c r="AF644" s="91"/>
      <c r="AG644" s="91"/>
      <c r="AH644" s="91"/>
      <c r="AI644" s="91"/>
      <c r="AJ644" s="91"/>
      <c r="AK644" s="91"/>
      <c r="AL644" s="91"/>
      <c r="AM644" s="91"/>
      <c r="AN644" s="91"/>
      <c r="AO644" s="91"/>
      <c r="AP644" s="91"/>
      <c r="AQ644" s="91"/>
      <c r="AR644" s="91"/>
      <c r="AS644" s="91"/>
      <c r="AT644" s="91"/>
      <c r="AU644" s="91"/>
      <c r="AV644" s="91"/>
      <c r="AW644" s="91"/>
      <c r="AX644" s="91"/>
      <c r="AY644" s="91"/>
      <c r="AZ644" s="91"/>
      <c r="BA644" s="91"/>
      <c r="BB644" s="91"/>
      <c r="BC644" s="91"/>
      <c r="BD644" s="91"/>
      <c r="BE644" s="91"/>
      <c r="BF644" s="91"/>
      <c r="BG644" s="91"/>
    </row>
    <row r="645" spans="1:59" ht="15.6" x14ac:dyDescent="0.3">
      <c r="A645" s="99" t="s">
        <v>88</v>
      </c>
      <c r="B645" s="100" t="str">
        <f>VLOOKUP(A645,'CENTROS DE COSTOS'!A:D,2,0)</f>
        <v>0036-0005</v>
      </c>
      <c r="C645" s="100" t="str">
        <f>VLOOKUP(A645,'CENTROS DE COSTOS'!A:D,3,0)</f>
        <v>Wompi Noroccidente</v>
      </c>
      <c r="D645" s="99">
        <v>5001</v>
      </c>
      <c r="E645" s="99">
        <v>3079843</v>
      </c>
      <c r="F645" s="99">
        <v>75027</v>
      </c>
      <c r="G645" s="100" t="s">
        <v>33</v>
      </c>
      <c r="H645" s="99" t="s">
        <v>120</v>
      </c>
      <c r="I645" s="99" t="s">
        <v>88</v>
      </c>
      <c r="J645" s="99" t="s">
        <v>6211</v>
      </c>
      <c r="K645" s="100" t="s">
        <v>1170</v>
      </c>
      <c r="L645" s="99" t="s">
        <v>7675</v>
      </c>
      <c r="M645" s="101">
        <v>45992.333333333343</v>
      </c>
      <c r="N645" s="101">
        <v>46001.429166666669</v>
      </c>
      <c r="O645" s="100" t="s">
        <v>35</v>
      </c>
      <c r="P645" s="100" t="s">
        <v>35</v>
      </c>
      <c r="Q645" s="99" t="s">
        <v>1414</v>
      </c>
      <c r="R645" s="99" t="s">
        <v>1415</v>
      </c>
      <c r="S645" s="99" t="s">
        <v>9763</v>
      </c>
      <c r="T645" s="99" t="s">
        <v>9139</v>
      </c>
      <c r="U645" s="99">
        <v>56</v>
      </c>
      <c r="V645" s="100" t="str">
        <f>VLOOKUP(D645,TIPOLOGIA!A:F,5,0)</f>
        <v>PRINCIPAL</v>
      </c>
      <c r="W645" s="100" t="str">
        <f>VLOOKUP(D645,TIPOLOGIA!A:F,6,0)</f>
        <v>TERRESTRE</v>
      </c>
      <c r="X645" s="99" t="s">
        <v>1417</v>
      </c>
      <c r="Y645" s="99">
        <v>1</v>
      </c>
      <c r="Z645" s="102">
        <f>IF(T645="SOPORTE_TELEFÓNICO",'TARIFAS 2025'!$B$14,IF(V645="PRINCIPAL",'TARIFAS 2025'!$B$11,IF(V645="INTERMEDIA",'TARIFAS 2025'!$C$11,IF(V645="LEJANA",'TARIFAS 2025'!$D$11))))</f>
        <v>31419</v>
      </c>
      <c r="AA645" s="102">
        <f t="shared" si="10"/>
        <v>31419</v>
      </c>
      <c r="AB645" s="91"/>
      <c r="AC645" s="91"/>
      <c r="AD645" s="91"/>
      <c r="AE645" s="91"/>
      <c r="AF645" s="91"/>
      <c r="AG645" s="91"/>
      <c r="AH645" s="91"/>
      <c r="AI645" s="91"/>
      <c r="AJ645" s="91"/>
      <c r="AK645" s="91"/>
      <c r="AL645" s="91"/>
      <c r="AM645" s="91"/>
      <c r="AN645" s="91"/>
      <c r="AO645" s="91"/>
      <c r="AP645" s="91"/>
      <c r="AQ645" s="91"/>
      <c r="AR645" s="91"/>
      <c r="AS645" s="91"/>
      <c r="AT645" s="91"/>
      <c r="AU645" s="91"/>
      <c r="AV645" s="91"/>
      <c r="AW645" s="91"/>
      <c r="AX645" s="91"/>
      <c r="AY645" s="91"/>
      <c r="AZ645" s="91"/>
      <c r="BA645" s="91"/>
      <c r="BB645" s="91"/>
      <c r="BC645" s="91"/>
      <c r="BD645" s="91"/>
      <c r="BE645" s="91"/>
      <c r="BF645" s="91"/>
      <c r="BG645" s="91"/>
    </row>
    <row r="646" spans="1:59" ht="15.6" x14ac:dyDescent="0.3">
      <c r="A646" s="99" t="s">
        <v>77</v>
      </c>
      <c r="B646" s="100" t="str">
        <f>VLOOKUP(A646,'CENTROS DE COSTOS'!A:D,2,0)</f>
        <v>0036-0003</v>
      </c>
      <c r="C646" s="100" t="str">
        <f>VLOOKUP(A646,'CENTROS DE COSTOS'!A:D,3,0)</f>
        <v>Wompi Suroccidente</v>
      </c>
      <c r="D646" s="99">
        <v>76001</v>
      </c>
      <c r="E646" s="99">
        <v>3116154</v>
      </c>
      <c r="F646" s="99">
        <v>74288</v>
      </c>
      <c r="G646" s="100" t="s">
        <v>33</v>
      </c>
      <c r="H646" s="99" t="s">
        <v>1101</v>
      </c>
      <c r="I646" s="99" t="s">
        <v>77</v>
      </c>
      <c r="J646" s="99" t="s">
        <v>2153</v>
      </c>
      <c r="K646" s="100" t="s">
        <v>1170</v>
      </c>
      <c r="L646" s="99" t="s">
        <v>7676</v>
      </c>
      <c r="M646" s="101">
        <v>46000.51458333333</v>
      </c>
      <c r="N646" s="101">
        <v>46001.438194444447</v>
      </c>
      <c r="O646" s="100" t="s">
        <v>35</v>
      </c>
      <c r="P646" s="100" t="s">
        <v>35</v>
      </c>
      <c r="Q646" s="99" t="s">
        <v>1414</v>
      </c>
      <c r="R646" s="99" t="s">
        <v>1415</v>
      </c>
      <c r="S646" s="99" t="s">
        <v>9764</v>
      </c>
      <c r="T646" s="99" t="s">
        <v>1172</v>
      </c>
      <c r="U646" s="99">
        <v>40</v>
      </c>
      <c r="V646" s="100" t="str">
        <f>VLOOKUP(D646,TIPOLOGIA!A:F,5,0)</f>
        <v>PRINCIPAL</v>
      </c>
      <c r="W646" s="100" t="str">
        <f>VLOOKUP(D646,TIPOLOGIA!A:F,6,0)</f>
        <v>TERRESTRE</v>
      </c>
      <c r="X646" s="99" t="s">
        <v>1212</v>
      </c>
      <c r="Y646" s="99">
        <v>1</v>
      </c>
      <c r="Z646" s="102">
        <f>IF(T646="SOPORTE_TELEFÓNICO",'TARIFAS 2025'!$B$14,IF(V646="PRINCIPAL",'TARIFAS 2025'!$B$11,IF(V646="INTERMEDIA",'TARIFAS 2025'!$C$11,IF(V646="LEJANA",'TARIFAS 2025'!$D$11))))</f>
        <v>31419</v>
      </c>
      <c r="AA646" s="102">
        <f t="shared" si="10"/>
        <v>31419</v>
      </c>
      <c r="AB646" s="91"/>
      <c r="AC646" s="91"/>
      <c r="AD646" s="91"/>
      <c r="AE646" s="91"/>
      <c r="AF646" s="91"/>
      <c r="AG646" s="91"/>
      <c r="AH646" s="91"/>
      <c r="AI646" s="91"/>
      <c r="AJ646" s="91"/>
      <c r="AK646" s="91"/>
      <c r="AL646" s="91"/>
      <c r="AM646" s="91"/>
      <c r="AN646" s="91"/>
      <c r="AO646" s="91"/>
      <c r="AP646" s="91"/>
      <c r="AQ646" s="91"/>
      <c r="AR646" s="91"/>
      <c r="AS646" s="91"/>
      <c r="AT646" s="91"/>
      <c r="AU646" s="91"/>
      <c r="AV646" s="91"/>
      <c r="AW646" s="91"/>
      <c r="AX646" s="91"/>
      <c r="AY646" s="91"/>
      <c r="AZ646" s="91"/>
      <c r="BA646" s="91"/>
      <c r="BB646" s="91"/>
      <c r="BC646" s="91"/>
      <c r="BD646" s="91"/>
      <c r="BE646" s="91"/>
      <c r="BF646" s="91"/>
      <c r="BG646" s="91"/>
    </row>
    <row r="647" spans="1:59" ht="15.6" x14ac:dyDescent="0.3">
      <c r="A647" s="99" t="s">
        <v>71</v>
      </c>
      <c r="B647" s="100" t="str">
        <f>VLOOKUP(A647,'CENTROS DE COSTOS'!A:D,2,0)</f>
        <v>0036-0004</v>
      </c>
      <c r="C647" s="100" t="str">
        <f>VLOOKUP(A647,'CENTROS DE COSTOS'!A:D,3,0)</f>
        <v>Wompi Centro</v>
      </c>
      <c r="D647" s="99">
        <v>11001</v>
      </c>
      <c r="E647" s="99">
        <v>3113462</v>
      </c>
      <c r="F647" s="99">
        <v>53258</v>
      </c>
      <c r="G647" s="100" t="s">
        <v>33</v>
      </c>
      <c r="H647" s="99" t="s">
        <v>618</v>
      </c>
      <c r="I647" s="99" t="s">
        <v>71</v>
      </c>
      <c r="J647" s="99" t="s">
        <v>6212</v>
      </c>
      <c r="K647" s="100" t="s">
        <v>1170</v>
      </c>
      <c r="L647" s="99" t="s">
        <v>7677</v>
      </c>
      <c r="M647" s="101">
        <v>46000.369444444441</v>
      </c>
      <c r="N647" s="101">
        <v>46001.440972222219</v>
      </c>
      <c r="O647" s="100" t="s">
        <v>35</v>
      </c>
      <c r="P647" s="100" t="s">
        <v>35</v>
      </c>
      <c r="Q647" s="99" t="s">
        <v>1414</v>
      </c>
      <c r="R647" s="99" t="s">
        <v>1415</v>
      </c>
      <c r="S647" s="99" t="s">
        <v>9765</v>
      </c>
      <c r="T647" s="99" t="s">
        <v>1172</v>
      </c>
      <c r="U647" s="99">
        <v>40</v>
      </c>
      <c r="V647" s="100" t="str">
        <f>VLOOKUP(D647,TIPOLOGIA!A:F,5,0)</f>
        <v>PRINCIPAL</v>
      </c>
      <c r="W647" s="100" t="str">
        <f>VLOOKUP(D647,TIPOLOGIA!A:F,6,0)</f>
        <v>TERRESTRE</v>
      </c>
      <c r="X647" s="99" t="s">
        <v>1197</v>
      </c>
      <c r="Y647" s="99">
        <v>1</v>
      </c>
      <c r="Z647" s="102">
        <f>IF(T647="SOPORTE_TELEFÓNICO",'TARIFAS 2025'!$B$14,IF(V647="PRINCIPAL",'TARIFAS 2025'!$B$11,IF(V647="INTERMEDIA",'TARIFAS 2025'!$C$11,IF(V647="LEJANA",'TARIFAS 2025'!$D$11))))</f>
        <v>31419</v>
      </c>
      <c r="AA647" s="102">
        <f t="shared" si="10"/>
        <v>31419</v>
      </c>
      <c r="AB647" s="91"/>
      <c r="AC647" s="91"/>
      <c r="AD647" s="91"/>
      <c r="AE647" s="91"/>
      <c r="AF647" s="91"/>
      <c r="AG647" s="91"/>
      <c r="AH647" s="91"/>
      <c r="AI647" s="91"/>
      <c r="AJ647" s="91"/>
      <c r="AK647" s="91"/>
      <c r="AL647" s="91"/>
      <c r="AM647" s="91"/>
      <c r="AN647" s="91"/>
      <c r="AO647" s="91"/>
      <c r="AP647" s="91"/>
      <c r="AQ647" s="91"/>
      <c r="AR647" s="91"/>
      <c r="AS647" s="91"/>
      <c r="AT647" s="91"/>
      <c r="AU647" s="91"/>
      <c r="AV647" s="91"/>
      <c r="AW647" s="91"/>
      <c r="AX647" s="91"/>
      <c r="AY647" s="91"/>
      <c r="AZ647" s="91"/>
      <c r="BA647" s="91"/>
      <c r="BB647" s="91"/>
      <c r="BC647" s="91"/>
      <c r="BD647" s="91"/>
      <c r="BE647" s="91"/>
      <c r="BF647" s="91"/>
      <c r="BG647" s="91"/>
    </row>
    <row r="648" spans="1:59" ht="15.6" x14ac:dyDescent="0.3">
      <c r="A648" s="99" t="s">
        <v>89</v>
      </c>
      <c r="B648" s="100" t="str">
        <f>VLOOKUP(A648,'CENTROS DE COSTOS'!A:D,2,0)</f>
        <v>0036-0001</v>
      </c>
      <c r="C648" s="100" t="str">
        <f>VLOOKUP(A648,'CENTROS DE COSTOS'!A:D,3,0)</f>
        <v>Wompi Costa</v>
      </c>
      <c r="D648" s="99">
        <v>23417</v>
      </c>
      <c r="E648" s="99">
        <v>3091284</v>
      </c>
      <c r="F648" s="99">
        <v>61046</v>
      </c>
      <c r="G648" s="100" t="s">
        <v>33</v>
      </c>
      <c r="H648" s="99" t="s">
        <v>276</v>
      </c>
      <c r="I648" s="99" t="s">
        <v>600</v>
      </c>
      <c r="J648" s="99" t="s">
        <v>6213</v>
      </c>
      <c r="K648" s="100" t="s">
        <v>1170</v>
      </c>
      <c r="L648" s="99" t="s">
        <v>7678</v>
      </c>
      <c r="M648" s="101">
        <v>45993.529861111107</v>
      </c>
      <c r="N648" s="101">
        <v>46001.441666666673</v>
      </c>
      <c r="O648" s="100" t="s">
        <v>35</v>
      </c>
      <c r="P648" s="100" t="s">
        <v>35</v>
      </c>
      <c r="Q648" s="99" t="s">
        <v>1414</v>
      </c>
      <c r="R648" s="99" t="s">
        <v>1415</v>
      </c>
      <c r="S648" s="99" t="s">
        <v>9766</v>
      </c>
      <c r="T648" s="99" t="s">
        <v>1416</v>
      </c>
      <c r="U648" s="99">
        <v>48</v>
      </c>
      <c r="V648" s="100" t="str">
        <f>VLOOKUP(D648,TIPOLOGIA!A:F,5,0)</f>
        <v>INTERMEDIA</v>
      </c>
      <c r="W648" s="100" t="str">
        <f>VLOOKUP(D648,TIPOLOGIA!A:F,6,0)</f>
        <v>TERRESTRE</v>
      </c>
      <c r="X648" s="99" t="s">
        <v>2257</v>
      </c>
      <c r="Y648" s="99">
        <v>1</v>
      </c>
      <c r="Z648" s="102">
        <f>IF(T648="SOPORTE_TELEFÓNICO",'TARIFAS 2025'!$B$14,IF(V648="PRINCIPAL",'TARIFAS 2025'!$B$11,IF(V648="INTERMEDIA",'TARIFAS 2025'!$C$11,IF(V648="LEJANA",'TARIFAS 2025'!$D$11))))</f>
        <v>36351</v>
      </c>
      <c r="AA648" s="102">
        <f t="shared" si="10"/>
        <v>36351</v>
      </c>
      <c r="AB648" s="91"/>
      <c r="AC648" s="91"/>
      <c r="AD648" s="91"/>
      <c r="AE648" s="91"/>
      <c r="AF648" s="91"/>
      <c r="AG648" s="91"/>
      <c r="AH648" s="91"/>
      <c r="AI648" s="91"/>
      <c r="AJ648" s="91"/>
      <c r="AK648" s="91"/>
      <c r="AL648" s="91"/>
      <c r="AM648" s="91"/>
      <c r="AN648" s="91"/>
      <c r="AO648" s="91"/>
      <c r="AP648" s="91"/>
      <c r="AQ648" s="91"/>
      <c r="AR648" s="91"/>
      <c r="AS648" s="91"/>
      <c r="AT648" s="91"/>
      <c r="AU648" s="91"/>
      <c r="AV648" s="91"/>
      <c r="AW648" s="91"/>
      <c r="AX648" s="91"/>
      <c r="AY648" s="91"/>
      <c r="AZ648" s="91"/>
      <c r="BA648" s="91"/>
      <c r="BB648" s="91"/>
      <c r="BC648" s="91"/>
      <c r="BD648" s="91"/>
      <c r="BE648" s="91"/>
      <c r="BF648" s="91"/>
      <c r="BG648" s="91"/>
    </row>
    <row r="649" spans="1:59" ht="15.6" x14ac:dyDescent="0.3">
      <c r="A649" s="99" t="s">
        <v>86</v>
      </c>
      <c r="B649" s="100" t="str">
        <f>VLOOKUP(A649,'CENTROS DE COSTOS'!A:D,2,0)</f>
        <v>0036-0002</v>
      </c>
      <c r="C649" s="100" t="str">
        <f>VLOOKUP(A649,'CENTROS DE COSTOS'!A:D,3,0)</f>
        <v>Wompi Eje Cafetero</v>
      </c>
      <c r="D649" s="99">
        <v>17001</v>
      </c>
      <c r="E649" s="99">
        <v>3105444</v>
      </c>
      <c r="F649" s="99">
        <v>80789</v>
      </c>
      <c r="G649" s="100" t="s">
        <v>33</v>
      </c>
      <c r="H649" s="99" t="s">
        <v>126</v>
      </c>
      <c r="I649" s="99" t="s">
        <v>86</v>
      </c>
      <c r="J649" s="99" t="s">
        <v>6214</v>
      </c>
      <c r="K649" s="100" t="s">
        <v>1170</v>
      </c>
      <c r="L649" s="99" t="s">
        <v>7679</v>
      </c>
      <c r="M649" s="101">
        <v>45996.333333333343</v>
      </c>
      <c r="N649" s="101">
        <v>46001.445138888892</v>
      </c>
      <c r="O649" s="100" t="s">
        <v>35</v>
      </c>
      <c r="P649" s="100" t="s">
        <v>35</v>
      </c>
      <c r="Q649" s="99" t="s">
        <v>1414</v>
      </c>
      <c r="R649" s="99" t="s">
        <v>1415</v>
      </c>
      <c r="S649" s="99" t="s">
        <v>9767</v>
      </c>
      <c r="T649" s="99" t="s">
        <v>1172</v>
      </c>
      <c r="U649" s="99">
        <v>16</v>
      </c>
      <c r="V649" s="100" t="str">
        <f>VLOOKUP(D649,TIPOLOGIA!A:F,5,0)</f>
        <v>PRINCIPAL</v>
      </c>
      <c r="W649" s="100" t="str">
        <f>VLOOKUP(D649,TIPOLOGIA!A:F,6,0)</f>
        <v>TERRESTRE</v>
      </c>
      <c r="X649" s="99" t="s">
        <v>11199</v>
      </c>
      <c r="Y649" s="99">
        <v>1</v>
      </c>
      <c r="Z649" s="102">
        <f>IF(T649="SOPORTE_TELEFÓNICO",'TARIFAS 2025'!$B$14,IF(V649="PRINCIPAL",'TARIFAS 2025'!$B$11,IF(V649="INTERMEDIA",'TARIFAS 2025'!$C$11,IF(V649="LEJANA",'TARIFAS 2025'!$D$11))))</f>
        <v>31419</v>
      </c>
      <c r="AA649" s="102">
        <f t="shared" si="10"/>
        <v>31419</v>
      </c>
      <c r="AB649" s="91"/>
      <c r="AC649" s="91"/>
      <c r="AD649" s="91"/>
      <c r="AE649" s="91"/>
      <c r="AF649" s="91"/>
      <c r="AG649" s="91"/>
      <c r="AH649" s="91"/>
      <c r="AI649" s="91"/>
      <c r="AJ649" s="91"/>
      <c r="AK649" s="91"/>
      <c r="AL649" s="91"/>
      <c r="AM649" s="91"/>
      <c r="AN649" s="91"/>
      <c r="AO649" s="91"/>
      <c r="AP649" s="91"/>
      <c r="AQ649" s="91"/>
      <c r="AR649" s="91"/>
      <c r="AS649" s="91"/>
      <c r="AT649" s="91"/>
      <c r="AU649" s="91"/>
      <c r="AV649" s="91"/>
      <c r="AW649" s="91"/>
      <c r="AX649" s="91"/>
      <c r="AY649" s="91"/>
      <c r="AZ649" s="91"/>
      <c r="BA649" s="91"/>
      <c r="BB649" s="91"/>
      <c r="BC649" s="91"/>
      <c r="BD649" s="91"/>
      <c r="BE649" s="91"/>
      <c r="BF649" s="91"/>
      <c r="BG649" s="91"/>
    </row>
    <row r="650" spans="1:59" ht="15.6" x14ac:dyDescent="0.3">
      <c r="A650" s="99" t="s">
        <v>99</v>
      </c>
      <c r="B650" s="100" t="str">
        <f>VLOOKUP(A650,'CENTROS DE COSTOS'!A:D,2,0)</f>
        <v>0036-0006</v>
      </c>
      <c r="C650" s="100" t="str">
        <f>VLOOKUP(A650,'CENTROS DE COSTOS'!A:D,3,0)</f>
        <v>Wompi Oriente</v>
      </c>
      <c r="D650" s="99">
        <v>85001</v>
      </c>
      <c r="E650" s="99">
        <v>3109628</v>
      </c>
      <c r="F650" s="99">
        <v>65327</v>
      </c>
      <c r="G650" s="100" t="s">
        <v>33</v>
      </c>
      <c r="H650" s="99" t="s">
        <v>481</v>
      </c>
      <c r="I650" s="99" t="s">
        <v>99</v>
      </c>
      <c r="J650" s="99" t="s">
        <v>6215</v>
      </c>
      <c r="K650" s="100" t="s">
        <v>1170</v>
      </c>
      <c r="L650" s="99" t="s">
        <v>7680</v>
      </c>
      <c r="M650" s="101">
        <v>45996.666666666657</v>
      </c>
      <c r="N650" s="101">
        <v>46001.446527777778</v>
      </c>
      <c r="O650" s="100" t="s">
        <v>35</v>
      </c>
      <c r="P650" s="100" t="s">
        <v>35</v>
      </c>
      <c r="Q650" s="99" t="s">
        <v>1414</v>
      </c>
      <c r="R650" s="99" t="s">
        <v>1415</v>
      </c>
      <c r="S650" s="99" t="s">
        <v>9768</v>
      </c>
      <c r="T650" s="99" t="s">
        <v>1172</v>
      </c>
      <c r="U650" s="99">
        <v>56</v>
      </c>
      <c r="V650" s="100" t="str">
        <f>VLOOKUP(D650,TIPOLOGIA!A:F,5,0)</f>
        <v>PRINCIPAL</v>
      </c>
      <c r="W650" s="100" t="str">
        <f>VLOOKUP(D650,TIPOLOGIA!A:F,6,0)</f>
        <v>TERRESTRE</v>
      </c>
      <c r="X650" s="99" t="s">
        <v>1219</v>
      </c>
      <c r="Y650" s="99">
        <v>1</v>
      </c>
      <c r="Z650" s="102">
        <f>IF(T650="SOPORTE_TELEFÓNICO",'TARIFAS 2025'!$B$14,IF(V650="PRINCIPAL",'TARIFAS 2025'!$B$11,IF(V650="INTERMEDIA",'TARIFAS 2025'!$C$11,IF(V650="LEJANA",'TARIFAS 2025'!$D$11))))</f>
        <v>31419</v>
      </c>
      <c r="AA650" s="102">
        <f t="shared" si="10"/>
        <v>31419</v>
      </c>
      <c r="AB650" s="91"/>
      <c r="AC650" s="91"/>
      <c r="AD650" s="91"/>
      <c r="AE650" s="91"/>
      <c r="AF650" s="91"/>
      <c r="AG650" s="91"/>
      <c r="AH650" s="91"/>
      <c r="AI650" s="91"/>
      <c r="AJ650" s="91"/>
      <c r="AK650" s="91"/>
      <c r="AL650" s="91"/>
      <c r="AM650" s="91"/>
      <c r="AN650" s="91"/>
      <c r="AO650" s="91"/>
      <c r="AP650" s="91"/>
      <c r="AQ650" s="91"/>
      <c r="AR650" s="91"/>
      <c r="AS650" s="91"/>
      <c r="AT650" s="91"/>
      <c r="AU650" s="91"/>
      <c r="AV650" s="91"/>
      <c r="AW650" s="91"/>
      <c r="AX650" s="91"/>
      <c r="AY650" s="91"/>
      <c r="AZ650" s="91"/>
      <c r="BA650" s="91"/>
      <c r="BB650" s="91"/>
      <c r="BC650" s="91"/>
      <c r="BD650" s="91"/>
      <c r="BE650" s="91"/>
      <c r="BF650" s="91"/>
      <c r="BG650" s="91"/>
    </row>
    <row r="651" spans="1:59" ht="15.6" x14ac:dyDescent="0.3">
      <c r="A651" s="99" t="s">
        <v>88</v>
      </c>
      <c r="B651" s="100" t="str">
        <f>VLOOKUP(A651,'CENTROS DE COSTOS'!A:D,2,0)</f>
        <v>0036-0005</v>
      </c>
      <c r="C651" s="100" t="str">
        <f>VLOOKUP(A651,'CENTROS DE COSTOS'!A:D,3,0)</f>
        <v>Wompi Noroccidente</v>
      </c>
      <c r="D651" s="99">
        <v>5380</v>
      </c>
      <c r="E651" s="99">
        <v>3091792</v>
      </c>
      <c r="F651" s="99">
        <v>81253</v>
      </c>
      <c r="G651" s="100" t="s">
        <v>33</v>
      </c>
      <c r="H651" s="99" t="s">
        <v>120</v>
      </c>
      <c r="I651" s="99" t="s">
        <v>194</v>
      </c>
      <c r="J651" s="99" t="s">
        <v>6217</v>
      </c>
      <c r="K651" s="100" t="s">
        <v>1170</v>
      </c>
      <c r="L651" s="99" t="s">
        <v>7681</v>
      </c>
      <c r="M651" s="101">
        <v>45993.604861111111</v>
      </c>
      <c r="N651" s="101">
        <v>46001.453472222223</v>
      </c>
      <c r="O651" s="100" t="s">
        <v>35</v>
      </c>
      <c r="P651" s="100" t="s">
        <v>35</v>
      </c>
      <c r="Q651" s="99" t="s">
        <v>1414</v>
      </c>
      <c r="R651" s="99" t="s">
        <v>1415</v>
      </c>
      <c r="S651" s="99" t="s">
        <v>9769</v>
      </c>
      <c r="T651" s="99" t="s">
        <v>9139</v>
      </c>
      <c r="U651" s="99">
        <v>60</v>
      </c>
      <c r="V651" s="100" t="str">
        <f>VLOOKUP(D651,TIPOLOGIA!A:F,5,0)</f>
        <v>PRINCIPAL</v>
      </c>
      <c r="W651" s="100" t="str">
        <f>VLOOKUP(D651,TIPOLOGIA!A:F,6,0)</f>
        <v>TERRESTRE</v>
      </c>
      <c r="X651" s="99" t="s">
        <v>1417</v>
      </c>
      <c r="Y651" s="99">
        <v>1</v>
      </c>
      <c r="Z651" s="102">
        <f>IF(T651="SOPORTE_TELEFÓNICO",'TARIFAS 2025'!$B$14,IF(V651="PRINCIPAL",'TARIFAS 2025'!$B$11,IF(V651="INTERMEDIA",'TARIFAS 2025'!$C$11,IF(V651="LEJANA",'TARIFAS 2025'!$D$11))))</f>
        <v>31419</v>
      </c>
      <c r="AA651" s="102">
        <f t="shared" si="10"/>
        <v>31419</v>
      </c>
      <c r="AB651" s="91"/>
      <c r="AC651" s="91"/>
      <c r="AD651" s="91"/>
      <c r="AE651" s="91"/>
      <c r="AF651" s="91"/>
      <c r="AG651" s="91"/>
      <c r="AH651" s="91"/>
      <c r="AI651" s="91"/>
      <c r="AJ651" s="91"/>
      <c r="AK651" s="91"/>
      <c r="AL651" s="91"/>
      <c r="AM651" s="91"/>
      <c r="AN651" s="91"/>
      <c r="AO651" s="91"/>
      <c r="AP651" s="91"/>
      <c r="AQ651" s="91"/>
      <c r="AR651" s="91"/>
      <c r="AS651" s="91"/>
      <c r="AT651" s="91"/>
      <c r="AU651" s="91"/>
      <c r="AV651" s="91"/>
      <c r="AW651" s="91"/>
      <c r="AX651" s="91"/>
      <c r="AY651" s="91"/>
      <c r="AZ651" s="91"/>
      <c r="BA651" s="91"/>
      <c r="BB651" s="91"/>
      <c r="BC651" s="91"/>
      <c r="BD651" s="91"/>
      <c r="BE651" s="91"/>
      <c r="BF651" s="91"/>
      <c r="BG651" s="91"/>
    </row>
    <row r="652" spans="1:59" ht="15.6" x14ac:dyDescent="0.3">
      <c r="A652" s="99" t="s">
        <v>98</v>
      </c>
      <c r="B652" s="100" t="str">
        <f>VLOOKUP(A652,'CENTROS DE COSTOS'!A:D,2,0)</f>
        <v>0036-0006</v>
      </c>
      <c r="C652" s="100" t="str">
        <f>VLOOKUP(A652,'CENTROS DE COSTOS'!A:D,3,0)</f>
        <v>Wompi Oriente</v>
      </c>
      <c r="D652" s="99">
        <v>50001</v>
      </c>
      <c r="E652" s="99">
        <v>3114321</v>
      </c>
      <c r="F652" s="99">
        <v>50122</v>
      </c>
      <c r="G652" s="100" t="s">
        <v>33</v>
      </c>
      <c r="H652" s="99" t="s">
        <v>814</v>
      </c>
      <c r="I652" s="99" t="s">
        <v>98</v>
      </c>
      <c r="J652" s="99" t="s">
        <v>6218</v>
      </c>
      <c r="K652" s="100" t="s">
        <v>1170</v>
      </c>
      <c r="L652" s="99" t="s">
        <v>7682</v>
      </c>
      <c r="M652" s="101">
        <v>46000.408333333333</v>
      </c>
      <c r="N652" s="101">
        <v>46001.464583333327</v>
      </c>
      <c r="O652" s="100" t="s">
        <v>35</v>
      </c>
      <c r="P652" s="100" t="s">
        <v>35</v>
      </c>
      <c r="Q652" s="99" t="s">
        <v>1414</v>
      </c>
      <c r="R652" s="99" t="s">
        <v>1415</v>
      </c>
      <c r="S652" s="99" t="s">
        <v>9770</v>
      </c>
      <c r="T652" s="99" t="s">
        <v>1172</v>
      </c>
      <c r="U652" s="99">
        <v>48</v>
      </c>
      <c r="V652" s="100" t="str">
        <f>VLOOKUP(D652,TIPOLOGIA!A:F,5,0)</f>
        <v>PRINCIPAL</v>
      </c>
      <c r="W652" s="100" t="str">
        <f>VLOOKUP(D652,TIPOLOGIA!A:F,6,0)</f>
        <v>TERRESTRE</v>
      </c>
      <c r="X652" s="99" t="s">
        <v>1461</v>
      </c>
      <c r="Y652" s="99">
        <v>1</v>
      </c>
      <c r="Z652" s="102">
        <f>IF(T652="SOPORTE_TELEFÓNICO",'TARIFAS 2025'!$B$14,IF(V652="PRINCIPAL",'TARIFAS 2025'!$B$11,IF(V652="INTERMEDIA",'TARIFAS 2025'!$C$11,IF(V652="LEJANA",'TARIFAS 2025'!$D$11))))</f>
        <v>31419</v>
      </c>
      <c r="AA652" s="102">
        <f t="shared" si="10"/>
        <v>31419</v>
      </c>
      <c r="AB652" s="91"/>
      <c r="AC652" s="91"/>
      <c r="AD652" s="91"/>
      <c r="AE652" s="91"/>
      <c r="AF652" s="91"/>
      <c r="AG652" s="91"/>
      <c r="AH652" s="91"/>
      <c r="AI652" s="91"/>
      <c r="AJ652" s="91"/>
      <c r="AK652" s="91"/>
      <c r="AL652" s="91"/>
      <c r="AM652" s="91"/>
      <c r="AN652" s="91"/>
      <c r="AO652" s="91"/>
      <c r="AP652" s="91"/>
      <c r="AQ652" s="91"/>
      <c r="AR652" s="91"/>
      <c r="AS652" s="91"/>
      <c r="AT652" s="91"/>
      <c r="AU652" s="91"/>
      <c r="AV652" s="91"/>
      <c r="AW652" s="91"/>
      <c r="AX652" s="91"/>
      <c r="AY652" s="91"/>
      <c r="AZ652" s="91"/>
      <c r="BA652" s="91"/>
      <c r="BB652" s="91"/>
      <c r="BC652" s="91"/>
      <c r="BD652" s="91"/>
      <c r="BE652" s="91"/>
      <c r="BF652" s="91"/>
      <c r="BG652" s="91"/>
    </row>
    <row r="653" spans="1:59" ht="15.6" x14ac:dyDescent="0.3">
      <c r="A653" s="99" t="s">
        <v>77</v>
      </c>
      <c r="B653" s="100" t="str">
        <f>VLOOKUP(A653,'CENTROS DE COSTOS'!A:D,2,0)</f>
        <v>0036-0003</v>
      </c>
      <c r="C653" s="100" t="str">
        <f>VLOOKUP(A653,'CENTROS DE COSTOS'!A:D,3,0)</f>
        <v>Wompi Suroccidente</v>
      </c>
      <c r="D653" s="99">
        <v>76001</v>
      </c>
      <c r="E653" s="99">
        <v>3105207</v>
      </c>
      <c r="F653" s="99">
        <v>49117</v>
      </c>
      <c r="G653" s="100" t="s">
        <v>33</v>
      </c>
      <c r="H653" s="99" t="s">
        <v>1101</v>
      </c>
      <c r="I653" s="99" t="s">
        <v>77</v>
      </c>
      <c r="J653" s="99" t="s">
        <v>6219</v>
      </c>
      <c r="K653" s="100" t="s">
        <v>1170</v>
      </c>
      <c r="L653" s="99" t="s">
        <v>7683</v>
      </c>
      <c r="M653" s="101">
        <v>45996.333333333343</v>
      </c>
      <c r="N653" s="101">
        <v>46001.470138888893</v>
      </c>
      <c r="O653" s="100" t="s">
        <v>35</v>
      </c>
      <c r="P653" s="100" t="s">
        <v>35</v>
      </c>
      <c r="Q653" s="99" t="s">
        <v>1414</v>
      </c>
      <c r="R653" s="99" t="s">
        <v>1415</v>
      </c>
      <c r="S653" s="99" t="s">
        <v>9771</v>
      </c>
      <c r="T653" s="99" t="s">
        <v>1172</v>
      </c>
      <c r="U653" s="99">
        <v>48</v>
      </c>
      <c r="V653" s="100" t="str">
        <f>VLOOKUP(D653,TIPOLOGIA!A:F,5,0)</f>
        <v>PRINCIPAL</v>
      </c>
      <c r="W653" s="100" t="str">
        <f>VLOOKUP(D653,TIPOLOGIA!A:F,6,0)</f>
        <v>TERRESTRE</v>
      </c>
      <c r="X653" s="99" t="s">
        <v>1276</v>
      </c>
      <c r="Y653" s="99">
        <v>1</v>
      </c>
      <c r="Z653" s="102">
        <f>IF(T653="SOPORTE_TELEFÓNICO",'TARIFAS 2025'!$B$14,IF(V653="PRINCIPAL",'TARIFAS 2025'!$B$11,IF(V653="INTERMEDIA",'TARIFAS 2025'!$C$11,IF(V653="LEJANA",'TARIFAS 2025'!$D$11))))</f>
        <v>31419</v>
      </c>
      <c r="AA653" s="102">
        <f t="shared" si="10"/>
        <v>31419</v>
      </c>
      <c r="AB653" s="91"/>
      <c r="AC653" s="91"/>
      <c r="AD653" s="91"/>
      <c r="AE653" s="91"/>
      <c r="AF653" s="91"/>
      <c r="AG653" s="91"/>
      <c r="AH653" s="91"/>
      <c r="AI653" s="91"/>
      <c r="AJ653" s="91"/>
      <c r="AK653" s="91"/>
      <c r="AL653" s="91"/>
      <c r="AM653" s="91"/>
      <c r="AN653" s="91"/>
      <c r="AO653" s="91"/>
      <c r="AP653" s="91"/>
      <c r="AQ653" s="91"/>
      <c r="AR653" s="91"/>
      <c r="AS653" s="91"/>
      <c r="AT653" s="91"/>
      <c r="AU653" s="91"/>
      <c r="AV653" s="91"/>
      <c r="AW653" s="91"/>
      <c r="AX653" s="91"/>
      <c r="AY653" s="91"/>
      <c r="AZ653" s="91"/>
      <c r="BA653" s="91"/>
      <c r="BB653" s="91"/>
      <c r="BC653" s="91"/>
      <c r="BD653" s="91"/>
      <c r="BE653" s="91"/>
      <c r="BF653" s="91"/>
      <c r="BG653" s="91"/>
    </row>
    <row r="654" spans="1:59" ht="15.6" x14ac:dyDescent="0.3">
      <c r="A654" s="99" t="s">
        <v>90</v>
      </c>
      <c r="B654" s="100" t="str">
        <f>VLOOKUP(A654,'CENTROS DE COSTOS'!A:D,2,0)</f>
        <v>0036-0006</v>
      </c>
      <c r="C654" s="100" t="str">
        <f>VLOOKUP(A654,'CENTROS DE COSTOS'!A:D,3,0)</f>
        <v>Wompi Oriente</v>
      </c>
      <c r="D654" s="99">
        <v>41001</v>
      </c>
      <c r="E654" s="99">
        <v>3104251</v>
      </c>
      <c r="F654" s="99">
        <v>58404</v>
      </c>
      <c r="G654" s="100" t="s">
        <v>33</v>
      </c>
      <c r="H654" s="99" t="s">
        <v>740</v>
      </c>
      <c r="I654" s="99" t="s">
        <v>90</v>
      </c>
      <c r="J654" s="99" t="s">
        <v>6220</v>
      </c>
      <c r="K654" s="100" t="s">
        <v>1170</v>
      </c>
      <c r="L654" s="99" t="s">
        <v>7684</v>
      </c>
      <c r="M654" s="101">
        <v>45995.644444444442</v>
      </c>
      <c r="N654" s="101">
        <v>46001.478472222218</v>
      </c>
      <c r="O654" s="100" t="s">
        <v>35</v>
      </c>
      <c r="P654" s="100" t="s">
        <v>35</v>
      </c>
      <c r="Q654" s="99" t="s">
        <v>1414</v>
      </c>
      <c r="R654" s="99" t="s">
        <v>1415</v>
      </c>
      <c r="S654" s="99" t="s">
        <v>9772</v>
      </c>
      <c r="T654" s="99" t="s">
        <v>1172</v>
      </c>
      <c r="U654" s="99">
        <v>24</v>
      </c>
      <c r="V654" s="100" t="str">
        <f>VLOOKUP(D654,TIPOLOGIA!A:F,5,0)</f>
        <v>PRINCIPAL</v>
      </c>
      <c r="W654" s="100" t="str">
        <f>VLOOKUP(D654,TIPOLOGIA!A:F,6,0)</f>
        <v>TERRESTRE</v>
      </c>
      <c r="X654" s="99" t="s">
        <v>1214</v>
      </c>
      <c r="Y654" s="99">
        <v>1</v>
      </c>
      <c r="Z654" s="102">
        <f>IF(T654="SOPORTE_TELEFÓNICO",'TARIFAS 2025'!$B$14,IF(V654="PRINCIPAL",'TARIFAS 2025'!$B$11,IF(V654="INTERMEDIA",'TARIFAS 2025'!$C$11,IF(V654="LEJANA",'TARIFAS 2025'!$D$11))))</f>
        <v>31419</v>
      </c>
      <c r="AA654" s="102">
        <f t="shared" si="10"/>
        <v>31419</v>
      </c>
      <c r="AB654" s="91"/>
      <c r="AC654" s="91"/>
      <c r="AD654" s="91"/>
      <c r="AE654" s="91"/>
      <c r="AF654" s="91"/>
      <c r="AG654" s="91"/>
      <c r="AH654" s="91"/>
      <c r="AI654" s="91"/>
      <c r="AJ654" s="91"/>
      <c r="AK654" s="91"/>
      <c r="AL654" s="91"/>
      <c r="AM654" s="91"/>
      <c r="AN654" s="91"/>
      <c r="AO654" s="91"/>
      <c r="AP654" s="91"/>
      <c r="AQ654" s="91"/>
      <c r="AR654" s="91"/>
      <c r="AS654" s="91"/>
      <c r="AT654" s="91"/>
      <c r="AU654" s="91"/>
      <c r="AV654" s="91"/>
      <c r="AW654" s="91"/>
      <c r="AX654" s="91"/>
      <c r="AY654" s="91"/>
      <c r="AZ654" s="91"/>
      <c r="BA654" s="91"/>
      <c r="BB654" s="91"/>
      <c r="BC654" s="91"/>
      <c r="BD654" s="91"/>
      <c r="BE654" s="91"/>
      <c r="BF654" s="91"/>
      <c r="BG654" s="91"/>
    </row>
    <row r="655" spans="1:59" ht="15.6" x14ac:dyDescent="0.3">
      <c r="A655" s="99" t="s">
        <v>71</v>
      </c>
      <c r="B655" s="100" t="str">
        <f>VLOOKUP(A655,'CENTROS DE COSTOS'!A:D,2,0)</f>
        <v>0036-0004</v>
      </c>
      <c r="C655" s="100" t="str">
        <f>VLOOKUP(A655,'CENTROS DE COSTOS'!A:D,3,0)</f>
        <v>Wompi Centro</v>
      </c>
      <c r="D655" s="99">
        <v>11001</v>
      </c>
      <c r="E655" s="99">
        <v>3102593</v>
      </c>
      <c r="F655" s="99">
        <v>28572</v>
      </c>
      <c r="G655" s="100" t="s">
        <v>33</v>
      </c>
      <c r="H655" s="99" t="s">
        <v>618</v>
      </c>
      <c r="I655" s="99" t="s">
        <v>71</v>
      </c>
      <c r="J655" s="99" t="s">
        <v>6221</v>
      </c>
      <c r="K655" s="100" t="s">
        <v>1170</v>
      </c>
      <c r="L655" s="99" t="s">
        <v>7685</v>
      </c>
      <c r="M655" s="101">
        <v>45995.488194444442</v>
      </c>
      <c r="N655" s="101">
        <v>46001.480555555558</v>
      </c>
      <c r="O655" s="100" t="s">
        <v>35</v>
      </c>
      <c r="P655" s="100" t="s">
        <v>35</v>
      </c>
      <c r="Q655" s="99" t="s">
        <v>1414</v>
      </c>
      <c r="R655" s="99" t="s">
        <v>1415</v>
      </c>
      <c r="S655" s="99" t="s">
        <v>9773</v>
      </c>
      <c r="T655" s="99" t="s">
        <v>1172</v>
      </c>
      <c r="U655" s="99">
        <v>48</v>
      </c>
      <c r="V655" s="100" t="str">
        <f>VLOOKUP(D655,TIPOLOGIA!A:F,5,0)</f>
        <v>PRINCIPAL</v>
      </c>
      <c r="W655" s="100" t="str">
        <f>VLOOKUP(D655,TIPOLOGIA!A:F,6,0)</f>
        <v>TERRESTRE</v>
      </c>
      <c r="X655" s="99" t="s">
        <v>1225</v>
      </c>
      <c r="Y655" s="99">
        <v>1</v>
      </c>
      <c r="Z655" s="102">
        <f>IF(T655="SOPORTE_TELEFÓNICO",'TARIFAS 2025'!$B$14,IF(V655="PRINCIPAL",'TARIFAS 2025'!$B$11,IF(V655="INTERMEDIA",'TARIFAS 2025'!$C$11,IF(V655="LEJANA",'TARIFAS 2025'!$D$11))))</f>
        <v>31419</v>
      </c>
      <c r="AA655" s="102">
        <f t="shared" si="10"/>
        <v>31419</v>
      </c>
      <c r="AB655" s="91"/>
      <c r="AC655" s="91"/>
      <c r="AD655" s="91"/>
      <c r="AE655" s="91"/>
      <c r="AF655" s="91"/>
      <c r="AG655" s="91"/>
      <c r="AH655" s="91"/>
      <c r="AI655" s="91"/>
      <c r="AJ655" s="91"/>
      <c r="AK655" s="91"/>
      <c r="AL655" s="91"/>
      <c r="AM655" s="91"/>
      <c r="AN655" s="91"/>
      <c r="AO655" s="91"/>
      <c r="AP655" s="91"/>
      <c r="AQ655" s="91"/>
      <c r="AR655" s="91"/>
      <c r="AS655" s="91"/>
      <c r="AT655" s="91"/>
      <c r="AU655" s="91"/>
      <c r="AV655" s="91"/>
      <c r="AW655" s="91"/>
      <c r="AX655" s="91"/>
      <c r="AY655" s="91"/>
      <c r="AZ655" s="91"/>
      <c r="BA655" s="91"/>
      <c r="BB655" s="91"/>
      <c r="BC655" s="91"/>
      <c r="BD655" s="91"/>
      <c r="BE655" s="91"/>
      <c r="BF655" s="91"/>
      <c r="BG655" s="91"/>
    </row>
    <row r="656" spans="1:59" ht="15.6" x14ac:dyDescent="0.3">
      <c r="A656" s="99" t="s">
        <v>71</v>
      </c>
      <c r="B656" s="100" t="str">
        <f>VLOOKUP(A656,'CENTROS DE COSTOS'!A:D,2,0)</f>
        <v>0036-0004</v>
      </c>
      <c r="C656" s="100" t="str">
        <f>VLOOKUP(A656,'CENTROS DE COSTOS'!A:D,3,0)</f>
        <v>Wompi Centro</v>
      </c>
      <c r="D656" s="99">
        <v>11001</v>
      </c>
      <c r="E656" s="99">
        <v>3109035</v>
      </c>
      <c r="F656" s="99">
        <v>63474</v>
      </c>
      <c r="G656" s="100" t="s">
        <v>33</v>
      </c>
      <c r="H656" s="99" t="s">
        <v>618</v>
      </c>
      <c r="I656" s="99" t="s">
        <v>71</v>
      </c>
      <c r="J656" s="99" t="s">
        <v>6222</v>
      </c>
      <c r="K656" s="100" t="s">
        <v>1170</v>
      </c>
      <c r="L656" s="99" t="s">
        <v>7686</v>
      </c>
      <c r="M656" s="101">
        <v>45996.606944444437</v>
      </c>
      <c r="N656" s="101">
        <v>46001.48333333333</v>
      </c>
      <c r="O656" s="100" t="s">
        <v>35</v>
      </c>
      <c r="P656" s="100" t="s">
        <v>35</v>
      </c>
      <c r="Q656" s="99" t="s">
        <v>1414</v>
      </c>
      <c r="R656" s="99" t="s">
        <v>1415</v>
      </c>
      <c r="S656" s="99" t="s">
        <v>9774</v>
      </c>
      <c r="T656" s="99" t="s">
        <v>1172</v>
      </c>
      <c r="U656" s="99">
        <v>24</v>
      </c>
      <c r="V656" s="100" t="str">
        <f>VLOOKUP(D656,TIPOLOGIA!A:F,5,0)</f>
        <v>PRINCIPAL</v>
      </c>
      <c r="W656" s="100" t="str">
        <f>VLOOKUP(D656,TIPOLOGIA!A:F,6,0)</f>
        <v>TERRESTRE</v>
      </c>
      <c r="X656" s="99" t="s">
        <v>1197</v>
      </c>
      <c r="Y656" s="99">
        <v>1</v>
      </c>
      <c r="Z656" s="102">
        <f>IF(T656="SOPORTE_TELEFÓNICO",'TARIFAS 2025'!$B$14,IF(V656="PRINCIPAL",'TARIFAS 2025'!$B$11,IF(V656="INTERMEDIA",'TARIFAS 2025'!$C$11,IF(V656="LEJANA",'TARIFAS 2025'!$D$11))))</f>
        <v>31419</v>
      </c>
      <c r="AA656" s="102">
        <f t="shared" si="10"/>
        <v>31419</v>
      </c>
      <c r="AB656" s="91"/>
      <c r="AC656" s="91"/>
      <c r="AD656" s="91"/>
      <c r="AE656" s="91"/>
      <c r="AF656" s="91"/>
      <c r="AG656" s="91"/>
      <c r="AH656" s="91"/>
      <c r="AI656" s="91"/>
      <c r="AJ656" s="91"/>
      <c r="AK656" s="91"/>
      <c r="AL656" s="91"/>
      <c r="AM656" s="91"/>
      <c r="AN656" s="91"/>
      <c r="AO656" s="91"/>
      <c r="AP656" s="91"/>
      <c r="AQ656" s="91"/>
      <c r="AR656" s="91"/>
      <c r="AS656" s="91"/>
      <c r="AT656" s="91"/>
      <c r="AU656" s="91"/>
      <c r="AV656" s="91"/>
      <c r="AW656" s="91"/>
      <c r="AX656" s="91"/>
      <c r="AY656" s="91"/>
      <c r="AZ656" s="91"/>
      <c r="BA656" s="91"/>
      <c r="BB656" s="91"/>
      <c r="BC656" s="91"/>
      <c r="BD656" s="91"/>
      <c r="BE656" s="91"/>
      <c r="BF656" s="91"/>
      <c r="BG656" s="91"/>
    </row>
    <row r="657" spans="1:59" ht="15.6" x14ac:dyDescent="0.3">
      <c r="A657" s="99" t="s">
        <v>92</v>
      </c>
      <c r="B657" s="100" t="str">
        <f>VLOOKUP(A657,'CENTROS DE COSTOS'!A:D,2,0)</f>
        <v>0036-0002</v>
      </c>
      <c r="C657" s="100" t="str">
        <f>VLOOKUP(A657,'CENTROS DE COSTOS'!A:D,3,0)</f>
        <v>Wompi Eje Cafetero</v>
      </c>
      <c r="D657" s="99">
        <v>66170</v>
      </c>
      <c r="E657" s="99">
        <v>3114286</v>
      </c>
      <c r="F657" s="99">
        <v>32414</v>
      </c>
      <c r="G657" s="100" t="s">
        <v>33</v>
      </c>
      <c r="H657" s="99" t="s">
        <v>458</v>
      </c>
      <c r="I657" s="99" t="s">
        <v>951</v>
      </c>
      <c r="J657" s="99" t="s">
        <v>6223</v>
      </c>
      <c r="K657" s="100" t="s">
        <v>1170</v>
      </c>
      <c r="L657" s="99" t="s">
        <v>7687</v>
      </c>
      <c r="M657" s="101">
        <v>46000.42083333333</v>
      </c>
      <c r="N657" s="101">
        <v>46001.48541666667</v>
      </c>
      <c r="O657" s="100" t="s">
        <v>35</v>
      </c>
      <c r="P657" s="100" t="s">
        <v>35</v>
      </c>
      <c r="Q657" s="99" t="s">
        <v>1414</v>
      </c>
      <c r="R657" s="99" t="s">
        <v>1415</v>
      </c>
      <c r="S657" s="99" t="s">
        <v>9775</v>
      </c>
      <c r="T657" s="99" t="s">
        <v>1172</v>
      </c>
      <c r="U657" s="99">
        <v>32</v>
      </c>
      <c r="V657" s="100" t="str">
        <f>VLOOKUP(D657,TIPOLOGIA!A:F,5,0)</f>
        <v>PRINCIPAL</v>
      </c>
      <c r="W657" s="100" t="str">
        <f>VLOOKUP(D657,TIPOLOGIA!A:F,6,0)</f>
        <v>TERRESTRE</v>
      </c>
      <c r="X657" s="99" t="s">
        <v>1175</v>
      </c>
      <c r="Y657" s="99">
        <v>1</v>
      </c>
      <c r="Z657" s="102">
        <f>IF(T657="SOPORTE_TELEFÓNICO",'TARIFAS 2025'!$B$14,IF(V657="PRINCIPAL",'TARIFAS 2025'!$B$11,IF(V657="INTERMEDIA",'TARIFAS 2025'!$C$11,IF(V657="LEJANA",'TARIFAS 2025'!$D$11))))</f>
        <v>31419</v>
      </c>
      <c r="AA657" s="102">
        <f t="shared" si="10"/>
        <v>31419</v>
      </c>
      <c r="AB657" s="91"/>
      <c r="AC657" s="91"/>
      <c r="AD657" s="91"/>
      <c r="AE657" s="91"/>
      <c r="AF657" s="91"/>
      <c r="AG657" s="91"/>
      <c r="AH657" s="91"/>
      <c r="AI657" s="91"/>
      <c r="AJ657" s="91"/>
      <c r="AK657" s="91"/>
      <c r="AL657" s="91"/>
      <c r="AM657" s="91"/>
      <c r="AN657" s="91"/>
      <c r="AO657" s="91"/>
      <c r="AP657" s="91"/>
      <c r="AQ657" s="91"/>
      <c r="AR657" s="91"/>
      <c r="AS657" s="91"/>
      <c r="AT657" s="91"/>
      <c r="AU657" s="91"/>
      <c r="AV657" s="91"/>
      <c r="AW657" s="91"/>
      <c r="AX657" s="91"/>
      <c r="AY657" s="91"/>
      <c r="AZ657" s="91"/>
      <c r="BA657" s="91"/>
      <c r="BB657" s="91"/>
      <c r="BC657" s="91"/>
      <c r="BD657" s="91"/>
      <c r="BE657" s="91"/>
      <c r="BF657" s="91"/>
      <c r="BG657" s="91"/>
    </row>
    <row r="658" spans="1:59" ht="15.6" x14ac:dyDescent="0.3">
      <c r="A658" s="99" t="s">
        <v>86</v>
      </c>
      <c r="B658" s="100" t="str">
        <f>VLOOKUP(A658,'CENTROS DE COSTOS'!A:D,2,0)</f>
        <v>0036-0002</v>
      </c>
      <c r="C658" s="100" t="str">
        <f>VLOOKUP(A658,'CENTROS DE COSTOS'!A:D,3,0)</f>
        <v>Wompi Eje Cafetero</v>
      </c>
      <c r="D658" s="99">
        <v>17001</v>
      </c>
      <c r="E658" s="99">
        <v>3111241</v>
      </c>
      <c r="F658" s="99">
        <v>45897</v>
      </c>
      <c r="G658" s="100" t="s">
        <v>33</v>
      </c>
      <c r="H658" s="99" t="s">
        <v>126</v>
      </c>
      <c r="I658" s="99" t="s">
        <v>86</v>
      </c>
      <c r="J658" s="99" t="s">
        <v>6224</v>
      </c>
      <c r="K658" s="100" t="s">
        <v>1170</v>
      </c>
      <c r="L658" s="99" t="s">
        <v>7688</v>
      </c>
      <c r="M658" s="101">
        <v>46000.333333333343</v>
      </c>
      <c r="N658" s="101">
        <v>46001.486805555563</v>
      </c>
      <c r="O658" s="100" t="s">
        <v>35</v>
      </c>
      <c r="P658" s="100" t="s">
        <v>35</v>
      </c>
      <c r="Q658" s="99" t="s">
        <v>1414</v>
      </c>
      <c r="R658" s="99" t="s">
        <v>1415</v>
      </c>
      <c r="S658" s="99" t="s">
        <v>9776</v>
      </c>
      <c r="T658" s="99" t="s">
        <v>1172</v>
      </c>
      <c r="U658" s="99">
        <v>32</v>
      </c>
      <c r="V658" s="100" t="str">
        <f>VLOOKUP(D658,TIPOLOGIA!A:F,5,0)</f>
        <v>PRINCIPAL</v>
      </c>
      <c r="W658" s="100" t="str">
        <f>VLOOKUP(D658,TIPOLOGIA!A:F,6,0)</f>
        <v>TERRESTRE</v>
      </c>
      <c r="X658" s="99" t="s">
        <v>11199</v>
      </c>
      <c r="Y658" s="99">
        <v>1</v>
      </c>
      <c r="Z658" s="102">
        <f>IF(T658="SOPORTE_TELEFÓNICO",'TARIFAS 2025'!$B$14,IF(V658="PRINCIPAL",'TARIFAS 2025'!$B$11,IF(V658="INTERMEDIA",'TARIFAS 2025'!$C$11,IF(V658="LEJANA",'TARIFAS 2025'!$D$11))))</f>
        <v>31419</v>
      </c>
      <c r="AA658" s="102">
        <f t="shared" si="10"/>
        <v>31419</v>
      </c>
      <c r="AB658" s="91"/>
      <c r="AC658" s="91"/>
      <c r="AD658" s="91"/>
      <c r="AE658" s="91"/>
      <c r="AF658" s="91"/>
      <c r="AG658" s="91"/>
      <c r="AH658" s="91"/>
      <c r="AI658" s="91"/>
      <c r="AJ658" s="91"/>
      <c r="AK658" s="91"/>
      <c r="AL658" s="91"/>
      <c r="AM658" s="91"/>
      <c r="AN658" s="91"/>
      <c r="AO658" s="91"/>
      <c r="AP658" s="91"/>
      <c r="AQ658" s="91"/>
      <c r="AR658" s="91"/>
      <c r="AS658" s="91"/>
      <c r="AT658" s="91"/>
      <c r="AU658" s="91"/>
      <c r="AV658" s="91"/>
      <c r="AW658" s="91"/>
      <c r="AX658" s="91"/>
      <c r="AY658" s="91"/>
      <c r="AZ658" s="91"/>
      <c r="BA658" s="91"/>
      <c r="BB658" s="91"/>
      <c r="BC658" s="91"/>
      <c r="BD658" s="91"/>
      <c r="BE658" s="91"/>
      <c r="BF658" s="91"/>
      <c r="BG658" s="91"/>
    </row>
    <row r="659" spans="1:59" ht="15.6" x14ac:dyDescent="0.3">
      <c r="A659" s="99" t="s">
        <v>71</v>
      </c>
      <c r="B659" s="100" t="str">
        <f>VLOOKUP(A659,'CENTROS DE COSTOS'!A:D,2,0)</f>
        <v>0036-0004</v>
      </c>
      <c r="C659" s="100" t="str">
        <f>VLOOKUP(A659,'CENTROS DE COSTOS'!A:D,3,0)</f>
        <v>Wompi Centro</v>
      </c>
      <c r="D659" s="99">
        <v>11001</v>
      </c>
      <c r="E659" s="99">
        <v>3112616</v>
      </c>
      <c r="F659" s="99">
        <v>81378</v>
      </c>
      <c r="G659" s="100" t="s">
        <v>33</v>
      </c>
      <c r="H659" s="99" t="s">
        <v>618</v>
      </c>
      <c r="I659" s="99" t="s">
        <v>71</v>
      </c>
      <c r="J659" s="99" t="s">
        <v>6225</v>
      </c>
      <c r="K659" s="100" t="s">
        <v>1170</v>
      </c>
      <c r="L659" s="99" t="s">
        <v>7689</v>
      </c>
      <c r="M659" s="101">
        <v>46000.333333333343</v>
      </c>
      <c r="N659" s="101">
        <v>46001.488194444442</v>
      </c>
      <c r="O659" s="100" t="s">
        <v>35</v>
      </c>
      <c r="P659" s="100" t="s">
        <v>35</v>
      </c>
      <c r="Q659" s="99" t="s">
        <v>1414</v>
      </c>
      <c r="R659" s="99" t="s">
        <v>1415</v>
      </c>
      <c r="S659" s="99" t="s">
        <v>9777</v>
      </c>
      <c r="T659" s="99" t="s">
        <v>1172</v>
      </c>
      <c r="U659" s="99">
        <v>24</v>
      </c>
      <c r="V659" s="100" t="str">
        <f>VLOOKUP(D659,TIPOLOGIA!A:F,5,0)</f>
        <v>PRINCIPAL</v>
      </c>
      <c r="W659" s="100" t="str">
        <f>VLOOKUP(D659,TIPOLOGIA!A:F,6,0)</f>
        <v>TERRESTRE</v>
      </c>
      <c r="X659" s="99" t="s">
        <v>1197</v>
      </c>
      <c r="Y659" s="99">
        <v>1</v>
      </c>
      <c r="Z659" s="102">
        <f>IF(T659="SOPORTE_TELEFÓNICO",'TARIFAS 2025'!$B$14,IF(V659="PRINCIPAL",'TARIFAS 2025'!$B$11,IF(V659="INTERMEDIA",'TARIFAS 2025'!$C$11,IF(V659="LEJANA",'TARIFAS 2025'!$D$11))))</f>
        <v>31419</v>
      </c>
      <c r="AA659" s="102">
        <f t="shared" si="10"/>
        <v>31419</v>
      </c>
      <c r="AB659" s="91"/>
      <c r="AC659" s="91"/>
      <c r="AD659" s="91"/>
      <c r="AE659" s="91"/>
      <c r="AF659" s="91"/>
      <c r="AG659" s="91"/>
      <c r="AH659" s="91"/>
      <c r="AI659" s="91"/>
      <c r="AJ659" s="91"/>
      <c r="AK659" s="91"/>
      <c r="AL659" s="91"/>
      <c r="AM659" s="91"/>
      <c r="AN659" s="91"/>
      <c r="AO659" s="91"/>
      <c r="AP659" s="91"/>
      <c r="AQ659" s="91"/>
      <c r="AR659" s="91"/>
      <c r="AS659" s="91"/>
      <c r="AT659" s="91"/>
      <c r="AU659" s="91"/>
      <c r="AV659" s="91"/>
      <c r="AW659" s="91"/>
      <c r="AX659" s="91"/>
      <c r="AY659" s="91"/>
      <c r="AZ659" s="91"/>
      <c r="BA659" s="91"/>
      <c r="BB659" s="91"/>
      <c r="BC659" s="91"/>
      <c r="BD659" s="91"/>
      <c r="BE659" s="91"/>
      <c r="BF659" s="91"/>
      <c r="BG659" s="91"/>
    </row>
    <row r="660" spans="1:59" ht="15.6" x14ac:dyDescent="0.3">
      <c r="A660" s="99" t="s">
        <v>77</v>
      </c>
      <c r="B660" s="100" t="str">
        <f>VLOOKUP(A660,'CENTROS DE COSTOS'!A:D,2,0)</f>
        <v>0036-0003</v>
      </c>
      <c r="C660" s="100" t="str">
        <f>VLOOKUP(A660,'CENTROS DE COSTOS'!A:D,3,0)</f>
        <v>Wompi Suroccidente</v>
      </c>
      <c r="D660" s="99">
        <v>76001</v>
      </c>
      <c r="E660" s="99">
        <v>3112603</v>
      </c>
      <c r="F660" s="99">
        <v>15925</v>
      </c>
      <c r="G660" s="100" t="s">
        <v>33</v>
      </c>
      <c r="H660" s="99" t="s">
        <v>1101</v>
      </c>
      <c r="I660" s="99" t="s">
        <v>77</v>
      </c>
      <c r="J660" s="99" t="s">
        <v>6226</v>
      </c>
      <c r="K660" s="100" t="s">
        <v>1170</v>
      </c>
      <c r="L660" s="99" t="s">
        <v>7690</v>
      </c>
      <c r="M660" s="101">
        <v>46000.333333333343</v>
      </c>
      <c r="N660" s="101">
        <v>46001.490277777782</v>
      </c>
      <c r="O660" s="100" t="s">
        <v>35</v>
      </c>
      <c r="P660" s="100" t="s">
        <v>35</v>
      </c>
      <c r="Q660" s="99" t="s">
        <v>1414</v>
      </c>
      <c r="R660" s="99" t="s">
        <v>1415</v>
      </c>
      <c r="S660" s="99" t="s">
        <v>9778</v>
      </c>
      <c r="T660" s="99" t="s">
        <v>1172</v>
      </c>
      <c r="U660" s="99">
        <v>64</v>
      </c>
      <c r="V660" s="100" t="str">
        <f>VLOOKUP(D660,TIPOLOGIA!A:F,5,0)</f>
        <v>PRINCIPAL</v>
      </c>
      <c r="W660" s="100" t="str">
        <f>VLOOKUP(D660,TIPOLOGIA!A:F,6,0)</f>
        <v>TERRESTRE</v>
      </c>
      <c r="X660" s="99" t="s">
        <v>1276</v>
      </c>
      <c r="Y660" s="99">
        <v>1</v>
      </c>
      <c r="Z660" s="102">
        <f>IF(T660="SOPORTE_TELEFÓNICO",'TARIFAS 2025'!$B$14,IF(V660="PRINCIPAL",'TARIFAS 2025'!$B$11,IF(V660="INTERMEDIA",'TARIFAS 2025'!$C$11,IF(V660="LEJANA",'TARIFAS 2025'!$D$11))))</f>
        <v>31419</v>
      </c>
      <c r="AA660" s="102">
        <f t="shared" si="10"/>
        <v>31419</v>
      </c>
      <c r="AB660" s="91"/>
      <c r="AC660" s="91"/>
      <c r="AD660" s="91"/>
      <c r="AE660" s="91"/>
      <c r="AF660" s="91"/>
      <c r="AG660" s="91"/>
      <c r="AH660" s="91"/>
      <c r="AI660" s="91"/>
      <c r="AJ660" s="91"/>
      <c r="AK660" s="91"/>
      <c r="AL660" s="91"/>
      <c r="AM660" s="91"/>
      <c r="AN660" s="91"/>
      <c r="AO660" s="91"/>
      <c r="AP660" s="91"/>
      <c r="AQ660" s="91"/>
      <c r="AR660" s="91"/>
      <c r="AS660" s="91"/>
      <c r="AT660" s="91"/>
      <c r="AU660" s="91"/>
      <c r="AV660" s="91"/>
      <c r="AW660" s="91"/>
      <c r="AX660" s="91"/>
      <c r="AY660" s="91"/>
      <c r="AZ660" s="91"/>
      <c r="BA660" s="91"/>
      <c r="BB660" s="91"/>
      <c r="BC660" s="91"/>
      <c r="BD660" s="91"/>
      <c r="BE660" s="91"/>
      <c r="BF660" s="91"/>
      <c r="BG660" s="91"/>
    </row>
    <row r="661" spans="1:59" ht="15.6" x14ac:dyDescent="0.3">
      <c r="A661" s="99" t="s">
        <v>68</v>
      </c>
      <c r="B661" s="100" t="str">
        <f>VLOOKUP(A661,'CENTROS DE COSTOS'!A:D,2,0)</f>
        <v>0036-0001</v>
      </c>
      <c r="C661" s="100" t="str">
        <f>VLOOKUP(A661,'CENTROS DE COSTOS'!A:D,3,0)</f>
        <v>Wompi Costa</v>
      </c>
      <c r="D661" s="99">
        <v>8001</v>
      </c>
      <c r="E661" s="99">
        <v>3110301</v>
      </c>
      <c r="F661" s="99">
        <v>75889</v>
      </c>
      <c r="G661" s="100" t="s">
        <v>33</v>
      </c>
      <c r="H661" s="99" t="s">
        <v>253</v>
      </c>
      <c r="I661" s="99" t="s">
        <v>68</v>
      </c>
      <c r="J661" s="99" t="s">
        <v>6227</v>
      </c>
      <c r="K661" s="100" t="s">
        <v>1170</v>
      </c>
      <c r="L661" s="99" t="s">
        <v>7691</v>
      </c>
      <c r="M661" s="101">
        <v>46000.333333333343</v>
      </c>
      <c r="N661" s="101">
        <v>46001.492361111108</v>
      </c>
      <c r="O661" s="100" t="s">
        <v>35</v>
      </c>
      <c r="P661" s="100" t="s">
        <v>35</v>
      </c>
      <c r="Q661" s="99" t="s">
        <v>1414</v>
      </c>
      <c r="R661" s="99" t="s">
        <v>1415</v>
      </c>
      <c r="S661" s="99" t="s">
        <v>9779</v>
      </c>
      <c r="T661" s="99" t="s">
        <v>1172</v>
      </c>
      <c r="U661" s="99">
        <v>24</v>
      </c>
      <c r="V661" s="100" t="str">
        <f>VLOOKUP(D661,TIPOLOGIA!A:F,5,0)</f>
        <v>PRINCIPAL</v>
      </c>
      <c r="W661" s="100" t="str">
        <f>VLOOKUP(D661,TIPOLOGIA!A:F,6,0)</f>
        <v>TERRESTRE</v>
      </c>
      <c r="X661" s="99" t="s">
        <v>1435</v>
      </c>
      <c r="Y661" s="99">
        <v>1</v>
      </c>
      <c r="Z661" s="102">
        <f>IF(T661="SOPORTE_TELEFÓNICO",'TARIFAS 2025'!$B$14,IF(V661="PRINCIPAL",'TARIFAS 2025'!$B$11,IF(V661="INTERMEDIA",'TARIFAS 2025'!$C$11,IF(V661="LEJANA",'TARIFAS 2025'!$D$11))))</f>
        <v>31419</v>
      </c>
      <c r="AA661" s="102">
        <f t="shared" si="10"/>
        <v>31419</v>
      </c>
      <c r="AB661" s="91"/>
      <c r="AC661" s="91"/>
      <c r="AD661" s="91"/>
      <c r="AE661" s="91"/>
      <c r="AF661" s="91"/>
      <c r="AG661" s="91"/>
      <c r="AH661" s="91"/>
      <c r="AI661" s="91"/>
      <c r="AJ661" s="91"/>
      <c r="AK661" s="91"/>
      <c r="AL661" s="91"/>
      <c r="AM661" s="91"/>
      <c r="AN661" s="91"/>
      <c r="AO661" s="91"/>
      <c r="AP661" s="91"/>
      <c r="AQ661" s="91"/>
      <c r="AR661" s="91"/>
      <c r="AS661" s="91"/>
      <c r="AT661" s="91"/>
      <c r="AU661" s="91"/>
      <c r="AV661" s="91"/>
      <c r="AW661" s="91"/>
      <c r="AX661" s="91"/>
      <c r="AY661" s="91"/>
      <c r="AZ661" s="91"/>
      <c r="BA661" s="91"/>
      <c r="BB661" s="91"/>
      <c r="BC661" s="91"/>
      <c r="BD661" s="91"/>
      <c r="BE661" s="91"/>
      <c r="BF661" s="91"/>
      <c r="BG661" s="91"/>
    </row>
    <row r="662" spans="1:59" ht="15.6" x14ac:dyDescent="0.3">
      <c r="A662" s="99" t="s">
        <v>98</v>
      </c>
      <c r="B662" s="100" t="str">
        <f>VLOOKUP(A662,'CENTROS DE COSTOS'!A:D,2,0)</f>
        <v>0036-0006</v>
      </c>
      <c r="C662" s="100" t="str">
        <f>VLOOKUP(A662,'CENTROS DE COSTOS'!A:D,3,0)</f>
        <v>Wompi Oriente</v>
      </c>
      <c r="D662" s="99">
        <v>50001</v>
      </c>
      <c r="E662" s="99">
        <v>3111444</v>
      </c>
      <c r="F662" s="99">
        <v>61978</v>
      </c>
      <c r="G662" s="100" t="s">
        <v>33</v>
      </c>
      <c r="H662" s="99" t="s">
        <v>814</v>
      </c>
      <c r="I662" s="99" t="s">
        <v>98</v>
      </c>
      <c r="J662" s="99" t="s">
        <v>1803</v>
      </c>
      <c r="K662" s="100" t="s">
        <v>1170</v>
      </c>
      <c r="L662" s="99" t="s">
        <v>7692</v>
      </c>
      <c r="M662" s="101">
        <v>46000.333333333343</v>
      </c>
      <c r="N662" s="101">
        <v>46001.495833333327</v>
      </c>
      <c r="O662" s="100" t="s">
        <v>35</v>
      </c>
      <c r="P662" s="100" t="s">
        <v>35</v>
      </c>
      <c r="Q662" s="99" t="s">
        <v>1414</v>
      </c>
      <c r="R662" s="99" t="s">
        <v>1415</v>
      </c>
      <c r="S662" s="99" t="s">
        <v>9780</v>
      </c>
      <c r="T662" s="99" t="s">
        <v>1172</v>
      </c>
      <c r="U662" s="99">
        <v>24</v>
      </c>
      <c r="V662" s="100" t="str">
        <f>VLOOKUP(D662,TIPOLOGIA!A:F,5,0)</f>
        <v>PRINCIPAL</v>
      </c>
      <c r="W662" s="100" t="str">
        <f>VLOOKUP(D662,TIPOLOGIA!A:F,6,0)</f>
        <v>TERRESTRE</v>
      </c>
      <c r="X662" s="99" t="s">
        <v>1461</v>
      </c>
      <c r="Y662" s="99">
        <v>1</v>
      </c>
      <c r="Z662" s="102">
        <f>IF(T662="SOPORTE_TELEFÓNICO",'TARIFAS 2025'!$B$14,IF(V662="PRINCIPAL",'TARIFAS 2025'!$B$11,IF(V662="INTERMEDIA",'TARIFAS 2025'!$C$11,IF(V662="LEJANA",'TARIFAS 2025'!$D$11))))</f>
        <v>31419</v>
      </c>
      <c r="AA662" s="102">
        <f t="shared" si="10"/>
        <v>31419</v>
      </c>
      <c r="AB662" s="91"/>
      <c r="AC662" s="91"/>
      <c r="AD662" s="91"/>
      <c r="AE662" s="91"/>
      <c r="AF662" s="91"/>
      <c r="AG662" s="91"/>
      <c r="AH662" s="91"/>
      <c r="AI662" s="91"/>
      <c r="AJ662" s="91"/>
      <c r="AK662" s="91"/>
      <c r="AL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row>
    <row r="663" spans="1:59" ht="15.6" x14ac:dyDescent="0.3">
      <c r="A663" s="99" t="s">
        <v>98</v>
      </c>
      <c r="B663" s="100" t="str">
        <f>VLOOKUP(A663,'CENTROS DE COSTOS'!A:D,2,0)</f>
        <v>0036-0006</v>
      </c>
      <c r="C663" s="100" t="str">
        <f>VLOOKUP(A663,'CENTROS DE COSTOS'!A:D,3,0)</f>
        <v>Wompi Oriente</v>
      </c>
      <c r="D663" s="99">
        <v>50001</v>
      </c>
      <c r="E663" s="99">
        <v>3113129</v>
      </c>
      <c r="F663" s="99">
        <v>62323</v>
      </c>
      <c r="G663" s="100" t="s">
        <v>33</v>
      </c>
      <c r="H663" s="99" t="s">
        <v>814</v>
      </c>
      <c r="I663" s="99" t="s">
        <v>98</v>
      </c>
      <c r="J663" s="99" t="s">
        <v>1897</v>
      </c>
      <c r="K663" s="100" t="s">
        <v>1170</v>
      </c>
      <c r="L663" s="99" t="s">
        <v>7693</v>
      </c>
      <c r="M663" s="101">
        <v>46000.354166666657</v>
      </c>
      <c r="N663" s="101">
        <v>46001.498611111107</v>
      </c>
      <c r="O663" s="100" t="s">
        <v>35</v>
      </c>
      <c r="P663" s="100" t="s">
        <v>35</v>
      </c>
      <c r="Q663" s="99" t="s">
        <v>1414</v>
      </c>
      <c r="R663" s="99" t="s">
        <v>1415</v>
      </c>
      <c r="S663" s="99" t="s">
        <v>9781</v>
      </c>
      <c r="T663" s="99" t="s">
        <v>1172</v>
      </c>
      <c r="U663" s="99">
        <v>64</v>
      </c>
      <c r="V663" s="100" t="str">
        <f>VLOOKUP(D663,TIPOLOGIA!A:F,5,0)</f>
        <v>PRINCIPAL</v>
      </c>
      <c r="W663" s="100" t="str">
        <f>VLOOKUP(D663,TIPOLOGIA!A:F,6,0)</f>
        <v>TERRESTRE</v>
      </c>
      <c r="X663" s="99" t="s">
        <v>1461</v>
      </c>
      <c r="Y663" s="99">
        <v>1</v>
      </c>
      <c r="Z663" s="102">
        <f>IF(T663="SOPORTE_TELEFÓNICO",'TARIFAS 2025'!$B$14,IF(V663="PRINCIPAL",'TARIFAS 2025'!$B$11,IF(V663="INTERMEDIA",'TARIFAS 2025'!$C$11,IF(V663="LEJANA",'TARIFAS 2025'!$D$11))))</f>
        <v>31419</v>
      </c>
      <c r="AA663" s="102">
        <f t="shared" si="10"/>
        <v>31419</v>
      </c>
      <c r="AB663" s="91"/>
      <c r="AC663" s="91"/>
      <c r="AD663" s="91"/>
      <c r="AE663" s="91"/>
      <c r="AF663" s="91"/>
      <c r="AG663" s="91"/>
      <c r="AH663" s="91"/>
      <c r="AI663" s="91"/>
      <c r="AJ663" s="91"/>
      <c r="AK663" s="91"/>
      <c r="AL663" s="91"/>
      <c r="AM663" s="91"/>
      <c r="AN663" s="91"/>
      <c r="AO663" s="91"/>
      <c r="AP663" s="91"/>
      <c r="AQ663" s="91"/>
      <c r="AR663" s="91"/>
      <c r="AS663" s="91"/>
      <c r="AT663" s="91"/>
      <c r="AU663" s="91"/>
      <c r="AV663" s="91"/>
      <c r="AW663" s="91"/>
      <c r="AX663" s="91"/>
      <c r="AY663" s="91"/>
      <c r="AZ663" s="91"/>
      <c r="BA663" s="91"/>
      <c r="BB663" s="91"/>
      <c r="BC663" s="91"/>
      <c r="BD663" s="91"/>
      <c r="BE663" s="91"/>
      <c r="BF663" s="91"/>
      <c r="BG663" s="91"/>
    </row>
    <row r="664" spans="1:59" ht="15.6" x14ac:dyDescent="0.3">
      <c r="A664" s="99" t="s">
        <v>77</v>
      </c>
      <c r="B664" s="100" t="str">
        <f>VLOOKUP(A664,'CENTROS DE COSTOS'!A:D,2,0)</f>
        <v>0036-0003</v>
      </c>
      <c r="C664" s="100" t="str">
        <f>VLOOKUP(A664,'CENTROS DE COSTOS'!A:D,3,0)</f>
        <v>Wompi Suroccidente</v>
      </c>
      <c r="D664" s="99">
        <v>76001</v>
      </c>
      <c r="E664" s="99">
        <v>3111270</v>
      </c>
      <c r="F664" s="99">
        <v>56147</v>
      </c>
      <c r="G664" s="100" t="s">
        <v>33</v>
      </c>
      <c r="H664" s="99" t="s">
        <v>1101</v>
      </c>
      <c r="I664" s="99" t="s">
        <v>77</v>
      </c>
      <c r="J664" s="99" t="s">
        <v>6228</v>
      </c>
      <c r="K664" s="100" t="s">
        <v>1170</v>
      </c>
      <c r="L664" s="99" t="s">
        <v>7694</v>
      </c>
      <c r="M664" s="101">
        <v>46000.333333333343</v>
      </c>
      <c r="N664" s="101">
        <v>46001.500694444447</v>
      </c>
      <c r="O664" s="100" t="s">
        <v>35</v>
      </c>
      <c r="P664" s="100" t="s">
        <v>35</v>
      </c>
      <c r="Q664" s="99" t="s">
        <v>1414</v>
      </c>
      <c r="R664" s="99" t="s">
        <v>1415</v>
      </c>
      <c r="S664" s="99" t="s">
        <v>9782</v>
      </c>
      <c r="T664" s="99" t="s">
        <v>1172</v>
      </c>
      <c r="U664" s="99">
        <v>32</v>
      </c>
      <c r="V664" s="100" t="str">
        <f>VLOOKUP(D664,TIPOLOGIA!A:F,5,0)</f>
        <v>PRINCIPAL</v>
      </c>
      <c r="W664" s="100" t="str">
        <f>VLOOKUP(D664,TIPOLOGIA!A:F,6,0)</f>
        <v>TERRESTRE</v>
      </c>
      <c r="X664" s="99" t="s">
        <v>1276</v>
      </c>
      <c r="Y664" s="99">
        <v>1</v>
      </c>
      <c r="Z664" s="102">
        <f>IF(T664="SOPORTE_TELEFÓNICO",'TARIFAS 2025'!$B$14,IF(V664="PRINCIPAL",'TARIFAS 2025'!$B$11,IF(V664="INTERMEDIA",'TARIFAS 2025'!$C$11,IF(V664="LEJANA",'TARIFAS 2025'!$D$11))))</f>
        <v>31419</v>
      </c>
      <c r="AA664" s="102">
        <f t="shared" si="10"/>
        <v>31419</v>
      </c>
      <c r="AB664" s="91"/>
      <c r="AC664" s="91"/>
      <c r="AD664" s="91"/>
      <c r="AE664" s="91"/>
      <c r="AF664" s="91"/>
      <c r="AG664" s="91"/>
      <c r="AH664" s="91"/>
      <c r="AI664" s="91"/>
      <c r="AJ664" s="91"/>
      <c r="AK664" s="91"/>
      <c r="AL664" s="91"/>
      <c r="AM664" s="91"/>
      <c r="AN664" s="91"/>
      <c r="AO664" s="91"/>
      <c r="AP664" s="91"/>
      <c r="AQ664" s="91"/>
      <c r="AR664" s="91"/>
      <c r="AS664" s="91"/>
      <c r="AT664" s="91"/>
      <c r="AU664" s="91"/>
      <c r="AV664" s="91"/>
      <c r="AW664" s="91"/>
      <c r="AX664" s="91"/>
      <c r="AY664" s="91"/>
      <c r="AZ664" s="91"/>
      <c r="BA664" s="91"/>
      <c r="BB664" s="91"/>
      <c r="BC664" s="91"/>
      <c r="BD664" s="91"/>
      <c r="BE664" s="91"/>
      <c r="BF664" s="91"/>
      <c r="BG664" s="91"/>
    </row>
    <row r="665" spans="1:59" ht="15.6" x14ac:dyDescent="0.3">
      <c r="A665" s="99" t="s">
        <v>77</v>
      </c>
      <c r="B665" s="100" t="str">
        <f>VLOOKUP(A665,'CENTROS DE COSTOS'!A:D,2,0)</f>
        <v>0036-0003</v>
      </c>
      <c r="C665" s="100" t="str">
        <f>VLOOKUP(A665,'CENTROS DE COSTOS'!A:D,3,0)</f>
        <v>Wompi Suroccidente</v>
      </c>
      <c r="D665" s="99">
        <v>76001</v>
      </c>
      <c r="E665" s="99">
        <v>3115549</v>
      </c>
      <c r="F665" s="99">
        <v>80937</v>
      </c>
      <c r="G665" s="100" t="s">
        <v>33</v>
      </c>
      <c r="H665" s="99" t="s">
        <v>1101</v>
      </c>
      <c r="I665" s="99" t="s">
        <v>77</v>
      </c>
      <c r="J665" s="99" t="s">
        <v>2102</v>
      </c>
      <c r="K665" s="100" t="s">
        <v>1170</v>
      </c>
      <c r="L665" s="99" t="s">
        <v>7695</v>
      </c>
      <c r="M665" s="101">
        <v>46000.474999999999</v>
      </c>
      <c r="N665" s="101">
        <v>46001.502083333333</v>
      </c>
      <c r="O665" s="100" t="s">
        <v>35</v>
      </c>
      <c r="P665" s="100" t="s">
        <v>35</v>
      </c>
      <c r="Q665" s="99" t="s">
        <v>1414</v>
      </c>
      <c r="R665" s="99" t="s">
        <v>1415</v>
      </c>
      <c r="S665" s="99" t="s">
        <v>9783</v>
      </c>
      <c r="T665" s="99" t="s">
        <v>1172</v>
      </c>
      <c r="U665" s="99">
        <v>24</v>
      </c>
      <c r="V665" s="100" t="str">
        <f>VLOOKUP(D665,TIPOLOGIA!A:F,5,0)</f>
        <v>PRINCIPAL</v>
      </c>
      <c r="W665" s="100" t="str">
        <f>VLOOKUP(D665,TIPOLOGIA!A:F,6,0)</f>
        <v>TERRESTRE</v>
      </c>
      <c r="X665" s="99" t="s">
        <v>1276</v>
      </c>
      <c r="Y665" s="99">
        <v>1</v>
      </c>
      <c r="Z665" s="102">
        <f>IF(T665="SOPORTE_TELEFÓNICO",'TARIFAS 2025'!$B$14,IF(V665="PRINCIPAL",'TARIFAS 2025'!$B$11,IF(V665="INTERMEDIA",'TARIFAS 2025'!$C$11,IF(V665="LEJANA",'TARIFAS 2025'!$D$11))))</f>
        <v>31419</v>
      </c>
      <c r="AA665" s="102">
        <f t="shared" si="10"/>
        <v>31419</v>
      </c>
      <c r="AB665" s="91"/>
      <c r="AC665" s="91"/>
      <c r="AD665" s="91"/>
      <c r="AE665" s="91"/>
      <c r="AF665" s="91"/>
      <c r="AG665" s="91"/>
      <c r="AH665" s="91"/>
      <c r="AI665" s="91"/>
      <c r="AJ665" s="91"/>
      <c r="AK665" s="91"/>
      <c r="AL665" s="91"/>
      <c r="AM665" s="91"/>
      <c r="AN665" s="91"/>
      <c r="AO665" s="91"/>
      <c r="AP665" s="91"/>
      <c r="AQ665" s="91"/>
      <c r="AR665" s="91"/>
      <c r="AS665" s="91"/>
      <c r="AT665" s="91"/>
      <c r="AU665" s="91"/>
      <c r="AV665" s="91"/>
      <c r="AW665" s="91"/>
      <c r="AX665" s="91"/>
      <c r="AY665" s="91"/>
      <c r="AZ665" s="91"/>
      <c r="BA665" s="91"/>
      <c r="BB665" s="91"/>
      <c r="BC665" s="91"/>
      <c r="BD665" s="91"/>
      <c r="BE665" s="91"/>
      <c r="BF665" s="91"/>
      <c r="BG665" s="91"/>
    </row>
    <row r="666" spans="1:59" ht="15.6" x14ac:dyDescent="0.3">
      <c r="A666" s="99" t="s">
        <v>77</v>
      </c>
      <c r="B666" s="100" t="str">
        <f>VLOOKUP(A666,'CENTROS DE COSTOS'!A:D,2,0)</f>
        <v>0036-0003</v>
      </c>
      <c r="C666" s="100" t="str">
        <f>VLOOKUP(A666,'CENTROS DE COSTOS'!A:D,3,0)</f>
        <v>Wompi Suroccidente</v>
      </c>
      <c r="D666" s="99">
        <v>76520</v>
      </c>
      <c r="E666" s="99">
        <v>3111191</v>
      </c>
      <c r="F666" s="99">
        <v>61240</v>
      </c>
      <c r="G666" s="100" t="s">
        <v>33</v>
      </c>
      <c r="H666" s="99" t="s">
        <v>1101</v>
      </c>
      <c r="I666" s="99" t="s">
        <v>1122</v>
      </c>
      <c r="J666" s="99" t="s">
        <v>6229</v>
      </c>
      <c r="K666" s="100" t="s">
        <v>1170</v>
      </c>
      <c r="L666" s="99" t="s">
        <v>7696</v>
      </c>
      <c r="M666" s="101">
        <v>46000.333333333343</v>
      </c>
      <c r="N666" s="101">
        <v>46001.503472222219</v>
      </c>
      <c r="O666" s="100" t="s">
        <v>35</v>
      </c>
      <c r="P666" s="100" t="s">
        <v>35</v>
      </c>
      <c r="Q666" s="99" t="s">
        <v>1414</v>
      </c>
      <c r="R666" s="99" t="s">
        <v>1415</v>
      </c>
      <c r="S666" s="99" t="s">
        <v>9784</v>
      </c>
      <c r="T666" s="99" t="s">
        <v>1172</v>
      </c>
      <c r="U666" s="99">
        <v>16</v>
      </c>
      <c r="V666" s="100" t="str">
        <f>VLOOKUP(D666,TIPOLOGIA!A:F,5,0)</f>
        <v>PRINCIPAL</v>
      </c>
      <c r="W666" s="100" t="str">
        <f>VLOOKUP(D666,TIPOLOGIA!A:F,6,0)</f>
        <v>TERRESTRE</v>
      </c>
      <c r="X666" s="99" t="s">
        <v>1327</v>
      </c>
      <c r="Y666" s="99">
        <v>1</v>
      </c>
      <c r="Z666" s="102">
        <f>IF(T666="SOPORTE_TELEFÓNICO",'TARIFAS 2025'!$B$14,IF(V666="PRINCIPAL",'TARIFAS 2025'!$B$11,IF(V666="INTERMEDIA",'TARIFAS 2025'!$C$11,IF(V666="LEJANA",'TARIFAS 2025'!$D$11))))</f>
        <v>31419</v>
      </c>
      <c r="AA666" s="102">
        <f t="shared" si="10"/>
        <v>31419</v>
      </c>
      <c r="AB666" s="91"/>
      <c r="AC666" s="91"/>
      <c r="AD666" s="91"/>
      <c r="AE666" s="91"/>
      <c r="AF666" s="91"/>
      <c r="AG666" s="91"/>
      <c r="AH666" s="91"/>
      <c r="AI666" s="91"/>
      <c r="AJ666" s="91"/>
      <c r="AK666" s="91"/>
      <c r="AL666" s="91"/>
      <c r="AM666" s="91"/>
      <c r="AN666" s="91"/>
      <c r="AO666" s="91"/>
      <c r="AP666" s="91"/>
      <c r="AQ666" s="91"/>
      <c r="AR666" s="91"/>
      <c r="AS666" s="91"/>
      <c r="AT666" s="91"/>
      <c r="AU666" s="91"/>
      <c r="AV666" s="91"/>
      <c r="AW666" s="91"/>
      <c r="AX666" s="91"/>
      <c r="AY666" s="91"/>
      <c r="AZ666" s="91"/>
      <c r="BA666" s="91"/>
      <c r="BB666" s="91"/>
      <c r="BC666" s="91"/>
      <c r="BD666" s="91"/>
      <c r="BE666" s="91"/>
      <c r="BF666" s="91"/>
      <c r="BG666" s="91"/>
    </row>
    <row r="667" spans="1:59" ht="15.6" x14ac:dyDescent="0.3">
      <c r="A667" s="99" t="s">
        <v>98</v>
      </c>
      <c r="B667" s="100" t="str">
        <f>VLOOKUP(A667,'CENTROS DE COSTOS'!A:D,2,0)</f>
        <v>0036-0006</v>
      </c>
      <c r="C667" s="100" t="str">
        <f>VLOOKUP(A667,'CENTROS DE COSTOS'!A:D,3,0)</f>
        <v>Wompi Oriente</v>
      </c>
      <c r="D667" s="99">
        <v>50001</v>
      </c>
      <c r="E667" s="99">
        <v>3116544</v>
      </c>
      <c r="F667" s="99">
        <v>34463</v>
      </c>
      <c r="G667" s="100" t="s">
        <v>33</v>
      </c>
      <c r="H667" s="99" t="s">
        <v>814</v>
      </c>
      <c r="I667" s="99" t="s">
        <v>98</v>
      </c>
      <c r="J667" s="99" t="s">
        <v>6230</v>
      </c>
      <c r="K667" s="100" t="s">
        <v>1170</v>
      </c>
      <c r="L667" s="99" t="s">
        <v>7697</v>
      </c>
      <c r="M667" s="101">
        <v>46000.572916666657</v>
      </c>
      <c r="N667" s="101">
        <v>46001.508333333331</v>
      </c>
      <c r="O667" s="100" t="s">
        <v>35</v>
      </c>
      <c r="P667" s="100" t="s">
        <v>35</v>
      </c>
      <c r="Q667" s="99" t="s">
        <v>1414</v>
      </c>
      <c r="R667" s="99" t="s">
        <v>1415</v>
      </c>
      <c r="S667" s="99" t="s">
        <v>9785</v>
      </c>
      <c r="T667" s="99" t="s">
        <v>1172</v>
      </c>
      <c r="U667" s="99">
        <v>64</v>
      </c>
      <c r="V667" s="100" t="str">
        <f>VLOOKUP(D667,TIPOLOGIA!A:F,5,0)</f>
        <v>PRINCIPAL</v>
      </c>
      <c r="W667" s="100" t="str">
        <f>VLOOKUP(D667,TIPOLOGIA!A:F,6,0)</f>
        <v>TERRESTRE</v>
      </c>
      <c r="X667" s="99" t="s">
        <v>1461</v>
      </c>
      <c r="Y667" s="99">
        <v>1</v>
      </c>
      <c r="Z667" s="102">
        <f>IF(T667="SOPORTE_TELEFÓNICO",'TARIFAS 2025'!$B$14,IF(V667="PRINCIPAL",'TARIFAS 2025'!$B$11,IF(V667="INTERMEDIA",'TARIFAS 2025'!$C$11,IF(V667="LEJANA",'TARIFAS 2025'!$D$11))))</f>
        <v>31419</v>
      </c>
      <c r="AA667" s="102">
        <f t="shared" si="10"/>
        <v>31419</v>
      </c>
      <c r="AB667" s="91"/>
      <c r="AC667" s="91"/>
      <c r="AD667" s="91"/>
      <c r="AE667" s="91"/>
      <c r="AF667" s="91"/>
      <c r="AG667" s="91"/>
      <c r="AH667" s="91"/>
      <c r="AI667" s="91"/>
      <c r="AJ667" s="91"/>
      <c r="AK667" s="91"/>
      <c r="AL667" s="91"/>
      <c r="AM667" s="91"/>
      <c r="AN667" s="91"/>
      <c r="AO667" s="91"/>
      <c r="AP667" s="91"/>
      <c r="AQ667" s="91"/>
      <c r="AR667" s="91"/>
      <c r="AS667" s="91"/>
      <c r="AT667" s="91"/>
      <c r="AU667" s="91"/>
      <c r="AV667" s="91"/>
      <c r="AW667" s="91"/>
      <c r="AX667" s="91"/>
      <c r="AY667" s="91"/>
      <c r="AZ667" s="91"/>
      <c r="BA667" s="91"/>
      <c r="BB667" s="91"/>
      <c r="BC667" s="91"/>
      <c r="BD667" s="91"/>
      <c r="BE667" s="91"/>
      <c r="BF667" s="91"/>
      <c r="BG667" s="91"/>
    </row>
    <row r="668" spans="1:59" ht="15.6" x14ac:dyDescent="0.3">
      <c r="A668" s="99" t="s">
        <v>86</v>
      </c>
      <c r="B668" s="100" t="str">
        <f>VLOOKUP(A668,'CENTROS DE COSTOS'!A:D,2,0)</f>
        <v>0036-0002</v>
      </c>
      <c r="C668" s="100" t="str">
        <f>VLOOKUP(A668,'CENTROS DE COSTOS'!A:D,3,0)</f>
        <v>Wompi Eje Cafetero</v>
      </c>
      <c r="D668" s="99">
        <v>17001</v>
      </c>
      <c r="E668" s="99">
        <v>3104791</v>
      </c>
      <c r="F668" s="99">
        <v>24349</v>
      </c>
      <c r="G668" s="100" t="s">
        <v>33</v>
      </c>
      <c r="H668" s="99" t="s">
        <v>126</v>
      </c>
      <c r="I668" s="99" t="s">
        <v>86</v>
      </c>
      <c r="J668" s="99" t="s">
        <v>6231</v>
      </c>
      <c r="K668" s="100" t="s">
        <v>1170</v>
      </c>
      <c r="L668" s="99" t="s">
        <v>7698</v>
      </c>
      <c r="M668" s="101">
        <v>45995.686805555553</v>
      </c>
      <c r="N668" s="101">
        <v>46001.526388888888</v>
      </c>
      <c r="O668" s="100" t="s">
        <v>35</v>
      </c>
      <c r="P668" s="100" t="s">
        <v>35</v>
      </c>
      <c r="Q668" s="99" t="s">
        <v>1414</v>
      </c>
      <c r="R668" s="99" t="s">
        <v>1415</v>
      </c>
      <c r="S668" s="99" t="s">
        <v>9786</v>
      </c>
      <c r="T668" s="99" t="s">
        <v>1172</v>
      </c>
      <c r="U668" s="99">
        <v>40</v>
      </c>
      <c r="V668" s="100" t="str">
        <f>VLOOKUP(D668,TIPOLOGIA!A:F,5,0)</f>
        <v>PRINCIPAL</v>
      </c>
      <c r="W668" s="100" t="str">
        <f>VLOOKUP(D668,TIPOLOGIA!A:F,6,0)</f>
        <v>TERRESTRE</v>
      </c>
      <c r="X668" s="99" t="s">
        <v>11199</v>
      </c>
      <c r="Y668" s="99">
        <v>1</v>
      </c>
      <c r="Z668" s="102">
        <f>IF(T668="SOPORTE_TELEFÓNICO",'TARIFAS 2025'!$B$14,IF(V668="PRINCIPAL",'TARIFAS 2025'!$B$11,IF(V668="INTERMEDIA",'TARIFAS 2025'!$C$11,IF(V668="LEJANA",'TARIFAS 2025'!$D$11))))</f>
        <v>31419</v>
      </c>
      <c r="AA668" s="102">
        <f t="shared" si="10"/>
        <v>31419</v>
      </c>
      <c r="AB668" s="91"/>
      <c r="AC668" s="91"/>
      <c r="AD668" s="91"/>
      <c r="AE668" s="91"/>
      <c r="AF668" s="91"/>
      <c r="AG668" s="91"/>
      <c r="AH668" s="91"/>
      <c r="AI668" s="91"/>
      <c r="AJ668" s="91"/>
      <c r="AK668" s="91"/>
      <c r="AL668" s="91"/>
      <c r="AM668" s="91"/>
      <c r="AN668" s="91"/>
      <c r="AO668" s="91"/>
      <c r="AP668" s="91"/>
      <c r="AQ668" s="91"/>
      <c r="AR668" s="91"/>
      <c r="AS668" s="91"/>
      <c r="AT668" s="91"/>
      <c r="AU668" s="91"/>
      <c r="AV668" s="91"/>
      <c r="AW668" s="91"/>
      <c r="AX668" s="91"/>
      <c r="AY668" s="91"/>
      <c r="AZ668" s="91"/>
      <c r="BA668" s="91"/>
      <c r="BB668" s="91"/>
      <c r="BC668" s="91"/>
      <c r="BD668" s="91"/>
      <c r="BE668" s="91"/>
      <c r="BF668" s="91"/>
      <c r="BG668" s="91"/>
    </row>
    <row r="669" spans="1:59" ht="15.6" x14ac:dyDescent="0.3">
      <c r="A669" s="99" t="s">
        <v>71</v>
      </c>
      <c r="B669" s="100" t="str">
        <f>VLOOKUP(A669,'CENTROS DE COSTOS'!A:D,2,0)</f>
        <v>0036-0004</v>
      </c>
      <c r="C669" s="100" t="str">
        <f>VLOOKUP(A669,'CENTROS DE COSTOS'!A:D,3,0)</f>
        <v>Wompi Centro</v>
      </c>
      <c r="D669" s="99">
        <v>11001</v>
      </c>
      <c r="E669" s="99">
        <v>3111126</v>
      </c>
      <c r="F669" s="99">
        <v>61293</v>
      </c>
      <c r="G669" s="100" t="s">
        <v>33</v>
      </c>
      <c r="H669" s="99" t="s">
        <v>618</v>
      </c>
      <c r="I669" s="99" t="s">
        <v>71</v>
      </c>
      <c r="J669" s="99" t="s">
        <v>3480</v>
      </c>
      <c r="K669" s="100" t="s">
        <v>1170</v>
      </c>
      <c r="L669" s="99" t="s">
        <v>7699</v>
      </c>
      <c r="M669" s="101">
        <v>46000.333333333343</v>
      </c>
      <c r="N669" s="101">
        <v>46001.53125</v>
      </c>
      <c r="O669" s="100" t="s">
        <v>35</v>
      </c>
      <c r="P669" s="100" t="s">
        <v>35</v>
      </c>
      <c r="Q669" s="99" t="s">
        <v>1414</v>
      </c>
      <c r="R669" s="99" t="s">
        <v>1415</v>
      </c>
      <c r="S669" s="99" t="s">
        <v>9787</v>
      </c>
      <c r="T669" s="99" t="s">
        <v>1172</v>
      </c>
      <c r="U669" s="99">
        <v>24</v>
      </c>
      <c r="V669" s="100" t="str">
        <f>VLOOKUP(D669,TIPOLOGIA!A:F,5,0)</f>
        <v>PRINCIPAL</v>
      </c>
      <c r="W669" s="100" t="str">
        <f>VLOOKUP(D669,TIPOLOGIA!A:F,6,0)</f>
        <v>TERRESTRE</v>
      </c>
      <c r="X669" s="99" t="s">
        <v>1396</v>
      </c>
      <c r="Y669" s="99">
        <v>1</v>
      </c>
      <c r="Z669" s="102">
        <f>IF(T669="SOPORTE_TELEFÓNICO",'TARIFAS 2025'!$B$14,IF(V669="PRINCIPAL",'TARIFAS 2025'!$B$11,IF(V669="INTERMEDIA",'TARIFAS 2025'!$C$11,IF(V669="LEJANA",'TARIFAS 2025'!$D$11))))</f>
        <v>31419</v>
      </c>
      <c r="AA669" s="102">
        <f t="shared" si="10"/>
        <v>31419</v>
      </c>
      <c r="AB669" s="91"/>
      <c r="AC669" s="91"/>
      <c r="AD669" s="91"/>
      <c r="AE669" s="91"/>
      <c r="AF669" s="91"/>
      <c r="AG669" s="91"/>
      <c r="AH669" s="91"/>
      <c r="AI669" s="91"/>
      <c r="AJ669" s="91"/>
      <c r="AK669" s="91"/>
      <c r="AL669" s="91"/>
      <c r="AM669" s="91"/>
      <c r="AN669" s="91"/>
      <c r="AO669" s="91"/>
      <c r="AP669" s="91"/>
      <c r="AQ669" s="91"/>
      <c r="AR669" s="91"/>
      <c r="AS669" s="91"/>
      <c r="AT669" s="91"/>
      <c r="AU669" s="91"/>
      <c r="AV669" s="91"/>
      <c r="AW669" s="91"/>
      <c r="AX669" s="91"/>
      <c r="AY669" s="91"/>
      <c r="AZ669" s="91"/>
      <c r="BA669" s="91"/>
      <c r="BB669" s="91"/>
      <c r="BC669" s="91"/>
      <c r="BD669" s="91"/>
      <c r="BE669" s="91"/>
      <c r="BF669" s="91"/>
      <c r="BG669" s="91"/>
    </row>
    <row r="670" spans="1:59" ht="15.6" x14ac:dyDescent="0.3">
      <c r="A670" s="99" t="s">
        <v>77</v>
      </c>
      <c r="B670" s="100" t="str">
        <f>VLOOKUP(A670,'CENTROS DE COSTOS'!A:D,2,0)</f>
        <v>0036-0003</v>
      </c>
      <c r="C670" s="100" t="str">
        <f>VLOOKUP(A670,'CENTROS DE COSTOS'!A:D,3,0)</f>
        <v>Wompi Suroccidente</v>
      </c>
      <c r="D670" s="99">
        <v>76364</v>
      </c>
      <c r="E670" s="99">
        <v>3102575</v>
      </c>
      <c r="F670" s="99">
        <v>81079</v>
      </c>
      <c r="G670" s="100" t="s">
        <v>33</v>
      </c>
      <c r="H670" s="99" t="s">
        <v>1101</v>
      </c>
      <c r="I670" s="99" t="s">
        <v>1119</v>
      </c>
      <c r="J670" s="99" t="s">
        <v>6232</v>
      </c>
      <c r="K670" s="100" t="s">
        <v>1170</v>
      </c>
      <c r="L670" s="99" t="s">
        <v>7700</v>
      </c>
      <c r="M670" s="101">
        <v>45995.48333333333</v>
      </c>
      <c r="N670" s="101">
        <v>46001.531944444447</v>
      </c>
      <c r="O670" s="100" t="s">
        <v>35</v>
      </c>
      <c r="P670" s="100" t="s">
        <v>35</v>
      </c>
      <c r="Q670" s="99" t="s">
        <v>1414</v>
      </c>
      <c r="R670" s="99" t="s">
        <v>1415</v>
      </c>
      <c r="S670" s="99" t="s">
        <v>9788</v>
      </c>
      <c r="T670" s="99" t="s">
        <v>1416</v>
      </c>
      <c r="U670" s="99">
        <v>8</v>
      </c>
      <c r="V670" s="100" t="str">
        <f>VLOOKUP(D670,TIPOLOGIA!A:F,5,0)</f>
        <v>INTERMEDIA</v>
      </c>
      <c r="W670" s="100" t="str">
        <f>VLOOKUP(D670,TIPOLOGIA!A:F,6,0)</f>
        <v>TERRESTRE</v>
      </c>
      <c r="X670" s="99" t="s">
        <v>1464</v>
      </c>
      <c r="Y670" s="99">
        <v>1</v>
      </c>
      <c r="Z670" s="102">
        <f>IF(T670="SOPORTE_TELEFÓNICO",'TARIFAS 2025'!$B$14,IF(V670="PRINCIPAL",'TARIFAS 2025'!$B$11,IF(V670="INTERMEDIA",'TARIFAS 2025'!$C$11,IF(V670="LEJANA",'TARIFAS 2025'!$D$11))))</f>
        <v>36351</v>
      </c>
      <c r="AA670" s="102">
        <f t="shared" si="10"/>
        <v>36351</v>
      </c>
      <c r="AB670" s="91"/>
      <c r="AC670" s="91"/>
      <c r="AD670" s="91"/>
      <c r="AE670" s="91"/>
      <c r="AF670" s="91"/>
      <c r="AG670" s="91"/>
      <c r="AH670" s="91"/>
      <c r="AI670" s="91"/>
      <c r="AJ670" s="91"/>
      <c r="AK670" s="91"/>
      <c r="AL670" s="91"/>
      <c r="AM670" s="91"/>
      <c r="AN670" s="91"/>
      <c r="AO670" s="91"/>
      <c r="AP670" s="91"/>
      <c r="AQ670" s="91"/>
      <c r="AR670" s="91"/>
      <c r="AS670" s="91"/>
      <c r="AT670" s="91"/>
      <c r="AU670" s="91"/>
      <c r="AV670" s="91"/>
      <c r="AW670" s="91"/>
      <c r="AX670" s="91"/>
      <c r="AY670" s="91"/>
      <c r="AZ670" s="91"/>
      <c r="BA670" s="91"/>
      <c r="BB670" s="91"/>
      <c r="BC670" s="91"/>
      <c r="BD670" s="91"/>
      <c r="BE670" s="91"/>
      <c r="BF670" s="91"/>
      <c r="BG670" s="91"/>
    </row>
    <row r="671" spans="1:59" ht="15.6" x14ac:dyDescent="0.3">
      <c r="A671" s="99" t="s">
        <v>95</v>
      </c>
      <c r="B671" s="100" t="str">
        <f>VLOOKUP(A671,'CENTROS DE COSTOS'!A:D,2,0)</f>
        <v>0036-0001</v>
      </c>
      <c r="C671" s="100" t="str">
        <f>VLOOKUP(A671,'CENTROS DE COSTOS'!A:D,3,0)</f>
        <v>Wompi Costa</v>
      </c>
      <c r="D671" s="99">
        <v>70001</v>
      </c>
      <c r="E671" s="99">
        <v>3108565</v>
      </c>
      <c r="F671" s="99">
        <v>61522</v>
      </c>
      <c r="G671" s="100" t="s">
        <v>33</v>
      </c>
      <c r="H671" s="99" t="s">
        <v>504</v>
      </c>
      <c r="I671" s="99" t="s">
        <v>95</v>
      </c>
      <c r="J671" s="99" t="s">
        <v>3536</v>
      </c>
      <c r="K671" s="100" t="s">
        <v>1170</v>
      </c>
      <c r="L671" s="99" t="s">
        <v>7701</v>
      </c>
      <c r="M671" s="101">
        <v>45996.537499999999</v>
      </c>
      <c r="N671" s="101">
        <v>46001.535416666673</v>
      </c>
      <c r="O671" s="100" t="s">
        <v>35</v>
      </c>
      <c r="P671" s="100" t="s">
        <v>35</v>
      </c>
      <c r="Q671" s="99" t="s">
        <v>1414</v>
      </c>
      <c r="R671" s="99" t="s">
        <v>1415</v>
      </c>
      <c r="S671" s="99" t="s">
        <v>9789</v>
      </c>
      <c r="T671" s="99" t="s">
        <v>1172</v>
      </c>
      <c r="U671" s="99">
        <v>64</v>
      </c>
      <c r="V671" s="100" t="str">
        <f>VLOOKUP(D671,TIPOLOGIA!A:F,5,0)</f>
        <v>PRINCIPAL</v>
      </c>
      <c r="W671" s="100" t="str">
        <f>VLOOKUP(D671,TIPOLOGIA!A:F,6,0)</f>
        <v>TERRESTRE</v>
      </c>
      <c r="X671" s="99" t="s">
        <v>1176</v>
      </c>
      <c r="Y671" s="99">
        <v>1</v>
      </c>
      <c r="Z671" s="102">
        <f>IF(T671="SOPORTE_TELEFÓNICO",'TARIFAS 2025'!$B$14,IF(V671="PRINCIPAL",'TARIFAS 2025'!$B$11,IF(V671="INTERMEDIA",'TARIFAS 2025'!$C$11,IF(V671="LEJANA",'TARIFAS 2025'!$D$11))))</f>
        <v>31419</v>
      </c>
      <c r="AA671" s="102">
        <f t="shared" si="10"/>
        <v>31419</v>
      </c>
      <c r="AB671" s="91"/>
      <c r="AC671" s="91"/>
      <c r="AD671" s="91"/>
      <c r="AE671" s="91"/>
      <c r="AF671" s="91"/>
      <c r="AG671" s="91"/>
      <c r="AH671" s="91"/>
      <c r="AI671" s="91"/>
      <c r="AJ671" s="91"/>
      <c r="AK671" s="91"/>
      <c r="AL671" s="91"/>
      <c r="AM671" s="91"/>
      <c r="AN671" s="91"/>
      <c r="AO671" s="91"/>
      <c r="AP671" s="91"/>
      <c r="AQ671" s="91"/>
      <c r="AR671" s="91"/>
      <c r="AS671" s="91"/>
      <c r="AT671" s="91"/>
      <c r="AU671" s="91"/>
      <c r="AV671" s="91"/>
      <c r="AW671" s="91"/>
      <c r="AX671" s="91"/>
      <c r="AY671" s="91"/>
      <c r="AZ671" s="91"/>
      <c r="BA671" s="91"/>
      <c r="BB671" s="91"/>
      <c r="BC671" s="91"/>
      <c r="BD671" s="91"/>
      <c r="BE671" s="91"/>
      <c r="BF671" s="91"/>
      <c r="BG671" s="91"/>
    </row>
    <row r="672" spans="1:59" ht="15.6" x14ac:dyDescent="0.3">
      <c r="A672" s="99" t="s">
        <v>98</v>
      </c>
      <c r="B672" s="100" t="str">
        <f>VLOOKUP(A672,'CENTROS DE COSTOS'!A:D,2,0)</f>
        <v>0036-0006</v>
      </c>
      <c r="C672" s="100" t="str">
        <f>VLOOKUP(A672,'CENTROS DE COSTOS'!A:D,3,0)</f>
        <v>Wompi Oriente</v>
      </c>
      <c r="D672" s="99">
        <v>50226</v>
      </c>
      <c r="E672" s="99">
        <v>3102150</v>
      </c>
      <c r="F672" s="99">
        <v>43189</v>
      </c>
      <c r="G672" s="100" t="s">
        <v>33</v>
      </c>
      <c r="H672" s="99" t="s">
        <v>814</v>
      </c>
      <c r="I672" s="99" t="s">
        <v>821</v>
      </c>
      <c r="J672" s="99" t="s">
        <v>6233</v>
      </c>
      <c r="K672" s="100" t="s">
        <v>1170</v>
      </c>
      <c r="L672" s="99" t="s">
        <v>7702</v>
      </c>
      <c r="M672" s="101">
        <v>45995.445138888892</v>
      </c>
      <c r="N672" s="101">
        <v>46001.54791666667</v>
      </c>
      <c r="O672" s="100" t="s">
        <v>35</v>
      </c>
      <c r="P672" s="100" t="s">
        <v>35</v>
      </c>
      <c r="Q672" s="99" t="s">
        <v>1414</v>
      </c>
      <c r="R672" s="99" t="s">
        <v>1415</v>
      </c>
      <c r="S672" s="99" t="s">
        <v>9557</v>
      </c>
      <c r="T672" s="99" t="s">
        <v>1416</v>
      </c>
      <c r="U672" s="99">
        <v>64</v>
      </c>
      <c r="V672" s="100" t="str">
        <f>VLOOKUP(D672,TIPOLOGIA!A:F,5,0)</f>
        <v>INTERMEDIA</v>
      </c>
      <c r="W672" s="100" t="str">
        <f>VLOOKUP(D672,TIPOLOGIA!A:F,6,0)</f>
        <v>TERRESTRE</v>
      </c>
      <c r="X672" s="99" t="s">
        <v>1464</v>
      </c>
      <c r="Y672" s="99">
        <v>1</v>
      </c>
      <c r="Z672" s="102">
        <f>IF(T672="SOPORTE_TELEFÓNICO",'TARIFAS 2025'!$B$14,IF(V672="PRINCIPAL",'TARIFAS 2025'!$B$11,IF(V672="INTERMEDIA",'TARIFAS 2025'!$C$11,IF(V672="LEJANA",'TARIFAS 2025'!$D$11))))</f>
        <v>36351</v>
      </c>
      <c r="AA672" s="102">
        <f t="shared" si="10"/>
        <v>36351</v>
      </c>
      <c r="AB672" s="91"/>
      <c r="AC672" s="91"/>
      <c r="AD672" s="91"/>
      <c r="AE672" s="91"/>
      <c r="AF672" s="91"/>
      <c r="AG672" s="91"/>
      <c r="AH672" s="91"/>
      <c r="AI672" s="91"/>
      <c r="AJ672" s="91"/>
      <c r="AK672" s="91"/>
      <c r="AL672" s="91"/>
      <c r="AM672" s="91"/>
      <c r="AN672" s="91"/>
      <c r="AO672" s="91"/>
      <c r="AP672" s="91"/>
      <c r="AQ672" s="91"/>
      <c r="AR672" s="91"/>
      <c r="AS672" s="91"/>
      <c r="AT672" s="91"/>
      <c r="AU672" s="91"/>
      <c r="AV672" s="91"/>
      <c r="AW672" s="91"/>
      <c r="AX672" s="91"/>
      <c r="AY672" s="91"/>
      <c r="AZ672" s="91"/>
      <c r="BA672" s="91"/>
      <c r="BB672" s="91"/>
      <c r="BC672" s="91"/>
      <c r="BD672" s="91"/>
      <c r="BE672" s="91"/>
      <c r="BF672" s="91"/>
      <c r="BG672" s="91"/>
    </row>
    <row r="673" spans="1:59" ht="15.6" x14ac:dyDescent="0.3">
      <c r="A673" s="99" t="s">
        <v>74</v>
      </c>
      <c r="B673" s="100" t="str">
        <f>VLOOKUP(A673,'CENTROS DE COSTOS'!A:D,2,0)</f>
        <v>0036-0007</v>
      </c>
      <c r="C673" s="100" t="str">
        <f>VLOOKUP(A673,'CENTROS DE COSTOS'!A:D,3,0)</f>
        <v>Wompi Santander</v>
      </c>
      <c r="D673" s="99">
        <v>68432</v>
      </c>
      <c r="E673" s="99">
        <v>3112605</v>
      </c>
      <c r="F673" s="99">
        <v>67377</v>
      </c>
      <c r="G673" s="100" t="s">
        <v>33</v>
      </c>
      <c r="H673" s="99" t="s">
        <v>963</v>
      </c>
      <c r="I673" s="99" t="s">
        <v>1003</v>
      </c>
      <c r="J673" s="99" t="s">
        <v>6234</v>
      </c>
      <c r="K673" s="100" t="s">
        <v>1170</v>
      </c>
      <c r="L673" s="99" t="s">
        <v>7703</v>
      </c>
      <c r="M673" s="101">
        <v>46000.333333333343</v>
      </c>
      <c r="N673" s="101">
        <v>46001.552083333343</v>
      </c>
      <c r="O673" s="100" t="s">
        <v>35</v>
      </c>
      <c r="P673" s="100" t="s">
        <v>35</v>
      </c>
      <c r="Q673" s="99" t="s">
        <v>1414</v>
      </c>
      <c r="R673" s="99" t="s">
        <v>1415</v>
      </c>
      <c r="S673" s="99" t="s">
        <v>9790</v>
      </c>
      <c r="T673" s="99" t="s">
        <v>1416</v>
      </c>
      <c r="U673" s="99">
        <v>48</v>
      </c>
      <c r="V673" s="100" t="str">
        <f>VLOOKUP(D673,TIPOLOGIA!A:F,5,0)</f>
        <v>LEJANA</v>
      </c>
      <c r="W673" s="100" t="str">
        <f>VLOOKUP(D673,TIPOLOGIA!A:F,6,0)</f>
        <v>TERRESTRE</v>
      </c>
      <c r="X673" s="99" t="s">
        <v>1369</v>
      </c>
      <c r="Y673" s="99">
        <v>1</v>
      </c>
      <c r="Z673" s="102">
        <f>IF(T673="SOPORTE_TELEFÓNICO",'TARIFAS 2025'!$B$14,IF(V673="PRINCIPAL",'TARIFAS 2025'!$B$11,IF(V673="INTERMEDIA",'TARIFAS 2025'!$C$11,IF(V673="LEJANA",'TARIFAS 2025'!$D$11))))</f>
        <v>40250</v>
      </c>
      <c r="AA673" s="102">
        <f t="shared" si="10"/>
        <v>40250</v>
      </c>
      <c r="AB673" s="91"/>
      <c r="AC673" s="91"/>
      <c r="AD673" s="91"/>
      <c r="AE673" s="91"/>
      <c r="AF673" s="91"/>
      <c r="AG673" s="91"/>
      <c r="AH673" s="91"/>
      <c r="AI673" s="91"/>
      <c r="AJ673" s="91"/>
      <c r="AK673" s="91"/>
      <c r="AL673" s="91"/>
      <c r="AM673" s="91"/>
      <c r="AN673" s="91"/>
      <c r="AO673" s="91"/>
      <c r="AP673" s="91"/>
      <c r="AQ673" s="91"/>
      <c r="AR673" s="91"/>
      <c r="AS673" s="91"/>
      <c r="AT673" s="91"/>
      <c r="AU673" s="91"/>
      <c r="AV673" s="91"/>
      <c r="AW673" s="91"/>
      <c r="AX673" s="91"/>
      <c r="AY673" s="91"/>
      <c r="AZ673" s="91"/>
      <c r="BA673" s="91"/>
      <c r="BB673" s="91"/>
      <c r="BC673" s="91"/>
      <c r="BD673" s="91"/>
      <c r="BE673" s="91"/>
      <c r="BF673" s="91"/>
      <c r="BG673" s="91"/>
    </row>
    <row r="674" spans="1:59" ht="15.6" x14ac:dyDescent="0.3">
      <c r="A674" s="99" t="s">
        <v>96</v>
      </c>
      <c r="B674" s="100" t="str">
        <f>VLOOKUP(A674,'CENTROS DE COSTOS'!A:D,2,0)</f>
        <v>0036-0007</v>
      </c>
      <c r="C674" s="100" t="str">
        <f>VLOOKUP(A674,'CENTROS DE COSTOS'!A:D,3,0)</f>
        <v>Wompi Santander</v>
      </c>
      <c r="D674" s="99">
        <v>15806</v>
      </c>
      <c r="E674" s="99">
        <v>3103006</v>
      </c>
      <c r="F674" s="99">
        <v>72255</v>
      </c>
      <c r="G674" s="100" t="s">
        <v>33</v>
      </c>
      <c r="H674" s="99" t="s">
        <v>322</v>
      </c>
      <c r="I674" s="99" t="s">
        <v>423</v>
      </c>
      <c r="J674" s="99" t="s">
        <v>6235</v>
      </c>
      <c r="K674" s="100" t="s">
        <v>1170</v>
      </c>
      <c r="L674" s="99" t="s">
        <v>7704</v>
      </c>
      <c r="M674" s="101">
        <v>45995.481944444437</v>
      </c>
      <c r="N674" s="101">
        <v>46001.554861111108</v>
      </c>
      <c r="O674" s="100" t="s">
        <v>35</v>
      </c>
      <c r="P674" s="100" t="s">
        <v>35</v>
      </c>
      <c r="Q674" s="99" t="s">
        <v>1414</v>
      </c>
      <c r="R674" s="99" t="s">
        <v>1415</v>
      </c>
      <c r="S674" s="99" t="s">
        <v>9791</v>
      </c>
      <c r="T674" s="99" t="s">
        <v>1416</v>
      </c>
      <c r="U674" s="99">
        <v>32</v>
      </c>
      <c r="V674" s="100" t="str">
        <f>VLOOKUP(D674,TIPOLOGIA!A:F,5,0)</f>
        <v>INTERMEDIA</v>
      </c>
      <c r="W674" s="100" t="str">
        <f>VLOOKUP(D674,TIPOLOGIA!A:F,6,0)</f>
        <v>TERRESTRE</v>
      </c>
      <c r="X674" s="99" t="s">
        <v>1184</v>
      </c>
      <c r="Y674" s="99">
        <v>1</v>
      </c>
      <c r="Z674" s="102">
        <f>IF(T674="SOPORTE_TELEFÓNICO",'TARIFAS 2025'!$B$14,IF(V674="PRINCIPAL",'TARIFAS 2025'!$B$11,IF(V674="INTERMEDIA",'TARIFAS 2025'!$C$11,IF(V674="LEJANA",'TARIFAS 2025'!$D$11))))</f>
        <v>36351</v>
      </c>
      <c r="AA674" s="102">
        <f t="shared" si="10"/>
        <v>36351</v>
      </c>
      <c r="AB674" s="91"/>
      <c r="AC674" s="91"/>
      <c r="AD674" s="91"/>
      <c r="AE674" s="91"/>
      <c r="AF674" s="91"/>
      <c r="AG674" s="91"/>
      <c r="AH674" s="91"/>
      <c r="AI674" s="91"/>
      <c r="AJ674" s="91"/>
      <c r="AK674" s="91"/>
      <c r="AL674" s="91"/>
      <c r="AM674" s="91"/>
      <c r="AN674" s="91"/>
      <c r="AO674" s="91"/>
      <c r="AP674" s="91"/>
      <c r="AQ674" s="91"/>
      <c r="AR674" s="91"/>
      <c r="AS674" s="91"/>
      <c r="AT674" s="91"/>
      <c r="AU674" s="91"/>
      <c r="AV674" s="91"/>
      <c r="AW674" s="91"/>
      <c r="AX674" s="91"/>
      <c r="AY674" s="91"/>
      <c r="AZ674" s="91"/>
      <c r="BA674" s="91"/>
      <c r="BB674" s="91"/>
      <c r="BC674" s="91"/>
      <c r="BD674" s="91"/>
      <c r="BE674" s="91"/>
      <c r="BF674" s="91"/>
      <c r="BG674" s="91"/>
    </row>
    <row r="675" spans="1:59" ht="15.6" x14ac:dyDescent="0.3">
      <c r="A675" s="99" t="s">
        <v>98</v>
      </c>
      <c r="B675" s="100" t="str">
        <f>VLOOKUP(A675,'CENTROS DE COSTOS'!A:D,2,0)</f>
        <v>0036-0006</v>
      </c>
      <c r="C675" s="100" t="str">
        <f>VLOOKUP(A675,'CENTROS DE COSTOS'!A:D,3,0)</f>
        <v>Wompi Oriente</v>
      </c>
      <c r="D675" s="99">
        <v>50350</v>
      </c>
      <c r="E675" s="99">
        <v>3076267</v>
      </c>
      <c r="F675" s="99">
        <v>76093</v>
      </c>
      <c r="G675" s="100" t="s">
        <v>33</v>
      </c>
      <c r="H675" s="99" t="s">
        <v>814</v>
      </c>
      <c r="I675" s="99" t="s">
        <v>826</v>
      </c>
      <c r="J675" s="99" t="s">
        <v>2244</v>
      </c>
      <c r="K675" s="100" t="s">
        <v>1170</v>
      </c>
      <c r="L675" s="99" t="s">
        <v>7705</v>
      </c>
      <c r="M675" s="101">
        <v>45989.496527777781</v>
      </c>
      <c r="N675" s="101">
        <v>46001.555555555547</v>
      </c>
      <c r="O675" s="100" t="s">
        <v>35</v>
      </c>
      <c r="P675" s="100" t="s">
        <v>35</v>
      </c>
      <c r="Q675" s="99" t="s">
        <v>1414</v>
      </c>
      <c r="R675" s="99" t="s">
        <v>1415</v>
      </c>
      <c r="S675" s="99" t="s">
        <v>9792</v>
      </c>
      <c r="T675" s="99" t="s">
        <v>1416</v>
      </c>
      <c r="U675" s="99">
        <v>24</v>
      </c>
      <c r="V675" s="100" t="str">
        <f>VLOOKUP(D675,TIPOLOGIA!A:F,5,0)</f>
        <v>LEJANA</v>
      </c>
      <c r="W675" s="100" t="str">
        <f>VLOOKUP(D675,TIPOLOGIA!A:F,6,0)</f>
        <v>AEREO</v>
      </c>
      <c r="X675" s="99" t="s">
        <v>1563</v>
      </c>
      <c r="Y675" s="99">
        <v>1</v>
      </c>
      <c r="Z675" s="102">
        <f>IF(T675="SOPORTE_TELEFÓNICO",'TARIFAS 2025'!$B$14,IF(V675="PRINCIPAL",'TARIFAS 2025'!$B$11,IF(V675="INTERMEDIA",'TARIFAS 2025'!$C$11,IF(V675="LEJANA",'TARIFAS 2025'!$D$11))))</f>
        <v>40250</v>
      </c>
      <c r="AA675" s="102">
        <f t="shared" si="10"/>
        <v>40250</v>
      </c>
      <c r="AB675" s="91"/>
      <c r="AC675" s="91"/>
      <c r="AD675" s="91"/>
      <c r="AE675" s="91"/>
      <c r="AF675" s="91"/>
      <c r="AG675" s="91"/>
      <c r="AH675" s="91"/>
      <c r="AI675" s="91"/>
      <c r="AJ675" s="91"/>
      <c r="AK675" s="91"/>
      <c r="AL675" s="91"/>
      <c r="AM675" s="91"/>
      <c r="AN675" s="91"/>
      <c r="AO675" s="91"/>
      <c r="AP675" s="91"/>
      <c r="AQ675" s="91"/>
      <c r="AR675" s="91"/>
      <c r="AS675" s="91"/>
      <c r="AT675" s="91"/>
      <c r="AU675" s="91"/>
      <c r="AV675" s="91"/>
      <c r="AW675" s="91"/>
      <c r="AX675" s="91"/>
      <c r="AY675" s="91"/>
      <c r="AZ675" s="91"/>
      <c r="BA675" s="91"/>
      <c r="BB675" s="91"/>
      <c r="BC675" s="91"/>
      <c r="BD675" s="91"/>
      <c r="BE675" s="91"/>
      <c r="BF675" s="91"/>
      <c r="BG675" s="91"/>
    </row>
    <row r="676" spans="1:59" ht="15.6" x14ac:dyDescent="0.3">
      <c r="A676" s="99" t="s">
        <v>71</v>
      </c>
      <c r="B676" s="100" t="str">
        <f>VLOOKUP(A676,'CENTROS DE COSTOS'!A:D,2,0)</f>
        <v>0036-0004</v>
      </c>
      <c r="C676" s="100" t="str">
        <f>VLOOKUP(A676,'CENTROS DE COSTOS'!A:D,3,0)</f>
        <v>Wompi Centro</v>
      </c>
      <c r="D676" s="99">
        <v>73449</v>
      </c>
      <c r="E676" s="99">
        <v>3109613</v>
      </c>
      <c r="F676" s="99">
        <v>59722</v>
      </c>
      <c r="G676" s="100" t="s">
        <v>33</v>
      </c>
      <c r="H676" s="99" t="s">
        <v>1056</v>
      </c>
      <c r="I676" s="99" t="s">
        <v>1082</v>
      </c>
      <c r="J676" s="99" t="s">
        <v>6236</v>
      </c>
      <c r="K676" s="100" t="s">
        <v>1170</v>
      </c>
      <c r="L676" s="99" t="s">
        <v>7706</v>
      </c>
      <c r="M676" s="101">
        <v>45996.657638888893</v>
      </c>
      <c r="N676" s="101">
        <v>46001.568749999999</v>
      </c>
      <c r="O676" s="100" t="s">
        <v>35</v>
      </c>
      <c r="P676" s="100" t="s">
        <v>35</v>
      </c>
      <c r="Q676" s="99" t="s">
        <v>1414</v>
      </c>
      <c r="R676" s="99" t="s">
        <v>1415</v>
      </c>
      <c r="S676" s="99" t="s">
        <v>9793</v>
      </c>
      <c r="T676" s="99" t="s">
        <v>1416</v>
      </c>
      <c r="U676" s="99">
        <v>32</v>
      </c>
      <c r="V676" s="100" t="str">
        <f>VLOOKUP(D676,TIPOLOGIA!A:F,5,0)</f>
        <v>INTERMEDIA</v>
      </c>
      <c r="W676" s="100" t="str">
        <f>VLOOKUP(D676,TIPOLOGIA!A:F,6,0)</f>
        <v>TERRESTRE</v>
      </c>
      <c r="X676" s="99" t="s">
        <v>2257</v>
      </c>
      <c r="Y676" s="99">
        <v>1</v>
      </c>
      <c r="Z676" s="102">
        <f>IF(T676="SOPORTE_TELEFÓNICO",'TARIFAS 2025'!$B$14,IF(V676="PRINCIPAL",'TARIFAS 2025'!$B$11,IF(V676="INTERMEDIA",'TARIFAS 2025'!$C$11,IF(V676="LEJANA",'TARIFAS 2025'!$D$11))))</f>
        <v>36351</v>
      </c>
      <c r="AA676" s="102">
        <f t="shared" si="10"/>
        <v>36351</v>
      </c>
      <c r="AB676" s="91"/>
      <c r="AC676" s="91"/>
      <c r="AD676" s="91"/>
      <c r="AE676" s="91"/>
      <c r="AF676" s="91"/>
      <c r="AG676" s="91"/>
      <c r="AH676" s="91"/>
      <c r="AI676" s="91"/>
      <c r="AJ676" s="91"/>
      <c r="AK676" s="91"/>
      <c r="AL676" s="91"/>
      <c r="AM676" s="91"/>
      <c r="AN676" s="91"/>
      <c r="AO676" s="91"/>
      <c r="AP676" s="91"/>
      <c r="AQ676" s="91"/>
      <c r="AR676" s="91"/>
      <c r="AS676" s="91"/>
      <c r="AT676" s="91"/>
      <c r="AU676" s="91"/>
      <c r="AV676" s="91"/>
      <c r="AW676" s="91"/>
      <c r="AX676" s="91"/>
      <c r="AY676" s="91"/>
      <c r="AZ676" s="91"/>
      <c r="BA676" s="91"/>
      <c r="BB676" s="91"/>
      <c r="BC676" s="91"/>
      <c r="BD676" s="91"/>
      <c r="BE676" s="91"/>
      <c r="BF676" s="91"/>
      <c r="BG676" s="91"/>
    </row>
    <row r="677" spans="1:59" ht="15.6" x14ac:dyDescent="0.3">
      <c r="A677" s="99" t="s">
        <v>85</v>
      </c>
      <c r="B677" s="100" t="str">
        <f>VLOOKUP(A677,'CENTROS DE COSTOS'!A:D,2,0)</f>
        <v>0036-0006</v>
      </c>
      <c r="C677" s="100" t="str">
        <f>VLOOKUP(A677,'CENTROS DE COSTOS'!A:D,3,0)</f>
        <v>Wompi Oriente</v>
      </c>
      <c r="D677" s="99">
        <v>73268</v>
      </c>
      <c r="E677" s="99">
        <v>3108654</v>
      </c>
      <c r="F677" s="99">
        <v>68077</v>
      </c>
      <c r="G677" s="100" t="s">
        <v>33</v>
      </c>
      <c r="H677" s="99" t="s">
        <v>1056</v>
      </c>
      <c r="I677" s="99" t="s">
        <v>1071</v>
      </c>
      <c r="J677" s="99" t="s">
        <v>1901</v>
      </c>
      <c r="K677" s="100" t="s">
        <v>1170</v>
      </c>
      <c r="L677" s="99" t="s">
        <v>7707</v>
      </c>
      <c r="M677" s="101">
        <v>45996.543749999997</v>
      </c>
      <c r="N677" s="101">
        <v>46001.570138888892</v>
      </c>
      <c r="O677" s="100" t="s">
        <v>35</v>
      </c>
      <c r="P677" s="100" t="s">
        <v>35</v>
      </c>
      <c r="Q677" s="99" t="s">
        <v>1414</v>
      </c>
      <c r="R677" s="99" t="s">
        <v>1415</v>
      </c>
      <c r="S677" s="99" t="s">
        <v>9794</v>
      </c>
      <c r="T677" s="99" t="s">
        <v>1416</v>
      </c>
      <c r="U677" s="99">
        <v>64</v>
      </c>
      <c r="V677" s="100" t="str">
        <f>VLOOKUP(D677,TIPOLOGIA!A:F,5,0)</f>
        <v>INTERMEDIA</v>
      </c>
      <c r="W677" s="100" t="str">
        <f>VLOOKUP(D677,TIPOLOGIA!A:F,6,0)</f>
        <v>TERRESTRE</v>
      </c>
      <c r="X677" s="99" t="s">
        <v>11196</v>
      </c>
      <c r="Y677" s="99">
        <v>1</v>
      </c>
      <c r="Z677" s="102">
        <f>IF(T677="SOPORTE_TELEFÓNICO",'TARIFAS 2025'!$B$14,IF(V677="PRINCIPAL",'TARIFAS 2025'!$B$11,IF(V677="INTERMEDIA",'TARIFAS 2025'!$C$11,IF(V677="LEJANA",'TARIFAS 2025'!$D$11))))</f>
        <v>36351</v>
      </c>
      <c r="AA677" s="102">
        <f t="shared" si="10"/>
        <v>36351</v>
      </c>
      <c r="AB677" s="91"/>
      <c r="AC677" s="91"/>
      <c r="AD677" s="91"/>
      <c r="AE677" s="91"/>
      <c r="AF677" s="91"/>
      <c r="AG677" s="91"/>
      <c r="AH677" s="91"/>
      <c r="AI677" s="91"/>
      <c r="AJ677" s="91"/>
      <c r="AK677" s="91"/>
      <c r="AL677" s="91"/>
      <c r="AM677" s="91"/>
      <c r="AN677" s="91"/>
      <c r="AO677" s="91"/>
      <c r="AP677" s="91"/>
      <c r="AQ677" s="91"/>
      <c r="AR677" s="91"/>
      <c r="AS677" s="91"/>
      <c r="AT677" s="91"/>
      <c r="AU677" s="91"/>
      <c r="AV677" s="91"/>
      <c r="AW677" s="91"/>
      <c r="AX677" s="91"/>
      <c r="AY677" s="91"/>
      <c r="AZ677" s="91"/>
      <c r="BA677" s="91"/>
      <c r="BB677" s="91"/>
      <c r="BC677" s="91"/>
      <c r="BD677" s="91"/>
      <c r="BE677" s="91"/>
      <c r="BF677" s="91"/>
      <c r="BG677" s="91"/>
    </row>
    <row r="678" spans="1:59" ht="15.6" x14ac:dyDescent="0.3">
      <c r="A678" s="99" t="s">
        <v>96</v>
      </c>
      <c r="B678" s="100" t="str">
        <f>VLOOKUP(A678,'CENTROS DE COSTOS'!A:D,2,0)</f>
        <v>0036-0007</v>
      </c>
      <c r="C678" s="100" t="str">
        <f>VLOOKUP(A678,'CENTROS DE COSTOS'!A:D,3,0)</f>
        <v>Wompi Santander</v>
      </c>
      <c r="D678" s="99">
        <v>15176</v>
      </c>
      <c r="E678" s="99">
        <v>3107064</v>
      </c>
      <c r="F678" s="99">
        <v>22279</v>
      </c>
      <c r="G678" s="100" t="s">
        <v>33</v>
      </c>
      <c r="H678" s="99" t="s">
        <v>322</v>
      </c>
      <c r="I678" s="99" t="s">
        <v>338</v>
      </c>
      <c r="J678" s="99" t="s">
        <v>1557</v>
      </c>
      <c r="K678" s="100" t="s">
        <v>1170</v>
      </c>
      <c r="L678" s="99" t="s">
        <v>7708</v>
      </c>
      <c r="M678" s="101">
        <v>45996.419444444437</v>
      </c>
      <c r="N678" s="101">
        <v>46001.570833333331</v>
      </c>
      <c r="O678" s="100" t="s">
        <v>35</v>
      </c>
      <c r="P678" s="100" t="s">
        <v>35</v>
      </c>
      <c r="Q678" s="99" t="s">
        <v>1414</v>
      </c>
      <c r="R678" s="99" t="s">
        <v>1415</v>
      </c>
      <c r="S678" s="99" t="s">
        <v>9795</v>
      </c>
      <c r="T678" s="99" t="s">
        <v>1416</v>
      </c>
      <c r="U678" s="99">
        <v>64</v>
      </c>
      <c r="V678" s="100" t="str">
        <f>VLOOKUP(D678,TIPOLOGIA!A:F,5,0)</f>
        <v>LEJANA</v>
      </c>
      <c r="W678" s="100" t="str">
        <f>VLOOKUP(D678,TIPOLOGIA!A:F,6,0)</f>
        <v>TERRESTRE</v>
      </c>
      <c r="X678" s="99" t="s">
        <v>1464</v>
      </c>
      <c r="Y678" s="99">
        <v>1</v>
      </c>
      <c r="Z678" s="102">
        <f>IF(T678="SOPORTE_TELEFÓNICO",'TARIFAS 2025'!$B$14,IF(V678="PRINCIPAL",'TARIFAS 2025'!$B$11,IF(V678="INTERMEDIA",'TARIFAS 2025'!$C$11,IF(V678="LEJANA",'TARIFAS 2025'!$D$11))))</f>
        <v>40250</v>
      </c>
      <c r="AA678" s="102">
        <f t="shared" si="10"/>
        <v>40250</v>
      </c>
      <c r="AB678" s="91"/>
      <c r="AC678" s="91"/>
      <c r="AD678" s="91"/>
      <c r="AE678" s="91"/>
      <c r="AF678" s="91"/>
      <c r="AG678" s="91"/>
      <c r="AH678" s="91"/>
      <c r="AI678" s="91"/>
      <c r="AJ678" s="91"/>
      <c r="AK678" s="91"/>
      <c r="AL678" s="91"/>
      <c r="AM678" s="91"/>
      <c r="AN678" s="91"/>
      <c r="AO678" s="91"/>
      <c r="AP678" s="91"/>
      <c r="AQ678" s="91"/>
      <c r="AR678" s="91"/>
      <c r="AS678" s="91"/>
      <c r="AT678" s="91"/>
      <c r="AU678" s="91"/>
      <c r="AV678" s="91"/>
      <c r="AW678" s="91"/>
      <c r="AX678" s="91"/>
      <c r="AY678" s="91"/>
      <c r="AZ678" s="91"/>
      <c r="BA678" s="91"/>
      <c r="BB678" s="91"/>
      <c r="BC678" s="91"/>
      <c r="BD678" s="91"/>
      <c r="BE678" s="91"/>
      <c r="BF678" s="91"/>
      <c r="BG678" s="91"/>
    </row>
    <row r="679" spans="1:59" ht="15.6" x14ac:dyDescent="0.3">
      <c r="A679" s="99" t="s">
        <v>77</v>
      </c>
      <c r="B679" s="100" t="str">
        <f>VLOOKUP(A679,'CENTROS DE COSTOS'!A:D,2,0)</f>
        <v>0036-0003</v>
      </c>
      <c r="C679" s="100" t="str">
        <f>VLOOKUP(A679,'CENTROS DE COSTOS'!A:D,3,0)</f>
        <v>Wompi Suroccidente</v>
      </c>
      <c r="D679" s="99">
        <v>76248</v>
      </c>
      <c r="E679" s="99">
        <v>3069904</v>
      </c>
      <c r="F679" s="99">
        <v>37019</v>
      </c>
      <c r="G679" s="100" t="s">
        <v>33</v>
      </c>
      <c r="H679" s="99" t="s">
        <v>1101</v>
      </c>
      <c r="I679" s="99" t="s">
        <v>1113</v>
      </c>
      <c r="J679" s="99" t="s">
        <v>6237</v>
      </c>
      <c r="K679" s="100" t="s">
        <v>1170</v>
      </c>
      <c r="L679" s="99" t="s">
        <v>7709</v>
      </c>
      <c r="M679" s="101">
        <v>45988.359722222223</v>
      </c>
      <c r="N679" s="101">
        <v>46001.571527777778</v>
      </c>
      <c r="O679" s="100" t="s">
        <v>35</v>
      </c>
      <c r="P679" s="100" t="s">
        <v>35</v>
      </c>
      <c r="Q679" s="99" t="s">
        <v>1414</v>
      </c>
      <c r="R679" s="99" t="s">
        <v>1415</v>
      </c>
      <c r="S679" s="99" t="s">
        <v>9796</v>
      </c>
      <c r="T679" s="99" t="s">
        <v>1172</v>
      </c>
      <c r="U679" s="99">
        <v>48</v>
      </c>
      <c r="V679" s="100" t="str">
        <f>VLOOKUP(D679,TIPOLOGIA!A:F,5,0)</f>
        <v>INTERMEDIA</v>
      </c>
      <c r="W679" s="100" t="str">
        <f>VLOOKUP(D679,TIPOLOGIA!A:F,6,0)</f>
        <v>TERRESTRE</v>
      </c>
      <c r="X679" s="99" t="s">
        <v>1173</v>
      </c>
      <c r="Y679" s="99">
        <v>1</v>
      </c>
      <c r="Z679" s="102">
        <f>IF(T679="SOPORTE_TELEFÓNICO",'TARIFAS 2025'!$B$14,IF(V679="PRINCIPAL",'TARIFAS 2025'!$B$11,IF(V679="INTERMEDIA",'TARIFAS 2025'!$C$11,IF(V679="LEJANA",'TARIFAS 2025'!$D$11))))</f>
        <v>36351</v>
      </c>
      <c r="AA679" s="102">
        <f t="shared" si="10"/>
        <v>36351</v>
      </c>
      <c r="AB679" s="91"/>
      <c r="AC679" s="91"/>
      <c r="AD679" s="91"/>
      <c r="AE679" s="91"/>
      <c r="AF679" s="91"/>
      <c r="AG679" s="91"/>
      <c r="AH679" s="91"/>
      <c r="AI679" s="91"/>
      <c r="AJ679" s="91"/>
      <c r="AK679" s="91"/>
      <c r="AL679" s="91"/>
      <c r="AM679" s="91"/>
      <c r="AN679" s="91"/>
      <c r="AO679" s="91"/>
      <c r="AP679" s="91"/>
      <c r="AQ679" s="91"/>
      <c r="AR679" s="91"/>
      <c r="AS679" s="91"/>
      <c r="AT679" s="91"/>
      <c r="AU679" s="91"/>
      <c r="AV679" s="91"/>
      <c r="AW679" s="91"/>
      <c r="AX679" s="91"/>
      <c r="AY679" s="91"/>
      <c r="AZ679" s="91"/>
      <c r="BA679" s="91"/>
      <c r="BB679" s="91"/>
      <c r="BC679" s="91"/>
      <c r="BD679" s="91"/>
      <c r="BE679" s="91"/>
      <c r="BF679" s="91"/>
      <c r="BG679" s="91"/>
    </row>
    <row r="680" spans="1:59" ht="15.6" x14ac:dyDescent="0.3">
      <c r="A680" s="99" t="s">
        <v>77</v>
      </c>
      <c r="B680" s="100" t="str">
        <f>VLOOKUP(A680,'CENTROS DE COSTOS'!A:D,2,0)</f>
        <v>0036-0003</v>
      </c>
      <c r="C680" s="100" t="str">
        <f>VLOOKUP(A680,'CENTROS DE COSTOS'!A:D,3,0)</f>
        <v>Wompi Suroccidente</v>
      </c>
      <c r="D680" s="99">
        <v>76377</v>
      </c>
      <c r="E680" s="99">
        <v>3099939</v>
      </c>
      <c r="F680" s="99">
        <v>64106</v>
      </c>
      <c r="G680" s="100" t="s">
        <v>33</v>
      </c>
      <c r="H680" s="99" t="s">
        <v>1101</v>
      </c>
      <c r="I680" s="99" t="s">
        <v>1120</v>
      </c>
      <c r="J680" s="99" t="s">
        <v>1824</v>
      </c>
      <c r="K680" s="100" t="s">
        <v>1170</v>
      </c>
      <c r="L680" s="99" t="s">
        <v>7710</v>
      </c>
      <c r="M680" s="101">
        <v>45995.333333333343</v>
      </c>
      <c r="N680" s="101">
        <v>46001.572222222218</v>
      </c>
      <c r="O680" s="100" t="s">
        <v>35</v>
      </c>
      <c r="P680" s="100" t="s">
        <v>35</v>
      </c>
      <c r="Q680" s="99" t="s">
        <v>1414</v>
      </c>
      <c r="R680" s="99" t="s">
        <v>1415</v>
      </c>
      <c r="S680" s="99" t="s">
        <v>9797</v>
      </c>
      <c r="T680" s="99" t="s">
        <v>1416</v>
      </c>
      <c r="U680" s="99">
        <v>48</v>
      </c>
      <c r="V680" s="100" t="str">
        <f>VLOOKUP(D680,TIPOLOGIA!A:F,5,0)</f>
        <v>INTERMEDIA</v>
      </c>
      <c r="W680" s="100" t="str">
        <f>VLOOKUP(D680,TIPOLOGIA!A:F,6,0)</f>
        <v>TERRESTRE</v>
      </c>
      <c r="X680" s="99" t="s">
        <v>1464</v>
      </c>
      <c r="Y680" s="99">
        <v>1</v>
      </c>
      <c r="Z680" s="102">
        <f>IF(T680="SOPORTE_TELEFÓNICO",'TARIFAS 2025'!$B$14,IF(V680="PRINCIPAL",'TARIFAS 2025'!$B$11,IF(V680="INTERMEDIA",'TARIFAS 2025'!$C$11,IF(V680="LEJANA",'TARIFAS 2025'!$D$11))))</f>
        <v>36351</v>
      </c>
      <c r="AA680" s="102">
        <f t="shared" si="10"/>
        <v>36351</v>
      </c>
      <c r="AB680" s="91"/>
      <c r="AC680" s="91"/>
      <c r="AD680" s="91"/>
      <c r="AE680" s="91"/>
      <c r="AF680" s="91"/>
      <c r="AG680" s="91"/>
      <c r="AH680" s="91"/>
      <c r="AI680" s="91"/>
      <c r="AJ680" s="91"/>
      <c r="AK680" s="91"/>
      <c r="AL680" s="91"/>
      <c r="AM680" s="91"/>
      <c r="AN680" s="91"/>
      <c r="AO680" s="91"/>
      <c r="AP680" s="91"/>
      <c r="AQ680" s="91"/>
      <c r="AR680" s="91"/>
      <c r="AS680" s="91"/>
      <c r="AT680" s="91"/>
      <c r="AU680" s="91"/>
      <c r="AV680" s="91"/>
      <c r="AW680" s="91"/>
      <c r="AX680" s="91"/>
      <c r="AY680" s="91"/>
      <c r="AZ680" s="91"/>
      <c r="BA680" s="91"/>
      <c r="BB680" s="91"/>
      <c r="BC680" s="91"/>
      <c r="BD680" s="91"/>
      <c r="BE680" s="91"/>
      <c r="BF680" s="91"/>
      <c r="BG680" s="91"/>
    </row>
    <row r="681" spans="1:59" ht="15.6" x14ac:dyDescent="0.3">
      <c r="A681" s="99" t="s">
        <v>77</v>
      </c>
      <c r="B681" s="100" t="str">
        <f>VLOOKUP(A681,'CENTROS DE COSTOS'!A:D,2,0)</f>
        <v>0036-0003</v>
      </c>
      <c r="C681" s="100" t="str">
        <f>VLOOKUP(A681,'CENTROS DE COSTOS'!A:D,3,0)</f>
        <v>Wompi Suroccidente</v>
      </c>
      <c r="D681" s="99">
        <v>19001</v>
      </c>
      <c r="E681" s="99">
        <v>3089865</v>
      </c>
      <c r="F681" s="99">
        <v>66794</v>
      </c>
      <c r="G681" s="100" t="s">
        <v>33</v>
      </c>
      <c r="H681" s="99" t="s">
        <v>498</v>
      </c>
      <c r="I681" s="99" t="s">
        <v>93</v>
      </c>
      <c r="J681" s="99" t="s">
        <v>1794</v>
      </c>
      <c r="K681" s="100" t="s">
        <v>1170</v>
      </c>
      <c r="L681" s="99" t="s">
        <v>7711</v>
      </c>
      <c r="M681" s="101">
        <v>45993.427083333343</v>
      </c>
      <c r="N681" s="101">
        <v>46001.582638888889</v>
      </c>
      <c r="O681" s="100" t="s">
        <v>35</v>
      </c>
      <c r="P681" s="100" t="s">
        <v>35</v>
      </c>
      <c r="Q681" s="99" t="s">
        <v>1424</v>
      </c>
      <c r="R681" s="99" t="s">
        <v>1425</v>
      </c>
      <c r="S681" s="99" t="s">
        <v>9798</v>
      </c>
      <c r="T681" s="99" t="s">
        <v>1172</v>
      </c>
      <c r="U681" s="99">
        <v>32</v>
      </c>
      <c r="V681" s="100" t="str">
        <f>VLOOKUP(D681,TIPOLOGIA!A:F,5,0)</f>
        <v>LEJANA</v>
      </c>
      <c r="W681" s="100" t="str">
        <f>VLOOKUP(D681,TIPOLOGIA!A:F,6,0)</f>
        <v>TERRESTRE</v>
      </c>
      <c r="X681" s="99" t="s">
        <v>1194</v>
      </c>
      <c r="Y681" s="99">
        <v>1</v>
      </c>
      <c r="Z681" s="102">
        <f>IF(T681="SOPORTE_TELEFÓNICO",'TARIFAS 2025'!$B$14,IF(V681="PRINCIPAL",'TARIFAS 2025'!$B$11,IF(V681="INTERMEDIA",'TARIFAS 2025'!$C$11,IF(V681="LEJANA",'TARIFAS 2025'!$D$11))))</f>
        <v>40250</v>
      </c>
      <c r="AA681" s="102">
        <f t="shared" si="10"/>
        <v>40250</v>
      </c>
      <c r="AB681" s="91"/>
      <c r="AC681" s="91"/>
      <c r="AD681" s="91"/>
      <c r="AE681" s="91"/>
      <c r="AF681" s="91"/>
      <c r="AG681" s="91"/>
      <c r="AH681" s="91"/>
      <c r="AI681" s="91"/>
      <c r="AJ681" s="91"/>
      <c r="AK681" s="91"/>
      <c r="AL681" s="91"/>
      <c r="AM681" s="91"/>
      <c r="AN681" s="91"/>
      <c r="AO681" s="91"/>
      <c r="AP681" s="91"/>
      <c r="AQ681" s="91"/>
      <c r="AR681" s="91"/>
      <c r="AS681" s="91"/>
      <c r="AT681" s="91"/>
      <c r="AU681" s="91"/>
      <c r="AV681" s="91"/>
      <c r="AW681" s="91"/>
      <c r="AX681" s="91"/>
      <c r="AY681" s="91"/>
      <c r="AZ681" s="91"/>
      <c r="BA681" s="91"/>
      <c r="BB681" s="91"/>
      <c r="BC681" s="91"/>
      <c r="BD681" s="91"/>
      <c r="BE681" s="91"/>
      <c r="BF681" s="91"/>
      <c r="BG681" s="91"/>
    </row>
    <row r="682" spans="1:59" ht="15.6" x14ac:dyDescent="0.3">
      <c r="A682" s="99" t="s">
        <v>95</v>
      </c>
      <c r="B682" s="100" t="str">
        <f>VLOOKUP(A682,'CENTROS DE COSTOS'!A:D,2,0)</f>
        <v>0036-0001</v>
      </c>
      <c r="C682" s="100" t="str">
        <f>VLOOKUP(A682,'CENTROS DE COSTOS'!A:D,3,0)</f>
        <v>Wompi Costa</v>
      </c>
      <c r="D682" s="99">
        <v>70001</v>
      </c>
      <c r="E682" s="99">
        <v>3107634</v>
      </c>
      <c r="F682" s="99">
        <v>75347</v>
      </c>
      <c r="G682" s="100" t="s">
        <v>33</v>
      </c>
      <c r="H682" s="99" t="s">
        <v>504</v>
      </c>
      <c r="I682" s="99" t="s">
        <v>95</v>
      </c>
      <c r="J682" s="99" t="s">
        <v>2045</v>
      </c>
      <c r="K682" s="100" t="s">
        <v>1170</v>
      </c>
      <c r="L682" s="99" t="s">
        <v>7712</v>
      </c>
      <c r="M682" s="101">
        <v>45996.453472222223</v>
      </c>
      <c r="N682" s="101">
        <v>46001.602777777778</v>
      </c>
      <c r="O682" s="100" t="s">
        <v>35</v>
      </c>
      <c r="P682" s="100" t="s">
        <v>35</v>
      </c>
      <c r="Q682" s="99" t="s">
        <v>1414</v>
      </c>
      <c r="R682" s="99" t="s">
        <v>1415</v>
      </c>
      <c r="S682" s="99" t="s">
        <v>9799</v>
      </c>
      <c r="T682" s="99" t="s">
        <v>1172</v>
      </c>
      <c r="U682" s="99">
        <v>32</v>
      </c>
      <c r="V682" s="100" t="str">
        <f>VLOOKUP(D682,TIPOLOGIA!A:F,5,0)</f>
        <v>PRINCIPAL</v>
      </c>
      <c r="W682" s="100" t="str">
        <f>VLOOKUP(D682,TIPOLOGIA!A:F,6,0)</f>
        <v>TERRESTRE</v>
      </c>
      <c r="X682" s="99" t="s">
        <v>1176</v>
      </c>
      <c r="Y682" s="99">
        <v>1</v>
      </c>
      <c r="Z682" s="102">
        <f>IF(T682="SOPORTE_TELEFÓNICO",'TARIFAS 2025'!$B$14,IF(V682="PRINCIPAL",'TARIFAS 2025'!$B$11,IF(V682="INTERMEDIA",'TARIFAS 2025'!$C$11,IF(V682="LEJANA",'TARIFAS 2025'!$D$11))))</f>
        <v>31419</v>
      </c>
      <c r="AA682" s="102">
        <f t="shared" si="10"/>
        <v>31419</v>
      </c>
      <c r="AB682" s="91"/>
      <c r="AC682" s="91"/>
      <c r="AD682" s="91"/>
      <c r="AE682" s="91"/>
      <c r="AF682" s="91"/>
      <c r="AG682" s="91"/>
      <c r="AH682" s="91"/>
      <c r="AI682" s="91"/>
      <c r="AJ682" s="91"/>
      <c r="AK682" s="91"/>
      <c r="AL682" s="91"/>
      <c r="AM682" s="91"/>
      <c r="AN682" s="91"/>
      <c r="AO682" s="91"/>
      <c r="AP682" s="91"/>
      <c r="AQ682" s="91"/>
      <c r="AR682" s="91"/>
      <c r="AS682" s="91"/>
      <c r="AT682" s="91"/>
      <c r="AU682" s="91"/>
      <c r="AV682" s="91"/>
      <c r="AW682" s="91"/>
      <c r="AX682" s="91"/>
      <c r="AY682" s="91"/>
      <c r="AZ682" s="91"/>
      <c r="BA682" s="91"/>
      <c r="BB682" s="91"/>
      <c r="BC682" s="91"/>
      <c r="BD682" s="91"/>
      <c r="BE682" s="91"/>
      <c r="BF682" s="91"/>
      <c r="BG682" s="91"/>
    </row>
    <row r="683" spans="1:59" ht="15.6" x14ac:dyDescent="0.3">
      <c r="A683" s="99" t="s">
        <v>98</v>
      </c>
      <c r="B683" s="100" t="str">
        <f>VLOOKUP(A683,'CENTROS DE COSTOS'!A:D,2,0)</f>
        <v>0036-0006</v>
      </c>
      <c r="C683" s="100" t="str">
        <f>VLOOKUP(A683,'CENTROS DE COSTOS'!A:D,3,0)</f>
        <v>Wompi Oriente</v>
      </c>
      <c r="D683" s="99">
        <v>50001</v>
      </c>
      <c r="E683" s="99">
        <v>3111189</v>
      </c>
      <c r="F683" s="99">
        <v>53495</v>
      </c>
      <c r="G683" s="100" t="s">
        <v>33</v>
      </c>
      <c r="H683" s="99" t="s">
        <v>814</v>
      </c>
      <c r="I683" s="99" t="s">
        <v>98</v>
      </c>
      <c r="J683" s="99" t="s">
        <v>1807</v>
      </c>
      <c r="K683" s="100" t="s">
        <v>1170</v>
      </c>
      <c r="L683" s="99" t="s">
        <v>7713</v>
      </c>
      <c r="M683" s="101">
        <v>46000.333333333343</v>
      </c>
      <c r="N683" s="101">
        <v>46001.604861111111</v>
      </c>
      <c r="O683" s="100" t="s">
        <v>35</v>
      </c>
      <c r="P683" s="100" t="s">
        <v>35</v>
      </c>
      <c r="Q683" s="99" t="s">
        <v>1414</v>
      </c>
      <c r="R683" s="99" t="s">
        <v>1415</v>
      </c>
      <c r="S683" s="99" t="s">
        <v>9800</v>
      </c>
      <c r="T683" s="99" t="s">
        <v>1172</v>
      </c>
      <c r="U683" s="99">
        <v>56</v>
      </c>
      <c r="V683" s="100" t="str">
        <f>VLOOKUP(D683,TIPOLOGIA!A:F,5,0)</f>
        <v>PRINCIPAL</v>
      </c>
      <c r="W683" s="100" t="str">
        <f>VLOOKUP(D683,TIPOLOGIA!A:F,6,0)</f>
        <v>TERRESTRE</v>
      </c>
      <c r="X683" s="99" t="s">
        <v>1461</v>
      </c>
      <c r="Y683" s="99">
        <v>1</v>
      </c>
      <c r="Z683" s="102">
        <f>IF(T683="SOPORTE_TELEFÓNICO",'TARIFAS 2025'!$B$14,IF(V683="PRINCIPAL",'TARIFAS 2025'!$B$11,IF(V683="INTERMEDIA",'TARIFAS 2025'!$C$11,IF(V683="LEJANA",'TARIFAS 2025'!$D$11))))</f>
        <v>31419</v>
      </c>
      <c r="AA683" s="102">
        <f t="shared" si="10"/>
        <v>31419</v>
      </c>
      <c r="AB683" s="91"/>
      <c r="AC683" s="91"/>
      <c r="AD683" s="91"/>
      <c r="AE683" s="91"/>
      <c r="AF683" s="91"/>
      <c r="AG683" s="91"/>
      <c r="AH683" s="91"/>
      <c r="AI683" s="91"/>
      <c r="AJ683" s="91"/>
      <c r="AK683" s="91"/>
      <c r="AL683" s="91"/>
      <c r="AM683" s="91"/>
      <c r="AN683" s="91"/>
      <c r="AO683" s="91"/>
      <c r="AP683" s="91"/>
      <c r="AQ683" s="91"/>
      <c r="AR683" s="91"/>
      <c r="AS683" s="91"/>
      <c r="AT683" s="91"/>
      <c r="AU683" s="91"/>
      <c r="AV683" s="91"/>
      <c r="AW683" s="91"/>
      <c r="AX683" s="91"/>
      <c r="AY683" s="91"/>
      <c r="AZ683" s="91"/>
      <c r="BA683" s="91"/>
      <c r="BB683" s="91"/>
      <c r="BC683" s="91"/>
      <c r="BD683" s="91"/>
      <c r="BE683" s="91"/>
      <c r="BF683" s="91"/>
      <c r="BG683" s="91"/>
    </row>
    <row r="684" spans="1:59" ht="15.6" x14ac:dyDescent="0.3">
      <c r="A684" s="99" t="s">
        <v>77</v>
      </c>
      <c r="B684" s="100" t="str">
        <f>VLOOKUP(A684,'CENTROS DE COSTOS'!A:D,2,0)</f>
        <v>0036-0003</v>
      </c>
      <c r="C684" s="100" t="str">
        <f>VLOOKUP(A684,'CENTROS DE COSTOS'!A:D,3,0)</f>
        <v>Wompi Suroccidente</v>
      </c>
      <c r="D684" s="99">
        <v>76001</v>
      </c>
      <c r="E684" s="99">
        <v>3111170</v>
      </c>
      <c r="F684" s="99">
        <v>76365</v>
      </c>
      <c r="G684" s="100" t="s">
        <v>33</v>
      </c>
      <c r="H684" s="99" t="s">
        <v>1101</v>
      </c>
      <c r="I684" s="99" t="s">
        <v>77</v>
      </c>
      <c r="J684" s="99" t="s">
        <v>6238</v>
      </c>
      <c r="K684" s="100" t="s">
        <v>1170</v>
      </c>
      <c r="L684" s="99" t="s">
        <v>7714</v>
      </c>
      <c r="M684" s="101">
        <v>46000.333333333343</v>
      </c>
      <c r="N684" s="101">
        <v>46001.606249999997</v>
      </c>
      <c r="O684" s="100" t="s">
        <v>35</v>
      </c>
      <c r="P684" s="100" t="s">
        <v>35</v>
      </c>
      <c r="Q684" s="99" t="s">
        <v>1414</v>
      </c>
      <c r="R684" s="99" t="s">
        <v>1415</v>
      </c>
      <c r="S684" s="99" t="s">
        <v>9801</v>
      </c>
      <c r="T684" s="99" t="s">
        <v>1172</v>
      </c>
      <c r="U684" s="99">
        <v>8</v>
      </c>
      <c r="V684" s="100" t="str">
        <f>VLOOKUP(D684,TIPOLOGIA!A:F,5,0)</f>
        <v>PRINCIPAL</v>
      </c>
      <c r="W684" s="100" t="str">
        <f>VLOOKUP(D684,TIPOLOGIA!A:F,6,0)</f>
        <v>TERRESTRE</v>
      </c>
      <c r="X684" s="99" t="s">
        <v>1221</v>
      </c>
      <c r="Y684" s="99">
        <v>1</v>
      </c>
      <c r="Z684" s="102">
        <f>IF(T684="SOPORTE_TELEFÓNICO",'TARIFAS 2025'!$B$14,IF(V684="PRINCIPAL",'TARIFAS 2025'!$B$11,IF(V684="INTERMEDIA",'TARIFAS 2025'!$C$11,IF(V684="LEJANA",'TARIFAS 2025'!$D$11))))</f>
        <v>31419</v>
      </c>
      <c r="AA684" s="102">
        <f t="shared" si="10"/>
        <v>31419</v>
      </c>
      <c r="AB684" s="91"/>
      <c r="AC684" s="91"/>
      <c r="AD684" s="91"/>
      <c r="AE684" s="91"/>
      <c r="AF684" s="91"/>
      <c r="AG684" s="91"/>
      <c r="AH684" s="91"/>
      <c r="AI684" s="91"/>
      <c r="AJ684" s="91"/>
      <c r="AK684" s="91"/>
      <c r="AL684" s="91"/>
      <c r="AM684" s="91"/>
      <c r="AN684" s="91"/>
      <c r="AO684" s="91"/>
      <c r="AP684" s="91"/>
      <c r="AQ684" s="91"/>
      <c r="AR684" s="91"/>
      <c r="AS684" s="91"/>
      <c r="AT684" s="91"/>
      <c r="AU684" s="91"/>
      <c r="AV684" s="91"/>
      <c r="AW684" s="91"/>
      <c r="AX684" s="91"/>
      <c r="AY684" s="91"/>
      <c r="AZ684" s="91"/>
      <c r="BA684" s="91"/>
      <c r="BB684" s="91"/>
      <c r="BC684" s="91"/>
      <c r="BD684" s="91"/>
      <c r="BE684" s="91"/>
      <c r="BF684" s="91"/>
      <c r="BG684" s="91"/>
    </row>
    <row r="685" spans="1:59" ht="15.6" x14ac:dyDescent="0.3">
      <c r="A685" s="99" t="s">
        <v>97</v>
      </c>
      <c r="B685" s="100" t="str">
        <f>VLOOKUP(A685,'CENTROS DE COSTOS'!A:D,2,0)</f>
        <v>0036-0001</v>
      </c>
      <c r="C685" s="100" t="str">
        <f>VLOOKUP(A685,'CENTROS DE COSTOS'!A:D,3,0)</f>
        <v>Wompi Costa</v>
      </c>
      <c r="D685" s="99">
        <v>20400</v>
      </c>
      <c r="E685" s="99">
        <v>3114412</v>
      </c>
      <c r="F685" s="99">
        <v>72470</v>
      </c>
      <c r="G685" s="100" t="s">
        <v>33</v>
      </c>
      <c r="H685" s="99" t="s">
        <v>536</v>
      </c>
      <c r="I685" s="99" t="s">
        <v>552</v>
      </c>
      <c r="J685" s="99" t="s">
        <v>6239</v>
      </c>
      <c r="K685" s="100" t="s">
        <v>1170</v>
      </c>
      <c r="L685" s="99" t="s">
        <v>7715</v>
      </c>
      <c r="M685" s="101">
        <v>46000.409722222219</v>
      </c>
      <c r="N685" s="101">
        <v>46001.617361111108</v>
      </c>
      <c r="O685" s="100" t="s">
        <v>35</v>
      </c>
      <c r="P685" s="100" t="s">
        <v>35</v>
      </c>
      <c r="Q685" s="99" t="s">
        <v>1537</v>
      </c>
      <c r="R685" s="99" t="s">
        <v>1593</v>
      </c>
      <c r="S685" s="99" t="s">
        <v>9802</v>
      </c>
      <c r="T685" s="99" t="s">
        <v>1253</v>
      </c>
      <c r="U685" s="99">
        <v>0</v>
      </c>
      <c r="V685" s="100" t="str">
        <f>VLOOKUP(D685,TIPOLOGIA!A:F,5,0)</f>
        <v>LEJANA</v>
      </c>
      <c r="W685" s="100" t="str">
        <f>VLOOKUP(D685,TIPOLOGIA!A:F,6,0)</f>
        <v>TERRESTRE</v>
      </c>
      <c r="X685" s="99">
        <v>0</v>
      </c>
      <c r="Y685" s="99">
        <v>1</v>
      </c>
      <c r="Z685" s="102">
        <f>IF(T685="SOPORTE_TELEFÓNICO",'TARIFAS 2025'!$B$14,IF(V685="PRINCIPAL",'TARIFAS 2025'!$B$11,IF(V685="INTERMEDIA",'TARIFAS 2025'!$C$11,IF(V685="LEJANA",'TARIFAS 2025'!$D$11))))</f>
        <v>22000</v>
      </c>
      <c r="AA685" s="102">
        <f t="shared" si="10"/>
        <v>22000</v>
      </c>
      <c r="AB685" s="91"/>
      <c r="AC685" s="91"/>
      <c r="AD685" s="91"/>
      <c r="AE685" s="91"/>
      <c r="AF685" s="91"/>
      <c r="AG685" s="91"/>
      <c r="AH685" s="91"/>
      <c r="AI685" s="91"/>
      <c r="AJ685" s="91"/>
      <c r="AK685" s="91"/>
      <c r="AL685" s="91"/>
      <c r="AM685" s="91"/>
      <c r="AN685" s="91"/>
      <c r="AO685" s="91"/>
      <c r="AP685" s="91"/>
      <c r="AQ685" s="91"/>
      <c r="AR685" s="91"/>
      <c r="AS685" s="91"/>
      <c r="AT685" s="91"/>
      <c r="AU685" s="91"/>
      <c r="AV685" s="91"/>
      <c r="AW685" s="91"/>
      <c r="AX685" s="91"/>
      <c r="AY685" s="91"/>
      <c r="AZ685" s="91"/>
      <c r="BA685" s="91"/>
      <c r="BB685" s="91"/>
      <c r="BC685" s="91"/>
      <c r="BD685" s="91"/>
      <c r="BE685" s="91"/>
      <c r="BF685" s="91"/>
      <c r="BG685" s="91"/>
    </row>
    <row r="686" spans="1:59" ht="15.6" x14ac:dyDescent="0.3">
      <c r="A686" s="99" t="s">
        <v>71</v>
      </c>
      <c r="B686" s="100" t="str">
        <f>VLOOKUP(A686,'CENTROS DE COSTOS'!A:D,2,0)</f>
        <v>0036-0004</v>
      </c>
      <c r="C686" s="100" t="str">
        <f>VLOOKUP(A686,'CENTROS DE COSTOS'!A:D,3,0)</f>
        <v>Wompi Centro</v>
      </c>
      <c r="D686" s="99">
        <v>11001</v>
      </c>
      <c r="E686" s="99">
        <v>3111232</v>
      </c>
      <c r="F686" s="99">
        <v>42694</v>
      </c>
      <c r="G686" s="100" t="s">
        <v>33</v>
      </c>
      <c r="H686" s="99" t="s">
        <v>618</v>
      </c>
      <c r="I686" s="99" t="s">
        <v>71</v>
      </c>
      <c r="J686" s="99" t="s">
        <v>3434</v>
      </c>
      <c r="K686" s="100" t="s">
        <v>1170</v>
      </c>
      <c r="L686" s="99" t="s">
        <v>7716</v>
      </c>
      <c r="M686" s="101">
        <v>46000.333333333343</v>
      </c>
      <c r="N686" s="101">
        <v>46001.624305555553</v>
      </c>
      <c r="O686" s="100" t="s">
        <v>35</v>
      </c>
      <c r="P686" s="100" t="s">
        <v>35</v>
      </c>
      <c r="Q686" s="99" t="s">
        <v>1424</v>
      </c>
      <c r="R686" s="99" t="s">
        <v>1425</v>
      </c>
      <c r="S686" s="99" t="s">
        <v>9803</v>
      </c>
      <c r="T686" s="99" t="s">
        <v>1172</v>
      </c>
      <c r="U686" s="99">
        <v>0</v>
      </c>
      <c r="V686" s="100" t="str">
        <f>VLOOKUP(D686,TIPOLOGIA!A:F,5,0)</f>
        <v>PRINCIPAL</v>
      </c>
      <c r="W686" s="100" t="str">
        <f>VLOOKUP(D686,TIPOLOGIA!A:F,6,0)</f>
        <v>TERRESTRE</v>
      </c>
      <c r="X686" s="99" t="s">
        <v>1478</v>
      </c>
      <c r="Y686" s="99">
        <v>1</v>
      </c>
      <c r="Z686" s="102">
        <f>IF(T686="SOPORTE_TELEFÓNICO",'TARIFAS 2025'!$B$14,IF(V686="PRINCIPAL",'TARIFAS 2025'!$B$11,IF(V686="INTERMEDIA",'TARIFAS 2025'!$C$11,IF(V686="LEJANA",'TARIFAS 2025'!$D$11))))</f>
        <v>31419</v>
      </c>
      <c r="AA686" s="102">
        <f t="shared" si="10"/>
        <v>31419</v>
      </c>
      <c r="AB686" s="91"/>
      <c r="AC686" s="91"/>
      <c r="AD686" s="91"/>
      <c r="AE686" s="91"/>
      <c r="AF686" s="91"/>
      <c r="AG686" s="91"/>
      <c r="AH686" s="91"/>
      <c r="AI686" s="91"/>
      <c r="AJ686" s="91"/>
      <c r="AK686" s="91"/>
      <c r="AL686" s="91"/>
      <c r="AM686" s="91"/>
      <c r="AN686" s="91"/>
      <c r="AO686" s="91"/>
      <c r="AP686" s="91"/>
      <c r="AQ686" s="91"/>
      <c r="AR686" s="91"/>
      <c r="AS686" s="91"/>
      <c r="AT686" s="91"/>
      <c r="AU686" s="91"/>
      <c r="AV686" s="91"/>
      <c r="AW686" s="91"/>
      <c r="AX686" s="91"/>
      <c r="AY686" s="91"/>
      <c r="AZ686" s="91"/>
      <c r="BA686" s="91"/>
      <c r="BB686" s="91"/>
      <c r="BC686" s="91"/>
      <c r="BD686" s="91"/>
      <c r="BE686" s="91"/>
      <c r="BF686" s="91"/>
      <c r="BG686" s="91"/>
    </row>
    <row r="687" spans="1:59" ht="15.6" x14ac:dyDescent="0.3">
      <c r="A687" s="99" t="s">
        <v>91</v>
      </c>
      <c r="B687" s="100" t="str">
        <f>VLOOKUP(A687,'CENTROS DE COSTOS'!A:D,2,0)</f>
        <v>0036-0003</v>
      </c>
      <c r="C687" s="100" t="str">
        <f>VLOOKUP(A687,'CENTROS DE COSTOS'!A:D,3,0)</f>
        <v>Wompi Suroccidente</v>
      </c>
      <c r="D687" s="99">
        <v>52385</v>
      </c>
      <c r="E687" s="99">
        <v>3075787</v>
      </c>
      <c r="F687" s="99">
        <v>59160</v>
      </c>
      <c r="G687" s="100" t="s">
        <v>33</v>
      </c>
      <c r="H687" s="99" t="s">
        <v>133</v>
      </c>
      <c r="I687" s="99" t="s">
        <v>866</v>
      </c>
      <c r="J687" s="99" t="s">
        <v>6240</v>
      </c>
      <c r="K687" s="100" t="s">
        <v>1170</v>
      </c>
      <c r="L687" s="99" t="s">
        <v>7717</v>
      </c>
      <c r="M687" s="101">
        <v>45989.458333333343</v>
      </c>
      <c r="N687" s="101">
        <v>46001.632638888892</v>
      </c>
      <c r="O687" s="100" t="s">
        <v>35</v>
      </c>
      <c r="P687" s="100" t="s">
        <v>35</v>
      </c>
      <c r="Q687" s="99" t="s">
        <v>1414</v>
      </c>
      <c r="R687" s="99" t="s">
        <v>1415</v>
      </c>
      <c r="S687" s="99" t="s">
        <v>9804</v>
      </c>
      <c r="T687" s="99" t="s">
        <v>1416</v>
      </c>
      <c r="U687" s="99">
        <v>48</v>
      </c>
      <c r="V687" s="100" t="str">
        <f>VLOOKUP(D687,TIPOLOGIA!A:F,5,0)</f>
        <v>LEJANA</v>
      </c>
      <c r="W687" s="100" t="str">
        <f>VLOOKUP(D687,TIPOLOGIA!A:F,6,0)</f>
        <v>TERRESTRE</v>
      </c>
      <c r="X687" s="99" t="s">
        <v>1453</v>
      </c>
      <c r="Y687" s="99">
        <v>1</v>
      </c>
      <c r="Z687" s="102">
        <f>IF(T687="SOPORTE_TELEFÓNICO",'TARIFAS 2025'!$B$14,IF(V687="PRINCIPAL",'TARIFAS 2025'!$B$11,IF(V687="INTERMEDIA",'TARIFAS 2025'!$C$11,IF(V687="LEJANA",'TARIFAS 2025'!$D$11))))</f>
        <v>40250</v>
      </c>
      <c r="AA687" s="102">
        <f t="shared" si="10"/>
        <v>40250</v>
      </c>
      <c r="AB687" s="91"/>
      <c r="AC687" s="91"/>
      <c r="AD687" s="91"/>
      <c r="AE687" s="91"/>
      <c r="AF687" s="91"/>
      <c r="AG687" s="91"/>
      <c r="AH687" s="91"/>
      <c r="AI687" s="91"/>
      <c r="AJ687" s="91"/>
      <c r="AK687" s="91"/>
      <c r="AL687" s="91"/>
      <c r="AM687" s="91"/>
      <c r="AN687" s="91"/>
      <c r="AO687" s="91"/>
      <c r="AP687" s="91"/>
      <c r="AQ687" s="91"/>
      <c r="AR687" s="91"/>
      <c r="AS687" s="91"/>
      <c r="AT687" s="91"/>
      <c r="AU687" s="91"/>
      <c r="AV687" s="91"/>
      <c r="AW687" s="91"/>
      <c r="AX687" s="91"/>
      <c r="AY687" s="91"/>
      <c r="AZ687" s="91"/>
      <c r="BA687" s="91"/>
      <c r="BB687" s="91"/>
      <c r="BC687" s="91"/>
      <c r="BD687" s="91"/>
      <c r="BE687" s="91"/>
      <c r="BF687" s="91"/>
      <c r="BG687" s="91"/>
    </row>
    <row r="688" spans="1:59" ht="15.6" x14ac:dyDescent="0.3">
      <c r="A688" s="99" t="s">
        <v>77</v>
      </c>
      <c r="B688" s="100" t="str">
        <f>VLOOKUP(A688,'CENTROS DE COSTOS'!A:D,2,0)</f>
        <v>0036-0003</v>
      </c>
      <c r="C688" s="100" t="str">
        <f>VLOOKUP(A688,'CENTROS DE COSTOS'!A:D,3,0)</f>
        <v>Wompi Suroccidente</v>
      </c>
      <c r="D688" s="99">
        <v>19001</v>
      </c>
      <c r="E688" s="99">
        <v>3078635</v>
      </c>
      <c r="F688" s="99">
        <v>45655</v>
      </c>
      <c r="G688" s="100" t="s">
        <v>33</v>
      </c>
      <c r="H688" s="99" t="s">
        <v>498</v>
      </c>
      <c r="I688" s="99" t="s">
        <v>93</v>
      </c>
      <c r="J688" s="99" t="s">
        <v>6241</v>
      </c>
      <c r="K688" s="100" t="s">
        <v>1170</v>
      </c>
      <c r="L688" s="99" t="s">
        <v>7718</v>
      </c>
      <c r="M688" s="101">
        <v>45992.333333333343</v>
      </c>
      <c r="N688" s="101">
        <v>46001.636805555558</v>
      </c>
      <c r="O688" s="100" t="s">
        <v>35</v>
      </c>
      <c r="P688" s="100" t="s">
        <v>35</v>
      </c>
      <c r="Q688" s="99" t="s">
        <v>1414</v>
      </c>
      <c r="R688" s="99" t="s">
        <v>1415</v>
      </c>
      <c r="S688" s="99" t="s">
        <v>9805</v>
      </c>
      <c r="T688" s="99" t="s">
        <v>1172</v>
      </c>
      <c r="U688" s="99">
        <v>24</v>
      </c>
      <c r="V688" s="100" t="str">
        <f>VLOOKUP(D688,TIPOLOGIA!A:F,5,0)</f>
        <v>LEJANA</v>
      </c>
      <c r="W688" s="100" t="str">
        <f>VLOOKUP(D688,TIPOLOGIA!A:F,6,0)</f>
        <v>TERRESTRE</v>
      </c>
      <c r="X688" s="99" t="s">
        <v>1194</v>
      </c>
      <c r="Y688" s="99">
        <v>1</v>
      </c>
      <c r="Z688" s="102">
        <f>IF(T688="SOPORTE_TELEFÓNICO",'TARIFAS 2025'!$B$14,IF(V688="PRINCIPAL",'TARIFAS 2025'!$B$11,IF(V688="INTERMEDIA",'TARIFAS 2025'!$C$11,IF(V688="LEJANA",'TARIFAS 2025'!$D$11))))</f>
        <v>40250</v>
      </c>
      <c r="AA688" s="102">
        <f t="shared" si="10"/>
        <v>40250</v>
      </c>
      <c r="AB688" s="91"/>
      <c r="AC688" s="91"/>
      <c r="AD688" s="91"/>
      <c r="AE688" s="91"/>
      <c r="AF688" s="91"/>
      <c r="AG688" s="91"/>
      <c r="AH688" s="91"/>
      <c r="AI688" s="91"/>
      <c r="AJ688" s="91"/>
      <c r="AK688" s="91"/>
      <c r="AL688" s="91"/>
      <c r="AM688" s="91"/>
      <c r="AN688" s="91"/>
      <c r="AO688" s="91"/>
      <c r="AP688" s="91"/>
      <c r="AQ688" s="91"/>
      <c r="AR688" s="91"/>
      <c r="AS688" s="91"/>
      <c r="AT688" s="91"/>
      <c r="AU688" s="91"/>
      <c r="AV688" s="91"/>
      <c r="AW688" s="91"/>
      <c r="AX688" s="91"/>
      <c r="AY688" s="91"/>
      <c r="AZ688" s="91"/>
      <c r="BA688" s="91"/>
      <c r="BB688" s="91"/>
      <c r="BC688" s="91"/>
      <c r="BD688" s="91"/>
      <c r="BE688" s="91"/>
      <c r="BF688" s="91"/>
      <c r="BG688" s="91"/>
    </row>
    <row r="689" spans="1:59" ht="15.6" x14ac:dyDescent="0.3">
      <c r="A689" s="99" t="s">
        <v>77</v>
      </c>
      <c r="B689" s="100" t="str">
        <f>VLOOKUP(A689,'CENTROS DE COSTOS'!A:D,2,0)</f>
        <v>0036-0003</v>
      </c>
      <c r="C689" s="100" t="str">
        <f>VLOOKUP(A689,'CENTROS DE COSTOS'!A:D,3,0)</f>
        <v>Wompi Suroccidente</v>
      </c>
      <c r="D689" s="99">
        <v>76130</v>
      </c>
      <c r="E689" s="99">
        <v>3096763</v>
      </c>
      <c r="F689" s="99">
        <v>52434</v>
      </c>
      <c r="G689" s="100" t="s">
        <v>33</v>
      </c>
      <c r="H689" s="99" t="s">
        <v>1101</v>
      </c>
      <c r="I689" s="99" t="s">
        <v>252</v>
      </c>
      <c r="J689" s="99" t="s">
        <v>1895</v>
      </c>
      <c r="K689" s="100" t="s">
        <v>1170</v>
      </c>
      <c r="L689" s="99" t="s">
        <v>7719</v>
      </c>
      <c r="M689" s="101">
        <v>45994.469444444447</v>
      </c>
      <c r="N689" s="101">
        <v>46001.654861111107</v>
      </c>
      <c r="O689" s="100" t="s">
        <v>35</v>
      </c>
      <c r="P689" s="100" t="s">
        <v>35</v>
      </c>
      <c r="Q689" s="99" t="s">
        <v>1414</v>
      </c>
      <c r="R689" s="99" t="s">
        <v>1415</v>
      </c>
      <c r="S689" s="99" t="s">
        <v>9806</v>
      </c>
      <c r="T689" s="99" t="s">
        <v>1416</v>
      </c>
      <c r="U689" s="99">
        <v>32</v>
      </c>
      <c r="V689" s="100" t="str">
        <f>VLOOKUP(D689,TIPOLOGIA!A:F,5,0)</f>
        <v>INTERMEDIA</v>
      </c>
      <c r="W689" s="100" t="str">
        <f>VLOOKUP(D689,TIPOLOGIA!A:F,6,0)</f>
        <v>TERRESTRE</v>
      </c>
      <c r="X689" s="99" t="s">
        <v>2257</v>
      </c>
      <c r="Y689" s="99">
        <v>1</v>
      </c>
      <c r="Z689" s="102">
        <f>IF(T689="SOPORTE_TELEFÓNICO",'TARIFAS 2025'!$B$14,IF(V689="PRINCIPAL",'TARIFAS 2025'!$B$11,IF(V689="INTERMEDIA",'TARIFAS 2025'!$C$11,IF(V689="LEJANA",'TARIFAS 2025'!$D$11))))</f>
        <v>36351</v>
      </c>
      <c r="AA689" s="102">
        <f t="shared" si="10"/>
        <v>36351</v>
      </c>
      <c r="AB689" s="91"/>
      <c r="AC689" s="91"/>
      <c r="AD689" s="91"/>
      <c r="AE689" s="91"/>
      <c r="AF689" s="91"/>
      <c r="AG689" s="91"/>
      <c r="AH689" s="91"/>
      <c r="AI689" s="91"/>
      <c r="AJ689" s="91"/>
      <c r="AK689" s="91"/>
      <c r="AL689" s="91"/>
      <c r="AM689" s="91"/>
      <c r="AN689" s="91"/>
      <c r="AO689" s="91"/>
      <c r="AP689" s="91"/>
      <c r="AQ689" s="91"/>
      <c r="AR689" s="91"/>
      <c r="AS689" s="91"/>
      <c r="AT689" s="91"/>
      <c r="AU689" s="91"/>
      <c r="AV689" s="91"/>
      <c r="AW689" s="91"/>
      <c r="AX689" s="91"/>
      <c r="AY689" s="91"/>
      <c r="AZ689" s="91"/>
      <c r="BA689" s="91"/>
      <c r="BB689" s="91"/>
      <c r="BC689" s="91"/>
      <c r="BD689" s="91"/>
      <c r="BE689" s="91"/>
      <c r="BF689" s="91"/>
      <c r="BG689" s="91"/>
    </row>
    <row r="690" spans="1:59" ht="15.6" x14ac:dyDescent="0.3">
      <c r="A690" s="99" t="s">
        <v>89</v>
      </c>
      <c r="B690" s="100" t="str">
        <f>VLOOKUP(A690,'CENTROS DE COSTOS'!A:D,2,0)</f>
        <v>0036-0001</v>
      </c>
      <c r="C690" s="100" t="str">
        <f>VLOOKUP(A690,'CENTROS DE COSTOS'!A:D,3,0)</f>
        <v>Wompi Costa</v>
      </c>
      <c r="D690" s="99">
        <v>23660</v>
      </c>
      <c r="E690" s="99">
        <v>3097516</v>
      </c>
      <c r="F690" s="99">
        <v>30344</v>
      </c>
      <c r="G690" s="100" t="s">
        <v>33</v>
      </c>
      <c r="H690" s="99" t="s">
        <v>276</v>
      </c>
      <c r="I690" s="99" t="s">
        <v>610</v>
      </c>
      <c r="J690" s="99" t="s">
        <v>6242</v>
      </c>
      <c r="K690" s="100" t="s">
        <v>1170</v>
      </c>
      <c r="L690" s="99" t="s">
        <v>7720</v>
      </c>
      <c r="M690" s="101">
        <v>45994.542361111111</v>
      </c>
      <c r="N690" s="101">
        <v>46001.655555555553</v>
      </c>
      <c r="O690" s="100" t="s">
        <v>35</v>
      </c>
      <c r="P690" s="100" t="s">
        <v>35</v>
      </c>
      <c r="Q690" s="99" t="s">
        <v>1414</v>
      </c>
      <c r="R690" s="99" t="s">
        <v>1415</v>
      </c>
      <c r="S690" s="99" t="s">
        <v>9807</v>
      </c>
      <c r="T690" s="99" t="s">
        <v>1416</v>
      </c>
      <c r="U690" s="99">
        <v>16</v>
      </c>
      <c r="V690" s="100" t="str">
        <f>VLOOKUP(D690,TIPOLOGIA!A:F,5,0)</f>
        <v>INTERMEDIA</v>
      </c>
      <c r="W690" s="100" t="str">
        <f>VLOOKUP(D690,TIPOLOGIA!A:F,6,0)</f>
        <v>TERRESTRE</v>
      </c>
      <c r="X690" s="99" t="s">
        <v>11196</v>
      </c>
      <c r="Y690" s="99">
        <v>1</v>
      </c>
      <c r="Z690" s="102">
        <f>IF(T690="SOPORTE_TELEFÓNICO",'TARIFAS 2025'!$B$14,IF(V690="PRINCIPAL",'TARIFAS 2025'!$B$11,IF(V690="INTERMEDIA",'TARIFAS 2025'!$C$11,IF(V690="LEJANA",'TARIFAS 2025'!$D$11))))</f>
        <v>36351</v>
      </c>
      <c r="AA690" s="102">
        <f t="shared" si="10"/>
        <v>36351</v>
      </c>
      <c r="AB690" s="91"/>
      <c r="AC690" s="91"/>
      <c r="AD690" s="91"/>
      <c r="AE690" s="91"/>
      <c r="AF690" s="91"/>
      <c r="AG690" s="91"/>
      <c r="AH690" s="91"/>
      <c r="AI690" s="91"/>
      <c r="AJ690" s="91"/>
      <c r="AK690" s="91"/>
      <c r="AL690" s="91"/>
      <c r="AM690" s="91"/>
      <c r="AN690" s="91"/>
      <c r="AO690" s="91"/>
      <c r="AP690" s="91"/>
      <c r="AQ690" s="91"/>
      <c r="AR690" s="91"/>
      <c r="AS690" s="91"/>
      <c r="AT690" s="91"/>
      <c r="AU690" s="91"/>
      <c r="AV690" s="91"/>
      <c r="AW690" s="91"/>
      <c r="AX690" s="91"/>
      <c r="AY690" s="91"/>
      <c r="AZ690" s="91"/>
      <c r="BA690" s="91"/>
      <c r="BB690" s="91"/>
      <c r="BC690" s="91"/>
      <c r="BD690" s="91"/>
      <c r="BE690" s="91"/>
      <c r="BF690" s="91"/>
      <c r="BG690" s="91"/>
    </row>
    <row r="691" spans="1:59" ht="15.6" x14ac:dyDescent="0.3">
      <c r="A691" s="99" t="s">
        <v>96</v>
      </c>
      <c r="B691" s="100" t="str">
        <f>VLOOKUP(A691,'CENTROS DE COSTOS'!A:D,2,0)</f>
        <v>0036-0007</v>
      </c>
      <c r="C691" s="100" t="str">
        <f>VLOOKUP(A691,'CENTROS DE COSTOS'!A:D,3,0)</f>
        <v>Wompi Santander</v>
      </c>
      <c r="D691" s="99">
        <v>15051</v>
      </c>
      <c r="E691" s="99">
        <v>3094840</v>
      </c>
      <c r="F691" s="99">
        <v>61807</v>
      </c>
      <c r="G691" s="100" t="s">
        <v>33</v>
      </c>
      <c r="H691" s="99" t="s">
        <v>322</v>
      </c>
      <c r="I691" s="99" t="s">
        <v>330</v>
      </c>
      <c r="J691" s="99" t="s">
        <v>6243</v>
      </c>
      <c r="K691" s="100" t="s">
        <v>1170</v>
      </c>
      <c r="L691" s="99" t="s">
        <v>7721</v>
      </c>
      <c r="M691" s="101">
        <v>45994.359027777777</v>
      </c>
      <c r="N691" s="101">
        <v>46001.656944444447</v>
      </c>
      <c r="O691" s="100" t="s">
        <v>35</v>
      </c>
      <c r="P691" s="100" t="s">
        <v>35</v>
      </c>
      <c r="Q691" s="99" t="s">
        <v>1414</v>
      </c>
      <c r="R691" s="99" t="s">
        <v>1415</v>
      </c>
      <c r="S691" s="99" t="s">
        <v>9808</v>
      </c>
      <c r="T691" s="99" t="s">
        <v>1416</v>
      </c>
      <c r="U691" s="99">
        <v>24</v>
      </c>
      <c r="V691" s="100" t="str">
        <f>VLOOKUP(D691,TIPOLOGIA!A:F,5,0)</f>
        <v>INTERMEDIA</v>
      </c>
      <c r="W691" s="100" t="str">
        <f>VLOOKUP(D691,TIPOLOGIA!A:F,6,0)</f>
        <v>TERRESTRE</v>
      </c>
      <c r="X691" s="99" t="s">
        <v>1464</v>
      </c>
      <c r="Y691" s="99">
        <v>1</v>
      </c>
      <c r="Z691" s="102">
        <f>IF(T691="SOPORTE_TELEFÓNICO",'TARIFAS 2025'!$B$14,IF(V691="PRINCIPAL",'TARIFAS 2025'!$B$11,IF(V691="INTERMEDIA",'TARIFAS 2025'!$C$11,IF(V691="LEJANA",'TARIFAS 2025'!$D$11))))</f>
        <v>36351</v>
      </c>
      <c r="AA691" s="102">
        <f t="shared" si="10"/>
        <v>36351</v>
      </c>
      <c r="AB691" s="91"/>
      <c r="AC691" s="91"/>
      <c r="AD691" s="91"/>
      <c r="AE691" s="91"/>
      <c r="AF691" s="91"/>
      <c r="AG691" s="91"/>
      <c r="AH691" s="91"/>
      <c r="AI691" s="91"/>
      <c r="AJ691" s="91"/>
      <c r="AK691" s="91"/>
      <c r="AL691" s="91"/>
      <c r="AM691" s="91"/>
      <c r="AN691" s="91"/>
      <c r="AO691" s="91"/>
      <c r="AP691" s="91"/>
      <c r="AQ691" s="91"/>
      <c r="AR691" s="91"/>
      <c r="AS691" s="91"/>
      <c r="AT691" s="91"/>
      <c r="AU691" s="91"/>
      <c r="AV691" s="91"/>
      <c r="AW691" s="91"/>
      <c r="AX691" s="91"/>
      <c r="AY691" s="91"/>
      <c r="AZ691" s="91"/>
      <c r="BA691" s="91"/>
      <c r="BB691" s="91"/>
      <c r="BC691" s="91"/>
      <c r="BD691" s="91"/>
      <c r="BE691" s="91"/>
      <c r="BF691" s="91"/>
      <c r="BG691" s="91"/>
    </row>
    <row r="692" spans="1:59" ht="15.6" x14ac:dyDescent="0.3">
      <c r="A692" s="99" t="s">
        <v>95</v>
      </c>
      <c r="B692" s="100" t="str">
        <f>VLOOKUP(A692,'CENTROS DE COSTOS'!A:D,2,0)</f>
        <v>0036-0001</v>
      </c>
      <c r="C692" s="100" t="str">
        <f>VLOOKUP(A692,'CENTROS DE COSTOS'!A:D,3,0)</f>
        <v>Wompi Costa</v>
      </c>
      <c r="D692" s="99">
        <v>70001</v>
      </c>
      <c r="E692" s="99">
        <v>3111207</v>
      </c>
      <c r="F692" s="99">
        <v>75388</v>
      </c>
      <c r="G692" s="100" t="s">
        <v>33</v>
      </c>
      <c r="H692" s="99" t="s">
        <v>504</v>
      </c>
      <c r="I692" s="99" t="s">
        <v>95</v>
      </c>
      <c r="J692" s="99" t="s">
        <v>2145</v>
      </c>
      <c r="K692" s="100" t="s">
        <v>1170</v>
      </c>
      <c r="L692" s="99" t="s">
        <v>7722</v>
      </c>
      <c r="M692" s="101">
        <v>46000.333333333343</v>
      </c>
      <c r="N692" s="101">
        <v>46001.662499999999</v>
      </c>
      <c r="O692" s="100" t="s">
        <v>35</v>
      </c>
      <c r="P692" s="100" t="s">
        <v>35</v>
      </c>
      <c r="Q692" s="99" t="s">
        <v>1414</v>
      </c>
      <c r="R692" s="99" t="s">
        <v>1415</v>
      </c>
      <c r="S692" s="99" t="s">
        <v>9809</v>
      </c>
      <c r="T692" s="99" t="s">
        <v>1172</v>
      </c>
      <c r="U692" s="99">
        <v>32</v>
      </c>
      <c r="V692" s="100" t="str">
        <f>VLOOKUP(D692,TIPOLOGIA!A:F,5,0)</f>
        <v>PRINCIPAL</v>
      </c>
      <c r="W692" s="100" t="str">
        <f>VLOOKUP(D692,TIPOLOGIA!A:F,6,0)</f>
        <v>TERRESTRE</v>
      </c>
      <c r="X692" s="99" t="s">
        <v>1176</v>
      </c>
      <c r="Y692" s="99">
        <v>1</v>
      </c>
      <c r="Z692" s="102">
        <f>IF(T692="SOPORTE_TELEFÓNICO",'TARIFAS 2025'!$B$14,IF(V692="PRINCIPAL",'TARIFAS 2025'!$B$11,IF(V692="INTERMEDIA",'TARIFAS 2025'!$C$11,IF(V692="LEJANA",'TARIFAS 2025'!$D$11))))</f>
        <v>31419</v>
      </c>
      <c r="AA692" s="102">
        <f t="shared" si="10"/>
        <v>31419</v>
      </c>
      <c r="AB692" s="91"/>
      <c r="AC692" s="91"/>
      <c r="AD692" s="91"/>
      <c r="AE692" s="91"/>
      <c r="AF692" s="91"/>
      <c r="AG692" s="91"/>
      <c r="AH692" s="91"/>
      <c r="AI692" s="91"/>
      <c r="AJ692" s="91"/>
      <c r="AK692" s="91"/>
      <c r="AL692" s="91"/>
      <c r="AM692" s="91"/>
      <c r="AN692" s="91"/>
      <c r="AO692" s="91"/>
      <c r="AP692" s="91"/>
      <c r="AQ692" s="91"/>
      <c r="AR692" s="91"/>
      <c r="AS692" s="91"/>
      <c r="AT692" s="91"/>
      <c r="AU692" s="91"/>
      <c r="AV692" s="91"/>
      <c r="AW692" s="91"/>
      <c r="AX692" s="91"/>
      <c r="AY692" s="91"/>
      <c r="AZ692" s="91"/>
      <c r="BA692" s="91"/>
      <c r="BB692" s="91"/>
      <c r="BC692" s="91"/>
      <c r="BD692" s="91"/>
      <c r="BE692" s="91"/>
      <c r="BF692" s="91"/>
      <c r="BG692" s="91"/>
    </row>
    <row r="693" spans="1:59" ht="15.6" x14ac:dyDescent="0.3">
      <c r="A693" s="99" t="s">
        <v>74</v>
      </c>
      <c r="B693" s="100" t="str">
        <f>VLOOKUP(A693,'CENTROS DE COSTOS'!A:D,2,0)</f>
        <v>0036-0007</v>
      </c>
      <c r="C693" s="100" t="str">
        <f>VLOOKUP(A693,'CENTROS DE COSTOS'!A:D,3,0)</f>
        <v>Wompi Santander</v>
      </c>
      <c r="D693" s="99">
        <v>68001</v>
      </c>
      <c r="E693" s="99">
        <v>3121111</v>
      </c>
      <c r="F693" s="99">
        <v>28179</v>
      </c>
      <c r="G693" s="100" t="s">
        <v>33</v>
      </c>
      <c r="H693" s="99" t="s">
        <v>963</v>
      </c>
      <c r="I693" s="99" t="s">
        <v>74</v>
      </c>
      <c r="J693" s="99" t="s">
        <v>6244</v>
      </c>
      <c r="K693" s="100" t="s">
        <v>1170</v>
      </c>
      <c r="L693" s="99" t="s">
        <v>7723</v>
      </c>
      <c r="M693" s="101">
        <v>46001.449305555558</v>
      </c>
      <c r="N693" s="101">
        <v>46001.665972222218</v>
      </c>
      <c r="O693" s="100" t="s">
        <v>35</v>
      </c>
      <c r="P693" s="100" t="s">
        <v>35</v>
      </c>
      <c r="Q693" s="99" t="s">
        <v>1414</v>
      </c>
      <c r="R693" s="99" t="s">
        <v>1415</v>
      </c>
      <c r="S693" s="99" t="s">
        <v>9810</v>
      </c>
      <c r="T693" s="99" t="s">
        <v>1172</v>
      </c>
      <c r="U693" s="99">
        <v>48</v>
      </c>
      <c r="V693" s="100" t="str">
        <f>VLOOKUP(D693,TIPOLOGIA!A:F,5,0)</f>
        <v>PRINCIPAL</v>
      </c>
      <c r="W693" s="100" t="str">
        <f>VLOOKUP(D693,TIPOLOGIA!A:F,6,0)</f>
        <v>TERRESTRE</v>
      </c>
      <c r="X693" s="99" t="s">
        <v>1182</v>
      </c>
      <c r="Y693" s="99">
        <v>1</v>
      </c>
      <c r="Z693" s="102">
        <f>IF(T693="SOPORTE_TELEFÓNICO",'TARIFAS 2025'!$B$14,IF(V693="PRINCIPAL",'TARIFAS 2025'!$B$11,IF(V693="INTERMEDIA",'TARIFAS 2025'!$C$11,IF(V693="LEJANA",'TARIFAS 2025'!$D$11))))</f>
        <v>31419</v>
      </c>
      <c r="AA693" s="102">
        <f t="shared" si="10"/>
        <v>31419</v>
      </c>
      <c r="AB693" s="91"/>
      <c r="AC693" s="91"/>
      <c r="AD693" s="91"/>
      <c r="AE693" s="91"/>
      <c r="AF693" s="91"/>
      <c r="AG693" s="91"/>
      <c r="AH693" s="91"/>
      <c r="AI693" s="91"/>
      <c r="AJ693" s="91"/>
      <c r="AK693" s="91"/>
      <c r="AL693" s="91"/>
      <c r="AM693" s="91"/>
      <c r="AN693" s="91"/>
      <c r="AO693" s="91"/>
      <c r="AP693" s="91"/>
      <c r="AQ693" s="91"/>
      <c r="AR693" s="91"/>
      <c r="AS693" s="91"/>
      <c r="AT693" s="91"/>
      <c r="AU693" s="91"/>
      <c r="AV693" s="91"/>
      <c r="AW693" s="91"/>
      <c r="AX693" s="91"/>
      <c r="AY693" s="91"/>
      <c r="AZ693" s="91"/>
      <c r="BA693" s="91"/>
      <c r="BB693" s="91"/>
      <c r="BC693" s="91"/>
      <c r="BD693" s="91"/>
      <c r="BE693" s="91"/>
      <c r="BF693" s="91"/>
      <c r="BG693" s="91"/>
    </row>
    <row r="694" spans="1:59" ht="15.6" x14ac:dyDescent="0.3">
      <c r="A694" s="99" t="s">
        <v>77</v>
      </c>
      <c r="B694" s="100" t="str">
        <f>VLOOKUP(A694,'CENTROS DE COSTOS'!A:D,2,0)</f>
        <v>0036-0003</v>
      </c>
      <c r="C694" s="100" t="str">
        <f>VLOOKUP(A694,'CENTROS DE COSTOS'!A:D,3,0)</f>
        <v>Wompi Suroccidente</v>
      </c>
      <c r="D694" s="99">
        <v>76248</v>
      </c>
      <c r="E694" s="99">
        <v>3099027</v>
      </c>
      <c r="F694" s="99">
        <v>27592</v>
      </c>
      <c r="G694" s="100" t="s">
        <v>33</v>
      </c>
      <c r="H694" s="99" t="s">
        <v>1101</v>
      </c>
      <c r="I694" s="99" t="s">
        <v>1113</v>
      </c>
      <c r="J694" s="99" t="s">
        <v>1487</v>
      </c>
      <c r="K694" s="100" t="s">
        <v>1170</v>
      </c>
      <c r="L694" s="99" t="s">
        <v>7724</v>
      </c>
      <c r="M694" s="101">
        <v>45994.667361111111</v>
      </c>
      <c r="N694" s="101">
        <v>46001.668749999997</v>
      </c>
      <c r="O694" s="100" t="s">
        <v>35</v>
      </c>
      <c r="P694" s="100" t="s">
        <v>35</v>
      </c>
      <c r="Q694" s="99" t="s">
        <v>1414</v>
      </c>
      <c r="R694" s="99" t="s">
        <v>1415</v>
      </c>
      <c r="S694" s="99" t="s">
        <v>9811</v>
      </c>
      <c r="T694" s="99" t="s">
        <v>1416</v>
      </c>
      <c r="U694" s="99">
        <v>64</v>
      </c>
      <c r="V694" s="100" t="str">
        <f>VLOOKUP(D694,TIPOLOGIA!A:F,5,0)</f>
        <v>INTERMEDIA</v>
      </c>
      <c r="W694" s="100" t="str">
        <f>VLOOKUP(D694,TIPOLOGIA!A:F,6,0)</f>
        <v>TERRESTRE</v>
      </c>
      <c r="X694" s="99" t="s">
        <v>1464</v>
      </c>
      <c r="Y694" s="99">
        <v>1</v>
      </c>
      <c r="Z694" s="102">
        <f>IF(T694="SOPORTE_TELEFÓNICO",'TARIFAS 2025'!$B$14,IF(V694="PRINCIPAL",'TARIFAS 2025'!$B$11,IF(V694="INTERMEDIA",'TARIFAS 2025'!$C$11,IF(V694="LEJANA",'TARIFAS 2025'!$D$11))))</f>
        <v>36351</v>
      </c>
      <c r="AA694" s="102">
        <f t="shared" si="10"/>
        <v>36351</v>
      </c>
      <c r="AB694" s="91"/>
      <c r="AC694" s="91"/>
      <c r="AD694" s="91"/>
      <c r="AE694" s="91"/>
      <c r="AF694" s="91"/>
      <c r="AG694" s="91"/>
      <c r="AH694" s="91"/>
      <c r="AI694" s="91"/>
      <c r="AJ694" s="91"/>
      <c r="AK694" s="91"/>
      <c r="AL694" s="91"/>
      <c r="AM694" s="91"/>
      <c r="AN694" s="91"/>
      <c r="AO694" s="91"/>
      <c r="AP694" s="91"/>
      <c r="AQ694" s="91"/>
      <c r="AR694" s="91"/>
      <c r="AS694" s="91"/>
      <c r="AT694" s="91"/>
      <c r="AU694" s="91"/>
      <c r="AV694" s="91"/>
      <c r="AW694" s="91"/>
      <c r="AX694" s="91"/>
      <c r="AY694" s="91"/>
      <c r="AZ694" s="91"/>
      <c r="BA694" s="91"/>
      <c r="BB694" s="91"/>
      <c r="BC694" s="91"/>
      <c r="BD694" s="91"/>
      <c r="BE694" s="91"/>
      <c r="BF694" s="91"/>
      <c r="BG694" s="91"/>
    </row>
    <row r="695" spans="1:59" ht="15.6" x14ac:dyDescent="0.3">
      <c r="A695" s="99" t="s">
        <v>77</v>
      </c>
      <c r="B695" s="100" t="str">
        <f>VLOOKUP(A695,'CENTROS DE COSTOS'!A:D,2,0)</f>
        <v>0036-0003</v>
      </c>
      <c r="C695" s="100" t="str">
        <f>VLOOKUP(A695,'CENTROS DE COSTOS'!A:D,3,0)</f>
        <v>Wompi Suroccidente</v>
      </c>
      <c r="D695" s="99">
        <v>76563</v>
      </c>
      <c r="E695" s="99">
        <v>3099401</v>
      </c>
      <c r="F695" s="99">
        <v>33536</v>
      </c>
      <c r="G695" s="100" t="s">
        <v>33</v>
      </c>
      <c r="H695" s="99" t="s">
        <v>1101</v>
      </c>
      <c r="I695" s="99" t="s">
        <v>1123</v>
      </c>
      <c r="J695" s="99" t="s">
        <v>6245</v>
      </c>
      <c r="K695" s="100" t="s">
        <v>1170</v>
      </c>
      <c r="L695" s="99" t="s">
        <v>7725</v>
      </c>
      <c r="M695" s="101">
        <v>45994.691666666673</v>
      </c>
      <c r="N695" s="101">
        <v>46001.671527777777</v>
      </c>
      <c r="O695" s="100" t="s">
        <v>35</v>
      </c>
      <c r="P695" s="100" t="s">
        <v>35</v>
      </c>
      <c r="Q695" s="99" t="s">
        <v>1414</v>
      </c>
      <c r="R695" s="99" t="s">
        <v>1415</v>
      </c>
      <c r="S695" s="99" t="s">
        <v>9812</v>
      </c>
      <c r="T695" s="99" t="s">
        <v>1416</v>
      </c>
      <c r="U695" s="99">
        <v>56</v>
      </c>
      <c r="V695" s="100" t="str">
        <f>VLOOKUP(D695,TIPOLOGIA!A:F,5,0)</f>
        <v>INTERMEDIA</v>
      </c>
      <c r="W695" s="100" t="str">
        <f>VLOOKUP(D695,TIPOLOGIA!A:F,6,0)</f>
        <v>TERRESTRE</v>
      </c>
      <c r="X695" s="99" t="s">
        <v>1464</v>
      </c>
      <c r="Y695" s="99">
        <v>1</v>
      </c>
      <c r="Z695" s="102">
        <f>IF(T695="SOPORTE_TELEFÓNICO",'TARIFAS 2025'!$B$14,IF(V695="PRINCIPAL",'TARIFAS 2025'!$B$11,IF(V695="INTERMEDIA",'TARIFAS 2025'!$C$11,IF(V695="LEJANA",'TARIFAS 2025'!$D$11))))</f>
        <v>36351</v>
      </c>
      <c r="AA695" s="102">
        <f t="shared" ref="AA695:AA758" si="11">Z695*Y695</f>
        <v>36351</v>
      </c>
      <c r="AB695" s="91"/>
      <c r="AC695" s="91"/>
      <c r="AD695" s="91"/>
      <c r="AE695" s="91"/>
      <c r="AF695" s="91"/>
      <c r="AG695" s="91"/>
      <c r="AH695" s="91"/>
      <c r="AI695" s="91"/>
      <c r="AJ695" s="91"/>
      <c r="AK695" s="91"/>
      <c r="AL695" s="91"/>
      <c r="AM695" s="91"/>
      <c r="AN695" s="91"/>
      <c r="AO695" s="91"/>
      <c r="AP695" s="91"/>
      <c r="AQ695" s="91"/>
      <c r="AR695" s="91"/>
      <c r="AS695" s="91"/>
      <c r="AT695" s="91"/>
      <c r="AU695" s="91"/>
      <c r="AV695" s="91"/>
      <c r="AW695" s="91"/>
      <c r="AX695" s="91"/>
      <c r="AY695" s="91"/>
      <c r="AZ695" s="91"/>
      <c r="BA695" s="91"/>
      <c r="BB695" s="91"/>
      <c r="BC695" s="91"/>
      <c r="BD695" s="91"/>
      <c r="BE695" s="91"/>
      <c r="BF695" s="91"/>
      <c r="BG695" s="91"/>
    </row>
    <row r="696" spans="1:59" ht="15.6" x14ac:dyDescent="0.3">
      <c r="A696" s="99" t="s">
        <v>95</v>
      </c>
      <c r="B696" s="100" t="str">
        <f>VLOOKUP(A696,'CENTROS DE COSTOS'!A:D,2,0)</f>
        <v>0036-0001</v>
      </c>
      <c r="C696" s="100" t="str">
        <f>VLOOKUP(A696,'CENTROS DE COSTOS'!A:D,3,0)</f>
        <v>Wompi Costa</v>
      </c>
      <c r="D696" s="99">
        <v>70001</v>
      </c>
      <c r="E696" s="99">
        <v>3110285</v>
      </c>
      <c r="F696" s="99">
        <v>66724</v>
      </c>
      <c r="G696" s="100" t="s">
        <v>33</v>
      </c>
      <c r="H696" s="99" t="s">
        <v>504</v>
      </c>
      <c r="I696" s="99" t="s">
        <v>95</v>
      </c>
      <c r="J696" s="99" t="s">
        <v>6246</v>
      </c>
      <c r="K696" s="100" t="s">
        <v>1170</v>
      </c>
      <c r="L696" s="99" t="s">
        <v>7726</v>
      </c>
      <c r="M696" s="101">
        <v>46000.333333333343</v>
      </c>
      <c r="N696" s="101">
        <v>46001.686111111107</v>
      </c>
      <c r="O696" s="100" t="s">
        <v>35</v>
      </c>
      <c r="P696" s="100" t="s">
        <v>35</v>
      </c>
      <c r="Q696" s="99" t="s">
        <v>1414</v>
      </c>
      <c r="R696" s="99" t="s">
        <v>1415</v>
      </c>
      <c r="S696" s="99" t="s">
        <v>9813</v>
      </c>
      <c r="T696" s="99" t="s">
        <v>1172</v>
      </c>
      <c r="U696" s="99">
        <v>64</v>
      </c>
      <c r="V696" s="100" t="str">
        <f>VLOOKUP(D696,TIPOLOGIA!A:F,5,0)</f>
        <v>PRINCIPAL</v>
      </c>
      <c r="W696" s="100" t="str">
        <f>VLOOKUP(D696,TIPOLOGIA!A:F,6,0)</f>
        <v>TERRESTRE</v>
      </c>
      <c r="X696" s="99" t="s">
        <v>1176</v>
      </c>
      <c r="Y696" s="99">
        <v>1</v>
      </c>
      <c r="Z696" s="102">
        <f>IF(T696="SOPORTE_TELEFÓNICO",'TARIFAS 2025'!$B$14,IF(V696="PRINCIPAL",'TARIFAS 2025'!$B$11,IF(V696="INTERMEDIA",'TARIFAS 2025'!$C$11,IF(V696="LEJANA",'TARIFAS 2025'!$D$11))))</f>
        <v>31419</v>
      </c>
      <c r="AA696" s="102">
        <f t="shared" si="11"/>
        <v>31419</v>
      </c>
      <c r="AB696" s="91"/>
      <c r="AC696" s="91"/>
      <c r="AD696" s="91"/>
      <c r="AE696" s="91"/>
      <c r="AF696" s="91"/>
      <c r="AG696" s="91"/>
      <c r="AH696" s="91"/>
      <c r="AI696" s="91"/>
      <c r="AJ696" s="91"/>
      <c r="AK696" s="91"/>
      <c r="AL696" s="91"/>
      <c r="AM696" s="91"/>
      <c r="AN696" s="91"/>
      <c r="AO696" s="91"/>
      <c r="AP696" s="91"/>
      <c r="AQ696" s="91"/>
      <c r="AR696" s="91"/>
      <c r="AS696" s="91"/>
      <c r="AT696" s="91"/>
      <c r="AU696" s="91"/>
      <c r="AV696" s="91"/>
      <c r="AW696" s="91"/>
      <c r="AX696" s="91"/>
      <c r="AY696" s="91"/>
      <c r="AZ696" s="91"/>
      <c r="BA696" s="91"/>
      <c r="BB696" s="91"/>
      <c r="BC696" s="91"/>
      <c r="BD696" s="91"/>
      <c r="BE696" s="91"/>
      <c r="BF696" s="91"/>
      <c r="BG696" s="91"/>
    </row>
    <row r="697" spans="1:59" ht="15.6" x14ac:dyDescent="0.3">
      <c r="A697" s="99" t="s">
        <v>88</v>
      </c>
      <c r="B697" s="100" t="str">
        <f>VLOOKUP(A697,'CENTROS DE COSTOS'!A:D,2,0)</f>
        <v>0036-0005</v>
      </c>
      <c r="C697" s="100" t="str">
        <f>VLOOKUP(A697,'CENTROS DE COSTOS'!A:D,3,0)</f>
        <v>Wompi Noroccidente</v>
      </c>
      <c r="D697" s="99">
        <v>5001</v>
      </c>
      <c r="E697" s="99">
        <v>3093946</v>
      </c>
      <c r="F697" s="99">
        <v>72542</v>
      </c>
      <c r="G697" s="100" t="s">
        <v>33</v>
      </c>
      <c r="H697" s="99" t="s">
        <v>120</v>
      </c>
      <c r="I697" s="99" t="s">
        <v>88</v>
      </c>
      <c r="J697" s="99" t="s">
        <v>2003</v>
      </c>
      <c r="K697" s="100" t="s">
        <v>1170</v>
      </c>
      <c r="L697" s="99" t="s">
        <v>7727</v>
      </c>
      <c r="M697" s="101">
        <v>45994.333333333343</v>
      </c>
      <c r="N697" s="101">
        <v>46001.686111111107</v>
      </c>
      <c r="O697" s="100" t="s">
        <v>35</v>
      </c>
      <c r="P697" s="100" t="s">
        <v>35</v>
      </c>
      <c r="Q697" s="99" t="s">
        <v>1414</v>
      </c>
      <c r="R697" s="99" t="s">
        <v>1415</v>
      </c>
      <c r="S697" s="99" t="s">
        <v>9814</v>
      </c>
      <c r="T697" s="99" t="s">
        <v>9139</v>
      </c>
      <c r="U697" s="99">
        <v>48</v>
      </c>
      <c r="V697" s="100" t="str">
        <f>VLOOKUP(D697,TIPOLOGIA!A:F,5,0)</f>
        <v>PRINCIPAL</v>
      </c>
      <c r="W697" s="100" t="str">
        <f>VLOOKUP(D697,TIPOLOGIA!A:F,6,0)</f>
        <v>TERRESTRE</v>
      </c>
      <c r="X697" s="99" t="s">
        <v>1417</v>
      </c>
      <c r="Y697" s="99">
        <v>1</v>
      </c>
      <c r="Z697" s="102">
        <f>IF(T697="SOPORTE_TELEFÓNICO",'TARIFAS 2025'!$B$14,IF(V697="PRINCIPAL",'TARIFAS 2025'!$B$11,IF(V697="INTERMEDIA",'TARIFAS 2025'!$C$11,IF(V697="LEJANA",'TARIFAS 2025'!$D$11))))</f>
        <v>31419</v>
      </c>
      <c r="AA697" s="102">
        <f t="shared" si="11"/>
        <v>31419</v>
      </c>
      <c r="AB697" s="91"/>
      <c r="AC697" s="91"/>
      <c r="AD697" s="91"/>
      <c r="AE697" s="91"/>
      <c r="AF697" s="91"/>
      <c r="AG697" s="91"/>
      <c r="AH697" s="91"/>
      <c r="AI697" s="91"/>
      <c r="AJ697" s="91"/>
      <c r="AK697" s="91"/>
      <c r="AL697" s="91"/>
      <c r="AM697" s="91"/>
      <c r="AN697" s="91"/>
      <c r="AO697" s="91"/>
      <c r="AP697" s="91"/>
      <c r="AQ697" s="91"/>
      <c r="AR697" s="91"/>
      <c r="AS697" s="91"/>
      <c r="AT697" s="91"/>
      <c r="AU697" s="91"/>
      <c r="AV697" s="91"/>
      <c r="AW697" s="91"/>
      <c r="AX697" s="91"/>
      <c r="AY697" s="91"/>
      <c r="AZ697" s="91"/>
      <c r="BA697" s="91"/>
      <c r="BB697" s="91"/>
      <c r="BC697" s="91"/>
      <c r="BD697" s="91"/>
      <c r="BE697" s="91"/>
      <c r="BF697" s="91"/>
      <c r="BG697" s="91"/>
    </row>
    <row r="698" spans="1:59" ht="15.6" x14ac:dyDescent="0.3">
      <c r="A698" s="99" t="s">
        <v>74</v>
      </c>
      <c r="B698" s="100" t="str">
        <f>VLOOKUP(A698,'CENTROS DE COSTOS'!A:D,2,0)</f>
        <v>0036-0007</v>
      </c>
      <c r="C698" s="100" t="str">
        <f>VLOOKUP(A698,'CENTROS DE COSTOS'!A:D,3,0)</f>
        <v>Wompi Santander</v>
      </c>
      <c r="D698" s="99">
        <v>68001</v>
      </c>
      <c r="E698" s="99">
        <v>3120942</v>
      </c>
      <c r="F698" s="99">
        <v>57291</v>
      </c>
      <c r="G698" s="100" t="s">
        <v>33</v>
      </c>
      <c r="H698" s="99" t="s">
        <v>963</v>
      </c>
      <c r="I698" s="99" t="s">
        <v>74</v>
      </c>
      <c r="J698" s="99" t="s">
        <v>3519</v>
      </c>
      <c r="K698" s="100" t="s">
        <v>1170</v>
      </c>
      <c r="L698" s="99" t="s">
        <v>7728</v>
      </c>
      <c r="M698" s="101">
        <v>46001.436805555553</v>
      </c>
      <c r="N698" s="101">
        <v>46001.704861111109</v>
      </c>
      <c r="O698" s="100" t="s">
        <v>35</v>
      </c>
      <c r="P698" s="100" t="s">
        <v>35</v>
      </c>
      <c r="Q698" s="99" t="s">
        <v>1414</v>
      </c>
      <c r="R698" s="99" t="s">
        <v>1415</v>
      </c>
      <c r="S698" s="99" t="s">
        <v>9815</v>
      </c>
      <c r="T698" s="99" t="s">
        <v>1172</v>
      </c>
      <c r="U698" s="99">
        <v>32</v>
      </c>
      <c r="V698" s="100" t="str">
        <f>VLOOKUP(D698,TIPOLOGIA!A:F,5,0)</f>
        <v>PRINCIPAL</v>
      </c>
      <c r="W698" s="100" t="str">
        <f>VLOOKUP(D698,TIPOLOGIA!A:F,6,0)</f>
        <v>TERRESTRE</v>
      </c>
      <c r="X698" s="99" t="s">
        <v>1182</v>
      </c>
      <c r="Y698" s="99">
        <v>1</v>
      </c>
      <c r="Z698" s="102">
        <f>IF(T698="SOPORTE_TELEFÓNICO",'TARIFAS 2025'!$B$14,IF(V698="PRINCIPAL",'TARIFAS 2025'!$B$11,IF(V698="INTERMEDIA",'TARIFAS 2025'!$C$11,IF(V698="LEJANA",'TARIFAS 2025'!$D$11))))</f>
        <v>31419</v>
      </c>
      <c r="AA698" s="102">
        <f t="shared" si="11"/>
        <v>31419</v>
      </c>
      <c r="AB698" s="91"/>
      <c r="AC698" s="91"/>
      <c r="AD698" s="91"/>
      <c r="AE698" s="91"/>
      <c r="AF698" s="91"/>
      <c r="AG698" s="91"/>
      <c r="AH698" s="91"/>
      <c r="AI698" s="91"/>
      <c r="AJ698" s="91"/>
      <c r="AK698" s="91"/>
      <c r="AL698" s="91"/>
      <c r="AM698" s="91"/>
      <c r="AN698" s="91"/>
      <c r="AO698" s="91"/>
      <c r="AP698" s="91"/>
      <c r="AQ698" s="91"/>
      <c r="AR698" s="91"/>
      <c r="AS698" s="91"/>
      <c r="AT698" s="91"/>
      <c r="AU698" s="91"/>
      <c r="AV698" s="91"/>
      <c r="AW698" s="91"/>
      <c r="AX698" s="91"/>
      <c r="AY698" s="91"/>
      <c r="AZ698" s="91"/>
      <c r="BA698" s="91"/>
      <c r="BB698" s="91"/>
      <c r="BC698" s="91"/>
      <c r="BD698" s="91"/>
      <c r="BE698" s="91"/>
      <c r="BF698" s="91"/>
      <c r="BG698" s="91"/>
    </row>
    <row r="699" spans="1:59" ht="15.6" x14ac:dyDescent="0.3">
      <c r="A699" s="99" t="s">
        <v>71</v>
      </c>
      <c r="B699" s="100" t="str">
        <f>VLOOKUP(A699,'CENTROS DE COSTOS'!A:D,2,0)</f>
        <v>0036-0004</v>
      </c>
      <c r="C699" s="100" t="str">
        <f>VLOOKUP(A699,'CENTROS DE COSTOS'!A:D,3,0)</f>
        <v>Wompi Centro</v>
      </c>
      <c r="D699" s="99">
        <v>11001</v>
      </c>
      <c r="E699" s="99">
        <v>3110213</v>
      </c>
      <c r="F699" s="99">
        <v>49565</v>
      </c>
      <c r="G699" s="100" t="s">
        <v>33</v>
      </c>
      <c r="H699" s="99" t="s">
        <v>618</v>
      </c>
      <c r="I699" s="99" t="s">
        <v>71</v>
      </c>
      <c r="J699" s="99" t="s">
        <v>6247</v>
      </c>
      <c r="K699" s="100" t="s">
        <v>1170</v>
      </c>
      <c r="L699" s="99" t="s">
        <v>7729</v>
      </c>
      <c r="M699" s="101">
        <v>46000.333333333343</v>
      </c>
      <c r="N699" s="101">
        <v>46002.316666666673</v>
      </c>
      <c r="O699" s="100" t="s">
        <v>35</v>
      </c>
      <c r="P699" s="100" t="s">
        <v>35</v>
      </c>
      <c r="Q699" s="99" t="s">
        <v>1414</v>
      </c>
      <c r="R699" s="99" t="s">
        <v>1415</v>
      </c>
      <c r="S699" s="99" t="s">
        <v>9816</v>
      </c>
      <c r="T699" s="99" t="s">
        <v>1172</v>
      </c>
      <c r="U699" s="99">
        <v>32</v>
      </c>
      <c r="V699" s="100" t="str">
        <f>VLOOKUP(D699,TIPOLOGIA!A:F,5,0)</f>
        <v>PRINCIPAL</v>
      </c>
      <c r="W699" s="100" t="str">
        <f>VLOOKUP(D699,TIPOLOGIA!A:F,6,0)</f>
        <v>TERRESTRE</v>
      </c>
      <c r="X699" s="99" t="s">
        <v>1191</v>
      </c>
      <c r="Y699" s="99">
        <v>1</v>
      </c>
      <c r="Z699" s="102">
        <f>IF(T699="SOPORTE_TELEFÓNICO",'TARIFAS 2025'!$B$14,IF(V699="PRINCIPAL",'TARIFAS 2025'!$B$11,IF(V699="INTERMEDIA",'TARIFAS 2025'!$C$11,IF(V699="LEJANA",'TARIFAS 2025'!$D$11))))</f>
        <v>31419</v>
      </c>
      <c r="AA699" s="102">
        <f t="shared" si="11"/>
        <v>31419</v>
      </c>
      <c r="AB699" s="91"/>
      <c r="AC699" s="91"/>
      <c r="AD699" s="91"/>
      <c r="AE699" s="91"/>
      <c r="AF699" s="91"/>
      <c r="AG699" s="91"/>
      <c r="AH699" s="91"/>
      <c r="AI699" s="91"/>
      <c r="AJ699" s="91"/>
      <c r="AK699" s="91"/>
      <c r="AL699" s="91"/>
      <c r="AM699" s="91"/>
      <c r="AN699" s="91"/>
      <c r="AO699" s="91"/>
      <c r="AP699" s="91"/>
      <c r="AQ699" s="91"/>
      <c r="AR699" s="91"/>
      <c r="AS699" s="91"/>
      <c r="AT699" s="91"/>
      <c r="AU699" s="91"/>
      <c r="AV699" s="91"/>
      <c r="AW699" s="91"/>
      <c r="AX699" s="91"/>
      <c r="AY699" s="91"/>
      <c r="AZ699" s="91"/>
      <c r="BA699" s="91"/>
      <c r="BB699" s="91"/>
      <c r="BC699" s="91"/>
      <c r="BD699" s="91"/>
      <c r="BE699" s="91"/>
      <c r="BF699" s="91"/>
      <c r="BG699" s="91"/>
    </row>
    <row r="700" spans="1:59" ht="15.6" x14ac:dyDescent="0.3">
      <c r="A700" s="99" t="s">
        <v>90</v>
      </c>
      <c r="B700" s="100" t="str">
        <f>VLOOKUP(A700,'CENTROS DE COSTOS'!A:D,2,0)</f>
        <v>0036-0006</v>
      </c>
      <c r="C700" s="100" t="str">
        <f>VLOOKUP(A700,'CENTROS DE COSTOS'!A:D,3,0)</f>
        <v>Wompi Oriente</v>
      </c>
      <c r="D700" s="99">
        <v>41001</v>
      </c>
      <c r="E700" s="99">
        <v>3110176</v>
      </c>
      <c r="F700" s="99">
        <v>80033</v>
      </c>
      <c r="G700" s="100" t="s">
        <v>33</v>
      </c>
      <c r="H700" s="99" t="s">
        <v>740</v>
      </c>
      <c r="I700" s="99" t="s">
        <v>90</v>
      </c>
      <c r="J700" s="99" t="s">
        <v>6248</v>
      </c>
      <c r="K700" s="100" t="s">
        <v>1170</v>
      </c>
      <c r="L700" s="99" t="s">
        <v>7730</v>
      </c>
      <c r="M700" s="101">
        <v>46000.333333333343</v>
      </c>
      <c r="N700" s="101">
        <v>46002.322222222218</v>
      </c>
      <c r="O700" s="100" t="s">
        <v>35</v>
      </c>
      <c r="P700" s="100" t="s">
        <v>35</v>
      </c>
      <c r="Q700" s="99" t="s">
        <v>1414</v>
      </c>
      <c r="R700" s="99" t="s">
        <v>1415</v>
      </c>
      <c r="S700" s="99" t="s">
        <v>9817</v>
      </c>
      <c r="T700" s="99" t="s">
        <v>1172</v>
      </c>
      <c r="U700" s="99">
        <v>8</v>
      </c>
      <c r="V700" s="100" t="str">
        <f>VLOOKUP(D700,TIPOLOGIA!A:F,5,0)</f>
        <v>PRINCIPAL</v>
      </c>
      <c r="W700" s="100" t="str">
        <f>VLOOKUP(D700,TIPOLOGIA!A:F,6,0)</f>
        <v>TERRESTRE</v>
      </c>
      <c r="X700" s="99" t="s">
        <v>1214</v>
      </c>
      <c r="Y700" s="99">
        <v>1</v>
      </c>
      <c r="Z700" s="102">
        <f>IF(T700="SOPORTE_TELEFÓNICO",'TARIFAS 2025'!$B$14,IF(V700="PRINCIPAL",'TARIFAS 2025'!$B$11,IF(V700="INTERMEDIA",'TARIFAS 2025'!$C$11,IF(V700="LEJANA",'TARIFAS 2025'!$D$11))))</f>
        <v>31419</v>
      </c>
      <c r="AA700" s="102">
        <f t="shared" si="11"/>
        <v>31419</v>
      </c>
      <c r="AB700" s="91"/>
      <c r="AC700" s="91"/>
      <c r="AD700" s="91"/>
      <c r="AE700" s="91"/>
      <c r="AF700" s="91"/>
      <c r="AG700" s="91"/>
      <c r="AH700" s="91"/>
      <c r="AI700" s="91"/>
      <c r="AJ700" s="91"/>
      <c r="AK700" s="91"/>
      <c r="AL700" s="91"/>
      <c r="AM700" s="91"/>
      <c r="AN700" s="91"/>
      <c r="AO700" s="91"/>
      <c r="AP700" s="91"/>
      <c r="AQ700" s="91"/>
      <c r="AR700" s="91"/>
      <c r="AS700" s="91"/>
      <c r="AT700" s="91"/>
      <c r="AU700" s="91"/>
      <c r="AV700" s="91"/>
      <c r="AW700" s="91"/>
      <c r="AX700" s="91"/>
      <c r="AY700" s="91"/>
      <c r="AZ700" s="91"/>
      <c r="BA700" s="91"/>
      <c r="BB700" s="91"/>
      <c r="BC700" s="91"/>
      <c r="BD700" s="91"/>
      <c r="BE700" s="91"/>
      <c r="BF700" s="91"/>
      <c r="BG700" s="91"/>
    </row>
    <row r="701" spans="1:59" ht="15.6" x14ac:dyDescent="0.3">
      <c r="A701" s="99" t="s">
        <v>90</v>
      </c>
      <c r="B701" s="100" t="str">
        <f>VLOOKUP(A701,'CENTROS DE COSTOS'!A:D,2,0)</f>
        <v>0036-0006</v>
      </c>
      <c r="C701" s="100" t="str">
        <f>VLOOKUP(A701,'CENTROS DE COSTOS'!A:D,3,0)</f>
        <v>Wompi Oriente</v>
      </c>
      <c r="D701" s="99">
        <v>41001</v>
      </c>
      <c r="E701" s="99">
        <v>3110090</v>
      </c>
      <c r="F701" s="99">
        <v>35096</v>
      </c>
      <c r="G701" s="100" t="s">
        <v>33</v>
      </c>
      <c r="H701" s="99" t="s">
        <v>740</v>
      </c>
      <c r="I701" s="99" t="s">
        <v>90</v>
      </c>
      <c r="J701" s="99" t="s">
        <v>6249</v>
      </c>
      <c r="K701" s="100" t="s">
        <v>1170</v>
      </c>
      <c r="L701" s="99" t="s">
        <v>7731</v>
      </c>
      <c r="M701" s="101">
        <v>46000.333333333343</v>
      </c>
      <c r="N701" s="101">
        <v>46002.324305555558</v>
      </c>
      <c r="O701" s="100" t="s">
        <v>35</v>
      </c>
      <c r="P701" s="100" t="s">
        <v>35</v>
      </c>
      <c r="Q701" s="99" t="s">
        <v>1414</v>
      </c>
      <c r="R701" s="99" t="s">
        <v>1415</v>
      </c>
      <c r="S701" s="99" t="s">
        <v>9818</v>
      </c>
      <c r="T701" s="99" t="s">
        <v>1172</v>
      </c>
      <c r="U701" s="99">
        <v>32</v>
      </c>
      <c r="V701" s="100" t="str">
        <f>VLOOKUP(D701,TIPOLOGIA!A:F,5,0)</f>
        <v>PRINCIPAL</v>
      </c>
      <c r="W701" s="100" t="str">
        <f>VLOOKUP(D701,TIPOLOGIA!A:F,6,0)</f>
        <v>TERRESTRE</v>
      </c>
      <c r="X701" s="99" t="s">
        <v>1214</v>
      </c>
      <c r="Y701" s="99">
        <v>1</v>
      </c>
      <c r="Z701" s="102">
        <f>IF(T701="SOPORTE_TELEFÓNICO",'TARIFAS 2025'!$B$14,IF(V701="PRINCIPAL",'TARIFAS 2025'!$B$11,IF(V701="INTERMEDIA",'TARIFAS 2025'!$C$11,IF(V701="LEJANA",'TARIFAS 2025'!$D$11))))</f>
        <v>31419</v>
      </c>
      <c r="AA701" s="102">
        <f t="shared" si="11"/>
        <v>31419</v>
      </c>
      <c r="AB701" s="91"/>
      <c r="AC701" s="91"/>
      <c r="AD701" s="91"/>
      <c r="AE701" s="91"/>
      <c r="AF701" s="91"/>
      <c r="AG701" s="91"/>
      <c r="AH701" s="91"/>
      <c r="AI701" s="91"/>
      <c r="AJ701" s="91"/>
      <c r="AK701" s="91"/>
      <c r="AL701" s="91"/>
      <c r="AM701" s="91"/>
      <c r="AN701" s="91"/>
      <c r="AO701" s="91"/>
      <c r="AP701" s="91"/>
      <c r="AQ701" s="91"/>
      <c r="AR701" s="91"/>
      <c r="AS701" s="91"/>
      <c r="AT701" s="91"/>
      <c r="AU701" s="91"/>
      <c r="AV701" s="91"/>
      <c r="AW701" s="91"/>
      <c r="AX701" s="91"/>
      <c r="AY701" s="91"/>
      <c r="AZ701" s="91"/>
      <c r="BA701" s="91"/>
      <c r="BB701" s="91"/>
      <c r="BC701" s="91"/>
      <c r="BD701" s="91"/>
      <c r="BE701" s="91"/>
      <c r="BF701" s="91"/>
      <c r="BG701" s="91"/>
    </row>
    <row r="702" spans="1:59" ht="15.6" x14ac:dyDescent="0.3">
      <c r="A702" s="99" t="s">
        <v>90</v>
      </c>
      <c r="B702" s="100" t="str">
        <f>VLOOKUP(A702,'CENTROS DE COSTOS'!A:D,2,0)</f>
        <v>0036-0006</v>
      </c>
      <c r="C702" s="100" t="str">
        <f>VLOOKUP(A702,'CENTROS DE COSTOS'!A:D,3,0)</f>
        <v>Wompi Oriente</v>
      </c>
      <c r="D702" s="99">
        <v>41001</v>
      </c>
      <c r="E702" s="99">
        <v>3110362</v>
      </c>
      <c r="F702" s="99">
        <v>80171</v>
      </c>
      <c r="G702" s="100" t="s">
        <v>33</v>
      </c>
      <c r="H702" s="99" t="s">
        <v>740</v>
      </c>
      <c r="I702" s="99" t="s">
        <v>90</v>
      </c>
      <c r="J702" s="99" t="s">
        <v>6250</v>
      </c>
      <c r="K702" s="100" t="s">
        <v>1170</v>
      </c>
      <c r="L702" s="99" t="s">
        <v>7732</v>
      </c>
      <c r="M702" s="101">
        <v>46000.333333333343</v>
      </c>
      <c r="N702" s="101">
        <v>46002.326388888891</v>
      </c>
      <c r="O702" s="100" t="s">
        <v>35</v>
      </c>
      <c r="P702" s="100" t="s">
        <v>35</v>
      </c>
      <c r="Q702" s="99" t="s">
        <v>1414</v>
      </c>
      <c r="R702" s="99" t="s">
        <v>1415</v>
      </c>
      <c r="S702" s="99" t="s">
        <v>9819</v>
      </c>
      <c r="T702" s="99" t="s">
        <v>1172</v>
      </c>
      <c r="U702" s="99">
        <v>64</v>
      </c>
      <c r="V702" s="100" t="str">
        <f>VLOOKUP(D702,TIPOLOGIA!A:F,5,0)</f>
        <v>PRINCIPAL</v>
      </c>
      <c r="W702" s="100" t="str">
        <f>VLOOKUP(D702,TIPOLOGIA!A:F,6,0)</f>
        <v>TERRESTRE</v>
      </c>
      <c r="X702" s="99" t="s">
        <v>1214</v>
      </c>
      <c r="Y702" s="99">
        <v>1</v>
      </c>
      <c r="Z702" s="102">
        <f>IF(T702="SOPORTE_TELEFÓNICO",'TARIFAS 2025'!$B$14,IF(V702="PRINCIPAL",'TARIFAS 2025'!$B$11,IF(V702="INTERMEDIA",'TARIFAS 2025'!$C$11,IF(V702="LEJANA",'TARIFAS 2025'!$D$11))))</f>
        <v>31419</v>
      </c>
      <c r="AA702" s="102">
        <f t="shared" si="11"/>
        <v>31419</v>
      </c>
      <c r="AB702" s="91"/>
      <c r="AC702" s="91"/>
      <c r="AD702" s="91"/>
      <c r="AE702" s="91"/>
      <c r="AF702" s="91"/>
      <c r="AG702" s="91"/>
      <c r="AH702" s="91"/>
      <c r="AI702" s="91"/>
      <c r="AJ702" s="91"/>
      <c r="AK702" s="91"/>
      <c r="AL702" s="91"/>
      <c r="AM702" s="91"/>
      <c r="AN702" s="91"/>
      <c r="AO702" s="91"/>
      <c r="AP702" s="91"/>
      <c r="AQ702" s="91"/>
      <c r="AR702" s="91"/>
      <c r="AS702" s="91"/>
      <c r="AT702" s="91"/>
      <c r="AU702" s="91"/>
      <c r="AV702" s="91"/>
      <c r="AW702" s="91"/>
      <c r="AX702" s="91"/>
      <c r="AY702" s="91"/>
      <c r="AZ702" s="91"/>
      <c r="BA702" s="91"/>
      <c r="BB702" s="91"/>
      <c r="BC702" s="91"/>
      <c r="BD702" s="91"/>
      <c r="BE702" s="91"/>
      <c r="BF702" s="91"/>
      <c r="BG702" s="91"/>
    </row>
    <row r="703" spans="1:59" ht="15.6" x14ac:dyDescent="0.3">
      <c r="A703" s="99" t="s">
        <v>71</v>
      </c>
      <c r="B703" s="100" t="str">
        <f>VLOOKUP(A703,'CENTROS DE COSTOS'!A:D,2,0)</f>
        <v>0036-0004</v>
      </c>
      <c r="C703" s="100" t="str">
        <f>VLOOKUP(A703,'CENTROS DE COSTOS'!A:D,3,0)</f>
        <v>Wompi Centro</v>
      </c>
      <c r="D703" s="99">
        <v>11001</v>
      </c>
      <c r="E703" s="99">
        <v>3110651</v>
      </c>
      <c r="F703" s="99">
        <v>69652</v>
      </c>
      <c r="G703" s="100" t="s">
        <v>33</v>
      </c>
      <c r="H703" s="99" t="s">
        <v>618</v>
      </c>
      <c r="I703" s="99" t="s">
        <v>71</v>
      </c>
      <c r="J703" s="99" t="s">
        <v>3790</v>
      </c>
      <c r="K703" s="100" t="s">
        <v>1170</v>
      </c>
      <c r="L703" s="99" t="s">
        <v>7733</v>
      </c>
      <c r="M703" s="101">
        <v>46000.333333333343</v>
      </c>
      <c r="N703" s="101">
        <v>46002.327777777777</v>
      </c>
      <c r="O703" s="100" t="s">
        <v>35</v>
      </c>
      <c r="P703" s="100" t="s">
        <v>35</v>
      </c>
      <c r="Q703" s="99" t="s">
        <v>1414</v>
      </c>
      <c r="R703" s="99" t="s">
        <v>1415</v>
      </c>
      <c r="S703" s="99" t="s">
        <v>9820</v>
      </c>
      <c r="T703" s="99" t="s">
        <v>1172</v>
      </c>
      <c r="U703" s="99">
        <v>40</v>
      </c>
      <c r="V703" s="100" t="str">
        <f>VLOOKUP(D703,TIPOLOGIA!A:F,5,0)</f>
        <v>PRINCIPAL</v>
      </c>
      <c r="W703" s="100" t="str">
        <f>VLOOKUP(D703,TIPOLOGIA!A:F,6,0)</f>
        <v>TERRESTRE</v>
      </c>
      <c r="X703" s="99" t="s">
        <v>1191</v>
      </c>
      <c r="Y703" s="99">
        <v>1</v>
      </c>
      <c r="Z703" s="102">
        <f>IF(T703="SOPORTE_TELEFÓNICO",'TARIFAS 2025'!$B$14,IF(V703="PRINCIPAL",'TARIFAS 2025'!$B$11,IF(V703="INTERMEDIA",'TARIFAS 2025'!$C$11,IF(V703="LEJANA",'TARIFAS 2025'!$D$11))))</f>
        <v>31419</v>
      </c>
      <c r="AA703" s="102">
        <f t="shared" si="11"/>
        <v>31419</v>
      </c>
      <c r="AB703" s="91"/>
      <c r="AC703" s="91"/>
      <c r="AD703" s="91"/>
      <c r="AE703" s="91"/>
      <c r="AF703" s="91"/>
      <c r="AG703" s="91"/>
      <c r="AH703" s="91"/>
      <c r="AI703" s="91"/>
      <c r="AJ703" s="91"/>
      <c r="AK703" s="91"/>
      <c r="AL703" s="91"/>
      <c r="AM703" s="91"/>
      <c r="AN703" s="91"/>
      <c r="AO703" s="91"/>
      <c r="AP703" s="91"/>
      <c r="AQ703" s="91"/>
      <c r="AR703" s="91"/>
      <c r="AS703" s="91"/>
      <c r="AT703" s="91"/>
      <c r="AU703" s="91"/>
      <c r="AV703" s="91"/>
      <c r="AW703" s="91"/>
      <c r="AX703" s="91"/>
      <c r="AY703" s="91"/>
      <c r="AZ703" s="91"/>
      <c r="BA703" s="91"/>
      <c r="BB703" s="91"/>
      <c r="BC703" s="91"/>
      <c r="BD703" s="91"/>
      <c r="BE703" s="91"/>
      <c r="BF703" s="91"/>
      <c r="BG703" s="91"/>
    </row>
    <row r="704" spans="1:59" ht="15.6" x14ac:dyDescent="0.3">
      <c r="A704" s="99" t="s">
        <v>88</v>
      </c>
      <c r="B704" s="100" t="str">
        <f>VLOOKUP(A704,'CENTROS DE COSTOS'!A:D,2,0)</f>
        <v>0036-0005</v>
      </c>
      <c r="C704" s="100" t="str">
        <f>VLOOKUP(A704,'CENTROS DE COSTOS'!A:D,3,0)</f>
        <v>Wompi Noroccidente</v>
      </c>
      <c r="D704" s="99">
        <v>5001</v>
      </c>
      <c r="E704" s="99">
        <v>3111211</v>
      </c>
      <c r="F704" s="99">
        <v>69009</v>
      </c>
      <c r="G704" s="100" t="s">
        <v>33</v>
      </c>
      <c r="H704" s="99" t="s">
        <v>120</v>
      </c>
      <c r="I704" s="99" t="s">
        <v>88</v>
      </c>
      <c r="J704" s="99" t="s">
        <v>1473</v>
      </c>
      <c r="K704" s="100" t="s">
        <v>1170</v>
      </c>
      <c r="L704" s="99" t="s">
        <v>7734</v>
      </c>
      <c r="M704" s="101">
        <v>46000.333333333343</v>
      </c>
      <c r="N704" s="101">
        <v>46002.344444444447</v>
      </c>
      <c r="O704" s="100" t="s">
        <v>35</v>
      </c>
      <c r="P704" s="100" t="s">
        <v>35</v>
      </c>
      <c r="Q704" s="99" t="s">
        <v>1414</v>
      </c>
      <c r="R704" s="99" t="s">
        <v>1415</v>
      </c>
      <c r="S704" s="99" t="s">
        <v>9821</v>
      </c>
      <c r="T704" s="99" t="s">
        <v>9139</v>
      </c>
      <c r="U704" s="99">
        <v>64</v>
      </c>
      <c r="V704" s="100" t="str">
        <f>VLOOKUP(D704,TIPOLOGIA!A:F,5,0)</f>
        <v>PRINCIPAL</v>
      </c>
      <c r="W704" s="100" t="str">
        <f>VLOOKUP(D704,TIPOLOGIA!A:F,6,0)</f>
        <v>TERRESTRE</v>
      </c>
      <c r="X704" s="99" t="s">
        <v>1417</v>
      </c>
      <c r="Y704" s="99">
        <v>1</v>
      </c>
      <c r="Z704" s="102">
        <f>IF(T704="SOPORTE_TELEFÓNICO",'TARIFAS 2025'!$B$14,IF(V704="PRINCIPAL",'TARIFAS 2025'!$B$11,IF(V704="INTERMEDIA",'TARIFAS 2025'!$C$11,IF(V704="LEJANA",'TARIFAS 2025'!$D$11))))</f>
        <v>31419</v>
      </c>
      <c r="AA704" s="102">
        <f t="shared" si="11"/>
        <v>31419</v>
      </c>
      <c r="AB704" s="91"/>
      <c r="AC704" s="91"/>
      <c r="AD704" s="91"/>
      <c r="AE704" s="91"/>
      <c r="AF704" s="91"/>
      <c r="AG704" s="91"/>
      <c r="AH704" s="91"/>
      <c r="AI704" s="91"/>
      <c r="AJ704" s="91"/>
      <c r="AK704" s="91"/>
      <c r="AL704" s="91"/>
      <c r="AM704" s="91"/>
      <c r="AN704" s="91"/>
      <c r="AO704" s="91"/>
      <c r="AP704" s="91"/>
      <c r="AQ704" s="91"/>
      <c r="AR704" s="91"/>
      <c r="AS704" s="91"/>
      <c r="AT704" s="91"/>
      <c r="AU704" s="91"/>
      <c r="AV704" s="91"/>
      <c r="AW704" s="91"/>
      <c r="AX704" s="91"/>
      <c r="AY704" s="91"/>
      <c r="AZ704" s="91"/>
      <c r="BA704" s="91"/>
      <c r="BB704" s="91"/>
      <c r="BC704" s="91"/>
      <c r="BD704" s="91"/>
      <c r="BE704" s="91"/>
      <c r="BF704" s="91"/>
      <c r="BG704" s="91"/>
    </row>
    <row r="705" spans="1:59" ht="15.6" x14ac:dyDescent="0.3">
      <c r="A705" s="99" t="s">
        <v>88</v>
      </c>
      <c r="B705" s="100" t="str">
        <f>VLOOKUP(A705,'CENTROS DE COSTOS'!A:D,2,0)</f>
        <v>0036-0005</v>
      </c>
      <c r="C705" s="100" t="str">
        <f>VLOOKUP(A705,'CENTROS DE COSTOS'!A:D,3,0)</f>
        <v>Wompi Noroccidente</v>
      </c>
      <c r="D705" s="99">
        <v>5360</v>
      </c>
      <c r="E705" s="99">
        <v>3104277</v>
      </c>
      <c r="F705" s="99">
        <v>35409</v>
      </c>
      <c r="G705" s="100" t="s">
        <v>33</v>
      </c>
      <c r="H705" s="99" t="s">
        <v>120</v>
      </c>
      <c r="I705" s="99" t="s">
        <v>190</v>
      </c>
      <c r="J705" s="99" t="s">
        <v>6251</v>
      </c>
      <c r="K705" s="100" t="s">
        <v>1170</v>
      </c>
      <c r="L705" s="99" t="s">
        <v>7735</v>
      </c>
      <c r="M705" s="101">
        <v>45995.654166666667</v>
      </c>
      <c r="N705" s="101">
        <v>46002.345833333333</v>
      </c>
      <c r="O705" s="100" t="s">
        <v>35</v>
      </c>
      <c r="P705" s="100" t="s">
        <v>35</v>
      </c>
      <c r="Q705" s="99" t="s">
        <v>1414</v>
      </c>
      <c r="R705" s="99" t="s">
        <v>1415</v>
      </c>
      <c r="S705" s="99" t="s">
        <v>9822</v>
      </c>
      <c r="T705" s="99" t="s">
        <v>9139</v>
      </c>
      <c r="U705" s="99">
        <v>32</v>
      </c>
      <c r="V705" s="100" t="str">
        <f>VLOOKUP(D705,TIPOLOGIA!A:F,5,0)</f>
        <v>PRINCIPAL</v>
      </c>
      <c r="W705" s="100" t="str">
        <f>VLOOKUP(D705,TIPOLOGIA!A:F,6,0)</f>
        <v>TERRESTRE</v>
      </c>
      <c r="X705" s="99" t="s">
        <v>1417</v>
      </c>
      <c r="Y705" s="99">
        <v>1</v>
      </c>
      <c r="Z705" s="102">
        <f>IF(T705="SOPORTE_TELEFÓNICO",'TARIFAS 2025'!$B$14,IF(V705="PRINCIPAL",'TARIFAS 2025'!$B$11,IF(V705="INTERMEDIA",'TARIFAS 2025'!$C$11,IF(V705="LEJANA",'TARIFAS 2025'!$D$11))))</f>
        <v>31419</v>
      </c>
      <c r="AA705" s="102">
        <f t="shared" si="11"/>
        <v>31419</v>
      </c>
      <c r="AB705" s="91"/>
      <c r="AC705" s="91"/>
      <c r="AD705" s="91"/>
      <c r="AE705" s="91"/>
      <c r="AF705" s="91"/>
      <c r="AG705" s="91"/>
      <c r="AH705" s="91"/>
      <c r="AI705" s="91"/>
      <c r="AJ705" s="91"/>
      <c r="AK705" s="91"/>
      <c r="AL705" s="91"/>
      <c r="AM705" s="91"/>
      <c r="AN705" s="91"/>
      <c r="AO705" s="91"/>
      <c r="AP705" s="91"/>
      <c r="AQ705" s="91"/>
      <c r="AR705" s="91"/>
      <c r="AS705" s="91"/>
      <c r="AT705" s="91"/>
      <c r="AU705" s="91"/>
      <c r="AV705" s="91"/>
      <c r="AW705" s="91"/>
      <c r="AX705" s="91"/>
      <c r="AY705" s="91"/>
      <c r="AZ705" s="91"/>
      <c r="BA705" s="91"/>
      <c r="BB705" s="91"/>
      <c r="BC705" s="91"/>
      <c r="BD705" s="91"/>
      <c r="BE705" s="91"/>
      <c r="BF705" s="91"/>
      <c r="BG705" s="91"/>
    </row>
    <row r="706" spans="1:59" ht="15.6" x14ac:dyDescent="0.3">
      <c r="A706" s="99" t="s">
        <v>88</v>
      </c>
      <c r="B706" s="100" t="str">
        <f>VLOOKUP(A706,'CENTROS DE COSTOS'!A:D,2,0)</f>
        <v>0036-0005</v>
      </c>
      <c r="C706" s="100" t="str">
        <f>VLOOKUP(A706,'CENTROS DE COSTOS'!A:D,3,0)</f>
        <v>Wompi Noroccidente</v>
      </c>
      <c r="D706" s="99">
        <v>5001</v>
      </c>
      <c r="E706" s="99">
        <v>3104498</v>
      </c>
      <c r="F706" s="99">
        <v>38429</v>
      </c>
      <c r="G706" s="100" t="s">
        <v>33</v>
      </c>
      <c r="H706" s="99" t="s">
        <v>120</v>
      </c>
      <c r="I706" s="99" t="s">
        <v>88</v>
      </c>
      <c r="J706" s="99" t="s">
        <v>6252</v>
      </c>
      <c r="K706" s="100" t="s">
        <v>1170</v>
      </c>
      <c r="L706" s="99" t="s">
        <v>7736</v>
      </c>
      <c r="M706" s="101">
        <v>45995.67083333333</v>
      </c>
      <c r="N706" s="101">
        <v>46002.345833333333</v>
      </c>
      <c r="O706" s="100" t="s">
        <v>35</v>
      </c>
      <c r="P706" s="100" t="s">
        <v>35</v>
      </c>
      <c r="Q706" s="99" t="s">
        <v>1414</v>
      </c>
      <c r="R706" s="99" t="s">
        <v>1415</v>
      </c>
      <c r="S706" s="99" t="s">
        <v>9823</v>
      </c>
      <c r="T706" s="99" t="s">
        <v>9139</v>
      </c>
      <c r="U706" s="99">
        <v>56</v>
      </c>
      <c r="V706" s="100" t="str">
        <f>VLOOKUP(D706,TIPOLOGIA!A:F,5,0)</f>
        <v>PRINCIPAL</v>
      </c>
      <c r="W706" s="100" t="str">
        <f>VLOOKUP(D706,TIPOLOGIA!A:F,6,0)</f>
        <v>TERRESTRE</v>
      </c>
      <c r="X706" s="99" t="s">
        <v>1417</v>
      </c>
      <c r="Y706" s="99">
        <v>1</v>
      </c>
      <c r="Z706" s="102">
        <f>IF(T706="SOPORTE_TELEFÓNICO",'TARIFAS 2025'!$B$14,IF(V706="PRINCIPAL",'TARIFAS 2025'!$B$11,IF(V706="INTERMEDIA",'TARIFAS 2025'!$C$11,IF(V706="LEJANA",'TARIFAS 2025'!$D$11))))</f>
        <v>31419</v>
      </c>
      <c r="AA706" s="102">
        <f t="shared" si="11"/>
        <v>31419</v>
      </c>
      <c r="AB706" s="91"/>
      <c r="AC706" s="91"/>
      <c r="AD706" s="91"/>
      <c r="AE706" s="91"/>
      <c r="AF706" s="91"/>
      <c r="AG706" s="91"/>
      <c r="AH706" s="91"/>
      <c r="AI706" s="91"/>
      <c r="AJ706" s="91"/>
      <c r="AK706" s="91"/>
      <c r="AL706" s="91"/>
      <c r="AM706" s="91"/>
      <c r="AN706" s="91"/>
      <c r="AO706" s="91"/>
      <c r="AP706" s="91"/>
      <c r="AQ706" s="91"/>
      <c r="AR706" s="91"/>
      <c r="AS706" s="91"/>
      <c r="AT706" s="91"/>
      <c r="AU706" s="91"/>
      <c r="AV706" s="91"/>
      <c r="AW706" s="91"/>
      <c r="AX706" s="91"/>
      <c r="AY706" s="91"/>
      <c r="AZ706" s="91"/>
      <c r="BA706" s="91"/>
      <c r="BB706" s="91"/>
      <c r="BC706" s="91"/>
      <c r="BD706" s="91"/>
      <c r="BE706" s="91"/>
      <c r="BF706" s="91"/>
      <c r="BG706" s="91"/>
    </row>
    <row r="707" spans="1:59" ht="15.6" x14ac:dyDescent="0.3">
      <c r="A707" s="99" t="s">
        <v>88</v>
      </c>
      <c r="B707" s="100" t="str">
        <f>VLOOKUP(A707,'CENTROS DE COSTOS'!A:D,2,0)</f>
        <v>0036-0005</v>
      </c>
      <c r="C707" s="100" t="str">
        <f>VLOOKUP(A707,'CENTROS DE COSTOS'!A:D,3,0)</f>
        <v>Wompi Noroccidente</v>
      </c>
      <c r="D707" s="99">
        <v>5088</v>
      </c>
      <c r="E707" s="99">
        <v>3100277</v>
      </c>
      <c r="F707" s="99">
        <v>80072</v>
      </c>
      <c r="G707" s="100" t="s">
        <v>33</v>
      </c>
      <c r="H707" s="99" t="s">
        <v>120</v>
      </c>
      <c r="I707" s="99" t="s">
        <v>155</v>
      </c>
      <c r="J707" s="99" t="s">
        <v>6253</v>
      </c>
      <c r="K707" s="100" t="s">
        <v>1170</v>
      </c>
      <c r="L707" s="99" t="s">
        <v>7737</v>
      </c>
      <c r="M707" s="101">
        <v>45995.347222222219</v>
      </c>
      <c r="N707" s="101">
        <v>46002.34652777778</v>
      </c>
      <c r="O707" s="100" t="s">
        <v>35</v>
      </c>
      <c r="P707" s="100" t="s">
        <v>35</v>
      </c>
      <c r="Q707" s="99" t="s">
        <v>1414</v>
      </c>
      <c r="R707" s="99" t="s">
        <v>1415</v>
      </c>
      <c r="S707" s="99" t="s">
        <v>9824</v>
      </c>
      <c r="T707" s="99" t="s">
        <v>9139</v>
      </c>
      <c r="U707" s="99">
        <v>16</v>
      </c>
      <c r="V707" s="100" t="str">
        <f>VLOOKUP(D707,TIPOLOGIA!A:F,5,0)</f>
        <v>PRINCIPAL</v>
      </c>
      <c r="W707" s="100" t="str">
        <f>VLOOKUP(D707,TIPOLOGIA!A:F,6,0)</f>
        <v>TERRESTRE</v>
      </c>
      <c r="X707" s="99" t="s">
        <v>1417</v>
      </c>
      <c r="Y707" s="99">
        <v>1</v>
      </c>
      <c r="Z707" s="102">
        <f>IF(T707="SOPORTE_TELEFÓNICO",'TARIFAS 2025'!$B$14,IF(V707="PRINCIPAL",'TARIFAS 2025'!$B$11,IF(V707="INTERMEDIA",'TARIFAS 2025'!$C$11,IF(V707="LEJANA",'TARIFAS 2025'!$D$11))))</f>
        <v>31419</v>
      </c>
      <c r="AA707" s="102">
        <f t="shared" si="11"/>
        <v>31419</v>
      </c>
      <c r="AB707" s="91"/>
      <c r="AC707" s="91"/>
      <c r="AD707" s="91"/>
      <c r="AE707" s="91"/>
      <c r="AF707" s="91"/>
      <c r="AG707" s="91"/>
      <c r="AH707" s="91"/>
      <c r="AI707" s="91"/>
      <c r="AJ707" s="91"/>
      <c r="AK707" s="91"/>
      <c r="AL707" s="91"/>
      <c r="AM707" s="91"/>
      <c r="AN707" s="91"/>
      <c r="AO707" s="91"/>
      <c r="AP707" s="91"/>
      <c r="AQ707" s="91"/>
      <c r="AR707" s="91"/>
      <c r="AS707" s="91"/>
      <c r="AT707" s="91"/>
      <c r="AU707" s="91"/>
      <c r="AV707" s="91"/>
      <c r="AW707" s="91"/>
      <c r="AX707" s="91"/>
      <c r="AY707" s="91"/>
      <c r="AZ707" s="91"/>
      <c r="BA707" s="91"/>
      <c r="BB707" s="91"/>
      <c r="BC707" s="91"/>
      <c r="BD707" s="91"/>
      <c r="BE707" s="91"/>
      <c r="BF707" s="91"/>
      <c r="BG707" s="91"/>
    </row>
    <row r="708" spans="1:59" ht="15.6" x14ac:dyDescent="0.3">
      <c r="A708" s="99" t="s">
        <v>88</v>
      </c>
      <c r="B708" s="100" t="str">
        <f>VLOOKUP(A708,'CENTROS DE COSTOS'!A:D,2,0)</f>
        <v>0036-0005</v>
      </c>
      <c r="C708" s="100" t="str">
        <f>VLOOKUP(A708,'CENTROS DE COSTOS'!A:D,3,0)</f>
        <v>Wompi Noroccidente</v>
      </c>
      <c r="D708" s="99">
        <v>5001</v>
      </c>
      <c r="E708" s="99">
        <v>3098474</v>
      </c>
      <c r="F708" s="99">
        <v>26560</v>
      </c>
      <c r="G708" s="100" t="s">
        <v>33</v>
      </c>
      <c r="H708" s="99" t="s">
        <v>120</v>
      </c>
      <c r="I708" s="99" t="s">
        <v>88</v>
      </c>
      <c r="J708" s="99" t="s">
        <v>1873</v>
      </c>
      <c r="K708" s="100" t="s">
        <v>1170</v>
      </c>
      <c r="L708" s="99" t="s">
        <v>7738</v>
      </c>
      <c r="M708" s="101">
        <v>45994.637499999997</v>
      </c>
      <c r="N708" s="101">
        <v>46002.347222222219</v>
      </c>
      <c r="O708" s="100" t="s">
        <v>35</v>
      </c>
      <c r="P708" s="100" t="s">
        <v>35</v>
      </c>
      <c r="Q708" s="99" t="s">
        <v>1414</v>
      </c>
      <c r="R708" s="99" t="s">
        <v>1415</v>
      </c>
      <c r="S708" s="99" t="s">
        <v>9825</v>
      </c>
      <c r="T708" s="99" t="s">
        <v>9139</v>
      </c>
      <c r="U708" s="99">
        <v>24</v>
      </c>
      <c r="V708" s="100" t="str">
        <f>VLOOKUP(D708,TIPOLOGIA!A:F,5,0)</f>
        <v>PRINCIPAL</v>
      </c>
      <c r="W708" s="100" t="str">
        <f>VLOOKUP(D708,TIPOLOGIA!A:F,6,0)</f>
        <v>TERRESTRE</v>
      </c>
      <c r="X708" s="99" t="s">
        <v>1417</v>
      </c>
      <c r="Y708" s="99">
        <v>1</v>
      </c>
      <c r="Z708" s="102">
        <f>IF(T708="SOPORTE_TELEFÓNICO",'TARIFAS 2025'!$B$14,IF(V708="PRINCIPAL",'TARIFAS 2025'!$B$11,IF(V708="INTERMEDIA",'TARIFAS 2025'!$C$11,IF(V708="LEJANA",'TARIFAS 2025'!$D$11))))</f>
        <v>31419</v>
      </c>
      <c r="AA708" s="102">
        <f t="shared" si="11"/>
        <v>31419</v>
      </c>
      <c r="AB708" s="91"/>
      <c r="AC708" s="91"/>
      <c r="AD708" s="91"/>
      <c r="AE708" s="91"/>
      <c r="AF708" s="91"/>
      <c r="AG708" s="91"/>
      <c r="AH708" s="91"/>
      <c r="AI708" s="91"/>
      <c r="AJ708" s="91"/>
      <c r="AK708" s="91"/>
      <c r="AL708" s="91"/>
      <c r="AM708" s="91"/>
      <c r="AN708" s="91"/>
      <c r="AO708" s="91"/>
      <c r="AP708" s="91"/>
      <c r="AQ708" s="91"/>
      <c r="AR708" s="91"/>
      <c r="AS708" s="91"/>
      <c r="AT708" s="91"/>
      <c r="AU708" s="91"/>
      <c r="AV708" s="91"/>
      <c r="AW708" s="91"/>
      <c r="AX708" s="91"/>
      <c r="AY708" s="91"/>
      <c r="AZ708" s="91"/>
      <c r="BA708" s="91"/>
      <c r="BB708" s="91"/>
      <c r="BC708" s="91"/>
      <c r="BD708" s="91"/>
      <c r="BE708" s="91"/>
      <c r="BF708" s="91"/>
      <c r="BG708" s="91"/>
    </row>
    <row r="709" spans="1:59" ht="15.6" x14ac:dyDescent="0.3">
      <c r="A709" s="99" t="s">
        <v>77</v>
      </c>
      <c r="B709" s="100" t="str">
        <f>VLOOKUP(A709,'CENTROS DE COSTOS'!A:D,2,0)</f>
        <v>0036-0003</v>
      </c>
      <c r="C709" s="100" t="str">
        <f>VLOOKUP(A709,'CENTROS DE COSTOS'!A:D,3,0)</f>
        <v>Wompi Suroccidente</v>
      </c>
      <c r="D709" s="99">
        <v>19548</v>
      </c>
      <c r="E709" s="99">
        <v>3097837</v>
      </c>
      <c r="F709" s="99">
        <v>10639</v>
      </c>
      <c r="G709" s="100" t="s">
        <v>33</v>
      </c>
      <c r="H709" s="99" t="s">
        <v>498</v>
      </c>
      <c r="I709" s="99" t="s">
        <v>522</v>
      </c>
      <c r="J709" s="99" t="s">
        <v>1438</v>
      </c>
      <c r="K709" s="100" t="s">
        <v>1170</v>
      </c>
      <c r="L709" s="99" t="s">
        <v>7739</v>
      </c>
      <c r="M709" s="101">
        <v>45994.590277777781</v>
      </c>
      <c r="N709" s="101">
        <v>46002.353472222218</v>
      </c>
      <c r="O709" s="100" t="s">
        <v>35</v>
      </c>
      <c r="P709" s="100" t="s">
        <v>35</v>
      </c>
      <c r="Q709" s="99" t="s">
        <v>1414</v>
      </c>
      <c r="R709" s="99" t="s">
        <v>1415</v>
      </c>
      <c r="S709" s="99" t="s">
        <v>9826</v>
      </c>
      <c r="T709" s="99" t="s">
        <v>1416</v>
      </c>
      <c r="U709" s="99">
        <v>64</v>
      </c>
      <c r="V709" s="100" t="str">
        <f>VLOOKUP(D709,TIPOLOGIA!A:F,5,0)</f>
        <v>LEJANA</v>
      </c>
      <c r="W709" s="100" t="str">
        <f>VLOOKUP(D709,TIPOLOGIA!A:F,6,0)</f>
        <v>TERRESTRE</v>
      </c>
      <c r="X709" s="99" t="s">
        <v>1464</v>
      </c>
      <c r="Y709" s="99">
        <v>1</v>
      </c>
      <c r="Z709" s="102">
        <f>IF(T709="SOPORTE_TELEFÓNICO",'TARIFAS 2025'!$B$14,IF(V709="PRINCIPAL",'TARIFAS 2025'!$B$11,IF(V709="INTERMEDIA",'TARIFAS 2025'!$C$11,IF(V709="LEJANA",'TARIFAS 2025'!$D$11))))</f>
        <v>40250</v>
      </c>
      <c r="AA709" s="102">
        <f t="shared" si="11"/>
        <v>40250</v>
      </c>
      <c r="AB709" s="91"/>
      <c r="AC709" s="91"/>
      <c r="AD709" s="91"/>
      <c r="AE709" s="91"/>
      <c r="AF709" s="91"/>
      <c r="AG709" s="91"/>
      <c r="AH709" s="91"/>
      <c r="AI709" s="91"/>
      <c r="AJ709" s="91"/>
      <c r="AK709" s="91"/>
      <c r="AL709" s="91"/>
      <c r="AM709" s="91"/>
      <c r="AN709" s="91"/>
      <c r="AO709" s="91"/>
      <c r="AP709" s="91"/>
      <c r="AQ709" s="91"/>
      <c r="AR709" s="91"/>
      <c r="AS709" s="91"/>
      <c r="AT709" s="91"/>
      <c r="AU709" s="91"/>
      <c r="AV709" s="91"/>
      <c r="AW709" s="91"/>
      <c r="AX709" s="91"/>
      <c r="AY709" s="91"/>
      <c r="AZ709" s="91"/>
      <c r="BA709" s="91"/>
      <c r="BB709" s="91"/>
      <c r="BC709" s="91"/>
      <c r="BD709" s="91"/>
      <c r="BE709" s="91"/>
      <c r="BF709" s="91"/>
      <c r="BG709" s="91"/>
    </row>
    <row r="710" spans="1:59" ht="15.6" x14ac:dyDescent="0.3">
      <c r="A710" s="99" t="s">
        <v>77</v>
      </c>
      <c r="B710" s="100" t="str">
        <f>VLOOKUP(A710,'CENTROS DE COSTOS'!A:D,2,0)</f>
        <v>0036-0003</v>
      </c>
      <c r="C710" s="100" t="str">
        <f>VLOOKUP(A710,'CENTROS DE COSTOS'!A:D,3,0)</f>
        <v>Wompi Suroccidente</v>
      </c>
      <c r="D710" s="99">
        <v>76130</v>
      </c>
      <c r="E710" s="99">
        <v>3099532</v>
      </c>
      <c r="F710" s="99">
        <v>68007</v>
      </c>
      <c r="G710" s="100" t="s">
        <v>33</v>
      </c>
      <c r="H710" s="99" t="s">
        <v>1101</v>
      </c>
      <c r="I710" s="99" t="s">
        <v>252</v>
      </c>
      <c r="J710" s="99" t="s">
        <v>3792</v>
      </c>
      <c r="K710" s="100" t="s">
        <v>1170</v>
      </c>
      <c r="L710" s="99" t="s">
        <v>7740</v>
      </c>
      <c r="M710" s="101">
        <v>45995.333333333343</v>
      </c>
      <c r="N710" s="101">
        <v>46002.375</v>
      </c>
      <c r="O710" s="100" t="s">
        <v>35</v>
      </c>
      <c r="P710" s="100" t="s">
        <v>35</v>
      </c>
      <c r="Q710" s="99" t="s">
        <v>1414</v>
      </c>
      <c r="R710" s="99" t="s">
        <v>1415</v>
      </c>
      <c r="S710" s="99" t="s">
        <v>9827</v>
      </c>
      <c r="T710" s="99" t="s">
        <v>1416</v>
      </c>
      <c r="U710" s="99">
        <v>16</v>
      </c>
      <c r="V710" s="100" t="str">
        <f>VLOOKUP(D710,TIPOLOGIA!A:F,5,0)</f>
        <v>INTERMEDIA</v>
      </c>
      <c r="W710" s="100" t="str">
        <f>VLOOKUP(D710,TIPOLOGIA!A:F,6,0)</f>
        <v>TERRESTRE</v>
      </c>
      <c r="X710" s="99" t="s">
        <v>2257</v>
      </c>
      <c r="Y710" s="99">
        <v>1</v>
      </c>
      <c r="Z710" s="102">
        <f>IF(T710="SOPORTE_TELEFÓNICO",'TARIFAS 2025'!$B$14,IF(V710="PRINCIPAL",'TARIFAS 2025'!$B$11,IF(V710="INTERMEDIA",'TARIFAS 2025'!$C$11,IF(V710="LEJANA",'TARIFAS 2025'!$D$11))))</f>
        <v>36351</v>
      </c>
      <c r="AA710" s="102">
        <f t="shared" si="11"/>
        <v>36351</v>
      </c>
      <c r="AB710" s="91"/>
      <c r="AC710" s="91"/>
      <c r="AD710" s="91"/>
      <c r="AE710" s="91"/>
      <c r="AF710" s="91"/>
      <c r="AG710" s="91"/>
      <c r="AH710" s="91"/>
      <c r="AI710" s="91"/>
      <c r="AJ710" s="91"/>
      <c r="AK710" s="91"/>
      <c r="AL710" s="91"/>
      <c r="AM710" s="91"/>
      <c r="AN710" s="91"/>
      <c r="AO710" s="91"/>
      <c r="AP710" s="91"/>
      <c r="AQ710" s="91"/>
      <c r="AR710" s="91"/>
      <c r="AS710" s="91"/>
      <c r="AT710" s="91"/>
      <c r="AU710" s="91"/>
      <c r="AV710" s="91"/>
      <c r="AW710" s="91"/>
      <c r="AX710" s="91"/>
      <c r="AY710" s="91"/>
      <c r="AZ710" s="91"/>
      <c r="BA710" s="91"/>
      <c r="BB710" s="91"/>
      <c r="BC710" s="91"/>
      <c r="BD710" s="91"/>
      <c r="BE710" s="91"/>
      <c r="BF710" s="91"/>
      <c r="BG710" s="91"/>
    </row>
    <row r="711" spans="1:59" ht="15.6" x14ac:dyDescent="0.3">
      <c r="A711" s="99" t="s">
        <v>85</v>
      </c>
      <c r="B711" s="100" t="str">
        <f>VLOOKUP(A711,'CENTROS DE COSTOS'!A:D,2,0)</f>
        <v>0036-0006</v>
      </c>
      <c r="C711" s="100" t="str">
        <f>VLOOKUP(A711,'CENTROS DE COSTOS'!A:D,3,0)</f>
        <v>Wompi Oriente</v>
      </c>
      <c r="D711" s="99">
        <v>73352</v>
      </c>
      <c r="E711" s="99">
        <v>3103060</v>
      </c>
      <c r="F711" s="99">
        <v>71228</v>
      </c>
      <c r="G711" s="100" t="s">
        <v>33</v>
      </c>
      <c r="H711" s="99" t="s">
        <v>1056</v>
      </c>
      <c r="I711" s="99" t="s">
        <v>1078</v>
      </c>
      <c r="J711" s="99" t="s">
        <v>6254</v>
      </c>
      <c r="K711" s="100" t="s">
        <v>1170</v>
      </c>
      <c r="L711" s="99" t="s">
        <v>7741</v>
      </c>
      <c r="M711" s="101">
        <v>45995.490972222222</v>
      </c>
      <c r="N711" s="101">
        <v>46002.375694444447</v>
      </c>
      <c r="O711" s="100" t="s">
        <v>35</v>
      </c>
      <c r="P711" s="100" t="s">
        <v>35</v>
      </c>
      <c r="Q711" s="99" t="s">
        <v>1414</v>
      </c>
      <c r="R711" s="99" t="s">
        <v>1415</v>
      </c>
      <c r="S711" s="99" t="s">
        <v>9828</v>
      </c>
      <c r="T711" s="99" t="s">
        <v>1416</v>
      </c>
      <c r="U711" s="99">
        <v>48</v>
      </c>
      <c r="V711" s="100" t="str">
        <f>VLOOKUP(D711,TIPOLOGIA!A:F,5,0)</f>
        <v>LEJANA</v>
      </c>
      <c r="W711" s="100" t="str">
        <f>VLOOKUP(D711,TIPOLOGIA!A:F,6,0)</f>
        <v>TERRESTRE</v>
      </c>
      <c r="X711" s="99" t="s">
        <v>2257</v>
      </c>
      <c r="Y711" s="99">
        <v>1</v>
      </c>
      <c r="Z711" s="102">
        <f>IF(T711="SOPORTE_TELEFÓNICO",'TARIFAS 2025'!$B$14,IF(V711="PRINCIPAL",'TARIFAS 2025'!$B$11,IF(V711="INTERMEDIA",'TARIFAS 2025'!$C$11,IF(V711="LEJANA",'TARIFAS 2025'!$D$11))))</f>
        <v>40250</v>
      </c>
      <c r="AA711" s="102">
        <f t="shared" si="11"/>
        <v>40250</v>
      </c>
      <c r="AB711" s="91"/>
      <c r="AC711" s="91"/>
      <c r="AD711" s="91"/>
      <c r="AE711" s="91"/>
      <c r="AF711" s="91"/>
      <c r="AG711" s="91"/>
      <c r="AH711" s="91"/>
      <c r="AI711" s="91"/>
      <c r="AJ711" s="91"/>
      <c r="AK711" s="91"/>
      <c r="AL711" s="91"/>
      <c r="AM711" s="91"/>
      <c r="AN711" s="91"/>
      <c r="AO711" s="91"/>
      <c r="AP711" s="91"/>
      <c r="AQ711" s="91"/>
      <c r="AR711" s="91"/>
      <c r="AS711" s="91"/>
      <c r="AT711" s="91"/>
      <c r="AU711" s="91"/>
      <c r="AV711" s="91"/>
      <c r="AW711" s="91"/>
      <c r="AX711" s="91"/>
      <c r="AY711" s="91"/>
      <c r="AZ711" s="91"/>
      <c r="BA711" s="91"/>
      <c r="BB711" s="91"/>
      <c r="BC711" s="91"/>
      <c r="BD711" s="91"/>
      <c r="BE711" s="91"/>
      <c r="BF711" s="91"/>
      <c r="BG711" s="91"/>
    </row>
    <row r="712" spans="1:59" ht="15.6" x14ac:dyDescent="0.3">
      <c r="A712" s="99" t="s">
        <v>86</v>
      </c>
      <c r="B712" s="100" t="str">
        <f>VLOOKUP(A712,'CENTROS DE COSTOS'!A:D,2,0)</f>
        <v>0036-0002</v>
      </c>
      <c r="C712" s="100" t="str">
        <f>VLOOKUP(A712,'CENTROS DE COSTOS'!A:D,3,0)</f>
        <v>Wompi Eje Cafetero</v>
      </c>
      <c r="D712" s="99">
        <v>17614</v>
      </c>
      <c r="E712" s="99">
        <v>3103110</v>
      </c>
      <c r="F712" s="99">
        <v>73937</v>
      </c>
      <c r="G712" s="100" t="s">
        <v>33</v>
      </c>
      <c r="H712" s="99" t="s">
        <v>126</v>
      </c>
      <c r="I712" s="99" t="s">
        <v>440</v>
      </c>
      <c r="J712" s="99" t="s">
        <v>1979</v>
      </c>
      <c r="K712" s="100" t="s">
        <v>1170</v>
      </c>
      <c r="L712" s="99" t="s">
        <v>7742</v>
      </c>
      <c r="M712" s="101">
        <v>45995.500694444447</v>
      </c>
      <c r="N712" s="101">
        <v>46002.376388888893</v>
      </c>
      <c r="O712" s="100" t="s">
        <v>35</v>
      </c>
      <c r="P712" s="100" t="s">
        <v>35</v>
      </c>
      <c r="Q712" s="99" t="s">
        <v>1414</v>
      </c>
      <c r="R712" s="99" t="s">
        <v>1415</v>
      </c>
      <c r="S712" s="99" t="s">
        <v>9829</v>
      </c>
      <c r="T712" s="99" t="s">
        <v>1416</v>
      </c>
      <c r="U712" s="99">
        <v>32</v>
      </c>
      <c r="V712" s="100" t="str">
        <f>VLOOKUP(D712,TIPOLOGIA!A:F,5,0)</f>
        <v>INTERMEDIA</v>
      </c>
      <c r="W712" s="100" t="str">
        <f>VLOOKUP(D712,TIPOLOGIA!A:F,6,0)</f>
        <v>TERRESTRE</v>
      </c>
      <c r="X712" s="99" t="s">
        <v>1464</v>
      </c>
      <c r="Y712" s="99">
        <v>1</v>
      </c>
      <c r="Z712" s="102">
        <f>IF(T712="SOPORTE_TELEFÓNICO",'TARIFAS 2025'!$B$14,IF(V712="PRINCIPAL",'TARIFAS 2025'!$B$11,IF(V712="INTERMEDIA",'TARIFAS 2025'!$C$11,IF(V712="LEJANA",'TARIFAS 2025'!$D$11))))</f>
        <v>36351</v>
      </c>
      <c r="AA712" s="102">
        <f t="shared" si="11"/>
        <v>36351</v>
      </c>
      <c r="AB712" s="91"/>
      <c r="AC712" s="91"/>
      <c r="AD712" s="91"/>
      <c r="AE712" s="91"/>
      <c r="AF712" s="91"/>
      <c r="AG712" s="91"/>
      <c r="AH712" s="91"/>
      <c r="AI712" s="91"/>
      <c r="AJ712" s="91"/>
      <c r="AK712" s="91"/>
      <c r="AL712" s="91"/>
      <c r="AM712" s="91"/>
      <c r="AN712" s="91"/>
      <c r="AO712" s="91"/>
      <c r="AP712" s="91"/>
      <c r="AQ712" s="91"/>
      <c r="AR712" s="91"/>
      <c r="AS712" s="91"/>
      <c r="AT712" s="91"/>
      <c r="AU712" s="91"/>
      <c r="AV712" s="91"/>
      <c r="AW712" s="91"/>
      <c r="AX712" s="91"/>
      <c r="AY712" s="91"/>
      <c r="AZ712" s="91"/>
      <c r="BA712" s="91"/>
      <c r="BB712" s="91"/>
      <c r="BC712" s="91"/>
      <c r="BD712" s="91"/>
      <c r="BE712" s="91"/>
      <c r="BF712" s="91"/>
      <c r="BG712" s="91"/>
    </row>
    <row r="713" spans="1:59" ht="15.6" x14ac:dyDescent="0.3">
      <c r="A713" s="99" t="s">
        <v>92</v>
      </c>
      <c r="B713" s="100" t="str">
        <f>VLOOKUP(A713,'CENTROS DE COSTOS'!A:D,2,0)</f>
        <v>0036-0002</v>
      </c>
      <c r="C713" s="100" t="str">
        <f>VLOOKUP(A713,'CENTROS DE COSTOS'!A:D,3,0)</f>
        <v>Wompi Eje Cafetero</v>
      </c>
      <c r="D713" s="99">
        <v>66687</v>
      </c>
      <c r="E713" s="99">
        <v>3101457</v>
      </c>
      <c r="F713" s="99">
        <v>78463</v>
      </c>
      <c r="G713" s="100" t="s">
        <v>33</v>
      </c>
      <c r="H713" s="99" t="s">
        <v>458</v>
      </c>
      <c r="I713" s="99" t="s">
        <v>960</v>
      </c>
      <c r="J713" s="99" t="s">
        <v>6255</v>
      </c>
      <c r="K713" s="100" t="s">
        <v>1170</v>
      </c>
      <c r="L713" s="99" t="s">
        <v>7743</v>
      </c>
      <c r="M713" s="101">
        <v>45995.395833333343</v>
      </c>
      <c r="N713" s="101">
        <v>46002.376388888893</v>
      </c>
      <c r="O713" s="100" t="s">
        <v>35</v>
      </c>
      <c r="P713" s="100" t="s">
        <v>35</v>
      </c>
      <c r="Q713" s="99" t="s">
        <v>1414</v>
      </c>
      <c r="R713" s="99" t="s">
        <v>1415</v>
      </c>
      <c r="S713" s="99" t="s">
        <v>9830</v>
      </c>
      <c r="T713" s="99" t="s">
        <v>1416</v>
      </c>
      <c r="U713" s="99">
        <v>32</v>
      </c>
      <c r="V713" s="100" t="str">
        <f>VLOOKUP(D713,TIPOLOGIA!A:F,5,0)</f>
        <v>INTERMEDIA</v>
      </c>
      <c r="W713" s="100" t="str">
        <f>VLOOKUP(D713,TIPOLOGIA!A:F,6,0)</f>
        <v>TERRESTRE</v>
      </c>
      <c r="X713" s="99" t="s">
        <v>1464</v>
      </c>
      <c r="Y713" s="99">
        <v>1</v>
      </c>
      <c r="Z713" s="102">
        <f>IF(T713="SOPORTE_TELEFÓNICO",'TARIFAS 2025'!$B$14,IF(V713="PRINCIPAL",'TARIFAS 2025'!$B$11,IF(V713="INTERMEDIA",'TARIFAS 2025'!$C$11,IF(V713="LEJANA",'TARIFAS 2025'!$D$11))))</f>
        <v>36351</v>
      </c>
      <c r="AA713" s="102">
        <f t="shared" si="11"/>
        <v>36351</v>
      </c>
      <c r="AB713" s="91"/>
      <c r="AC713" s="91"/>
      <c r="AD713" s="91"/>
      <c r="AE713" s="91"/>
      <c r="AF713" s="91"/>
      <c r="AG713" s="91"/>
      <c r="AH713" s="91"/>
      <c r="AI713" s="91"/>
      <c r="AJ713" s="91"/>
      <c r="AK713" s="91"/>
      <c r="AL713" s="91"/>
      <c r="AM713" s="91"/>
      <c r="AN713" s="91"/>
      <c r="AO713" s="91"/>
      <c r="AP713" s="91"/>
      <c r="AQ713" s="91"/>
      <c r="AR713" s="91"/>
      <c r="AS713" s="91"/>
      <c r="AT713" s="91"/>
      <c r="AU713" s="91"/>
      <c r="AV713" s="91"/>
      <c r="AW713" s="91"/>
      <c r="AX713" s="91"/>
      <c r="AY713" s="91"/>
      <c r="AZ713" s="91"/>
      <c r="BA713" s="91"/>
      <c r="BB713" s="91"/>
      <c r="BC713" s="91"/>
      <c r="BD713" s="91"/>
      <c r="BE713" s="91"/>
      <c r="BF713" s="91"/>
      <c r="BG713" s="91"/>
    </row>
    <row r="714" spans="1:59" ht="15.6" x14ac:dyDescent="0.3">
      <c r="A714" s="99" t="s">
        <v>90</v>
      </c>
      <c r="B714" s="100" t="str">
        <f>VLOOKUP(A714,'CENTROS DE COSTOS'!A:D,2,0)</f>
        <v>0036-0006</v>
      </c>
      <c r="C714" s="100" t="str">
        <f>VLOOKUP(A714,'CENTROS DE COSTOS'!A:D,3,0)</f>
        <v>Wompi Oriente</v>
      </c>
      <c r="D714" s="99">
        <v>41001</v>
      </c>
      <c r="E714" s="99">
        <v>3119681</v>
      </c>
      <c r="F714" s="99">
        <v>70058</v>
      </c>
      <c r="G714" s="100" t="s">
        <v>33</v>
      </c>
      <c r="H714" s="99" t="s">
        <v>740</v>
      </c>
      <c r="I714" s="99" t="s">
        <v>90</v>
      </c>
      <c r="J714" s="99" t="s">
        <v>6256</v>
      </c>
      <c r="K714" s="100" t="s">
        <v>1170</v>
      </c>
      <c r="L714" s="99" t="s">
        <v>7744</v>
      </c>
      <c r="M714" s="101">
        <v>46001.37222222222</v>
      </c>
      <c r="N714" s="101">
        <v>46002.395833333343</v>
      </c>
      <c r="O714" s="100" t="s">
        <v>35</v>
      </c>
      <c r="P714" s="100" t="s">
        <v>35</v>
      </c>
      <c r="Q714" s="99" t="s">
        <v>1414</v>
      </c>
      <c r="R714" s="99" t="s">
        <v>1415</v>
      </c>
      <c r="S714" s="99" t="s">
        <v>9831</v>
      </c>
      <c r="T714" s="99" t="s">
        <v>1172</v>
      </c>
      <c r="U714" s="99">
        <v>48</v>
      </c>
      <c r="V714" s="100" t="str">
        <f>VLOOKUP(D714,TIPOLOGIA!A:F,5,0)</f>
        <v>PRINCIPAL</v>
      </c>
      <c r="W714" s="100" t="str">
        <f>VLOOKUP(D714,TIPOLOGIA!A:F,6,0)</f>
        <v>TERRESTRE</v>
      </c>
      <c r="X714" s="99" t="s">
        <v>1187</v>
      </c>
      <c r="Y714" s="99">
        <v>1</v>
      </c>
      <c r="Z714" s="102">
        <f>IF(T714="SOPORTE_TELEFÓNICO",'TARIFAS 2025'!$B$14,IF(V714="PRINCIPAL",'TARIFAS 2025'!$B$11,IF(V714="INTERMEDIA",'TARIFAS 2025'!$C$11,IF(V714="LEJANA",'TARIFAS 2025'!$D$11))))</f>
        <v>31419</v>
      </c>
      <c r="AA714" s="102">
        <f t="shared" si="11"/>
        <v>31419</v>
      </c>
      <c r="AB714" s="91"/>
      <c r="AC714" s="91"/>
      <c r="AD714" s="91"/>
      <c r="AE714" s="91"/>
      <c r="AF714" s="91"/>
      <c r="AG714" s="91"/>
      <c r="AH714" s="91"/>
      <c r="AI714" s="91"/>
      <c r="AJ714" s="91"/>
      <c r="AK714" s="91"/>
      <c r="AL714" s="91"/>
      <c r="AM714" s="91"/>
      <c r="AN714" s="91"/>
      <c r="AO714" s="91"/>
      <c r="AP714" s="91"/>
      <c r="AQ714" s="91"/>
      <c r="AR714" s="91"/>
      <c r="AS714" s="91"/>
      <c r="AT714" s="91"/>
      <c r="AU714" s="91"/>
      <c r="AV714" s="91"/>
      <c r="AW714" s="91"/>
      <c r="AX714" s="91"/>
      <c r="AY714" s="91"/>
      <c r="AZ714" s="91"/>
      <c r="BA714" s="91"/>
      <c r="BB714" s="91"/>
      <c r="BC714" s="91"/>
      <c r="BD714" s="91"/>
      <c r="BE714" s="91"/>
      <c r="BF714" s="91"/>
      <c r="BG714" s="91"/>
    </row>
    <row r="715" spans="1:59" ht="15.6" x14ac:dyDescent="0.3">
      <c r="A715" s="99" t="s">
        <v>80</v>
      </c>
      <c r="B715" s="100" t="str">
        <f>VLOOKUP(A715,'CENTROS DE COSTOS'!A:D,2,0)</f>
        <v>0036-0001</v>
      </c>
      <c r="C715" s="100" t="str">
        <f>VLOOKUP(A715,'CENTROS DE COSTOS'!A:D,3,0)</f>
        <v>Wompi Costa</v>
      </c>
      <c r="D715" s="99">
        <v>13001</v>
      </c>
      <c r="E715" s="99">
        <v>3122779</v>
      </c>
      <c r="F715" s="99">
        <v>81903</v>
      </c>
      <c r="G715" s="100" t="s">
        <v>33</v>
      </c>
      <c r="H715" s="99" t="s">
        <v>275</v>
      </c>
      <c r="I715" s="99" t="s">
        <v>80</v>
      </c>
      <c r="J715" s="99" t="s">
        <v>3693</v>
      </c>
      <c r="K715" s="100" t="s">
        <v>1170</v>
      </c>
      <c r="L715" s="99" t="s">
        <v>7745</v>
      </c>
      <c r="M715" s="101">
        <v>46001.615972222222</v>
      </c>
      <c r="N715" s="101">
        <v>46002.397916666669</v>
      </c>
      <c r="O715" s="100" t="s">
        <v>35</v>
      </c>
      <c r="P715" s="100" t="s">
        <v>35</v>
      </c>
      <c r="Q715" s="99" t="s">
        <v>1414</v>
      </c>
      <c r="R715" s="99" t="s">
        <v>1415</v>
      </c>
      <c r="S715" s="99" t="s">
        <v>9832</v>
      </c>
      <c r="T715" s="99" t="s">
        <v>1172</v>
      </c>
      <c r="U715" s="99">
        <v>16</v>
      </c>
      <c r="V715" s="100" t="str">
        <f>VLOOKUP(D715,TIPOLOGIA!A:F,5,0)</f>
        <v>PRINCIPAL</v>
      </c>
      <c r="W715" s="100" t="str">
        <f>VLOOKUP(D715,TIPOLOGIA!A:F,6,0)</f>
        <v>TERRESTRE</v>
      </c>
      <c r="X715" s="99" t="s">
        <v>1855</v>
      </c>
      <c r="Y715" s="99">
        <v>1</v>
      </c>
      <c r="Z715" s="102">
        <f>IF(T715="SOPORTE_TELEFÓNICO",'TARIFAS 2025'!$B$14,IF(V715="PRINCIPAL",'TARIFAS 2025'!$B$11,IF(V715="INTERMEDIA",'TARIFAS 2025'!$C$11,IF(V715="LEJANA",'TARIFAS 2025'!$D$11))))</f>
        <v>31419</v>
      </c>
      <c r="AA715" s="102">
        <f t="shared" si="11"/>
        <v>31419</v>
      </c>
      <c r="AB715" s="91"/>
      <c r="AC715" s="91"/>
      <c r="AD715" s="91"/>
      <c r="AE715" s="91"/>
      <c r="AF715" s="91"/>
      <c r="AG715" s="91"/>
      <c r="AH715" s="91"/>
      <c r="AI715" s="91"/>
      <c r="AJ715" s="91"/>
      <c r="AK715" s="91"/>
      <c r="AL715" s="91"/>
      <c r="AM715" s="91"/>
      <c r="AN715" s="91"/>
      <c r="AO715" s="91"/>
      <c r="AP715" s="91"/>
      <c r="AQ715" s="91"/>
      <c r="AR715" s="91"/>
      <c r="AS715" s="91"/>
      <c r="AT715" s="91"/>
      <c r="AU715" s="91"/>
      <c r="AV715" s="91"/>
      <c r="AW715" s="91"/>
      <c r="AX715" s="91"/>
      <c r="AY715" s="91"/>
      <c r="AZ715" s="91"/>
      <c r="BA715" s="91"/>
      <c r="BB715" s="91"/>
      <c r="BC715" s="91"/>
      <c r="BD715" s="91"/>
      <c r="BE715" s="91"/>
      <c r="BF715" s="91"/>
      <c r="BG715" s="91"/>
    </row>
    <row r="716" spans="1:59" ht="15.6" x14ac:dyDescent="0.3">
      <c r="A716" s="99" t="s">
        <v>85</v>
      </c>
      <c r="B716" s="100" t="str">
        <f>VLOOKUP(A716,'CENTROS DE COSTOS'!A:D,2,0)</f>
        <v>0036-0006</v>
      </c>
      <c r="C716" s="100" t="str">
        <f>VLOOKUP(A716,'CENTROS DE COSTOS'!A:D,3,0)</f>
        <v>Wompi Oriente</v>
      </c>
      <c r="D716" s="99">
        <v>73001</v>
      </c>
      <c r="E716" s="99">
        <v>3122284</v>
      </c>
      <c r="F716" s="99">
        <v>73076</v>
      </c>
      <c r="G716" s="100" t="s">
        <v>33</v>
      </c>
      <c r="H716" s="99" t="s">
        <v>1056</v>
      </c>
      <c r="I716" s="99" t="s">
        <v>85</v>
      </c>
      <c r="J716" s="99" t="s">
        <v>3514</v>
      </c>
      <c r="K716" s="100" t="s">
        <v>1170</v>
      </c>
      <c r="L716" s="99" t="s">
        <v>7746</v>
      </c>
      <c r="M716" s="101">
        <v>46001.588888888888</v>
      </c>
      <c r="N716" s="101">
        <v>46002.401388888888</v>
      </c>
      <c r="O716" s="100" t="s">
        <v>35</v>
      </c>
      <c r="P716" s="100" t="s">
        <v>35</v>
      </c>
      <c r="Q716" s="99" t="s">
        <v>1414</v>
      </c>
      <c r="R716" s="99" t="s">
        <v>1415</v>
      </c>
      <c r="S716" s="99" t="s">
        <v>9833</v>
      </c>
      <c r="T716" s="99" t="s">
        <v>1172</v>
      </c>
      <c r="U716" s="99">
        <v>48</v>
      </c>
      <c r="V716" s="100" t="str">
        <f>VLOOKUP(D716,TIPOLOGIA!A:F,5,0)</f>
        <v>PRINCIPAL</v>
      </c>
      <c r="W716" s="100" t="str">
        <f>VLOOKUP(D716,TIPOLOGIA!A:F,6,0)</f>
        <v>TERRESTRE</v>
      </c>
      <c r="X716" s="99" t="s">
        <v>1308</v>
      </c>
      <c r="Y716" s="99">
        <v>1</v>
      </c>
      <c r="Z716" s="102">
        <f>IF(T716="SOPORTE_TELEFÓNICO",'TARIFAS 2025'!$B$14,IF(V716="PRINCIPAL",'TARIFAS 2025'!$B$11,IF(V716="INTERMEDIA",'TARIFAS 2025'!$C$11,IF(V716="LEJANA",'TARIFAS 2025'!$D$11))))</f>
        <v>31419</v>
      </c>
      <c r="AA716" s="102">
        <f t="shared" si="11"/>
        <v>31419</v>
      </c>
      <c r="AB716" s="91"/>
      <c r="AC716" s="91"/>
      <c r="AD716" s="91"/>
      <c r="AE716" s="91"/>
      <c r="AF716" s="91"/>
      <c r="AG716" s="91"/>
      <c r="AH716" s="91"/>
      <c r="AI716" s="91"/>
      <c r="AJ716" s="91"/>
      <c r="AK716" s="91"/>
      <c r="AL716" s="91"/>
      <c r="AM716" s="91"/>
      <c r="AN716" s="91"/>
      <c r="AO716" s="91"/>
      <c r="AP716" s="91"/>
      <c r="AQ716" s="91"/>
      <c r="AR716" s="91"/>
      <c r="AS716" s="91"/>
      <c r="AT716" s="91"/>
      <c r="AU716" s="91"/>
      <c r="AV716" s="91"/>
      <c r="AW716" s="91"/>
      <c r="AX716" s="91"/>
      <c r="AY716" s="91"/>
      <c r="AZ716" s="91"/>
      <c r="BA716" s="91"/>
      <c r="BB716" s="91"/>
      <c r="BC716" s="91"/>
      <c r="BD716" s="91"/>
      <c r="BE716" s="91"/>
      <c r="BF716" s="91"/>
      <c r="BG716" s="91"/>
    </row>
    <row r="717" spans="1:59" ht="15.6" x14ac:dyDescent="0.3">
      <c r="A717" s="99" t="s">
        <v>92</v>
      </c>
      <c r="B717" s="100" t="str">
        <f>VLOOKUP(A717,'CENTROS DE COSTOS'!A:D,2,0)</f>
        <v>0036-0002</v>
      </c>
      <c r="C717" s="100" t="str">
        <f>VLOOKUP(A717,'CENTROS DE COSTOS'!A:D,3,0)</f>
        <v>Wompi Eje Cafetero</v>
      </c>
      <c r="D717" s="99">
        <v>76147</v>
      </c>
      <c r="E717" s="99">
        <v>3123847</v>
      </c>
      <c r="F717" s="99">
        <v>80000</v>
      </c>
      <c r="G717" s="100" t="s">
        <v>33</v>
      </c>
      <c r="H717" s="99" t="s">
        <v>1101</v>
      </c>
      <c r="I717" s="99" t="s">
        <v>1109</v>
      </c>
      <c r="J717" s="99" t="s">
        <v>6257</v>
      </c>
      <c r="K717" s="100" t="s">
        <v>1170</v>
      </c>
      <c r="L717" s="99" t="s">
        <v>7747</v>
      </c>
      <c r="M717" s="101">
        <v>46001.676388888889</v>
      </c>
      <c r="N717" s="101">
        <v>46002.402777777781</v>
      </c>
      <c r="O717" s="100" t="s">
        <v>35</v>
      </c>
      <c r="P717" s="100" t="s">
        <v>35</v>
      </c>
      <c r="Q717" s="99" t="s">
        <v>1414</v>
      </c>
      <c r="R717" s="99" t="s">
        <v>1415</v>
      </c>
      <c r="S717" s="99" t="s">
        <v>9834</v>
      </c>
      <c r="T717" s="99" t="s">
        <v>1172</v>
      </c>
      <c r="U717" s="99">
        <v>16</v>
      </c>
      <c r="V717" s="100" t="str">
        <f>VLOOKUP(D717,TIPOLOGIA!A:F,5,0)</f>
        <v>PRINCIPAL</v>
      </c>
      <c r="W717" s="100" t="str">
        <f>VLOOKUP(D717,TIPOLOGIA!A:F,6,0)</f>
        <v>TERRESTRE</v>
      </c>
      <c r="X717" s="99" t="s">
        <v>1193</v>
      </c>
      <c r="Y717" s="99">
        <v>1</v>
      </c>
      <c r="Z717" s="102">
        <f>IF(T717="SOPORTE_TELEFÓNICO",'TARIFAS 2025'!$B$14,IF(V717="PRINCIPAL",'TARIFAS 2025'!$B$11,IF(V717="INTERMEDIA",'TARIFAS 2025'!$C$11,IF(V717="LEJANA",'TARIFAS 2025'!$D$11))))</f>
        <v>31419</v>
      </c>
      <c r="AA717" s="102">
        <f t="shared" si="11"/>
        <v>31419</v>
      </c>
      <c r="AB717" s="91"/>
      <c r="AC717" s="91"/>
      <c r="AD717" s="91"/>
      <c r="AE717" s="91"/>
      <c r="AF717" s="91"/>
      <c r="AG717" s="91"/>
      <c r="AH717" s="91"/>
      <c r="AI717" s="91"/>
      <c r="AJ717" s="91"/>
      <c r="AK717" s="91"/>
      <c r="AL717" s="91"/>
      <c r="AM717" s="91"/>
      <c r="AN717" s="91"/>
      <c r="AO717" s="91"/>
      <c r="AP717" s="91"/>
      <c r="AQ717" s="91"/>
      <c r="AR717" s="91"/>
      <c r="AS717" s="91"/>
      <c r="AT717" s="91"/>
      <c r="AU717" s="91"/>
      <c r="AV717" s="91"/>
      <c r="AW717" s="91"/>
      <c r="AX717" s="91"/>
      <c r="AY717" s="91"/>
      <c r="AZ717" s="91"/>
      <c r="BA717" s="91"/>
      <c r="BB717" s="91"/>
      <c r="BC717" s="91"/>
      <c r="BD717" s="91"/>
      <c r="BE717" s="91"/>
      <c r="BF717" s="91"/>
      <c r="BG717" s="91"/>
    </row>
    <row r="718" spans="1:59" ht="15.6" x14ac:dyDescent="0.3">
      <c r="A718" s="99" t="s">
        <v>74</v>
      </c>
      <c r="B718" s="100" t="str">
        <f>VLOOKUP(A718,'CENTROS DE COSTOS'!A:D,2,0)</f>
        <v>0036-0007</v>
      </c>
      <c r="C718" s="100" t="str">
        <f>VLOOKUP(A718,'CENTROS DE COSTOS'!A:D,3,0)</f>
        <v>Wompi Santander</v>
      </c>
      <c r="D718" s="99">
        <v>68276</v>
      </c>
      <c r="E718" s="99">
        <v>3123808</v>
      </c>
      <c r="F718" s="99">
        <v>80885</v>
      </c>
      <c r="G718" s="100" t="s">
        <v>33</v>
      </c>
      <c r="H718" s="99" t="s">
        <v>963</v>
      </c>
      <c r="I718" s="99" t="s">
        <v>987</v>
      </c>
      <c r="J718" s="99" t="s">
        <v>6258</v>
      </c>
      <c r="K718" s="100" t="s">
        <v>1170</v>
      </c>
      <c r="L718" s="99" t="s">
        <v>7748</v>
      </c>
      <c r="M718" s="101">
        <v>46001.667361111111</v>
      </c>
      <c r="N718" s="101">
        <v>46002.404166666667</v>
      </c>
      <c r="O718" s="100" t="s">
        <v>35</v>
      </c>
      <c r="P718" s="100" t="s">
        <v>35</v>
      </c>
      <c r="Q718" s="99" t="s">
        <v>1414</v>
      </c>
      <c r="R718" s="99" t="s">
        <v>1415</v>
      </c>
      <c r="S718" s="99" t="s">
        <v>9835</v>
      </c>
      <c r="T718" s="99" t="s">
        <v>1172</v>
      </c>
      <c r="U718" s="99">
        <v>16</v>
      </c>
      <c r="V718" s="100" t="str">
        <f>VLOOKUP(D718,TIPOLOGIA!A:F,5,0)</f>
        <v>PRINCIPAL</v>
      </c>
      <c r="W718" s="100" t="str">
        <f>VLOOKUP(D718,TIPOLOGIA!A:F,6,0)</f>
        <v>TERRESTRE</v>
      </c>
      <c r="X718" s="99" t="s">
        <v>1365</v>
      </c>
      <c r="Y718" s="99">
        <v>1</v>
      </c>
      <c r="Z718" s="102">
        <f>IF(T718="SOPORTE_TELEFÓNICO",'TARIFAS 2025'!$B$14,IF(V718="PRINCIPAL",'TARIFAS 2025'!$B$11,IF(V718="INTERMEDIA",'TARIFAS 2025'!$C$11,IF(V718="LEJANA",'TARIFAS 2025'!$D$11))))</f>
        <v>31419</v>
      </c>
      <c r="AA718" s="102">
        <f t="shared" si="11"/>
        <v>31419</v>
      </c>
      <c r="AB718" s="91"/>
      <c r="AC718" s="91"/>
      <c r="AD718" s="91"/>
      <c r="AE718" s="91"/>
      <c r="AF718" s="91"/>
      <c r="AG718" s="91"/>
      <c r="AH718" s="91"/>
      <c r="AI718" s="91"/>
      <c r="AJ718" s="91"/>
      <c r="AK718" s="91"/>
      <c r="AL718" s="91"/>
      <c r="AM718" s="91"/>
      <c r="AN718" s="91"/>
      <c r="AO718" s="91"/>
      <c r="AP718" s="91"/>
      <c r="AQ718" s="91"/>
      <c r="AR718" s="91"/>
      <c r="AS718" s="91"/>
      <c r="AT718" s="91"/>
      <c r="AU718" s="91"/>
      <c r="AV718" s="91"/>
      <c r="AW718" s="91"/>
      <c r="AX718" s="91"/>
      <c r="AY718" s="91"/>
      <c r="AZ718" s="91"/>
      <c r="BA718" s="91"/>
      <c r="BB718" s="91"/>
      <c r="BC718" s="91"/>
      <c r="BD718" s="91"/>
      <c r="BE718" s="91"/>
      <c r="BF718" s="91"/>
      <c r="BG718" s="91"/>
    </row>
    <row r="719" spans="1:59" ht="15.6" x14ac:dyDescent="0.3">
      <c r="A719" s="99" t="s">
        <v>77</v>
      </c>
      <c r="B719" s="100" t="str">
        <f>VLOOKUP(A719,'CENTROS DE COSTOS'!A:D,2,0)</f>
        <v>0036-0003</v>
      </c>
      <c r="C719" s="100" t="str">
        <f>VLOOKUP(A719,'CENTROS DE COSTOS'!A:D,3,0)</f>
        <v>Wompi Suroccidente</v>
      </c>
      <c r="D719" s="99">
        <v>76001</v>
      </c>
      <c r="E719" s="99">
        <v>3114206</v>
      </c>
      <c r="F719" s="99">
        <v>71765</v>
      </c>
      <c r="G719" s="100" t="s">
        <v>33</v>
      </c>
      <c r="H719" s="99" t="s">
        <v>1101</v>
      </c>
      <c r="I719" s="99" t="s">
        <v>77</v>
      </c>
      <c r="J719" s="99" t="s">
        <v>3477</v>
      </c>
      <c r="K719" s="100" t="s">
        <v>1170</v>
      </c>
      <c r="L719" s="99" t="s">
        <v>7749</v>
      </c>
      <c r="M719" s="101">
        <v>46000.40625</v>
      </c>
      <c r="N719" s="101">
        <v>46002.406944444447</v>
      </c>
      <c r="O719" s="100" t="s">
        <v>35</v>
      </c>
      <c r="P719" s="100" t="s">
        <v>35</v>
      </c>
      <c r="Q719" s="99" t="s">
        <v>1414</v>
      </c>
      <c r="R719" s="99" t="s">
        <v>1415</v>
      </c>
      <c r="S719" s="99" t="s">
        <v>9836</v>
      </c>
      <c r="T719" s="99" t="s">
        <v>1172</v>
      </c>
      <c r="U719" s="99">
        <v>32</v>
      </c>
      <c r="V719" s="100" t="str">
        <f>VLOOKUP(D719,TIPOLOGIA!A:F,5,0)</f>
        <v>PRINCIPAL</v>
      </c>
      <c r="W719" s="100" t="str">
        <f>VLOOKUP(D719,TIPOLOGIA!A:F,6,0)</f>
        <v>TERRESTRE</v>
      </c>
      <c r="X719" s="99" t="s">
        <v>1260</v>
      </c>
      <c r="Y719" s="99">
        <v>1</v>
      </c>
      <c r="Z719" s="102">
        <f>IF(T719="SOPORTE_TELEFÓNICO",'TARIFAS 2025'!$B$14,IF(V719="PRINCIPAL",'TARIFAS 2025'!$B$11,IF(V719="INTERMEDIA",'TARIFAS 2025'!$C$11,IF(V719="LEJANA",'TARIFAS 2025'!$D$11))))</f>
        <v>31419</v>
      </c>
      <c r="AA719" s="102">
        <f t="shared" si="11"/>
        <v>31419</v>
      </c>
      <c r="AB719" s="91"/>
      <c r="AC719" s="91"/>
      <c r="AD719" s="91"/>
      <c r="AE719" s="91"/>
      <c r="AF719" s="91"/>
      <c r="AG719" s="91"/>
      <c r="AH719" s="91"/>
      <c r="AI719" s="91"/>
      <c r="AJ719" s="91"/>
      <c r="AK719" s="91"/>
      <c r="AL719" s="91"/>
      <c r="AM719" s="91"/>
      <c r="AN719" s="91"/>
      <c r="AO719" s="91"/>
      <c r="AP719" s="91"/>
      <c r="AQ719" s="91"/>
      <c r="AR719" s="91"/>
      <c r="AS719" s="91"/>
      <c r="AT719" s="91"/>
      <c r="AU719" s="91"/>
      <c r="AV719" s="91"/>
      <c r="AW719" s="91"/>
      <c r="AX719" s="91"/>
      <c r="AY719" s="91"/>
      <c r="AZ719" s="91"/>
      <c r="BA719" s="91"/>
      <c r="BB719" s="91"/>
      <c r="BC719" s="91"/>
      <c r="BD719" s="91"/>
      <c r="BE719" s="91"/>
      <c r="BF719" s="91"/>
      <c r="BG719" s="91"/>
    </row>
    <row r="720" spans="1:59" ht="15.6" x14ac:dyDescent="0.3">
      <c r="A720" s="99" t="s">
        <v>90</v>
      </c>
      <c r="B720" s="100" t="str">
        <f>VLOOKUP(A720,'CENTROS DE COSTOS'!A:D,2,0)</f>
        <v>0036-0006</v>
      </c>
      <c r="C720" s="100" t="str">
        <f>VLOOKUP(A720,'CENTROS DE COSTOS'!A:D,3,0)</f>
        <v>Wompi Oriente</v>
      </c>
      <c r="D720" s="99">
        <v>41001</v>
      </c>
      <c r="E720" s="99">
        <v>3115393</v>
      </c>
      <c r="F720" s="99">
        <v>50030</v>
      </c>
      <c r="G720" s="100" t="s">
        <v>33</v>
      </c>
      <c r="H720" s="99" t="s">
        <v>740</v>
      </c>
      <c r="I720" s="99" t="s">
        <v>90</v>
      </c>
      <c r="J720" s="99" t="s">
        <v>6259</v>
      </c>
      <c r="K720" s="100" t="s">
        <v>1170</v>
      </c>
      <c r="L720" s="99" t="s">
        <v>7750</v>
      </c>
      <c r="M720" s="101">
        <v>46000.46875</v>
      </c>
      <c r="N720" s="101">
        <v>46002.413194444453</v>
      </c>
      <c r="O720" s="100" t="s">
        <v>35</v>
      </c>
      <c r="P720" s="100" t="s">
        <v>35</v>
      </c>
      <c r="Q720" s="99" t="s">
        <v>1414</v>
      </c>
      <c r="R720" s="99" t="s">
        <v>1415</v>
      </c>
      <c r="S720" s="99" t="s">
        <v>9837</v>
      </c>
      <c r="T720" s="99" t="s">
        <v>1172</v>
      </c>
      <c r="U720" s="99">
        <v>16</v>
      </c>
      <c r="V720" s="100" t="str">
        <f>VLOOKUP(D720,TIPOLOGIA!A:F,5,0)</f>
        <v>PRINCIPAL</v>
      </c>
      <c r="W720" s="100" t="str">
        <f>VLOOKUP(D720,TIPOLOGIA!A:F,6,0)</f>
        <v>TERRESTRE</v>
      </c>
      <c r="X720" s="99" t="s">
        <v>1187</v>
      </c>
      <c r="Y720" s="99">
        <v>1</v>
      </c>
      <c r="Z720" s="102">
        <f>IF(T720="SOPORTE_TELEFÓNICO",'TARIFAS 2025'!$B$14,IF(V720="PRINCIPAL",'TARIFAS 2025'!$B$11,IF(V720="INTERMEDIA",'TARIFAS 2025'!$C$11,IF(V720="LEJANA",'TARIFAS 2025'!$D$11))))</f>
        <v>31419</v>
      </c>
      <c r="AA720" s="102">
        <f t="shared" si="11"/>
        <v>31419</v>
      </c>
      <c r="AB720" s="91"/>
      <c r="AC720" s="91"/>
      <c r="AD720" s="91"/>
      <c r="AE720" s="91"/>
      <c r="AF720" s="91"/>
      <c r="AG720" s="91"/>
      <c r="AH720" s="91"/>
      <c r="AI720" s="91"/>
      <c r="AJ720" s="91"/>
      <c r="AK720" s="91"/>
      <c r="AL720" s="91"/>
      <c r="AM720" s="91"/>
      <c r="AN720" s="91"/>
      <c r="AO720" s="91"/>
      <c r="AP720" s="91"/>
      <c r="AQ720" s="91"/>
      <c r="AR720" s="91"/>
      <c r="AS720" s="91"/>
      <c r="AT720" s="91"/>
      <c r="AU720" s="91"/>
      <c r="AV720" s="91"/>
      <c r="AW720" s="91"/>
      <c r="AX720" s="91"/>
      <c r="AY720" s="91"/>
      <c r="AZ720" s="91"/>
      <c r="BA720" s="91"/>
      <c r="BB720" s="91"/>
      <c r="BC720" s="91"/>
      <c r="BD720" s="91"/>
      <c r="BE720" s="91"/>
      <c r="BF720" s="91"/>
      <c r="BG720" s="91"/>
    </row>
    <row r="721" spans="1:59" ht="15.6" x14ac:dyDescent="0.3">
      <c r="A721" s="99" t="s">
        <v>74</v>
      </c>
      <c r="B721" s="100" t="str">
        <f>VLOOKUP(A721,'CENTROS DE COSTOS'!A:D,2,0)</f>
        <v>0036-0007</v>
      </c>
      <c r="C721" s="100" t="str">
        <f>VLOOKUP(A721,'CENTROS DE COSTOS'!A:D,3,0)</f>
        <v>Wompi Santander</v>
      </c>
      <c r="D721" s="99">
        <v>68276</v>
      </c>
      <c r="E721" s="99">
        <v>3110164</v>
      </c>
      <c r="F721" s="99">
        <v>81560</v>
      </c>
      <c r="G721" s="100" t="s">
        <v>33</v>
      </c>
      <c r="H721" s="99" t="s">
        <v>963</v>
      </c>
      <c r="I721" s="99" t="s">
        <v>987</v>
      </c>
      <c r="J721" s="99" t="s">
        <v>6260</v>
      </c>
      <c r="K721" s="100" t="s">
        <v>1170</v>
      </c>
      <c r="L721" s="99" t="s">
        <v>7751</v>
      </c>
      <c r="M721" s="101">
        <v>46000.333333333343</v>
      </c>
      <c r="N721" s="101">
        <v>46002.415277777778</v>
      </c>
      <c r="O721" s="100" t="s">
        <v>35</v>
      </c>
      <c r="P721" s="100" t="s">
        <v>35</v>
      </c>
      <c r="Q721" s="99" t="s">
        <v>1414</v>
      </c>
      <c r="R721" s="99" t="s">
        <v>1415</v>
      </c>
      <c r="S721" s="99" t="s">
        <v>9838</v>
      </c>
      <c r="T721" s="99" t="s">
        <v>1172</v>
      </c>
      <c r="U721" s="99">
        <v>64</v>
      </c>
      <c r="V721" s="100" t="str">
        <f>VLOOKUP(D721,TIPOLOGIA!A:F,5,0)</f>
        <v>PRINCIPAL</v>
      </c>
      <c r="W721" s="100" t="str">
        <f>VLOOKUP(D721,TIPOLOGIA!A:F,6,0)</f>
        <v>TERRESTRE</v>
      </c>
      <c r="X721" s="99" t="s">
        <v>1365</v>
      </c>
      <c r="Y721" s="99">
        <v>1</v>
      </c>
      <c r="Z721" s="102">
        <f>IF(T721="SOPORTE_TELEFÓNICO",'TARIFAS 2025'!$B$14,IF(V721="PRINCIPAL",'TARIFAS 2025'!$B$11,IF(V721="INTERMEDIA",'TARIFAS 2025'!$C$11,IF(V721="LEJANA",'TARIFAS 2025'!$D$11))))</f>
        <v>31419</v>
      </c>
      <c r="AA721" s="102">
        <f t="shared" si="11"/>
        <v>31419</v>
      </c>
      <c r="AB721" s="91"/>
      <c r="AC721" s="91"/>
      <c r="AD721" s="91"/>
      <c r="AE721" s="91"/>
      <c r="AF721" s="91"/>
      <c r="AG721" s="91"/>
      <c r="AH721" s="91"/>
      <c r="AI721" s="91"/>
      <c r="AJ721" s="91"/>
      <c r="AK721" s="91"/>
      <c r="AL721" s="91"/>
      <c r="AM721" s="91"/>
      <c r="AN721" s="91"/>
      <c r="AO721" s="91"/>
      <c r="AP721" s="91"/>
      <c r="AQ721" s="91"/>
      <c r="AR721" s="91"/>
      <c r="AS721" s="91"/>
      <c r="AT721" s="91"/>
      <c r="AU721" s="91"/>
      <c r="AV721" s="91"/>
      <c r="AW721" s="91"/>
      <c r="AX721" s="91"/>
      <c r="AY721" s="91"/>
      <c r="AZ721" s="91"/>
      <c r="BA721" s="91"/>
      <c r="BB721" s="91"/>
      <c r="BC721" s="91"/>
      <c r="BD721" s="91"/>
      <c r="BE721" s="91"/>
      <c r="BF721" s="91"/>
      <c r="BG721" s="91"/>
    </row>
    <row r="722" spans="1:59" ht="15.6" x14ac:dyDescent="0.3">
      <c r="A722" s="99" t="s">
        <v>90</v>
      </c>
      <c r="B722" s="100" t="str">
        <f>VLOOKUP(A722,'CENTROS DE COSTOS'!A:D,2,0)</f>
        <v>0036-0006</v>
      </c>
      <c r="C722" s="100" t="str">
        <f>VLOOKUP(A722,'CENTROS DE COSTOS'!A:D,3,0)</f>
        <v>Wompi Oriente</v>
      </c>
      <c r="D722" s="99">
        <v>41001</v>
      </c>
      <c r="E722" s="99">
        <v>3118505</v>
      </c>
      <c r="F722" s="99">
        <v>79111</v>
      </c>
      <c r="G722" s="100" t="s">
        <v>33</v>
      </c>
      <c r="H722" s="99" t="s">
        <v>740</v>
      </c>
      <c r="I722" s="99" t="s">
        <v>90</v>
      </c>
      <c r="J722" s="99" t="s">
        <v>2098</v>
      </c>
      <c r="K722" s="100" t="s">
        <v>1170</v>
      </c>
      <c r="L722" s="99" t="s">
        <v>7752</v>
      </c>
      <c r="M722" s="101">
        <v>46000.70208333333</v>
      </c>
      <c r="N722" s="101">
        <v>46002.416666666657</v>
      </c>
      <c r="O722" s="100" t="s">
        <v>35</v>
      </c>
      <c r="P722" s="100" t="s">
        <v>35</v>
      </c>
      <c r="Q722" s="99" t="s">
        <v>1414</v>
      </c>
      <c r="R722" s="99" t="s">
        <v>1415</v>
      </c>
      <c r="S722" s="99" t="s">
        <v>9837</v>
      </c>
      <c r="T722" s="99" t="s">
        <v>1172</v>
      </c>
      <c r="U722" s="99">
        <v>16</v>
      </c>
      <c r="V722" s="100" t="str">
        <f>VLOOKUP(D722,TIPOLOGIA!A:F,5,0)</f>
        <v>PRINCIPAL</v>
      </c>
      <c r="W722" s="100" t="str">
        <f>VLOOKUP(D722,TIPOLOGIA!A:F,6,0)</f>
        <v>TERRESTRE</v>
      </c>
      <c r="X722" s="99" t="s">
        <v>1187</v>
      </c>
      <c r="Y722" s="99">
        <v>1</v>
      </c>
      <c r="Z722" s="102">
        <f>IF(T722="SOPORTE_TELEFÓNICO",'TARIFAS 2025'!$B$14,IF(V722="PRINCIPAL",'TARIFAS 2025'!$B$11,IF(V722="INTERMEDIA",'TARIFAS 2025'!$C$11,IF(V722="LEJANA",'TARIFAS 2025'!$D$11))))</f>
        <v>31419</v>
      </c>
      <c r="AA722" s="102">
        <f t="shared" si="11"/>
        <v>31419</v>
      </c>
      <c r="AB722" s="91"/>
      <c r="AC722" s="91"/>
      <c r="AD722" s="91"/>
      <c r="AE722" s="91"/>
      <c r="AF722" s="91"/>
      <c r="AG722" s="91"/>
      <c r="AH722" s="91"/>
      <c r="AI722" s="91"/>
      <c r="AJ722" s="91"/>
      <c r="AK722" s="91"/>
      <c r="AL722" s="91"/>
      <c r="AM722" s="91"/>
      <c r="AN722" s="91"/>
      <c r="AO722" s="91"/>
      <c r="AP722" s="91"/>
      <c r="AQ722" s="91"/>
      <c r="AR722" s="91"/>
      <c r="AS722" s="91"/>
      <c r="AT722" s="91"/>
      <c r="AU722" s="91"/>
      <c r="AV722" s="91"/>
      <c r="AW722" s="91"/>
      <c r="AX722" s="91"/>
      <c r="AY722" s="91"/>
      <c r="AZ722" s="91"/>
      <c r="BA722" s="91"/>
      <c r="BB722" s="91"/>
      <c r="BC722" s="91"/>
      <c r="BD722" s="91"/>
      <c r="BE722" s="91"/>
      <c r="BF722" s="91"/>
      <c r="BG722" s="91"/>
    </row>
    <row r="723" spans="1:59" ht="15.6" x14ac:dyDescent="0.3">
      <c r="A723" s="99" t="s">
        <v>77</v>
      </c>
      <c r="B723" s="100" t="str">
        <f>VLOOKUP(A723,'CENTROS DE COSTOS'!A:D,2,0)</f>
        <v>0036-0003</v>
      </c>
      <c r="C723" s="100" t="str">
        <f>VLOOKUP(A723,'CENTROS DE COSTOS'!A:D,3,0)</f>
        <v>Wompi Suroccidente</v>
      </c>
      <c r="D723" s="99">
        <v>76001</v>
      </c>
      <c r="E723" s="99">
        <v>3116520</v>
      </c>
      <c r="F723" s="99">
        <v>10777</v>
      </c>
      <c r="G723" s="100" t="s">
        <v>33</v>
      </c>
      <c r="H723" s="99" t="s">
        <v>1101</v>
      </c>
      <c r="I723" s="99" t="s">
        <v>77</v>
      </c>
      <c r="J723" s="99" t="s">
        <v>3476</v>
      </c>
      <c r="K723" s="100" t="s">
        <v>1170</v>
      </c>
      <c r="L723" s="99" t="s">
        <v>7753</v>
      </c>
      <c r="M723" s="101">
        <v>46000.566666666673</v>
      </c>
      <c r="N723" s="101">
        <v>46002.435416666667</v>
      </c>
      <c r="O723" s="100" t="s">
        <v>35</v>
      </c>
      <c r="P723" s="100" t="s">
        <v>35</v>
      </c>
      <c r="Q723" s="99" t="s">
        <v>1414</v>
      </c>
      <c r="R723" s="99" t="s">
        <v>1415</v>
      </c>
      <c r="S723" s="99" t="s">
        <v>9839</v>
      </c>
      <c r="T723" s="99" t="s">
        <v>1172</v>
      </c>
      <c r="U723" s="99">
        <v>64</v>
      </c>
      <c r="V723" s="100" t="str">
        <f>VLOOKUP(D723,TIPOLOGIA!A:F,5,0)</f>
        <v>PRINCIPAL</v>
      </c>
      <c r="W723" s="100" t="str">
        <f>VLOOKUP(D723,TIPOLOGIA!A:F,6,0)</f>
        <v>TERRESTRE</v>
      </c>
      <c r="X723" s="99" t="s">
        <v>1235</v>
      </c>
      <c r="Y723" s="99">
        <v>1</v>
      </c>
      <c r="Z723" s="102">
        <f>IF(T723="SOPORTE_TELEFÓNICO",'TARIFAS 2025'!$B$14,IF(V723="PRINCIPAL",'TARIFAS 2025'!$B$11,IF(V723="INTERMEDIA",'TARIFAS 2025'!$C$11,IF(V723="LEJANA",'TARIFAS 2025'!$D$11))))</f>
        <v>31419</v>
      </c>
      <c r="AA723" s="102">
        <f t="shared" si="11"/>
        <v>31419</v>
      </c>
      <c r="AB723" s="91"/>
      <c r="AC723" s="91"/>
      <c r="AD723" s="91"/>
      <c r="AE723" s="91"/>
      <c r="AF723" s="91"/>
      <c r="AG723" s="91"/>
      <c r="AH723" s="91"/>
      <c r="AI723" s="91"/>
      <c r="AJ723" s="91"/>
      <c r="AK723" s="91"/>
      <c r="AL723" s="91"/>
      <c r="AM723" s="91"/>
      <c r="AN723" s="91"/>
      <c r="AO723" s="91"/>
      <c r="AP723" s="91"/>
      <c r="AQ723" s="91"/>
      <c r="AR723" s="91"/>
      <c r="AS723" s="91"/>
      <c r="AT723" s="91"/>
      <c r="AU723" s="91"/>
      <c r="AV723" s="91"/>
      <c r="AW723" s="91"/>
      <c r="AX723" s="91"/>
      <c r="AY723" s="91"/>
      <c r="AZ723" s="91"/>
      <c r="BA723" s="91"/>
      <c r="BB723" s="91"/>
      <c r="BC723" s="91"/>
      <c r="BD723" s="91"/>
      <c r="BE723" s="91"/>
      <c r="BF723" s="91"/>
      <c r="BG723" s="91"/>
    </row>
    <row r="724" spans="1:59" ht="15.6" x14ac:dyDescent="0.3">
      <c r="A724" s="99" t="s">
        <v>90</v>
      </c>
      <c r="B724" s="100" t="str">
        <f>VLOOKUP(A724,'CENTROS DE COSTOS'!A:D,2,0)</f>
        <v>0036-0006</v>
      </c>
      <c r="C724" s="100" t="str">
        <f>VLOOKUP(A724,'CENTROS DE COSTOS'!A:D,3,0)</f>
        <v>Wompi Oriente</v>
      </c>
      <c r="D724" s="99">
        <v>41001</v>
      </c>
      <c r="E724" s="99">
        <v>3114506</v>
      </c>
      <c r="F724" s="99">
        <v>29925</v>
      </c>
      <c r="G724" s="100" t="s">
        <v>33</v>
      </c>
      <c r="H724" s="99" t="s">
        <v>740</v>
      </c>
      <c r="I724" s="99" t="s">
        <v>90</v>
      </c>
      <c r="J724" s="99" t="s">
        <v>6261</v>
      </c>
      <c r="K724" s="100" t="s">
        <v>1170</v>
      </c>
      <c r="L724" s="99" t="s">
        <v>7754</v>
      </c>
      <c r="M724" s="101">
        <v>46000.420138888891</v>
      </c>
      <c r="N724" s="101">
        <v>46002.436111111107</v>
      </c>
      <c r="O724" s="100" t="s">
        <v>35</v>
      </c>
      <c r="P724" s="100" t="s">
        <v>35</v>
      </c>
      <c r="Q724" s="99" t="s">
        <v>1414</v>
      </c>
      <c r="R724" s="99" t="s">
        <v>1415</v>
      </c>
      <c r="S724" s="99" t="s">
        <v>9840</v>
      </c>
      <c r="T724" s="99" t="s">
        <v>1172</v>
      </c>
      <c r="U724" s="99">
        <v>64</v>
      </c>
      <c r="V724" s="100" t="str">
        <f>VLOOKUP(D724,TIPOLOGIA!A:F,5,0)</f>
        <v>PRINCIPAL</v>
      </c>
      <c r="W724" s="100" t="str">
        <f>VLOOKUP(D724,TIPOLOGIA!A:F,6,0)</f>
        <v>TERRESTRE</v>
      </c>
      <c r="X724" s="99" t="s">
        <v>1187</v>
      </c>
      <c r="Y724" s="99">
        <v>1</v>
      </c>
      <c r="Z724" s="102">
        <f>IF(T724="SOPORTE_TELEFÓNICO",'TARIFAS 2025'!$B$14,IF(V724="PRINCIPAL",'TARIFAS 2025'!$B$11,IF(V724="INTERMEDIA",'TARIFAS 2025'!$C$11,IF(V724="LEJANA",'TARIFAS 2025'!$D$11))))</f>
        <v>31419</v>
      </c>
      <c r="AA724" s="102">
        <f t="shared" si="11"/>
        <v>31419</v>
      </c>
      <c r="AB724" s="91"/>
      <c r="AC724" s="91"/>
      <c r="AD724" s="91"/>
      <c r="AE724" s="91"/>
      <c r="AF724" s="91"/>
      <c r="AG724" s="91"/>
      <c r="AH724" s="91"/>
      <c r="AI724" s="91"/>
      <c r="AJ724" s="91"/>
      <c r="AK724" s="91"/>
      <c r="AL724" s="91"/>
      <c r="AM724" s="91"/>
      <c r="AN724" s="91"/>
      <c r="AO724" s="91"/>
      <c r="AP724" s="91"/>
      <c r="AQ724" s="91"/>
      <c r="AR724" s="91"/>
      <c r="AS724" s="91"/>
      <c r="AT724" s="91"/>
      <c r="AU724" s="91"/>
      <c r="AV724" s="91"/>
      <c r="AW724" s="91"/>
      <c r="AX724" s="91"/>
      <c r="AY724" s="91"/>
      <c r="AZ724" s="91"/>
      <c r="BA724" s="91"/>
      <c r="BB724" s="91"/>
      <c r="BC724" s="91"/>
      <c r="BD724" s="91"/>
      <c r="BE724" s="91"/>
      <c r="BF724" s="91"/>
      <c r="BG724" s="91"/>
    </row>
    <row r="725" spans="1:59" ht="15.6" x14ac:dyDescent="0.3">
      <c r="A725" s="99" t="s">
        <v>71</v>
      </c>
      <c r="B725" s="100" t="str">
        <f>VLOOKUP(A725,'CENTROS DE COSTOS'!A:D,2,0)</f>
        <v>0036-0004</v>
      </c>
      <c r="C725" s="100" t="str">
        <f>VLOOKUP(A725,'CENTROS DE COSTOS'!A:D,3,0)</f>
        <v>Wompi Centro</v>
      </c>
      <c r="D725" s="99">
        <v>11001</v>
      </c>
      <c r="E725" s="99">
        <v>3110685</v>
      </c>
      <c r="F725" s="99">
        <v>47809</v>
      </c>
      <c r="G725" s="100" t="s">
        <v>33</v>
      </c>
      <c r="H725" s="99" t="s">
        <v>618</v>
      </c>
      <c r="I725" s="99" t="s">
        <v>71</v>
      </c>
      <c r="J725" s="99" t="s">
        <v>5841</v>
      </c>
      <c r="K725" s="100" t="s">
        <v>1170</v>
      </c>
      <c r="L725" s="99" t="s">
        <v>7755</v>
      </c>
      <c r="M725" s="101">
        <v>46000.333333333343</v>
      </c>
      <c r="N725" s="101">
        <v>46002.4375</v>
      </c>
      <c r="O725" s="100" t="s">
        <v>35</v>
      </c>
      <c r="P725" s="100" t="s">
        <v>35</v>
      </c>
      <c r="Q725" s="99" t="s">
        <v>1414</v>
      </c>
      <c r="R725" s="99" t="s">
        <v>1415</v>
      </c>
      <c r="S725" s="99" t="s">
        <v>9841</v>
      </c>
      <c r="T725" s="99" t="s">
        <v>1172</v>
      </c>
      <c r="U725" s="99">
        <v>24</v>
      </c>
      <c r="V725" s="100" t="str">
        <f>VLOOKUP(D725,TIPOLOGIA!A:F,5,0)</f>
        <v>PRINCIPAL</v>
      </c>
      <c r="W725" s="100" t="str">
        <f>VLOOKUP(D725,TIPOLOGIA!A:F,6,0)</f>
        <v>TERRESTRE</v>
      </c>
      <c r="X725" s="99" t="s">
        <v>1857</v>
      </c>
      <c r="Y725" s="99">
        <v>1</v>
      </c>
      <c r="Z725" s="102">
        <f>IF(T725="SOPORTE_TELEFÓNICO",'TARIFAS 2025'!$B$14,IF(V725="PRINCIPAL",'TARIFAS 2025'!$B$11,IF(V725="INTERMEDIA",'TARIFAS 2025'!$C$11,IF(V725="LEJANA",'TARIFAS 2025'!$D$11))))</f>
        <v>31419</v>
      </c>
      <c r="AA725" s="102">
        <f t="shared" si="11"/>
        <v>31419</v>
      </c>
      <c r="AB725" s="91"/>
      <c r="AC725" s="91"/>
      <c r="AD725" s="91"/>
      <c r="AE725" s="91"/>
      <c r="AF725" s="91"/>
      <c r="AG725" s="91"/>
      <c r="AH725" s="91"/>
      <c r="AI725" s="91"/>
      <c r="AJ725" s="91"/>
      <c r="AK725" s="91"/>
      <c r="AL725" s="91"/>
      <c r="AM725" s="91"/>
      <c r="AN725" s="91"/>
      <c r="AO725" s="91"/>
      <c r="AP725" s="91"/>
      <c r="AQ725" s="91"/>
      <c r="AR725" s="91"/>
      <c r="AS725" s="91"/>
      <c r="AT725" s="91"/>
      <c r="AU725" s="91"/>
      <c r="AV725" s="91"/>
      <c r="AW725" s="91"/>
      <c r="AX725" s="91"/>
      <c r="AY725" s="91"/>
      <c r="AZ725" s="91"/>
      <c r="BA725" s="91"/>
      <c r="BB725" s="91"/>
      <c r="BC725" s="91"/>
      <c r="BD725" s="91"/>
      <c r="BE725" s="91"/>
      <c r="BF725" s="91"/>
      <c r="BG725" s="91"/>
    </row>
    <row r="726" spans="1:59" ht="15.6" x14ac:dyDescent="0.3">
      <c r="A726" s="99" t="s">
        <v>71</v>
      </c>
      <c r="B726" s="100" t="str">
        <f>VLOOKUP(A726,'CENTROS DE COSTOS'!A:D,2,0)</f>
        <v>0036-0004</v>
      </c>
      <c r="C726" s="100" t="str">
        <f>VLOOKUP(A726,'CENTROS DE COSTOS'!A:D,3,0)</f>
        <v>Wompi Centro</v>
      </c>
      <c r="D726" s="99">
        <v>11001</v>
      </c>
      <c r="E726" s="99">
        <v>3123361</v>
      </c>
      <c r="F726" s="99">
        <v>20853</v>
      </c>
      <c r="G726" s="100" t="s">
        <v>33</v>
      </c>
      <c r="H726" s="99" t="s">
        <v>618</v>
      </c>
      <c r="I726" s="99" t="s">
        <v>71</v>
      </c>
      <c r="J726" s="99" t="s">
        <v>1966</v>
      </c>
      <c r="K726" s="100" t="s">
        <v>1170</v>
      </c>
      <c r="L726" s="99" t="s">
        <v>7756</v>
      </c>
      <c r="M726" s="101">
        <v>46001.65347222222</v>
      </c>
      <c r="N726" s="101">
        <v>46002.438888888893</v>
      </c>
      <c r="O726" s="100" t="s">
        <v>35</v>
      </c>
      <c r="P726" s="100" t="s">
        <v>35</v>
      </c>
      <c r="Q726" s="99" t="s">
        <v>1414</v>
      </c>
      <c r="R726" s="99" t="s">
        <v>1415</v>
      </c>
      <c r="S726" s="99" t="s">
        <v>9842</v>
      </c>
      <c r="T726" s="99" t="s">
        <v>1172</v>
      </c>
      <c r="U726" s="99">
        <v>24</v>
      </c>
      <c r="V726" s="100" t="str">
        <f>VLOOKUP(D726,TIPOLOGIA!A:F,5,0)</f>
        <v>PRINCIPAL</v>
      </c>
      <c r="W726" s="100" t="str">
        <f>VLOOKUP(D726,TIPOLOGIA!A:F,6,0)</f>
        <v>TERRESTRE</v>
      </c>
      <c r="X726" s="99" t="s">
        <v>1223</v>
      </c>
      <c r="Y726" s="99">
        <v>1</v>
      </c>
      <c r="Z726" s="102">
        <f>IF(T726="SOPORTE_TELEFÓNICO",'TARIFAS 2025'!$B$14,IF(V726="PRINCIPAL",'TARIFAS 2025'!$B$11,IF(V726="INTERMEDIA",'TARIFAS 2025'!$C$11,IF(V726="LEJANA",'TARIFAS 2025'!$D$11))))</f>
        <v>31419</v>
      </c>
      <c r="AA726" s="102">
        <f t="shared" si="11"/>
        <v>31419</v>
      </c>
      <c r="AB726" s="91"/>
      <c r="AC726" s="91"/>
      <c r="AD726" s="91"/>
      <c r="AE726" s="91"/>
      <c r="AF726" s="91"/>
      <c r="AG726" s="91"/>
      <c r="AH726" s="91"/>
      <c r="AI726" s="91"/>
      <c r="AJ726" s="91"/>
      <c r="AK726" s="91"/>
      <c r="AL726" s="91"/>
      <c r="AM726" s="91"/>
      <c r="AN726" s="91"/>
      <c r="AO726" s="91"/>
      <c r="AP726" s="91"/>
      <c r="AQ726" s="91"/>
      <c r="AR726" s="91"/>
      <c r="AS726" s="91"/>
      <c r="AT726" s="91"/>
      <c r="AU726" s="91"/>
      <c r="AV726" s="91"/>
      <c r="AW726" s="91"/>
      <c r="AX726" s="91"/>
      <c r="AY726" s="91"/>
      <c r="AZ726" s="91"/>
      <c r="BA726" s="91"/>
      <c r="BB726" s="91"/>
      <c r="BC726" s="91"/>
      <c r="BD726" s="91"/>
      <c r="BE726" s="91"/>
      <c r="BF726" s="91"/>
      <c r="BG726" s="91"/>
    </row>
    <row r="727" spans="1:59" ht="15.6" x14ac:dyDescent="0.3">
      <c r="A727" s="99" t="s">
        <v>80</v>
      </c>
      <c r="B727" s="100" t="str">
        <f>VLOOKUP(A727,'CENTROS DE COSTOS'!A:D,2,0)</f>
        <v>0036-0001</v>
      </c>
      <c r="C727" s="100" t="str">
        <f>VLOOKUP(A727,'CENTROS DE COSTOS'!A:D,3,0)</f>
        <v>Wompi Costa</v>
      </c>
      <c r="D727" s="99">
        <v>13001</v>
      </c>
      <c r="E727" s="99">
        <v>3119035</v>
      </c>
      <c r="F727" s="99">
        <v>47266</v>
      </c>
      <c r="G727" s="100" t="s">
        <v>33</v>
      </c>
      <c r="H727" s="99" t="s">
        <v>275</v>
      </c>
      <c r="I727" s="99" t="s">
        <v>80</v>
      </c>
      <c r="J727" s="99" t="s">
        <v>1912</v>
      </c>
      <c r="K727" s="100" t="s">
        <v>1170</v>
      </c>
      <c r="L727" s="99" t="s">
        <v>7757</v>
      </c>
      <c r="M727" s="101">
        <v>46001.333333333343</v>
      </c>
      <c r="N727" s="101">
        <v>46002.44027777778</v>
      </c>
      <c r="O727" s="100" t="s">
        <v>35</v>
      </c>
      <c r="P727" s="100" t="s">
        <v>35</v>
      </c>
      <c r="Q727" s="99" t="s">
        <v>1414</v>
      </c>
      <c r="R727" s="99" t="s">
        <v>1415</v>
      </c>
      <c r="S727" s="99" t="s">
        <v>9843</v>
      </c>
      <c r="T727" s="99" t="s">
        <v>1172</v>
      </c>
      <c r="U727" s="99">
        <v>64</v>
      </c>
      <c r="V727" s="100" t="str">
        <f>VLOOKUP(D727,TIPOLOGIA!A:F,5,0)</f>
        <v>PRINCIPAL</v>
      </c>
      <c r="W727" s="100" t="str">
        <f>VLOOKUP(D727,TIPOLOGIA!A:F,6,0)</f>
        <v>TERRESTRE</v>
      </c>
      <c r="X727" s="99" t="s">
        <v>1855</v>
      </c>
      <c r="Y727" s="99">
        <v>1</v>
      </c>
      <c r="Z727" s="102">
        <f>IF(T727="SOPORTE_TELEFÓNICO",'TARIFAS 2025'!$B$14,IF(V727="PRINCIPAL",'TARIFAS 2025'!$B$11,IF(V727="INTERMEDIA",'TARIFAS 2025'!$C$11,IF(V727="LEJANA",'TARIFAS 2025'!$D$11))))</f>
        <v>31419</v>
      </c>
      <c r="AA727" s="102">
        <f t="shared" si="11"/>
        <v>31419</v>
      </c>
      <c r="AB727" s="91"/>
      <c r="AC727" s="91"/>
      <c r="AD727" s="91"/>
      <c r="AE727" s="91"/>
      <c r="AF727" s="91"/>
      <c r="AG727" s="91"/>
      <c r="AH727" s="91"/>
      <c r="AI727" s="91"/>
      <c r="AJ727" s="91"/>
      <c r="AK727" s="91"/>
      <c r="AL727" s="91"/>
      <c r="AM727" s="91"/>
      <c r="AN727" s="91"/>
      <c r="AO727" s="91"/>
      <c r="AP727" s="91"/>
      <c r="AQ727" s="91"/>
      <c r="AR727" s="91"/>
      <c r="AS727" s="91"/>
      <c r="AT727" s="91"/>
      <c r="AU727" s="91"/>
      <c r="AV727" s="91"/>
      <c r="AW727" s="91"/>
      <c r="AX727" s="91"/>
      <c r="AY727" s="91"/>
      <c r="AZ727" s="91"/>
      <c r="BA727" s="91"/>
      <c r="BB727" s="91"/>
      <c r="BC727" s="91"/>
      <c r="BD727" s="91"/>
      <c r="BE727" s="91"/>
      <c r="BF727" s="91"/>
      <c r="BG727" s="91"/>
    </row>
    <row r="728" spans="1:59" ht="15.6" x14ac:dyDescent="0.3">
      <c r="A728" s="99" t="s">
        <v>74</v>
      </c>
      <c r="B728" s="100" t="str">
        <f>VLOOKUP(A728,'CENTROS DE COSTOS'!A:D,2,0)</f>
        <v>0036-0007</v>
      </c>
      <c r="C728" s="100" t="str">
        <f>VLOOKUP(A728,'CENTROS DE COSTOS'!A:D,3,0)</f>
        <v>Wompi Santander</v>
      </c>
      <c r="D728" s="99">
        <v>68276</v>
      </c>
      <c r="E728" s="99">
        <v>3125315</v>
      </c>
      <c r="F728" s="99">
        <v>17084</v>
      </c>
      <c r="G728" s="100" t="s">
        <v>33</v>
      </c>
      <c r="H728" s="99" t="s">
        <v>963</v>
      </c>
      <c r="I728" s="99" t="s">
        <v>987</v>
      </c>
      <c r="J728" s="99" t="s">
        <v>6262</v>
      </c>
      <c r="K728" s="100" t="s">
        <v>1170</v>
      </c>
      <c r="L728" s="99" t="s">
        <v>7758</v>
      </c>
      <c r="M728" s="101">
        <v>46002.34097222222</v>
      </c>
      <c r="N728" s="101">
        <v>46002.450694444437</v>
      </c>
      <c r="O728" s="100" t="s">
        <v>35</v>
      </c>
      <c r="P728" s="100" t="s">
        <v>35</v>
      </c>
      <c r="Q728" s="99" t="s">
        <v>1414</v>
      </c>
      <c r="R728" s="99" t="s">
        <v>1415</v>
      </c>
      <c r="S728" s="99" t="s">
        <v>9844</v>
      </c>
      <c r="T728" s="99" t="s">
        <v>1172</v>
      </c>
      <c r="U728" s="99">
        <v>48</v>
      </c>
      <c r="V728" s="100" t="str">
        <f>VLOOKUP(D728,TIPOLOGIA!A:F,5,0)</f>
        <v>PRINCIPAL</v>
      </c>
      <c r="W728" s="100" t="str">
        <f>VLOOKUP(D728,TIPOLOGIA!A:F,6,0)</f>
        <v>TERRESTRE</v>
      </c>
      <c r="X728" s="99" t="s">
        <v>1365</v>
      </c>
      <c r="Y728" s="99">
        <v>1</v>
      </c>
      <c r="Z728" s="102">
        <f>IF(T728="SOPORTE_TELEFÓNICO",'TARIFAS 2025'!$B$14,IF(V728="PRINCIPAL",'TARIFAS 2025'!$B$11,IF(V728="INTERMEDIA",'TARIFAS 2025'!$C$11,IF(V728="LEJANA",'TARIFAS 2025'!$D$11))))</f>
        <v>31419</v>
      </c>
      <c r="AA728" s="102">
        <f t="shared" si="11"/>
        <v>31419</v>
      </c>
      <c r="AB728" s="91"/>
      <c r="AC728" s="91"/>
      <c r="AD728" s="91"/>
      <c r="AE728" s="91"/>
      <c r="AF728" s="91"/>
      <c r="AG728" s="91"/>
      <c r="AH728" s="91"/>
      <c r="AI728" s="91"/>
      <c r="AJ728" s="91"/>
      <c r="AK728" s="91"/>
      <c r="AL728" s="91"/>
      <c r="AM728" s="91"/>
      <c r="AN728" s="91"/>
      <c r="AO728" s="91"/>
      <c r="AP728" s="91"/>
      <c r="AQ728" s="91"/>
      <c r="AR728" s="91"/>
      <c r="AS728" s="91"/>
      <c r="AT728" s="91"/>
      <c r="AU728" s="91"/>
      <c r="AV728" s="91"/>
      <c r="AW728" s="91"/>
      <c r="AX728" s="91"/>
      <c r="AY728" s="91"/>
      <c r="AZ728" s="91"/>
      <c r="BA728" s="91"/>
      <c r="BB728" s="91"/>
      <c r="BC728" s="91"/>
      <c r="BD728" s="91"/>
      <c r="BE728" s="91"/>
      <c r="BF728" s="91"/>
      <c r="BG728" s="91"/>
    </row>
    <row r="729" spans="1:59" ht="15.6" x14ac:dyDescent="0.3">
      <c r="A729" s="99" t="s">
        <v>85</v>
      </c>
      <c r="B729" s="100" t="str">
        <f>VLOOKUP(A729,'CENTROS DE COSTOS'!A:D,2,0)</f>
        <v>0036-0006</v>
      </c>
      <c r="C729" s="100" t="str">
        <f>VLOOKUP(A729,'CENTROS DE COSTOS'!A:D,3,0)</f>
        <v>Wompi Oriente</v>
      </c>
      <c r="D729" s="99">
        <v>73001</v>
      </c>
      <c r="E729" s="99">
        <v>3122513</v>
      </c>
      <c r="F729" s="99">
        <v>46763</v>
      </c>
      <c r="G729" s="100" t="s">
        <v>33</v>
      </c>
      <c r="H729" s="99" t="s">
        <v>1056</v>
      </c>
      <c r="I729" s="99" t="s">
        <v>85</v>
      </c>
      <c r="J729" s="99" t="s">
        <v>3518</v>
      </c>
      <c r="K729" s="100" t="s">
        <v>1170</v>
      </c>
      <c r="L729" s="99" t="s">
        <v>7759</v>
      </c>
      <c r="M729" s="101">
        <v>46001.589583333327</v>
      </c>
      <c r="N729" s="101">
        <v>46002.45208333333</v>
      </c>
      <c r="O729" s="100" t="s">
        <v>35</v>
      </c>
      <c r="P729" s="100" t="s">
        <v>35</v>
      </c>
      <c r="Q729" s="99" t="s">
        <v>1414</v>
      </c>
      <c r="R729" s="99" t="s">
        <v>1415</v>
      </c>
      <c r="S729" s="99" t="s">
        <v>9845</v>
      </c>
      <c r="T729" s="99" t="s">
        <v>1172</v>
      </c>
      <c r="U729" s="99">
        <v>64</v>
      </c>
      <c r="V729" s="100" t="str">
        <f>VLOOKUP(D729,TIPOLOGIA!A:F,5,0)</f>
        <v>PRINCIPAL</v>
      </c>
      <c r="W729" s="100" t="str">
        <f>VLOOKUP(D729,TIPOLOGIA!A:F,6,0)</f>
        <v>TERRESTRE</v>
      </c>
      <c r="X729" s="99" t="s">
        <v>1308</v>
      </c>
      <c r="Y729" s="99">
        <v>1</v>
      </c>
      <c r="Z729" s="102">
        <f>IF(T729="SOPORTE_TELEFÓNICO",'TARIFAS 2025'!$B$14,IF(V729="PRINCIPAL",'TARIFAS 2025'!$B$11,IF(V729="INTERMEDIA",'TARIFAS 2025'!$C$11,IF(V729="LEJANA",'TARIFAS 2025'!$D$11))))</f>
        <v>31419</v>
      </c>
      <c r="AA729" s="102">
        <f t="shared" si="11"/>
        <v>31419</v>
      </c>
      <c r="AB729" s="91"/>
      <c r="AC729" s="91"/>
      <c r="AD729" s="91"/>
      <c r="AE729" s="91"/>
      <c r="AF729" s="91"/>
      <c r="AG729" s="91"/>
      <c r="AH729" s="91"/>
      <c r="AI729" s="91"/>
      <c r="AJ729" s="91"/>
      <c r="AK729" s="91"/>
      <c r="AL729" s="91"/>
      <c r="AM729" s="91"/>
      <c r="AN729" s="91"/>
      <c r="AO729" s="91"/>
      <c r="AP729" s="91"/>
      <c r="AQ729" s="91"/>
      <c r="AR729" s="91"/>
      <c r="AS729" s="91"/>
      <c r="AT729" s="91"/>
      <c r="AU729" s="91"/>
      <c r="AV729" s="91"/>
      <c r="AW729" s="91"/>
      <c r="AX729" s="91"/>
      <c r="AY729" s="91"/>
      <c r="AZ729" s="91"/>
      <c r="BA729" s="91"/>
      <c r="BB729" s="91"/>
      <c r="BC729" s="91"/>
      <c r="BD729" s="91"/>
      <c r="BE729" s="91"/>
      <c r="BF729" s="91"/>
      <c r="BG729" s="91"/>
    </row>
    <row r="730" spans="1:59" ht="15.6" x14ac:dyDescent="0.3">
      <c r="A730" s="99" t="s">
        <v>90</v>
      </c>
      <c r="B730" s="100" t="str">
        <f>VLOOKUP(A730,'CENTROS DE COSTOS'!A:D,2,0)</f>
        <v>0036-0006</v>
      </c>
      <c r="C730" s="100" t="str">
        <f>VLOOKUP(A730,'CENTROS DE COSTOS'!A:D,3,0)</f>
        <v>Wompi Oriente</v>
      </c>
      <c r="D730" s="99">
        <v>41001</v>
      </c>
      <c r="E730" s="99">
        <v>3118926</v>
      </c>
      <c r="F730" s="99">
        <v>67890</v>
      </c>
      <c r="G730" s="100" t="s">
        <v>33</v>
      </c>
      <c r="H730" s="99" t="s">
        <v>740</v>
      </c>
      <c r="I730" s="99" t="s">
        <v>90</v>
      </c>
      <c r="J730" s="99" t="s">
        <v>3614</v>
      </c>
      <c r="K730" s="100" t="s">
        <v>1170</v>
      </c>
      <c r="L730" s="99" t="s">
        <v>7760</v>
      </c>
      <c r="M730" s="101">
        <v>46001.333333333343</v>
      </c>
      <c r="N730" s="101">
        <v>46002.452777777777</v>
      </c>
      <c r="O730" s="100" t="s">
        <v>35</v>
      </c>
      <c r="P730" s="100" t="s">
        <v>35</v>
      </c>
      <c r="Q730" s="99" t="s">
        <v>1414</v>
      </c>
      <c r="R730" s="99" t="s">
        <v>1415</v>
      </c>
      <c r="S730" s="99" t="s">
        <v>9846</v>
      </c>
      <c r="T730" s="99" t="s">
        <v>1172</v>
      </c>
      <c r="U730" s="99">
        <v>32</v>
      </c>
      <c r="V730" s="100" t="str">
        <f>VLOOKUP(D730,TIPOLOGIA!A:F,5,0)</f>
        <v>PRINCIPAL</v>
      </c>
      <c r="W730" s="100" t="str">
        <f>VLOOKUP(D730,TIPOLOGIA!A:F,6,0)</f>
        <v>TERRESTRE</v>
      </c>
      <c r="X730" s="99" t="s">
        <v>1187</v>
      </c>
      <c r="Y730" s="99">
        <v>1</v>
      </c>
      <c r="Z730" s="102">
        <f>IF(T730="SOPORTE_TELEFÓNICO",'TARIFAS 2025'!$B$14,IF(V730="PRINCIPAL",'TARIFAS 2025'!$B$11,IF(V730="INTERMEDIA",'TARIFAS 2025'!$C$11,IF(V730="LEJANA",'TARIFAS 2025'!$D$11))))</f>
        <v>31419</v>
      </c>
      <c r="AA730" s="102">
        <f t="shared" si="11"/>
        <v>31419</v>
      </c>
      <c r="AB730" s="91"/>
      <c r="AC730" s="91"/>
      <c r="AD730" s="91"/>
      <c r="AE730" s="91"/>
      <c r="AF730" s="91"/>
      <c r="AG730" s="91"/>
      <c r="AH730" s="91"/>
      <c r="AI730" s="91"/>
      <c r="AJ730" s="91"/>
      <c r="AK730" s="91"/>
      <c r="AL730" s="91"/>
      <c r="AM730" s="91"/>
      <c r="AN730" s="91"/>
      <c r="AO730" s="91"/>
      <c r="AP730" s="91"/>
      <c r="AQ730" s="91"/>
      <c r="AR730" s="91"/>
      <c r="AS730" s="91"/>
      <c r="AT730" s="91"/>
      <c r="AU730" s="91"/>
      <c r="AV730" s="91"/>
      <c r="AW730" s="91"/>
      <c r="AX730" s="91"/>
      <c r="AY730" s="91"/>
      <c r="AZ730" s="91"/>
      <c r="BA730" s="91"/>
      <c r="BB730" s="91"/>
      <c r="BC730" s="91"/>
      <c r="BD730" s="91"/>
      <c r="BE730" s="91"/>
      <c r="BF730" s="91"/>
      <c r="BG730" s="91"/>
    </row>
    <row r="731" spans="1:59" ht="15.6" x14ac:dyDescent="0.3">
      <c r="A731" s="99" t="s">
        <v>77</v>
      </c>
      <c r="B731" s="100" t="str">
        <f>VLOOKUP(A731,'CENTROS DE COSTOS'!A:D,2,0)</f>
        <v>0036-0003</v>
      </c>
      <c r="C731" s="100" t="str">
        <f>VLOOKUP(A731,'CENTROS DE COSTOS'!A:D,3,0)</f>
        <v>Wompi Suroccidente</v>
      </c>
      <c r="D731" s="99">
        <v>76892</v>
      </c>
      <c r="E731" s="99">
        <v>3122049</v>
      </c>
      <c r="F731" s="99">
        <v>45623</v>
      </c>
      <c r="G731" s="100" t="s">
        <v>33</v>
      </c>
      <c r="H731" s="99" t="s">
        <v>1101</v>
      </c>
      <c r="I731" s="99" t="s">
        <v>1134</v>
      </c>
      <c r="J731" s="99" t="s">
        <v>6263</v>
      </c>
      <c r="K731" s="100" t="s">
        <v>1170</v>
      </c>
      <c r="L731" s="99" t="s">
        <v>7761</v>
      </c>
      <c r="M731" s="101">
        <v>46001.527083333327</v>
      </c>
      <c r="N731" s="101">
        <v>46002.45416666667</v>
      </c>
      <c r="O731" s="100" t="s">
        <v>35</v>
      </c>
      <c r="P731" s="100" t="s">
        <v>35</v>
      </c>
      <c r="Q731" s="99" t="s">
        <v>1414</v>
      </c>
      <c r="R731" s="99" t="s">
        <v>1415</v>
      </c>
      <c r="S731" s="99" t="s">
        <v>9847</v>
      </c>
      <c r="T731" s="99" t="s">
        <v>1172</v>
      </c>
      <c r="U731" s="99">
        <v>16</v>
      </c>
      <c r="V731" s="100" t="str">
        <f>VLOOKUP(D731,TIPOLOGIA!A:F,5,0)</f>
        <v>PRINCIPAL</v>
      </c>
      <c r="W731" s="100" t="str">
        <f>VLOOKUP(D731,TIPOLOGIA!A:F,6,0)</f>
        <v>TERRESTRE</v>
      </c>
      <c r="X731" s="99" t="s">
        <v>1221</v>
      </c>
      <c r="Y731" s="99">
        <v>1</v>
      </c>
      <c r="Z731" s="102">
        <f>IF(T731="SOPORTE_TELEFÓNICO",'TARIFAS 2025'!$B$14,IF(V731="PRINCIPAL",'TARIFAS 2025'!$B$11,IF(V731="INTERMEDIA",'TARIFAS 2025'!$C$11,IF(V731="LEJANA",'TARIFAS 2025'!$D$11))))</f>
        <v>31419</v>
      </c>
      <c r="AA731" s="102">
        <f t="shared" si="11"/>
        <v>31419</v>
      </c>
      <c r="AB731" s="91"/>
      <c r="AC731" s="91"/>
      <c r="AD731" s="91"/>
      <c r="AE731" s="91"/>
      <c r="AF731" s="91"/>
      <c r="AG731" s="91"/>
      <c r="AH731" s="91"/>
      <c r="AI731" s="91"/>
      <c r="AJ731" s="91"/>
      <c r="AK731" s="91"/>
      <c r="AL731" s="91"/>
      <c r="AM731" s="91"/>
      <c r="AN731" s="91"/>
      <c r="AO731" s="91"/>
      <c r="AP731" s="91"/>
      <c r="AQ731" s="91"/>
      <c r="AR731" s="91"/>
      <c r="AS731" s="91"/>
      <c r="AT731" s="91"/>
      <c r="AU731" s="91"/>
      <c r="AV731" s="91"/>
      <c r="AW731" s="91"/>
      <c r="AX731" s="91"/>
      <c r="AY731" s="91"/>
      <c r="AZ731" s="91"/>
      <c r="BA731" s="91"/>
      <c r="BB731" s="91"/>
      <c r="BC731" s="91"/>
      <c r="BD731" s="91"/>
      <c r="BE731" s="91"/>
      <c r="BF731" s="91"/>
      <c r="BG731" s="91"/>
    </row>
    <row r="732" spans="1:59" ht="15.6" x14ac:dyDescent="0.3">
      <c r="A732" s="99" t="s">
        <v>85</v>
      </c>
      <c r="B732" s="100" t="str">
        <f>VLOOKUP(A732,'CENTROS DE COSTOS'!A:D,2,0)</f>
        <v>0036-0006</v>
      </c>
      <c r="C732" s="100" t="str">
        <f>VLOOKUP(A732,'CENTROS DE COSTOS'!A:D,3,0)</f>
        <v>Wompi Oriente</v>
      </c>
      <c r="D732" s="99">
        <v>73411</v>
      </c>
      <c r="E732" s="99">
        <v>3111109</v>
      </c>
      <c r="F732" s="99">
        <v>11032</v>
      </c>
      <c r="G732" s="100" t="s">
        <v>33</v>
      </c>
      <c r="H732" s="99" t="s">
        <v>1056</v>
      </c>
      <c r="I732" s="99" t="s">
        <v>1080</v>
      </c>
      <c r="J732" s="99" t="s">
        <v>1080</v>
      </c>
      <c r="K732" s="100" t="s">
        <v>1170</v>
      </c>
      <c r="L732" s="99" t="s">
        <v>7762</v>
      </c>
      <c r="M732" s="101">
        <v>46000.333333333343</v>
      </c>
      <c r="N732" s="101">
        <v>46002.45416666667</v>
      </c>
      <c r="O732" s="100" t="s">
        <v>35</v>
      </c>
      <c r="P732" s="100" t="s">
        <v>35</v>
      </c>
      <c r="Q732" s="99" t="s">
        <v>1414</v>
      </c>
      <c r="R732" s="99" t="s">
        <v>1415</v>
      </c>
      <c r="S732" s="99" t="s">
        <v>9848</v>
      </c>
      <c r="T732" s="99" t="s">
        <v>1416</v>
      </c>
      <c r="U732" s="99">
        <v>64</v>
      </c>
      <c r="V732" s="100" t="str">
        <f>VLOOKUP(D732,TIPOLOGIA!A:F,5,0)</f>
        <v>LEJANA</v>
      </c>
      <c r="W732" s="100" t="str">
        <f>VLOOKUP(D732,TIPOLOGIA!A:F,6,0)</f>
        <v>TERRESTRE</v>
      </c>
      <c r="X732" s="99" t="s">
        <v>2257</v>
      </c>
      <c r="Y732" s="99">
        <v>1</v>
      </c>
      <c r="Z732" s="102">
        <f>IF(T732="SOPORTE_TELEFÓNICO",'TARIFAS 2025'!$B$14,IF(V732="PRINCIPAL",'TARIFAS 2025'!$B$11,IF(V732="INTERMEDIA",'TARIFAS 2025'!$C$11,IF(V732="LEJANA",'TARIFAS 2025'!$D$11))))</f>
        <v>40250</v>
      </c>
      <c r="AA732" s="102">
        <f t="shared" si="11"/>
        <v>40250</v>
      </c>
      <c r="AB732" s="91"/>
      <c r="AC732" s="91"/>
      <c r="AD732" s="91"/>
      <c r="AE732" s="91"/>
      <c r="AF732" s="91"/>
      <c r="AG732" s="91"/>
      <c r="AH732" s="91"/>
      <c r="AI732" s="91"/>
      <c r="AJ732" s="91"/>
      <c r="AK732" s="91"/>
      <c r="AL732" s="91"/>
      <c r="AM732" s="91"/>
      <c r="AN732" s="91"/>
      <c r="AO732" s="91"/>
      <c r="AP732" s="91"/>
      <c r="AQ732" s="91"/>
      <c r="AR732" s="91"/>
      <c r="AS732" s="91"/>
      <c r="AT732" s="91"/>
      <c r="AU732" s="91"/>
      <c r="AV732" s="91"/>
      <c r="AW732" s="91"/>
      <c r="AX732" s="91"/>
      <c r="AY732" s="91"/>
      <c r="AZ732" s="91"/>
      <c r="BA732" s="91"/>
      <c r="BB732" s="91"/>
      <c r="BC732" s="91"/>
      <c r="BD732" s="91"/>
      <c r="BE732" s="91"/>
      <c r="BF732" s="91"/>
      <c r="BG732" s="91"/>
    </row>
    <row r="733" spans="1:59" ht="15.6" x14ac:dyDescent="0.3">
      <c r="A733" s="99" t="s">
        <v>80</v>
      </c>
      <c r="B733" s="100" t="str">
        <f>VLOOKUP(A733,'CENTROS DE COSTOS'!A:D,2,0)</f>
        <v>0036-0001</v>
      </c>
      <c r="C733" s="100" t="str">
        <f>VLOOKUP(A733,'CENTROS DE COSTOS'!A:D,3,0)</f>
        <v>Wompi Costa</v>
      </c>
      <c r="D733" s="99">
        <v>13001</v>
      </c>
      <c r="E733" s="99">
        <v>3120658</v>
      </c>
      <c r="F733" s="99">
        <v>75846</v>
      </c>
      <c r="G733" s="100" t="s">
        <v>33</v>
      </c>
      <c r="H733" s="99" t="s">
        <v>275</v>
      </c>
      <c r="I733" s="99" t="s">
        <v>80</v>
      </c>
      <c r="J733" s="99" t="s">
        <v>1467</v>
      </c>
      <c r="K733" s="100" t="s">
        <v>1170</v>
      </c>
      <c r="L733" s="99" t="s">
        <v>7763</v>
      </c>
      <c r="M733" s="101">
        <v>46001.433333333327</v>
      </c>
      <c r="N733" s="101">
        <v>46002.456944444442</v>
      </c>
      <c r="O733" s="100" t="s">
        <v>35</v>
      </c>
      <c r="P733" s="100" t="s">
        <v>35</v>
      </c>
      <c r="Q733" s="99" t="s">
        <v>1414</v>
      </c>
      <c r="R733" s="99" t="s">
        <v>1415</v>
      </c>
      <c r="S733" s="99" t="s">
        <v>9832</v>
      </c>
      <c r="T733" s="99" t="s">
        <v>1172</v>
      </c>
      <c r="U733" s="99">
        <v>16</v>
      </c>
      <c r="V733" s="100" t="str">
        <f>VLOOKUP(D733,TIPOLOGIA!A:F,5,0)</f>
        <v>PRINCIPAL</v>
      </c>
      <c r="W733" s="100" t="str">
        <f>VLOOKUP(D733,TIPOLOGIA!A:F,6,0)</f>
        <v>TERRESTRE</v>
      </c>
      <c r="X733" s="99" t="s">
        <v>1855</v>
      </c>
      <c r="Y733" s="99">
        <v>1</v>
      </c>
      <c r="Z733" s="102">
        <f>IF(T733="SOPORTE_TELEFÓNICO",'TARIFAS 2025'!$B$14,IF(V733="PRINCIPAL",'TARIFAS 2025'!$B$11,IF(V733="INTERMEDIA",'TARIFAS 2025'!$C$11,IF(V733="LEJANA",'TARIFAS 2025'!$D$11))))</f>
        <v>31419</v>
      </c>
      <c r="AA733" s="102">
        <f t="shared" si="11"/>
        <v>31419</v>
      </c>
      <c r="AB733" s="91"/>
      <c r="AC733" s="91"/>
      <c r="AD733" s="91"/>
      <c r="AE733" s="91"/>
      <c r="AF733" s="91"/>
      <c r="AG733" s="91"/>
      <c r="AH733" s="91"/>
      <c r="AI733" s="91"/>
      <c r="AJ733" s="91"/>
      <c r="AK733" s="91"/>
      <c r="AL733" s="91"/>
      <c r="AM733" s="91"/>
      <c r="AN733" s="91"/>
      <c r="AO733" s="91"/>
      <c r="AP733" s="91"/>
      <c r="AQ733" s="91"/>
      <c r="AR733" s="91"/>
      <c r="AS733" s="91"/>
      <c r="AT733" s="91"/>
      <c r="AU733" s="91"/>
      <c r="AV733" s="91"/>
      <c r="AW733" s="91"/>
      <c r="AX733" s="91"/>
      <c r="AY733" s="91"/>
      <c r="AZ733" s="91"/>
      <c r="BA733" s="91"/>
      <c r="BB733" s="91"/>
      <c r="BC733" s="91"/>
      <c r="BD733" s="91"/>
      <c r="BE733" s="91"/>
      <c r="BF733" s="91"/>
      <c r="BG733" s="91"/>
    </row>
    <row r="734" spans="1:59" ht="15.6" x14ac:dyDescent="0.3">
      <c r="A734" s="99" t="s">
        <v>71</v>
      </c>
      <c r="B734" s="100" t="str">
        <f>VLOOKUP(A734,'CENTROS DE COSTOS'!A:D,2,0)</f>
        <v>0036-0004</v>
      </c>
      <c r="C734" s="100" t="str">
        <f>VLOOKUP(A734,'CENTROS DE COSTOS'!A:D,3,0)</f>
        <v>Wompi Centro</v>
      </c>
      <c r="D734" s="99">
        <v>73449</v>
      </c>
      <c r="E734" s="99">
        <v>3108683</v>
      </c>
      <c r="F734" s="99">
        <v>70536</v>
      </c>
      <c r="G734" s="100" t="s">
        <v>33</v>
      </c>
      <c r="H734" s="99" t="s">
        <v>1056</v>
      </c>
      <c r="I734" s="99" t="s">
        <v>1082</v>
      </c>
      <c r="J734" s="99" t="s">
        <v>6264</v>
      </c>
      <c r="K734" s="100" t="s">
        <v>1170</v>
      </c>
      <c r="L734" s="99" t="s">
        <v>7764</v>
      </c>
      <c r="M734" s="101">
        <v>45996.57916666667</v>
      </c>
      <c r="N734" s="101">
        <v>46002.457638888889</v>
      </c>
      <c r="O734" s="100" t="s">
        <v>35</v>
      </c>
      <c r="P734" s="100" t="s">
        <v>35</v>
      </c>
      <c r="Q734" s="99" t="s">
        <v>1414</v>
      </c>
      <c r="R734" s="99" t="s">
        <v>1415</v>
      </c>
      <c r="S734" s="99" t="s">
        <v>9849</v>
      </c>
      <c r="T734" s="99" t="s">
        <v>1416</v>
      </c>
      <c r="U734" s="99">
        <v>24</v>
      </c>
      <c r="V734" s="100" t="str">
        <f>VLOOKUP(D734,TIPOLOGIA!A:F,5,0)</f>
        <v>INTERMEDIA</v>
      </c>
      <c r="W734" s="100" t="str">
        <f>VLOOKUP(D734,TIPOLOGIA!A:F,6,0)</f>
        <v>TERRESTRE</v>
      </c>
      <c r="X734" s="99" t="s">
        <v>2257</v>
      </c>
      <c r="Y734" s="99">
        <v>1</v>
      </c>
      <c r="Z734" s="102">
        <f>IF(T734="SOPORTE_TELEFÓNICO",'TARIFAS 2025'!$B$14,IF(V734="PRINCIPAL",'TARIFAS 2025'!$B$11,IF(V734="INTERMEDIA",'TARIFAS 2025'!$C$11,IF(V734="LEJANA",'TARIFAS 2025'!$D$11))))</f>
        <v>36351</v>
      </c>
      <c r="AA734" s="102">
        <f t="shared" si="11"/>
        <v>36351</v>
      </c>
      <c r="AB734" s="91"/>
      <c r="AC734" s="91"/>
      <c r="AD734" s="91"/>
      <c r="AE734" s="91"/>
      <c r="AF734" s="91"/>
      <c r="AG734" s="91"/>
      <c r="AH734" s="91"/>
      <c r="AI734" s="91"/>
      <c r="AJ734" s="91"/>
      <c r="AK734" s="91"/>
      <c r="AL734" s="91"/>
      <c r="AM734" s="91"/>
      <c r="AN734" s="91"/>
      <c r="AO734" s="91"/>
      <c r="AP734" s="91"/>
      <c r="AQ734" s="91"/>
      <c r="AR734" s="91"/>
      <c r="AS734" s="91"/>
      <c r="AT734" s="91"/>
      <c r="AU734" s="91"/>
      <c r="AV734" s="91"/>
      <c r="AW734" s="91"/>
      <c r="AX734" s="91"/>
      <c r="AY734" s="91"/>
      <c r="AZ734" s="91"/>
      <c r="BA734" s="91"/>
      <c r="BB734" s="91"/>
      <c r="BC734" s="91"/>
      <c r="BD734" s="91"/>
      <c r="BE734" s="91"/>
      <c r="BF734" s="91"/>
      <c r="BG734" s="91"/>
    </row>
    <row r="735" spans="1:59" ht="15.6" x14ac:dyDescent="0.3">
      <c r="A735" s="99" t="s">
        <v>71</v>
      </c>
      <c r="B735" s="100" t="str">
        <f>VLOOKUP(A735,'CENTROS DE COSTOS'!A:D,2,0)</f>
        <v>0036-0004</v>
      </c>
      <c r="C735" s="100" t="str">
        <f>VLOOKUP(A735,'CENTROS DE COSTOS'!A:D,3,0)</f>
        <v>Wompi Centro</v>
      </c>
      <c r="D735" s="99">
        <v>25781</v>
      </c>
      <c r="E735" s="99">
        <v>3103272</v>
      </c>
      <c r="F735" s="99">
        <v>74258</v>
      </c>
      <c r="G735" s="100" t="s">
        <v>33</v>
      </c>
      <c r="H735" s="99" t="s">
        <v>618</v>
      </c>
      <c r="I735" s="99" t="s">
        <v>704</v>
      </c>
      <c r="J735" s="99" t="s">
        <v>6265</v>
      </c>
      <c r="K735" s="100" t="s">
        <v>1170</v>
      </c>
      <c r="L735" s="99" t="s">
        <v>7765</v>
      </c>
      <c r="M735" s="101">
        <v>45995.54791666667</v>
      </c>
      <c r="N735" s="101">
        <v>46002.459027777782</v>
      </c>
      <c r="O735" s="100" t="s">
        <v>35</v>
      </c>
      <c r="P735" s="100" t="s">
        <v>35</v>
      </c>
      <c r="Q735" s="99" t="s">
        <v>1414</v>
      </c>
      <c r="R735" s="99" t="s">
        <v>1415</v>
      </c>
      <c r="S735" s="99" t="s">
        <v>9850</v>
      </c>
      <c r="T735" s="99" t="s">
        <v>1416</v>
      </c>
      <c r="U735" s="99">
        <v>8</v>
      </c>
      <c r="V735" s="100" t="str">
        <f>VLOOKUP(D735,TIPOLOGIA!A:F,5,0)</f>
        <v>INTERMEDIA</v>
      </c>
      <c r="W735" s="100" t="str">
        <f>VLOOKUP(D735,TIPOLOGIA!A:F,6,0)</f>
        <v>TERRESTRE</v>
      </c>
      <c r="X735" s="99" t="s">
        <v>2257</v>
      </c>
      <c r="Y735" s="99">
        <v>1</v>
      </c>
      <c r="Z735" s="102">
        <f>IF(T735="SOPORTE_TELEFÓNICO",'TARIFAS 2025'!$B$14,IF(V735="PRINCIPAL",'TARIFAS 2025'!$B$11,IF(V735="INTERMEDIA",'TARIFAS 2025'!$C$11,IF(V735="LEJANA",'TARIFAS 2025'!$D$11))))</f>
        <v>36351</v>
      </c>
      <c r="AA735" s="102">
        <f t="shared" si="11"/>
        <v>36351</v>
      </c>
      <c r="AB735" s="91"/>
      <c r="AC735" s="91"/>
      <c r="AD735" s="91"/>
      <c r="AE735" s="91"/>
      <c r="AF735" s="91"/>
      <c r="AG735" s="91"/>
      <c r="AH735" s="91"/>
      <c r="AI735" s="91"/>
      <c r="AJ735" s="91"/>
      <c r="AK735" s="91"/>
      <c r="AL735" s="91"/>
      <c r="AM735" s="91"/>
      <c r="AN735" s="91"/>
      <c r="AO735" s="91"/>
      <c r="AP735" s="91"/>
      <c r="AQ735" s="91"/>
      <c r="AR735" s="91"/>
      <c r="AS735" s="91"/>
      <c r="AT735" s="91"/>
      <c r="AU735" s="91"/>
      <c r="AV735" s="91"/>
      <c r="AW735" s="91"/>
      <c r="AX735" s="91"/>
      <c r="AY735" s="91"/>
      <c r="AZ735" s="91"/>
      <c r="BA735" s="91"/>
      <c r="BB735" s="91"/>
      <c r="BC735" s="91"/>
      <c r="BD735" s="91"/>
      <c r="BE735" s="91"/>
      <c r="BF735" s="91"/>
      <c r="BG735" s="91"/>
    </row>
    <row r="736" spans="1:59" ht="15.6" x14ac:dyDescent="0.3">
      <c r="A736" s="99" t="s">
        <v>71</v>
      </c>
      <c r="B736" s="100" t="str">
        <f>VLOOKUP(A736,'CENTROS DE COSTOS'!A:D,2,0)</f>
        <v>0036-0004</v>
      </c>
      <c r="C736" s="100" t="str">
        <f>VLOOKUP(A736,'CENTROS DE COSTOS'!A:D,3,0)</f>
        <v>Wompi Centro</v>
      </c>
      <c r="D736" s="99">
        <v>25290</v>
      </c>
      <c r="E736" s="99">
        <v>3112571</v>
      </c>
      <c r="F736" s="99">
        <v>29973</v>
      </c>
      <c r="G736" s="100" t="s">
        <v>33</v>
      </c>
      <c r="H736" s="99" t="s">
        <v>618</v>
      </c>
      <c r="I736" s="99" t="s">
        <v>652</v>
      </c>
      <c r="J736" s="99" t="s">
        <v>1561</v>
      </c>
      <c r="K736" s="100" t="s">
        <v>1170</v>
      </c>
      <c r="L736" s="99" t="s">
        <v>7766</v>
      </c>
      <c r="M736" s="101">
        <v>46000.334722222222</v>
      </c>
      <c r="N736" s="101">
        <v>46002.460416666669</v>
      </c>
      <c r="O736" s="100" t="s">
        <v>35</v>
      </c>
      <c r="P736" s="100" t="s">
        <v>35</v>
      </c>
      <c r="Q736" s="99" t="s">
        <v>1414</v>
      </c>
      <c r="R736" s="99" t="s">
        <v>1415</v>
      </c>
      <c r="S736" s="99" t="s">
        <v>9851</v>
      </c>
      <c r="T736" s="99" t="s">
        <v>1416</v>
      </c>
      <c r="U736" s="99">
        <v>64</v>
      </c>
      <c r="V736" s="100" t="str">
        <f>VLOOKUP(D736,TIPOLOGIA!A:F,5,0)</f>
        <v>INTERMEDIA</v>
      </c>
      <c r="W736" s="100" t="str">
        <f>VLOOKUP(D736,TIPOLOGIA!A:F,6,0)</f>
        <v>TERRESTRE</v>
      </c>
      <c r="X736" s="99" t="s">
        <v>11196</v>
      </c>
      <c r="Y736" s="99">
        <v>1</v>
      </c>
      <c r="Z736" s="102">
        <f>IF(T736="SOPORTE_TELEFÓNICO",'TARIFAS 2025'!$B$14,IF(V736="PRINCIPAL",'TARIFAS 2025'!$B$11,IF(V736="INTERMEDIA",'TARIFAS 2025'!$C$11,IF(V736="LEJANA",'TARIFAS 2025'!$D$11))))</f>
        <v>36351</v>
      </c>
      <c r="AA736" s="102">
        <f t="shared" si="11"/>
        <v>36351</v>
      </c>
      <c r="AB736" s="91"/>
      <c r="AC736" s="91"/>
      <c r="AD736" s="91"/>
      <c r="AE736" s="91"/>
      <c r="AF736" s="91"/>
      <c r="AG736" s="91"/>
      <c r="AH736" s="91"/>
      <c r="AI736" s="91"/>
      <c r="AJ736" s="91"/>
      <c r="AK736" s="91"/>
      <c r="AL736" s="91"/>
      <c r="AM736" s="91"/>
      <c r="AN736" s="91"/>
      <c r="AO736" s="91"/>
      <c r="AP736" s="91"/>
      <c r="AQ736" s="91"/>
      <c r="AR736" s="91"/>
      <c r="AS736" s="91"/>
      <c r="AT736" s="91"/>
      <c r="AU736" s="91"/>
      <c r="AV736" s="91"/>
      <c r="AW736" s="91"/>
      <c r="AX736" s="91"/>
      <c r="AY736" s="91"/>
      <c r="AZ736" s="91"/>
      <c r="BA736" s="91"/>
      <c r="BB736" s="91"/>
      <c r="BC736" s="91"/>
      <c r="BD736" s="91"/>
      <c r="BE736" s="91"/>
      <c r="BF736" s="91"/>
      <c r="BG736" s="91"/>
    </row>
    <row r="737" spans="1:59" ht="15.6" x14ac:dyDescent="0.3">
      <c r="A737" s="99" t="s">
        <v>71</v>
      </c>
      <c r="B737" s="100" t="str">
        <f>VLOOKUP(A737,'CENTROS DE COSTOS'!A:D,2,0)</f>
        <v>0036-0004</v>
      </c>
      <c r="C737" s="100" t="str">
        <f>VLOOKUP(A737,'CENTROS DE COSTOS'!A:D,3,0)</f>
        <v>Wompi Centro</v>
      </c>
      <c r="D737" s="99">
        <v>25040</v>
      </c>
      <c r="E737" s="99">
        <v>3112535</v>
      </c>
      <c r="F737" s="99">
        <v>25026</v>
      </c>
      <c r="G737" s="100" t="s">
        <v>33</v>
      </c>
      <c r="H737" s="99" t="s">
        <v>618</v>
      </c>
      <c r="I737" s="99" t="s">
        <v>626</v>
      </c>
      <c r="J737" s="99" t="s">
        <v>6266</v>
      </c>
      <c r="K737" s="100" t="s">
        <v>1170</v>
      </c>
      <c r="L737" s="99" t="s">
        <v>7767</v>
      </c>
      <c r="M737" s="101">
        <v>46000.333333333343</v>
      </c>
      <c r="N737" s="101">
        <v>46002.461111111108</v>
      </c>
      <c r="O737" s="100" t="s">
        <v>35</v>
      </c>
      <c r="P737" s="100" t="s">
        <v>35</v>
      </c>
      <c r="Q737" s="99" t="s">
        <v>1414</v>
      </c>
      <c r="R737" s="99" t="s">
        <v>1415</v>
      </c>
      <c r="S737" s="99" t="s">
        <v>9852</v>
      </c>
      <c r="T737" s="99" t="s">
        <v>1416</v>
      </c>
      <c r="U737" s="99">
        <v>48</v>
      </c>
      <c r="V737" s="100" t="str">
        <f>VLOOKUP(D737,TIPOLOGIA!A:F,5,0)</f>
        <v>INTERMEDIA</v>
      </c>
      <c r="W737" s="100" t="str">
        <f>VLOOKUP(D737,TIPOLOGIA!A:F,6,0)</f>
        <v>TERRESTRE</v>
      </c>
      <c r="X737" s="99" t="s">
        <v>11196</v>
      </c>
      <c r="Y737" s="99">
        <v>1</v>
      </c>
      <c r="Z737" s="102">
        <f>IF(T737="SOPORTE_TELEFÓNICO",'TARIFAS 2025'!$B$14,IF(V737="PRINCIPAL",'TARIFAS 2025'!$B$11,IF(V737="INTERMEDIA",'TARIFAS 2025'!$C$11,IF(V737="LEJANA",'TARIFAS 2025'!$D$11))))</f>
        <v>36351</v>
      </c>
      <c r="AA737" s="102">
        <f t="shared" si="11"/>
        <v>36351</v>
      </c>
      <c r="AB737" s="91"/>
      <c r="AC737" s="91"/>
      <c r="AD737" s="91"/>
      <c r="AE737" s="91"/>
      <c r="AF737" s="91"/>
      <c r="AG737" s="91"/>
      <c r="AH737" s="91"/>
      <c r="AI737" s="91"/>
      <c r="AJ737" s="91"/>
      <c r="AK737" s="91"/>
      <c r="AL737" s="91"/>
      <c r="AM737" s="91"/>
      <c r="AN737" s="91"/>
      <c r="AO737" s="91"/>
      <c r="AP737" s="91"/>
      <c r="AQ737" s="91"/>
      <c r="AR737" s="91"/>
      <c r="AS737" s="91"/>
      <c r="AT737" s="91"/>
      <c r="AU737" s="91"/>
      <c r="AV737" s="91"/>
      <c r="AW737" s="91"/>
      <c r="AX737" s="91"/>
      <c r="AY737" s="91"/>
      <c r="AZ737" s="91"/>
      <c r="BA737" s="91"/>
      <c r="BB737" s="91"/>
      <c r="BC737" s="91"/>
      <c r="BD737" s="91"/>
      <c r="BE737" s="91"/>
      <c r="BF737" s="91"/>
      <c r="BG737" s="91"/>
    </row>
    <row r="738" spans="1:59" ht="15.6" x14ac:dyDescent="0.3">
      <c r="A738" s="99" t="s">
        <v>96</v>
      </c>
      <c r="B738" s="100" t="str">
        <f>VLOOKUP(A738,'CENTROS DE COSTOS'!A:D,2,0)</f>
        <v>0036-0007</v>
      </c>
      <c r="C738" s="100" t="str">
        <f>VLOOKUP(A738,'CENTROS DE COSTOS'!A:D,3,0)</f>
        <v>Wompi Santander</v>
      </c>
      <c r="D738" s="99">
        <v>15176</v>
      </c>
      <c r="E738" s="99">
        <v>3106427</v>
      </c>
      <c r="F738" s="99">
        <v>57843</v>
      </c>
      <c r="G738" s="100" t="s">
        <v>33</v>
      </c>
      <c r="H738" s="99" t="s">
        <v>322</v>
      </c>
      <c r="I738" s="99" t="s">
        <v>338</v>
      </c>
      <c r="J738" s="99" t="s">
        <v>2061</v>
      </c>
      <c r="K738" s="100" t="s">
        <v>1170</v>
      </c>
      <c r="L738" s="99" t="s">
        <v>7768</v>
      </c>
      <c r="M738" s="101">
        <v>45996.373611111107</v>
      </c>
      <c r="N738" s="101">
        <v>46002.462500000001</v>
      </c>
      <c r="O738" s="100" t="s">
        <v>35</v>
      </c>
      <c r="P738" s="100" t="s">
        <v>35</v>
      </c>
      <c r="Q738" s="99" t="s">
        <v>1414</v>
      </c>
      <c r="R738" s="99" t="s">
        <v>1415</v>
      </c>
      <c r="S738" s="99" t="s">
        <v>9853</v>
      </c>
      <c r="T738" s="99" t="s">
        <v>1416</v>
      </c>
      <c r="U738" s="99">
        <v>32</v>
      </c>
      <c r="V738" s="100" t="str">
        <f>VLOOKUP(D738,TIPOLOGIA!A:F,5,0)</f>
        <v>LEJANA</v>
      </c>
      <c r="W738" s="100" t="str">
        <f>VLOOKUP(D738,TIPOLOGIA!A:F,6,0)</f>
        <v>TERRESTRE</v>
      </c>
      <c r="X738" s="99" t="s">
        <v>1464</v>
      </c>
      <c r="Y738" s="99">
        <v>1</v>
      </c>
      <c r="Z738" s="102">
        <f>IF(T738="SOPORTE_TELEFÓNICO",'TARIFAS 2025'!$B$14,IF(V738="PRINCIPAL",'TARIFAS 2025'!$B$11,IF(V738="INTERMEDIA",'TARIFAS 2025'!$C$11,IF(V738="LEJANA",'TARIFAS 2025'!$D$11))))</f>
        <v>40250</v>
      </c>
      <c r="AA738" s="102">
        <f t="shared" si="11"/>
        <v>40250</v>
      </c>
      <c r="AB738" s="91"/>
      <c r="AC738" s="91"/>
      <c r="AD738" s="91"/>
      <c r="AE738" s="91"/>
      <c r="AF738" s="91"/>
      <c r="AG738" s="91"/>
      <c r="AH738" s="91"/>
      <c r="AI738" s="91"/>
      <c r="AJ738" s="91"/>
      <c r="AK738" s="91"/>
      <c r="AL738" s="91"/>
      <c r="AM738" s="91"/>
      <c r="AN738" s="91"/>
      <c r="AO738" s="91"/>
      <c r="AP738" s="91"/>
      <c r="AQ738" s="91"/>
      <c r="AR738" s="91"/>
      <c r="AS738" s="91"/>
      <c r="AT738" s="91"/>
      <c r="AU738" s="91"/>
      <c r="AV738" s="91"/>
      <c r="AW738" s="91"/>
      <c r="AX738" s="91"/>
      <c r="AY738" s="91"/>
      <c r="AZ738" s="91"/>
      <c r="BA738" s="91"/>
      <c r="BB738" s="91"/>
      <c r="BC738" s="91"/>
      <c r="BD738" s="91"/>
      <c r="BE738" s="91"/>
      <c r="BF738" s="91"/>
      <c r="BG738" s="91"/>
    </row>
    <row r="739" spans="1:59" ht="15.6" x14ac:dyDescent="0.3">
      <c r="A739" s="99" t="s">
        <v>85</v>
      </c>
      <c r="B739" s="100" t="str">
        <f>VLOOKUP(A739,'CENTROS DE COSTOS'!A:D,2,0)</f>
        <v>0036-0006</v>
      </c>
      <c r="C739" s="100" t="str">
        <f>VLOOKUP(A739,'CENTROS DE COSTOS'!A:D,3,0)</f>
        <v>Wompi Oriente</v>
      </c>
      <c r="D739" s="99">
        <v>73408</v>
      </c>
      <c r="E739" s="99">
        <v>3105319</v>
      </c>
      <c r="F739" s="99">
        <v>77544</v>
      </c>
      <c r="G739" s="100" t="s">
        <v>33</v>
      </c>
      <c r="H739" s="99" t="s">
        <v>1056</v>
      </c>
      <c r="I739" s="99" t="s">
        <v>1079</v>
      </c>
      <c r="J739" s="99" t="s">
        <v>2108</v>
      </c>
      <c r="K739" s="100" t="s">
        <v>1170</v>
      </c>
      <c r="L739" s="99" t="s">
        <v>7769</v>
      </c>
      <c r="M739" s="101">
        <v>45996.333333333343</v>
      </c>
      <c r="N739" s="101">
        <v>46002.463194444441</v>
      </c>
      <c r="O739" s="100" t="s">
        <v>35</v>
      </c>
      <c r="P739" s="100" t="s">
        <v>35</v>
      </c>
      <c r="Q739" s="99" t="s">
        <v>1414</v>
      </c>
      <c r="R739" s="99" t="s">
        <v>1415</v>
      </c>
      <c r="S739" s="99" t="s">
        <v>9854</v>
      </c>
      <c r="T739" s="99" t="s">
        <v>1416</v>
      </c>
      <c r="U739" s="99">
        <v>64</v>
      </c>
      <c r="V739" s="100" t="str">
        <f>VLOOKUP(D739,TIPOLOGIA!A:F,5,0)</f>
        <v>INTERMEDIA</v>
      </c>
      <c r="W739" s="100" t="str">
        <f>VLOOKUP(D739,TIPOLOGIA!A:F,6,0)</f>
        <v>TERRESTRE</v>
      </c>
      <c r="X739" s="99" t="s">
        <v>1464</v>
      </c>
      <c r="Y739" s="99">
        <v>1</v>
      </c>
      <c r="Z739" s="102">
        <f>IF(T739="SOPORTE_TELEFÓNICO",'TARIFAS 2025'!$B$14,IF(V739="PRINCIPAL",'TARIFAS 2025'!$B$11,IF(V739="INTERMEDIA",'TARIFAS 2025'!$C$11,IF(V739="LEJANA",'TARIFAS 2025'!$D$11))))</f>
        <v>36351</v>
      </c>
      <c r="AA739" s="102">
        <f t="shared" si="11"/>
        <v>36351</v>
      </c>
      <c r="AB739" s="91"/>
      <c r="AC739" s="91"/>
      <c r="AD739" s="91"/>
      <c r="AE739" s="91"/>
      <c r="AF739" s="91"/>
      <c r="AG739" s="91"/>
      <c r="AH739" s="91"/>
      <c r="AI739" s="91"/>
      <c r="AJ739" s="91"/>
      <c r="AK739" s="91"/>
      <c r="AL739" s="91"/>
      <c r="AM739" s="91"/>
      <c r="AN739" s="91"/>
      <c r="AO739" s="91"/>
      <c r="AP739" s="91"/>
      <c r="AQ739" s="91"/>
      <c r="AR739" s="91"/>
      <c r="AS739" s="91"/>
      <c r="AT739" s="91"/>
      <c r="AU739" s="91"/>
      <c r="AV739" s="91"/>
      <c r="AW739" s="91"/>
      <c r="AX739" s="91"/>
      <c r="AY739" s="91"/>
      <c r="AZ739" s="91"/>
      <c r="BA739" s="91"/>
      <c r="BB739" s="91"/>
      <c r="BC739" s="91"/>
      <c r="BD739" s="91"/>
      <c r="BE739" s="91"/>
      <c r="BF739" s="91"/>
      <c r="BG739" s="91"/>
    </row>
    <row r="740" spans="1:59" ht="15.6" x14ac:dyDescent="0.3">
      <c r="A740" s="99" t="s">
        <v>90</v>
      </c>
      <c r="B740" s="100" t="str">
        <f>VLOOKUP(A740,'CENTROS DE COSTOS'!A:D,2,0)</f>
        <v>0036-0006</v>
      </c>
      <c r="C740" s="100" t="str">
        <f>VLOOKUP(A740,'CENTROS DE COSTOS'!A:D,3,0)</f>
        <v>Wompi Oriente</v>
      </c>
      <c r="D740" s="99">
        <v>18205</v>
      </c>
      <c r="E740" s="99">
        <v>3098089</v>
      </c>
      <c r="F740" s="99">
        <v>23046</v>
      </c>
      <c r="G740" s="100" t="s">
        <v>33</v>
      </c>
      <c r="H740" s="99" t="s">
        <v>466</v>
      </c>
      <c r="I740" s="99" t="s">
        <v>470</v>
      </c>
      <c r="J740" s="99" t="s">
        <v>6267</v>
      </c>
      <c r="K740" s="100" t="s">
        <v>1170</v>
      </c>
      <c r="L740" s="99" t="s">
        <v>7770</v>
      </c>
      <c r="M740" s="101">
        <v>45994.621527777781</v>
      </c>
      <c r="N740" s="101">
        <v>46002.463888888888</v>
      </c>
      <c r="O740" s="100" t="s">
        <v>35</v>
      </c>
      <c r="P740" s="100" t="s">
        <v>35</v>
      </c>
      <c r="Q740" s="99" t="s">
        <v>1414</v>
      </c>
      <c r="R740" s="99" t="s">
        <v>1415</v>
      </c>
      <c r="S740" s="99" t="s">
        <v>9855</v>
      </c>
      <c r="T740" s="99" t="s">
        <v>1416</v>
      </c>
      <c r="U740" s="99">
        <v>48</v>
      </c>
      <c r="V740" s="100" t="str">
        <f>VLOOKUP(D740,TIPOLOGIA!A:F,5,0)</f>
        <v>LEJANA</v>
      </c>
      <c r="W740" s="100" t="str">
        <f>VLOOKUP(D740,TIPOLOGIA!A:F,6,0)</f>
        <v>TERRESTRE</v>
      </c>
      <c r="X740" s="99" t="s">
        <v>2257</v>
      </c>
      <c r="Y740" s="99">
        <v>1</v>
      </c>
      <c r="Z740" s="102">
        <f>IF(T740="SOPORTE_TELEFÓNICO",'TARIFAS 2025'!$B$14,IF(V740="PRINCIPAL",'TARIFAS 2025'!$B$11,IF(V740="INTERMEDIA",'TARIFAS 2025'!$C$11,IF(V740="LEJANA",'TARIFAS 2025'!$D$11))))</f>
        <v>40250</v>
      </c>
      <c r="AA740" s="102">
        <f t="shared" si="11"/>
        <v>40250</v>
      </c>
      <c r="AB740" s="91"/>
      <c r="AC740" s="91"/>
      <c r="AD740" s="91"/>
      <c r="AE740" s="91"/>
      <c r="AF740" s="91"/>
      <c r="AG740" s="91"/>
      <c r="AH740" s="91"/>
      <c r="AI740" s="91"/>
      <c r="AJ740" s="91"/>
      <c r="AK740" s="91"/>
      <c r="AL740" s="91"/>
      <c r="AM740" s="91"/>
      <c r="AN740" s="91"/>
      <c r="AO740" s="91"/>
      <c r="AP740" s="91"/>
      <c r="AQ740" s="91"/>
      <c r="AR740" s="91"/>
      <c r="AS740" s="91"/>
      <c r="AT740" s="91"/>
      <c r="AU740" s="91"/>
      <c r="AV740" s="91"/>
      <c r="AW740" s="91"/>
      <c r="AX740" s="91"/>
      <c r="AY740" s="91"/>
      <c r="AZ740" s="91"/>
      <c r="BA740" s="91"/>
      <c r="BB740" s="91"/>
      <c r="BC740" s="91"/>
      <c r="BD740" s="91"/>
      <c r="BE740" s="91"/>
      <c r="BF740" s="91"/>
      <c r="BG740" s="91"/>
    </row>
    <row r="741" spans="1:59" ht="15.6" x14ac:dyDescent="0.3">
      <c r="A741" s="99" t="s">
        <v>89</v>
      </c>
      <c r="B741" s="100" t="str">
        <f>VLOOKUP(A741,'CENTROS DE COSTOS'!A:D,2,0)</f>
        <v>0036-0001</v>
      </c>
      <c r="C741" s="100" t="str">
        <f>VLOOKUP(A741,'CENTROS DE COSTOS'!A:D,3,0)</f>
        <v>Wompi Costa</v>
      </c>
      <c r="D741" s="99">
        <v>5250</v>
      </c>
      <c r="E741" s="99">
        <v>3100651</v>
      </c>
      <c r="F741" s="99">
        <v>69789</v>
      </c>
      <c r="G741" s="100" t="s">
        <v>33</v>
      </c>
      <c r="H741" s="99" t="s">
        <v>120</v>
      </c>
      <c r="I741" s="99" t="s">
        <v>176</v>
      </c>
      <c r="J741" s="99" t="s">
        <v>6268</v>
      </c>
      <c r="K741" s="100" t="s">
        <v>1170</v>
      </c>
      <c r="L741" s="99" t="s">
        <v>7771</v>
      </c>
      <c r="M741" s="101">
        <v>45995.34375</v>
      </c>
      <c r="N741" s="101">
        <v>46002.464583333327</v>
      </c>
      <c r="O741" s="100" t="s">
        <v>35</v>
      </c>
      <c r="P741" s="100" t="s">
        <v>35</v>
      </c>
      <c r="Q741" s="99" t="s">
        <v>1414</v>
      </c>
      <c r="R741" s="99" t="s">
        <v>1415</v>
      </c>
      <c r="S741" s="99" t="s">
        <v>9856</v>
      </c>
      <c r="T741" s="99" t="s">
        <v>1416</v>
      </c>
      <c r="U741" s="99">
        <v>48</v>
      </c>
      <c r="V741" s="100" t="str">
        <f>VLOOKUP(D741,TIPOLOGIA!A:F,5,0)</f>
        <v>LEJANA</v>
      </c>
      <c r="W741" s="100" t="str">
        <f>VLOOKUP(D741,TIPOLOGIA!A:F,6,0)</f>
        <v>TERRESTRE</v>
      </c>
      <c r="X741" s="99" t="s">
        <v>1464</v>
      </c>
      <c r="Y741" s="99">
        <v>1</v>
      </c>
      <c r="Z741" s="102">
        <f>IF(T741="SOPORTE_TELEFÓNICO",'TARIFAS 2025'!$B$14,IF(V741="PRINCIPAL",'TARIFAS 2025'!$B$11,IF(V741="INTERMEDIA",'TARIFAS 2025'!$C$11,IF(V741="LEJANA",'TARIFAS 2025'!$D$11))))</f>
        <v>40250</v>
      </c>
      <c r="AA741" s="102">
        <f t="shared" si="11"/>
        <v>40250</v>
      </c>
      <c r="AB741" s="91"/>
      <c r="AC741" s="91"/>
      <c r="AD741" s="91"/>
      <c r="AE741" s="91"/>
      <c r="AF741" s="91"/>
      <c r="AG741" s="91"/>
      <c r="AH741" s="91"/>
      <c r="AI741" s="91"/>
      <c r="AJ741" s="91"/>
      <c r="AK741" s="91"/>
      <c r="AL741" s="91"/>
      <c r="AM741" s="91"/>
      <c r="AN741" s="91"/>
      <c r="AO741" s="91"/>
      <c r="AP741" s="91"/>
      <c r="AQ741" s="91"/>
      <c r="AR741" s="91"/>
      <c r="AS741" s="91"/>
      <c r="AT741" s="91"/>
      <c r="AU741" s="91"/>
      <c r="AV741" s="91"/>
      <c r="AW741" s="91"/>
      <c r="AX741" s="91"/>
      <c r="AY741" s="91"/>
      <c r="AZ741" s="91"/>
      <c r="BA741" s="91"/>
      <c r="BB741" s="91"/>
      <c r="BC741" s="91"/>
      <c r="BD741" s="91"/>
      <c r="BE741" s="91"/>
      <c r="BF741" s="91"/>
      <c r="BG741" s="91"/>
    </row>
    <row r="742" spans="1:59" ht="15.6" x14ac:dyDescent="0.3">
      <c r="A742" s="99" t="s">
        <v>95</v>
      </c>
      <c r="B742" s="100" t="str">
        <f>VLOOKUP(A742,'CENTROS DE COSTOS'!A:D,2,0)</f>
        <v>0036-0001</v>
      </c>
      <c r="C742" s="100" t="str">
        <f>VLOOKUP(A742,'CENTROS DE COSTOS'!A:D,3,0)</f>
        <v>Wompi Costa</v>
      </c>
      <c r="D742" s="99">
        <v>70670</v>
      </c>
      <c r="E742" s="99">
        <v>3100852</v>
      </c>
      <c r="F742" s="99">
        <v>55273</v>
      </c>
      <c r="G742" s="100" t="s">
        <v>33</v>
      </c>
      <c r="H742" s="99" t="s">
        <v>504</v>
      </c>
      <c r="I742" s="99" t="s">
        <v>1048</v>
      </c>
      <c r="J742" s="99" t="s">
        <v>3483</v>
      </c>
      <c r="K742" s="100" t="s">
        <v>1170</v>
      </c>
      <c r="L742" s="99" t="s">
        <v>7772</v>
      </c>
      <c r="M742" s="101">
        <v>45995.351388888892</v>
      </c>
      <c r="N742" s="101">
        <v>46002.465277777781</v>
      </c>
      <c r="O742" s="100" t="s">
        <v>35</v>
      </c>
      <c r="P742" s="100" t="s">
        <v>35</v>
      </c>
      <c r="Q742" s="99" t="s">
        <v>1414</v>
      </c>
      <c r="R742" s="99" t="s">
        <v>1415</v>
      </c>
      <c r="S742" s="99" t="s">
        <v>9857</v>
      </c>
      <c r="T742" s="99" t="s">
        <v>1416</v>
      </c>
      <c r="U742" s="99">
        <v>64</v>
      </c>
      <c r="V742" s="100" t="str">
        <f>VLOOKUP(D742,TIPOLOGIA!A:F,5,0)</f>
        <v>INTERMEDIA</v>
      </c>
      <c r="W742" s="100" t="str">
        <f>VLOOKUP(D742,TIPOLOGIA!A:F,6,0)</f>
        <v>TERRESTRE</v>
      </c>
      <c r="X742" s="99" t="s">
        <v>1464</v>
      </c>
      <c r="Y742" s="99">
        <v>1</v>
      </c>
      <c r="Z742" s="102">
        <f>IF(T742="SOPORTE_TELEFÓNICO",'TARIFAS 2025'!$B$14,IF(V742="PRINCIPAL",'TARIFAS 2025'!$B$11,IF(V742="INTERMEDIA",'TARIFAS 2025'!$C$11,IF(V742="LEJANA",'TARIFAS 2025'!$D$11))))</f>
        <v>36351</v>
      </c>
      <c r="AA742" s="102">
        <f t="shared" si="11"/>
        <v>36351</v>
      </c>
      <c r="AB742" s="91"/>
      <c r="AC742" s="91"/>
      <c r="AD742" s="91"/>
      <c r="AE742" s="91"/>
      <c r="AF742" s="91"/>
      <c r="AG742" s="91"/>
      <c r="AH742" s="91"/>
      <c r="AI742" s="91"/>
      <c r="AJ742" s="91"/>
      <c r="AK742" s="91"/>
      <c r="AL742" s="91"/>
      <c r="AM742" s="91"/>
      <c r="AN742" s="91"/>
      <c r="AO742" s="91"/>
      <c r="AP742" s="91"/>
      <c r="AQ742" s="91"/>
      <c r="AR742" s="91"/>
      <c r="AS742" s="91"/>
      <c r="AT742" s="91"/>
      <c r="AU742" s="91"/>
      <c r="AV742" s="91"/>
      <c r="AW742" s="91"/>
      <c r="AX742" s="91"/>
      <c r="AY742" s="91"/>
      <c r="AZ742" s="91"/>
      <c r="BA742" s="91"/>
      <c r="BB742" s="91"/>
      <c r="BC742" s="91"/>
      <c r="BD742" s="91"/>
      <c r="BE742" s="91"/>
      <c r="BF742" s="91"/>
      <c r="BG742" s="91"/>
    </row>
    <row r="743" spans="1:59" ht="15.6" x14ac:dyDescent="0.3">
      <c r="A743" s="99" t="s">
        <v>81</v>
      </c>
      <c r="B743" s="100" t="str">
        <f>VLOOKUP(A743,'CENTROS DE COSTOS'!A:D,2,0)</f>
        <v>0036-0007</v>
      </c>
      <c r="C743" s="100" t="str">
        <f>VLOOKUP(A743,'CENTROS DE COSTOS'!A:D,3,0)</f>
        <v>Wompi Santander</v>
      </c>
      <c r="D743" s="99">
        <v>54051</v>
      </c>
      <c r="E743" s="99">
        <v>3100213</v>
      </c>
      <c r="F743" s="99">
        <v>61603</v>
      </c>
      <c r="G743" s="100" t="s">
        <v>33</v>
      </c>
      <c r="H743" s="99" t="s">
        <v>891</v>
      </c>
      <c r="I743" s="99" t="s">
        <v>894</v>
      </c>
      <c r="J743" s="99" t="s">
        <v>6269</v>
      </c>
      <c r="K743" s="100" t="s">
        <v>1170</v>
      </c>
      <c r="L743" s="99" t="s">
        <v>7773</v>
      </c>
      <c r="M743" s="101">
        <v>45995.333333333343</v>
      </c>
      <c r="N743" s="101">
        <v>46002.46597222222</v>
      </c>
      <c r="O743" s="100" t="s">
        <v>35</v>
      </c>
      <c r="P743" s="100" t="s">
        <v>35</v>
      </c>
      <c r="Q743" s="99" t="s">
        <v>1414</v>
      </c>
      <c r="R743" s="99" t="s">
        <v>1415</v>
      </c>
      <c r="S743" s="99" t="s">
        <v>9858</v>
      </c>
      <c r="T743" s="99" t="s">
        <v>1416</v>
      </c>
      <c r="U743" s="99">
        <v>40</v>
      </c>
      <c r="V743" s="100" t="str">
        <f>VLOOKUP(D743,TIPOLOGIA!A:F,5,0)</f>
        <v>LEJANA</v>
      </c>
      <c r="W743" s="100" t="str">
        <f>VLOOKUP(D743,TIPOLOGIA!A:F,6,0)</f>
        <v>TERRESTRE</v>
      </c>
      <c r="X743" s="99" t="s">
        <v>2255</v>
      </c>
      <c r="Y743" s="99">
        <v>1</v>
      </c>
      <c r="Z743" s="102">
        <f>IF(T743="SOPORTE_TELEFÓNICO",'TARIFAS 2025'!$B$14,IF(V743="PRINCIPAL",'TARIFAS 2025'!$B$11,IF(V743="INTERMEDIA",'TARIFAS 2025'!$C$11,IF(V743="LEJANA",'TARIFAS 2025'!$D$11))))</f>
        <v>40250</v>
      </c>
      <c r="AA743" s="102">
        <f t="shared" si="11"/>
        <v>40250</v>
      </c>
      <c r="AB743" s="91"/>
      <c r="AC743" s="91"/>
      <c r="AD743" s="91"/>
      <c r="AE743" s="91"/>
      <c r="AF743" s="91"/>
      <c r="AG743" s="91"/>
      <c r="AH743" s="91"/>
      <c r="AI743" s="91"/>
      <c r="AJ743" s="91"/>
      <c r="AK743" s="91"/>
      <c r="AL743" s="91"/>
      <c r="AM743" s="91"/>
      <c r="AN743" s="91"/>
      <c r="AO743" s="91"/>
      <c r="AP743" s="91"/>
      <c r="AQ743" s="91"/>
      <c r="AR743" s="91"/>
      <c r="AS743" s="91"/>
      <c r="AT743" s="91"/>
      <c r="AU743" s="91"/>
      <c r="AV743" s="91"/>
      <c r="AW743" s="91"/>
      <c r="AX743" s="91"/>
      <c r="AY743" s="91"/>
      <c r="AZ743" s="91"/>
      <c r="BA743" s="91"/>
      <c r="BB743" s="91"/>
      <c r="BC743" s="91"/>
      <c r="BD743" s="91"/>
      <c r="BE743" s="91"/>
      <c r="BF743" s="91"/>
      <c r="BG743" s="91"/>
    </row>
    <row r="744" spans="1:59" ht="15.6" x14ac:dyDescent="0.3">
      <c r="A744" s="99" t="s">
        <v>77</v>
      </c>
      <c r="B744" s="100" t="str">
        <f>VLOOKUP(A744,'CENTROS DE COSTOS'!A:D,2,0)</f>
        <v>0036-0003</v>
      </c>
      <c r="C744" s="100" t="str">
        <f>VLOOKUP(A744,'CENTROS DE COSTOS'!A:D,3,0)</f>
        <v>Wompi Suroccidente</v>
      </c>
      <c r="D744" s="99">
        <v>76001</v>
      </c>
      <c r="E744" s="99">
        <v>3119769</v>
      </c>
      <c r="F744" s="99">
        <v>24547</v>
      </c>
      <c r="G744" s="100" t="s">
        <v>33</v>
      </c>
      <c r="H744" s="99" t="s">
        <v>1101</v>
      </c>
      <c r="I744" s="99" t="s">
        <v>77</v>
      </c>
      <c r="J744" s="99" t="s">
        <v>6032</v>
      </c>
      <c r="K744" s="100" t="s">
        <v>1170</v>
      </c>
      <c r="L744" s="99" t="s">
        <v>7774</v>
      </c>
      <c r="M744" s="101">
        <v>46001.370138888888</v>
      </c>
      <c r="N744" s="101">
        <v>46002.46597222222</v>
      </c>
      <c r="O744" s="100" t="s">
        <v>35</v>
      </c>
      <c r="P744" s="100" t="s">
        <v>35</v>
      </c>
      <c r="Q744" s="99" t="s">
        <v>1414</v>
      </c>
      <c r="R744" s="99" t="s">
        <v>1415</v>
      </c>
      <c r="S744" s="99" t="s">
        <v>9859</v>
      </c>
      <c r="T744" s="99" t="s">
        <v>1172</v>
      </c>
      <c r="U744" s="99">
        <v>64</v>
      </c>
      <c r="V744" s="100" t="str">
        <f>VLOOKUP(D744,TIPOLOGIA!A:F,5,0)</f>
        <v>PRINCIPAL</v>
      </c>
      <c r="W744" s="100" t="str">
        <f>VLOOKUP(D744,TIPOLOGIA!A:F,6,0)</f>
        <v>TERRESTRE</v>
      </c>
      <c r="X744" s="99" t="s">
        <v>1215</v>
      </c>
      <c r="Y744" s="99">
        <v>1</v>
      </c>
      <c r="Z744" s="102">
        <f>IF(T744="SOPORTE_TELEFÓNICO",'TARIFAS 2025'!$B$14,IF(V744="PRINCIPAL",'TARIFAS 2025'!$B$11,IF(V744="INTERMEDIA",'TARIFAS 2025'!$C$11,IF(V744="LEJANA",'TARIFAS 2025'!$D$11))))</f>
        <v>31419</v>
      </c>
      <c r="AA744" s="102">
        <f t="shared" si="11"/>
        <v>31419</v>
      </c>
      <c r="AB744" s="91"/>
      <c r="AC744" s="91"/>
      <c r="AD744" s="91"/>
      <c r="AE744" s="91"/>
      <c r="AF744" s="91"/>
      <c r="AG744" s="91"/>
      <c r="AH744" s="91"/>
      <c r="AI744" s="91"/>
      <c r="AJ744" s="91"/>
      <c r="AK744" s="91"/>
      <c r="AL744" s="91"/>
      <c r="AM744" s="91"/>
      <c r="AN744" s="91"/>
      <c r="AO744" s="91"/>
      <c r="AP744" s="91"/>
      <c r="AQ744" s="91"/>
      <c r="AR744" s="91"/>
      <c r="AS744" s="91"/>
      <c r="AT744" s="91"/>
      <c r="AU744" s="91"/>
      <c r="AV744" s="91"/>
      <c r="AW744" s="91"/>
      <c r="AX744" s="91"/>
      <c r="AY744" s="91"/>
      <c r="AZ744" s="91"/>
      <c r="BA744" s="91"/>
      <c r="BB744" s="91"/>
      <c r="BC744" s="91"/>
      <c r="BD744" s="91"/>
      <c r="BE744" s="91"/>
      <c r="BF744" s="91"/>
      <c r="BG744" s="91"/>
    </row>
    <row r="745" spans="1:59" ht="15.6" x14ac:dyDescent="0.3">
      <c r="A745" s="99" t="s">
        <v>77</v>
      </c>
      <c r="B745" s="100" t="str">
        <f>VLOOKUP(A745,'CENTROS DE COSTOS'!A:D,2,0)</f>
        <v>0036-0003</v>
      </c>
      <c r="C745" s="100" t="str">
        <f>VLOOKUP(A745,'CENTROS DE COSTOS'!A:D,3,0)</f>
        <v>Wompi Suroccidente</v>
      </c>
      <c r="D745" s="99">
        <v>76520</v>
      </c>
      <c r="E745" s="99">
        <v>3115658</v>
      </c>
      <c r="F745" s="99">
        <v>66454</v>
      </c>
      <c r="G745" s="100" t="s">
        <v>33</v>
      </c>
      <c r="H745" s="99" t="s">
        <v>1101</v>
      </c>
      <c r="I745" s="99" t="s">
        <v>1122</v>
      </c>
      <c r="J745" s="99" t="s">
        <v>6270</v>
      </c>
      <c r="K745" s="100" t="s">
        <v>1170</v>
      </c>
      <c r="L745" s="99" t="s">
        <v>7775</v>
      </c>
      <c r="M745" s="101">
        <v>46000.481249999997</v>
      </c>
      <c r="N745" s="101">
        <v>46002.470138888893</v>
      </c>
      <c r="O745" s="100" t="s">
        <v>35</v>
      </c>
      <c r="P745" s="100" t="s">
        <v>35</v>
      </c>
      <c r="Q745" s="99" t="s">
        <v>1414</v>
      </c>
      <c r="R745" s="99" t="s">
        <v>1415</v>
      </c>
      <c r="S745" s="99" t="s">
        <v>9860</v>
      </c>
      <c r="T745" s="99" t="s">
        <v>1172</v>
      </c>
      <c r="U745" s="99">
        <v>64</v>
      </c>
      <c r="V745" s="100" t="str">
        <f>VLOOKUP(D745,TIPOLOGIA!A:F,5,0)</f>
        <v>PRINCIPAL</v>
      </c>
      <c r="W745" s="100" t="str">
        <f>VLOOKUP(D745,TIPOLOGIA!A:F,6,0)</f>
        <v>TERRESTRE</v>
      </c>
      <c r="X745" s="99" t="s">
        <v>1327</v>
      </c>
      <c r="Y745" s="99">
        <v>1</v>
      </c>
      <c r="Z745" s="102">
        <f>IF(T745="SOPORTE_TELEFÓNICO",'TARIFAS 2025'!$B$14,IF(V745="PRINCIPAL",'TARIFAS 2025'!$B$11,IF(V745="INTERMEDIA",'TARIFAS 2025'!$C$11,IF(V745="LEJANA",'TARIFAS 2025'!$D$11))))</f>
        <v>31419</v>
      </c>
      <c r="AA745" s="102">
        <f t="shared" si="11"/>
        <v>31419</v>
      </c>
      <c r="AB745" s="91"/>
      <c r="AC745" s="91"/>
      <c r="AD745" s="91"/>
      <c r="AE745" s="91"/>
      <c r="AF745" s="91"/>
      <c r="AG745" s="91"/>
      <c r="AH745" s="91"/>
      <c r="AI745" s="91"/>
      <c r="AJ745" s="91"/>
      <c r="AK745" s="91"/>
      <c r="AL745" s="91"/>
      <c r="AM745" s="91"/>
      <c r="AN745" s="91"/>
      <c r="AO745" s="91"/>
      <c r="AP745" s="91"/>
      <c r="AQ745" s="91"/>
      <c r="AR745" s="91"/>
      <c r="AS745" s="91"/>
      <c r="AT745" s="91"/>
      <c r="AU745" s="91"/>
      <c r="AV745" s="91"/>
      <c r="AW745" s="91"/>
      <c r="AX745" s="91"/>
      <c r="AY745" s="91"/>
      <c r="AZ745" s="91"/>
      <c r="BA745" s="91"/>
      <c r="BB745" s="91"/>
      <c r="BC745" s="91"/>
      <c r="BD745" s="91"/>
      <c r="BE745" s="91"/>
      <c r="BF745" s="91"/>
      <c r="BG745" s="91"/>
    </row>
    <row r="746" spans="1:59" ht="15.6" x14ac:dyDescent="0.3">
      <c r="A746" s="99" t="s">
        <v>91</v>
      </c>
      <c r="B746" s="100" t="str">
        <f>VLOOKUP(A746,'CENTROS DE COSTOS'!A:D,2,0)</f>
        <v>0036-0003</v>
      </c>
      <c r="C746" s="100" t="str">
        <f>VLOOKUP(A746,'CENTROS DE COSTOS'!A:D,3,0)</f>
        <v>Wompi Suroccidente</v>
      </c>
      <c r="D746" s="99">
        <v>52001</v>
      </c>
      <c r="E746" s="99">
        <v>3122036</v>
      </c>
      <c r="F746" s="99">
        <v>78457</v>
      </c>
      <c r="G746" s="100" t="s">
        <v>33</v>
      </c>
      <c r="H746" s="99" t="s">
        <v>133</v>
      </c>
      <c r="I746" s="99" t="s">
        <v>91</v>
      </c>
      <c r="J746" s="99" t="s">
        <v>2075</v>
      </c>
      <c r="K746" s="100" t="s">
        <v>1170</v>
      </c>
      <c r="L746" s="99" t="s">
        <v>7776</v>
      </c>
      <c r="M746" s="101">
        <v>46001.51666666667</v>
      </c>
      <c r="N746" s="101">
        <v>46002.476388888892</v>
      </c>
      <c r="O746" s="100" t="s">
        <v>35</v>
      </c>
      <c r="P746" s="100" t="s">
        <v>35</v>
      </c>
      <c r="Q746" s="99" t="s">
        <v>1414</v>
      </c>
      <c r="R746" s="99" t="s">
        <v>1415</v>
      </c>
      <c r="S746" s="99" t="s">
        <v>9861</v>
      </c>
      <c r="T746" s="99" t="s">
        <v>1172</v>
      </c>
      <c r="U746" s="99">
        <v>32</v>
      </c>
      <c r="V746" s="100" t="str">
        <f>VLOOKUP(D746,TIPOLOGIA!A:F,5,0)</f>
        <v>PRINCIPAL</v>
      </c>
      <c r="W746" s="100" t="str">
        <f>VLOOKUP(D746,TIPOLOGIA!A:F,6,0)</f>
        <v>TERRESTRE</v>
      </c>
      <c r="X746" s="99" t="s">
        <v>1190</v>
      </c>
      <c r="Y746" s="99">
        <v>1</v>
      </c>
      <c r="Z746" s="102">
        <f>IF(T746="SOPORTE_TELEFÓNICO",'TARIFAS 2025'!$B$14,IF(V746="PRINCIPAL",'TARIFAS 2025'!$B$11,IF(V746="INTERMEDIA",'TARIFAS 2025'!$C$11,IF(V746="LEJANA",'TARIFAS 2025'!$D$11))))</f>
        <v>31419</v>
      </c>
      <c r="AA746" s="102">
        <f t="shared" si="11"/>
        <v>31419</v>
      </c>
      <c r="AB746" s="91"/>
      <c r="AC746" s="91"/>
      <c r="AD746" s="91"/>
      <c r="AE746" s="91"/>
      <c r="AF746" s="91"/>
      <c r="AG746" s="91"/>
      <c r="AH746" s="91"/>
      <c r="AI746" s="91"/>
      <c r="AJ746" s="91"/>
      <c r="AK746" s="91"/>
      <c r="AL746" s="91"/>
      <c r="AM746" s="91"/>
      <c r="AN746" s="91"/>
      <c r="AO746" s="91"/>
      <c r="AP746" s="91"/>
      <c r="AQ746" s="91"/>
      <c r="AR746" s="91"/>
      <c r="AS746" s="91"/>
      <c r="AT746" s="91"/>
      <c r="AU746" s="91"/>
      <c r="AV746" s="91"/>
      <c r="AW746" s="91"/>
      <c r="AX746" s="91"/>
      <c r="AY746" s="91"/>
      <c r="AZ746" s="91"/>
      <c r="BA746" s="91"/>
      <c r="BB746" s="91"/>
      <c r="BC746" s="91"/>
      <c r="BD746" s="91"/>
      <c r="BE746" s="91"/>
      <c r="BF746" s="91"/>
      <c r="BG746" s="91"/>
    </row>
    <row r="747" spans="1:59" ht="15.6" x14ac:dyDescent="0.3">
      <c r="A747" s="99" t="s">
        <v>90</v>
      </c>
      <c r="B747" s="100" t="str">
        <f>VLOOKUP(A747,'CENTROS DE COSTOS'!A:D,2,0)</f>
        <v>0036-0006</v>
      </c>
      <c r="C747" s="100" t="str">
        <f>VLOOKUP(A747,'CENTROS DE COSTOS'!A:D,3,0)</f>
        <v>Wompi Oriente</v>
      </c>
      <c r="D747" s="99">
        <v>41001</v>
      </c>
      <c r="E747" s="99">
        <v>3111424</v>
      </c>
      <c r="F747" s="99">
        <v>64148</v>
      </c>
      <c r="G747" s="100" t="s">
        <v>33</v>
      </c>
      <c r="H747" s="99" t="s">
        <v>740</v>
      </c>
      <c r="I747" s="99" t="s">
        <v>90</v>
      </c>
      <c r="J747" s="99" t="s">
        <v>1289</v>
      </c>
      <c r="K747" s="100" t="s">
        <v>1170</v>
      </c>
      <c r="L747" s="99" t="s">
        <v>7777</v>
      </c>
      <c r="M747" s="101">
        <v>46000.333333333343</v>
      </c>
      <c r="N747" s="101">
        <v>46002.479166666657</v>
      </c>
      <c r="O747" s="100" t="s">
        <v>35</v>
      </c>
      <c r="P747" s="100" t="s">
        <v>35</v>
      </c>
      <c r="Q747" s="99" t="s">
        <v>1414</v>
      </c>
      <c r="R747" s="99" t="s">
        <v>1415</v>
      </c>
      <c r="S747" s="99" t="s">
        <v>9862</v>
      </c>
      <c r="T747" s="99" t="s">
        <v>1172</v>
      </c>
      <c r="U747" s="99">
        <v>48</v>
      </c>
      <c r="V747" s="100" t="str">
        <f>VLOOKUP(D747,TIPOLOGIA!A:F,5,0)</f>
        <v>PRINCIPAL</v>
      </c>
      <c r="W747" s="100" t="str">
        <f>VLOOKUP(D747,TIPOLOGIA!A:F,6,0)</f>
        <v>TERRESTRE</v>
      </c>
      <c r="X747" s="99" t="s">
        <v>1187</v>
      </c>
      <c r="Y747" s="99">
        <v>1</v>
      </c>
      <c r="Z747" s="102">
        <f>IF(T747="SOPORTE_TELEFÓNICO",'TARIFAS 2025'!$B$14,IF(V747="PRINCIPAL",'TARIFAS 2025'!$B$11,IF(V747="INTERMEDIA",'TARIFAS 2025'!$C$11,IF(V747="LEJANA",'TARIFAS 2025'!$D$11))))</f>
        <v>31419</v>
      </c>
      <c r="AA747" s="102">
        <f t="shared" si="11"/>
        <v>31419</v>
      </c>
      <c r="AB747" s="91"/>
      <c r="AC747" s="91"/>
      <c r="AD747" s="91"/>
      <c r="AE747" s="91"/>
      <c r="AF747" s="91"/>
      <c r="AG747" s="91"/>
      <c r="AH747" s="91"/>
      <c r="AI747" s="91"/>
      <c r="AJ747" s="91"/>
      <c r="AK747" s="91"/>
      <c r="AL747" s="91"/>
      <c r="AM747" s="91"/>
      <c r="AN747" s="91"/>
      <c r="AO747" s="91"/>
      <c r="AP747" s="91"/>
      <c r="AQ747" s="91"/>
      <c r="AR747" s="91"/>
      <c r="AS747" s="91"/>
      <c r="AT747" s="91"/>
      <c r="AU747" s="91"/>
      <c r="AV747" s="91"/>
      <c r="AW747" s="91"/>
      <c r="AX747" s="91"/>
      <c r="AY747" s="91"/>
      <c r="AZ747" s="91"/>
      <c r="BA747" s="91"/>
      <c r="BB747" s="91"/>
      <c r="BC747" s="91"/>
      <c r="BD747" s="91"/>
      <c r="BE747" s="91"/>
      <c r="BF747" s="91"/>
      <c r="BG747" s="91"/>
    </row>
    <row r="748" spans="1:59" ht="15.6" x14ac:dyDescent="0.3">
      <c r="A748" s="99" t="s">
        <v>74</v>
      </c>
      <c r="B748" s="100" t="str">
        <f>VLOOKUP(A748,'CENTROS DE COSTOS'!A:D,2,0)</f>
        <v>0036-0007</v>
      </c>
      <c r="C748" s="100" t="str">
        <f>VLOOKUP(A748,'CENTROS DE COSTOS'!A:D,3,0)</f>
        <v>Wompi Santander</v>
      </c>
      <c r="D748" s="99">
        <v>68001</v>
      </c>
      <c r="E748" s="99">
        <v>3125625</v>
      </c>
      <c r="F748" s="99">
        <v>75487</v>
      </c>
      <c r="G748" s="100" t="s">
        <v>33</v>
      </c>
      <c r="H748" s="99" t="s">
        <v>963</v>
      </c>
      <c r="I748" s="99" t="s">
        <v>74</v>
      </c>
      <c r="J748" s="99" t="s">
        <v>2097</v>
      </c>
      <c r="K748" s="100" t="s">
        <v>1170</v>
      </c>
      <c r="L748" s="99" t="s">
        <v>7778</v>
      </c>
      <c r="M748" s="101">
        <v>46002.379861111112</v>
      </c>
      <c r="N748" s="101">
        <v>46002.480555555558</v>
      </c>
      <c r="O748" s="100" t="s">
        <v>35</v>
      </c>
      <c r="P748" s="100" t="s">
        <v>35</v>
      </c>
      <c r="Q748" s="99" t="s">
        <v>1414</v>
      </c>
      <c r="R748" s="99" t="s">
        <v>1415</v>
      </c>
      <c r="S748" s="99" t="s">
        <v>9863</v>
      </c>
      <c r="T748" s="99" t="s">
        <v>1172</v>
      </c>
      <c r="U748" s="99">
        <v>40</v>
      </c>
      <c r="V748" s="100" t="str">
        <f>VLOOKUP(D748,TIPOLOGIA!A:F,5,0)</f>
        <v>PRINCIPAL</v>
      </c>
      <c r="W748" s="100" t="str">
        <f>VLOOKUP(D748,TIPOLOGIA!A:F,6,0)</f>
        <v>TERRESTRE</v>
      </c>
      <c r="X748" s="99" t="s">
        <v>1380</v>
      </c>
      <c r="Y748" s="99">
        <v>1</v>
      </c>
      <c r="Z748" s="102">
        <f>IF(T748="SOPORTE_TELEFÓNICO",'TARIFAS 2025'!$B$14,IF(V748="PRINCIPAL",'TARIFAS 2025'!$B$11,IF(V748="INTERMEDIA",'TARIFAS 2025'!$C$11,IF(V748="LEJANA",'TARIFAS 2025'!$D$11))))</f>
        <v>31419</v>
      </c>
      <c r="AA748" s="102">
        <f t="shared" si="11"/>
        <v>31419</v>
      </c>
      <c r="AB748" s="91"/>
      <c r="AC748" s="91"/>
      <c r="AD748" s="91"/>
      <c r="AE748" s="91"/>
      <c r="AF748" s="91"/>
      <c r="AG748" s="91"/>
      <c r="AH748" s="91"/>
      <c r="AI748" s="91"/>
      <c r="AJ748" s="91"/>
      <c r="AK748" s="91"/>
      <c r="AL748" s="91"/>
      <c r="AM748" s="91"/>
      <c r="AN748" s="91"/>
      <c r="AO748" s="91"/>
      <c r="AP748" s="91"/>
      <c r="AQ748" s="91"/>
      <c r="AR748" s="91"/>
      <c r="AS748" s="91"/>
      <c r="AT748" s="91"/>
      <c r="AU748" s="91"/>
      <c r="AV748" s="91"/>
      <c r="AW748" s="91"/>
      <c r="AX748" s="91"/>
      <c r="AY748" s="91"/>
      <c r="AZ748" s="91"/>
      <c r="BA748" s="91"/>
      <c r="BB748" s="91"/>
      <c r="BC748" s="91"/>
      <c r="BD748" s="91"/>
      <c r="BE748" s="91"/>
      <c r="BF748" s="91"/>
      <c r="BG748" s="91"/>
    </row>
    <row r="749" spans="1:59" ht="15.6" x14ac:dyDescent="0.3">
      <c r="A749" s="99" t="s">
        <v>71</v>
      </c>
      <c r="B749" s="100" t="str">
        <f>VLOOKUP(A749,'CENTROS DE COSTOS'!A:D,2,0)</f>
        <v>0036-0004</v>
      </c>
      <c r="C749" s="100" t="str">
        <f>VLOOKUP(A749,'CENTROS DE COSTOS'!A:D,3,0)</f>
        <v>Wompi Centro</v>
      </c>
      <c r="D749" s="99">
        <v>11001</v>
      </c>
      <c r="E749" s="99">
        <v>3109621</v>
      </c>
      <c r="F749" s="99">
        <v>76939</v>
      </c>
      <c r="G749" s="100" t="s">
        <v>33</v>
      </c>
      <c r="H749" s="99" t="s">
        <v>618</v>
      </c>
      <c r="I749" s="99" t="s">
        <v>71</v>
      </c>
      <c r="J749" s="99" t="s">
        <v>6271</v>
      </c>
      <c r="K749" s="100" t="s">
        <v>1170</v>
      </c>
      <c r="L749" s="99" t="s">
        <v>7779</v>
      </c>
      <c r="M749" s="101">
        <v>45996.662499999999</v>
      </c>
      <c r="N749" s="101">
        <v>46002.489583333343</v>
      </c>
      <c r="O749" s="100" t="s">
        <v>35</v>
      </c>
      <c r="P749" s="100" t="s">
        <v>35</v>
      </c>
      <c r="Q749" s="99" t="s">
        <v>1414</v>
      </c>
      <c r="R749" s="99" t="s">
        <v>1415</v>
      </c>
      <c r="S749" s="99" t="s">
        <v>9864</v>
      </c>
      <c r="T749" s="99" t="s">
        <v>1172</v>
      </c>
      <c r="U749" s="99">
        <v>32</v>
      </c>
      <c r="V749" s="100" t="str">
        <f>VLOOKUP(D749,TIPOLOGIA!A:F,5,0)</f>
        <v>PRINCIPAL</v>
      </c>
      <c r="W749" s="100" t="str">
        <f>VLOOKUP(D749,TIPOLOGIA!A:F,6,0)</f>
        <v>TERRESTRE</v>
      </c>
      <c r="X749" s="99" t="s">
        <v>1198</v>
      </c>
      <c r="Y749" s="99">
        <v>1</v>
      </c>
      <c r="Z749" s="102">
        <f>IF(T749="SOPORTE_TELEFÓNICO",'TARIFAS 2025'!$B$14,IF(V749="PRINCIPAL",'TARIFAS 2025'!$B$11,IF(V749="INTERMEDIA",'TARIFAS 2025'!$C$11,IF(V749="LEJANA",'TARIFAS 2025'!$D$11))))</f>
        <v>31419</v>
      </c>
      <c r="AA749" s="102">
        <f t="shared" si="11"/>
        <v>31419</v>
      </c>
      <c r="AB749" s="91"/>
      <c r="AC749" s="91"/>
      <c r="AD749" s="91"/>
      <c r="AE749" s="91"/>
      <c r="AF749" s="91"/>
      <c r="AG749" s="91"/>
      <c r="AH749" s="91"/>
      <c r="AI749" s="91"/>
      <c r="AJ749" s="91"/>
      <c r="AK749" s="91"/>
      <c r="AL749" s="91"/>
      <c r="AM749" s="91"/>
      <c r="AN749" s="91"/>
      <c r="AO749" s="91"/>
      <c r="AP749" s="91"/>
      <c r="AQ749" s="91"/>
      <c r="AR749" s="91"/>
      <c r="AS749" s="91"/>
      <c r="AT749" s="91"/>
      <c r="AU749" s="91"/>
      <c r="AV749" s="91"/>
      <c r="AW749" s="91"/>
      <c r="AX749" s="91"/>
      <c r="AY749" s="91"/>
      <c r="AZ749" s="91"/>
      <c r="BA749" s="91"/>
      <c r="BB749" s="91"/>
      <c r="BC749" s="91"/>
      <c r="BD749" s="91"/>
      <c r="BE749" s="91"/>
      <c r="BF749" s="91"/>
      <c r="BG749" s="91"/>
    </row>
    <row r="750" spans="1:59" ht="15.6" x14ac:dyDescent="0.3">
      <c r="A750" s="99" t="s">
        <v>90</v>
      </c>
      <c r="B750" s="100" t="str">
        <f>VLOOKUP(A750,'CENTROS DE COSTOS'!A:D,2,0)</f>
        <v>0036-0006</v>
      </c>
      <c r="C750" s="100" t="str">
        <f>VLOOKUP(A750,'CENTROS DE COSTOS'!A:D,3,0)</f>
        <v>Wompi Oriente</v>
      </c>
      <c r="D750" s="99">
        <v>41001</v>
      </c>
      <c r="E750" s="99">
        <v>3116105</v>
      </c>
      <c r="F750" s="99">
        <v>74260</v>
      </c>
      <c r="G750" s="100" t="s">
        <v>33</v>
      </c>
      <c r="H750" s="99" t="s">
        <v>740</v>
      </c>
      <c r="I750" s="99" t="s">
        <v>90</v>
      </c>
      <c r="J750" s="99" t="s">
        <v>6272</v>
      </c>
      <c r="K750" s="100" t="s">
        <v>1170</v>
      </c>
      <c r="L750" s="99" t="s">
        <v>7780</v>
      </c>
      <c r="M750" s="101">
        <v>46000.497916666667</v>
      </c>
      <c r="N750" s="101">
        <v>46002.490277777782</v>
      </c>
      <c r="O750" s="100" t="s">
        <v>35</v>
      </c>
      <c r="P750" s="100" t="s">
        <v>35</v>
      </c>
      <c r="Q750" s="99" t="s">
        <v>1414</v>
      </c>
      <c r="R750" s="99" t="s">
        <v>1415</v>
      </c>
      <c r="S750" s="99" t="s">
        <v>9865</v>
      </c>
      <c r="T750" s="99" t="s">
        <v>1172</v>
      </c>
      <c r="U750" s="99">
        <v>8</v>
      </c>
      <c r="V750" s="100" t="str">
        <f>VLOOKUP(D750,TIPOLOGIA!A:F,5,0)</f>
        <v>PRINCIPAL</v>
      </c>
      <c r="W750" s="100" t="str">
        <f>VLOOKUP(D750,TIPOLOGIA!A:F,6,0)</f>
        <v>TERRESTRE</v>
      </c>
      <c r="X750" s="99" t="s">
        <v>1187</v>
      </c>
      <c r="Y750" s="99">
        <v>1</v>
      </c>
      <c r="Z750" s="102">
        <f>IF(T750="SOPORTE_TELEFÓNICO",'TARIFAS 2025'!$B$14,IF(V750="PRINCIPAL",'TARIFAS 2025'!$B$11,IF(V750="INTERMEDIA",'TARIFAS 2025'!$C$11,IF(V750="LEJANA",'TARIFAS 2025'!$D$11))))</f>
        <v>31419</v>
      </c>
      <c r="AA750" s="102">
        <f t="shared" si="11"/>
        <v>31419</v>
      </c>
      <c r="AB750" s="91"/>
      <c r="AC750" s="91"/>
      <c r="AD750" s="91"/>
      <c r="AE750" s="91"/>
      <c r="AF750" s="91"/>
      <c r="AG750" s="91"/>
      <c r="AH750" s="91"/>
      <c r="AI750" s="91"/>
      <c r="AJ750" s="91"/>
      <c r="AK750" s="91"/>
      <c r="AL750" s="91"/>
      <c r="AM750" s="91"/>
      <c r="AN750" s="91"/>
      <c r="AO750" s="91"/>
      <c r="AP750" s="91"/>
      <c r="AQ750" s="91"/>
      <c r="AR750" s="91"/>
      <c r="AS750" s="91"/>
      <c r="AT750" s="91"/>
      <c r="AU750" s="91"/>
      <c r="AV750" s="91"/>
      <c r="AW750" s="91"/>
      <c r="AX750" s="91"/>
      <c r="AY750" s="91"/>
      <c r="AZ750" s="91"/>
      <c r="BA750" s="91"/>
      <c r="BB750" s="91"/>
      <c r="BC750" s="91"/>
      <c r="BD750" s="91"/>
      <c r="BE750" s="91"/>
      <c r="BF750" s="91"/>
      <c r="BG750" s="91"/>
    </row>
    <row r="751" spans="1:59" ht="15.6" x14ac:dyDescent="0.3">
      <c r="A751" s="99" t="s">
        <v>71</v>
      </c>
      <c r="B751" s="100" t="str">
        <f>VLOOKUP(A751,'CENTROS DE COSTOS'!A:D,2,0)</f>
        <v>0036-0004</v>
      </c>
      <c r="C751" s="100" t="str">
        <f>VLOOKUP(A751,'CENTROS DE COSTOS'!A:D,3,0)</f>
        <v>Wompi Centro</v>
      </c>
      <c r="D751" s="99">
        <v>11001</v>
      </c>
      <c r="E751" s="99">
        <v>3109358</v>
      </c>
      <c r="F751" s="99">
        <v>17236</v>
      </c>
      <c r="G751" s="100" t="s">
        <v>33</v>
      </c>
      <c r="H751" s="99" t="s">
        <v>618</v>
      </c>
      <c r="I751" s="99" t="s">
        <v>71</v>
      </c>
      <c r="J751" s="99" t="s">
        <v>6273</v>
      </c>
      <c r="K751" s="100" t="s">
        <v>1170</v>
      </c>
      <c r="L751" s="99" t="s">
        <v>7781</v>
      </c>
      <c r="M751" s="101">
        <v>45996.65</v>
      </c>
      <c r="N751" s="101">
        <v>46002.491666666669</v>
      </c>
      <c r="O751" s="100" t="s">
        <v>35</v>
      </c>
      <c r="P751" s="100" t="s">
        <v>35</v>
      </c>
      <c r="Q751" s="99" t="s">
        <v>1414</v>
      </c>
      <c r="R751" s="99" t="s">
        <v>1415</v>
      </c>
      <c r="S751" s="99" t="s">
        <v>9866</v>
      </c>
      <c r="T751" s="99" t="s">
        <v>1172</v>
      </c>
      <c r="U751" s="99">
        <v>56</v>
      </c>
      <c r="V751" s="100" t="str">
        <f>VLOOKUP(D751,TIPOLOGIA!A:F,5,0)</f>
        <v>PRINCIPAL</v>
      </c>
      <c r="W751" s="100" t="str">
        <f>VLOOKUP(D751,TIPOLOGIA!A:F,6,0)</f>
        <v>TERRESTRE</v>
      </c>
      <c r="X751" s="99" t="s">
        <v>1857</v>
      </c>
      <c r="Y751" s="99">
        <v>1</v>
      </c>
      <c r="Z751" s="102">
        <f>IF(T751="SOPORTE_TELEFÓNICO",'TARIFAS 2025'!$B$14,IF(V751="PRINCIPAL",'TARIFAS 2025'!$B$11,IF(V751="INTERMEDIA",'TARIFAS 2025'!$C$11,IF(V751="LEJANA",'TARIFAS 2025'!$D$11))))</f>
        <v>31419</v>
      </c>
      <c r="AA751" s="102">
        <f t="shared" si="11"/>
        <v>31419</v>
      </c>
      <c r="AB751" s="91"/>
      <c r="AC751" s="91"/>
      <c r="AD751" s="91"/>
      <c r="AE751" s="91"/>
      <c r="AF751" s="91"/>
      <c r="AG751" s="91"/>
      <c r="AH751" s="91"/>
      <c r="AI751" s="91"/>
      <c r="AJ751" s="91"/>
      <c r="AK751" s="91"/>
      <c r="AL751" s="91"/>
      <c r="AM751" s="91"/>
      <c r="AN751" s="91"/>
      <c r="AO751" s="91"/>
      <c r="AP751" s="91"/>
      <c r="AQ751" s="91"/>
      <c r="AR751" s="91"/>
      <c r="AS751" s="91"/>
      <c r="AT751" s="91"/>
      <c r="AU751" s="91"/>
      <c r="AV751" s="91"/>
      <c r="AW751" s="91"/>
      <c r="AX751" s="91"/>
      <c r="AY751" s="91"/>
      <c r="AZ751" s="91"/>
      <c r="BA751" s="91"/>
      <c r="BB751" s="91"/>
      <c r="BC751" s="91"/>
      <c r="BD751" s="91"/>
      <c r="BE751" s="91"/>
      <c r="BF751" s="91"/>
      <c r="BG751" s="91"/>
    </row>
    <row r="752" spans="1:59" ht="15.6" x14ac:dyDescent="0.3">
      <c r="A752" s="99" t="s">
        <v>71</v>
      </c>
      <c r="B752" s="100" t="str">
        <f>VLOOKUP(A752,'CENTROS DE COSTOS'!A:D,2,0)</f>
        <v>0036-0004</v>
      </c>
      <c r="C752" s="100" t="str">
        <f>VLOOKUP(A752,'CENTROS DE COSTOS'!A:D,3,0)</f>
        <v>Wompi Centro</v>
      </c>
      <c r="D752" s="99">
        <v>11001</v>
      </c>
      <c r="E752" s="99">
        <v>3114308</v>
      </c>
      <c r="F752" s="99">
        <v>35879</v>
      </c>
      <c r="G752" s="100" t="s">
        <v>33</v>
      </c>
      <c r="H752" s="99" t="s">
        <v>618</v>
      </c>
      <c r="I752" s="99" t="s">
        <v>71</v>
      </c>
      <c r="J752" s="99" t="s">
        <v>3470</v>
      </c>
      <c r="K752" s="100" t="s">
        <v>1170</v>
      </c>
      <c r="L752" s="99" t="s">
        <v>7782</v>
      </c>
      <c r="M752" s="101">
        <v>46000.405555555553</v>
      </c>
      <c r="N752" s="101">
        <v>46002.497916666667</v>
      </c>
      <c r="O752" s="100" t="s">
        <v>35</v>
      </c>
      <c r="P752" s="100" t="s">
        <v>35</v>
      </c>
      <c r="Q752" s="99" t="s">
        <v>1414</v>
      </c>
      <c r="R752" s="99" t="s">
        <v>1415</v>
      </c>
      <c r="S752" s="99" t="s">
        <v>9867</v>
      </c>
      <c r="T752" s="99" t="s">
        <v>1172</v>
      </c>
      <c r="U752" s="99">
        <v>32</v>
      </c>
      <c r="V752" s="100" t="str">
        <f>VLOOKUP(D752,TIPOLOGIA!A:F,5,0)</f>
        <v>PRINCIPAL</v>
      </c>
      <c r="W752" s="100" t="str">
        <f>VLOOKUP(D752,TIPOLOGIA!A:F,6,0)</f>
        <v>TERRESTRE</v>
      </c>
      <c r="X752" s="99" t="s">
        <v>1198</v>
      </c>
      <c r="Y752" s="99">
        <v>1</v>
      </c>
      <c r="Z752" s="102">
        <f>IF(T752="SOPORTE_TELEFÓNICO",'TARIFAS 2025'!$B$14,IF(V752="PRINCIPAL",'TARIFAS 2025'!$B$11,IF(V752="INTERMEDIA",'TARIFAS 2025'!$C$11,IF(V752="LEJANA",'TARIFAS 2025'!$D$11))))</f>
        <v>31419</v>
      </c>
      <c r="AA752" s="102">
        <f t="shared" si="11"/>
        <v>31419</v>
      </c>
      <c r="AB752" s="91"/>
      <c r="AC752" s="91"/>
      <c r="AD752" s="91"/>
      <c r="AE752" s="91"/>
      <c r="AF752" s="91"/>
      <c r="AG752" s="91"/>
      <c r="AH752" s="91"/>
      <c r="AI752" s="91"/>
      <c r="AJ752" s="91"/>
      <c r="AK752" s="91"/>
      <c r="AL752" s="91"/>
      <c r="AM752" s="91"/>
      <c r="AN752" s="91"/>
      <c r="AO752" s="91"/>
      <c r="AP752" s="91"/>
      <c r="AQ752" s="91"/>
      <c r="AR752" s="91"/>
      <c r="AS752" s="91"/>
      <c r="AT752" s="91"/>
      <c r="AU752" s="91"/>
      <c r="AV752" s="91"/>
      <c r="AW752" s="91"/>
      <c r="AX752" s="91"/>
      <c r="AY752" s="91"/>
      <c r="AZ752" s="91"/>
      <c r="BA752" s="91"/>
      <c r="BB752" s="91"/>
      <c r="BC752" s="91"/>
      <c r="BD752" s="91"/>
      <c r="BE752" s="91"/>
      <c r="BF752" s="91"/>
      <c r="BG752" s="91"/>
    </row>
    <row r="753" spans="1:59" ht="15.6" x14ac:dyDescent="0.3">
      <c r="A753" s="99" t="s">
        <v>95</v>
      </c>
      <c r="B753" s="100" t="str">
        <f>VLOOKUP(A753,'CENTROS DE COSTOS'!A:D,2,0)</f>
        <v>0036-0001</v>
      </c>
      <c r="C753" s="100" t="str">
        <f>VLOOKUP(A753,'CENTROS DE COSTOS'!A:D,3,0)</f>
        <v>Wompi Costa</v>
      </c>
      <c r="D753" s="99">
        <v>70001</v>
      </c>
      <c r="E753" s="99">
        <v>3110329</v>
      </c>
      <c r="F753" s="99">
        <v>81440</v>
      </c>
      <c r="G753" s="100" t="s">
        <v>33</v>
      </c>
      <c r="H753" s="99" t="s">
        <v>504</v>
      </c>
      <c r="I753" s="99" t="s">
        <v>95</v>
      </c>
      <c r="J753" s="99" t="s">
        <v>6274</v>
      </c>
      <c r="K753" s="100" t="s">
        <v>1170</v>
      </c>
      <c r="L753" s="99" t="s">
        <v>7783</v>
      </c>
      <c r="M753" s="101">
        <v>46000.333333333343</v>
      </c>
      <c r="N753" s="101">
        <v>46002.5</v>
      </c>
      <c r="O753" s="100" t="s">
        <v>35</v>
      </c>
      <c r="P753" s="100" t="s">
        <v>35</v>
      </c>
      <c r="Q753" s="99" t="s">
        <v>1414</v>
      </c>
      <c r="R753" s="99" t="s">
        <v>1415</v>
      </c>
      <c r="S753" s="99" t="s">
        <v>9868</v>
      </c>
      <c r="T753" s="99" t="s">
        <v>1172</v>
      </c>
      <c r="U753" s="99">
        <v>64</v>
      </c>
      <c r="V753" s="100" t="str">
        <f>VLOOKUP(D753,TIPOLOGIA!A:F,5,0)</f>
        <v>PRINCIPAL</v>
      </c>
      <c r="W753" s="100" t="str">
        <f>VLOOKUP(D753,TIPOLOGIA!A:F,6,0)</f>
        <v>TERRESTRE</v>
      </c>
      <c r="X753" s="99" t="s">
        <v>1311</v>
      </c>
      <c r="Y753" s="99">
        <v>1</v>
      </c>
      <c r="Z753" s="102">
        <f>IF(T753="SOPORTE_TELEFÓNICO",'TARIFAS 2025'!$B$14,IF(V753="PRINCIPAL",'TARIFAS 2025'!$B$11,IF(V753="INTERMEDIA",'TARIFAS 2025'!$C$11,IF(V753="LEJANA",'TARIFAS 2025'!$D$11))))</f>
        <v>31419</v>
      </c>
      <c r="AA753" s="102">
        <f t="shared" si="11"/>
        <v>31419</v>
      </c>
      <c r="AB753" s="91"/>
      <c r="AC753" s="91"/>
      <c r="AD753" s="91"/>
      <c r="AE753" s="91"/>
      <c r="AF753" s="91"/>
      <c r="AG753" s="91"/>
      <c r="AH753" s="91"/>
      <c r="AI753" s="91"/>
      <c r="AJ753" s="91"/>
      <c r="AK753" s="91"/>
      <c r="AL753" s="91"/>
      <c r="AM753" s="91"/>
      <c r="AN753" s="91"/>
      <c r="AO753" s="91"/>
      <c r="AP753" s="91"/>
      <c r="AQ753" s="91"/>
      <c r="AR753" s="91"/>
      <c r="AS753" s="91"/>
      <c r="AT753" s="91"/>
      <c r="AU753" s="91"/>
      <c r="AV753" s="91"/>
      <c r="AW753" s="91"/>
      <c r="AX753" s="91"/>
      <c r="AY753" s="91"/>
      <c r="AZ753" s="91"/>
      <c r="BA753" s="91"/>
      <c r="BB753" s="91"/>
      <c r="BC753" s="91"/>
      <c r="BD753" s="91"/>
      <c r="BE753" s="91"/>
      <c r="BF753" s="91"/>
      <c r="BG753" s="91"/>
    </row>
    <row r="754" spans="1:59" ht="15.6" x14ac:dyDescent="0.3">
      <c r="A754" s="99" t="s">
        <v>89</v>
      </c>
      <c r="B754" s="100" t="str">
        <f>VLOOKUP(A754,'CENTROS DE COSTOS'!A:D,2,0)</f>
        <v>0036-0001</v>
      </c>
      <c r="C754" s="100" t="str">
        <f>VLOOKUP(A754,'CENTROS DE COSTOS'!A:D,3,0)</f>
        <v>Wompi Costa</v>
      </c>
      <c r="D754" s="99">
        <v>23162</v>
      </c>
      <c r="E754" s="99">
        <v>3080133</v>
      </c>
      <c r="F754" s="99">
        <v>41113</v>
      </c>
      <c r="G754" s="100" t="s">
        <v>33</v>
      </c>
      <c r="H754" s="99" t="s">
        <v>276</v>
      </c>
      <c r="I754" s="99" t="s">
        <v>595</v>
      </c>
      <c r="J754" s="99" t="s">
        <v>6275</v>
      </c>
      <c r="K754" s="100" t="s">
        <v>1170</v>
      </c>
      <c r="L754" s="99" t="s">
        <v>7784</v>
      </c>
      <c r="M754" s="101">
        <v>45992.333333333343</v>
      </c>
      <c r="N754" s="101">
        <v>46002.50277777778</v>
      </c>
      <c r="O754" s="100" t="s">
        <v>35</v>
      </c>
      <c r="P754" s="100" t="s">
        <v>35</v>
      </c>
      <c r="Q754" s="99" t="s">
        <v>1414</v>
      </c>
      <c r="R754" s="99" t="s">
        <v>1415</v>
      </c>
      <c r="S754" s="99" t="s">
        <v>9869</v>
      </c>
      <c r="T754" s="99" t="s">
        <v>1172</v>
      </c>
      <c r="U754" s="99">
        <v>24</v>
      </c>
      <c r="V754" s="100" t="str">
        <f>VLOOKUP(D754,TIPOLOGIA!A:F,5,0)</f>
        <v>PRINCIPAL</v>
      </c>
      <c r="W754" s="100" t="str">
        <f>VLOOKUP(D754,TIPOLOGIA!A:F,6,0)</f>
        <v>TERRESTRE</v>
      </c>
      <c r="X754" s="99" t="s">
        <v>1209</v>
      </c>
      <c r="Y754" s="99">
        <v>1</v>
      </c>
      <c r="Z754" s="102">
        <f>IF(T754="SOPORTE_TELEFÓNICO",'TARIFAS 2025'!$B$14,IF(V754="PRINCIPAL",'TARIFAS 2025'!$B$11,IF(V754="INTERMEDIA",'TARIFAS 2025'!$C$11,IF(V754="LEJANA",'TARIFAS 2025'!$D$11))))</f>
        <v>31419</v>
      </c>
      <c r="AA754" s="102">
        <f t="shared" si="11"/>
        <v>31419</v>
      </c>
      <c r="AB754" s="91"/>
      <c r="AC754" s="91"/>
      <c r="AD754" s="91"/>
      <c r="AE754" s="91"/>
      <c r="AF754" s="91"/>
      <c r="AG754" s="91"/>
      <c r="AH754" s="91"/>
      <c r="AI754" s="91"/>
      <c r="AJ754" s="91"/>
      <c r="AK754" s="91"/>
      <c r="AL754" s="91"/>
      <c r="AM754" s="91"/>
      <c r="AN754" s="91"/>
      <c r="AO754" s="91"/>
      <c r="AP754" s="91"/>
      <c r="AQ754" s="91"/>
      <c r="AR754" s="91"/>
      <c r="AS754" s="91"/>
      <c r="AT754" s="91"/>
      <c r="AU754" s="91"/>
      <c r="AV754" s="91"/>
      <c r="AW754" s="91"/>
      <c r="AX754" s="91"/>
      <c r="AY754" s="91"/>
      <c r="AZ754" s="91"/>
      <c r="BA754" s="91"/>
      <c r="BB754" s="91"/>
      <c r="BC754" s="91"/>
      <c r="BD754" s="91"/>
      <c r="BE754" s="91"/>
      <c r="BF754" s="91"/>
      <c r="BG754" s="91"/>
    </row>
    <row r="755" spans="1:59" ht="15.6" x14ac:dyDescent="0.3">
      <c r="A755" s="99" t="s">
        <v>77</v>
      </c>
      <c r="B755" s="100" t="str">
        <f>VLOOKUP(A755,'CENTROS DE COSTOS'!A:D,2,0)</f>
        <v>0036-0003</v>
      </c>
      <c r="C755" s="100" t="str">
        <f>VLOOKUP(A755,'CENTROS DE COSTOS'!A:D,3,0)</f>
        <v>Wompi Suroccidente</v>
      </c>
      <c r="D755" s="99">
        <v>19780</v>
      </c>
      <c r="E755" s="99">
        <v>3011363</v>
      </c>
      <c r="F755" s="99">
        <v>75056</v>
      </c>
      <c r="G755" s="100" t="s">
        <v>33</v>
      </c>
      <c r="H755" s="99" t="s">
        <v>498</v>
      </c>
      <c r="I755" s="99" t="s">
        <v>503</v>
      </c>
      <c r="J755" s="99" t="s">
        <v>6276</v>
      </c>
      <c r="K755" s="100" t="s">
        <v>1170</v>
      </c>
      <c r="L755" s="99" t="s">
        <v>7785</v>
      </c>
      <c r="M755" s="101">
        <v>45973.692361111112</v>
      </c>
      <c r="N755" s="101">
        <v>46002.513888888891</v>
      </c>
      <c r="O755" s="100" t="s">
        <v>35</v>
      </c>
      <c r="P755" s="100" t="s">
        <v>35</v>
      </c>
      <c r="Q755" s="99" t="s">
        <v>1424</v>
      </c>
      <c r="R755" s="99" t="s">
        <v>2250</v>
      </c>
      <c r="S755" s="99" t="s">
        <v>9870</v>
      </c>
      <c r="T755" s="99" t="s">
        <v>1416</v>
      </c>
      <c r="U755" s="99">
        <v>24</v>
      </c>
      <c r="V755" s="100" t="str">
        <f>VLOOKUP(D755,TIPOLOGIA!A:F,5,0)</f>
        <v>LEJANA</v>
      </c>
      <c r="W755" s="100" t="str">
        <f>VLOOKUP(D755,TIPOLOGIA!A:F,6,0)</f>
        <v>TERRESTRE</v>
      </c>
      <c r="X755" s="99" t="s">
        <v>1532</v>
      </c>
      <c r="Y755" s="99">
        <v>1</v>
      </c>
      <c r="Z755" s="102">
        <f>IF(T755="SOPORTE_TELEFÓNICO",'TARIFAS 2025'!$B$14,IF(V755="PRINCIPAL",'TARIFAS 2025'!$B$11,IF(V755="INTERMEDIA",'TARIFAS 2025'!$C$11,IF(V755="LEJANA",'TARIFAS 2025'!$D$11))))</f>
        <v>40250</v>
      </c>
      <c r="AA755" s="102">
        <f t="shared" si="11"/>
        <v>40250</v>
      </c>
      <c r="AB755" s="91"/>
      <c r="AC755" s="91"/>
      <c r="AD755" s="91"/>
      <c r="AE755" s="91"/>
      <c r="AF755" s="91"/>
      <c r="AG755" s="91"/>
      <c r="AH755" s="91"/>
      <c r="AI755" s="91"/>
      <c r="AJ755" s="91"/>
      <c r="AK755" s="91"/>
      <c r="AL755" s="91"/>
      <c r="AM755" s="91"/>
      <c r="AN755" s="91"/>
      <c r="AO755" s="91"/>
      <c r="AP755" s="91"/>
      <c r="AQ755" s="91"/>
      <c r="AR755" s="91"/>
      <c r="AS755" s="91"/>
      <c r="AT755" s="91"/>
      <c r="AU755" s="91"/>
      <c r="AV755" s="91"/>
      <c r="AW755" s="91"/>
      <c r="AX755" s="91"/>
      <c r="AY755" s="91"/>
      <c r="AZ755" s="91"/>
      <c r="BA755" s="91"/>
      <c r="BB755" s="91"/>
      <c r="BC755" s="91"/>
      <c r="BD755" s="91"/>
      <c r="BE755" s="91"/>
      <c r="BF755" s="91"/>
      <c r="BG755" s="91"/>
    </row>
    <row r="756" spans="1:59" ht="15.6" x14ac:dyDescent="0.3">
      <c r="A756" s="99" t="s">
        <v>88</v>
      </c>
      <c r="B756" s="100" t="str">
        <f>VLOOKUP(A756,'CENTROS DE COSTOS'!A:D,2,0)</f>
        <v>0036-0005</v>
      </c>
      <c r="C756" s="100" t="str">
        <f>VLOOKUP(A756,'CENTROS DE COSTOS'!A:D,3,0)</f>
        <v>Wompi Noroccidente</v>
      </c>
      <c r="D756" s="99">
        <v>5001</v>
      </c>
      <c r="E756" s="99">
        <v>3110132</v>
      </c>
      <c r="F756" s="99">
        <v>80087</v>
      </c>
      <c r="G756" s="100" t="s">
        <v>33</v>
      </c>
      <c r="H756" s="99" t="s">
        <v>120</v>
      </c>
      <c r="I756" s="99" t="s">
        <v>88</v>
      </c>
      <c r="J756" s="99" t="s">
        <v>1883</v>
      </c>
      <c r="K756" s="100" t="s">
        <v>1170</v>
      </c>
      <c r="L756" s="99" t="s">
        <v>7786</v>
      </c>
      <c r="M756" s="101">
        <v>45996.707638888889</v>
      </c>
      <c r="N756" s="101">
        <v>46002.519444444442</v>
      </c>
      <c r="O756" s="100" t="s">
        <v>35</v>
      </c>
      <c r="P756" s="100" t="s">
        <v>35</v>
      </c>
      <c r="Q756" s="99" t="s">
        <v>1414</v>
      </c>
      <c r="R756" s="99" t="s">
        <v>1415</v>
      </c>
      <c r="S756" s="99" t="s">
        <v>9871</v>
      </c>
      <c r="T756" s="99" t="s">
        <v>9139</v>
      </c>
      <c r="U756" s="99">
        <v>16</v>
      </c>
      <c r="V756" s="100" t="str">
        <f>VLOOKUP(D756,TIPOLOGIA!A:F,5,0)</f>
        <v>PRINCIPAL</v>
      </c>
      <c r="W756" s="100" t="str">
        <f>VLOOKUP(D756,TIPOLOGIA!A:F,6,0)</f>
        <v>TERRESTRE</v>
      </c>
      <c r="X756" s="99" t="s">
        <v>1417</v>
      </c>
      <c r="Y756" s="99">
        <v>1</v>
      </c>
      <c r="Z756" s="102">
        <f>IF(T756="SOPORTE_TELEFÓNICO",'TARIFAS 2025'!$B$14,IF(V756="PRINCIPAL",'TARIFAS 2025'!$B$11,IF(V756="INTERMEDIA",'TARIFAS 2025'!$C$11,IF(V756="LEJANA",'TARIFAS 2025'!$D$11))))</f>
        <v>31419</v>
      </c>
      <c r="AA756" s="102">
        <f t="shared" si="11"/>
        <v>31419</v>
      </c>
      <c r="AB756" s="91"/>
      <c r="AC756" s="91"/>
      <c r="AD756" s="91"/>
      <c r="AE756" s="91"/>
      <c r="AF756" s="91"/>
      <c r="AG756" s="91"/>
      <c r="AH756" s="91"/>
      <c r="AI756" s="91"/>
      <c r="AJ756" s="91"/>
      <c r="AK756" s="91"/>
      <c r="AL756" s="91"/>
      <c r="AM756" s="91"/>
      <c r="AN756" s="91"/>
      <c r="AO756" s="91"/>
      <c r="AP756" s="91"/>
      <c r="AQ756" s="91"/>
      <c r="AR756" s="91"/>
      <c r="AS756" s="91"/>
      <c r="AT756" s="91"/>
      <c r="AU756" s="91"/>
      <c r="AV756" s="91"/>
      <c r="AW756" s="91"/>
      <c r="AX756" s="91"/>
      <c r="AY756" s="91"/>
      <c r="AZ756" s="91"/>
      <c r="BA756" s="91"/>
      <c r="BB756" s="91"/>
      <c r="BC756" s="91"/>
      <c r="BD756" s="91"/>
      <c r="BE756" s="91"/>
      <c r="BF756" s="91"/>
      <c r="BG756" s="91"/>
    </row>
    <row r="757" spans="1:59" ht="15.6" x14ac:dyDescent="0.3">
      <c r="A757" s="99" t="s">
        <v>88</v>
      </c>
      <c r="B757" s="100" t="str">
        <f>VLOOKUP(A757,'CENTROS DE COSTOS'!A:D,2,0)</f>
        <v>0036-0005</v>
      </c>
      <c r="C757" s="100" t="str">
        <f>VLOOKUP(A757,'CENTROS DE COSTOS'!A:D,3,0)</f>
        <v>Wompi Noroccidente</v>
      </c>
      <c r="D757" s="99">
        <v>5001</v>
      </c>
      <c r="E757" s="99">
        <v>3106981</v>
      </c>
      <c r="F757" s="99">
        <v>13725</v>
      </c>
      <c r="G757" s="100" t="s">
        <v>33</v>
      </c>
      <c r="H757" s="99" t="s">
        <v>120</v>
      </c>
      <c r="I757" s="99" t="s">
        <v>88</v>
      </c>
      <c r="J757" s="99" t="s">
        <v>1445</v>
      </c>
      <c r="K757" s="100" t="s">
        <v>1170</v>
      </c>
      <c r="L757" s="99" t="s">
        <v>7787</v>
      </c>
      <c r="M757" s="101">
        <v>45996.42291666667</v>
      </c>
      <c r="N757" s="101">
        <v>46002.520138888889</v>
      </c>
      <c r="O757" s="100" t="s">
        <v>35</v>
      </c>
      <c r="P757" s="100" t="s">
        <v>35</v>
      </c>
      <c r="Q757" s="99" t="s">
        <v>1414</v>
      </c>
      <c r="R757" s="99" t="s">
        <v>1415</v>
      </c>
      <c r="S757" s="99" t="s">
        <v>9872</v>
      </c>
      <c r="T757" s="99" t="s">
        <v>9139</v>
      </c>
      <c r="U757" s="99">
        <v>64</v>
      </c>
      <c r="V757" s="100" t="str">
        <f>VLOOKUP(D757,TIPOLOGIA!A:F,5,0)</f>
        <v>PRINCIPAL</v>
      </c>
      <c r="W757" s="100" t="str">
        <f>VLOOKUP(D757,TIPOLOGIA!A:F,6,0)</f>
        <v>TERRESTRE</v>
      </c>
      <c r="X757" s="99" t="s">
        <v>1417</v>
      </c>
      <c r="Y757" s="99">
        <v>1</v>
      </c>
      <c r="Z757" s="102">
        <f>IF(T757="SOPORTE_TELEFÓNICO",'TARIFAS 2025'!$B$14,IF(V757="PRINCIPAL",'TARIFAS 2025'!$B$11,IF(V757="INTERMEDIA",'TARIFAS 2025'!$C$11,IF(V757="LEJANA",'TARIFAS 2025'!$D$11))))</f>
        <v>31419</v>
      </c>
      <c r="AA757" s="102">
        <f t="shared" si="11"/>
        <v>31419</v>
      </c>
      <c r="AB757" s="91"/>
      <c r="AC757" s="91"/>
      <c r="AD757" s="91"/>
      <c r="AE757" s="91"/>
      <c r="AF757" s="91"/>
      <c r="AG757" s="91"/>
      <c r="AH757" s="91"/>
      <c r="AI757" s="91"/>
      <c r="AJ757" s="91"/>
      <c r="AK757" s="91"/>
      <c r="AL757" s="91"/>
      <c r="AM757" s="91"/>
      <c r="AN757" s="91"/>
      <c r="AO757" s="91"/>
      <c r="AP757" s="91"/>
      <c r="AQ757" s="91"/>
      <c r="AR757" s="91"/>
      <c r="AS757" s="91"/>
      <c r="AT757" s="91"/>
      <c r="AU757" s="91"/>
      <c r="AV757" s="91"/>
      <c r="AW757" s="91"/>
      <c r="AX757" s="91"/>
      <c r="AY757" s="91"/>
      <c r="AZ757" s="91"/>
      <c r="BA757" s="91"/>
      <c r="BB757" s="91"/>
      <c r="BC757" s="91"/>
      <c r="BD757" s="91"/>
      <c r="BE757" s="91"/>
      <c r="BF757" s="91"/>
      <c r="BG757" s="91"/>
    </row>
    <row r="758" spans="1:59" ht="15.6" x14ac:dyDescent="0.3">
      <c r="A758" s="99" t="s">
        <v>88</v>
      </c>
      <c r="B758" s="100" t="str">
        <f>VLOOKUP(A758,'CENTROS DE COSTOS'!A:D,2,0)</f>
        <v>0036-0005</v>
      </c>
      <c r="C758" s="100" t="str">
        <f>VLOOKUP(A758,'CENTROS DE COSTOS'!A:D,3,0)</f>
        <v>Wompi Noroccidente</v>
      </c>
      <c r="D758" s="99">
        <v>5088</v>
      </c>
      <c r="E758" s="99">
        <v>3107693</v>
      </c>
      <c r="F758" s="99">
        <v>75938</v>
      </c>
      <c r="G758" s="100" t="s">
        <v>33</v>
      </c>
      <c r="H758" s="99" t="s">
        <v>120</v>
      </c>
      <c r="I758" s="99" t="s">
        <v>155</v>
      </c>
      <c r="J758" s="99" t="s">
        <v>1816</v>
      </c>
      <c r="K758" s="100" t="s">
        <v>1170</v>
      </c>
      <c r="L758" s="99" t="s">
        <v>7788</v>
      </c>
      <c r="M758" s="101">
        <v>45996.470138888893</v>
      </c>
      <c r="N758" s="101">
        <v>46002.520833333343</v>
      </c>
      <c r="O758" s="100" t="s">
        <v>35</v>
      </c>
      <c r="P758" s="100" t="s">
        <v>35</v>
      </c>
      <c r="Q758" s="99" t="s">
        <v>1414</v>
      </c>
      <c r="R758" s="99" t="s">
        <v>1415</v>
      </c>
      <c r="S758" s="99" t="s">
        <v>9873</v>
      </c>
      <c r="T758" s="99" t="s">
        <v>9139</v>
      </c>
      <c r="U758" s="99">
        <v>32</v>
      </c>
      <c r="V758" s="100" t="str">
        <f>VLOOKUP(D758,TIPOLOGIA!A:F,5,0)</f>
        <v>PRINCIPAL</v>
      </c>
      <c r="W758" s="100" t="str">
        <f>VLOOKUP(D758,TIPOLOGIA!A:F,6,0)</f>
        <v>TERRESTRE</v>
      </c>
      <c r="X758" s="99" t="s">
        <v>1417</v>
      </c>
      <c r="Y758" s="99">
        <v>1</v>
      </c>
      <c r="Z758" s="102">
        <f>IF(T758="SOPORTE_TELEFÓNICO",'TARIFAS 2025'!$B$14,IF(V758="PRINCIPAL",'TARIFAS 2025'!$B$11,IF(V758="INTERMEDIA",'TARIFAS 2025'!$C$11,IF(V758="LEJANA",'TARIFAS 2025'!$D$11))))</f>
        <v>31419</v>
      </c>
      <c r="AA758" s="102">
        <f t="shared" si="11"/>
        <v>31419</v>
      </c>
      <c r="AB758" s="91"/>
      <c r="AC758" s="91"/>
      <c r="AD758" s="91"/>
      <c r="AE758" s="91"/>
      <c r="AF758" s="91"/>
      <c r="AG758" s="91"/>
      <c r="AH758" s="91"/>
      <c r="AI758" s="91"/>
      <c r="AJ758" s="91"/>
      <c r="AK758" s="91"/>
      <c r="AL758" s="91"/>
      <c r="AM758" s="91"/>
      <c r="AN758" s="91"/>
      <c r="AO758" s="91"/>
      <c r="AP758" s="91"/>
      <c r="AQ758" s="91"/>
      <c r="AR758" s="91"/>
      <c r="AS758" s="91"/>
      <c r="AT758" s="91"/>
      <c r="AU758" s="91"/>
      <c r="AV758" s="91"/>
      <c r="AW758" s="91"/>
      <c r="AX758" s="91"/>
      <c r="AY758" s="91"/>
      <c r="AZ758" s="91"/>
      <c r="BA758" s="91"/>
      <c r="BB758" s="91"/>
      <c r="BC758" s="91"/>
      <c r="BD758" s="91"/>
      <c r="BE758" s="91"/>
      <c r="BF758" s="91"/>
      <c r="BG758" s="91"/>
    </row>
    <row r="759" spans="1:59" ht="15.6" x14ac:dyDescent="0.3">
      <c r="A759" s="99" t="s">
        <v>88</v>
      </c>
      <c r="B759" s="100" t="str">
        <f>VLOOKUP(A759,'CENTROS DE COSTOS'!A:D,2,0)</f>
        <v>0036-0005</v>
      </c>
      <c r="C759" s="100" t="str">
        <f>VLOOKUP(A759,'CENTROS DE COSTOS'!A:D,3,0)</f>
        <v>Wompi Noroccidente</v>
      </c>
      <c r="D759" s="99">
        <v>5001</v>
      </c>
      <c r="E759" s="99">
        <v>3094789</v>
      </c>
      <c r="F759" s="99">
        <v>71462</v>
      </c>
      <c r="G759" s="100" t="s">
        <v>33</v>
      </c>
      <c r="H759" s="99" t="s">
        <v>120</v>
      </c>
      <c r="I759" s="99" t="s">
        <v>88</v>
      </c>
      <c r="J759" s="99" t="s">
        <v>6277</v>
      </c>
      <c r="K759" s="100" t="s">
        <v>1170</v>
      </c>
      <c r="L759" s="99" t="s">
        <v>7789</v>
      </c>
      <c r="M759" s="101">
        <v>45994.36041666667</v>
      </c>
      <c r="N759" s="101">
        <v>46002.521527777782</v>
      </c>
      <c r="O759" s="100" t="s">
        <v>35</v>
      </c>
      <c r="P759" s="100" t="s">
        <v>35</v>
      </c>
      <c r="Q759" s="99" t="s">
        <v>1414</v>
      </c>
      <c r="R759" s="99" t="s">
        <v>1415</v>
      </c>
      <c r="S759" s="99" t="s">
        <v>9874</v>
      </c>
      <c r="T759" s="99" t="s">
        <v>9139</v>
      </c>
      <c r="U759" s="99">
        <v>64</v>
      </c>
      <c r="V759" s="100" t="str">
        <f>VLOOKUP(D759,TIPOLOGIA!A:F,5,0)</f>
        <v>PRINCIPAL</v>
      </c>
      <c r="W759" s="100" t="str">
        <f>VLOOKUP(D759,TIPOLOGIA!A:F,6,0)</f>
        <v>TERRESTRE</v>
      </c>
      <c r="X759" s="99" t="s">
        <v>1417</v>
      </c>
      <c r="Y759" s="99">
        <v>1</v>
      </c>
      <c r="Z759" s="102">
        <f>IF(T759="SOPORTE_TELEFÓNICO",'TARIFAS 2025'!$B$14,IF(V759="PRINCIPAL",'TARIFAS 2025'!$B$11,IF(V759="INTERMEDIA",'TARIFAS 2025'!$C$11,IF(V759="LEJANA",'TARIFAS 2025'!$D$11))))</f>
        <v>31419</v>
      </c>
      <c r="AA759" s="102">
        <f t="shared" ref="AA759:AA822" si="12">Z759*Y759</f>
        <v>31419</v>
      </c>
      <c r="AB759" s="91"/>
      <c r="AC759" s="91"/>
      <c r="AD759" s="91"/>
      <c r="AE759" s="91"/>
      <c r="AF759" s="91"/>
      <c r="AG759" s="91"/>
      <c r="AH759" s="91"/>
      <c r="AI759" s="91"/>
      <c r="AJ759" s="91"/>
      <c r="AK759" s="91"/>
      <c r="AL759" s="91"/>
      <c r="AM759" s="91"/>
      <c r="AN759" s="91"/>
      <c r="AO759" s="91"/>
      <c r="AP759" s="91"/>
      <c r="AQ759" s="91"/>
      <c r="AR759" s="91"/>
      <c r="AS759" s="91"/>
      <c r="AT759" s="91"/>
      <c r="AU759" s="91"/>
      <c r="AV759" s="91"/>
      <c r="AW759" s="91"/>
      <c r="AX759" s="91"/>
      <c r="AY759" s="91"/>
      <c r="AZ759" s="91"/>
      <c r="BA759" s="91"/>
      <c r="BB759" s="91"/>
      <c r="BC759" s="91"/>
      <c r="BD759" s="91"/>
      <c r="BE759" s="91"/>
      <c r="BF759" s="91"/>
      <c r="BG759" s="91"/>
    </row>
    <row r="760" spans="1:59" ht="15.6" x14ac:dyDescent="0.3">
      <c r="A760" s="99" t="s">
        <v>96</v>
      </c>
      <c r="B760" s="100" t="str">
        <f>VLOOKUP(A760,'CENTROS DE COSTOS'!A:D,2,0)</f>
        <v>0036-0007</v>
      </c>
      <c r="C760" s="100" t="str">
        <f>VLOOKUP(A760,'CENTROS DE COSTOS'!A:D,3,0)</f>
        <v>Wompi Santander</v>
      </c>
      <c r="D760" s="99">
        <v>15087</v>
      </c>
      <c r="E760" s="99">
        <v>3110268</v>
      </c>
      <c r="F760" s="99">
        <v>72675</v>
      </c>
      <c r="G760" s="100" t="s">
        <v>33</v>
      </c>
      <c r="H760" s="99" t="s">
        <v>322</v>
      </c>
      <c r="I760" s="99" t="s">
        <v>321</v>
      </c>
      <c r="J760" s="99" t="s">
        <v>6278</v>
      </c>
      <c r="K760" s="100" t="s">
        <v>1170</v>
      </c>
      <c r="L760" s="99" t="s">
        <v>7790</v>
      </c>
      <c r="M760" s="101">
        <v>46000.333333333343</v>
      </c>
      <c r="N760" s="101">
        <v>46002.540277777778</v>
      </c>
      <c r="O760" s="100" t="s">
        <v>35</v>
      </c>
      <c r="P760" s="100" t="s">
        <v>35</v>
      </c>
      <c r="Q760" s="99" t="s">
        <v>1414</v>
      </c>
      <c r="R760" s="99" t="s">
        <v>1415</v>
      </c>
      <c r="S760" s="99" t="s">
        <v>9875</v>
      </c>
      <c r="T760" s="99" t="s">
        <v>1416</v>
      </c>
      <c r="U760" s="99">
        <v>32</v>
      </c>
      <c r="V760" s="100" t="str">
        <f>VLOOKUP(D760,TIPOLOGIA!A:F,5,0)</f>
        <v>INTERMEDIA</v>
      </c>
      <c r="W760" s="100" t="str">
        <f>VLOOKUP(D760,TIPOLOGIA!A:F,6,0)</f>
        <v>TERRESTRE</v>
      </c>
      <c r="X760" s="99" t="s">
        <v>2257</v>
      </c>
      <c r="Y760" s="99">
        <v>1</v>
      </c>
      <c r="Z760" s="102">
        <f>IF(T760="SOPORTE_TELEFÓNICO",'TARIFAS 2025'!$B$14,IF(V760="PRINCIPAL",'TARIFAS 2025'!$B$11,IF(V760="INTERMEDIA",'TARIFAS 2025'!$C$11,IF(V760="LEJANA",'TARIFAS 2025'!$D$11))))</f>
        <v>36351</v>
      </c>
      <c r="AA760" s="102">
        <f t="shared" si="12"/>
        <v>36351</v>
      </c>
      <c r="AB760" s="91"/>
      <c r="AC760" s="91"/>
      <c r="AD760" s="91"/>
      <c r="AE760" s="91"/>
      <c r="AF760" s="91"/>
      <c r="AG760" s="91"/>
      <c r="AH760" s="91"/>
      <c r="AI760" s="91"/>
      <c r="AJ760" s="91"/>
      <c r="AK760" s="91"/>
      <c r="AL760" s="91"/>
      <c r="AM760" s="91"/>
      <c r="AN760" s="91"/>
      <c r="AO760" s="91"/>
      <c r="AP760" s="91"/>
      <c r="AQ760" s="91"/>
      <c r="AR760" s="91"/>
      <c r="AS760" s="91"/>
      <c r="AT760" s="91"/>
      <c r="AU760" s="91"/>
      <c r="AV760" s="91"/>
      <c r="AW760" s="91"/>
      <c r="AX760" s="91"/>
      <c r="AY760" s="91"/>
      <c r="AZ760" s="91"/>
      <c r="BA760" s="91"/>
      <c r="BB760" s="91"/>
      <c r="BC760" s="91"/>
      <c r="BD760" s="91"/>
      <c r="BE760" s="91"/>
      <c r="BF760" s="91"/>
      <c r="BG760" s="91"/>
    </row>
    <row r="761" spans="1:59" ht="15.6" x14ac:dyDescent="0.3">
      <c r="A761" s="99" t="s">
        <v>77</v>
      </c>
      <c r="B761" s="100" t="str">
        <f>VLOOKUP(A761,'CENTROS DE COSTOS'!A:D,2,0)</f>
        <v>0036-0003</v>
      </c>
      <c r="C761" s="100" t="str">
        <f>VLOOKUP(A761,'CENTROS DE COSTOS'!A:D,3,0)</f>
        <v>Wompi Suroccidente</v>
      </c>
      <c r="D761" s="99">
        <v>76364</v>
      </c>
      <c r="E761" s="99">
        <v>3110205</v>
      </c>
      <c r="F761" s="99">
        <v>30273</v>
      </c>
      <c r="G761" s="100" t="s">
        <v>33</v>
      </c>
      <c r="H761" s="99" t="s">
        <v>1101</v>
      </c>
      <c r="I761" s="99" t="s">
        <v>1119</v>
      </c>
      <c r="J761" s="99" t="s">
        <v>1321</v>
      </c>
      <c r="K761" s="100" t="s">
        <v>1170</v>
      </c>
      <c r="L761" s="99" t="s">
        <v>7791</v>
      </c>
      <c r="M761" s="101">
        <v>45996.706250000003</v>
      </c>
      <c r="N761" s="101">
        <v>46002.541666666657</v>
      </c>
      <c r="O761" s="100" t="s">
        <v>35</v>
      </c>
      <c r="P761" s="100" t="s">
        <v>35</v>
      </c>
      <c r="Q761" s="99" t="s">
        <v>1414</v>
      </c>
      <c r="R761" s="99" t="s">
        <v>1415</v>
      </c>
      <c r="S761" s="99" t="s">
        <v>9876</v>
      </c>
      <c r="T761" s="99" t="s">
        <v>1416</v>
      </c>
      <c r="U761" s="99">
        <v>64</v>
      </c>
      <c r="V761" s="100" t="str">
        <f>VLOOKUP(D761,TIPOLOGIA!A:F,5,0)</f>
        <v>INTERMEDIA</v>
      </c>
      <c r="W761" s="100" t="str">
        <f>VLOOKUP(D761,TIPOLOGIA!A:F,6,0)</f>
        <v>TERRESTRE</v>
      </c>
      <c r="X761" s="99" t="s">
        <v>11196</v>
      </c>
      <c r="Y761" s="99">
        <v>1</v>
      </c>
      <c r="Z761" s="102">
        <f>IF(T761="SOPORTE_TELEFÓNICO",'TARIFAS 2025'!$B$14,IF(V761="PRINCIPAL",'TARIFAS 2025'!$B$11,IF(V761="INTERMEDIA",'TARIFAS 2025'!$C$11,IF(V761="LEJANA",'TARIFAS 2025'!$D$11))))</f>
        <v>36351</v>
      </c>
      <c r="AA761" s="102">
        <f t="shared" si="12"/>
        <v>36351</v>
      </c>
      <c r="AB761" s="91"/>
      <c r="AC761" s="91"/>
      <c r="AD761" s="91"/>
      <c r="AE761" s="91"/>
      <c r="AF761" s="91"/>
      <c r="AG761" s="91"/>
      <c r="AH761" s="91"/>
      <c r="AI761" s="91"/>
      <c r="AJ761" s="91"/>
      <c r="AK761" s="91"/>
      <c r="AL761" s="91"/>
      <c r="AM761" s="91"/>
      <c r="AN761" s="91"/>
      <c r="AO761" s="91"/>
      <c r="AP761" s="91"/>
      <c r="AQ761" s="91"/>
      <c r="AR761" s="91"/>
      <c r="AS761" s="91"/>
      <c r="AT761" s="91"/>
      <c r="AU761" s="91"/>
      <c r="AV761" s="91"/>
      <c r="AW761" s="91"/>
      <c r="AX761" s="91"/>
      <c r="AY761" s="91"/>
      <c r="AZ761" s="91"/>
      <c r="BA761" s="91"/>
      <c r="BB761" s="91"/>
      <c r="BC761" s="91"/>
      <c r="BD761" s="91"/>
      <c r="BE761" s="91"/>
      <c r="BF761" s="91"/>
      <c r="BG761" s="91"/>
    </row>
    <row r="762" spans="1:59" ht="15.6" x14ac:dyDescent="0.3">
      <c r="A762" s="99" t="s">
        <v>90</v>
      </c>
      <c r="B762" s="100" t="str">
        <f>VLOOKUP(A762,'CENTROS DE COSTOS'!A:D,2,0)</f>
        <v>0036-0006</v>
      </c>
      <c r="C762" s="100" t="str">
        <f>VLOOKUP(A762,'CENTROS DE COSTOS'!A:D,3,0)</f>
        <v>Wompi Oriente</v>
      </c>
      <c r="D762" s="99">
        <v>18247</v>
      </c>
      <c r="E762" s="99">
        <v>3108651</v>
      </c>
      <c r="F762" s="99">
        <v>64759</v>
      </c>
      <c r="G762" s="100" t="s">
        <v>33</v>
      </c>
      <c r="H762" s="99" t="s">
        <v>466</v>
      </c>
      <c r="I762" s="99" t="s">
        <v>471</v>
      </c>
      <c r="J762" s="99" t="s">
        <v>6279</v>
      </c>
      <c r="K762" s="100" t="s">
        <v>1170</v>
      </c>
      <c r="L762" s="99" t="s">
        <v>7792</v>
      </c>
      <c r="M762" s="101">
        <v>45996.540277777778</v>
      </c>
      <c r="N762" s="101">
        <v>46002.543749999997</v>
      </c>
      <c r="O762" s="100" t="s">
        <v>35</v>
      </c>
      <c r="P762" s="100" t="s">
        <v>35</v>
      </c>
      <c r="Q762" s="99" t="s">
        <v>1414</v>
      </c>
      <c r="R762" s="99" t="s">
        <v>1415</v>
      </c>
      <c r="S762" s="99" t="s">
        <v>9877</v>
      </c>
      <c r="T762" s="99" t="s">
        <v>1416</v>
      </c>
      <c r="U762" s="99">
        <v>48</v>
      </c>
      <c r="V762" s="100" t="str">
        <f>VLOOKUP(D762,TIPOLOGIA!A:F,5,0)</f>
        <v>LEJANA</v>
      </c>
      <c r="W762" s="100" t="str">
        <f>VLOOKUP(D762,TIPOLOGIA!A:F,6,0)</f>
        <v>TERRESTRE</v>
      </c>
      <c r="X762" s="99" t="s">
        <v>11196</v>
      </c>
      <c r="Y762" s="99">
        <v>1</v>
      </c>
      <c r="Z762" s="102">
        <f>IF(T762="SOPORTE_TELEFÓNICO",'TARIFAS 2025'!$B$14,IF(V762="PRINCIPAL",'TARIFAS 2025'!$B$11,IF(V762="INTERMEDIA",'TARIFAS 2025'!$C$11,IF(V762="LEJANA",'TARIFAS 2025'!$D$11))))</f>
        <v>40250</v>
      </c>
      <c r="AA762" s="102">
        <f t="shared" si="12"/>
        <v>40250</v>
      </c>
      <c r="AB762" s="91"/>
      <c r="AC762" s="91"/>
      <c r="AD762" s="91"/>
      <c r="AE762" s="91"/>
      <c r="AF762" s="91"/>
      <c r="AG762" s="91"/>
      <c r="AH762" s="91"/>
      <c r="AI762" s="91"/>
      <c r="AJ762" s="91"/>
      <c r="AK762" s="91"/>
      <c r="AL762" s="91"/>
      <c r="AM762" s="91"/>
      <c r="AN762" s="91"/>
      <c r="AO762" s="91"/>
      <c r="AP762" s="91"/>
      <c r="AQ762" s="91"/>
      <c r="AR762" s="91"/>
      <c r="AS762" s="91"/>
      <c r="AT762" s="91"/>
      <c r="AU762" s="91"/>
      <c r="AV762" s="91"/>
      <c r="AW762" s="91"/>
      <c r="AX762" s="91"/>
      <c r="AY762" s="91"/>
      <c r="AZ762" s="91"/>
      <c r="BA762" s="91"/>
      <c r="BB762" s="91"/>
      <c r="BC762" s="91"/>
      <c r="BD762" s="91"/>
      <c r="BE762" s="91"/>
      <c r="BF762" s="91"/>
      <c r="BG762" s="91"/>
    </row>
    <row r="763" spans="1:59" ht="15.6" x14ac:dyDescent="0.3">
      <c r="A763" s="99" t="s">
        <v>85</v>
      </c>
      <c r="B763" s="100" t="str">
        <f>VLOOKUP(A763,'CENTROS DE COSTOS'!A:D,2,0)</f>
        <v>0036-0006</v>
      </c>
      <c r="C763" s="100" t="str">
        <f>VLOOKUP(A763,'CENTROS DE COSTOS'!A:D,3,0)</f>
        <v>Wompi Oriente</v>
      </c>
      <c r="D763" s="99">
        <v>73319</v>
      </c>
      <c r="E763" s="99">
        <v>3100692</v>
      </c>
      <c r="F763" s="99">
        <v>47004</v>
      </c>
      <c r="G763" s="100" t="s">
        <v>33</v>
      </c>
      <c r="H763" s="99" t="s">
        <v>1056</v>
      </c>
      <c r="I763" s="99" t="s">
        <v>1075</v>
      </c>
      <c r="J763" s="99" t="s">
        <v>6280</v>
      </c>
      <c r="K763" s="100" t="s">
        <v>1170</v>
      </c>
      <c r="L763" s="99" t="s">
        <v>7793</v>
      </c>
      <c r="M763" s="101">
        <v>45995.356944444437</v>
      </c>
      <c r="N763" s="101">
        <v>46002.546527777777</v>
      </c>
      <c r="O763" s="100" t="s">
        <v>35</v>
      </c>
      <c r="P763" s="100" t="s">
        <v>35</v>
      </c>
      <c r="Q763" s="99" t="s">
        <v>1414</v>
      </c>
      <c r="R763" s="99" t="s">
        <v>1415</v>
      </c>
      <c r="S763" s="99" t="s">
        <v>9878</v>
      </c>
      <c r="T763" s="99" t="s">
        <v>1416</v>
      </c>
      <c r="U763" s="99">
        <v>40</v>
      </c>
      <c r="V763" s="100" t="str">
        <f>VLOOKUP(D763,TIPOLOGIA!A:F,5,0)</f>
        <v>INTERMEDIA</v>
      </c>
      <c r="W763" s="100" t="str">
        <f>VLOOKUP(D763,TIPOLOGIA!A:F,6,0)</f>
        <v>TERRESTRE</v>
      </c>
      <c r="X763" s="99" t="s">
        <v>1464</v>
      </c>
      <c r="Y763" s="99">
        <v>1</v>
      </c>
      <c r="Z763" s="102">
        <f>IF(T763="SOPORTE_TELEFÓNICO",'TARIFAS 2025'!$B$14,IF(V763="PRINCIPAL",'TARIFAS 2025'!$B$11,IF(V763="INTERMEDIA",'TARIFAS 2025'!$C$11,IF(V763="LEJANA",'TARIFAS 2025'!$D$11))))</f>
        <v>36351</v>
      </c>
      <c r="AA763" s="102">
        <f t="shared" si="12"/>
        <v>36351</v>
      </c>
      <c r="AB763" s="91"/>
      <c r="AC763" s="91"/>
      <c r="AD763" s="91"/>
      <c r="AE763" s="91"/>
      <c r="AF763" s="91"/>
      <c r="AG763" s="91"/>
      <c r="AH763" s="91"/>
      <c r="AI763" s="91"/>
      <c r="AJ763" s="91"/>
      <c r="AK763" s="91"/>
      <c r="AL763" s="91"/>
      <c r="AM763" s="91"/>
      <c r="AN763" s="91"/>
      <c r="AO763" s="91"/>
      <c r="AP763" s="91"/>
      <c r="AQ763" s="91"/>
      <c r="AR763" s="91"/>
      <c r="AS763" s="91"/>
      <c r="AT763" s="91"/>
      <c r="AU763" s="91"/>
      <c r="AV763" s="91"/>
      <c r="AW763" s="91"/>
      <c r="AX763" s="91"/>
      <c r="AY763" s="91"/>
      <c r="AZ763" s="91"/>
      <c r="BA763" s="91"/>
      <c r="BB763" s="91"/>
      <c r="BC763" s="91"/>
      <c r="BD763" s="91"/>
      <c r="BE763" s="91"/>
      <c r="BF763" s="91"/>
      <c r="BG763" s="91"/>
    </row>
    <row r="764" spans="1:59" ht="15.6" x14ac:dyDescent="0.3">
      <c r="A764" s="99" t="s">
        <v>71</v>
      </c>
      <c r="B764" s="100" t="str">
        <f>VLOOKUP(A764,'CENTROS DE COSTOS'!A:D,2,0)</f>
        <v>0036-0004</v>
      </c>
      <c r="C764" s="100" t="str">
        <f>VLOOKUP(A764,'CENTROS DE COSTOS'!A:D,3,0)</f>
        <v>Wompi Centro</v>
      </c>
      <c r="D764" s="99">
        <v>11001</v>
      </c>
      <c r="E764" s="99">
        <v>3109472</v>
      </c>
      <c r="F764" s="99">
        <v>31830</v>
      </c>
      <c r="G764" s="100" t="s">
        <v>33</v>
      </c>
      <c r="H764" s="99" t="s">
        <v>618</v>
      </c>
      <c r="I764" s="99" t="s">
        <v>71</v>
      </c>
      <c r="J764" s="99" t="s">
        <v>6281</v>
      </c>
      <c r="K764" s="100" t="s">
        <v>1170</v>
      </c>
      <c r="L764" s="99" t="s">
        <v>7794</v>
      </c>
      <c r="M764" s="101">
        <v>45996.649305555547</v>
      </c>
      <c r="N764" s="101">
        <v>46002.628472222219</v>
      </c>
      <c r="O764" s="100" t="s">
        <v>35</v>
      </c>
      <c r="P764" s="100" t="s">
        <v>35</v>
      </c>
      <c r="Q764" s="99" t="s">
        <v>1414</v>
      </c>
      <c r="R764" s="99" t="s">
        <v>1415</v>
      </c>
      <c r="S764" s="99" t="s">
        <v>9879</v>
      </c>
      <c r="T764" s="99" t="s">
        <v>1172</v>
      </c>
      <c r="U764" s="99">
        <v>48</v>
      </c>
      <c r="V764" s="100" t="str">
        <f>VLOOKUP(D764,TIPOLOGIA!A:F,5,0)</f>
        <v>PRINCIPAL</v>
      </c>
      <c r="W764" s="100" t="str">
        <f>VLOOKUP(D764,TIPOLOGIA!A:F,6,0)</f>
        <v>TERRESTRE</v>
      </c>
      <c r="X764" s="99" t="s">
        <v>1857</v>
      </c>
      <c r="Y764" s="99">
        <v>1</v>
      </c>
      <c r="Z764" s="102">
        <f>IF(T764="SOPORTE_TELEFÓNICO",'TARIFAS 2025'!$B$14,IF(V764="PRINCIPAL",'TARIFAS 2025'!$B$11,IF(V764="INTERMEDIA",'TARIFAS 2025'!$C$11,IF(V764="LEJANA",'TARIFAS 2025'!$D$11))))</f>
        <v>31419</v>
      </c>
      <c r="AA764" s="102">
        <f t="shared" si="12"/>
        <v>31419</v>
      </c>
      <c r="AB764" s="91"/>
      <c r="AC764" s="91"/>
      <c r="AD764" s="91"/>
      <c r="AE764" s="91"/>
      <c r="AF764" s="91"/>
      <c r="AG764" s="91"/>
      <c r="AH764" s="91"/>
      <c r="AI764" s="91"/>
      <c r="AJ764" s="91"/>
      <c r="AK764" s="91"/>
      <c r="AL764" s="91"/>
      <c r="AM764" s="91"/>
      <c r="AN764" s="91"/>
      <c r="AO764" s="91"/>
      <c r="AP764" s="91"/>
      <c r="AQ764" s="91"/>
      <c r="AR764" s="91"/>
      <c r="AS764" s="91"/>
      <c r="AT764" s="91"/>
      <c r="AU764" s="91"/>
      <c r="AV764" s="91"/>
      <c r="AW764" s="91"/>
      <c r="AX764" s="91"/>
      <c r="AY764" s="91"/>
      <c r="AZ764" s="91"/>
      <c r="BA764" s="91"/>
      <c r="BB764" s="91"/>
      <c r="BC764" s="91"/>
      <c r="BD764" s="91"/>
      <c r="BE764" s="91"/>
      <c r="BF764" s="91"/>
      <c r="BG764" s="91"/>
    </row>
    <row r="765" spans="1:59" ht="15.6" x14ac:dyDescent="0.3">
      <c r="A765" s="99" t="s">
        <v>71</v>
      </c>
      <c r="B765" s="100" t="str">
        <f>VLOOKUP(A765,'CENTROS DE COSTOS'!A:D,2,0)</f>
        <v>0036-0004</v>
      </c>
      <c r="C765" s="100" t="str">
        <f>VLOOKUP(A765,'CENTROS DE COSTOS'!A:D,3,0)</f>
        <v>Wompi Centro</v>
      </c>
      <c r="D765" s="99">
        <v>11001</v>
      </c>
      <c r="E765" s="99">
        <v>3119869</v>
      </c>
      <c r="F765" s="99">
        <v>51547</v>
      </c>
      <c r="G765" s="100" t="s">
        <v>33</v>
      </c>
      <c r="H765" s="99" t="s">
        <v>618</v>
      </c>
      <c r="I765" s="99" t="s">
        <v>71</v>
      </c>
      <c r="J765" s="99" t="s">
        <v>2197</v>
      </c>
      <c r="K765" s="100" t="s">
        <v>1170</v>
      </c>
      <c r="L765" s="99" t="s">
        <v>7795</v>
      </c>
      <c r="M765" s="101">
        <v>46001.369444444441</v>
      </c>
      <c r="N765" s="101">
        <v>46002.629861111112</v>
      </c>
      <c r="O765" s="100" t="s">
        <v>35</v>
      </c>
      <c r="P765" s="100" t="s">
        <v>35</v>
      </c>
      <c r="Q765" s="99" t="s">
        <v>1414</v>
      </c>
      <c r="R765" s="99" t="s">
        <v>1415</v>
      </c>
      <c r="S765" s="99" t="s">
        <v>9880</v>
      </c>
      <c r="T765" s="99" t="s">
        <v>1172</v>
      </c>
      <c r="U765" s="99">
        <v>64</v>
      </c>
      <c r="V765" s="100" t="str">
        <f>VLOOKUP(D765,TIPOLOGIA!A:F,5,0)</f>
        <v>PRINCIPAL</v>
      </c>
      <c r="W765" s="100" t="str">
        <f>VLOOKUP(D765,TIPOLOGIA!A:F,6,0)</f>
        <v>TERRESTRE</v>
      </c>
      <c r="X765" s="99" t="s">
        <v>1202</v>
      </c>
      <c r="Y765" s="99">
        <v>1</v>
      </c>
      <c r="Z765" s="102">
        <f>IF(T765="SOPORTE_TELEFÓNICO",'TARIFAS 2025'!$B$14,IF(V765="PRINCIPAL",'TARIFAS 2025'!$B$11,IF(V765="INTERMEDIA",'TARIFAS 2025'!$C$11,IF(V765="LEJANA",'TARIFAS 2025'!$D$11))))</f>
        <v>31419</v>
      </c>
      <c r="AA765" s="102">
        <f t="shared" si="12"/>
        <v>31419</v>
      </c>
      <c r="AB765" s="91"/>
      <c r="AC765" s="91"/>
      <c r="AD765" s="91"/>
      <c r="AE765" s="91"/>
      <c r="AF765" s="91"/>
      <c r="AG765" s="91"/>
      <c r="AH765" s="91"/>
      <c r="AI765" s="91"/>
      <c r="AJ765" s="91"/>
      <c r="AK765" s="91"/>
      <c r="AL765" s="91"/>
      <c r="AM765" s="91"/>
      <c r="AN765" s="91"/>
      <c r="AO765" s="91"/>
      <c r="AP765" s="91"/>
      <c r="AQ765" s="91"/>
      <c r="AR765" s="91"/>
      <c r="AS765" s="91"/>
      <c r="AT765" s="91"/>
      <c r="AU765" s="91"/>
      <c r="AV765" s="91"/>
      <c r="AW765" s="91"/>
      <c r="AX765" s="91"/>
      <c r="AY765" s="91"/>
      <c r="AZ765" s="91"/>
      <c r="BA765" s="91"/>
      <c r="BB765" s="91"/>
      <c r="BC765" s="91"/>
      <c r="BD765" s="91"/>
      <c r="BE765" s="91"/>
      <c r="BF765" s="91"/>
      <c r="BG765" s="91"/>
    </row>
    <row r="766" spans="1:59" ht="15.6" x14ac:dyDescent="0.3">
      <c r="A766" s="99" t="s">
        <v>68</v>
      </c>
      <c r="B766" s="100" t="str">
        <f>VLOOKUP(A766,'CENTROS DE COSTOS'!A:D,2,0)</f>
        <v>0036-0001</v>
      </c>
      <c r="C766" s="100" t="str">
        <f>VLOOKUP(A766,'CENTROS DE COSTOS'!A:D,3,0)</f>
        <v>Wompi Costa</v>
      </c>
      <c r="D766" s="99">
        <v>8296</v>
      </c>
      <c r="E766" s="99">
        <v>3115517</v>
      </c>
      <c r="F766" s="99">
        <v>77602</v>
      </c>
      <c r="G766" s="100" t="s">
        <v>33</v>
      </c>
      <c r="H766" s="99" t="s">
        <v>253</v>
      </c>
      <c r="I766" s="99" t="s">
        <v>257</v>
      </c>
      <c r="J766" s="99" t="s">
        <v>6282</v>
      </c>
      <c r="K766" s="100" t="s">
        <v>1170</v>
      </c>
      <c r="L766" s="99" t="s">
        <v>7796</v>
      </c>
      <c r="M766" s="101">
        <v>46000.469444444447</v>
      </c>
      <c r="N766" s="101">
        <v>46002.631249999999</v>
      </c>
      <c r="O766" s="100" t="s">
        <v>35</v>
      </c>
      <c r="P766" s="100" t="s">
        <v>35</v>
      </c>
      <c r="Q766" s="99" t="s">
        <v>1414</v>
      </c>
      <c r="R766" s="99" t="s">
        <v>1415</v>
      </c>
      <c r="S766" s="99" t="s">
        <v>9881</v>
      </c>
      <c r="T766" s="99" t="s">
        <v>1172</v>
      </c>
      <c r="U766" s="99">
        <v>24</v>
      </c>
      <c r="V766" s="100" t="str">
        <f>VLOOKUP(D766,TIPOLOGIA!A:F,5,0)</f>
        <v>PRINCIPAL</v>
      </c>
      <c r="W766" s="100" t="str">
        <f>VLOOKUP(D766,TIPOLOGIA!A:F,6,0)</f>
        <v>TERRESTRE</v>
      </c>
      <c r="X766" s="99" t="s">
        <v>1196</v>
      </c>
      <c r="Y766" s="99">
        <v>1</v>
      </c>
      <c r="Z766" s="102">
        <f>IF(T766="SOPORTE_TELEFÓNICO",'TARIFAS 2025'!$B$14,IF(V766="PRINCIPAL",'TARIFAS 2025'!$B$11,IF(V766="INTERMEDIA",'TARIFAS 2025'!$C$11,IF(V766="LEJANA",'TARIFAS 2025'!$D$11))))</f>
        <v>31419</v>
      </c>
      <c r="AA766" s="102">
        <f t="shared" si="12"/>
        <v>31419</v>
      </c>
      <c r="AB766" s="91"/>
      <c r="AC766" s="91"/>
      <c r="AD766" s="91"/>
      <c r="AE766" s="91"/>
      <c r="AF766" s="91"/>
      <c r="AG766" s="91"/>
      <c r="AH766" s="91"/>
      <c r="AI766" s="91"/>
      <c r="AJ766" s="91"/>
      <c r="AK766" s="91"/>
      <c r="AL766" s="91"/>
      <c r="AM766" s="91"/>
      <c r="AN766" s="91"/>
      <c r="AO766" s="91"/>
      <c r="AP766" s="91"/>
      <c r="AQ766" s="91"/>
      <c r="AR766" s="91"/>
      <c r="AS766" s="91"/>
      <c r="AT766" s="91"/>
      <c r="AU766" s="91"/>
      <c r="AV766" s="91"/>
      <c r="AW766" s="91"/>
      <c r="AX766" s="91"/>
      <c r="AY766" s="91"/>
      <c r="AZ766" s="91"/>
      <c r="BA766" s="91"/>
      <c r="BB766" s="91"/>
      <c r="BC766" s="91"/>
      <c r="BD766" s="91"/>
      <c r="BE766" s="91"/>
      <c r="BF766" s="91"/>
      <c r="BG766" s="91"/>
    </row>
    <row r="767" spans="1:59" ht="15.6" x14ac:dyDescent="0.3">
      <c r="A767" s="99" t="s">
        <v>71</v>
      </c>
      <c r="B767" s="100" t="str">
        <f>VLOOKUP(A767,'CENTROS DE COSTOS'!A:D,2,0)</f>
        <v>0036-0004</v>
      </c>
      <c r="C767" s="100" t="str">
        <f>VLOOKUP(A767,'CENTROS DE COSTOS'!A:D,3,0)</f>
        <v>Wompi Centro</v>
      </c>
      <c r="D767" s="99">
        <v>11001</v>
      </c>
      <c r="E767" s="99">
        <v>3116098</v>
      </c>
      <c r="F767" s="99">
        <v>58582</v>
      </c>
      <c r="G767" s="100" t="s">
        <v>33</v>
      </c>
      <c r="H767" s="99" t="s">
        <v>618</v>
      </c>
      <c r="I767" s="99" t="s">
        <v>71</v>
      </c>
      <c r="J767" s="99" t="s">
        <v>6283</v>
      </c>
      <c r="K767" s="100" t="s">
        <v>1170</v>
      </c>
      <c r="L767" s="99" t="s">
        <v>7797</v>
      </c>
      <c r="M767" s="101">
        <v>46000.513194444437</v>
      </c>
      <c r="N767" s="101">
        <v>46002.632638888892</v>
      </c>
      <c r="O767" s="100" t="s">
        <v>35</v>
      </c>
      <c r="P767" s="100" t="s">
        <v>35</v>
      </c>
      <c r="Q767" s="99" t="s">
        <v>1414</v>
      </c>
      <c r="R767" s="99" t="s">
        <v>1415</v>
      </c>
      <c r="S767" s="99" t="s">
        <v>9882</v>
      </c>
      <c r="T767" s="99" t="s">
        <v>1172</v>
      </c>
      <c r="U767" s="99">
        <v>8</v>
      </c>
      <c r="V767" s="100" t="str">
        <f>VLOOKUP(D767,TIPOLOGIA!A:F,5,0)</f>
        <v>PRINCIPAL</v>
      </c>
      <c r="W767" s="100" t="str">
        <f>VLOOKUP(D767,TIPOLOGIA!A:F,6,0)</f>
        <v>TERRESTRE</v>
      </c>
      <c r="X767" s="99" t="s">
        <v>1223</v>
      </c>
      <c r="Y767" s="99">
        <v>1</v>
      </c>
      <c r="Z767" s="102">
        <f>IF(T767="SOPORTE_TELEFÓNICO",'TARIFAS 2025'!$B$14,IF(V767="PRINCIPAL",'TARIFAS 2025'!$B$11,IF(V767="INTERMEDIA",'TARIFAS 2025'!$C$11,IF(V767="LEJANA",'TARIFAS 2025'!$D$11))))</f>
        <v>31419</v>
      </c>
      <c r="AA767" s="102">
        <f t="shared" si="12"/>
        <v>31419</v>
      </c>
      <c r="AB767" s="91"/>
      <c r="AC767" s="91"/>
      <c r="AD767" s="91"/>
      <c r="AE767" s="91"/>
      <c r="AF767" s="91"/>
      <c r="AG767" s="91"/>
      <c r="AH767" s="91"/>
      <c r="AI767" s="91"/>
      <c r="AJ767" s="91"/>
      <c r="AK767" s="91"/>
      <c r="AL767" s="91"/>
      <c r="AM767" s="91"/>
      <c r="AN767" s="91"/>
      <c r="AO767" s="91"/>
      <c r="AP767" s="91"/>
      <c r="AQ767" s="91"/>
      <c r="AR767" s="91"/>
      <c r="AS767" s="91"/>
      <c r="AT767" s="91"/>
      <c r="AU767" s="91"/>
      <c r="AV767" s="91"/>
      <c r="AW767" s="91"/>
      <c r="AX767" s="91"/>
      <c r="AY767" s="91"/>
      <c r="AZ767" s="91"/>
      <c r="BA767" s="91"/>
      <c r="BB767" s="91"/>
      <c r="BC767" s="91"/>
      <c r="BD767" s="91"/>
      <c r="BE767" s="91"/>
      <c r="BF767" s="91"/>
      <c r="BG767" s="91"/>
    </row>
    <row r="768" spans="1:59" ht="15.6" x14ac:dyDescent="0.3">
      <c r="A768" s="99" t="s">
        <v>90</v>
      </c>
      <c r="B768" s="100" t="str">
        <f>VLOOKUP(A768,'CENTROS DE COSTOS'!A:D,2,0)</f>
        <v>0036-0006</v>
      </c>
      <c r="C768" s="100" t="str">
        <f>VLOOKUP(A768,'CENTROS DE COSTOS'!A:D,3,0)</f>
        <v>Wompi Oriente</v>
      </c>
      <c r="D768" s="99">
        <v>18001</v>
      </c>
      <c r="E768" s="99">
        <v>3101590</v>
      </c>
      <c r="F768" s="99">
        <v>61186</v>
      </c>
      <c r="G768" s="100" t="s">
        <v>33</v>
      </c>
      <c r="H768" s="99" t="s">
        <v>466</v>
      </c>
      <c r="I768" s="99" t="s">
        <v>82</v>
      </c>
      <c r="J768" s="99" t="s">
        <v>6284</v>
      </c>
      <c r="K768" s="100" t="s">
        <v>1170</v>
      </c>
      <c r="L768" s="99" t="s">
        <v>7798</v>
      </c>
      <c r="M768" s="101">
        <v>45995.411111111112</v>
      </c>
      <c r="N768" s="101">
        <v>46002.634027777778</v>
      </c>
      <c r="O768" s="100" t="s">
        <v>35</v>
      </c>
      <c r="P768" s="100" t="s">
        <v>35</v>
      </c>
      <c r="Q768" s="99" t="s">
        <v>1414</v>
      </c>
      <c r="R768" s="99" t="s">
        <v>1415</v>
      </c>
      <c r="S768" s="99" t="s">
        <v>9883</v>
      </c>
      <c r="T768" s="99" t="s">
        <v>1172</v>
      </c>
      <c r="U768" s="99">
        <v>16</v>
      </c>
      <c r="V768" s="100" t="str">
        <f>VLOOKUP(D768,TIPOLOGIA!A:F,5,0)</f>
        <v>LEJANA</v>
      </c>
      <c r="W768" s="100" t="str">
        <f>VLOOKUP(D768,TIPOLOGIA!A:F,6,0)</f>
        <v>TERRESTRE</v>
      </c>
      <c r="X768" s="99" t="s">
        <v>1217</v>
      </c>
      <c r="Y768" s="99">
        <v>1</v>
      </c>
      <c r="Z768" s="102">
        <f>IF(T768="SOPORTE_TELEFÓNICO",'TARIFAS 2025'!$B$14,IF(V768="PRINCIPAL",'TARIFAS 2025'!$B$11,IF(V768="INTERMEDIA",'TARIFAS 2025'!$C$11,IF(V768="LEJANA",'TARIFAS 2025'!$D$11))))</f>
        <v>40250</v>
      </c>
      <c r="AA768" s="102">
        <f t="shared" si="12"/>
        <v>40250</v>
      </c>
      <c r="AB768" s="91"/>
      <c r="AC768" s="91"/>
      <c r="AD768" s="91"/>
      <c r="AE768" s="91"/>
      <c r="AF768" s="91"/>
      <c r="AG768" s="91"/>
      <c r="AH768" s="91"/>
      <c r="AI768" s="91"/>
      <c r="AJ768" s="91"/>
      <c r="AK768" s="91"/>
      <c r="AL768" s="91"/>
      <c r="AM768" s="91"/>
      <c r="AN768" s="91"/>
      <c r="AO768" s="91"/>
      <c r="AP768" s="91"/>
      <c r="AQ768" s="91"/>
      <c r="AR768" s="91"/>
      <c r="AS768" s="91"/>
      <c r="AT768" s="91"/>
      <c r="AU768" s="91"/>
      <c r="AV768" s="91"/>
      <c r="AW768" s="91"/>
      <c r="AX768" s="91"/>
      <c r="AY768" s="91"/>
      <c r="AZ768" s="91"/>
      <c r="BA768" s="91"/>
      <c r="BB768" s="91"/>
      <c r="BC768" s="91"/>
      <c r="BD768" s="91"/>
      <c r="BE768" s="91"/>
      <c r="BF768" s="91"/>
      <c r="BG768" s="91"/>
    </row>
    <row r="769" spans="1:59" ht="15.6" x14ac:dyDescent="0.3">
      <c r="A769" s="99" t="s">
        <v>98</v>
      </c>
      <c r="B769" s="100" t="str">
        <f>VLOOKUP(A769,'CENTROS DE COSTOS'!A:D,2,0)</f>
        <v>0036-0006</v>
      </c>
      <c r="C769" s="100" t="str">
        <f>VLOOKUP(A769,'CENTROS DE COSTOS'!A:D,3,0)</f>
        <v>Wompi Oriente</v>
      </c>
      <c r="D769" s="99">
        <v>50001</v>
      </c>
      <c r="E769" s="99">
        <v>3114502</v>
      </c>
      <c r="F769" s="99">
        <v>79430</v>
      </c>
      <c r="G769" s="100" t="s">
        <v>33</v>
      </c>
      <c r="H769" s="99" t="s">
        <v>814</v>
      </c>
      <c r="I769" s="99" t="s">
        <v>98</v>
      </c>
      <c r="J769" s="99" t="s">
        <v>1441</v>
      </c>
      <c r="K769" s="100" t="s">
        <v>1170</v>
      </c>
      <c r="L769" s="99" t="s">
        <v>7799</v>
      </c>
      <c r="M769" s="101">
        <v>46000.420138888891</v>
      </c>
      <c r="N769" s="101">
        <v>46002.634722222218</v>
      </c>
      <c r="O769" s="100" t="s">
        <v>35</v>
      </c>
      <c r="P769" s="100" t="s">
        <v>35</v>
      </c>
      <c r="Q769" s="99" t="s">
        <v>1414</v>
      </c>
      <c r="R769" s="99" t="s">
        <v>1415</v>
      </c>
      <c r="S769" s="99" t="s">
        <v>9884</v>
      </c>
      <c r="T769" s="99" t="s">
        <v>1172</v>
      </c>
      <c r="U769" s="99">
        <v>24</v>
      </c>
      <c r="V769" s="100" t="str">
        <f>VLOOKUP(D769,TIPOLOGIA!A:F,5,0)</f>
        <v>PRINCIPAL</v>
      </c>
      <c r="W769" s="100" t="str">
        <f>VLOOKUP(D769,TIPOLOGIA!A:F,6,0)</f>
        <v>TERRESTRE</v>
      </c>
      <c r="X769" s="99" t="s">
        <v>1461</v>
      </c>
      <c r="Y769" s="99">
        <v>1</v>
      </c>
      <c r="Z769" s="102">
        <f>IF(T769="SOPORTE_TELEFÓNICO",'TARIFAS 2025'!$B$14,IF(V769="PRINCIPAL",'TARIFAS 2025'!$B$11,IF(V769="INTERMEDIA",'TARIFAS 2025'!$C$11,IF(V769="LEJANA",'TARIFAS 2025'!$D$11))))</f>
        <v>31419</v>
      </c>
      <c r="AA769" s="102">
        <f t="shared" si="12"/>
        <v>31419</v>
      </c>
      <c r="AB769" s="91"/>
      <c r="AC769" s="91"/>
      <c r="AD769" s="91"/>
      <c r="AE769" s="91"/>
      <c r="AF769" s="91"/>
      <c r="AG769" s="91"/>
      <c r="AH769" s="91"/>
      <c r="AI769" s="91"/>
      <c r="AJ769" s="91"/>
      <c r="AK769" s="91"/>
      <c r="AL769" s="91"/>
      <c r="AM769" s="91"/>
      <c r="AN769" s="91"/>
      <c r="AO769" s="91"/>
      <c r="AP769" s="91"/>
      <c r="AQ769" s="91"/>
      <c r="AR769" s="91"/>
      <c r="AS769" s="91"/>
      <c r="AT769" s="91"/>
      <c r="AU769" s="91"/>
      <c r="AV769" s="91"/>
      <c r="AW769" s="91"/>
      <c r="AX769" s="91"/>
      <c r="AY769" s="91"/>
      <c r="AZ769" s="91"/>
      <c r="BA769" s="91"/>
      <c r="BB769" s="91"/>
      <c r="BC769" s="91"/>
      <c r="BD769" s="91"/>
      <c r="BE769" s="91"/>
      <c r="BF769" s="91"/>
      <c r="BG769" s="91"/>
    </row>
    <row r="770" spans="1:59" ht="15.6" x14ac:dyDescent="0.3">
      <c r="A770" s="99" t="s">
        <v>96</v>
      </c>
      <c r="B770" s="100" t="str">
        <f>VLOOKUP(A770,'CENTROS DE COSTOS'!A:D,2,0)</f>
        <v>0036-0007</v>
      </c>
      <c r="C770" s="100" t="str">
        <f>VLOOKUP(A770,'CENTROS DE COSTOS'!A:D,3,0)</f>
        <v>Wompi Santander</v>
      </c>
      <c r="D770" s="99">
        <v>15176</v>
      </c>
      <c r="E770" s="99">
        <v>3099901</v>
      </c>
      <c r="F770" s="99">
        <v>59683</v>
      </c>
      <c r="G770" s="100" t="s">
        <v>33</v>
      </c>
      <c r="H770" s="99" t="s">
        <v>322</v>
      </c>
      <c r="I770" s="99" t="s">
        <v>338</v>
      </c>
      <c r="J770" s="99" t="s">
        <v>6285</v>
      </c>
      <c r="K770" s="100" t="s">
        <v>1170</v>
      </c>
      <c r="L770" s="99" t="s">
        <v>7800</v>
      </c>
      <c r="M770" s="101">
        <v>45995.333333333343</v>
      </c>
      <c r="N770" s="101">
        <v>46002.651388888888</v>
      </c>
      <c r="O770" s="100" t="s">
        <v>35</v>
      </c>
      <c r="P770" s="100" t="s">
        <v>35</v>
      </c>
      <c r="Q770" s="99" t="s">
        <v>1414</v>
      </c>
      <c r="R770" s="99" t="s">
        <v>1415</v>
      </c>
      <c r="S770" s="99" t="s">
        <v>9885</v>
      </c>
      <c r="T770" s="99" t="s">
        <v>1416</v>
      </c>
      <c r="U770" s="99">
        <v>16</v>
      </c>
      <c r="V770" s="100" t="str">
        <f>VLOOKUP(D770,TIPOLOGIA!A:F,5,0)</f>
        <v>LEJANA</v>
      </c>
      <c r="W770" s="100" t="str">
        <f>VLOOKUP(D770,TIPOLOGIA!A:F,6,0)</f>
        <v>TERRESTRE</v>
      </c>
      <c r="X770" s="99" t="s">
        <v>2257</v>
      </c>
      <c r="Y770" s="99">
        <v>1</v>
      </c>
      <c r="Z770" s="102">
        <f>IF(T770="SOPORTE_TELEFÓNICO",'TARIFAS 2025'!$B$14,IF(V770="PRINCIPAL",'TARIFAS 2025'!$B$11,IF(V770="INTERMEDIA",'TARIFAS 2025'!$C$11,IF(V770="LEJANA",'TARIFAS 2025'!$D$11))))</f>
        <v>40250</v>
      </c>
      <c r="AA770" s="102">
        <f t="shared" si="12"/>
        <v>40250</v>
      </c>
      <c r="AB770" s="91"/>
      <c r="AC770" s="91"/>
      <c r="AD770" s="91"/>
      <c r="AE770" s="91"/>
      <c r="AF770" s="91"/>
      <c r="AG770" s="91"/>
      <c r="AH770" s="91"/>
      <c r="AI770" s="91"/>
      <c r="AJ770" s="91"/>
      <c r="AK770" s="91"/>
      <c r="AL770" s="91"/>
      <c r="AM770" s="91"/>
      <c r="AN770" s="91"/>
      <c r="AO770" s="91"/>
      <c r="AP770" s="91"/>
      <c r="AQ770" s="91"/>
      <c r="AR770" s="91"/>
      <c r="AS770" s="91"/>
      <c r="AT770" s="91"/>
      <c r="AU770" s="91"/>
      <c r="AV770" s="91"/>
      <c r="AW770" s="91"/>
      <c r="AX770" s="91"/>
      <c r="AY770" s="91"/>
      <c r="AZ770" s="91"/>
      <c r="BA770" s="91"/>
      <c r="BB770" s="91"/>
      <c r="BC770" s="91"/>
      <c r="BD770" s="91"/>
      <c r="BE770" s="91"/>
      <c r="BF770" s="91"/>
      <c r="BG770" s="91"/>
    </row>
    <row r="771" spans="1:59" ht="15.6" x14ac:dyDescent="0.3">
      <c r="A771" s="99" t="s">
        <v>71</v>
      </c>
      <c r="B771" s="100" t="str">
        <f>VLOOKUP(A771,'CENTROS DE COSTOS'!A:D,2,0)</f>
        <v>0036-0004</v>
      </c>
      <c r="C771" s="100" t="str">
        <f>VLOOKUP(A771,'CENTROS DE COSTOS'!A:D,3,0)</f>
        <v>Wompi Centro</v>
      </c>
      <c r="D771" s="99">
        <v>11001</v>
      </c>
      <c r="E771" s="99">
        <v>3110382</v>
      </c>
      <c r="F771" s="99">
        <v>80116</v>
      </c>
      <c r="G771" s="100" t="s">
        <v>33</v>
      </c>
      <c r="H771" s="99" t="s">
        <v>618</v>
      </c>
      <c r="I771" s="99" t="s">
        <v>71</v>
      </c>
      <c r="J771" s="99" t="s">
        <v>1863</v>
      </c>
      <c r="K771" s="100" t="s">
        <v>1170</v>
      </c>
      <c r="L771" s="99" t="s">
        <v>7801</v>
      </c>
      <c r="M771" s="101">
        <v>46000.333333333343</v>
      </c>
      <c r="N771" s="101">
        <v>46002.652777777781</v>
      </c>
      <c r="O771" s="100" t="s">
        <v>35</v>
      </c>
      <c r="P771" s="100" t="s">
        <v>35</v>
      </c>
      <c r="Q771" s="99" t="s">
        <v>1414</v>
      </c>
      <c r="R771" s="99" t="s">
        <v>1415</v>
      </c>
      <c r="S771" s="99" t="s">
        <v>9886</v>
      </c>
      <c r="T771" s="99" t="s">
        <v>1172</v>
      </c>
      <c r="U771" s="99">
        <v>24</v>
      </c>
      <c r="V771" s="100" t="str">
        <f>VLOOKUP(D771,TIPOLOGIA!A:F,5,0)</f>
        <v>PRINCIPAL</v>
      </c>
      <c r="W771" s="100" t="str">
        <f>VLOOKUP(D771,TIPOLOGIA!A:F,6,0)</f>
        <v>TERRESTRE</v>
      </c>
      <c r="X771" s="99" t="s">
        <v>1198</v>
      </c>
      <c r="Y771" s="99">
        <v>1</v>
      </c>
      <c r="Z771" s="102">
        <f>IF(T771="SOPORTE_TELEFÓNICO",'TARIFAS 2025'!$B$14,IF(V771="PRINCIPAL",'TARIFAS 2025'!$B$11,IF(V771="INTERMEDIA",'TARIFAS 2025'!$C$11,IF(V771="LEJANA",'TARIFAS 2025'!$D$11))))</f>
        <v>31419</v>
      </c>
      <c r="AA771" s="102">
        <f t="shared" si="12"/>
        <v>31419</v>
      </c>
      <c r="AB771" s="91"/>
      <c r="AC771" s="91"/>
      <c r="AD771" s="91"/>
      <c r="AE771" s="91"/>
      <c r="AF771" s="91"/>
      <c r="AG771" s="91"/>
      <c r="AH771" s="91"/>
      <c r="AI771" s="91"/>
      <c r="AJ771" s="91"/>
      <c r="AK771" s="91"/>
      <c r="AL771" s="91"/>
      <c r="AM771" s="91"/>
      <c r="AN771" s="91"/>
      <c r="AO771" s="91"/>
      <c r="AP771" s="91"/>
      <c r="AQ771" s="91"/>
      <c r="AR771" s="91"/>
      <c r="AS771" s="91"/>
      <c r="AT771" s="91"/>
      <c r="AU771" s="91"/>
      <c r="AV771" s="91"/>
      <c r="AW771" s="91"/>
      <c r="AX771" s="91"/>
      <c r="AY771" s="91"/>
      <c r="AZ771" s="91"/>
      <c r="BA771" s="91"/>
      <c r="BB771" s="91"/>
      <c r="BC771" s="91"/>
      <c r="BD771" s="91"/>
      <c r="BE771" s="91"/>
      <c r="BF771" s="91"/>
      <c r="BG771" s="91"/>
    </row>
    <row r="772" spans="1:59" ht="15.6" x14ac:dyDescent="0.3">
      <c r="A772" s="99" t="s">
        <v>71</v>
      </c>
      <c r="B772" s="100" t="str">
        <f>VLOOKUP(A772,'CENTROS DE COSTOS'!A:D,2,0)</f>
        <v>0036-0004</v>
      </c>
      <c r="C772" s="100" t="str">
        <f>VLOOKUP(A772,'CENTROS DE COSTOS'!A:D,3,0)</f>
        <v>Wompi Centro</v>
      </c>
      <c r="D772" s="99">
        <v>11001</v>
      </c>
      <c r="E772" s="99">
        <v>3116503</v>
      </c>
      <c r="F772" s="99">
        <v>71161</v>
      </c>
      <c r="G772" s="100" t="s">
        <v>33</v>
      </c>
      <c r="H772" s="99" t="s">
        <v>618</v>
      </c>
      <c r="I772" s="99" t="s">
        <v>71</v>
      </c>
      <c r="J772" s="99" t="s">
        <v>6286</v>
      </c>
      <c r="K772" s="100" t="s">
        <v>1170</v>
      </c>
      <c r="L772" s="99" t="s">
        <v>7802</v>
      </c>
      <c r="M772" s="101">
        <v>46000.55</v>
      </c>
      <c r="N772" s="101">
        <v>46002.654166666667</v>
      </c>
      <c r="O772" s="100" t="s">
        <v>35</v>
      </c>
      <c r="P772" s="100" t="s">
        <v>35</v>
      </c>
      <c r="Q772" s="99" t="s">
        <v>1414</v>
      </c>
      <c r="R772" s="99" t="s">
        <v>1415</v>
      </c>
      <c r="S772" s="99" t="s">
        <v>9887</v>
      </c>
      <c r="T772" s="99" t="s">
        <v>1172</v>
      </c>
      <c r="U772" s="99">
        <v>32</v>
      </c>
      <c r="V772" s="100" t="str">
        <f>VLOOKUP(D772,TIPOLOGIA!A:F,5,0)</f>
        <v>PRINCIPAL</v>
      </c>
      <c r="W772" s="100" t="str">
        <f>VLOOKUP(D772,TIPOLOGIA!A:F,6,0)</f>
        <v>TERRESTRE</v>
      </c>
      <c r="X772" s="99" t="s">
        <v>1202</v>
      </c>
      <c r="Y772" s="99">
        <v>1</v>
      </c>
      <c r="Z772" s="102">
        <f>IF(T772="SOPORTE_TELEFÓNICO",'TARIFAS 2025'!$B$14,IF(V772="PRINCIPAL",'TARIFAS 2025'!$B$11,IF(V772="INTERMEDIA",'TARIFAS 2025'!$C$11,IF(V772="LEJANA",'TARIFAS 2025'!$D$11))))</f>
        <v>31419</v>
      </c>
      <c r="AA772" s="102">
        <f t="shared" si="12"/>
        <v>31419</v>
      </c>
      <c r="AB772" s="91"/>
      <c r="AC772" s="91"/>
      <c r="AD772" s="91"/>
      <c r="AE772" s="91"/>
      <c r="AF772" s="91"/>
      <c r="AG772" s="91"/>
      <c r="AH772" s="91"/>
      <c r="AI772" s="91"/>
      <c r="AJ772" s="91"/>
      <c r="AK772" s="91"/>
      <c r="AL772" s="91"/>
      <c r="AM772" s="91"/>
      <c r="AN772" s="91"/>
      <c r="AO772" s="91"/>
      <c r="AP772" s="91"/>
      <c r="AQ772" s="91"/>
      <c r="AR772" s="91"/>
      <c r="AS772" s="91"/>
      <c r="AT772" s="91"/>
      <c r="AU772" s="91"/>
      <c r="AV772" s="91"/>
      <c r="AW772" s="91"/>
      <c r="AX772" s="91"/>
      <c r="AY772" s="91"/>
      <c r="AZ772" s="91"/>
      <c r="BA772" s="91"/>
      <c r="BB772" s="91"/>
      <c r="BC772" s="91"/>
      <c r="BD772" s="91"/>
      <c r="BE772" s="91"/>
      <c r="BF772" s="91"/>
      <c r="BG772" s="91"/>
    </row>
    <row r="773" spans="1:59" ht="15.6" x14ac:dyDescent="0.3">
      <c r="A773" s="99" t="s">
        <v>71</v>
      </c>
      <c r="B773" s="100" t="str">
        <f>VLOOKUP(A773,'CENTROS DE COSTOS'!A:D,2,0)</f>
        <v>0036-0004</v>
      </c>
      <c r="C773" s="100" t="str">
        <f>VLOOKUP(A773,'CENTROS DE COSTOS'!A:D,3,0)</f>
        <v>Wompi Centro</v>
      </c>
      <c r="D773" s="99">
        <v>11001</v>
      </c>
      <c r="E773" s="99">
        <v>3117436</v>
      </c>
      <c r="F773" s="99">
        <v>74388</v>
      </c>
      <c r="G773" s="100" t="s">
        <v>33</v>
      </c>
      <c r="H773" s="99" t="s">
        <v>618</v>
      </c>
      <c r="I773" s="99" t="s">
        <v>71</v>
      </c>
      <c r="J773" s="99" t="s">
        <v>6287</v>
      </c>
      <c r="K773" s="100" t="s">
        <v>1170</v>
      </c>
      <c r="L773" s="99" t="s">
        <v>7803</v>
      </c>
      <c r="M773" s="101">
        <v>46000.622916666667</v>
      </c>
      <c r="N773" s="101">
        <v>46002.655555555553</v>
      </c>
      <c r="O773" s="100" t="s">
        <v>35</v>
      </c>
      <c r="P773" s="100" t="s">
        <v>35</v>
      </c>
      <c r="Q773" s="99" t="s">
        <v>1414</v>
      </c>
      <c r="R773" s="99" t="s">
        <v>1415</v>
      </c>
      <c r="S773" s="99" t="s">
        <v>9888</v>
      </c>
      <c r="T773" s="99" t="s">
        <v>1172</v>
      </c>
      <c r="U773" s="99">
        <v>16</v>
      </c>
      <c r="V773" s="100" t="str">
        <f>VLOOKUP(D773,TIPOLOGIA!A:F,5,0)</f>
        <v>PRINCIPAL</v>
      </c>
      <c r="W773" s="100" t="str">
        <f>VLOOKUP(D773,TIPOLOGIA!A:F,6,0)</f>
        <v>TERRESTRE</v>
      </c>
      <c r="X773" s="99" t="s">
        <v>1857</v>
      </c>
      <c r="Y773" s="99">
        <v>1</v>
      </c>
      <c r="Z773" s="102">
        <f>IF(T773="SOPORTE_TELEFÓNICO",'TARIFAS 2025'!$B$14,IF(V773="PRINCIPAL",'TARIFAS 2025'!$B$11,IF(V773="INTERMEDIA",'TARIFAS 2025'!$C$11,IF(V773="LEJANA",'TARIFAS 2025'!$D$11))))</f>
        <v>31419</v>
      </c>
      <c r="AA773" s="102">
        <f t="shared" si="12"/>
        <v>31419</v>
      </c>
      <c r="AB773" s="91"/>
      <c r="AC773" s="91"/>
      <c r="AD773" s="91"/>
      <c r="AE773" s="91"/>
      <c r="AF773" s="91"/>
      <c r="AG773" s="91"/>
      <c r="AH773" s="91"/>
      <c r="AI773" s="91"/>
      <c r="AJ773" s="91"/>
      <c r="AK773" s="91"/>
      <c r="AL773" s="91"/>
      <c r="AM773" s="91"/>
      <c r="AN773" s="91"/>
      <c r="AO773" s="91"/>
      <c r="AP773" s="91"/>
      <c r="AQ773" s="91"/>
      <c r="AR773" s="91"/>
      <c r="AS773" s="91"/>
      <c r="AT773" s="91"/>
      <c r="AU773" s="91"/>
      <c r="AV773" s="91"/>
      <c r="AW773" s="91"/>
      <c r="AX773" s="91"/>
      <c r="AY773" s="91"/>
      <c r="AZ773" s="91"/>
      <c r="BA773" s="91"/>
      <c r="BB773" s="91"/>
      <c r="BC773" s="91"/>
      <c r="BD773" s="91"/>
      <c r="BE773" s="91"/>
      <c r="BF773" s="91"/>
      <c r="BG773" s="91"/>
    </row>
    <row r="774" spans="1:59" ht="15.6" x14ac:dyDescent="0.3">
      <c r="A774" s="99" t="s">
        <v>71</v>
      </c>
      <c r="B774" s="100" t="str">
        <f>VLOOKUP(A774,'CENTROS DE COSTOS'!A:D,2,0)</f>
        <v>0036-0004</v>
      </c>
      <c r="C774" s="100" t="str">
        <f>VLOOKUP(A774,'CENTROS DE COSTOS'!A:D,3,0)</f>
        <v>Wompi Centro</v>
      </c>
      <c r="D774" s="99">
        <v>11001</v>
      </c>
      <c r="E774" s="99">
        <v>3124602</v>
      </c>
      <c r="F774" s="99">
        <v>45629</v>
      </c>
      <c r="G774" s="100" t="s">
        <v>33</v>
      </c>
      <c r="H774" s="99" t="s">
        <v>618</v>
      </c>
      <c r="I774" s="99" t="s">
        <v>71</v>
      </c>
      <c r="J774" s="99" t="s">
        <v>6288</v>
      </c>
      <c r="K774" s="100" t="s">
        <v>1170</v>
      </c>
      <c r="L774" s="99" t="s">
        <v>7804</v>
      </c>
      <c r="M774" s="101">
        <v>46002.333333333343</v>
      </c>
      <c r="N774" s="101">
        <v>46002.65625</v>
      </c>
      <c r="O774" s="100" t="s">
        <v>35</v>
      </c>
      <c r="P774" s="100" t="s">
        <v>35</v>
      </c>
      <c r="Q774" s="99" t="s">
        <v>1414</v>
      </c>
      <c r="R774" s="99" t="s">
        <v>1415</v>
      </c>
      <c r="S774" s="99" t="s">
        <v>9889</v>
      </c>
      <c r="T774" s="99" t="s">
        <v>1172</v>
      </c>
      <c r="U774" s="99">
        <v>40</v>
      </c>
      <c r="V774" s="100" t="str">
        <f>VLOOKUP(D774,TIPOLOGIA!A:F,5,0)</f>
        <v>PRINCIPAL</v>
      </c>
      <c r="W774" s="100" t="str">
        <f>VLOOKUP(D774,TIPOLOGIA!A:F,6,0)</f>
        <v>TERRESTRE</v>
      </c>
      <c r="X774" s="99" t="s">
        <v>1198</v>
      </c>
      <c r="Y774" s="99">
        <v>1</v>
      </c>
      <c r="Z774" s="102">
        <f>IF(T774="SOPORTE_TELEFÓNICO",'TARIFAS 2025'!$B$14,IF(V774="PRINCIPAL",'TARIFAS 2025'!$B$11,IF(V774="INTERMEDIA",'TARIFAS 2025'!$C$11,IF(V774="LEJANA",'TARIFAS 2025'!$D$11))))</f>
        <v>31419</v>
      </c>
      <c r="AA774" s="102">
        <f t="shared" si="12"/>
        <v>31419</v>
      </c>
      <c r="AB774" s="91"/>
      <c r="AC774" s="91"/>
      <c r="AD774" s="91"/>
      <c r="AE774" s="91"/>
      <c r="AF774" s="91"/>
      <c r="AG774" s="91"/>
      <c r="AH774" s="91"/>
      <c r="AI774" s="91"/>
      <c r="AJ774" s="91"/>
      <c r="AK774" s="91"/>
      <c r="AL774" s="91"/>
      <c r="AM774" s="91"/>
      <c r="AN774" s="91"/>
      <c r="AO774" s="91"/>
      <c r="AP774" s="91"/>
      <c r="AQ774" s="91"/>
      <c r="AR774" s="91"/>
      <c r="AS774" s="91"/>
      <c r="AT774" s="91"/>
      <c r="AU774" s="91"/>
      <c r="AV774" s="91"/>
      <c r="AW774" s="91"/>
      <c r="AX774" s="91"/>
      <c r="AY774" s="91"/>
      <c r="AZ774" s="91"/>
      <c r="BA774" s="91"/>
      <c r="BB774" s="91"/>
      <c r="BC774" s="91"/>
      <c r="BD774" s="91"/>
      <c r="BE774" s="91"/>
      <c r="BF774" s="91"/>
      <c r="BG774" s="91"/>
    </row>
    <row r="775" spans="1:59" ht="15.6" x14ac:dyDescent="0.3">
      <c r="A775" s="99" t="s">
        <v>77</v>
      </c>
      <c r="B775" s="100" t="str">
        <f>VLOOKUP(A775,'CENTROS DE COSTOS'!A:D,2,0)</f>
        <v>0036-0003</v>
      </c>
      <c r="C775" s="100" t="str">
        <f>VLOOKUP(A775,'CENTROS DE COSTOS'!A:D,3,0)</f>
        <v>Wompi Suroccidente</v>
      </c>
      <c r="D775" s="99">
        <v>19001</v>
      </c>
      <c r="E775" s="99">
        <v>3106415</v>
      </c>
      <c r="F775" s="99">
        <v>81288</v>
      </c>
      <c r="G775" s="100" t="s">
        <v>33</v>
      </c>
      <c r="H775" s="99" t="s">
        <v>498</v>
      </c>
      <c r="I775" s="99" t="s">
        <v>93</v>
      </c>
      <c r="J775" s="99" t="s">
        <v>1570</v>
      </c>
      <c r="K775" s="100" t="s">
        <v>1170</v>
      </c>
      <c r="L775" s="99" t="s">
        <v>7805</v>
      </c>
      <c r="M775" s="101">
        <v>45996.370138888888</v>
      </c>
      <c r="N775" s="101">
        <v>46002.65902777778</v>
      </c>
      <c r="O775" s="100" t="s">
        <v>35</v>
      </c>
      <c r="P775" s="100" t="s">
        <v>35</v>
      </c>
      <c r="Q775" s="99" t="s">
        <v>1414</v>
      </c>
      <c r="R775" s="99" t="s">
        <v>1415</v>
      </c>
      <c r="S775" s="99" t="s">
        <v>9890</v>
      </c>
      <c r="T775" s="99" t="s">
        <v>1172</v>
      </c>
      <c r="U775" s="99">
        <v>16</v>
      </c>
      <c r="V775" s="100" t="str">
        <f>VLOOKUP(D775,TIPOLOGIA!A:F,5,0)</f>
        <v>LEJANA</v>
      </c>
      <c r="W775" s="100" t="str">
        <f>VLOOKUP(D775,TIPOLOGIA!A:F,6,0)</f>
        <v>TERRESTRE</v>
      </c>
      <c r="X775" s="99" t="s">
        <v>1194</v>
      </c>
      <c r="Y775" s="99">
        <v>1</v>
      </c>
      <c r="Z775" s="102">
        <f>IF(T775="SOPORTE_TELEFÓNICO",'TARIFAS 2025'!$B$14,IF(V775="PRINCIPAL",'TARIFAS 2025'!$B$11,IF(V775="INTERMEDIA",'TARIFAS 2025'!$C$11,IF(V775="LEJANA",'TARIFAS 2025'!$D$11))))</f>
        <v>40250</v>
      </c>
      <c r="AA775" s="102">
        <f t="shared" si="12"/>
        <v>40250</v>
      </c>
      <c r="AB775" s="91"/>
      <c r="AC775" s="91"/>
      <c r="AD775" s="91"/>
      <c r="AE775" s="91"/>
      <c r="AF775" s="91"/>
      <c r="AG775" s="91"/>
      <c r="AH775" s="91"/>
      <c r="AI775" s="91"/>
      <c r="AJ775" s="91"/>
      <c r="AK775" s="91"/>
      <c r="AL775" s="91"/>
      <c r="AM775" s="91"/>
      <c r="AN775" s="91"/>
      <c r="AO775" s="91"/>
      <c r="AP775" s="91"/>
      <c r="AQ775" s="91"/>
      <c r="AR775" s="91"/>
      <c r="AS775" s="91"/>
      <c r="AT775" s="91"/>
      <c r="AU775" s="91"/>
      <c r="AV775" s="91"/>
      <c r="AW775" s="91"/>
      <c r="AX775" s="91"/>
      <c r="AY775" s="91"/>
      <c r="AZ775" s="91"/>
      <c r="BA775" s="91"/>
      <c r="BB775" s="91"/>
      <c r="BC775" s="91"/>
      <c r="BD775" s="91"/>
      <c r="BE775" s="91"/>
      <c r="BF775" s="91"/>
      <c r="BG775" s="91"/>
    </row>
    <row r="776" spans="1:59" ht="15.6" x14ac:dyDescent="0.3">
      <c r="A776" s="99" t="s">
        <v>71</v>
      </c>
      <c r="B776" s="100" t="str">
        <f>VLOOKUP(A776,'CENTROS DE COSTOS'!A:D,2,0)</f>
        <v>0036-0004</v>
      </c>
      <c r="C776" s="100" t="str">
        <f>VLOOKUP(A776,'CENTROS DE COSTOS'!A:D,3,0)</f>
        <v>Wompi Centro</v>
      </c>
      <c r="D776" s="99">
        <v>11001</v>
      </c>
      <c r="E776" s="99">
        <v>3116782</v>
      </c>
      <c r="F776" s="99">
        <v>70543</v>
      </c>
      <c r="G776" s="100" t="s">
        <v>33</v>
      </c>
      <c r="H776" s="99" t="s">
        <v>618</v>
      </c>
      <c r="I776" s="99" t="s">
        <v>71</v>
      </c>
      <c r="J776" s="99" t="s">
        <v>6289</v>
      </c>
      <c r="K776" s="100" t="s">
        <v>1170</v>
      </c>
      <c r="L776" s="99" t="s">
        <v>7806</v>
      </c>
      <c r="M776" s="101">
        <v>46000.613888888889</v>
      </c>
      <c r="N776" s="101">
        <v>46002.661805555559</v>
      </c>
      <c r="O776" s="100" t="s">
        <v>35</v>
      </c>
      <c r="P776" s="100" t="s">
        <v>35</v>
      </c>
      <c r="Q776" s="99" t="s">
        <v>1414</v>
      </c>
      <c r="R776" s="99" t="s">
        <v>1415</v>
      </c>
      <c r="S776" s="99" t="s">
        <v>9891</v>
      </c>
      <c r="T776" s="99" t="s">
        <v>1172</v>
      </c>
      <c r="U776" s="99">
        <v>40</v>
      </c>
      <c r="V776" s="100" t="str">
        <f>VLOOKUP(D776,TIPOLOGIA!A:F,5,0)</f>
        <v>PRINCIPAL</v>
      </c>
      <c r="W776" s="100" t="str">
        <f>VLOOKUP(D776,TIPOLOGIA!A:F,6,0)</f>
        <v>TERRESTRE</v>
      </c>
      <c r="X776" s="99" t="s">
        <v>1359</v>
      </c>
      <c r="Y776" s="99">
        <v>1</v>
      </c>
      <c r="Z776" s="102">
        <f>IF(T776="SOPORTE_TELEFÓNICO",'TARIFAS 2025'!$B$14,IF(V776="PRINCIPAL",'TARIFAS 2025'!$B$11,IF(V776="INTERMEDIA",'TARIFAS 2025'!$C$11,IF(V776="LEJANA",'TARIFAS 2025'!$D$11))))</f>
        <v>31419</v>
      </c>
      <c r="AA776" s="102">
        <f t="shared" si="12"/>
        <v>31419</v>
      </c>
      <c r="AB776" s="91"/>
      <c r="AC776" s="91"/>
      <c r="AD776" s="91"/>
      <c r="AE776" s="91"/>
      <c r="AF776" s="91"/>
      <c r="AG776" s="91"/>
      <c r="AH776" s="91"/>
      <c r="AI776" s="91"/>
      <c r="AJ776" s="91"/>
      <c r="AK776" s="91"/>
      <c r="AL776" s="91"/>
      <c r="AM776" s="91"/>
      <c r="AN776" s="91"/>
      <c r="AO776" s="91"/>
      <c r="AP776" s="91"/>
      <c r="AQ776" s="91"/>
      <c r="AR776" s="91"/>
      <c r="AS776" s="91"/>
      <c r="AT776" s="91"/>
      <c r="AU776" s="91"/>
      <c r="AV776" s="91"/>
      <c r="AW776" s="91"/>
      <c r="AX776" s="91"/>
      <c r="AY776" s="91"/>
      <c r="AZ776" s="91"/>
      <c r="BA776" s="91"/>
      <c r="BB776" s="91"/>
      <c r="BC776" s="91"/>
      <c r="BD776" s="91"/>
      <c r="BE776" s="91"/>
      <c r="BF776" s="91"/>
      <c r="BG776" s="91"/>
    </row>
    <row r="777" spans="1:59" ht="15.6" x14ac:dyDescent="0.3">
      <c r="A777" s="99" t="s">
        <v>91</v>
      </c>
      <c r="B777" s="100" t="str">
        <f>VLOOKUP(A777,'CENTROS DE COSTOS'!A:D,2,0)</f>
        <v>0036-0003</v>
      </c>
      <c r="C777" s="100" t="str">
        <f>VLOOKUP(A777,'CENTROS DE COSTOS'!A:D,3,0)</f>
        <v>Wompi Suroccidente</v>
      </c>
      <c r="D777" s="99">
        <v>52001</v>
      </c>
      <c r="E777" s="99">
        <v>3121290</v>
      </c>
      <c r="F777" s="99">
        <v>29177</v>
      </c>
      <c r="G777" s="100" t="s">
        <v>33</v>
      </c>
      <c r="H777" s="99" t="s">
        <v>133</v>
      </c>
      <c r="I777" s="99" t="s">
        <v>91</v>
      </c>
      <c r="J777" s="99" t="s">
        <v>6290</v>
      </c>
      <c r="K777" s="100" t="s">
        <v>1170</v>
      </c>
      <c r="L777" s="99" t="s">
        <v>7807</v>
      </c>
      <c r="M777" s="101">
        <v>46001.472916666673</v>
      </c>
      <c r="N777" s="101">
        <v>46002.667361111111</v>
      </c>
      <c r="O777" s="100" t="s">
        <v>35</v>
      </c>
      <c r="P777" s="100" t="s">
        <v>35</v>
      </c>
      <c r="Q777" s="99" t="s">
        <v>1414</v>
      </c>
      <c r="R777" s="99" t="s">
        <v>1415</v>
      </c>
      <c r="S777" s="99" t="s">
        <v>9892</v>
      </c>
      <c r="T777" s="99" t="s">
        <v>1172</v>
      </c>
      <c r="U777" s="99">
        <v>16</v>
      </c>
      <c r="V777" s="100" t="str">
        <f>VLOOKUP(D777,TIPOLOGIA!A:F,5,0)</f>
        <v>PRINCIPAL</v>
      </c>
      <c r="W777" s="100" t="str">
        <f>VLOOKUP(D777,TIPOLOGIA!A:F,6,0)</f>
        <v>TERRESTRE</v>
      </c>
      <c r="X777" s="99" t="s">
        <v>1190</v>
      </c>
      <c r="Y777" s="99">
        <v>1</v>
      </c>
      <c r="Z777" s="102">
        <f>IF(T777="SOPORTE_TELEFÓNICO",'TARIFAS 2025'!$B$14,IF(V777="PRINCIPAL",'TARIFAS 2025'!$B$11,IF(V777="INTERMEDIA",'TARIFAS 2025'!$C$11,IF(V777="LEJANA",'TARIFAS 2025'!$D$11))))</f>
        <v>31419</v>
      </c>
      <c r="AA777" s="102">
        <f t="shared" si="12"/>
        <v>31419</v>
      </c>
      <c r="AB777" s="91"/>
      <c r="AC777" s="91"/>
      <c r="AD777" s="91"/>
      <c r="AE777" s="91"/>
      <c r="AF777" s="91"/>
      <c r="AG777" s="91"/>
      <c r="AH777" s="91"/>
      <c r="AI777" s="91"/>
      <c r="AJ777" s="91"/>
      <c r="AK777" s="91"/>
      <c r="AL777" s="91"/>
      <c r="AM777" s="91"/>
      <c r="AN777" s="91"/>
      <c r="AO777" s="91"/>
      <c r="AP777" s="91"/>
      <c r="AQ777" s="91"/>
      <c r="AR777" s="91"/>
      <c r="AS777" s="91"/>
      <c r="AT777" s="91"/>
      <c r="AU777" s="91"/>
      <c r="AV777" s="91"/>
      <c r="AW777" s="91"/>
      <c r="AX777" s="91"/>
      <c r="AY777" s="91"/>
      <c r="AZ777" s="91"/>
      <c r="BA777" s="91"/>
      <c r="BB777" s="91"/>
      <c r="BC777" s="91"/>
      <c r="BD777" s="91"/>
      <c r="BE777" s="91"/>
      <c r="BF777" s="91"/>
      <c r="BG777" s="91"/>
    </row>
    <row r="778" spans="1:59" ht="15.6" x14ac:dyDescent="0.3">
      <c r="A778" s="99" t="s">
        <v>81</v>
      </c>
      <c r="B778" s="100" t="str">
        <f>VLOOKUP(A778,'CENTROS DE COSTOS'!A:D,2,0)</f>
        <v>0036-0007</v>
      </c>
      <c r="C778" s="100" t="str">
        <f>VLOOKUP(A778,'CENTROS DE COSTOS'!A:D,3,0)</f>
        <v>Wompi Santander</v>
      </c>
      <c r="D778" s="99">
        <v>54001</v>
      </c>
      <c r="E778" s="99">
        <v>3120467</v>
      </c>
      <c r="F778" s="99">
        <v>15006</v>
      </c>
      <c r="G778" s="100" t="s">
        <v>33</v>
      </c>
      <c r="H778" s="99" t="s">
        <v>891</v>
      </c>
      <c r="I778" s="99" t="s">
        <v>81</v>
      </c>
      <c r="J778" s="99" t="s">
        <v>2141</v>
      </c>
      <c r="K778" s="100" t="s">
        <v>1170</v>
      </c>
      <c r="L778" s="99" t="s">
        <v>7808</v>
      </c>
      <c r="M778" s="101">
        <v>46001.413888888892</v>
      </c>
      <c r="N778" s="101">
        <v>46002.669444444437</v>
      </c>
      <c r="O778" s="100" t="s">
        <v>35</v>
      </c>
      <c r="P778" s="100" t="s">
        <v>35</v>
      </c>
      <c r="Q778" s="99" t="s">
        <v>1414</v>
      </c>
      <c r="R778" s="99" t="s">
        <v>1415</v>
      </c>
      <c r="S778" s="99" t="s">
        <v>9893</v>
      </c>
      <c r="T778" s="99" t="s">
        <v>1172</v>
      </c>
      <c r="U778" s="99">
        <v>64</v>
      </c>
      <c r="V778" s="100" t="str">
        <f>VLOOKUP(D778,TIPOLOGIA!A:F,5,0)</f>
        <v>PRINCIPAL</v>
      </c>
      <c r="W778" s="100" t="str">
        <f>VLOOKUP(D778,TIPOLOGIA!A:F,6,0)</f>
        <v>TERRESTRE</v>
      </c>
      <c r="X778" s="99" t="s">
        <v>1302</v>
      </c>
      <c r="Y778" s="99">
        <v>1</v>
      </c>
      <c r="Z778" s="102">
        <f>IF(T778="SOPORTE_TELEFÓNICO",'TARIFAS 2025'!$B$14,IF(V778="PRINCIPAL",'TARIFAS 2025'!$B$11,IF(V778="INTERMEDIA",'TARIFAS 2025'!$C$11,IF(V778="LEJANA",'TARIFAS 2025'!$D$11))))</f>
        <v>31419</v>
      </c>
      <c r="AA778" s="102">
        <f t="shared" si="12"/>
        <v>31419</v>
      </c>
      <c r="AB778" s="91"/>
      <c r="AC778" s="91"/>
      <c r="AD778" s="91"/>
      <c r="AE778" s="91"/>
      <c r="AF778" s="91"/>
      <c r="AG778" s="91"/>
      <c r="AH778" s="91"/>
      <c r="AI778" s="91"/>
      <c r="AJ778" s="91"/>
      <c r="AK778" s="91"/>
      <c r="AL778" s="91"/>
      <c r="AM778" s="91"/>
      <c r="AN778" s="91"/>
      <c r="AO778" s="91"/>
      <c r="AP778" s="91"/>
      <c r="AQ778" s="91"/>
      <c r="AR778" s="91"/>
      <c r="AS778" s="91"/>
      <c r="AT778" s="91"/>
      <c r="AU778" s="91"/>
      <c r="AV778" s="91"/>
      <c r="AW778" s="91"/>
      <c r="AX778" s="91"/>
      <c r="AY778" s="91"/>
      <c r="AZ778" s="91"/>
      <c r="BA778" s="91"/>
      <c r="BB778" s="91"/>
      <c r="BC778" s="91"/>
      <c r="BD778" s="91"/>
      <c r="BE778" s="91"/>
      <c r="BF778" s="91"/>
      <c r="BG778" s="91"/>
    </row>
    <row r="779" spans="1:59" ht="15.6" x14ac:dyDescent="0.3">
      <c r="A779" s="99" t="s">
        <v>65</v>
      </c>
      <c r="B779" s="100" t="str">
        <f>VLOOKUP(A779,'CENTROS DE COSTOS'!A:D,2,0)</f>
        <v>0036-0005</v>
      </c>
      <c r="C779" s="100" t="str">
        <f>VLOOKUP(A779,'CENTROS DE COSTOS'!A:D,3,0)</f>
        <v>Wompi Noroccidente</v>
      </c>
      <c r="D779" s="99">
        <v>5490</v>
      </c>
      <c r="E779" s="99">
        <v>3046677</v>
      </c>
      <c r="F779" s="99">
        <v>82104</v>
      </c>
      <c r="G779" s="100" t="s">
        <v>33</v>
      </c>
      <c r="H779" s="99" t="s">
        <v>120</v>
      </c>
      <c r="I779" s="99" t="s">
        <v>204</v>
      </c>
      <c r="J779" s="99" t="s">
        <v>6291</v>
      </c>
      <c r="K779" s="100" t="s">
        <v>1170</v>
      </c>
      <c r="L779" s="99" t="s">
        <v>7809</v>
      </c>
      <c r="M779" s="101">
        <v>45982.55972222222</v>
      </c>
      <c r="N779" s="101">
        <v>46002.670138888891</v>
      </c>
      <c r="O779" s="100" t="s">
        <v>35</v>
      </c>
      <c r="P779" s="100" t="s">
        <v>35</v>
      </c>
      <c r="Q779" s="99" t="s">
        <v>1414</v>
      </c>
      <c r="R779" s="99" t="s">
        <v>1415</v>
      </c>
      <c r="S779" s="99" t="s">
        <v>9894</v>
      </c>
      <c r="T779" s="99" t="s">
        <v>1416</v>
      </c>
      <c r="U779" s="99">
        <v>16</v>
      </c>
      <c r="V779" s="100" t="str">
        <f>VLOOKUP(D779,TIPOLOGIA!A:F,5,0)</f>
        <v>INTERMEDIA</v>
      </c>
      <c r="W779" s="100" t="str">
        <f>VLOOKUP(D779,TIPOLOGIA!A:F,6,0)</f>
        <v>TERRESTRE</v>
      </c>
      <c r="X779" s="99" t="s">
        <v>1417</v>
      </c>
      <c r="Y779" s="99">
        <v>1</v>
      </c>
      <c r="Z779" s="102">
        <f>IF(T779="SOPORTE_TELEFÓNICO",'TARIFAS 2025'!$B$14,IF(V779="PRINCIPAL",'TARIFAS 2025'!$B$11,IF(V779="INTERMEDIA",'TARIFAS 2025'!$C$11,IF(V779="LEJANA",'TARIFAS 2025'!$D$11))))</f>
        <v>36351</v>
      </c>
      <c r="AA779" s="102">
        <f t="shared" si="12"/>
        <v>36351</v>
      </c>
      <c r="AB779" s="91"/>
      <c r="AC779" s="91"/>
      <c r="AD779" s="91"/>
      <c r="AE779" s="91"/>
      <c r="AF779" s="91"/>
      <c r="AG779" s="91"/>
      <c r="AH779" s="91"/>
      <c r="AI779" s="91"/>
      <c r="AJ779" s="91"/>
      <c r="AK779" s="91"/>
      <c r="AL779" s="91"/>
      <c r="AM779" s="91"/>
      <c r="AN779" s="91"/>
      <c r="AO779" s="91"/>
      <c r="AP779" s="91"/>
      <c r="AQ779" s="91"/>
      <c r="AR779" s="91"/>
      <c r="AS779" s="91"/>
      <c r="AT779" s="91"/>
      <c r="AU779" s="91"/>
      <c r="AV779" s="91"/>
      <c r="AW779" s="91"/>
      <c r="AX779" s="91"/>
      <c r="AY779" s="91"/>
      <c r="AZ779" s="91"/>
      <c r="BA779" s="91"/>
      <c r="BB779" s="91"/>
      <c r="BC779" s="91"/>
      <c r="BD779" s="91"/>
      <c r="BE779" s="91"/>
      <c r="BF779" s="91"/>
      <c r="BG779" s="91"/>
    </row>
    <row r="780" spans="1:59" ht="15.6" x14ac:dyDescent="0.3">
      <c r="A780" s="99" t="s">
        <v>91</v>
      </c>
      <c r="B780" s="100" t="str">
        <f>VLOOKUP(A780,'CENTROS DE COSTOS'!A:D,2,0)</f>
        <v>0036-0003</v>
      </c>
      <c r="C780" s="100" t="str">
        <f>VLOOKUP(A780,'CENTROS DE COSTOS'!A:D,3,0)</f>
        <v>Wompi Suroccidente</v>
      </c>
      <c r="D780" s="99">
        <v>52036</v>
      </c>
      <c r="E780" s="99">
        <v>3101533</v>
      </c>
      <c r="F780" s="99">
        <v>35860</v>
      </c>
      <c r="G780" s="100" t="s">
        <v>33</v>
      </c>
      <c r="H780" s="99" t="s">
        <v>133</v>
      </c>
      <c r="I780" s="99" t="s">
        <v>842</v>
      </c>
      <c r="J780" s="99" t="s">
        <v>6292</v>
      </c>
      <c r="K780" s="100" t="s">
        <v>1170</v>
      </c>
      <c r="L780" s="99" t="s">
        <v>7810</v>
      </c>
      <c r="M780" s="101">
        <v>45995.398611111108</v>
      </c>
      <c r="N780" s="101">
        <v>46002.671527777777</v>
      </c>
      <c r="O780" s="100" t="s">
        <v>35</v>
      </c>
      <c r="P780" s="100" t="s">
        <v>35</v>
      </c>
      <c r="Q780" s="99" t="s">
        <v>1414</v>
      </c>
      <c r="R780" s="99" t="s">
        <v>1415</v>
      </c>
      <c r="S780" s="99" t="s">
        <v>9895</v>
      </c>
      <c r="T780" s="99" t="s">
        <v>1416</v>
      </c>
      <c r="U780" s="99">
        <v>56</v>
      </c>
      <c r="V780" s="100" t="str">
        <f>VLOOKUP(D780,TIPOLOGIA!A:F,5,0)</f>
        <v>INTERMEDIA</v>
      </c>
      <c r="W780" s="100" t="str">
        <f>VLOOKUP(D780,TIPOLOGIA!A:F,6,0)</f>
        <v>TERRESTRE</v>
      </c>
      <c r="X780" s="99" t="s">
        <v>1464</v>
      </c>
      <c r="Y780" s="99">
        <v>1</v>
      </c>
      <c r="Z780" s="102">
        <f>IF(T780="SOPORTE_TELEFÓNICO",'TARIFAS 2025'!$B$14,IF(V780="PRINCIPAL",'TARIFAS 2025'!$B$11,IF(V780="INTERMEDIA",'TARIFAS 2025'!$C$11,IF(V780="LEJANA",'TARIFAS 2025'!$D$11))))</f>
        <v>36351</v>
      </c>
      <c r="AA780" s="102">
        <f t="shared" si="12"/>
        <v>36351</v>
      </c>
      <c r="AB780" s="91"/>
      <c r="AC780" s="91"/>
      <c r="AD780" s="91"/>
      <c r="AE780" s="91"/>
      <c r="AF780" s="91"/>
      <c r="AG780" s="91"/>
      <c r="AH780" s="91"/>
      <c r="AI780" s="91"/>
      <c r="AJ780" s="91"/>
      <c r="AK780" s="91"/>
      <c r="AL780" s="91"/>
      <c r="AM780" s="91"/>
      <c r="AN780" s="91"/>
      <c r="AO780" s="91"/>
      <c r="AP780" s="91"/>
      <c r="AQ780" s="91"/>
      <c r="AR780" s="91"/>
      <c r="AS780" s="91"/>
      <c r="AT780" s="91"/>
      <c r="AU780" s="91"/>
      <c r="AV780" s="91"/>
      <c r="AW780" s="91"/>
      <c r="AX780" s="91"/>
      <c r="AY780" s="91"/>
      <c r="AZ780" s="91"/>
      <c r="BA780" s="91"/>
      <c r="BB780" s="91"/>
      <c r="BC780" s="91"/>
      <c r="BD780" s="91"/>
      <c r="BE780" s="91"/>
      <c r="BF780" s="91"/>
      <c r="BG780" s="91"/>
    </row>
    <row r="781" spans="1:59" ht="15.6" x14ac:dyDescent="0.3">
      <c r="A781" s="99" t="s">
        <v>71</v>
      </c>
      <c r="B781" s="100" t="str">
        <f>VLOOKUP(A781,'CENTROS DE COSTOS'!A:D,2,0)</f>
        <v>0036-0004</v>
      </c>
      <c r="C781" s="100" t="str">
        <f>VLOOKUP(A781,'CENTROS DE COSTOS'!A:D,3,0)</f>
        <v>Wompi Centro</v>
      </c>
      <c r="D781" s="99">
        <v>25486</v>
      </c>
      <c r="E781" s="99">
        <v>3110337</v>
      </c>
      <c r="F781" s="99">
        <v>63013</v>
      </c>
      <c r="G781" s="100" t="s">
        <v>33</v>
      </c>
      <c r="H781" s="99" t="s">
        <v>618</v>
      </c>
      <c r="I781" s="99" t="s">
        <v>677</v>
      </c>
      <c r="J781" s="99" t="s">
        <v>6293</v>
      </c>
      <c r="K781" s="100" t="s">
        <v>1170</v>
      </c>
      <c r="L781" s="99" t="s">
        <v>7811</v>
      </c>
      <c r="M781" s="101">
        <v>46000.333333333343</v>
      </c>
      <c r="N781" s="101">
        <v>46002.67291666667</v>
      </c>
      <c r="O781" s="100" t="s">
        <v>35</v>
      </c>
      <c r="P781" s="100" t="s">
        <v>35</v>
      </c>
      <c r="Q781" s="99" t="s">
        <v>1414</v>
      </c>
      <c r="R781" s="99" t="s">
        <v>1415</v>
      </c>
      <c r="S781" s="99" t="s">
        <v>9896</v>
      </c>
      <c r="T781" s="99" t="s">
        <v>1416</v>
      </c>
      <c r="U781" s="99">
        <v>48</v>
      </c>
      <c r="V781" s="100" t="str">
        <f>VLOOKUP(D781,TIPOLOGIA!A:F,5,0)</f>
        <v>INTERMEDIA</v>
      </c>
      <c r="W781" s="100" t="str">
        <f>VLOOKUP(D781,TIPOLOGIA!A:F,6,0)</f>
        <v>TERRESTRE</v>
      </c>
      <c r="X781" s="99" t="s">
        <v>2257</v>
      </c>
      <c r="Y781" s="99">
        <v>1</v>
      </c>
      <c r="Z781" s="102">
        <f>IF(T781="SOPORTE_TELEFÓNICO",'TARIFAS 2025'!$B$14,IF(V781="PRINCIPAL",'TARIFAS 2025'!$B$11,IF(V781="INTERMEDIA",'TARIFAS 2025'!$C$11,IF(V781="LEJANA",'TARIFAS 2025'!$D$11))))</f>
        <v>36351</v>
      </c>
      <c r="AA781" s="102">
        <f t="shared" si="12"/>
        <v>36351</v>
      </c>
      <c r="AB781" s="91"/>
      <c r="AC781" s="91"/>
      <c r="AD781" s="91"/>
      <c r="AE781" s="91"/>
      <c r="AF781" s="91"/>
      <c r="AG781" s="91"/>
      <c r="AH781" s="91"/>
      <c r="AI781" s="91"/>
      <c r="AJ781" s="91"/>
      <c r="AK781" s="91"/>
      <c r="AL781" s="91"/>
      <c r="AM781" s="91"/>
      <c r="AN781" s="91"/>
      <c r="AO781" s="91"/>
      <c r="AP781" s="91"/>
      <c r="AQ781" s="91"/>
      <c r="AR781" s="91"/>
      <c r="AS781" s="91"/>
      <c r="AT781" s="91"/>
      <c r="AU781" s="91"/>
      <c r="AV781" s="91"/>
      <c r="AW781" s="91"/>
      <c r="AX781" s="91"/>
      <c r="AY781" s="91"/>
      <c r="AZ781" s="91"/>
      <c r="BA781" s="91"/>
      <c r="BB781" s="91"/>
      <c r="BC781" s="91"/>
      <c r="BD781" s="91"/>
      <c r="BE781" s="91"/>
      <c r="BF781" s="91"/>
      <c r="BG781" s="91"/>
    </row>
    <row r="782" spans="1:59" ht="15.6" x14ac:dyDescent="0.3">
      <c r="A782" s="99" t="s">
        <v>81</v>
      </c>
      <c r="B782" s="100" t="str">
        <f>VLOOKUP(A782,'CENTROS DE COSTOS'!A:D,2,0)</f>
        <v>0036-0007</v>
      </c>
      <c r="C782" s="100" t="str">
        <f>VLOOKUP(A782,'CENTROS DE COSTOS'!A:D,3,0)</f>
        <v>Wompi Santander</v>
      </c>
      <c r="D782" s="99">
        <v>54673</v>
      </c>
      <c r="E782" s="99">
        <v>3108631</v>
      </c>
      <c r="F782" s="99">
        <v>16014</v>
      </c>
      <c r="G782" s="100" t="s">
        <v>33</v>
      </c>
      <c r="H782" s="99" t="s">
        <v>891</v>
      </c>
      <c r="I782" s="99" t="s">
        <v>623</v>
      </c>
      <c r="J782" s="99" t="s">
        <v>6294</v>
      </c>
      <c r="K782" s="100" t="s">
        <v>1170</v>
      </c>
      <c r="L782" s="99" t="s">
        <v>7812</v>
      </c>
      <c r="M782" s="101">
        <v>45996.526388888888</v>
      </c>
      <c r="N782" s="101">
        <v>46002.67291666667</v>
      </c>
      <c r="O782" s="100" t="s">
        <v>35</v>
      </c>
      <c r="P782" s="100" t="s">
        <v>35</v>
      </c>
      <c r="Q782" s="99" t="s">
        <v>1414</v>
      </c>
      <c r="R782" s="99" t="s">
        <v>1415</v>
      </c>
      <c r="S782" s="99" t="s">
        <v>9897</v>
      </c>
      <c r="T782" s="99" t="s">
        <v>1416</v>
      </c>
      <c r="U782" s="99">
        <v>32</v>
      </c>
      <c r="V782" s="100" t="str">
        <f>VLOOKUP(D782,TIPOLOGIA!A:F,5,0)</f>
        <v>INTERMEDIA</v>
      </c>
      <c r="W782" s="100" t="str">
        <f>VLOOKUP(D782,TIPOLOGIA!A:F,6,0)</f>
        <v>TERRESTRE</v>
      </c>
      <c r="X782" s="99" t="s">
        <v>11196</v>
      </c>
      <c r="Y782" s="99">
        <v>1</v>
      </c>
      <c r="Z782" s="102">
        <f>IF(T782="SOPORTE_TELEFÓNICO",'TARIFAS 2025'!$B$14,IF(V782="PRINCIPAL",'TARIFAS 2025'!$B$11,IF(V782="INTERMEDIA",'TARIFAS 2025'!$C$11,IF(V782="LEJANA",'TARIFAS 2025'!$D$11))))</f>
        <v>36351</v>
      </c>
      <c r="AA782" s="102">
        <f t="shared" si="12"/>
        <v>36351</v>
      </c>
      <c r="AB782" s="91"/>
      <c r="AC782" s="91"/>
      <c r="AD782" s="91"/>
      <c r="AE782" s="91"/>
      <c r="AF782" s="91"/>
      <c r="AG782" s="91"/>
      <c r="AH782" s="91"/>
      <c r="AI782" s="91"/>
      <c r="AJ782" s="91"/>
      <c r="AK782" s="91"/>
      <c r="AL782" s="91"/>
      <c r="AM782" s="91"/>
      <c r="AN782" s="91"/>
      <c r="AO782" s="91"/>
      <c r="AP782" s="91"/>
      <c r="AQ782" s="91"/>
      <c r="AR782" s="91"/>
      <c r="AS782" s="91"/>
      <c r="AT782" s="91"/>
      <c r="AU782" s="91"/>
      <c r="AV782" s="91"/>
      <c r="AW782" s="91"/>
      <c r="AX782" s="91"/>
      <c r="AY782" s="91"/>
      <c r="AZ782" s="91"/>
      <c r="BA782" s="91"/>
      <c r="BB782" s="91"/>
      <c r="BC782" s="91"/>
      <c r="BD782" s="91"/>
      <c r="BE782" s="91"/>
      <c r="BF782" s="91"/>
      <c r="BG782" s="91"/>
    </row>
    <row r="783" spans="1:59" ht="15.6" x14ac:dyDescent="0.3">
      <c r="A783" s="99" t="s">
        <v>96</v>
      </c>
      <c r="B783" s="100" t="str">
        <f>VLOOKUP(A783,'CENTROS DE COSTOS'!A:D,2,0)</f>
        <v>0036-0007</v>
      </c>
      <c r="C783" s="100" t="str">
        <f>VLOOKUP(A783,'CENTROS DE COSTOS'!A:D,3,0)</f>
        <v>Wompi Santander</v>
      </c>
      <c r="D783" s="99">
        <v>15646</v>
      </c>
      <c r="E783" s="99">
        <v>3111148</v>
      </c>
      <c r="F783" s="99">
        <v>29318</v>
      </c>
      <c r="G783" s="100" t="s">
        <v>33</v>
      </c>
      <c r="H783" s="99" t="s">
        <v>322</v>
      </c>
      <c r="I783" s="99" t="s">
        <v>396</v>
      </c>
      <c r="J783" s="99" t="s">
        <v>6295</v>
      </c>
      <c r="K783" s="100" t="s">
        <v>1170</v>
      </c>
      <c r="L783" s="99" t="s">
        <v>7813</v>
      </c>
      <c r="M783" s="101">
        <v>46000.333333333343</v>
      </c>
      <c r="N783" s="101">
        <v>46002.673611111109</v>
      </c>
      <c r="O783" s="100" t="s">
        <v>35</v>
      </c>
      <c r="P783" s="100" t="s">
        <v>35</v>
      </c>
      <c r="Q783" s="99" t="s">
        <v>1414</v>
      </c>
      <c r="R783" s="99" t="s">
        <v>1415</v>
      </c>
      <c r="S783" s="99" t="s">
        <v>9898</v>
      </c>
      <c r="T783" s="99" t="s">
        <v>1416</v>
      </c>
      <c r="U783" s="99">
        <v>32</v>
      </c>
      <c r="V783" s="100" t="str">
        <f>VLOOKUP(D783,TIPOLOGIA!A:F,5,0)</f>
        <v>INTERMEDIA</v>
      </c>
      <c r="W783" s="100" t="str">
        <f>VLOOKUP(D783,TIPOLOGIA!A:F,6,0)</f>
        <v>TERRESTRE</v>
      </c>
      <c r="X783" s="99" t="s">
        <v>2257</v>
      </c>
      <c r="Y783" s="99">
        <v>1</v>
      </c>
      <c r="Z783" s="102">
        <f>IF(T783="SOPORTE_TELEFÓNICO",'TARIFAS 2025'!$B$14,IF(V783="PRINCIPAL",'TARIFAS 2025'!$B$11,IF(V783="INTERMEDIA",'TARIFAS 2025'!$C$11,IF(V783="LEJANA",'TARIFAS 2025'!$D$11))))</f>
        <v>36351</v>
      </c>
      <c r="AA783" s="102">
        <f t="shared" si="12"/>
        <v>36351</v>
      </c>
      <c r="AB783" s="91"/>
      <c r="AC783" s="91"/>
      <c r="AD783" s="91"/>
      <c r="AE783" s="91"/>
      <c r="AF783" s="91"/>
      <c r="AG783" s="91"/>
      <c r="AH783" s="91"/>
      <c r="AI783" s="91"/>
      <c r="AJ783" s="91"/>
      <c r="AK783" s="91"/>
      <c r="AL783" s="91"/>
      <c r="AM783" s="91"/>
      <c r="AN783" s="91"/>
      <c r="AO783" s="91"/>
      <c r="AP783" s="91"/>
      <c r="AQ783" s="91"/>
      <c r="AR783" s="91"/>
      <c r="AS783" s="91"/>
      <c r="AT783" s="91"/>
      <c r="AU783" s="91"/>
      <c r="AV783" s="91"/>
      <c r="AW783" s="91"/>
      <c r="AX783" s="91"/>
      <c r="AY783" s="91"/>
      <c r="AZ783" s="91"/>
      <c r="BA783" s="91"/>
      <c r="BB783" s="91"/>
      <c r="BC783" s="91"/>
      <c r="BD783" s="91"/>
      <c r="BE783" s="91"/>
      <c r="BF783" s="91"/>
      <c r="BG783" s="91"/>
    </row>
    <row r="784" spans="1:59" ht="15.6" x14ac:dyDescent="0.3">
      <c r="A784" s="99" t="s">
        <v>91</v>
      </c>
      <c r="B784" s="100" t="str">
        <f>VLOOKUP(A784,'CENTROS DE COSTOS'!A:D,2,0)</f>
        <v>0036-0003</v>
      </c>
      <c r="C784" s="100" t="str">
        <f>VLOOKUP(A784,'CENTROS DE COSTOS'!A:D,3,0)</f>
        <v>Wompi Suroccidente</v>
      </c>
      <c r="D784" s="99">
        <v>52001</v>
      </c>
      <c r="E784" s="99">
        <v>3121679</v>
      </c>
      <c r="F784" s="99">
        <v>31714</v>
      </c>
      <c r="G784" s="100" t="s">
        <v>33</v>
      </c>
      <c r="H784" s="99" t="s">
        <v>133</v>
      </c>
      <c r="I784" s="99" t="s">
        <v>91</v>
      </c>
      <c r="J784" s="99" t="s">
        <v>6296</v>
      </c>
      <c r="K784" s="100" t="s">
        <v>1170</v>
      </c>
      <c r="L784" s="99" t="s">
        <v>7814</v>
      </c>
      <c r="M784" s="101">
        <v>46001.496527777781</v>
      </c>
      <c r="N784" s="101">
        <v>46002.675000000003</v>
      </c>
      <c r="O784" s="100" t="s">
        <v>35</v>
      </c>
      <c r="P784" s="100" t="s">
        <v>35</v>
      </c>
      <c r="Q784" s="99" t="s">
        <v>1414</v>
      </c>
      <c r="R784" s="99" t="s">
        <v>1415</v>
      </c>
      <c r="S784" s="99" t="s">
        <v>9899</v>
      </c>
      <c r="T784" s="99" t="s">
        <v>1172</v>
      </c>
      <c r="U784" s="99">
        <v>8</v>
      </c>
      <c r="V784" s="100" t="str">
        <f>VLOOKUP(D784,TIPOLOGIA!A:F,5,0)</f>
        <v>PRINCIPAL</v>
      </c>
      <c r="W784" s="100" t="str">
        <f>VLOOKUP(D784,TIPOLOGIA!A:F,6,0)</f>
        <v>TERRESTRE</v>
      </c>
      <c r="X784" s="99" t="s">
        <v>1190</v>
      </c>
      <c r="Y784" s="99">
        <v>1</v>
      </c>
      <c r="Z784" s="102">
        <f>IF(T784="SOPORTE_TELEFÓNICO",'TARIFAS 2025'!$B$14,IF(V784="PRINCIPAL",'TARIFAS 2025'!$B$11,IF(V784="INTERMEDIA",'TARIFAS 2025'!$C$11,IF(V784="LEJANA",'TARIFAS 2025'!$D$11))))</f>
        <v>31419</v>
      </c>
      <c r="AA784" s="102">
        <f t="shared" si="12"/>
        <v>31419</v>
      </c>
      <c r="AB784" s="91"/>
      <c r="AC784" s="91"/>
      <c r="AD784" s="91"/>
      <c r="AE784" s="91"/>
      <c r="AF784" s="91"/>
      <c r="AG784" s="91"/>
      <c r="AH784" s="91"/>
      <c r="AI784" s="91"/>
      <c r="AJ784" s="91"/>
      <c r="AK784" s="91"/>
      <c r="AL784" s="91"/>
      <c r="AM784" s="91"/>
      <c r="AN784" s="91"/>
      <c r="AO784" s="91"/>
      <c r="AP784" s="91"/>
      <c r="AQ784" s="91"/>
      <c r="AR784" s="91"/>
      <c r="AS784" s="91"/>
      <c r="AT784" s="91"/>
      <c r="AU784" s="91"/>
      <c r="AV784" s="91"/>
      <c r="AW784" s="91"/>
      <c r="AX784" s="91"/>
      <c r="AY784" s="91"/>
      <c r="AZ784" s="91"/>
      <c r="BA784" s="91"/>
      <c r="BB784" s="91"/>
      <c r="BC784" s="91"/>
      <c r="BD784" s="91"/>
      <c r="BE784" s="91"/>
      <c r="BF784" s="91"/>
      <c r="BG784" s="91"/>
    </row>
    <row r="785" spans="1:59" ht="15.6" x14ac:dyDescent="0.3">
      <c r="A785" s="99" t="s">
        <v>71</v>
      </c>
      <c r="B785" s="100" t="str">
        <f>VLOOKUP(A785,'CENTROS DE COSTOS'!A:D,2,0)</f>
        <v>0036-0004</v>
      </c>
      <c r="C785" s="100" t="str">
        <f>VLOOKUP(A785,'CENTROS DE COSTOS'!A:D,3,0)</f>
        <v>Wompi Centro</v>
      </c>
      <c r="D785" s="99">
        <v>25175</v>
      </c>
      <c r="E785" s="99">
        <v>3118139</v>
      </c>
      <c r="F785" s="99">
        <v>66657</v>
      </c>
      <c r="G785" s="100" t="s">
        <v>33</v>
      </c>
      <c r="H785" s="99" t="s">
        <v>618</v>
      </c>
      <c r="I785" s="99" t="s">
        <v>638</v>
      </c>
      <c r="J785" s="99" t="s">
        <v>1510</v>
      </c>
      <c r="K785" s="100" t="s">
        <v>1170</v>
      </c>
      <c r="L785" s="99" t="s">
        <v>7815</v>
      </c>
      <c r="M785" s="101">
        <v>46000.672222222223</v>
      </c>
      <c r="N785" s="101">
        <v>46002.675694444442</v>
      </c>
      <c r="O785" s="100" t="s">
        <v>35</v>
      </c>
      <c r="P785" s="100" t="s">
        <v>35</v>
      </c>
      <c r="Q785" s="99" t="s">
        <v>1414</v>
      </c>
      <c r="R785" s="99" t="s">
        <v>1415</v>
      </c>
      <c r="S785" s="99" t="s">
        <v>9900</v>
      </c>
      <c r="T785" s="99" t="s">
        <v>1416</v>
      </c>
      <c r="U785" s="99">
        <v>64</v>
      </c>
      <c r="V785" s="100" t="str">
        <f>VLOOKUP(D785,TIPOLOGIA!A:F,5,0)</f>
        <v>INTERMEDIA</v>
      </c>
      <c r="W785" s="100" t="str">
        <f>VLOOKUP(D785,TIPOLOGIA!A:F,6,0)</f>
        <v>TERRESTRE</v>
      </c>
      <c r="X785" s="99" t="s">
        <v>1464</v>
      </c>
      <c r="Y785" s="99">
        <v>1</v>
      </c>
      <c r="Z785" s="102">
        <f>IF(T785="SOPORTE_TELEFÓNICO",'TARIFAS 2025'!$B$14,IF(V785="PRINCIPAL",'TARIFAS 2025'!$B$11,IF(V785="INTERMEDIA",'TARIFAS 2025'!$C$11,IF(V785="LEJANA",'TARIFAS 2025'!$D$11))))</f>
        <v>36351</v>
      </c>
      <c r="AA785" s="102">
        <f t="shared" si="12"/>
        <v>36351</v>
      </c>
      <c r="AB785" s="91"/>
      <c r="AC785" s="91"/>
      <c r="AD785" s="91"/>
      <c r="AE785" s="91"/>
      <c r="AF785" s="91"/>
      <c r="AG785" s="91"/>
      <c r="AH785" s="91"/>
      <c r="AI785" s="91"/>
      <c r="AJ785" s="91"/>
      <c r="AK785" s="91"/>
      <c r="AL785" s="91"/>
      <c r="AM785" s="91"/>
      <c r="AN785" s="91"/>
      <c r="AO785" s="91"/>
      <c r="AP785" s="91"/>
      <c r="AQ785" s="91"/>
      <c r="AR785" s="91"/>
      <c r="AS785" s="91"/>
      <c r="AT785" s="91"/>
      <c r="AU785" s="91"/>
      <c r="AV785" s="91"/>
      <c r="AW785" s="91"/>
      <c r="AX785" s="91"/>
      <c r="AY785" s="91"/>
      <c r="AZ785" s="91"/>
      <c r="BA785" s="91"/>
      <c r="BB785" s="91"/>
      <c r="BC785" s="91"/>
      <c r="BD785" s="91"/>
      <c r="BE785" s="91"/>
      <c r="BF785" s="91"/>
      <c r="BG785" s="91"/>
    </row>
    <row r="786" spans="1:59" ht="15.6" x14ac:dyDescent="0.3">
      <c r="A786" s="99" t="s">
        <v>77</v>
      </c>
      <c r="B786" s="100" t="str">
        <f>VLOOKUP(A786,'CENTROS DE COSTOS'!A:D,2,0)</f>
        <v>0036-0003</v>
      </c>
      <c r="C786" s="100" t="str">
        <f>VLOOKUP(A786,'CENTROS DE COSTOS'!A:D,3,0)</f>
        <v>Wompi Suroccidente</v>
      </c>
      <c r="D786" s="99">
        <v>76001</v>
      </c>
      <c r="E786" s="99">
        <v>3121666</v>
      </c>
      <c r="F786" s="99">
        <v>33918</v>
      </c>
      <c r="G786" s="100" t="s">
        <v>33</v>
      </c>
      <c r="H786" s="99" t="s">
        <v>1101</v>
      </c>
      <c r="I786" s="99" t="s">
        <v>77</v>
      </c>
      <c r="J786" s="99" t="s">
        <v>6297</v>
      </c>
      <c r="K786" s="100" t="s">
        <v>1170</v>
      </c>
      <c r="L786" s="99" t="s">
        <v>7816</v>
      </c>
      <c r="M786" s="101">
        <v>46001.495138888888</v>
      </c>
      <c r="N786" s="101">
        <v>46002.676388888889</v>
      </c>
      <c r="O786" s="100" t="s">
        <v>35</v>
      </c>
      <c r="P786" s="100" t="s">
        <v>35</v>
      </c>
      <c r="Q786" s="99" t="s">
        <v>1414</v>
      </c>
      <c r="R786" s="99" t="s">
        <v>1415</v>
      </c>
      <c r="S786" s="99" t="s">
        <v>9859</v>
      </c>
      <c r="T786" s="99" t="s">
        <v>1172</v>
      </c>
      <c r="U786" s="99">
        <v>64</v>
      </c>
      <c r="V786" s="100" t="str">
        <f>VLOOKUP(D786,TIPOLOGIA!A:F,5,0)</f>
        <v>PRINCIPAL</v>
      </c>
      <c r="W786" s="100" t="str">
        <f>VLOOKUP(D786,TIPOLOGIA!A:F,6,0)</f>
        <v>TERRESTRE</v>
      </c>
      <c r="X786" s="99" t="s">
        <v>1173</v>
      </c>
      <c r="Y786" s="99">
        <v>1</v>
      </c>
      <c r="Z786" s="102">
        <f>IF(T786="SOPORTE_TELEFÓNICO",'TARIFAS 2025'!$B$14,IF(V786="PRINCIPAL",'TARIFAS 2025'!$B$11,IF(V786="INTERMEDIA",'TARIFAS 2025'!$C$11,IF(V786="LEJANA",'TARIFAS 2025'!$D$11))))</f>
        <v>31419</v>
      </c>
      <c r="AA786" s="102">
        <f t="shared" si="12"/>
        <v>31419</v>
      </c>
      <c r="AB786" s="91"/>
      <c r="AC786" s="91"/>
      <c r="AD786" s="91"/>
      <c r="AE786" s="91"/>
      <c r="AF786" s="91"/>
      <c r="AG786" s="91"/>
      <c r="AH786" s="91"/>
      <c r="AI786" s="91"/>
      <c r="AJ786" s="91"/>
      <c r="AK786" s="91"/>
      <c r="AL786" s="91"/>
      <c r="AM786" s="91"/>
      <c r="AN786" s="91"/>
      <c r="AO786" s="91"/>
      <c r="AP786" s="91"/>
      <c r="AQ786" s="91"/>
      <c r="AR786" s="91"/>
      <c r="AS786" s="91"/>
      <c r="AT786" s="91"/>
      <c r="AU786" s="91"/>
      <c r="AV786" s="91"/>
      <c r="AW786" s="91"/>
      <c r="AX786" s="91"/>
      <c r="AY786" s="91"/>
      <c r="AZ786" s="91"/>
      <c r="BA786" s="91"/>
      <c r="BB786" s="91"/>
      <c r="BC786" s="91"/>
      <c r="BD786" s="91"/>
      <c r="BE786" s="91"/>
      <c r="BF786" s="91"/>
      <c r="BG786" s="91"/>
    </row>
    <row r="787" spans="1:59" ht="15.6" x14ac:dyDescent="0.3">
      <c r="A787" s="99" t="s">
        <v>68</v>
      </c>
      <c r="B787" s="100" t="str">
        <f>VLOOKUP(A787,'CENTROS DE COSTOS'!A:D,2,0)</f>
        <v>0036-0001</v>
      </c>
      <c r="C787" s="100" t="str">
        <f>VLOOKUP(A787,'CENTROS DE COSTOS'!A:D,3,0)</f>
        <v>Wompi Costa</v>
      </c>
      <c r="D787" s="99">
        <v>8436</v>
      </c>
      <c r="E787" s="99">
        <v>3107703</v>
      </c>
      <c r="F787" s="99">
        <v>78538</v>
      </c>
      <c r="G787" s="100" t="s">
        <v>33</v>
      </c>
      <c r="H787" s="99" t="s">
        <v>253</v>
      </c>
      <c r="I787" s="99" t="s">
        <v>261</v>
      </c>
      <c r="J787" s="99" t="s">
        <v>6298</v>
      </c>
      <c r="K787" s="100" t="s">
        <v>1170</v>
      </c>
      <c r="L787" s="99" t="s">
        <v>7817</v>
      </c>
      <c r="M787" s="101">
        <v>45996.45208333333</v>
      </c>
      <c r="N787" s="101">
        <v>46002.677777777782</v>
      </c>
      <c r="O787" s="100" t="s">
        <v>35</v>
      </c>
      <c r="P787" s="100" t="s">
        <v>35</v>
      </c>
      <c r="Q787" s="99" t="s">
        <v>1414</v>
      </c>
      <c r="R787" s="99" t="s">
        <v>1415</v>
      </c>
      <c r="S787" s="99" t="s">
        <v>9901</v>
      </c>
      <c r="T787" s="99" t="s">
        <v>1416</v>
      </c>
      <c r="U787" s="99">
        <v>24</v>
      </c>
      <c r="V787" s="100" t="str">
        <f>VLOOKUP(D787,TIPOLOGIA!A:F,5,0)</f>
        <v>INTERMEDIA</v>
      </c>
      <c r="W787" s="100" t="str">
        <f>VLOOKUP(D787,TIPOLOGIA!A:F,6,0)</f>
        <v>TERRESTRE</v>
      </c>
      <c r="X787" s="99" t="s">
        <v>1464</v>
      </c>
      <c r="Y787" s="99">
        <v>1</v>
      </c>
      <c r="Z787" s="102">
        <f>IF(T787="SOPORTE_TELEFÓNICO",'TARIFAS 2025'!$B$14,IF(V787="PRINCIPAL",'TARIFAS 2025'!$B$11,IF(V787="INTERMEDIA",'TARIFAS 2025'!$C$11,IF(V787="LEJANA",'TARIFAS 2025'!$D$11))))</f>
        <v>36351</v>
      </c>
      <c r="AA787" s="102">
        <f t="shared" si="12"/>
        <v>36351</v>
      </c>
      <c r="AB787" s="91"/>
      <c r="AC787" s="91"/>
      <c r="AD787" s="91"/>
      <c r="AE787" s="91"/>
      <c r="AF787" s="91"/>
      <c r="AG787" s="91"/>
      <c r="AH787" s="91"/>
      <c r="AI787" s="91"/>
      <c r="AJ787" s="91"/>
      <c r="AK787" s="91"/>
      <c r="AL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row>
    <row r="788" spans="1:59" ht="15.6" x14ac:dyDescent="0.3">
      <c r="A788" s="99" t="s">
        <v>88</v>
      </c>
      <c r="B788" s="100" t="str">
        <f>VLOOKUP(A788,'CENTROS DE COSTOS'!A:D,2,0)</f>
        <v>0036-0005</v>
      </c>
      <c r="C788" s="100" t="str">
        <f>VLOOKUP(A788,'CENTROS DE COSTOS'!A:D,3,0)</f>
        <v>Wompi Noroccidente</v>
      </c>
      <c r="D788" s="99">
        <v>5088</v>
      </c>
      <c r="E788" s="99">
        <v>3110280</v>
      </c>
      <c r="F788" s="99">
        <v>70367</v>
      </c>
      <c r="G788" s="100" t="s">
        <v>33</v>
      </c>
      <c r="H788" s="99" t="s">
        <v>120</v>
      </c>
      <c r="I788" s="99" t="s">
        <v>155</v>
      </c>
      <c r="J788" s="99" t="s">
        <v>6299</v>
      </c>
      <c r="K788" s="100" t="s">
        <v>1170</v>
      </c>
      <c r="L788" s="99" t="s">
        <v>7818</v>
      </c>
      <c r="M788" s="101">
        <v>46000.333333333343</v>
      </c>
      <c r="N788" s="101">
        <v>46002.677777777782</v>
      </c>
      <c r="O788" s="100" t="s">
        <v>35</v>
      </c>
      <c r="P788" s="100" t="s">
        <v>35</v>
      </c>
      <c r="Q788" s="99" t="s">
        <v>1414</v>
      </c>
      <c r="R788" s="99" t="s">
        <v>1415</v>
      </c>
      <c r="S788" s="99" t="s">
        <v>9902</v>
      </c>
      <c r="T788" s="99" t="s">
        <v>9139</v>
      </c>
      <c r="U788" s="99">
        <v>16</v>
      </c>
      <c r="V788" s="100" t="str">
        <f>VLOOKUP(D788,TIPOLOGIA!A:F,5,0)</f>
        <v>PRINCIPAL</v>
      </c>
      <c r="W788" s="100" t="str">
        <f>VLOOKUP(D788,TIPOLOGIA!A:F,6,0)</f>
        <v>TERRESTRE</v>
      </c>
      <c r="X788" s="99" t="s">
        <v>1417</v>
      </c>
      <c r="Y788" s="99">
        <v>1</v>
      </c>
      <c r="Z788" s="102">
        <f>IF(T788="SOPORTE_TELEFÓNICO",'TARIFAS 2025'!$B$14,IF(V788="PRINCIPAL",'TARIFAS 2025'!$B$11,IF(V788="INTERMEDIA",'TARIFAS 2025'!$C$11,IF(V788="LEJANA",'TARIFAS 2025'!$D$11))))</f>
        <v>31419</v>
      </c>
      <c r="AA788" s="102">
        <f t="shared" si="12"/>
        <v>31419</v>
      </c>
      <c r="AB788" s="91"/>
      <c r="AC788" s="91"/>
      <c r="AD788" s="91"/>
      <c r="AE788" s="91"/>
      <c r="AF788" s="91"/>
      <c r="AG788" s="91"/>
      <c r="AH788" s="91"/>
      <c r="AI788" s="91"/>
      <c r="AJ788" s="91"/>
      <c r="AK788" s="91"/>
      <c r="AL788" s="91"/>
      <c r="AM788" s="91"/>
      <c r="AN788" s="91"/>
      <c r="AO788" s="91"/>
      <c r="AP788" s="91"/>
      <c r="AQ788" s="91"/>
      <c r="AR788" s="91"/>
      <c r="AS788" s="91"/>
      <c r="AT788" s="91"/>
      <c r="AU788" s="91"/>
      <c r="AV788" s="91"/>
      <c r="AW788" s="91"/>
      <c r="AX788" s="91"/>
      <c r="AY788" s="91"/>
      <c r="AZ788" s="91"/>
      <c r="BA788" s="91"/>
      <c r="BB788" s="91"/>
      <c r="BC788" s="91"/>
      <c r="BD788" s="91"/>
      <c r="BE788" s="91"/>
      <c r="BF788" s="91"/>
      <c r="BG788" s="91"/>
    </row>
    <row r="789" spans="1:59" ht="15.6" x14ac:dyDescent="0.3">
      <c r="A789" s="99" t="s">
        <v>88</v>
      </c>
      <c r="B789" s="100" t="str">
        <f>VLOOKUP(A789,'CENTROS DE COSTOS'!A:D,2,0)</f>
        <v>0036-0005</v>
      </c>
      <c r="C789" s="100" t="str">
        <f>VLOOKUP(A789,'CENTROS DE COSTOS'!A:D,3,0)</f>
        <v>Wompi Noroccidente</v>
      </c>
      <c r="D789" s="99">
        <v>5001</v>
      </c>
      <c r="E789" s="99">
        <v>3109807</v>
      </c>
      <c r="F789" s="99">
        <v>59670</v>
      </c>
      <c r="G789" s="100" t="s">
        <v>33</v>
      </c>
      <c r="H789" s="99" t="s">
        <v>120</v>
      </c>
      <c r="I789" s="99" t="s">
        <v>88</v>
      </c>
      <c r="J789" s="99" t="s">
        <v>6300</v>
      </c>
      <c r="K789" s="100" t="s">
        <v>1170</v>
      </c>
      <c r="L789" s="99" t="s">
        <v>7819</v>
      </c>
      <c r="M789" s="101">
        <v>45996.665972222218</v>
      </c>
      <c r="N789" s="101">
        <v>46002.678472222222</v>
      </c>
      <c r="O789" s="100" t="s">
        <v>35</v>
      </c>
      <c r="P789" s="100" t="s">
        <v>35</v>
      </c>
      <c r="Q789" s="99" t="s">
        <v>1414</v>
      </c>
      <c r="R789" s="99" t="s">
        <v>1415</v>
      </c>
      <c r="S789" s="99" t="s">
        <v>9903</v>
      </c>
      <c r="T789" s="99" t="s">
        <v>9139</v>
      </c>
      <c r="U789" s="99">
        <v>32</v>
      </c>
      <c r="V789" s="100" t="str">
        <f>VLOOKUP(D789,TIPOLOGIA!A:F,5,0)</f>
        <v>PRINCIPAL</v>
      </c>
      <c r="W789" s="100" t="str">
        <f>VLOOKUP(D789,TIPOLOGIA!A:F,6,0)</f>
        <v>TERRESTRE</v>
      </c>
      <c r="X789" s="99" t="s">
        <v>1417</v>
      </c>
      <c r="Y789" s="99">
        <v>1</v>
      </c>
      <c r="Z789" s="102">
        <f>IF(T789="SOPORTE_TELEFÓNICO",'TARIFAS 2025'!$B$14,IF(V789="PRINCIPAL",'TARIFAS 2025'!$B$11,IF(V789="INTERMEDIA",'TARIFAS 2025'!$C$11,IF(V789="LEJANA",'TARIFAS 2025'!$D$11))))</f>
        <v>31419</v>
      </c>
      <c r="AA789" s="102">
        <f t="shared" si="12"/>
        <v>31419</v>
      </c>
      <c r="AB789" s="91"/>
      <c r="AC789" s="91"/>
      <c r="AD789" s="91"/>
      <c r="AE789" s="91"/>
      <c r="AF789" s="91"/>
      <c r="AG789" s="91"/>
      <c r="AH789" s="91"/>
      <c r="AI789" s="91"/>
      <c r="AJ789" s="91"/>
      <c r="AK789" s="91"/>
      <c r="AL789" s="91"/>
      <c r="AM789" s="91"/>
      <c r="AN789" s="91"/>
      <c r="AO789" s="91"/>
      <c r="AP789" s="91"/>
      <c r="AQ789" s="91"/>
      <c r="AR789" s="91"/>
      <c r="AS789" s="91"/>
      <c r="AT789" s="91"/>
      <c r="AU789" s="91"/>
      <c r="AV789" s="91"/>
      <c r="AW789" s="91"/>
      <c r="AX789" s="91"/>
      <c r="AY789" s="91"/>
      <c r="AZ789" s="91"/>
      <c r="BA789" s="91"/>
      <c r="BB789" s="91"/>
      <c r="BC789" s="91"/>
      <c r="BD789" s="91"/>
      <c r="BE789" s="91"/>
      <c r="BF789" s="91"/>
      <c r="BG789" s="91"/>
    </row>
    <row r="790" spans="1:59" ht="15.6" x14ac:dyDescent="0.3">
      <c r="A790" s="99" t="s">
        <v>88</v>
      </c>
      <c r="B790" s="100" t="str">
        <f>VLOOKUP(A790,'CENTROS DE COSTOS'!A:D,2,0)</f>
        <v>0036-0005</v>
      </c>
      <c r="C790" s="100" t="str">
        <f>VLOOKUP(A790,'CENTROS DE COSTOS'!A:D,3,0)</f>
        <v>Wompi Noroccidente</v>
      </c>
      <c r="D790" s="99">
        <v>5360</v>
      </c>
      <c r="E790" s="99">
        <v>3109295</v>
      </c>
      <c r="F790" s="99">
        <v>18551</v>
      </c>
      <c r="G790" s="100" t="s">
        <v>33</v>
      </c>
      <c r="H790" s="99" t="s">
        <v>120</v>
      </c>
      <c r="I790" s="99" t="s">
        <v>190</v>
      </c>
      <c r="J790" s="99" t="s">
        <v>6301</v>
      </c>
      <c r="K790" s="100" t="s">
        <v>1170</v>
      </c>
      <c r="L790" s="99" t="s">
        <v>7820</v>
      </c>
      <c r="M790" s="101">
        <v>45996.645833333343</v>
      </c>
      <c r="N790" s="101">
        <v>46002.678472222222</v>
      </c>
      <c r="O790" s="100" t="s">
        <v>35</v>
      </c>
      <c r="P790" s="100" t="s">
        <v>35</v>
      </c>
      <c r="Q790" s="99" t="s">
        <v>1414</v>
      </c>
      <c r="R790" s="99" t="s">
        <v>1415</v>
      </c>
      <c r="S790" s="99" t="s">
        <v>9904</v>
      </c>
      <c r="T790" s="99" t="s">
        <v>9139</v>
      </c>
      <c r="U790" s="99">
        <v>64</v>
      </c>
      <c r="V790" s="100" t="str">
        <f>VLOOKUP(D790,TIPOLOGIA!A:F,5,0)</f>
        <v>PRINCIPAL</v>
      </c>
      <c r="W790" s="100" t="str">
        <f>VLOOKUP(D790,TIPOLOGIA!A:F,6,0)</f>
        <v>TERRESTRE</v>
      </c>
      <c r="X790" s="99" t="s">
        <v>1417</v>
      </c>
      <c r="Y790" s="99">
        <v>1</v>
      </c>
      <c r="Z790" s="102">
        <f>IF(T790="SOPORTE_TELEFÓNICO",'TARIFAS 2025'!$B$14,IF(V790="PRINCIPAL",'TARIFAS 2025'!$B$11,IF(V790="INTERMEDIA",'TARIFAS 2025'!$C$11,IF(V790="LEJANA",'TARIFAS 2025'!$D$11))))</f>
        <v>31419</v>
      </c>
      <c r="AA790" s="102">
        <f t="shared" si="12"/>
        <v>31419</v>
      </c>
      <c r="AB790" s="91"/>
      <c r="AC790" s="91"/>
      <c r="AD790" s="91"/>
      <c r="AE790" s="91"/>
      <c r="AF790" s="91"/>
      <c r="AG790" s="91"/>
      <c r="AH790" s="91"/>
      <c r="AI790" s="91"/>
      <c r="AJ790" s="91"/>
      <c r="AK790" s="91"/>
      <c r="AL790" s="91"/>
      <c r="AM790" s="91"/>
      <c r="AN790" s="91"/>
      <c r="AO790" s="91"/>
      <c r="AP790" s="91"/>
      <c r="AQ790" s="91"/>
      <c r="AR790" s="91"/>
      <c r="AS790" s="91"/>
      <c r="AT790" s="91"/>
      <c r="AU790" s="91"/>
      <c r="AV790" s="91"/>
      <c r="AW790" s="91"/>
      <c r="AX790" s="91"/>
      <c r="AY790" s="91"/>
      <c r="AZ790" s="91"/>
      <c r="BA790" s="91"/>
      <c r="BB790" s="91"/>
      <c r="BC790" s="91"/>
      <c r="BD790" s="91"/>
      <c r="BE790" s="91"/>
      <c r="BF790" s="91"/>
      <c r="BG790" s="91"/>
    </row>
    <row r="791" spans="1:59" ht="15.6" x14ac:dyDescent="0.3">
      <c r="A791" s="99" t="s">
        <v>88</v>
      </c>
      <c r="B791" s="100" t="str">
        <f>VLOOKUP(A791,'CENTROS DE COSTOS'!A:D,2,0)</f>
        <v>0036-0005</v>
      </c>
      <c r="C791" s="100" t="str">
        <f>VLOOKUP(A791,'CENTROS DE COSTOS'!A:D,3,0)</f>
        <v>Wompi Noroccidente</v>
      </c>
      <c r="D791" s="99">
        <v>5001</v>
      </c>
      <c r="E791" s="99">
        <v>3109096</v>
      </c>
      <c r="F791" s="99">
        <v>15610</v>
      </c>
      <c r="G791" s="100" t="s">
        <v>33</v>
      </c>
      <c r="H791" s="99" t="s">
        <v>120</v>
      </c>
      <c r="I791" s="99" t="s">
        <v>88</v>
      </c>
      <c r="J791" s="99" t="s">
        <v>1770</v>
      </c>
      <c r="K791" s="100" t="s">
        <v>1170</v>
      </c>
      <c r="L791" s="99" t="s">
        <v>7821</v>
      </c>
      <c r="M791" s="101">
        <v>45996.631249999999</v>
      </c>
      <c r="N791" s="101">
        <v>46002.679166666669</v>
      </c>
      <c r="O791" s="100" t="s">
        <v>35</v>
      </c>
      <c r="P791" s="100" t="s">
        <v>35</v>
      </c>
      <c r="Q791" s="99" t="s">
        <v>1414</v>
      </c>
      <c r="R791" s="99" t="s">
        <v>1415</v>
      </c>
      <c r="S791" s="99" t="s">
        <v>9905</v>
      </c>
      <c r="T791" s="99" t="s">
        <v>9139</v>
      </c>
      <c r="U791" s="99">
        <v>32</v>
      </c>
      <c r="V791" s="100" t="str">
        <f>VLOOKUP(D791,TIPOLOGIA!A:F,5,0)</f>
        <v>PRINCIPAL</v>
      </c>
      <c r="W791" s="100" t="str">
        <f>VLOOKUP(D791,TIPOLOGIA!A:F,6,0)</f>
        <v>TERRESTRE</v>
      </c>
      <c r="X791" s="99" t="s">
        <v>1417</v>
      </c>
      <c r="Y791" s="99">
        <v>1</v>
      </c>
      <c r="Z791" s="102">
        <f>IF(T791="SOPORTE_TELEFÓNICO",'TARIFAS 2025'!$B$14,IF(V791="PRINCIPAL",'TARIFAS 2025'!$B$11,IF(V791="INTERMEDIA",'TARIFAS 2025'!$C$11,IF(V791="LEJANA",'TARIFAS 2025'!$D$11))))</f>
        <v>31419</v>
      </c>
      <c r="AA791" s="102">
        <f t="shared" si="12"/>
        <v>31419</v>
      </c>
      <c r="AB791" s="91"/>
      <c r="AC791" s="91"/>
      <c r="AD791" s="91"/>
      <c r="AE791" s="91"/>
      <c r="AF791" s="91"/>
      <c r="AG791" s="91"/>
      <c r="AH791" s="91"/>
      <c r="AI791" s="91"/>
      <c r="AJ791" s="91"/>
      <c r="AK791" s="91"/>
      <c r="AL791" s="91"/>
      <c r="AM791" s="91"/>
      <c r="AN791" s="91"/>
      <c r="AO791" s="91"/>
      <c r="AP791" s="91"/>
      <c r="AQ791" s="91"/>
      <c r="AR791" s="91"/>
      <c r="AS791" s="91"/>
      <c r="AT791" s="91"/>
      <c r="AU791" s="91"/>
      <c r="AV791" s="91"/>
      <c r="AW791" s="91"/>
      <c r="AX791" s="91"/>
      <c r="AY791" s="91"/>
      <c r="AZ791" s="91"/>
      <c r="BA791" s="91"/>
      <c r="BB791" s="91"/>
      <c r="BC791" s="91"/>
      <c r="BD791" s="91"/>
      <c r="BE791" s="91"/>
      <c r="BF791" s="91"/>
      <c r="BG791" s="91"/>
    </row>
    <row r="792" spans="1:59" ht="15.6" x14ac:dyDescent="0.3">
      <c r="A792" s="99" t="s">
        <v>88</v>
      </c>
      <c r="B792" s="100" t="str">
        <f>VLOOKUP(A792,'CENTROS DE COSTOS'!A:D,2,0)</f>
        <v>0036-0005</v>
      </c>
      <c r="C792" s="100" t="str">
        <f>VLOOKUP(A792,'CENTROS DE COSTOS'!A:D,3,0)</f>
        <v>Wompi Noroccidente</v>
      </c>
      <c r="D792" s="99">
        <v>5001</v>
      </c>
      <c r="E792" s="99">
        <v>3108330</v>
      </c>
      <c r="F792" s="99">
        <v>32905</v>
      </c>
      <c r="G792" s="100" t="s">
        <v>33</v>
      </c>
      <c r="H792" s="99" t="s">
        <v>120</v>
      </c>
      <c r="I792" s="99" t="s">
        <v>88</v>
      </c>
      <c r="J792" s="99" t="s">
        <v>6302</v>
      </c>
      <c r="K792" s="100" t="s">
        <v>1170</v>
      </c>
      <c r="L792" s="99" t="s">
        <v>7822</v>
      </c>
      <c r="M792" s="101">
        <v>45996.510416666657</v>
      </c>
      <c r="N792" s="101">
        <v>46002.679861111108</v>
      </c>
      <c r="O792" s="100" t="s">
        <v>35</v>
      </c>
      <c r="P792" s="100" t="s">
        <v>35</v>
      </c>
      <c r="Q792" s="99" t="s">
        <v>1414</v>
      </c>
      <c r="R792" s="99" t="s">
        <v>1415</v>
      </c>
      <c r="S792" s="99" t="s">
        <v>9906</v>
      </c>
      <c r="T792" s="99" t="s">
        <v>9139</v>
      </c>
      <c r="U792" s="99">
        <v>64</v>
      </c>
      <c r="V792" s="100" t="str">
        <f>VLOOKUP(D792,TIPOLOGIA!A:F,5,0)</f>
        <v>PRINCIPAL</v>
      </c>
      <c r="W792" s="100" t="str">
        <f>VLOOKUP(D792,TIPOLOGIA!A:F,6,0)</f>
        <v>TERRESTRE</v>
      </c>
      <c r="X792" s="99" t="s">
        <v>1417</v>
      </c>
      <c r="Y792" s="99">
        <v>1</v>
      </c>
      <c r="Z792" s="102">
        <f>IF(T792="SOPORTE_TELEFÓNICO",'TARIFAS 2025'!$B$14,IF(V792="PRINCIPAL",'TARIFAS 2025'!$B$11,IF(V792="INTERMEDIA",'TARIFAS 2025'!$C$11,IF(V792="LEJANA",'TARIFAS 2025'!$D$11))))</f>
        <v>31419</v>
      </c>
      <c r="AA792" s="102">
        <f t="shared" si="12"/>
        <v>31419</v>
      </c>
      <c r="AB792" s="91"/>
      <c r="AC792" s="91"/>
      <c r="AD792" s="91"/>
      <c r="AE792" s="91"/>
      <c r="AF792" s="91"/>
      <c r="AG792" s="91"/>
      <c r="AH792" s="91"/>
      <c r="AI792" s="91"/>
      <c r="AJ792" s="91"/>
      <c r="AK792" s="91"/>
      <c r="AL792" s="91"/>
      <c r="AM792" s="91"/>
      <c r="AN792" s="91"/>
      <c r="AO792" s="91"/>
      <c r="AP792" s="91"/>
      <c r="AQ792" s="91"/>
      <c r="AR792" s="91"/>
      <c r="AS792" s="91"/>
      <c r="AT792" s="91"/>
      <c r="AU792" s="91"/>
      <c r="AV792" s="91"/>
      <c r="AW792" s="91"/>
      <c r="AX792" s="91"/>
      <c r="AY792" s="91"/>
      <c r="AZ792" s="91"/>
      <c r="BA792" s="91"/>
      <c r="BB792" s="91"/>
      <c r="BC792" s="91"/>
      <c r="BD792" s="91"/>
      <c r="BE792" s="91"/>
      <c r="BF792" s="91"/>
      <c r="BG792" s="91"/>
    </row>
    <row r="793" spans="1:59" ht="15.6" x14ac:dyDescent="0.3">
      <c r="A793" s="99" t="s">
        <v>88</v>
      </c>
      <c r="B793" s="100" t="str">
        <f>VLOOKUP(A793,'CENTROS DE COSTOS'!A:D,2,0)</f>
        <v>0036-0005</v>
      </c>
      <c r="C793" s="100" t="str">
        <f>VLOOKUP(A793,'CENTROS DE COSTOS'!A:D,3,0)</f>
        <v>Wompi Noroccidente</v>
      </c>
      <c r="D793" s="99">
        <v>5360</v>
      </c>
      <c r="E793" s="99">
        <v>3107722</v>
      </c>
      <c r="F793" s="99">
        <v>24500</v>
      </c>
      <c r="G793" s="100" t="s">
        <v>33</v>
      </c>
      <c r="H793" s="99" t="s">
        <v>120</v>
      </c>
      <c r="I793" s="99" t="s">
        <v>190</v>
      </c>
      <c r="J793" s="99" t="s">
        <v>6303</v>
      </c>
      <c r="K793" s="100" t="s">
        <v>1170</v>
      </c>
      <c r="L793" s="99" t="s">
        <v>7823</v>
      </c>
      <c r="M793" s="101">
        <v>45996.457638888889</v>
      </c>
      <c r="N793" s="101">
        <v>46002.679861111108</v>
      </c>
      <c r="O793" s="100" t="s">
        <v>35</v>
      </c>
      <c r="P793" s="100" t="s">
        <v>35</v>
      </c>
      <c r="Q793" s="99" t="s">
        <v>1414</v>
      </c>
      <c r="R793" s="99" t="s">
        <v>1415</v>
      </c>
      <c r="S793" s="99" t="s">
        <v>9907</v>
      </c>
      <c r="T793" s="99" t="s">
        <v>9139</v>
      </c>
      <c r="U793" s="99">
        <v>64</v>
      </c>
      <c r="V793" s="100" t="str">
        <f>VLOOKUP(D793,TIPOLOGIA!A:F,5,0)</f>
        <v>PRINCIPAL</v>
      </c>
      <c r="W793" s="100" t="str">
        <f>VLOOKUP(D793,TIPOLOGIA!A:F,6,0)</f>
        <v>TERRESTRE</v>
      </c>
      <c r="X793" s="99" t="s">
        <v>1417</v>
      </c>
      <c r="Y793" s="99">
        <v>1</v>
      </c>
      <c r="Z793" s="102">
        <f>IF(T793="SOPORTE_TELEFÓNICO",'TARIFAS 2025'!$B$14,IF(V793="PRINCIPAL",'TARIFAS 2025'!$B$11,IF(V793="INTERMEDIA",'TARIFAS 2025'!$C$11,IF(V793="LEJANA",'TARIFAS 2025'!$D$11))))</f>
        <v>31419</v>
      </c>
      <c r="AA793" s="102">
        <f t="shared" si="12"/>
        <v>31419</v>
      </c>
      <c r="AB793" s="91"/>
      <c r="AC793" s="91"/>
      <c r="AD793" s="91"/>
      <c r="AE793" s="91"/>
      <c r="AF793" s="91"/>
      <c r="AG793" s="91"/>
      <c r="AH793" s="91"/>
      <c r="AI793" s="91"/>
      <c r="AJ793" s="91"/>
      <c r="AK793" s="91"/>
      <c r="AL793" s="91"/>
      <c r="AM793" s="91"/>
      <c r="AN793" s="91"/>
      <c r="AO793" s="91"/>
      <c r="AP793" s="91"/>
      <c r="AQ793" s="91"/>
      <c r="AR793" s="91"/>
      <c r="AS793" s="91"/>
      <c r="AT793" s="91"/>
      <c r="AU793" s="91"/>
      <c r="AV793" s="91"/>
      <c r="AW793" s="91"/>
      <c r="AX793" s="91"/>
      <c r="AY793" s="91"/>
      <c r="AZ793" s="91"/>
      <c r="BA793" s="91"/>
      <c r="BB793" s="91"/>
      <c r="BC793" s="91"/>
      <c r="BD793" s="91"/>
      <c r="BE793" s="91"/>
      <c r="BF793" s="91"/>
      <c r="BG793" s="91"/>
    </row>
    <row r="794" spans="1:59" ht="15.6" x14ac:dyDescent="0.3">
      <c r="A794" s="99" t="s">
        <v>88</v>
      </c>
      <c r="B794" s="100" t="str">
        <f>VLOOKUP(A794,'CENTROS DE COSTOS'!A:D,2,0)</f>
        <v>0036-0005</v>
      </c>
      <c r="C794" s="100" t="str">
        <f>VLOOKUP(A794,'CENTROS DE COSTOS'!A:D,3,0)</f>
        <v>Wompi Noroccidente</v>
      </c>
      <c r="D794" s="99">
        <v>5360</v>
      </c>
      <c r="E794" s="99">
        <v>3107044</v>
      </c>
      <c r="F794" s="99">
        <v>15190</v>
      </c>
      <c r="G794" s="100" t="s">
        <v>33</v>
      </c>
      <c r="H794" s="99" t="s">
        <v>120</v>
      </c>
      <c r="I794" s="99" t="s">
        <v>190</v>
      </c>
      <c r="J794" s="99" t="s">
        <v>6304</v>
      </c>
      <c r="K794" s="100" t="s">
        <v>1170</v>
      </c>
      <c r="L794" s="99" t="s">
        <v>7824</v>
      </c>
      <c r="M794" s="101">
        <v>45996.415972222218</v>
      </c>
      <c r="N794" s="101">
        <v>46002.680555555547</v>
      </c>
      <c r="O794" s="100" t="s">
        <v>35</v>
      </c>
      <c r="P794" s="100" t="s">
        <v>35</v>
      </c>
      <c r="Q794" s="99" t="s">
        <v>1414</v>
      </c>
      <c r="R794" s="99" t="s">
        <v>1415</v>
      </c>
      <c r="S794" s="99" t="s">
        <v>9908</v>
      </c>
      <c r="T794" s="99" t="s">
        <v>9139</v>
      </c>
      <c r="U794" s="99">
        <v>64</v>
      </c>
      <c r="V794" s="100" t="str">
        <f>VLOOKUP(D794,TIPOLOGIA!A:F,5,0)</f>
        <v>PRINCIPAL</v>
      </c>
      <c r="W794" s="100" t="str">
        <f>VLOOKUP(D794,TIPOLOGIA!A:F,6,0)</f>
        <v>TERRESTRE</v>
      </c>
      <c r="X794" s="99" t="s">
        <v>1417</v>
      </c>
      <c r="Y794" s="99">
        <v>1</v>
      </c>
      <c r="Z794" s="102">
        <f>IF(T794="SOPORTE_TELEFÓNICO",'TARIFAS 2025'!$B$14,IF(V794="PRINCIPAL",'TARIFAS 2025'!$B$11,IF(V794="INTERMEDIA",'TARIFAS 2025'!$C$11,IF(V794="LEJANA",'TARIFAS 2025'!$D$11))))</f>
        <v>31419</v>
      </c>
      <c r="AA794" s="102">
        <f t="shared" si="12"/>
        <v>31419</v>
      </c>
      <c r="AB794" s="91"/>
      <c r="AC794" s="91"/>
      <c r="AD794" s="91"/>
      <c r="AE794" s="91"/>
      <c r="AF794" s="91"/>
      <c r="AG794" s="91"/>
      <c r="AH794" s="91"/>
      <c r="AI794" s="91"/>
      <c r="AJ794" s="91"/>
      <c r="AK794" s="91"/>
      <c r="AL794" s="91"/>
      <c r="AM794" s="91"/>
      <c r="AN794" s="91"/>
      <c r="AO794" s="91"/>
      <c r="AP794" s="91"/>
      <c r="AQ794" s="91"/>
      <c r="AR794" s="91"/>
      <c r="AS794" s="91"/>
      <c r="AT794" s="91"/>
      <c r="AU794" s="91"/>
      <c r="AV794" s="91"/>
      <c r="AW794" s="91"/>
      <c r="AX794" s="91"/>
      <c r="AY794" s="91"/>
      <c r="AZ794" s="91"/>
      <c r="BA794" s="91"/>
      <c r="BB794" s="91"/>
      <c r="BC794" s="91"/>
      <c r="BD794" s="91"/>
      <c r="BE794" s="91"/>
      <c r="BF794" s="91"/>
      <c r="BG794" s="91"/>
    </row>
    <row r="795" spans="1:59" ht="15.6" x14ac:dyDescent="0.3">
      <c r="A795" s="99" t="s">
        <v>88</v>
      </c>
      <c r="B795" s="100" t="str">
        <f>VLOOKUP(A795,'CENTROS DE COSTOS'!A:D,2,0)</f>
        <v>0036-0005</v>
      </c>
      <c r="C795" s="100" t="str">
        <f>VLOOKUP(A795,'CENTROS DE COSTOS'!A:D,3,0)</f>
        <v>Wompi Noroccidente</v>
      </c>
      <c r="D795" s="99">
        <v>5266</v>
      </c>
      <c r="E795" s="99">
        <v>3099384</v>
      </c>
      <c r="F795" s="99">
        <v>52601</v>
      </c>
      <c r="G795" s="100" t="s">
        <v>33</v>
      </c>
      <c r="H795" s="99" t="s">
        <v>120</v>
      </c>
      <c r="I795" s="99" t="s">
        <v>180</v>
      </c>
      <c r="J795" s="99" t="s">
        <v>1740</v>
      </c>
      <c r="K795" s="100" t="s">
        <v>1170</v>
      </c>
      <c r="L795" s="99" t="s">
        <v>7825</v>
      </c>
      <c r="M795" s="101">
        <v>45995.333333333343</v>
      </c>
      <c r="N795" s="101">
        <v>46002.681250000001</v>
      </c>
      <c r="O795" s="100" t="s">
        <v>35</v>
      </c>
      <c r="P795" s="100" t="s">
        <v>35</v>
      </c>
      <c r="Q795" s="99" t="s">
        <v>1414</v>
      </c>
      <c r="R795" s="99" t="s">
        <v>1415</v>
      </c>
      <c r="S795" s="99" t="s">
        <v>9909</v>
      </c>
      <c r="T795" s="99" t="s">
        <v>9139</v>
      </c>
      <c r="U795" s="99">
        <v>32</v>
      </c>
      <c r="V795" s="100" t="str">
        <f>VLOOKUP(D795,TIPOLOGIA!A:F,5,0)</f>
        <v>PRINCIPAL</v>
      </c>
      <c r="W795" s="100" t="str">
        <f>VLOOKUP(D795,TIPOLOGIA!A:F,6,0)</f>
        <v>TERRESTRE</v>
      </c>
      <c r="X795" s="99" t="s">
        <v>1417</v>
      </c>
      <c r="Y795" s="99">
        <v>1</v>
      </c>
      <c r="Z795" s="102">
        <f>IF(T795="SOPORTE_TELEFÓNICO",'TARIFAS 2025'!$B$14,IF(V795="PRINCIPAL",'TARIFAS 2025'!$B$11,IF(V795="INTERMEDIA",'TARIFAS 2025'!$C$11,IF(V795="LEJANA",'TARIFAS 2025'!$D$11))))</f>
        <v>31419</v>
      </c>
      <c r="AA795" s="102">
        <f t="shared" si="12"/>
        <v>31419</v>
      </c>
      <c r="AB795" s="91"/>
      <c r="AC795" s="91"/>
      <c r="AD795" s="91"/>
      <c r="AE795" s="91"/>
      <c r="AF795" s="91"/>
      <c r="AG795" s="91"/>
      <c r="AH795" s="91"/>
      <c r="AI795" s="91"/>
      <c r="AJ795" s="91"/>
      <c r="AK795" s="91"/>
      <c r="AL795" s="91"/>
      <c r="AM795" s="91"/>
      <c r="AN795" s="91"/>
      <c r="AO795" s="91"/>
      <c r="AP795" s="91"/>
      <c r="AQ795" s="91"/>
      <c r="AR795" s="91"/>
      <c r="AS795" s="91"/>
      <c r="AT795" s="91"/>
      <c r="AU795" s="91"/>
      <c r="AV795" s="91"/>
      <c r="AW795" s="91"/>
      <c r="AX795" s="91"/>
      <c r="AY795" s="91"/>
      <c r="AZ795" s="91"/>
      <c r="BA795" s="91"/>
      <c r="BB795" s="91"/>
      <c r="BC795" s="91"/>
      <c r="BD795" s="91"/>
      <c r="BE795" s="91"/>
      <c r="BF795" s="91"/>
      <c r="BG795" s="91"/>
    </row>
    <row r="796" spans="1:59" ht="15.6" x14ac:dyDescent="0.3">
      <c r="A796" s="99" t="s">
        <v>88</v>
      </c>
      <c r="B796" s="100" t="str">
        <f>VLOOKUP(A796,'CENTROS DE COSTOS'!A:D,2,0)</f>
        <v>0036-0005</v>
      </c>
      <c r="C796" s="100" t="str">
        <f>VLOOKUP(A796,'CENTROS DE COSTOS'!A:D,3,0)</f>
        <v>Wompi Noroccidente</v>
      </c>
      <c r="D796" s="99">
        <v>5360</v>
      </c>
      <c r="E796" s="99">
        <v>3105202</v>
      </c>
      <c r="F796" s="99">
        <v>34176</v>
      </c>
      <c r="G796" s="100" t="s">
        <v>33</v>
      </c>
      <c r="H796" s="99" t="s">
        <v>120</v>
      </c>
      <c r="I796" s="99" t="s">
        <v>190</v>
      </c>
      <c r="J796" s="99" t="s">
        <v>6305</v>
      </c>
      <c r="K796" s="100" t="s">
        <v>1170</v>
      </c>
      <c r="L796" s="99" t="s">
        <v>7826</v>
      </c>
      <c r="M796" s="101">
        <v>45996.333333333343</v>
      </c>
      <c r="N796" s="101">
        <v>46002.681250000001</v>
      </c>
      <c r="O796" s="100" t="s">
        <v>35</v>
      </c>
      <c r="P796" s="100" t="s">
        <v>35</v>
      </c>
      <c r="Q796" s="99" t="s">
        <v>1414</v>
      </c>
      <c r="R796" s="99" t="s">
        <v>1415</v>
      </c>
      <c r="S796" s="99" t="s">
        <v>9910</v>
      </c>
      <c r="T796" s="99" t="s">
        <v>9139</v>
      </c>
      <c r="U796" s="99">
        <v>64</v>
      </c>
      <c r="V796" s="100" t="str">
        <f>VLOOKUP(D796,TIPOLOGIA!A:F,5,0)</f>
        <v>PRINCIPAL</v>
      </c>
      <c r="W796" s="100" t="str">
        <f>VLOOKUP(D796,TIPOLOGIA!A:F,6,0)</f>
        <v>TERRESTRE</v>
      </c>
      <c r="X796" s="99" t="s">
        <v>1417</v>
      </c>
      <c r="Y796" s="99">
        <v>1</v>
      </c>
      <c r="Z796" s="102">
        <f>IF(T796="SOPORTE_TELEFÓNICO",'TARIFAS 2025'!$B$14,IF(V796="PRINCIPAL",'TARIFAS 2025'!$B$11,IF(V796="INTERMEDIA",'TARIFAS 2025'!$C$11,IF(V796="LEJANA",'TARIFAS 2025'!$D$11))))</f>
        <v>31419</v>
      </c>
      <c r="AA796" s="102">
        <f t="shared" si="12"/>
        <v>31419</v>
      </c>
      <c r="AB796" s="91"/>
      <c r="AC796" s="91"/>
      <c r="AD796" s="91"/>
      <c r="AE796" s="91"/>
      <c r="AF796" s="91"/>
      <c r="AG796" s="91"/>
      <c r="AH796" s="91"/>
      <c r="AI796" s="91"/>
      <c r="AJ796" s="91"/>
      <c r="AK796" s="91"/>
      <c r="AL796" s="91"/>
      <c r="AM796" s="91"/>
      <c r="AN796" s="91"/>
      <c r="AO796" s="91"/>
      <c r="AP796" s="91"/>
      <c r="AQ796" s="91"/>
      <c r="AR796" s="91"/>
      <c r="AS796" s="91"/>
      <c r="AT796" s="91"/>
      <c r="AU796" s="91"/>
      <c r="AV796" s="91"/>
      <c r="AW796" s="91"/>
      <c r="AX796" s="91"/>
      <c r="AY796" s="91"/>
      <c r="AZ796" s="91"/>
      <c r="BA796" s="91"/>
      <c r="BB796" s="91"/>
      <c r="BC796" s="91"/>
      <c r="BD796" s="91"/>
      <c r="BE796" s="91"/>
      <c r="BF796" s="91"/>
      <c r="BG796" s="91"/>
    </row>
    <row r="797" spans="1:59" ht="15.6" x14ac:dyDescent="0.3">
      <c r="A797" s="99" t="s">
        <v>91</v>
      </c>
      <c r="B797" s="100" t="str">
        <f>VLOOKUP(A797,'CENTROS DE COSTOS'!A:D,2,0)</f>
        <v>0036-0003</v>
      </c>
      <c r="C797" s="100" t="str">
        <f>VLOOKUP(A797,'CENTROS DE COSTOS'!A:D,3,0)</f>
        <v>Wompi Suroccidente</v>
      </c>
      <c r="D797" s="99">
        <v>52786</v>
      </c>
      <c r="E797" s="99">
        <v>3110265</v>
      </c>
      <c r="F797" s="99">
        <v>16564</v>
      </c>
      <c r="G797" s="100" t="s">
        <v>33</v>
      </c>
      <c r="H797" s="99" t="s">
        <v>133</v>
      </c>
      <c r="I797" s="99" t="s">
        <v>887</v>
      </c>
      <c r="J797" s="99" t="s">
        <v>6306</v>
      </c>
      <c r="K797" s="100" t="s">
        <v>1170</v>
      </c>
      <c r="L797" s="99" t="s">
        <v>7827</v>
      </c>
      <c r="M797" s="101">
        <v>46000.333333333343</v>
      </c>
      <c r="N797" s="101">
        <v>46002.683333333327</v>
      </c>
      <c r="O797" s="100" t="s">
        <v>35</v>
      </c>
      <c r="P797" s="100" t="s">
        <v>35</v>
      </c>
      <c r="Q797" s="99" t="s">
        <v>1414</v>
      </c>
      <c r="R797" s="99" t="s">
        <v>1415</v>
      </c>
      <c r="S797" s="99" t="s">
        <v>9911</v>
      </c>
      <c r="T797" s="99" t="s">
        <v>1416</v>
      </c>
      <c r="U797" s="99">
        <v>16</v>
      </c>
      <c r="V797" s="100" t="str">
        <f>VLOOKUP(D797,TIPOLOGIA!A:F,5,0)</f>
        <v>INTERMEDIA</v>
      </c>
      <c r="W797" s="100" t="str">
        <f>VLOOKUP(D797,TIPOLOGIA!A:F,6,0)</f>
        <v>TERRESTRE</v>
      </c>
      <c r="X797" s="99" t="s">
        <v>1532</v>
      </c>
      <c r="Y797" s="99">
        <v>1</v>
      </c>
      <c r="Z797" s="102">
        <f>IF(T797="SOPORTE_TELEFÓNICO",'TARIFAS 2025'!$B$14,IF(V797="PRINCIPAL",'TARIFAS 2025'!$B$11,IF(V797="INTERMEDIA",'TARIFAS 2025'!$C$11,IF(V797="LEJANA",'TARIFAS 2025'!$D$11))))</f>
        <v>36351</v>
      </c>
      <c r="AA797" s="102">
        <f t="shared" si="12"/>
        <v>36351</v>
      </c>
      <c r="AB797" s="91"/>
      <c r="AC797" s="91"/>
      <c r="AD797" s="91"/>
      <c r="AE797" s="91"/>
      <c r="AF797" s="91"/>
      <c r="AG797" s="91"/>
      <c r="AH797" s="91"/>
      <c r="AI797" s="91"/>
      <c r="AJ797" s="91"/>
      <c r="AK797" s="91"/>
      <c r="AL797" s="91"/>
      <c r="AM797" s="91"/>
      <c r="AN797" s="91"/>
      <c r="AO797" s="91"/>
      <c r="AP797" s="91"/>
      <c r="AQ797" s="91"/>
      <c r="AR797" s="91"/>
      <c r="AS797" s="91"/>
      <c r="AT797" s="91"/>
      <c r="AU797" s="91"/>
      <c r="AV797" s="91"/>
      <c r="AW797" s="91"/>
      <c r="AX797" s="91"/>
      <c r="AY797" s="91"/>
      <c r="AZ797" s="91"/>
      <c r="BA797" s="91"/>
      <c r="BB797" s="91"/>
      <c r="BC797" s="91"/>
      <c r="BD797" s="91"/>
      <c r="BE797" s="91"/>
      <c r="BF797" s="91"/>
      <c r="BG797" s="91"/>
    </row>
    <row r="798" spans="1:59" ht="15.6" x14ac:dyDescent="0.3">
      <c r="A798" s="99" t="s">
        <v>77</v>
      </c>
      <c r="B798" s="100" t="str">
        <f>VLOOKUP(A798,'CENTROS DE COSTOS'!A:D,2,0)</f>
        <v>0036-0003</v>
      </c>
      <c r="C798" s="100" t="str">
        <f>VLOOKUP(A798,'CENTROS DE COSTOS'!A:D,3,0)</f>
        <v>Wompi Suroccidente</v>
      </c>
      <c r="D798" s="99">
        <v>19001</v>
      </c>
      <c r="E798" s="99">
        <v>3113130</v>
      </c>
      <c r="F798" s="99">
        <v>28872</v>
      </c>
      <c r="G798" s="100" t="s">
        <v>33</v>
      </c>
      <c r="H798" s="99" t="s">
        <v>498</v>
      </c>
      <c r="I798" s="99" t="s">
        <v>93</v>
      </c>
      <c r="J798" s="99" t="s">
        <v>6307</v>
      </c>
      <c r="K798" s="100" t="s">
        <v>1170</v>
      </c>
      <c r="L798" s="99" t="s">
        <v>7828</v>
      </c>
      <c r="M798" s="101">
        <v>46000.354861111111</v>
      </c>
      <c r="N798" s="101">
        <v>46002.685416666667</v>
      </c>
      <c r="O798" s="100" t="s">
        <v>35</v>
      </c>
      <c r="P798" s="100" t="s">
        <v>35</v>
      </c>
      <c r="Q798" s="99" t="s">
        <v>1414</v>
      </c>
      <c r="R798" s="99" t="s">
        <v>1415</v>
      </c>
      <c r="S798" s="99" t="s">
        <v>9912</v>
      </c>
      <c r="T798" s="99" t="s">
        <v>1172</v>
      </c>
      <c r="U798" s="99">
        <v>40</v>
      </c>
      <c r="V798" s="100" t="str">
        <f>VLOOKUP(D798,TIPOLOGIA!A:F,5,0)</f>
        <v>LEJANA</v>
      </c>
      <c r="W798" s="100" t="str">
        <f>VLOOKUP(D798,TIPOLOGIA!A:F,6,0)</f>
        <v>TERRESTRE</v>
      </c>
      <c r="X798" s="99" t="s">
        <v>1194</v>
      </c>
      <c r="Y798" s="99">
        <v>1</v>
      </c>
      <c r="Z798" s="102">
        <f>IF(T798="SOPORTE_TELEFÓNICO",'TARIFAS 2025'!$B$14,IF(V798="PRINCIPAL",'TARIFAS 2025'!$B$11,IF(V798="INTERMEDIA",'TARIFAS 2025'!$C$11,IF(V798="LEJANA",'TARIFAS 2025'!$D$11))))</f>
        <v>40250</v>
      </c>
      <c r="AA798" s="102">
        <f t="shared" si="12"/>
        <v>40250</v>
      </c>
      <c r="AB798" s="91"/>
      <c r="AC798" s="91"/>
      <c r="AD798" s="91"/>
      <c r="AE798" s="91"/>
      <c r="AF798" s="91"/>
      <c r="AG798" s="91"/>
      <c r="AH798" s="91"/>
      <c r="AI798" s="91"/>
      <c r="AJ798" s="91"/>
      <c r="AK798" s="91"/>
      <c r="AL798" s="91"/>
      <c r="AM798" s="91"/>
      <c r="AN798" s="91"/>
      <c r="AO798" s="91"/>
      <c r="AP798" s="91"/>
      <c r="AQ798" s="91"/>
      <c r="AR798" s="91"/>
      <c r="AS798" s="91"/>
      <c r="AT798" s="91"/>
      <c r="AU798" s="91"/>
      <c r="AV798" s="91"/>
      <c r="AW798" s="91"/>
      <c r="AX798" s="91"/>
      <c r="AY798" s="91"/>
      <c r="AZ798" s="91"/>
      <c r="BA798" s="91"/>
      <c r="BB798" s="91"/>
      <c r="BC798" s="91"/>
      <c r="BD798" s="91"/>
      <c r="BE798" s="91"/>
      <c r="BF798" s="91"/>
      <c r="BG798" s="91"/>
    </row>
    <row r="799" spans="1:59" ht="15.6" x14ac:dyDescent="0.3">
      <c r="A799" s="99" t="s">
        <v>71</v>
      </c>
      <c r="B799" s="100" t="str">
        <f>VLOOKUP(A799,'CENTROS DE COSTOS'!A:D,2,0)</f>
        <v>0036-0004</v>
      </c>
      <c r="C799" s="100" t="str">
        <f>VLOOKUP(A799,'CENTROS DE COSTOS'!A:D,3,0)</f>
        <v>Wompi Centro</v>
      </c>
      <c r="D799" s="99">
        <v>11001</v>
      </c>
      <c r="E799" s="99">
        <v>3121252</v>
      </c>
      <c r="F799" s="99">
        <v>36527</v>
      </c>
      <c r="G799" s="100" t="s">
        <v>33</v>
      </c>
      <c r="H799" s="99" t="s">
        <v>618</v>
      </c>
      <c r="I799" s="99" t="s">
        <v>71</v>
      </c>
      <c r="J799" s="99" t="s">
        <v>6308</v>
      </c>
      <c r="K799" s="100" t="s">
        <v>1170</v>
      </c>
      <c r="L799" s="99" t="s">
        <v>7829</v>
      </c>
      <c r="M799" s="101">
        <v>46001.464583333327</v>
      </c>
      <c r="N799" s="101">
        <v>46002.686111111107</v>
      </c>
      <c r="O799" s="100" t="s">
        <v>35</v>
      </c>
      <c r="P799" s="100" t="s">
        <v>35</v>
      </c>
      <c r="Q799" s="99" t="s">
        <v>1414</v>
      </c>
      <c r="R799" s="99" t="s">
        <v>1415</v>
      </c>
      <c r="S799" s="99" t="s">
        <v>9913</v>
      </c>
      <c r="T799" s="99" t="s">
        <v>1172</v>
      </c>
      <c r="U799" s="99">
        <v>48</v>
      </c>
      <c r="V799" s="100" t="str">
        <f>VLOOKUP(D799,TIPOLOGIA!A:F,5,0)</f>
        <v>PRINCIPAL</v>
      </c>
      <c r="W799" s="100" t="str">
        <f>VLOOKUP(D799,TIPOLOGIA!A:F,6,0)</f>
        <v>TERRESTRE</v>
      </c>
      <c r="X799" s="99" t="s">
        <v>1312</v>
      </c>
      <c r="Y799" s="99">
        <v>1</v>
      </c>
      <c r="Z799" s="102">
        <f>IF(T799="SOPORTE_TELEFÓNICO",'TARIFAS 2025'!$B$14,IF(V799="PRINCIPAL",'TARIFAS 2025'!$B$11,IF(V799="INTERMEDIA",'TARIFAS 2025'!$C$11,IF(V799="LEJANA",'TARIFAS 2025'!$D$11))))</f>
        <v>31419</v>
      </c>
      <c r="AA799" s="102">
        <f t="shared" si="12"/>
        <v>31419</v>
      </c>
      <c r="AB799" s="91"/>
      <c r="AC799" s="91"/>
      <c r="AD799" s="91"/>
      <c r="AE799" s="91"/>
      <c r="AF799" s="91"/>
      <c r="AG799" s="91"/>
      <c r="AH799" s="91"/>
      <c r="AI799" s="91"/>
      <c r="AJ799" s="91"/>
      <c r="AK799" s="91"/>
      <c r="AL799" s="91"/>
      <c r="AM799" s="91"/>
      <c r="AN799" s="91"/>
      <c r="AO799" s="91"/>
      <c r="AP799" s="91"/>
      <c r="AQ799" s="91"/>
      <c r="AR799" s="91"/>
      <c r="AS799" s="91"/>
      <c r="AT799" s="91"/>
      <c r="AU799" s="91"/>
      <c r="AV799" s="91"/>
      <c r="AW799" s="91"/>
      <c r="AX799" s="91"/>
      <c r="AY799" s="91"/>
      <c r="AZ799" s="91"/>
      <c r="BA799" s="91"/>
      <c r="BB799" s="91"/>
      <c r="BC799" s="91"/>
      <c r="BD799" s="91"/>
      <c r="BE799" s="91"/>
      <c r="BF799" s="91"/>
      <c r="BG799" s="91"/>
    </row>
    <row r="800" spans="1:59" ht="15.6" x14ac:dyDescent="0.3">
      <c r="A800" s="99" t="s">
        <v>98</v>
      </c>
      <c r="B800" s="100" t="str">
        <f>VLOOKUP(A800,'CENTROS DE COSTOS'!A:D,2,0)</f>
        <v>0036-0006</v>
      </c>
      <c r="C800" s="100" t="str">
        <f>VLOOKUP(A800,'CENTROS DE COSTOS'!A:D,3,0)</f>
        <v>Wompi Oriente</v>
      </c>
      <c r="D800" s="99">
        <v>50001</v>
      </c>
      <c r="E800" s="99">
        <v>3122206</v>
      </c>
      <c r="F800" s="99">
        <v>77915</v>
      </c>
      <c r="G800" s="100" t="s">
        <v>33</v>
      </c>
      <c r="H800" s="99" t="s">
        <v>814</v>
      </c>
      <c r="I800" s="99" t="s">
        <v>98</v>
      </c>
      <c r="J800" s="99" t="s">
        <v>1789</v>
      </c>
      <c r="K800" s="100" t="s">
        <v>1170</v>
      </c>
      <c r="L800" s="99" t="s">
        <v>7830</v>
      </c>
      <c r="M800" s="101">
        <v>46001.530555555553</v>
      </c>
      <c r="N800" s="101">
        <v>46002.707638888889</v>
      </c>
      <c r="O800" s="100" t="s">
        <v>35</v>
      </c>
      <c r="P800" s="100" t="s">
        <v>35</v>
      </c>
      <c r="Q800" s="99" t="s">
        <v>1414</v>
      </c>
      <c r="R800" s="99" t="s">
        <v>1415</v>
      </c>
      <c r="S800" s="99" t="s">
        <v>9914</v>
      </c>
      <c r="T800" s="99" t="s">
        <v>1172</v>
      </c>
      <c r="U800" s="99">
        <v>24</v>
      </c>
      <c r="V800" s="100" t="str">
        <f>VLOOKUP(D800,TIPOLOGIA!A:F,5,0)</f>
        <v>PRINCIPAL</v>
      </c>
      <c r="W800" s="100" t="str">
        <f>VLOOKUP(D800,TIPOLOGIA!A:F,6,0)</f>
        <v>TERRESTRE</v>
      </c>
      <c r="X800" s="99" t="s">
        <v>1461</v>
      </c>
      <c r="Y800" s="99">
        <v>1</v>
      </c>
      <c r="Z800" s="102">
        <f>IF(T800="SOPORTE_TELEFÓNICO",'TARIFAS 2025'!$B$14,IF(V800="PRINCIPAL",'TARIFAS 2025'!$B$11,IF(V800="INTERMEDIA",'TARIFAS 2025'!$C$11,IF(V800="LEJANA",'TARIFAS 2025'!$D$11))))</f>
        <v>31419</v>
      </c>
      <c r="AA800" s="102">
        <f t="shared" si="12"/>
        <v>31419</v>
      </c>
      <c r="AB800" s="91"/>
      <c r="AC800" s="91"/>
      <c r="AD800" s="91"/>
      <c r="AE800" s="91"/>
      <c r="AF800" s="91"/>
      <c r="AG800" s="91"/>
      <c r="AH800" s="91"/>
      <c r="AI800" s="91"/>
      <c r="AJ800" s="91"/>
      <c r="AK800" s="91"/>
      <c r="AL800" s="91"/>
      <c r="AM800" s="91"/>
      <c r="AN800" s="91"/>
      <c r="AO800" s="91"/>
      <c r="AP800" s="91"/>
      <c r="AQ800" s="91"/>
      <c r="AR800" s="91"/>
      <c r="AS800" s="91"/>
      <c r="AT800" s="91"/>
      <c r="AU800" s="91"/>
      <c r="AV800" s="91"/>
      <c r="AW800" s="91"/>
      <c r="AX800" s="91"/>
      <c r="AY800" s="91"/>
      <c r="AZ800" s="91"/>
      <c r="BA800" s="91"/>
      <c r="BB800" s="91"/>
      <c r="BC800" s="91"/>
      <c r="BD800" s="91"/>
      <c r="BE800" s="91"/>
      <c r="BF800" s="91"/>
      <c r="BG800" s="91"/>
    </row>
    <row r="801" spans="1:59" ht="15.6" x14ac:dyDescent="0.3">
      <c r="A801" s="99" t="s">
        <v>77</v>
      </c>
      <c r="B801" s="100" t="str">
        <f>VLOOKUP(A801,'CENTROS DE COSTOS'!A:D,2,0)</f>
        <v>0036-0003</v>
      </c>
      <c r="C801" s="100" t="str">
        <f>VLOOKUP(A801,'CENTROS DE COSTOS'!A:D,3,0)</f>
        <v>Wompi Suroccidente</v>
      </c>
      <c r="D801" s="99">
        <v>19001</v>
      </c>
      <c r="E801" s="99">
        <v>3112687</v>
      </c>
      <c r="F801" s="99">
        <v>80184</v>
      </c>
      <c r="G801" s="100" t="s">
        <v>33</v>
      </c>
      <c r="H801" s="99" t="s">
        <v>498</v>
      </c>
      <c r="I801" s="99" t="s">
        <v>93</v>
      </c>
      <c r="J801" s="99" t="s">
        <v>6309</v>
      </c>
      <c r="K801" s="100" t="s">
        <v>1170</v>
      </c>
      <c r="L801" s="99" t="s">
        <v>7831</v>
      </c>
      <c r="M801" s="101">
        <v>46000.352777777778</v>
      </c>
      <c r="N801" s="101">
        <v>46002.707638888889</v>
      </c>
      <c r="O801" s="100" t="s">
        <v>35</v>
      </c>
      <c r="P801" s="100" t="s">
        <v>35</v>
      </c>
      <c r="Q801" s="99" t="s">
        <v>1414</v>
      </c>
      <c r="R801" s="99" t="s">
        <v>1415</v>
      </c>
      <c r="S801" s="99" t="s">
        <v>9915</v>
      </c>
      <c r="T801" s="99" t="s">
        <v>1172</v>
      </c>
      <c r="U801" s="99">
        <v>24</v>
      </c>
      <c r="V801" s="100" t="str">
        <f>VLOOKUP(D801,TIPOLOGIA!A:F,5,0)</f>
        <v>LEJANA</v>
      </c>
      <c r="W801" s="100" t="str">
        <f>VLOOKUP(D801,TIPOLOGIA!A:F,6,0)</f>
        <v>TERRESTRE</v>
      </c>
      <c r="X801" s="99" t="s">
        <v>1194</v>
      </c>
      <c r="Y801" s="99">
        <v>1</v>
      </c>
      <c r="Z801" s="102">
        <f>IF(T801="SOPORTE_TELEFÓNICO",'TARIFAS 2025'!$B$14,IF(V801="PRINCIPAL",'TARIFAS 2025'!$B$11,IF(V801="INTERMEDIA",'TARIFAS 2025'!$C$11,IF(V801="LEJANA",'TARIFAS 2025'!$D$11))))</f>
        <v>40250</v>
      </c>
      <c r="AA801" s="102">
        <f t="shared" si="12"/>
        <v>40250</v>
      </c>
      <c r="AB801" s="91"/>
      <c r="AC801" s="91"/>
      <c r="AD801" s="91"/>
      <c r="AE801" s="91"/>
      <c r="AF801" s="91"/>
      <c r="AG801" s="91"/>
      <c r="AH801" s="91"/>
      <c r="AI801" s="91"/>
      <c r="AJ801" s="91"/>
      <c r="AK801" s="91"/>
      <c r="AL801" s="91"/>
      <c r="AM801" s="91"/>
      <c r="AN801" s="91"/>
      <c r="AO801" s="91"/>
      <c r="AP801" s="91"/>
      <c r="AQ801" s="91"/>
      <c r="AR801" s="91"/>
      <c r="AS801" s="91"/>
      <c r="AT801" s="91"/>
      <c r="AU801" s="91"/>
      <c r="AV801" s="91"/>
      <c r="AW801" s="91"/>
      <c r="AX801" s="91"/>
      <c r="AY801" s="91"/>
      <c r="AZ801" s="91"/>
      <c r="BA801" s="91"/>
      <c r="BB801" s="91"/>
      <c r="BC801" s="91"/>
      <c r="BD801" s="91"/>
      <c r="BE801" s="91"/>
      <c r="BF801" s="91"/>
      <c r="BG801" s="91"/>
    </row>
    <row r="802" spans="1:59" ht="15.6" x14ac:dyDescent="0.3">
      <c r="A802" s="99" t="s">
        <v>71</v>
      </c>
      <c r="B802" s="100" t="str">
        <f>VLOOKUP(A802,'CENTROS DE COSTOS'!A:D,2,0)</f>
        <v>0036-0004</v>
      </c>
      <c r="C802" s="100" t="str">
        <f>VLOOKUP(A802,'CENTROS DE COSTOS'!A:D,3,0)</f>
        <v>Wompi Centro</v>
      </c>
      <c r="D802" s="99">
        <v>11001</v>
      </c>
      <c r="E802" s="99">
        <v>3120622</v>
      </c>
      <c r="F802" s="99">
        <v>74396</v>
      </c>
      <c r="G802" s="100" t="s">
        <v>33</v>
      </c>
      <c r="H802" s="99" t="s">
        <v>618</v>
      </c>
      <c r="I802" s="99" t="s">
        <v>71</v>
      </c>
      <c r="J802" s="99" t="s">
        <v>6310</v>
      </c>
      <c r="K802" s="100" t="s">
        <v>1170</v>
      </c>
      <c r="L802" s="99" t="s">
        <v>7832</v>
      </c>
      <c r="M802" s="101">
        <v>46001.423611111109</v>
      </c>
      <c r="N802" s="101">
        <v>46002.708333333343</v>
      </c>
      <c r="O802" s="100" t="s">
        <v>35</v>
      </c>
      <c r="P802" s="100" t="s">
        <v>35</v>
      </c>
      <c r="Q802" s="99" t="s">
        <v>1414</v>
      </c>
      <c r="R802" s="99" t="s">
        <v>1415</v>
      </c>
      <c r="S802" s="99" t="s">
        <v>9916</v>
      </c>
      <c r="T802" s="99" t="s">
        <v>1172</v>
      </c>
      <c r="U802" s="99">
        <v>16</v>
      </c>
      <c r="V802" s="100" t="str">
        <f>VLOOKUP(D802,TIPOLOGIA!A:F,5,0)</f>
        <v>PRINCIPAL</v>
      </c>
      <c r="W802" s="100" t="str">
        <f>VLOOKUP(D802,TIPOLOGIA!A:F,6,0)</f>
        <v>TERRESTRE</v>
      </c>
      <c r="X802" s="99" t="s">
        <v>1312</v>
      </c>
      <c r="Y802" s="99">
        <v>1</v>
      </c>
      <c r="Z802" s="102">
        <f>IF(T802="SOPORTE_TELEFÓNICO",'TARIFAS 2025'!$B$14,IF(V802="PRINCIPAL",'TARIFAS 2025'!$B$11,IF(V802="INTERMEDIA",'TARIFAS 2025'!$C$11,IF(V802="LEJANA",'TARIFAS 2025'!$D$11))))</f>
        <v>31419</v>
      </c>
      <c r="AA802" s="102">
        <f t="shared" si="12"/>
        <v>31419</v>
      </c>
      <c r="AB802" s="91"/>
      <c r="AC802" s="91"/>
      <c r="AD802" s="91"/>
      <c r="AE802" s="91"/>
      <c r="AF802" s="91"/>
      <c r="AG802" s="91"/>
      <c r="AH802" s="91"/>
      <c r="AI802" s="91"/>
      <c r="AJ802" s="91"/>
      <c r="AK802" s="91"/>
      <c r="AL802" s="91"/>
      <c r="AM802" s="91"/>
      <c r="AN802" s="91"/>
      <c r="AO802" s="91"/>
      <c r="AP802" s="91"/>
      <c r="AQ802" s="91"/>
      <c r="AR802" s="91"/>
      <c r="AS802" s="91"/>
      <c r="AT802" s="91"/>
      <c r="AU802" s="91"/>
      <c r="AV802" s="91"/>
      <c r="AW802" s="91"/>
      <c r="AX802" s="91"/>
      <c r="AY802" s="91"/>
      <c r="AZ802" s="91"/>
      <c r="BA802" s="91"/>
      <c r="BB802" s="91"/>
      <c r="BC802" s="91"/>
      <c r="BD802" s="91"/>
      <c r="BE802" s="91"/>
      <c r="BF802" s="91"/>
      <c r="BG802" s="91"/>
    </row>
    <row r="803" spans="1:59" ht="15.6" x14ac:dyDescent="0.3">
      <c r="A803" s="99" t="s">
        <v>71</v>
      </c>
      <c r="B803" s="100" t="str">
        <f>VLOOKUP(A803,'CENTROS DE COSTOS'!A:D,2,0)</f>
        <v>0036-0004</v>
      </c>
      <c r="C803" s="100" t="str">
        <f>VLOOKUP(A803,'CENTROS DE COSTOS'!A:D,3,0)</f>
        <v>Wompi Centro</v>
      </c>
      <c r="D803" s="99">
        <v>11001</v>
      </c>
      <c r="E803" s="99">
        <v>3122951</v>
      </c>
      <c r="F803" s="99">
        <v>49070</v>
      </c>
      <c r="G803" s="100" t="s">
        <v>33</v>
      </c>
      <c r="H803" s="99" t="s">
        <v>618</v>
      </c>
      <c r="I803" s="99" t="s">
        <v>71</v>
      </c>
      <c r="J803" s="99" t="s">
        <v>1974</v>
      </c>
      <c r="K803" s="100" t="s">
        <v>1170</v>
      </c>
      <c r="L803" s="99" t="s">
        <v>7833</v>
      </c>
      <c r="M803" s="101">
        <v>46001.624305555553</v>
      </c>
      <c r="N803" s="101">
        <v>46002.709722222222</v>
      </c>
      <c r="O803" s="100" t="s">
        <v>35</v>
      </c>
      <c r="P803" s="100" t="s">
        <v>35</v>
      </c>
      <c r="Q803" s="99" t="s">
        <v>1414</v>
      </c>
      <c r="R803" s="99" t="s">
        <v>1415</v>
      </c>
      <c r="S803" s="99" t="s">
        <v>9917</v>
      </c>
      <c r="T803" s="99" t="s">
        <v>1172</v>
      </c>
      <c r="U803" s="99">
        <v>64</v>
      </c>
      <c r="V803" s="100" t="str">
        <f>VLOOKUP(D803,TIPOLOGIA!A:F,5,0)</f>
        <v>PRINCIPAL</v>
      </c>
      <c r="W803" s="100" t="str">
        <f>VLOOKUP(D803,TIPOLOGIA!A:F,6,0)</f>
        <v>TERRESTRE</v>
      </c>
      <c r="X803" s="99" t="s">
        <v>1198</v>
      </c>
      <c r="Y803" s="99">
        <v>1</v>
      </c>
      <c r="Z803" s="102">
        <f>IF(T803="SOPORTE_TELEFÓNICO",'TARIFAS 2025'!$B$14,IF(V803="PRINCIPAL",'TARIFAS 2025'!$B$11,IF(V803="INTERMEDIA",'TARIFAS 2025'!$C$11,IF(V803="LEJANA",'TARIFAS 2025'!$D$11))))</f>
        <v>31419</v>
      </c>
      <c r="AA803" s="102">
        <f t="shared" si="12"/>
        <v>31419</v>
      </c>
      <c r="AB803" s="91"/>
      <c r="AC803" s="91"/>
      <c r="AD803" s="91"/>
      <c r="AE803" s="91"/>
      <c r="AF803" s="91"/>
      <c r="AG803" s="91"/>
      <c r="AH803" s="91"/>
      <c r="AI803" s="91"/>
      <c r="AJ803" s="91"/>
      <c r="AK803" s="91"/>
      <c r="AL803" s="91"/>
      <c r="AM803" s="91"/>
      <c r="AN803" s="91"/>
      <c r="AO803" s="91"/>
      <c r="AP803" s="91"/>
      <c r="AQ803" s="91"/>
      <c r="AR803" s="91"/>
      <c r="AS803" s="91"/>
      <c r="AT803" s="91"/>
      <c r="AU803" s="91"/>
      <c r="AV803" s="91"/>
      <c r="AW803" s="91"/>
      <c r="AX803" s="91"/>
      <c r="AY803" s="91"/>
      <c r="AZ803" s="91"/>
      <c r="BA803" s="91"/>
      <c r="BB803" s="91"/>
      <c r="BC803" s="91"/>
      <c r="BD803" s="91"/>
      <c r="BE803" s="91"/>
      <c r="BF803" s="91"/>
      <c r="BG803" s="91"/>
    </row>
    <row r="804" spans="1:59" ht="15.6" x14ac:dyDescent="0.3">
      <c r="A804" s="99" t="s">
        <v>68</v>
      </c>
      <c r="B804" s="100" t="str">
        <f>VLOOKUP(A804,'CENTROS DE COSTOS'!A:D,2,0)</f>
        <v>0036-0001</v>
      </c>
      <c r="C804" s="100" t="str">
        <f>VLOOKUP(A804,'CENTROS DE COSTOS'!A:D,3,0)</f>
        <v>Wompi Costa</v>
      </c>
      <c r="D804" s="99">
        <v>8001</v>
      </c>
      <c r="E804" s="99">
        <v>3111227</v>
      </c>
      <c r="F804" s="99">
        <v>37720</v>
      </c>
      <c r="G804" s="100" t="s">
        <v>33</v>
      </c>
      <c r="H804" s="99" t="s">
        <v>253</v>
      </c>
      <c r="I804" s="99" t="s">
        <v>68</v>
      </c>
      <c r="J804" s="99" t="s">
        <v>6311</v>
      </c>
      <c r="K804" s="100" t="s">
        <v>1170</v>
      </c>
      <c r="L804" s="99" t="s">
        <v>7834</v>
      </c>
      <c r="M804" s="101">
        <v>46000.333333333343</v>
      </c>
      <c r="N804" s="101">
        <v>46002.711111111108</v>
      </c>
      <c r="O804" s="100" t="s">
        <v>35</v>
      </c>
      <c r="P804" s="100" t="s">
        <v>35</v>
      </c>
      <c r="Q804" s="99" t="s">
        <v>1414</v>
      </c>
      <c r="R804" s="99" t="s">
        <v>1415</v>
      </c>
      <c r="S804" s="99" t="s">
        <v>9918</v>
      </c>
      <c r="T804" s="99" t="s">
        <v>1172</v>
      </c>
      <c r="U804" s="99">
        <v>48</v>
      </c>
      <c r="V804" s="100" t="str">
        <f>VLOOKUP(D804,TIPOLOGIA!A:F,5,0)</f>
        <v>PRINCIPAL</v>
      </c>
      <c r="W804" s="100" t="str">
        <f>VLOOKUP(D804,TIPOLOGIA!A:F,6,0)</f>
        <v>TERRESTRE</v>
      </c>
      <c r="X804" s="99" t="s">
        <v>1325</v>
      </c>
      <c r="Y804" s="99">
        <v>1</v>
      </c>
      <c r="Z804" s="102">
        <f>IF(T804="SOPORTE_TELEFÓNICO",'TARIFAS 2025'!$B$14,IF(V804="PRINCIPAL",'TARIFAS 2025'!$B$11,IF(V804="INTERMEDIA",'TARIFAS 2025'!$C$11,IF(V804="LEJANA",'TARIFAS 2025'!$D$11))))</f>
        <v>31419</v>
      </c>
      <c r="AA804" s="102">
        <f t="shared" si="12"/>
        <v>31419</v>
      </c>
      <c r="AB804" s="91"/>
      <c r="AC804" s="91"/>
      <c r="AD804" s="91"/>
      <c r="AE804" s="91"/>
      <c r="AF804" s="91"/>
      <c r="AG804" s="91"/>
      <c r="AH804" s="91"/>
      <c r="AI804" s="91"/>
      <c r="AJ804" s="91"/>
      <c r="AK804" s="91"/>
      <c r="AL804" s="91"/>
      <c r="AM804" s="91"/>
      <c r="AN804" s="91"/>
      <c r="AO804" s="91"/>
      <c r="AP804" s="91"/>
      <c r="AQ804" s="91"/>
      <c r="AR804" s="91"/>
      <c r="AS804" s="91"/>
      <c r="AT804" s="91"/>
      <c r="AU804" s="91"/>
      <c r="AV804" s="91"/>
      <c r="AW804" s="91"/>
      <c r="AX804" s="91"/>
      <c r="AY804" s="91"/>
      <c r="AZ804" s="91"/>
      <c r="BA804" s="91"/>
      <c r="BB804" s="91"/>
      <c r="BC804" s="91"/>
      <c r="BD804" s="91"/>
      <c r="BE804" s="91"/>
      <c r="BF804" s="91"/>
      <c r="BG804" s="91"/>
    </row>
    <row r="805" spans="1:59" ht="15.6" x14ac:dyDescent="0.3">
      <c r="A805" s="99" t="s">
        <v>74</v>
      </c>
      <c r="B805" s="100" t="str">
        <f>VLOOKUP(A805,'CENTROS DE COSTOS'!A:D,2,0)</f>
        <v>0036-0007</v>
      </c>
      <c r="C805" s="100" t="str">
        <f>VLOOKUP(A805,'CENTROS DE COSTOS'!A:D,3,0)</f>
        <v>Wompi Santander</v>
      </c>
      <c r="D805" s="99">
        <v>68001</v>
      </c>
      <c r="E805" s="99">
        <v>3125458</v>
      </c>
      <c r="F805" s="99">
        <v>36257</v>
      </c>
      <c r="G805" s="100" t="s">
        <v>33</v>
      </c>
      <c r="H805" s="99" t="s">
        <v>963</v>
      </c>
      <c r="I805" s="99" t="s">
        <v>74</v>
      </c>
      <c r="J805" s="99" t="s">
        <v>3742</v>
      </c>
      <c r="K805" s="100" t="s">
        <v>1170</v>
      </c>
      <c r="L805" s="99" t="s">
        <v>7835</v>
      </c>
      <c r="M805" s="101">
        <v>46002.373611111107</v>
      </c>
      <c r="N805" s="101">
        <v>46002.711111111108</v>
      </c>
      <c r="O805" s="100" t="s">
        <v>35</v>
      </c>
      <c r="P805" s="100" t="s">
        <v>35</v>
      </c>
      <c r="Q805" s="99" t="s">
        <v>1414</v>
      </c>
      <c r="R805" s="99" t="s">
        <v>1415</v>
      </c>
      <c r="S805" s="99" t="s">
        <v>9919</v>
      </c>
      <c r="T805" s="99" t="s">
        <v>1172</v>
      </c>
      <c r="U805" s="99">
        <v>64</v>
      </c>
      <c r="V805" s="100" t="str">
        <f>VLOOKUP(D805,TIPOLOGIA!A:F,5,0)</f>
        <v>PRINCIPAL</v>
      </c>
      <c r="W805" s="100" t="str">
        <f>VLOOKUP(D805,TIPOLOGIA!A:F,6,0)</f>
        <v>TERRESTRE</v>
      </c>
      <c r="X805" s="99" t="s">
        <v>1380</v>
      </c>
      <c r="Y805" s="99">
        <v>1</v>
      </c>
      <c r="Z805" s="102">
        <f>IF(T805="SOPORTE_TELEFÓNICO",'TARIFAS 2025'!$B$14,IF(V805="PRINCIPAL",'TARIFAS 2025'!$B$11,IF(V805="INTERMEDIA",'TARIFAS 2025'!$C$11,IF(V805="LEJANA",'TARIFAS 2025'!$D$11))))</f>
        <v>31419</v>
      </c>
      <c r="AA805" s="102">
        <f t="shared" si="12"/>
        <v>31419</v>
      </c>
      <c r="AB805" s="91"/>
      <c r="AC805" s="91"/>
      <c r="AD805" s="91"/>
      <c r="AE805" s="91"/>
      <c r="AF805" s="91"/>
      <c r="AG805" s="91"/>
      <c r="AH805" s="91"/>
      <c r="AI805" s="91"/>
      <c r="AJ805" s="91"/>
      <c r="AK805" s="91"/>
      <c r="AL805" s="91"/>
      <c r="AM805" s="91"/>
      <c r="AN805" s="91"/>
      <c r="AO805" s="91"/>
      <c r="AP805" s="91"/>
      <c r="AQ805" s="91"/>
      <c r="AR805" s="91"/>
      <c r="AS805" s="91"/>
      <c r="AT805" s="91"/>
      <c r="AU805" s="91"/>
      <c r="AV805" s="91"/>
      <c r="AW805" s="91"/>
      <c r="AX805" s="91"/>
      <c r="AY805" s="91"/>
      <c r="AZ805" s="91"/>
      <c r="BA805" s="91"/>
      <c r="BB805" s="91"/>
      <c r="BC805" s="91"/>
      <c r="BD805" s="91"/>
      <c r="BE805" s="91"/>
      <c r="BF805" s="91"/>
      <c r="BG805" s="91"/>
    </row>
    <row r="806" spans="1:59" ht="15.6" x14ac:dyDescent="0.3">
      <c r="A806" s="99" t="s">
        <v>74</v>
      </c>
      <c r="B806" s="100" t="str">
        <f>VLOOKUP(A806,'CENTROS DE COSTOS'!A:D,2,0)</f>
        <v>0036-0007</v>
      </c>
      <c r="C806" s="100" t="str">
        <f>VLOOKUP(A806,'CENTROS DE COSTOS'!A:D,3,0)</f>
        <v>Wompi Santander</v>
      </c>
      <c r="D806" s="99">
        <v>68276</v>
      </c>
      <c r="E806" s="99">
        <v>3124445</v>
      </c>
      <c r="F806" s="99">
        <v>80369</v>
      </c>
      <c r="G806" s="100" t="s">
        <v>33</v>
      </c>
      <c r="H806" s="99" t="s">
        <v>963</v>
      </c>
      <c r="I806" s="99" t="s">
        <v>987</v>
      </c>
      <c r="J806" s="99" t="s">
        <v>1995</v>
      </c>
      <c r="K806" s="100" t="s">
        <v>1170</v>
      </c>
      <c r="L806" s="99" t="s">
        <v>7836</v>
      </c>
      <c r="M806" s="101">
        <v>46002.333333333343</v>
      </c>
      <c r="N806" s="101">
        <v>46002.711805555547</v>
      </c>
      <c r="O806" s="100" t="s">
        <v>35</v>
      </c>
      <c r="P806" s="100" t="s">
        <v>35</v>
      </c>
      <c r="Q806" s="99" t="s">
        <v>1414</v>
      </c>
      <c r="R806" s="99" t="s">
        <v>1415</v>
      </c>
      <c r="S806" s="99" t="s">
        <v>9920</v>
      </c>
      <c r="T806" s="99" t="s">
        <v>1172</v>
      </c>
      <c r="U806" s="99">
        <v>16</v>
      </c>
      <c r="V806" s="100" t="str">
        <f>VLOOKUP(D806,TIPOLOGIA!A:F,5,0)</f>
        <v>PRINCIPAL</v>
      </c>
      <c r="W806" s="100" t="str">
        <f>VLOOKUP(D806,TIPOLOGIA!A:F,6,0)</f>
        <v>TERRESTRE</v>
      </c>
      <c r="X806" s="99" t="s">
        <v>1182</v>
      </c>
      <c r="Y806" s="99">
        <v>1</v>
      </c>
      <c r="Z806" s="102">
        <f>IF(T806="SOPORTE_TELEFÓNICO",'TARIFAS 2025'!$B$14,IF(V806="PRINCIPAL",'TARIFAS 2025'!$B$11,IF(V806="INTERMEDIA",'TARIFAS 2025'!$C$11,IF(V806="LEJANA",'TARIFAS 2025'!$D$11))))</f>
        <v>31419</v>
      </c>
      <c r="AA806" s="102">
        <f t="shared" si="12"/>
        <v>31419</v>
      </c>
      <c r="AB806" s="91"/>
      <c r="AC806" s="91"/>
      <c r="AD806" s="91"/>
      <c r="AE806" s="91"/>
      <c r="AF806" s="91"/>
      <c r="AG806" s="91"/>
      <c r="AH806" s="91"/>
      <c r="AI806" s="91"/>
      <c r="AJ806" s="91"/>
      <c r="AK806" s="91"/>
      <c r="AL806" s="91"/>
      <c r="AM806" s="91"/>
      <c r="AN806" s="91"/>
      <c r="AO806" s="91"/>
      <c r="AP806" s="91"/>
      <c r="AQ806" s="91"/>
      <c r="AR806" s="91"/>
      <c r="AS806" s="91"/>
      <c r="AT806" s="91"/>
      <c r="AU806" s="91"/>
      <c r="AV806" s="91"/>
      <c r="AW806" s="91"/>
      <c r="AX806" s="91"/>
      <c r="AY806" s="91"/>
      <c r="AZ806" s="91"/>
      <c r="BA806" s="91"/>
      <c r="BB806" s="91"/>
      <c r="BC806" s="91"/>
      <c r="BD806" s="91"/>
      <c r="BE806" s="91"/>
      <c r="BF806" s="91"/>
      <c r="BG806" s="91"/>
    </row>
    <row r="807" spans="1:59" ht="15.6" x14ac:dyDescent="0.3">
      <c r="A807" s="99" t="s">
        <v>71</v>
      </c>
      <c r="B807" s="100" t="str">
        <f>VLOOKUP(A807,'CENTROS DE COSTOS'!A:D,2,0)</f>
        <v>0036-0004</v>
      </c>
      <c r="C807" s="100" t="str">
        <f>VLOOKUP(A807,'CENTROS DE COSTOS'!A:D,3,0)</f>
        <v>Wompi Centro</v>
      </c>
      <c r="D807" s="99">
        <v>25754</v>
      </c>
      <c r="E807" s="99">
        <v>3122051</v>
      </c>
      <c r="F807" s="99">
        <v>35979</v>
      </c>
      <c r="G807" s="100" t="s">
        <v>33</v>
      </c>
      <c r="H807" s="99" t="s">
        <v>618</v>
      </c>
      <c r="I807" s="99" t="s">
        <v>698</v>
      </c>
      <c r="J807" s="99" t="s">
        <v>6312</v>
      </c>
      <c r="K807" s="100" t="s">
        <v>1170</v>
      </c>
      <c r="L807" s="99" t="s">
        <v>7837</v>
      </c>
      <c r="M807" s="101">
        <v>46001.52847222222</v>
      </c>
      <c r="N807" s="101">
        <v>46002.714583333327</v>
      </c>
      <c r="O807" s="100" t="s">
        <v>35</v>
      </c>
      <c r="P807" s="100" t="s">
        <v>35</v>
      </c>
      <c r="Q807" s="99" t="s">
        <v>1414</v>
      </c>
      <c r="R807" s="99" t="s">
        <v>1415</v>
      </c>
      <c r="S807" s="99" t="s">
        <v>9921</v>
      </c>
      <c r="T807" s="99" t="s">
        <v>1172</v>
      </c>
      <c r="U807" s="99">
        <v>64</v>
      </c>
      <c r="V807" s="100" t="str">
        <f>VLOOKUP(D807,TIPOLOGIA!A:F,5,0)</f>
        <v>PRINCIPAL</v>
      </c>
      <c r="W807" s="100" t="str">
        <f>VLOOKUP(D807,TIPOLOGIA!A:F,6,0)</f>
        <v>TERRESTRE</v>
      </c>
      <c r="X807" s="99" t="s">
        <v>1208</v>
      </c>
      <c r="Y807" s="99">
        <v>1</v>
      </c>
      <c r="Z807" s="102">
        <f>IF(T807="SOPORTE_TELEFÓNICO",'TARIFAS 2025'!$B$14,IF(V807="PRINCIPAL",'TARIFAS 2025'!$B$11,IF(V807="INTERMEDIA",'TARIFAS 2025'!$C$11,IF(V807="LEJANA",'TARIFAS 2025'!$D$11))))</f>
        <v>31419</v>
      </c>
      <c r="AA807" s="102">
        <f t="shared" si="12"/>
        <v>31419</v>
      </c>
      <c r="AB807" s="91"/>
      <c r="AC807" s="91"/>
      <c r="AD807" s="91"/>
      <c r="AE807" s="91"/>
      <c r="AF807" s="91"/>
      <c r="AG807" s="91"/>
      <c r="AH807" s="91"/>
      <c r="AI807" s="91"/>
      <c r="AJ807" s="91"/>
      <c r="AK807" s="91"/>
      <c r="AL807" s="91"/>
      <c r="AM807" s="91"/>
      <c r="AN807" s="91"/>
      <c r="AO807" s="91"/>
      <c r="AP807" s="91"/>
      <c r="AQ807" s="91"/>
      <c r="AR807" s="91"/>
      <c r="AS807" s="91"/>
      <c r="AT807" s="91"/>
      <c r="AU807" s="91"/>
      <c r="AV807" s="91"/>
      <c r="AW807" s="91"/>
      <c r="AX807" s="91"/>
      <c r="AY807" s="91"/>
      <c r="AZ807" s="91"/>
      <c r="BA807" s="91"/>
      <c r="BB807" s="91"/>
      <c r="BC807" s="91"/>
      <c r="BD807" s="91"/>
      <c r="BE807" s="91"/>
      <c r="BF807" s="91"/>
      <c r="BG807" s="91"/>
    </row>
    <row r="808" spans="1:59" ht="15.6" x14ac:dyDescent="0.3">
      <c r="A808" s="99" t="s">
        <v>71</v>
      </c>
      <c r="B808" s="100" t="str">
        <f>VLOOKUP(A808,'CENTROS DE COSTOS'!A:D,2,0)</f>
        <v>0036-0004</v>
      </c>
      <c r="C808" s="100" t="str">
        <f>VLOOKUP(A808,'CENTROS DE COSTOS'!A:D,3,0)</f>
        <v>Wompi Centro</v>
      </c>
      <c r="D808" s="99">
        <v>11001</v>
      </c>
      <c r="E808" s="99">
        <v>3120655</v>
      </c>
      <c r="F808" s="99">
        <v>41872</v>
      </c>
      <c r="G808" s="100" t="s">
        <v>33</v>
      </c>
      <c r="H808" s="99" t="s">
        <v>618</v>
      </c>
      <c r="I808" s="99" t="s">
        <v>71</v>
      </c>
      <c r="J808" s="99" t="s">
        <v>6313</v>
      </c>
      <c r="K808" s="100" t="s">
        <v>1170</v>
      </c>
      <c r="L808" s="99" t="s">
        <v>7838</v>
      </c>
      <c r="M808" s="101">
        <v>46001.432638888888</v>
      </c>
      <c r="N808" s="101">
        <v>46002.718055555553</v>
      </c>
      <c r="O808" s="100" t="s">
        <v>35</v>
      </c>
      <c r="P808" s="100" t="s">
        <v>35</v>
      </c>
      <c r="Q808" s="99" t="s">
        <v>1424</v>
      </c>
      <c r="R808" s="99" t="s">
        <v>1425</v>
      </c>
      <c r="S808" s="99" t="s">
        <v>9922</v>
      </c>
      <c r="T808" s="99" t="s">
        <v>1172</v>
      </c>
      <c r="U808" s="99"/>
      <c r="V808" s="100" t="str">
        <f>VLOOKUP(D808,TIPOLOGIA!A:F,5,0)</f>
        <v>PRINCIPAL</v>
      </c>
      <c r="W808" s="100" t="str">
        <f>VLOOKUP(D808,TIPOLOGIA!A:F,6,0)</f>
        <v>TERRESTRE</v>
      </c>
      <c r="X808" s="99" t="s">
        <v>1312</v>
      </c>
      <c r="Y808" s="99">
        <v>1</v>
      </c>
      <c r="Z808" s="102">
        <f>IF(T808="SOPORTE_TELEFÓNICO",'TARIFAS 2025'!$B$14,IF(V808="PRINCIPAL",'TARIFAS 2025'!$B$11,IF(V808="INTERMEDIA",'TARIFAS 2025'!$C$11,IF(V808="LEJANA",'TARIFAS 2025'!$D$11))))</f>
        <v>31419</v>
      </c>
      <c r="AA808" s="102">
        <f t="shared" si="12"/>
        <v>31419</v>
      </c>
      <c r="AB808" s="91"/>
      <c r="AC808" s="91"/>
      <c r="AD808" s="91"/>
      <c r="AE808" s="91"/>
      <c r="AF808" s="91"/>
      <c r="AG808" s="91"/>
      <c r="AH808" s="91"/>
      <c r="AI808" s="91"/>
      <c r="AJ808" s="91"/>
      <c r="AK808" s="91"/>
      <c r="AL808" s="91"/>
      <c r="AM808" s="91"/>
      <c r="AN808" s="91"/>
      <c r="AO808" s="91"/>
      <c r="AP808" s="91"/>
      <c r="AQ808" s="91"/>
      <c r="AR808" s="91"/>
      <c r="AS808" s="91"/>
      <c r="AT808" s="91"/>
      <c r="AU808" s="91"/>
      <c r="AV808" s="91"/>
      <c r="AW808" s="91"/>
      <c r="AX808" s="91"/>
      <c r="AY808" s="91"/>
      <c r="AZ808" s="91"/>
      <c r="BA808" s="91"/>
      <c r="BB808" s="91"/>
      <c r="BC808" s="91"/>
      <c r="BD808" s="91"/>
      <c r="BE808" s="91"/>
      <c r="BF808" s="91"/>
      <c r="BG808" s="91"/>
    </row>
    <row r="809" spans="1:59" ht="15.6" x14ac:dyDescent="0.3">
      <c r="A809" s="99" t="s">
        <v>77</v>
      </c>
      <c r="B809" s="100" t="str">
        <f>VLOOKUP(A809,'CENTROS DE COSTOS'!A:D,2,0)</f>
        <v>0036-0003</v>
      </c>
      <c r="C809" s="100" t="str">
        <f>VLOOKUP(A809,'CENTROS DE COSTOS'!A:D,3,0)</f>
        <v>Wompi Suroccidente</v>
      </c>
      <c r="D809" s="99">
        <v>76001</v>
      </c>
      <c r="E809" s="99">
        <v>3118988</v>
      </c>
      <c r="F809" s="99">
        <v>73964</v>
      </c>
      <c r="G809" s="100" t="s">
        <v>33</v>
      </c>
      <c r="H809" s="99" t="s">
        <v>1101</v>
      </c>
      <c r="I809" s="99" t="s">
        <v>77</v>
      </c>
      <c r="J809" s="99" t="s">
        <v>1781</v>
      </c>
      <c r="K809" s="100" t="s">
        <v>1170</v>
      </c>
      <c r="L809" s="99" t="s">
        <v>7839</v>
      </c>
      <c r="M809" s="101">
        <v>46001.333333333343</v>
      </c>
      <c r="N809" s="101">
        <v>46002.720138888893</v>
      </c>
      <c r="O809" s="100" t="s">
        <v>35</v>
      </c>
      <c r="P809" s="100" t="s">
        <v>35</v>
      </c>
      <c r="Q809" s="99" t="s">
        <v>1414</v>
      </c>
      <c r="R809" s="99" t="s">
        <v>1415</v>
      </c>
      <c r="S809" s="99" t="s">
        <v>9923</v>
      </c>
      <c r="T809" s="99" t="s">
        <v>1172</v>
      </c>
      <c r="U809" s="99">
        <v>40</v>
      </c>
      <c r="V809" s="100" t="str">
        <f>VLOOKUP(D809,TIPOLOGIA!A:F,5,0)</f>
        <v>PRINCIPAL</v>
      </c>
      <c r="W809" s="100" t="str">
        <f>VLOOKUP(D809,TIPOLOGIA!A:F,6,0)</f>
        <v>TERRESTRE</v>
      </c>
      <c r="X809" s="99" t="s">
        <v>1260</v>
      </c>
      <c r="Y809" s="99">
        <v>1</v>
      </c>
      <c r="Z809" s="102">
        <f>IF(T809="SOPORTE_TELEFÓNICO",'TARIFAS 2025'!$B$14,IF(V809="PRINCIPAL",'TARIFAS 2025'!$B$11,IF(V809="INTERMEDIA",'TARIFAS 2025'!$C$11,IF(V809="LEJANA",'TARIFAS 2025'!$D$11))))</f>
        <v>31419</v>
      </c>
      <c r="AA809" s="102">
        <f t="shared" si="12"/>
        <v>31419</v>
      </c>
      <c r="AB809" s="91"/>
      <c r="AC809" s="91"/>
      <c r="AD809" s="91"/>
      <c r="AE809" s="91"/>
      <c r="AF809" s="91"/>
      <c r="AG809" s="91"/>
      <c r="AH809" s="91"/>
      <c r="AI809" s="91"/>
      <c r="AJ809" s="91"/>
      <c r="AK809" s="91"/>
      <c r="AL809" s="91"/>
      <c r="AM809" s="91"/>
      <c r="AN809" s="91"/>
      <c r="AO809" s="91"/>
      <c r="AP809" s="91"/>
      <c r="AQ809" s="91"/>
      <c r="AR809" s="91"/>
      <c r="AS809" s="91"/>
      <c r="AT809" s="91"/>
      <c r="AU809" s="91"/>
      <c r="AV809" s="91"/>
      <c r="AW809" s="91"/>
      <c r="AX809" s="91"/>
      <c r="AY809" s="91"/>
      <c r="AZ809" s="91"/>
      <c r="BA809" s="91"/>
      <c r="BB809" s="91"/>
      <c r="BC809" s="91"/>
      <c r="BD809" s="91"/>
      <c r="BE809" s="91"/>
      <c r="BF809" s="91"/>
      <c r="BG809" s="91"/>
    </row>
    <row r="810" spans="1:59" ht="15.6" x14ac:dyDescent="0.3">
      <c r="A810" s="99" t="s">
        <v>92</v>
      </c>
      <c r="B810" s="100" t="str">
        <f>VLOOKUP(A810,'CENTROS DE COSTOS'!A:D,2,0)</f>
        <v>0036-0002</v>
      </c>
      <c r="C810" s="100" t="str">
        <f>VLOOKUP(A810,'CENTROS DE COSTOS'!A:D,3,0)</f>
        <v>Wompi Eje Cafetero</v>
      </c>
      <c r="D810" s="99">
        <v>63001</v>
      </c>
      <c r="E810" s="99">
        <v>3103180</v>
      </c>
      <c r="F810" s="99">
        <v>52799</v>
      </c>
      <c r="G810" s="100" t="s">
        <v>33</v>
      </c>
      <c r="H810" s="99" t="s">
        <v>939</v>
      </c>
      <c r="I810" s="99" t="s">
        <v>122</v>
      </c>
      <c r="J810" s="99" t="s">
        <v>2043</v>
      </c>
      <c r="K810" s="100" t="s">
        <v>1170</v>
      </c>
      <c r="L810" s="99" t="s">
        <v>7840</v>
      </c>
      <c r="M810" s="101">
        <v>45995.53402777778</v>
      </c>
      <c r="N810" s="101">
        <v>46002.720833333333</v>
      </c>
      <c r="O810" s="100" t="s">
        <v>35</v>
      </c>
      <c r="P810" s="100" t="s">
        <v>35</v>
      </c>
      <c r="Q810" s="99" t="s">
        <v>1414</v>
      </c>
      <c r="R810" s="99" t="s">
        <v>1415</v>
      </c>
      <c r="S810" s="99" t="s">
        <v>9924</v>
      </c>
      <c r="T810" s="99" t="s">
        <v>1172</v>
      </c>
      <c r="U810" s="99">
        <v>24</v>
      </c>
      <c r="V810" s="100" t="str">
        <f>VLOOKUP(D810,TIPOLOGIA!A:F,5,0)</f>
        <v>INTERMEDIA</v>
      </c>
      <c r="W810" s="100" t="str">
        <f>VLOOKUP(D810,TIPOLOGIA!A:F,6,0)</f>
        <v>TERRESTRE</v>
      </c>
      <c r="X810" s="99" t="s">
        <v>1231</v>
      </c>
      <c r="Y810" s="99">
        <v>1</v>
      </c>
      <c r="Z810" s="102">
        <f>IF(T810="SOPORTE_TELEFÓNICO",'TARIFAS 2025'!$B$14,IF(V810="PRINCIPAL",'TARIFAS 2025'!$B$11,IF(V810="INTERMEDIA",'TARIFAS 2025'!$C$11,IF(V810="LEJANA",'TARIFAS 2025'!$D$11))))</f>
        <v>36351</v>
      </c>
      <c r="AA810" s="102">
        <f t="shared" si="12"/>
        <v>36351</v>
      </c>
      <c r="AB810" s="91"/>
      <c r="AC810" s="91"/>
      <c r="AD810" s="91"/>
      <c r="AE810" s="91"/>
      <c r="AF810" s="91"/>
      <c r="AG810" s="91"/>
      <c r="AH810" s="91"/>
      <c r="AI810" s="91"/>
      <c r="AJ810" s="91"/>
      <c r="AK810" s="91"/>
      <c r="AL810" s="91"/>
      <c r="AM810" s="91"/>
      <c r="AN810" s="91"/>
      <c r="AO810" s="91"/>
      <c r="AP810" s="91"/>
      <c r="AQ810" s="91"/>
      <c r="AR810" s="91"/>
      <c r="AS810" s="91"/>
      <c r="AT810" s="91"/>
      <c r="AU810" s="91"/>
      <c r="AV810" s="91"/>
      <c r="AW810" s="91"/>
      <c r="AX810" s="91"/>
      <c r="AY810" s="91"/>
      <c r="AZ810" s="91"/>
      <c r="BA810" s="91"/>
      <c r="BB810" s="91"/>
      <c r="BC810" s="91"/>
      <c r="BD810" s="91"/>
      <c r="BE810" s="91"/>
      <c r="BF810" s="91"/>
      <c r="BG810" s="91"/>
    </row>
    <row r="811" spans="1:59" ht="15.6" x14ac:dyDescent="0.3">
      <c r="A811" s="99" t="s">
        <v>89</v>
      </c>
      <c r="B811" s="100" t="str">
        <f>VLOOKUP(A811,'CENTROS DE COSTOS'!A:D,2,0)</f>
        <v>0036-0001</v>
      </c>
      <c r="C811" s="100" t="str">
        <f>VLOOKUP(A811,'CENTROS DE COSTOS'!A:D,3,0)</f>
        <v>Wompi Costa</v>
      </c>
      <c r="D811" s="99">
        <v>23686</v>
      </c>
      <c r="E811" s="99">
        <v>3086374</v>
      </c>
      <c r="F811" s="99">
        <v>65428</v>
      </c>
      <c r="G811" s="100" t="s">
        <v>33</v>
      </c>
      <c r="H811" s="99" t="s">
        <v>276</v>
      </c>
      <c r="I811" s="99" t="s">
        <v>614</v>
      </c>
      <c r="J811" s="99" t="s">
        <v>6314</v>
      </c>
      <c r="K811" s="100" t="s">
        <v>1170</v>
      </c>
      <c r="L811" s="99" t="s">
        <v>7841</v>
      </c>
      <c r="M811" s="101">
        <v>45992.679861111108</v>
      </c>
      <c r="N811" s="101">
        <v>46002.745833333327</v>
      </c>
      <c r="O811" s="100" t="s">
        <v>35</v>
      </c>
      <c r="P811" s="100" t="s">
        <v>35</v>
      </c>
      <c r="Q811" s="99" t="s">
        <v>1414</v>
      </c>
      <c r="R811" s="99" t="s">
        <v>1415</v>
      </c>
      <c r="S811" s="99" t="s">
        <v>9925</v>
      </c>
      <c r="T811" s="99" t="s">
        <v>1416</v>
      </c>
      <c r="U811" s="99">
        <v>32</v>
      </c>
      <c r="V811" s="100" t="str">
        <f>VLOOKUP(D811,TIPOLOGIA!A:F,5,0)</f>
        <v>INTERMEDIA</v>
      </c>
      <c r="W811" s="100" t="str">
        <f>VLOOKUP(D811,TIPOLOGIA!A:F,6,0)</f>
        <v>TERRESTRE</v>
      </c>
      <c r="X811" s="99" t="s">
        <v>1464</v>
      </c>
      <c r="Y811" s="99">
        <v>1</v>
      </c>
      <c r="Z811" s="102">
        <f>IF(T811="SOPORTE_TELEFÓNICO",'TARIFAS 2025'!$B$14,IF(V811="PRINCIPAL",'TARIFAS 2025'!$B$11,IF(V811="INTERMEDIA",'TARIFAS 2025'!$C$11,IF(V811="LEJANA",'TARIFAS 2025'!$D$11))))</f>
        <v>36351</v>
      </c>
      <c r="AA811" s="102">
        <f t="shared" si="12"/>
        <v>36351</v>
      </c>
      <c r="AB811" s="91"/>
      <c r="AC811" s="91"/>
      <c r="AD811" s="91"/>
      <c r="AE811" s="91"/>
      <c r="AF811" s="91"/>
      <c r="AG811" s="91"/>
      <c r="AH811" s="91"/>
      <c r="AI811" s="91"/>
      <c r="AJ811" s="91"/>
      <c r="AK811" s="91"/>
      <c r="AL811" s="91"/>
      <c r="AM811" s="91"/>
      <c r="AN811" s="91"/>
      <c r="AO811" s="91"/>
      <c r="AP811" s="91"/>
      <c r="AQ811" s="91"/>
      <c r="AR811" s="91"/>
      <c r="AS811" s="91"/>
      <c r="AT811" s="91"/>
      <c r="AU811" s="91"/>
      <c r="AV811" s="91"/>
      <c r="AW811" s="91"/>
      <c r="AX811" s="91"/>
      <c r="AY811" s="91"/>
      <c r="AZ811" s="91"/>
      <c r="BA811" s="91"/>
      <c r="BB811" s="91"/>
      <c r="BC811" s="91"/>
      <c r="BD811" s="91"/>
      <c r="BE811" s="91"/>
      <c r="BF811" s="91"/>
      <c r="BG811" s="91"/>
    </row>
    <row r="812" spans="1:59" ht="15.6" x14ac:dyDescent="0.3">
      <c r="A812" s="99" t="s">
        <v>74</v>
      </c>
      <c r="B812" s="100" t="str">
        <f>VLOOKUP(A812,'CENTROS DE COSTOS'!A:D,2,0)</f>
        <v>0036-0007</v>
      </c>
      <c r="C812" s="100" t="str">
        <f>VLOOKUP(A812,'CENTROS DE COSTOS'!A:D,3,0)</f>
        <v>Wompi Santander</v>
      </c>
      <c r="D812" s="99">
        <v>68266</v>
      </c>
      <c r="E812" s="99">
        <v>3076420</v>
      </c>
      <c r="F812" s="99">
        <v>48402</v>
      </c>
      <c r="G812" s="100" t="s">
        <v>33</v>
      </c>
      <c r="H812" s="99" t="s">
        <v>963</v>
      </c>
      <c r="I812" s="99" t="s">
        <v>985</v>
      </c>
      <c r="J812" s="99" t="s">
        <v>6315</v>
      </c>
      <c r="K812" s="100" t="s">
        <v>1170</v>
      </c>
      <c r="L812" s="99" t="s">
        <v>7842</v>
      </c>
      <c r="M812" s="101">
        <v>45989.506944444453</v>
      </c>
      <c r="N812" s="101">
        <v>46002.745833333327</v>
      </c>
      <c r="O812" s="100" t="s">
        <v>35</v>
      </c>
      <c r="P812" s="100" t="s">
        <v>35</v>
      </c>
      <c r="Q812" s="99" t="s">
        <v>1414</v>
      </c>
      <c r="R812" s="99" t="s">
        <v>1415</v>
      </c>
      <c r="S812" s="99" t="s">
        <v>9926</v>
      </c>
      <c r="T812" s="99" t="s">
        <v>1416</v>
      </c>
      <c r="U812" s="99">
        <v>40</v>
      </c>
      <c r="V812" s="100" t="str">
        <f>VLOOKUP(D812,TIPOLOGIA!A:F,5,0)</f>
        <v>LEJANA</v>
      </c>
      <c r="W812" s="100" t="str">
        <f>VLOOKUP(D812,TIPOLOGIA!A:F,6,0)</f>
        <v>TERRESTRE</v>
      </c>
      <c r="X812" s="99" t="s">
        <v>2255</v>
      </c>
      <c r="Y812" s="99">
        <v>1</v>
      </c>
      <c r="Z812" s="102">
        <f>IF(T812="SOPORTE_TELEFÓNICO",'TARIFAS 2025'!$B$14,IF(V812="PRINCIPAL",'TARIFAS 2025'!$B$11,IF(V812="INTERMEDIA",'TARIFAS 2025'!$C$11,IF(V812="LEJANA",'TARIFAS 2025'!$D$11))))</f>
        <v>40250</v>
      </c>
      <c r="AA812" s="102">
        <f t="shared" si="12"/>
        <v>40250</v>
      </c>
      <c r="AB812" s="91"/>
      <c r="AC812" s="91"/>
      <c r="AD812" s="91"/>
      <c r="AE812" s="91"/>
      <c r="AF812" s="91"/>
      <c r="AG812" s="91"/>
      <c r="AH812" s="91"/>
      <c r="AI812" s="91"/>
      <c r="AJ812" s="91"/>
      <c r="AK812" s="91"/>
      <c r="AL812" s="91"/>
      <c r="AM812" s="91"/>
      <c r="AN812" s="91"/>
      <c r="AO812" s="91"/>
      <c r="AP812" s="91"/>
      <c r="AQ812" s="91"/>
      <c r="AR812" s="91"/>
      <c r="AS812" s="91"/>
      <c r="AT812" s="91"/>
      <c r="AU812" s="91"/>
      <c r="AV812" s="91"/>
      <c r="AW812" s="91"/>
      <c r="AX812" s="91"/>
      <c r="AY812" s="91"/>
      <c r="AZ812" s="91"/>
      <c r="BA812" s="91"/>
      <c r="BB812" s="91"/>
      <c r="BC812" s="91"/>
      <c r="BD812" s="91"/>
      <c r="BE812" s="91"/>
      <c r="BF812" s="91"/>
      <c r="BG812" s="91"/>
    </row>
    <row r="813" spans="1:59" ht="15.6" x14ac:dyDescent="0.3">
      <c r="A813" s="99" t="s">
        <v>91</v>
      </c>
      <c r="B813" s="100" t="str">
        <f>VLOOKUP(A813,'CENTROS DE COSTOS'!A:D,2,0)</f>
        <v>0036-0003</v>
      </c>
      <c r="C813" s="100" t="str">
        <f>VLOOKUP(A813,'CENTROS DE COSTOS'!A:D,3,0)</f>
        <v>Wompi Suroccidente</v>
      </c>
      <c r="D813" s="99">
        <v>52240</v>
      </c>
      <c r="E813" s="99">
        <v>3071161</v>
      </c>
      <c r="F813" s="99">
        <v>52635</v>
      </c>
      <c r="G813" s="100" t="s">
        <v>33</v>
      </c>
      <c r="H813" s="99" t="s">
        <v>133</v>
      </c>
      <c r="I813" s="99" t="s">
        <v>846</v>
      </c>
      <c r="J813" s="99" t="s">
        <v>6316</v>
      </c>
      <c r="K813" s="100" t="s">
        <v>1170</v>
      </c>
      <c r="L813" s="99" t="s">
        <v>7843</v>
      </c>
      <c r="M813" s="101">
        <v>45988.460416666669</v>
      </c>
      <c r="N813" s="101">
        <v>46002.745833333327</v>
      </c>
      <c r="O813" s="100" t="s">
        <v>35</v>
      </c>
      <c r="P813" s="100" t="s">
        <v>35</v>
      </c>
      <c r="Q813" s="99" t="s">
        <v>1414</v>
      </c>
      <c r="R813" s="99" t="s">
        <v>1415</v>
      </c>
      <c r="S813" s="99" t="s">
        <v>9927</v>
      </c>
      <c r="T813" s="99" t="s">
        <v>1416</v>
      </c>
      <c r="U813" s="99">
        <v>16</v>
      </c>
      <c r="V813" s="100" t="str">
        <f>VLOOKUP(D813,TIPOLOGIA!A:F,5,0)</f>
        <v>INTERMEDIA</v>
      </c>
      <c r="W813" s="100" t="str">
        <f>VLOOKUP(D813,TIPOLOGIA!A:F,6,0)</f>
        <v>TERRESTRE</v>
      </c>
      <c r="X813" s="99" t="s">
        <v>1453</v>
      </c>
      <c r="Y813" s="99">
        <v>1</v>
      </c>
      <c r="Z813" s="102">
        <f>IF(T813="SOPORTE_TELEFÓNICO",'TARIFAS 2025'!$B$14,IF(V813="PRINCIPAL",'TARIFAS 2025'!$B$11,IF(V813="INTERMEDIA",'TARIFAS 2025'!$C$11,IF(V813="LEJANA",'TARIFAS 2025'!$D$11))))</f>
        <v>36351</v>
      </c>
      <c r="AA813" s="102">
        <f t="shared" si="12"/>
        <v>36351</v>
      </c>
      <c r="AB813" s="91"/>
      <c r="AC813" s="91"/>
      <c r="AD813" s="91"/>
      <c r="AE813" s="91"/>
      <c r="AF813" s="91"/>
      <c r="AG813" s="91"/>
      <c r="AH813" s="91"/>
      <c r="AI813" s="91"/>
      <c r="AJ813" s="91"/>
      <c r="AK813" s="91"/>
      <c r="AL813" s="91"/>
      <c r="AM813" s="91"/>
      <c r="AN813" s="91"/>
      <c r="AO813" s="91"/>
      <c r="AP813" s="91"/>
      <c r="AQ813" s="91"/>
      <c r="AR813" s="91"/>
      <c r="AS813" s="91"/>
      <c r="AT813" s="91"/>
      <c r="AU813" s="91"/>
      <c r="AV813" s="91"/>
      <c r="AW813" s="91"/>
      <c r="AX813" s="91"/>
      <c r="AY813" s="91"/>
      <c r="AZ813" s="91"/>
      <c r="BA813" s="91"/>
      <c r="BB813" s="91"/>
      <c r="BC813" s="91"/>
      <c r="BD813" s="91"/>
      <c r="BE813" s="91"/>
      <c r="BF813" s="91"/>
      <c r="BG813" s="91"/>
    </row>
    <row r="814" spans="1:59" ht="15.6" x14ac:dyDescent="0.3">
      <c r="A814" s="99" t="s">
        <v>71</v>
      </c>
      <c r="B814" s="100" t="str">
        <f>VLOOKUP(A814,'CENTROS DE COSTOS'!A:D,2,0)</f>
        <v>0036-0004</v>
      </c>
      <c r="C814" s="100" t="str">
        <f>VLOOKUP(A814,'CENTROS DE COSTOS'!A:D,3,0)</f>
        <v>Wompi Centro</v>
      </c>
      <c r="D814" s="99">
        <v>25290</v>
      </c>
      <c r="E814" s="99">
        <v>3099477</v>
      </c>
      <c r="F814" s="99">
        <v>82108</v>
      </c>
      <c r="G814" s="100" t="s">
        <v>33</v>
      </c>
      <c r="H814" s="99" t="s">
        <v>618</v>
      </c>
      <c r="I814" s="99" t="s">
        <v>652</v>
      </c>
      <c r="J814" s="99" t="s">
        <v>6317</v>
      </c>
      <c r="K814" s="100" t="s">
        <v>1170</v>
      </c>
      <c r="L814" s="99" t="s">
        <v>7844</v>
      </c>
      <c r="M814" s="101">
        <v>45995.333333333343</v>
      </c>
      <c r="N814" s="101">
        <v>46002.758333333331</v>
      </c>
      <c r="O814" s="100" t="s">
        <v>35</v>
      </c>
      <c r="P814" s="100" t="s">
        <v>35</v>
      </c>
      <c r="Q814" s="99" t="s">
        <v>1414</v>
      </c>
      <c r="R814" s="99" t="s">
        <v>1415</v>
      </c>
      <c r="S814" s="99" t="s">
        <v>9928</v>
      </c>
      <c r="T814" s="99" t="s">
        <v>1416</v>
      </c>
      <c r="U814" s="99">
        <v>8</v>
      </c>
      <c r="V814" s="100" t="str">
        <f>VLOOKUP(D814,TIPOLOGIA!A:F,5,0)</f>
        <v>INTERMEDIA</v>
      </c>
      <c r="W814" s="100" t="str">
        <f>VLOOKUP(D814,TIPOLOGIA!A:F,6,0)</f>
        <v>TERRESTRE</v>
      </c>
      <c r="X814" s="99" t="s">
        <v>1464</v>
      </c>
      <c r="Y814" s="99">
        <v>1</v>
      </c>
      <c r="Z814" s="102">
        <f>IF(T814="SOPORTE_TELEFÓNICO",'TARIFAS 2025'!$B$14,IF(V814="PRINCIPAL",'TARIFAS 2025'!$B$11,IF(V814="INTERMEDIA",'TARIFAS 2025'!$C$11,IF(V814="LEJANA",'TARIFAS 2025'!$D$11))))</f>
        <v>36351</v>
      </c>
      <c r="AA814" s="102">
        <f t="shared" si="12"/>
        <v>36351</v>
      </c>
      <c r="AB814" s="91"/>
      <c r="AC814" s="91"/>
      <c r="AD814" s="91"/>
      <c r="AE814" s="91"/>
      <c r="AF814" s="91"/>
      <c r="AG814" s="91"/>
      <c r="AH814" s="91"/>
      <c r="AI814" s="91"/>
      <c r="AJ814" s="91"/>
      <c r="AK814" s="91"/>
      <c r="AL814" s="91"/>
      <c r="AM814" s="91"/>
      <c r="AN814" s="91"/>
      <c r="AO814" s="91"/>
      <c r="AP814" s="91"/>
      <c r="AQ814" s="91"/>
      <c r="AR814" s="91"/>
      <c r="AS814" s="91"/>
      <c r="AT814" s="91"/>
      <c r="AU814" s="91"/>
      <c r="AV814" s="91"/>
      <c r="AW814" s="91"/>
      <c r="AX814" s="91"/>
      <c r="AY814" s="91"/>
      <c r="AZ814" s="91"/>
      <c r="BA814" s="91"/>
      <c r="BB814" s="91"/>
      <c r="BC814" s="91"/>
      <c r="BD814" s="91"/>
      <c r="BE814" s="91"/>
      <c r="BF814" s="91"/>
      <c r="BG814" s="91"/>
    </row>
    <row r="815" spans="1:59" ht="15.6" x14ac:dyDescent="0.3">
      <c r="A815" s="99" t="s">
        <v>89</v>
      </c>
      <c r="B815" s="100" t="str">
        <f>VLOOKUP(A815,'CENTROS DE COSTOS'!A:D,2,0)</f>
        <v>0036-0001</v>
      </c>
      <c r="C815" s="100" t="str">
        <f>VLOOKUP(A815,'CENTROS DE COSTOS'!A:D,3,0)</f>
        <v>Wompi Costa</v>
      </c>
      <c r="D815" s="99">
        <v>23464</v>
      </c>
      <c r="E815" s="99">
        <v>3099355</v>
      </c>
      <c r="F815" s="99">
        <v>80896</v>
      </c>
      <c r="G815" s="100" t="s">
        <v>33</v>
      </c>
      <c r="H815" s="99" t="s">
        <v>276</v>
      </c>
      <c r="I815" s="99" t="s">
        <v>602</v>
      </c>
      <c r="J815" s="99" t="s">
        <v>6318</v>
      </c>
      <c r="K815" s="100" t="s">
        <v>1170</v>
      </c>
      <c r="L815" s="99" t="s">
        <v>7845</v>
      </c>
      <c r="M815" s="101">
        <v>45995.333333333343</v>
      </c>
      <c r="N815" s="101">
        <v>46002.861805555563</v>
      </c>
      <c r="O815" s="100" t="s">
        <v>35</v>
      </c>
      <c r="P815" s="100" t="s">
        <v>35</v>
      </c>
      <c r="Q815" s="99" t="s">
        <v>1414</v>
      </c>
      <c r="R815" s="99" t="s">
        <v>1415</v>
      </c>
      <c r="S815" s="99" t="s">
        <v>9929</v>
      </c>
      <c r="T815" s="99" t="s">
        <v>1416</v>
      </c>
      <c r="U815" s="99">
        <v>24</v>
      </c>
      <c r="V815" s="100" t="str">
        <f>VLOOKUP(D815,TIPOLOGIA!A:F,5,0)</f>
        <v>INTERMEDIA</v>
      </c>
      <c r="W815" s="100" t="str">
        <f>VLOOKUP(D815,TIPOLOGIA!A:F,6,0)</f>
        <v>TERRESTRE</v>
      </c>
      <c r="X815" s="99" t="s">
        <v>1464</v>
      </c>
      <c r="Y815" s="99">
        <v>1</v>
      </c>
      <c r="Z815" s="102">
        <f>IF(T815="SOPORTE_TELEFÓNICO",'TARIFAS 2025'!$B$14,IF(V815="PRINCIPAL",'TARIFAS 2025'!$B$11,IF(V815="INTERMEDIA",'TARIFAS 2025'!$C$11,IF(V815="LEJANA",'TARIFAS 2025'!$D$11))))</f>
        <v>36351</v>
      </c>
      <c r="AA815" s="102">
        <f t="shared" si="12"/>
        <v>36351</v>
      </c>
      <c r="AB815" s="91"/>
      <c r="AC815" s="91"/>
      <c r="AD815" s="91"/>
      <c r="AE815" s="91"/>
      <c r="AF815" s="91"/>
      <c r="AG815" s="91"/>
      <c r="AH815" s="91"/>
      <c r="AI815" s="91"/>
      <c r="AJ815" s="91"/>
      <c r="AK815" s="91"/>
      <c r="AL815" s="91"/>
      <c r="AM815" s="91"/>
      <c r="AN815" s="91"/>
      <c r="AO815" s="91"/>
      <c r="AP815" s="91"/>
      <c r="AQ815" s="91"/>
      <c r="AR815" s="91"/>
      <c r="AS815" s="91"/>
      <c r="AT815" s="91"/>
      <c r="AU815" s="91"/>
      <c r="AV815" s="91"/>
      <c r="AW815" s="91"/>
      <c r="AX815" s="91"/>
      <c r="AY815" s="91"/>
      <c r="AZ815" s="91"/>
      <c r="BA815" s="91"/>
      <c r="BB815" s="91"/>
      <c r="BC815" s="91"/>
      <c r="BD815" s="91"/>
      <c r="BE815" s="91"/>
      <c r="BF815" s="91"/>
      <c r="BG815" s="91"/>
    </row>
    <row r="816" spans="1:59" ht="15.6" x14ac:dyDescent="0.3">
      <c r="A816" s="99" t="s">
        <v>88</v>
      </c>
      <c r="B816" s="100" t="str">
        <f>VLOOKUP(A816,'CENTROS DE COSTOS'!A:D,2,0)</f>
        <v>0036-0005</v>
      </c>
      <c r="C816" s="100" t="str">
        <f>VLOOKUP(A816,'CENTROS DE COSTOS'!A:D,3,0)</f>
        <v>Wompi Noroccidente</v>
      </c>
      <c r="D816" s="99">
        <v>5809</v>
      </c>
      <c r="E816" s="99">
        <v>3106636</v>
      </c>
      <c r="F816" s="99">
        <v>70995</v>
      </c>
      <c r="G816" s="100" t="s">
        <v>33</v>
      </c>
      <c r="H816" s="99" t="s">
        <v>120</v>
      </c>
      <c r="I816" s="99" t="s">
        <v>233</v>
      </c>
      <c r="J816" s="99" t="s">
        <v>6319</v>
      </c>
      <c r="K816" s="100" t="s">
        <v>1170</v>
      </c>
      <c r="L816" s="99" t="s">
        <v>7846</v>
      </c>
      <c r="M816" s="101">
        <v>45996.383333333331</v>
      </c>
      <c r="N816" s="101">
        <v>46002.886805555558</v>
      </c>
      <c r="O816" s="100" t="s">
        <v>35</v>
      </c>
      <c r="P816" s="100" t="s">
        <v>35</v>
      </c>
      <c r="Q816" s="99" t="s">
        <v>1414</v>
      </c>
      <c r="R816" s="99" t="s">
        <v>1415</v>
      </c>
      <c r="S816" s="99" t="s">
        <v>9930</v>
      </c>
      <c r="T816" s="99" t="s">
        <v>1416</v>
      </c>
      <c r="U816" s="99">
        <v>24</v>
      </c>
      <c r="V816" s="100" t="str">
        <f>VLOOKUP(D816,TIPOLOGIA!A:F,5,0)</f>
        <v>INTERMEDIA</v>
      </c>
      <c r="W816" s="100" t="str">
        <f>VLOOKUP(D816,TIPOLOGIA!A:F,6,0)</f>
        <v>TERRESTRE</v>
      </c>
      <c r="X816" s="99" t="s">
        <v>1417</v>
      </c>
      <c r="Y816" s="99">
        <v>1</v>
      </c>
      <c r="Z816" s="102">
        <f>IF(T816="SOPORTE_TELEFÓNICO",'TARIFAS 2025'!$B$14,IF(V816="PRINCIPAL",'TARIFAS 2025'!$B$11,IF(V816="INTERMEDIA",'TARIFAS 2025'!$C$11,IF(V816="LEJANA",'TARIFAS 2025'!$D$11))))</f>
        <v>36351</v>
      </c>
      <c r="AA816" s="102">
        <f t="shared" si="12"/>
        <v>36351</v>
      </c>
      <c r="AB816" s="91"/>
      <c r="AC816" s="91"/>
      <c r="AD816" s="91"/>
      <c r="AE816" s="91"/>
      <c r="AF816" s="91"/>
      <c r="AG816" s="91"/>
      <c r="AH816" s="91"/>
      <c r="AI816" s="91"/>
      <c r="AJ816" s="91"/>
      <c r="AK816" s="91"/>
      <c r="AL816" s="91"/>
      <c r="AM816" s="91"/>
      <c r="AN816" s="91"/>
      <c r="AO816" s="91"/>
      <c r="AP816" s="91"/>
      <c r="AQ816" s="91"/>
      <c r="AR816" s="91"/>
      <c r="AS816" s="91"/>
      <c r="AT816" s="91"/>
      <c r="AU816" s="91"/>
      <c r="AV816" s="91"/>
      <c r="AW816" s="91"/>
      <c r="AX816" s="91"/>
      <c r="AY816" s="91"/>
      <c r="AZ816" s="91"/>
      <c r="BA816" s="91"/>
      <c r="BB816" s="91"/>
      <c r="BC816" s="91"/>
      <c r="BD816" s="91"/>
      <c r="BE816" s="91"/>
      <c r="BF816" s="91"/>
      <c r="BG816" s="91"/>
    </row>
    <row r="817" spans="1:59" ht="15.6" x14ac:dyDescent="0.3">
      <c r="A817" s="99" t="s">
        <v>77</v>
      </c>
      <c r="B817" s="100" t="str">
        <f>VLOOKUP(A817,'CENTROS DE COSTOS'!A:D,2,0)</f>
        <v>0036-0003</v>
      </c>
      <c r="C817" s="100" t="str">
        <f>VLOOKUP(A817,'CENTROS DE COSTOS'!A:D,3,0)</f>
        <v>Wompi Suroccidente</v>
      </c>
      <c r="D817" s="99">
        <v>19532</v>
      </c>
      <c r="E817" s="99">
        <v>3111127</v>
      </c>
      <c r="F817" s="99">
        <v>76645</v>
      </c>
      <c r="G817" s="100" t="s">
        <v>33</v>
      </c>
      <c r="H817" s="99" t="s">
        <v>498</v>
      </c>
      <c r="I817" s="99" t="s">
        <v>520</v>
      </c>
      <c r="J817" s="99" t="s">
        <v>1872</v>
      </c>
      <c r="K817" s="100" t="s">
        <v>1170</v>
      </c>
      <c r="L817" s="99" t="s">
        <v>7847</v>
      </c>
      <c r="M817" s="101">
        <v>46000.333333333343</v>
      </c>
      <c r="N817" s="101">
        <v>46002.886805555558</v>
      </c>
      <c r="O817" s="100" t="s">
        <v>35</v>
      </c>
      <c r="P817" s="100" t="s">
        <v>35</v>
      </c>
      <c r="Q817" s="99" t="s">
        <v>1414</v>
      </c>
      <c r="R817" s="99" t="s">
        <v>1415</v>
      </c>
      <c r="S817" s="99" t="s">
        <v>9931</v>
      </c>
      <c r="T817" s="99" t="s">
        <v>1416</v>
      </c>
      <c r="U817" s="99">
        <v>16</v>
      </c>
      <c r="V817" s="100" t="str">
        <f>VLOOKUP(D817,TIPOLOGIA!A:F,5,0)</f>
        <v>LEJANA</v>
      </c>
      <c r="W817" s="100" t="str">
        <f>VLOOKUP(D817,TIPOLOGIA!A:F,6,0)</f>
        <v>TERRESTRE</v>
      </c>
      <c r="X817" s="99" t="s">
        <v>2257</v>
      </c>
      <c r="Y817" s="99">
        <v>1</v>
      </c>
      <c r="Z817" s="102">
        <f>IF(T817="SOPORTE_TELEFÓNICO",'TARIFAS 2025'!$B$14,IF(V817="PRINCIPAL",'TARIFAS 2025'!$B$11,IF(V817="INTERMEDIA",'TARIFAS 2025'!$C$11,IF(V817="LEJANA",'TARIFAS 2025'!$D$11))))</f>
        <v>40250</v>
      </c>
      <c r="AA817" s="102">
        <f t="shared" si="12"/>
        <v>40250</v>
      </c>
      <c r="AB817" s="91"/>
      <c r="AC817" s="91"/>
      <c r="AD817" s="91"/>
      <c r="AE817" s="91"/>
      <c r="AF817" s="91"/>
      <c r="AG817" s="91"/>
      <c r="AH817" s="91"/>
      <c r="AI817" s="91"/>
      <c r="AJ817" s="91"/>
      <c r="AK817" s="91"/>
      <c r="AL817" s="91"/>
      <c r="AM817" s="91"/>
      <c r="AN817" s="91"/>
      <c r="AO817" s="91"/>
      <c r="AP817" s="91"/>
      <c r="AQ817" s="91"/>
      <c r="AR817" s="91"/>
      <c r="AS817" s="91"/>
      <c r="AT817" s="91"/>
      <c r="AU817" s="91"/>
      <c r="AV817" s="91"/>
      <c r="AW817" s="91"/>
      <c r="AX817" s="91"/>
      <c r="AY817" s="91"/>
      <c r="AZ817" s="91"/>
      <c r="BA817" s="91"/>
      <c r="BB817" s="91"/>
      <c r="BC817" s="91"/>
      <c r="BD817" s="91"/>
      <c r="BE817" s="91"/>
      <c r="BF817" s="91"/>
      <c r="BG817" s="91"/>
    </row>
    <row r="818" spans="1:59" ht="15.6" x14ac:dyDescent="0.3">
      <c r="A818" s="99" t="s">
        <v>90</v>
      </c>
      <c r="B818" s="100" t="str">
        <f>VLOOKUP(A818,'CENTROS DE COSTOS'!A:D,2,0)</f>
        <v>0036-0006</v>
      </c>
      <c r="C818" s="100" t="str">
        <f>VLOOKUP(A818,'CENTROS DE COSTOS'!A:D,3,0)</f>
        <v>Wompi Oriente</v>
      </c>
      <c r="D818" s="99">
        <v>41001</v>
      </c>
      <c r="E818" s="99">
        <v>3105283</v>
      </c>
      <c r="F818" s="99">
        <v>37409</v>
      </c>
      <c r="G818" s="100" t="s">
        <v>33</v>
      </c>
      <c r="H818" s="99" t="s">
        <v>740</v>
      </c>
      <c r="I818" s="99" t="s">
        <v>90</v>
      </c>
      <c r="J818" s="99" t="s">
        <v>6320</v>
      </c>
      <c r="K818" s="100" t="s">
        <v>1170</v>
      </c>
      <c r="L818" s="99" t="s">
        <v>7848</v>
      </c>
      <c r="M818" s="101">
        <v>45996.333333333343</v>
      </c>
      <c r="N818" s="101">
        <v>46003.315972222219</v>
      </c>
      <c r="O818" s="100" t="s">
        <v>35</v>
      </c>
      <c r="P818" s="100" t="s">
        <v>35</v>
      </c>
      <c r="Q818" s="99" t="s">
        <v>1414</v>
      </c>
      <c r="R818" s="99" t="s">
        <v>1415</v>
      </c>
      <c r="S818" s="99" t="s">
        <v>9932</v>
      </c>
      <c r="T818" s="99" t="s">
        <v>1172</v>
      </c>
      <c r="U818" s="99" t="s">
        <v>1845</v>
      </c>
      <c r="V818" s="100" t="str">
        <f>VLOOKUP(D818,TIPOLOGIA!A:F,5,0)</f>
        <v>PRINCIPAL</v>
      </c>
      <c r="W818" s="100" t="str">
        <f>VLOOKUP(D818,TIPOLOGIA!A:F,6,0)</f>
        <v>TERRESTRE</v>
      </c>
      <c r="X818" s="99" t="s">
        <v>1214</v>
      </c>
      <c r="Y818" s="99">
        <v>1</v>
      </c>
      <c r="Z818" s="102">
        <f>IF(T818="SOPORTE_TELEFÓNICO",'TARIFAS 2025'!$B$14,IF(V818="PRINCIPAL",'TARIFAS 2025'!$B$11,IF(V818="INTERMEDIA",'TARIFAS 2025'!$C$11,IF(V818="LEJANA",'TARIFAS 2025'!$D$11))))</f>
        <v>31419</v>
      </c>
      <c r="AA818" s="102">
        <f t="shared" si="12"/>
        <v>31419</v>
      </c>
      <c r="AB818" s="91"/>
      <c r="AC818" s="91"/>
      <c r="AD818" s="91"/>
      <c r="AE818" s="91"/>
      <c r="AF818" s="91"/>
      <c r="AG818" s="91"/>
      <c r="AH818" s="91"/>
      <c r="AI818" s="91"/>
      <c r="AJ818" s="91"/>
      <c r="AK818" s="91"/>
      <c r="AL818" s="91"/>
      <c r="AM818" s="91"/>
      <c r="AN818" s="91"/>
      <c r="AO818" s="91"/>
      <c r="AP818" s="91"/>
      <c r="AQ818" s="91"/>
      <c r="AR818" s="91"/>
      <c r="AS818" s="91"/>
      <c r="AT818" s="91"/>
      <c r="AU818" s="91"/>
      <c r="AV818" s="91"/>
      <c r="AW818" s="91"/>
      <c r="AX818" s="91"/>
      <c r="AY818" s="91"/>
      <c r="AZ818" s="91"/>
      <c r="BA818" s="91"/>
      <c r="BB818" s="91"/>
      <c r="BC818" s="91"/>
      <c r="BD818" s="91"/>
      <c r="BE818" s="91"/>
      <c r="BF818" s="91"/>
      <c r="BG818" s="91"/>
    </row>
    <row r="819" spans="1:59" ht="15.6" x14ac:dyDescent="0.3">
      <c r="A819" s="99" t="s">
        <v>90</v>
      </c>
      <c r="B819" s="100" t="str">
        <f>VLOOKUP(A819,'CENTROS DE COSTOS'!A:D,2,0)</f>
        <v>0036-0006</v>
      </c>
      <c r="C819" s="100" t="str">
        <f>VLOOKUP(A819,'CENTROS DE COSTOS'!A:D,3,0)</f>
        <v>Wompi Oriente</v>
      </c>
      <c r="D819" s="99">
        <v>41001</v>
      </c>
      <c r="E819" s="99">
        <v>3105771</v>
      </c>
      <c r="F819" s="99">
        <v>50490</v>
      </c>
      <c r="G819" s="100" t="s">
        <v>33</v>
      </c>
      <c r="H819" s="99" t="s">
        <v>740</v>
      </c>
      <c r="I819" s="99" t="s">
        <v>90</v>
      </c>
      <c r="J819" s="99" t="s">
        <v>3463</v>
      </c>
      <c r="K819" s="100" t="s">
        <v>1170</v>
      </c>
      <c r="L819" s="99" t="s">
        <v>7849</v>
      </c>
      <c r="M819" s="101">
        <v>45996.354861111111</v>
      </c>
      <c r="N819" s="101">
        <v>46003.317361111112</v>
      </c>
      <c r="O819" s="100" t="s">
        <v>35</v>
      </c>
      <c r="P819" s="100" t="s">
        <v>35</v>
      </c>
      <c r="Q819" s="99" t="s">
        <v>1414</v>
      </c>
      <c r="R819" s="99" t="s">
        <v>1415</v>
      </c>
      <c r="S819" s="99" t="s">
        <v>9933</v>
      </c>
      <c r="T819" s="99" t="s">
        <v>1172</v>
      </c>
      <c r="U819" s="99" t="s">
        <v>1848</v>
      </c>
      <c r="V819" s="100" t="str">
        <f>VLOOKUP(D819,TIPOLOGIA!A:F,5,0)</f>
        <v>PRINCIPAL</v>
      </c>
      <c r="W819" s="100" t="str">
        <f>VLOOKUP(D819,TIPOLOGIA!A:F,6,0)</f>
        <v>TERRESTRE</v>
      </c>
      <c r="X819" s="99" t="s">
        <v>1214</v>
      </c>
      <c r="Y819" s="99">
        <v>1</v>
      </c>
      <c r="Z819" s="102">
        <f>IF(T819="SOPORTE_TELEFÓNICO",'TARIFAS 2025'!$B$14,IF(V819="PRINCIPAL",'TARIFAS 2025'!$B$11,IF(V819="INTERMEDIA",'TARIFAS 2025'!$C$11,IF(V819="LEJANA",'TARIFAS 2025'!$D$11))))</f>
        <v>31419</v>
      </c>
      <c r="AA819" s="102">
        <f t="shared" si="12"/>
        <v>31419</v>
      </c>
      <c r="AB819" s="91"/>
      <c r="AC819" s="91"/>
      <c r="AD819" s="91"/>
      <c r="AE819" s="91"/>
      <c r="AF819" s="91"/>
      <c r="AG819" s="91"/>
      <c r="AH819" s="91"/>
      <c r="AI819" s="91"/>
      <c r="AJ819" s="91"/>
      <c r="AK819" s="91"/>
      <c r="AL819" s="91"/>
      <c r="AM819" s="91"/>
      <c r="AN819" s="91"/>
      <c r="AO819" s="91"/>
      <c r="AP819" s="91"/>
      <c r="AQ819" s="91"/>
      <c r="AR819" s="91"/>
      <c r="AS819" s="91"/>
      <c r="AT819" s="91"/>
      <c r="AU819" s="91"/>
      <c r="AV819" s="91"/>
      <c r="AW819" s="91"/>
      <c r="AX819" s="91"/>
      <c r="AY819" s="91"/>
      <c r="AZ819" s="91"/>
      <c r="BA819" s="91"/>
      <c r="BB819" s="91"/>
      <c r="BC819" s="91"/>
      <c r="BD819" s="91"/>
      <c r="BE819" s="91"/>
      <c r="BF819" s="91"/>
      <c r="BG819" s="91"/>
    </row>
    <row r="820" spans="1:59" ht="15.6" x14ac:dyDescent="0.3">
      <c r="A820" s="99" t="s">
        <v>90</v>
      </c>
      <c r="B820" s="100" t="str">
        <f>VLOOKUP(A820,'CENTROS DE COSTOS'!A:D,2,0)</f>
        <v>0036-0006</v>
      </c>
      <c r="C820" s="100" t="str">
        <f>VLOOKUP(A820,'CENTROS DE COSTOS'!A:D,3,0)</f>
        <v>Wompi Oriente</v>
      </c>
      <c r="D820" s="99">
        <v>41001</v>
      </c>
      <c r="E820" s="99">
        <v>3109403</v>
      </c>
      <c r="F820" s="99">
        <v>39911</v>
      </c>
      <c r="G820" s="100" t="s">
        <v>33</v>
      </c>
      <c r="H820" s="99" t="s">
        <v>740</v>
      </c>
      <c r="I820" s="99" t="s">
        <v>90</v>
      </c>
      <c r="J820" s="99" t="s">
        <v>6321</v>
      </c>
      <c r="K820" s="100" t="s">
        <v>1170</v>
      </c>
      <c r="L820" s="99" t="s">
        <v>7850</v>
      </c>
      <c r="M820" s="101">
        <v>45996.633333333331</v>
      </c>
      <c r="N820" s="101">
        <v>46003.322222222218</v>
      </c>
      <c r="O820" s="100" t="s">
        <v>35</v>
      </c>
      <c r="P820" s="100" t="s">
        <v>35</v>
      </c>
      <c r="Q820" s="99" t="s">
        <v>1414</v>
      </c>
      <c r="R820" s="99" t="s">
        <v>1415</v>
      </c>
      <c r="S820" s="99" t="s">
        <v>9934</v>
      </c>
      <c r="T820" s="99" t="s">
        <v>1172</v>
      </c>
      <c r="U820" s="99" t="s">
        <v>1840</v>
      </c>
      <c r="V820" s="100" t="str">
        <f>VLOOKUP(D820,TIPOLOGIA!A:F,5,0)</f>
        <v>PRINCIPAL</v>
      </c>
      <c r="W820" s="100" t="str">
        <f>VLOOKUP(D820,TIPOLOGIA!A:F,6,0)</f>
        <v>TERRESTRE</v>
      </c>
      <c r="X820" s="99" t="s">
        <v>1214</v>
      </c>
      <c r="Y820" s="99">
        <v>1</v>
      </c>
      <c r="Z820" s="102">
        <f>IF(T820="SOPORTE_TELEFÓNICO",'TARIFAS 2025'!$B$14,IF(V820="PRINCIPAL",'TARIFAS 2025'!$B$11,IF(V820="INTERMEDIA",'TARIFAS 2025'!$C$11,IF(V820="LEJANA",'TARIFAS 2025'!$D$11))))</f>
        <v>31419</v>
      </c>
      <c r="AA820" s="102">
        <f t="shared" si="12"/>
        <v>31419</v>
      </c>
      <c r="AB820" s="91"/>
      <c r="AC820" s="91"/>
      <c r="AD820" s="91"/>
      <c r="AE820" s="91"/>
      <c r="AF820" s="91"/>
      <c r="AG820" s="91"/>
      <c r="AH820" s="91"/>
      <c r="AI820" s="91"/>
      <c r="AJ820" s="91"/>
      <c r="AK820" s="91"/>
      <c r="AL820" s="91"/>
      <c r="AM820" s="91"/>
      <c r="AN820" s="91"/>
      <c r="AO820" s="91"/>
      <c r="AP820" s="91"/>
      <c r="AQ820" s="91"/>
      <c r="AR820" s="91"/>
      <c r="AS820" s="91"/>
      <c r="AT820" s="91"/>
      <c r="AU820" s="91"/>
      <c r="AV820" s="91"/>
      <c r="AW820" s="91"/>
      <c r="AX820" s="91"/>
      <c r="AY820" s="91"/>
      <c r="AZ820" s="91"/>
      <c r="BA820" s="91"/>
      <c r="BB820" s="91"/>
      <c r="BC820" s="91"/>
      <c r="BD820" s="91"/>
      <c r="BE820" s="91"/>
      <c r="BF820" s="91"/>
      <c r="BG820" s="91"/>
    </row>
    <row r="821" spans="1:59" ht="15.6" x14ac:dyDescent="0.3">
      <c r="A821" s="99" t="s">
        <v>92</v>
      </c>
      <c r="B821" s="100" t="str">
        <f>VLOOKUP(A821,'CENTROS DE COSTOS'!A:D,2,0)</f>
        <v>0036-0002</v>
      </c>
      <c r="C821" s="100" t="str">
        <f>VLOOKUP(A821,'CENTROS DE COSTOS'!A:D,3,0)</f>
        <v>Wompi Eje Cafetero</v>
      </c>
      <c r="D821" s="99">
        <v>76122</v>
      </c>
      <c r="E821" s="99">
        <v>3111184</v>
      </c>
      <c r="F821" s="99">
        <v>19021</v>
      </c>
      <c r="G821" s="100" t="s">
        <v>33</v>
      </c>
      <c r="H821" s="99" t="s">
        <v>1101</v>
      </c>
      <c r="I821" s="99" t="s">
        <v>1107</v>
      </c>
      <c r="J821" s="99" t="s">
        <v>1489</v>
      </c>
      <c r="K821" s="100" t="s">
        <v>1170</v>
      </c>
      <c r="L821" s="99" t="s">
        <v>7851</v>
      </c>
      <c r="M821" s="101">
        <v>46000.333333333343</v>
      </c>
      <c r="N821" s="101">
        <v>46003.322916666657</v>
      </c>
      <c r="O821" s="100" t="s">
        <v>35</v>
      </c>
      <c r="P821" s="100" t="s">
        <v>35</v>
      </c>
      <c r="Q821" s="99" t="s">
        <v>1414</v>
      </c>
      <c r="R821" s="99" t="s">
        <v>1415</v>
      </c>
      <c r="S821" s="99" t="s">
        <v>9935</v>
      </c>
      <c r="T821" s="99" t="s">
        <v>1172</v>
      </c>
      <c r="U821" s="99" t="s">
        <v>1845</v>
      </c>
      <c r="V821" s="100" t="str">
        <f>VLOOKUP(D821,TIPOLOGIA!A:F,5,0)</f>
        <v>INTERMEDIA</v>
      </c>
      <c r="W821" s="100" t="str">
        <f>VLOOKUP(D821,TIPOLOGIA!A:F,6,0)</f>
        <v>TERRESTRE</v>
      </c>
      <c r="X821" s="99" t="s">
        <v>1231</v>
      </c>
      <c r="Y821" s="99">
        <v>1</v>
      </c>
      <c r="Z821" s="102">
        <f>IF(T821="SOPORTE_TELEFÓNICO",'TARIFAS 2025'!$B$14,IF(V821="PRINCIPAL",'TARIFAS 2025'!$B$11,IF(V821="INTERMEDIA",'TARIFAS 2025'!$C$11,IF(V821="LEJANA",'TARIFAS 2025'!$D$11))))</f>
        <v>36351</v>
      </c>
      <c r="AA821" s="102">
        <f t="shared" si="12"/>
        <v>36351</v>
      </c>
      <c r="AB821" s="91"/>
      <c r="AC821" s="91"/>
      <c r="AD821" s="91"/>
      <c r="AE821" s="91"/>
      <c r="AF821" s="91"/>
      <c r="AG821" s="91"/>
      <c r="AH821" s="91"/>
      <c r="AI821" s="91"/>
      <c r="AJ821" s="91"/>
      <c r="AK821" s="91"/>
      <c r="AL821" s="91"/>
      <c r="AM821" s="91"/>
      <c r="AN821" s="91"/>
      <c r="AO821" s="91"/>
      <c r="AP821" s="91"/>
      <c r="AQ821" s="91"/>
      <c r="AR821" s="91"/>
      <c r="AS821" s="91"/>
      <c r="AT821" s="91"/>
      <c r="AU821" s="91"/>
      <c r="AV821" s="91"/>
      <c r="AW821" s="91"/>
      <c r="AX821" s="91"/>
      <c r="AY821" s="91"/>
      <c r="AZ821" s="91"/>
      <c r="BA821" s="91"/>
      <c r="BB821" s="91"/>
      <c r="BC821" s="91"/>
      <c r="BD821" s="91"/>
      <c r="BE821" s="91"/>
      <c r="BF821" s="91"/>
      <c r="BG821" s="91"/>
    </row>
    <row r="822" spans="1:59" ht="15.6" x14ac:dyDescent="0.3">
      <c r="A822" s="99" t="s">
        <v>77</v>
      </c>
      <c r="B822" s="100" t="str">
        <f>VLOOKUP(A822,'CENTROS DE COSTOS'!A:D,2,0)</f>
        <v>0036-0003</v>
      </c>
      <c r="C822" s="100" t="str">
        <f>VLOOKUP(A822,'CENTROS DE COSTOS'!A:D,3,0)</f>
        <v>Wompi Suroccidente</v>
      </c>
      <c r="D822" s="99">
        <v>19001</v>
      </c>
      <c r="E822" s="99">
        <v>3105165</v>
      </c>
      <c r="F822" s="99">
        <v>80293</v>
      </c>
      <c r="G822" s="100" t="s">
        <v>33</v>
      </c>
      <c r="H822" s="99" t="s">
        <v>498</v>
      </c>
      <c r="I822" s="99" t="s">
        <v>93</v>
      </c>
      <c r="J822" s="99" t="s">
        <v>6322</v>
      </c>
      <c r="K822" s="100" t="s">
        <v>1170</v>
      </c>
      <c r="L822" s="99" t="s">
        <v>7852</v>
      </c>
      <c r="M822" s="101">
        <v>45996.333333333343</v>
      </c>
      <c r="N822" s="101">
        <v>46003.324999999997</v>
      </c>
      <c r="O822" s="100" t="s">
        <v>35</v>
      </c>
      <c r="P822" s="100" t="s">
        <v>35</v>
      </c>
      <c r="Q822" s="99" t="s">
        <v>1414</v>
      </c>
      <c r="R822" s="99" t="s">
        <v>1415</v>
      </c>
      <c r="S822" s="99" t="s">
        <v>9936</v>
      </c>
      <c r="T822" s="99" t="s">
        <v>1172</v>
      </c>
      <c r="U822" s="99" t="s">
        <v>1840</v>
      </c>
      <c r="V822" s="100" t="str">
        <f>VLOOKUP(D822,TIPOLOGIA!A:F,5,0)</f>
        <v>LEJANA</v>
      </c>
      <c r="W822" s="100" t="str">
        <f>VLOOKUP(D822,TIPOLOGIA!A:F,6,0)</f>
        <v>TERRESTRE</v>
      </c>
      <c r="X822" s="99" t="s">
        <v>1194</v>
      </c>
      <c r="Y822" s="99">
        <v>1</v>
      </c>
      <c r="Z822" s="102">
        <f>IF(T822="SOPORTE_TELEFÓNICO",'TARIFAS 2025'!$B$14,IF(V822="PRINCIPAL",'TARIFAS 2025'!$B$11,IF(V822="INTERMEDIA",'TARIFAS 2025'!$C$11,IF(V822="LEJANA",'TARIFAS 2025'!$D$11))))</f>
        <v>40250</v>
      </c>
      <c r="AA822" s="102">
        <f t="shared" si="12"/>
        <v>40250</v>
      </c>
      <c r="AB822" s="91"/>
      <c r="AC822" s="91"/>
      <c r="AD822" s="91"/>
      <c r="AE822" s="91"/>
      <c r="AF822" s="91"/>
      <c r="AG822" s="91"/>
      <c r="AH822" s="91"/>
      <c r="AI822" s="91"/>
      <c r="AJ822" s="91"/>
      <c r="AK822" s="91"/>
      <c r="AL822" s="91"/>
      <c r="AM822" s="91"/>
      <c r="AN822" s="91"/>
      <c r="AO822" s="91"/>
      <c r="AP822" s="91"/>
      <c r="AQ822" s="91"/>
      <c r="AR822" s="91"/>
      <c r="AS822" s="91"/>
      <c r="AT822" s="91"/>
      <c r="AU822" s="91"/>
      <c r="AV822" s="91"/>
      <c r="AW822" s="91"/>
      <c r="AX822" s="91"/>
      <c r="AY822" s="91"/>
      <c r="AZ822" s="91"/>
      <c r="BA822" s="91"/>
      <c r="BB822" s="91"/>
      <c r="BC822" s="91"/>
      <c r="BD822" s="91"/>
      <c r="BE822" s="91"/>
      <c r="BF822" s="91"/>
      <c r="BG822" s="91"/>
    </row>
    <row r="823" spans="1:59" ht="15.6" x14ac:dyDescent="0.3">
      <c r="A823" s="99" t="s">
        <v>68</v>
      </c>
      <c r="B823" s="100" t="str">
        <f>VLOOKUP(A823,'CENTROS DE COSTOS'!A:D,2,0)</f>
        <v>0036-0001</v>
      </c>
      <c r="C823" s="100" t="str">
        <f>VLOOKUP(A823,'CENTROS DE COSTOS'!A:D,3,0)</f>
        <v>Wompi Costa</v>
      </c>
      <c r="D823" s="99">
        <v>8638</v>
      </c>
      <c r="E823" s="99">
        <v>3101504</v>
      </c>
      <c r="F823" s="99">
        <v>77032</v>
      </c>
      <c r="G823" s="100" t="s">
        <v>33</v>
      </c>
      <c r="H823" s="99" t="s">
        <v>253</v>
      </c>
      <c r="I823" s="99" t="s">
        <v>135</v>
      </c>
      <c r="J823" s="99" t="s">
        <v>6323</v>
      </c>
      <c r="K823" s="100" t="s">
        <v>1170</v>
      </c>
      <c r="L823" s="99" t="s">
        <v>7853</v>
      </c>
      <c r="M823" s="101">
        <v>45995.39166666667</v>
      </c>
      <c r="N823" s="101">
        <v>46003.339583333327</v>
      </c>
      <c r="O823" s="100" t="s">
        <v>35</v>
      </c>
      <c r="P823" s="100" t="s">
        <v>35</v>
      </c>
      <c r="Q823" s="99" t="s">
        <v>1414</v>
      </c>
      <c r="R823" s="99" t="s">
        <v>1415</v>
      </c>
      <c r="S823" s="99" t="s">
        <v>9937</v>
      </c>
      <c r="T823" s="99" t="s">
        <v>1416</v>
      </c>
      <c r="U823" s="99" t="s">
        <v>1847</v>
      </c>
      <c r="V823" s="100" t="str">
        <f>VLOOKUP(D823,TIPOLOGIA!A:F,5,0)</f>
        <v>INTERMEDIA</v>
      </c>
      <c r="W823" s="100" t="str">
        <f>VLOOKUP(D823,TIPOLOGIA!A:F,6,0)</f>
        <v>TERRESTRE</v>
      </c>
      <c r="X823" s="99" t="s">
        <v>1464</v>
      </c>
      <c r="Y823" s="99">
        <v>1</v>
      </c>
      <c r="Z823" s="102">
        <f>IF(T823="SOPORTE_TELEFÓNICO",'TARIFAS 2025'!$B$14,IF(V823="PRINCIPAL",'TARIFAS 2025'!$B$11,IF(V823="INTERMEDIA",'TARIFAS 2025'!$C$11,IF(V823="LEJANA",'TARIFAS 2025'!$D$11))))</f>
        <v>36351</v>
      </c>
      <c r="AA823" s="102">
        <f t="shared" ref="AA823:AA886" si="13">Z823*Y823</f>
        <v>36351</v>
      </c>
      <c r="AB823" s="91"/>
      <c r="AC823" s="91"/>
      <c r="AD823" s="91"/>
      <c r="AE823" s="91"/>
      <c r="AF823" s="91"/>
      <c r="AG823" s="91"/>
      <c r="AH823" s="91"/>
      <c r="AI823" s="91"/>
      <c r="AJ823" s="91"/>
      <c r="AK823" s="91"/>
      <c r="AL823" s="91"/>
      <c r="AM823" s="91"/>
      <c r="AN823" s="91"/>
      <c r="AO823" s="91"/>
      <c r="AP823" s="91"/>
      <c r="AQ823" s="91"/>
      <c r="AR823" s="91"/>
      <c r="AS823" s="91"/>
      <c r="AT823" s="91"/>
      <c r="AU823" s="91"/>
      <c r="AV823" s="91"/>
      <c r="AW823" s="91"/>
      <c r="AX823" s="91"/>
      <c r="AY823" s="91"/>
      <c r="AZ823" s="91"/>
      <c r="BA823" s="91"/>
      <c r="BB823" s="91"/>
      <c r="BC823" s="91"/>
      <c r="BD823" s="91"/>
      <c r="BE823" s="91"/>
      <c r="BF823" s="91"/>
      <c r="BG823" s="91"/>
    </row>
    <row r="824" spans="1:59" ht="15.6" x14ac:dyDescent="0.3">
      <c r="A824" s="99" t="s">
        <v>71</v>
      </c>
      <c r="B824" s="100" t="str">
        <f>VLOOKUP(A824,'CENTROS DE COSTOS'!A:D,2,0)</f>
        <v>0036-0004</v>
      </c>
      <c r="C824" s="100" t="str">
        <f>VLOOKUP(A824,'CENTROS DE COSTOS'!A:D,3,0)</f>
        <v>Wompi Centro</v>
      </c>
      <c r="D824" s="99">
        <v>11001</v>
      </c>
      <c r="E824" s="99">
        <v>3116317</v>
      </c>
      <c r="F824" s="99">
        <v>69070</v>
      </c>
      <c r="G824" s="100" t="s">
        <v>33</v>
      </c>
      <c r="H824" s="99" t="s">
        <v>618</v>
      </c>
      <c r="I824" s="99" t="s">
        <v>71</v>
      </c>
      <c r="J824" s="99" t="s">
        <v>2154</v>
      </c>
      <c r="K824" s="100" t="s">
        <v>1170</v>
      </c>
      <c r="L824" s="99" t="s">
        <v>7854</v>
      </c>
      <c r="M824" s="101">
        <v>46000.530555555553</v>
      </c>
      <c r="N824" s="101">
        <v>46003.339583333327</v>
      </c>
      <c r="O824" s="100" t="s">
        <v>35</v>
      </c>
      <c r="P824" s="100" t="s">
        <v>35</v>
      </c>
      <c r="Q824" s="99" t="s">
        <v>1414</v>
      </c>
      <c r="R824" s="99" t="s">
        <v>1415</v>
      </c>
      <c r="S824" s="99" t="s">
        <v>9938</v>
      </c>
      <c r="T824" s="99" t="s">
        <v>1172</v>
      </c>
      <c r="U824" s="99" t="s">
        <v>1844</v>
      </c>
      <c r="V824" s="100" t="str">
        <f>VLOOKUP(D824,TIPOLOGIA!A:F,5,0)</f>
        <v>PRINCIPAL</v>
      </c>
      <c r="W824" s="100" t="str">
        <f>VLOOKUP(D824,TIPOLOGIA!A:F,6,0)</f>
        <v>TERRESTRE</v>
      </c>
      <c r="X824" s="99" t="s">
        <v>1359</v>
      </c>
      <c r="Y824" s="99">
        <v>1</v>
      </c>
      <c r="Z824" s="102">
        <f>IF(T824="SOPORTE_TELEFÓNICO",'TARIFAS 2025'!$B$14,IF(V824="PRINCIPAL",'TARIFAS 2025'!$B$11,IF(V824="INTERMEDIA",'TARIFAS 2025'!$C$11,IF(V824="LEJANA",'TARIFAS 2025'!$D$11))))</f>
        <v>31419</v>
      </c>
      <c r="AA824" s="102">
        <f t="shared" si="13"/>
        <v>31419</v>
      </c>
      <c r="AB824" s="91"/>
      <c r="AC824" s="91"/>
      <c r="AD824" s="91"/>
      <c r="AE824" s="91"/>
      <c r="AF824" s="91"/>
      <c r="AG824" s="91"/>
      <c r="AH824" s="91"/>
      <c r="AI824" s="91"/>
      <c r="AJ824" s="91"/>
      <c r="AK824" s="91"/>
      <c r="AL824" s="91"/>
      <c r="AM824" s="91"/>
      <c r="AN824" s="91"/>
      <c r="AO824" s="91"/>
      <c r="AP824" s="91"/>
      <c r="AQ824" s="91"/>
      <c r="AR824" s="91"/>
      <c r="AS824" s="91"/>
      <c r="AT824" s="91"/>
      <c r="AU824" s="91"/>
      <c r="AV824" s="91"/>
      <c r="AW824" s="91"/>
      <c r="AX824" s="91"/>
      <c r="AY824" s="91"/>
      <c r="AZ824" s="91"/>
      <c r="BA824" s="91"/>
      <c r="BB824" s="91"/>
      <c r="BC824" s="91"/>
      <c r="BD824" s="91"/>
      <c r="BE824" s="91"/>
      <c r="BF824" s="91"/>
      <c r="BG824" s="91"/>
    </row>
    <row r="825" spans="1:59" ht="15.6" x14ac:dyDescent="0.3">
      <c r="A825" s="99" t="s">
        <v>81</v>
      </c>
      <c r="B825" s="100" t="str">
        <f>VLOOKUP(A825,'CENTROS DE COSTOS'!A:D,2,0)</f>
        <v>0036-0007</v>
      </c>
      <c r="C825" s="100" t="str">
        <f>VLOOKUP(A825,'CENTROS DE COSTOS'!A:D,3,0)</f>
        <v>Wompi Santander</v>
      </c>
      <c r="D825" s="99">
        <v>54001</v>
      </c>
      <c r="E825" s="99">
        <v>3123774</v>
      </c>
      <c r="F825" s="99">
        <v>74274</v>
      </c>
      <c r="G825" s="100" t="s">
        <v>33</v>
      </c>
      <c r="H825" s="99" t="s">
        <v>891</v>
      </c>
      <c r="I825" s="99" t="s">
        <v>81</v>
      </c>
      <c r="J825" s="99" t="s">
        <v>6324</v>
      </c>
      <c r="K825" s="100" t="s">
        <v>1170</v>
      </c>
      <c r="L825" s="99" t="s">
        <v>7855</v>
      </c>
      <c r="M825" s="101">
        <v>46001.68472222222</v>
      </c>
      <c r="N825" s="101">
        <v>46003.341666666667</v>
      </c>
      <c r="O825" s="100" t="s">
        <v>35</v>
      </c>
      <c r="P825" s="100" t="s">
        <v>35</v>
      </c>
      <c r="Q825" s="99" t="s">
        <v>1414</v>
      </c>
      <c r="R825" s="99" t="s">
        <v>1415</v>
      </c>
      <c r="S825" s="99" t="s">
        <v>9939</v>
      </c>
      <c r="T825" s="99" t="s">
        <v>1172</v>
      </c>
      <c r="U825" s="99" t="s">
        <v>1840</v>
      </c>
      <c r="V825" s="100" t="str">
        <f>VLOOKUP(D825,TIPOLOGIA!A:F,5,0)</f>
        <v>PRINCIPAL</v>
      </c>
      <c r="W825" s="100" t="str">
        <f>VLOOKUP(D825,TIPOLOGIA!A:F,6,0)</f>
        <v>TERRESTRE</v>
      </c>
      <c r="X825" s="99" t="s">
        <v>11194</v>
      </c>
      <c r="Y825" s="99">
        <v>1</v>
      </c>
      <c r="Z825" s="102">
        <f>IF(T825="SOPORTE_TELEFÓNICO",'TARIFAS 2025'!$B$14,IF(V825="PRINCIPAL",'TARIFAS 2025'!$B$11,IF(V825="INTERMEDIA",'TARIFAS 2025'!$C$11,IF(V825="LEJANA",'TARIFAS 2025'!$D$11))))</f>
        <v>31419</v>
      </c>
      <c r="AA825" s="102">
        <f t="shared" si="13"/>
        <v>31419</v>
      </c>
      <c r="AB825" s="91"/>
      <c r="AC825" s="91"/>
      <c r="AD825" s="91"/>
      <c r="AE825" s="91"/>
      <c r="AF825" s="91"/>
      <c r="AG825" s="91"/>
      <c r="AH825" s="91"/>
      <c r="AI825" s="91"/>
      <c r="AJ825" s="91"/>
      <c r="AK825" s="91"/>
      <c r="AL825" s="91"/>
      <c r="AM825" s="91"/>
      <c r="AN825" s="91"/>
      <c r="AO825" s="91"/>
      <c r="AP825" s="91"/>
      <c r="AQ825" s="91"/>
      <c r="AR825" s="91"/>
      <c r="AS825" s="91"/>
      <c r="AT825" s="91"/>
      <c r="AU825" s="91"/>
      <c r="AV825" s="91"/>
      <c r="AW825" s="91"/>
      <c r="AX825" s="91"/>
      <c r="AY825" s="91"/>
      <c r="AZ825" s="91"/>
      <c r="BA825" s="91"/>
      <c r="BB825" s="91"/>
      <c r="BC825" s="91"/>
      <c r="BD825" s="91"/>
      <c r="BE825" s="91"/>
      <c r="BF825" s="91"/>
      <c r="BG825" s="91"/>
    </row>
    <row r="826" spans="1:59" ht="15.6" x14ac:dyDescent="0.3">
      <c r="A826" s="99" t="s">
        <v>71</v>
      </c>
      <c r="B826" s="100" t="str">
        <f>VLOOKUP(A826,'CENTROS DE COSTOS'!A:D,2,0)</f>
        <v>0036-0004</v>
      </c>
      <c r="C826" s="100" t="str">
        <f>VLOOKUP(A826,'CENTROS DE COSTOS'!A:D,3,0)</f>
        <v>Wompi Centro</v>
      </c>
      <c r="D826" s="99">
        <v>11001</v>
      </c>
      <c r="E826" s="99">
        <v>3116538</v>
      </c>
      <c r="F826" s="99">
        <v>66460</v>
      </c>
      <c r="G826" s="100" t="s">
        <v>33</v>
      </c>
      <c r="H826" s="99" t="s">
        <v>618</v>
      </c>
      <c r="I826" s="99" t="s">
        <v>71</v>
      </c>
      <c r="J826" s="99" t="s">
        <v>6325</v>
      </c>
      <c r="K826" s="100" t="s">
        <v>1170</v>
      </c>
      <c r="L826" s="99" t="s">
        <v>7856</v>
      </c>
      <c r="M826" s="101">
        <v>46000.572222222218</v>
      </c>
      <c r="N826" s="101">
        <v>46003.342361111107</v>
      </c>
      <c r="O826" s="100" t="s">
        <v>35</v>
      </c>
      <c r="P826" s="100" t="s">
        <v>35</v>
      </c>
      <c r="Q826" s="99" t="s">
        <v>1414</v>
      </c>
      <c r="R826" s="99" t="s">
        <v>1415</v>
      </c>
      <c r="S826" s="99" t="s">
        <v>9940</v>
      </c>
      <c r="T826" s="99" t="s">
        <v>1172</v>
      </c>
      <c r="U826" s="99" t="s">
        <v>1846</v>
      </c>
      <c r="V826" s="100" t="str">
        <f>VLOOKUP(D826,TIPOLOGIA!A:F,5,0)</f>
        <v>PRINCIPAL</v>
      </c>
      <c r="W826" s="100" t="str">
        <f>VLOOKUP(D826,TIPOLOGIA!A:F,6,0)</f>
        <v>TERRESTRE</v>
      </c>
      <c r="X826" s="99" t="s">
        <v>1359</v>
      </c>
      <c r="Y826" s="99">
        <v>1</v>
      </c>
      <c r="Z826" s="102">
        <f>IF(T826="SOPORTE_TELEFÓNICO",'TARIFAS 2025'!$B$14,IF(V826="PRINCIPAL",'TARIFAS 2025'!$B$11,IF(V826="INTERMEDIA",'TARIFAS 2025'!$C$11,IF(V826="LEJANA",'TARIFAS 2025'!$D$11))))</f>
        <v>31419</v>
      </c>
      <c r="AA826" s="102">
        <f t="shared" si="13"/>
        <v>31419</v>
      </c>
      <c r="AB826" s="91"/>
      <c r="AC826" s="91"/>
      <c r="AD826" s="91"/>
      <c r="AE826" s="91"/>
      <c r="AF826" s="91"/>
      <c r="AG826" s="91"/>
      <c r="AH826" s="91"/>
      <c r="AI826" s="91"/>
      <c r="AJ826" s="91"/>
      <c r="AK826" s="91"/>
      <c r="AL826" s="91"/>
      <c r="AM826" s="91"/>
      <c r="AN826" s="91"/>
      <c r="AO826" s="91"/>
      <c r="AP826" s="91"/>
      <c r="AQ826" s="91"/>
      <c r="AR826" s="91"/>
      <c r="AS826" s="91"/>
      <c r="AT826" s="91"/>
      <c r="AU826" s="91"/>
      <c r="AV826" s="91"/>
      <c r="AW826" s="91"/>
      <c r="AX826" s="91"/>
      <c r="AY826" s="91"/>
      <c r="AZ826" s="91"/>
      <c r="BA826" s="91"/>
      <c r="BB826" s="91"/>
      <c r="BC826" s="91"/>
      <c r="BD826" s="91"/>
      <c r="BE826" s="91"/>
      <c r="BF826" s="91"/>
      <c r="BG826" s="91"/>
    </row>
    <row r="827" spans="1:59" ht="15.6" x14ac:dyDescent="0.3">
      <c r="A827" s="99" t="s">
        <v>81</v>
      </c>
      <c r="B827" s="100" t="str">
        <f>VLOOKUP(A827,'CENTROS DE COSTOS'!A:D,2,0)</f>
        <v>0036-0007</v>
      </c>
      <c r="C827" s="100" t="str">
        <f>VLOOKUP(A827,'CENTROS DE COSTOS'!A:D,3,0)</f>
        <v>Wompi Santander</v>
      </c>
      <c r="D827" s="99">
        <v>54001</v>
      </c>
      <c r="E827" s="99">
        <v>3119815</v>
      </c>
      <c r="F827" s="99">
        <v>67767</v>
      </c>
      <c r="G827" s="100" t="s">
        <v>33</v>
      </c>
      <c r="H827" s="99" t="s">
        <v>891</v>
      </c>
      <c r="I827" s="99" t="s">
        <v>81</v>
      </c>
      <c r="J827" s="99" t="s">
        <v>2529</v>
      </c>
      <c r="K827" s="100" t="s">
        <v>1170</v>
      </c>
      <c r="L827" s="99" t="s">
        <v>7857</v>
      </c>
      <c r="M827" s="101">
        <v>46001.350694444453</v>
      </c>
      <c r="N827" s="101">
        <v>46003.34375</v>
      </c>
      <c r="O827" s="100" t="s">
        <v>35</v>
      </c>
      <c r="P827" s="100" t="s">
        <v>35</v>
      </c>
      <c r="Q827" s="99" t="s">
        <v>1414</v>
      </c>
      <c r="R827" s="99" t="s">
        <v>1415</v>
      </c>
      <c r="S827" s="99" t="s">
        <v>9941</v>
      </c>
      <c r="T827" s="99" t="s">
        <v>1172</v>
      </c>
      <c r="U827" s="99" t="s">
        <v>1848</v>
      </c>
      <c r="V827" s="100" t="str">
        <f>VLOOKUP(D827,TIPOLOGIA!A:F,5,0)</f>
        <v>PRINCIPAL</v>
      </c>
      <c r="W827" s="100" t="str">
        <f>VLOOKUP(D827,TIPOLOGIA!A:F,6,0)</f>
        <v>TERRESTRE</v>
      </c>
      <c r="X827" s="99" t="s">
        <v>11194</v>
      </c>
      <c r="Y827" s="99">
        <v>1</v>
      </c>
      <c r="Z827" s="102">
        <f>IF(T827="SOPORTE_TELEFÓNICO",'TARIFAS 2025'!$B$14,IF(V827="PRINCIPAL",'TARIFAS 2025'!$B$11,IF(V827="INTERMEDIA",'TARIFAS 2025'!$C$11,IF(V827="LEJANA",'TARIFAS 2025'!$D$11))))</f>
        <v>31419</v>
      </c>
      <c r="AA827" s="102">
        <f t="shared" si="13"/>
        <v>31419</v>
      </c>
      <c r="AB827" s="91"/>
      <c r="AC827" s="91"/>
      <c r="AD827" s="91"/>
      <c r="AE827" s="91"/>
      <c r="AF827" s="91"/>
      <c r="AG827" s="91"/>
      <c r="AH827" s="91"/>
      <c r="AI827" s="91"/>
      <c r="AJ827" s="91"/>
      <c r="AK827" s="91"/>
      <c r="AL827" s="91"/>
      <c r="AM827" s="91"/>
      <c r="AN827" s="91"/>
      <c r="AO827" s="91"/>
      <c r="AP827" s="91"/>
      <c r="AQ827" s="91"/>
      <c r="AR827" s="91"/>
      <c r="AS827" s="91"/>
      <c r="AT827" s="91"/>
      <c r="AU827" s="91"/>
      <c r="AV827" s="91"/>
      <c r="AW827" s="91"/>
      <c r="AX827" s="91"/>
      <c r="AY827" s="91"/>
      <c r="AZ827" s="91"/>
      <c r="BA827" s="91"/>
      <c r="BB827" s="91"/>
      <c r="BC827" s="91"/>
      <c r="BD827" s="91"/>
      <c r="BE827" s="91"/>
      <c r="BF827" s="91"/>
      <c r="BG827" s="91"/>
    </row>
    <row r="828" spans="1:59" ht="15.6" x14ac:dyDescent="0.3">
      <c r="A828" s="99" t="s">
        <v>74</v>
      </c>
      <c r="B828" s="100" t="str">
        <f>VLOOKUP(A828,'CENTROS DE COSTOS'!A:D,2,0)</f>
        <v>0036-0007</v>
      </c>
      <c r="C828" s="100" t="str">
        <f>VLOOKUP(A828,'CENTROS DE COSTOS'!A:D,3,0)</f>
        <v>Wompi Santander</v>
      </c>
      <c r="D828" s="99">
        <v>68689</v>
      </c>
      <c r="E828" s="99">
        <v>3103299</v>
      </c>
      <c r="F828" s="99">
        <v>29583</v>
      </c>
      <c r="G828" s="100" t="s">
        <v>33</v>
      </c>
      <c r="H828" s="99" t="s">
        <v>963</v>
      </c>
      <c r="I828" s="99" t="s">
        <v>1023</v>
      </c>
      <c r="J828" s="99" t="s">
        <v>1953</v>
      </c>
      <c r="K828" s="100" t="s">
        <v>1170</v>
      </c>
      <c r="L828" s="99" t="s">
        <v>7858</v>
      </c>
      <c r="M828" s="101">
        <v>45995.572916666657</v>
      </c>
      <c r="N828" s="101">
        <v>46003.345138888893</v>
      </c>
      <c r="O828" s="100" t="s">
        <v>35</v>
      </c>
      <c r="P828" s="100" t="s">
        <v>35</v>
      </c>
      <c r="Q828" s="99" t="s">
        <v>1414</v>
      </c>
      <c r="R828" s="99" t="s">
        <v>1415</v>
      </c>
      <c r="S828" s="99" t="s">
        <v>9942</v>
      </c>
      <c r="T828" s="99" t="s">
        <v>9140</v>
      </c>
      <c r="U828" s="99" t="s">
        <v>1846</v>
      </c>
      <c r="V828" s="100" t="str">
        <f>VLOOKUP(D828,TIPOLOGIA!A:F,5,0)</f>
        <v>LEJANA</v>
      </c>
      <c r="W828" s="100" t="str">
        <f>VLOOKUP(D828,TIPOLOGIA!A:F,6,0)</f>
        <v>TERRESTRE</v>
      </c>
      <c r="X828" s="99" t="s">
        <v>11200</v>
      </c>
      <c r="Y828" s="99">
        <v>1</v>
      </c>
      <c r="Z828" s="102">
        <f>IF(T828="SOPORTE_TELEFÓNICO",'TARIFAS 2025'!$B$14,IF(V828="PRINCIPAL",'TARIFAS 2025'!$B$11,IF(V828="INTERMEDIA",'TARIFAS 2025'!$C$11,IF(V828="LEJANA",'TARIFAS 2025'!$D$11))))</f>
        <v>40250</v>
      </c>
      <c r="AA828" s="102">
        <f t="shared" si="13"/>
        <v>40250</v>
      </c>
      <c r="AB828" s="91"/>
      <c r="AC828" s="91"/>
      <c r="AD828" s="91"/>
      <c r="AE828" s="91"/>
      <c r="AF828" s="91"/>
      <c r="AG828" s="91"/>
      <c r="AH828" s="91"/>
      <c r="AI828" s="91"/>
      <c r="AJ828" s="91"/>
      <c r="AK828" s="91"/>
      <c r="AL828" s="91"/>
      <c r="AM828" s="91"/>
      <c r="AN828" s="91"/>
      <c r="AO828" s="91"/>
      <c r="AP828" s="91"/>
      <c r="AQ828" s="91"/>
      <c r="AR828" s="91"/>
      <c r="AS828" s="91"/>
      <c r="AT828" s="91"/>
      <c r="AU828" s="91"/>
      <c r="AV828" s="91"/>
      <c r="AW828" s="91"/>
      <c r="AX828" s="91"/>
      <c r="AY828" s="91"/>
      <c r="AZ828" s="91"/>
      <c r="BA828" s="91"/>
      <c r="BB828" s="91"/>
      <c r="BC828" s="91"/>
      <c r="BD828" s="91"/>
      <c r="BE828" s="91"/>
      <c r="BF828" s="91"/>
      <c r="BG828" s="91"/>
    </row>
    <row r="829" spans="1:59" ht="15.6" x14ac:dyDescent="0.3">
      <c r="A829" s="99" t="s">
        <v>81</v>
      </c>
      <c r="B829" s="100" t="str">
        <f>VLOOKUP(A829,'CENTROS DE COSTOS'!A:D,2,0)</f>
        <v>0036-0007</v>
      </c>
      <c r="C829" s="100" t="str">
        <f>VLOOKUP(A829,'CENTROS DE COSTOS'!A:D,3,0)</f>
        <v>Wompi Santander</v>
      </c>
      <c r="D829" s="99">
        <v>54405</v>
      </c>
      <c r="E829" s="99">
        <v>3124001</v>
      </c>
      <c r="F829" s="99">
        <v>65758</v>
      </c>
      <c r="G829" s="100" t="s">
        <v>33</v>
      </c>
      <c r="H829" s="99" t="s">
        <v>891</v>
      </c>
      <c r="I829" s="99" t="s">
        <v>913</v>
      </c>
      <c r="J829" s="99" t="s">
        <v>6326</v>
      </c>
      <c r="K829" s="100" t="s">
        <v>1170</v>
      </c>
      <c r="L829" s="99" t="s">
        <v>7859</v>
      </c>
      <c r="M829" s="101">
        <v>46001.689583333333</v>
      </c>
      <c r="N829" s="101">
        <v>46003.353472222218</v>
      </c>
      <c r="O829" s="100" t="s">
        <v>35</v>
      </c>
      <c r="P829" s="100" t="s">
        <v>35</v>
      </c>
      <c r="Q829" s="99" t="s">
        <v>1414</v>
      </c>
      <c r="R829" s="99" t="s">
        <v>1415</v>
      </c>
      <c r="S829" s="99" t="s">
        <v>9943</v>
      </c>
      <c r="T829" s="99" t="s">
        <v>1172</v>
      </c>
      <c r="U829" s="99" t="s">
        <v>1842</v>
      </c>
      <c r="V829" s="100" t="str">
        <f>VLOOKUP(D829,TIPOLOGIA!A:F,5,0)</f>
        <v>PRINCIPAL</v>
      </c>
      <c r="W829" s="100" t="str">
        <f>VLOOKUP(D829,TIPOLOGIA!A:F,6,0)</f>
        <v>TERRESTRE</v>
      </c>
      <c r="X829" s="99" t="s">
        <v>1211</v>
      </c>
      <c r="Y829" s="99">
        <v>1</v>
      </c>
      <c r="Z829" s="102">
        <f>IF(T829="SOPORTE_TELEFÓNICO",'TARIFAS 2025'!$B$14,IF(V829="PRINCIPAL",'TARIFAS 2025'!$B$11,IF(V829="INTERMEDIA",'TARIFAS 2025'!$C$11,IF(V829="LEJANA",'TARIFAS 2025'!$D$11))))</f>
        <v>31419</v>
      </c>
      <c r="AA829" s="102">
        <f t="shared" si="13"/>
        <v>31419</v>
      </c>
      <c r="AB829" s="91"/>
      <c r="AC829" s="91"/>
      <c r="AD829" s="91"/>
      <c r="AE829" s="91"/>
      <c r="AF829" s="91"/>
      <c r="AG829" s="91"/>
      <c r="AH829" s="91"/>
      <c r="AI829" s="91"/>
      <c r="AJ829" s="91"/>
      <c r="AK829" s="91"/>
      <c r="AL829" s="91"/>
      <c r="AM829" s="91"/>
      <c r="AN829" s="91"/>
      <c r="AO829" s="91"/>
      <c r="AP829" s="91"/>
      <c r="AQ829" s="91"/>
      <c r="AR829" s="91"/>
      <c r="AS829" s="91"/>
      <c r="AT829" s="91"/>
      <c r="AU829" s="91"/>
      <c r="AV829" s="91"/>
      <c r="AW829" s="91"/>
      <c r="AX829" s="91"/>
      <c r="AY829" s="91"/>
      <c r="AZ829" s="91"/>
      <c r="BA829" s="91"/>
      <c r="BB829" s="91"/>
      <c r="BC829" s="91"/>
      <c r="BD829" s="91"/>
      <c r="BE829" s="91"/>
      <c r="BF829" s="91"/>
      <c r="BG829" s="91"/>
    </row>
    <row r="830" spans="1:59" ht="15.6" x14ac:dyDescent="0.3">
      <c r="A830" s="99" t="s">
        <v>77</v>
      </c>
      <c r="B830" s="100" t="str">
        <f>VLOOKUP(A830,'CENTROS DE COSTOS'!A:D,2,0)</f>
        <v>0036-0003</v>
      </c>
      <c r="C830" s="100" t="str">
        <f>VLOOKUP(A830,'CENTROS DE COSTOS'!A:D,3,0)</f>
        <v>Wompi Suroccidente</v>
      </c>
      <c r="D830" s="99">
        <v>19001</v>
      </c>
      <c r="E830" s="99">
        <v>3111163</v>
      </c>
      <c r="F830" s="99">
        <v>70306</v>
      </c>
      <c r="G830" s="100" t="s">
        <v>33</v>
      </c>
      <c r="H830" s="99" t="s">
        <v>498</v>
      </c>
      <c r="I830" s="99" t="s">
        <v>93</v>
      </c>
      <c r="J830" s="99" t="s">
        <v>6327</v>
      </c>
      <c r="K830" s="100" t="s">
        <v>1170</v>
      </c>
      <c r="L830" s="99" t="s">
        <v>7860</v>
      </c>
      <c r="M830" s="101">
        <v>46000.333333333343</v>
      </c>
      <c r="N830" s="101">
        <v>46003.355555555558</v>
      </c>
      <c r="O830" s="100" t="s">
        <v>35</v>
      </c>
      <c r="P830" s="100" t="s">
        <v>35</v>
      </c>
      <c r="Q830" s="99" t="s">
        <v>1414</v>
      </c>
      <c r="R830" s="99" t="s">
        <v>1415</v>
      </c>
      <c r="S830" s="99" t="s">
        <v>9944</v>
      </c>
      <c r="T830" s="99" t="s">
        <v>1172</v>
      </c>
      <c r="U830" s="99" t="s">
        <v>1846</v>
      </c>
      <c r="V830" s="100" t="str">
        <f>VLOOKUP(D830,TIPOLOGIA!A:F,5,0)</f>
        <v>LEJANA</v>
      </c>
      <c r="W830" s="100" t="str">
        <f>VLOOKUP(D830,TIPOLOGIA!A:F,6,0)</f>
        <v>TERRESTRE</v>
      </c>
      <c r="X830" s="99" t="s">
        <v>1194</v>
      </c>
      <c r="Y830" s="99">
        <v>1</v>
      </c>
      <c r="Z830" s="102">
        <f>IF(T830="SOPORTE_TELEFÓNICO",'TARIFAS 2025'!$B$14,IF(V830="PRINCIPAL",'TARIFAS 2025'!$B$11,IF(V830="INTERMEDIA",'TARIFAS 2025'!$C$11,IF(V830="LEJANA",'TARIFAS 2025'!$D$11))))</f>
        <v>40250</v>
      </c>
      <c r="AA830" s="102">
        <f t="shared" si="13"/>
        <v>40250</v>
      </c>
      <c r="AB830" s="91"/>
      <c r="AC830" s="91"/>
      <c r="AD830" s="91"/>
      <c r="AE830" s="91"/>
      <c r="AF830" s="91"/>
      <c r="AG830" s="91"/>
      <c r="AH830" s="91"/>
      <c r="AI830" s="91"/>
      <c r="AJ830" s="91"/>
      <c r="AK830" s="91"/>
      <c r="AL830" s="91"/>
      <c r="AM830" s="91"/>
      <c r="AN830" s="91"/>
      <c r="AO830" s="91"/>
      <c r="AP830" s="91"/>
      <c r="AQ830" s="91"/>
      <c r="AR830" s="91"/>
      <c r="AS830" s="91"/>
      <c r="AT830" s="91"/>
      <c r="AU830" s="91"/>
      <c r="AV830" s="91"/>
      <c r="AW830" s="91"/>
      <c r="AX830" s="91"/>
      <c r="AY830" s="91"/>
      <c r="AZ830" s="91"/>
      <c r="BA830" s="91"/>
      <c r="BB830" s="91"/>
      <c r="BC830" s="91"/>
      <c r="BD830" s="91"/>
      <c r="BE830" s="91"/>
      <c r="BF830" s="91"/>
      <c r="BG830" s="91"/>
    </row>
    <row r="831" spans="1:59" ht="15.6" x14ac:dyDescent="0.3">
      <c r="A831" s="99" t="s">
        <v>71</v>
      </c>
      <c r="B831" s="100" t="str">
        <f>VLOOKUP(A831,'CENTROS DE COSTOS'!A:D,2,0)</f>
        <v>0036-0004</v>
      </c>
      <c r="C831" s="100" t="str">
        <f>VLOOKUP(A831,'CENTROS DE COSTOS'!A:D,3,0)</f>
        <v>Wompi Centro</v>
      </c>
      <c r="D831" s="99">
        <v>11001</v>
      </c>
      <c r="E831" s="99">
        <v>3122078</v>
      </c>
      <c r="F831" s="99">
        <v>49238</v>
      </c>
      <c r="G831" s="100" t="s">
        <v>33</v>
      </c>
      <c r="H831" s="99" t="s">
        <v>618</v>
      </c>
      <c r="I831" s="99" t="s">
        <v>71</v>
      </c>
      <c r="J831" s="99" t="s">
        <v>6328</v>
      </c>
      <c r="K831" s="100" t="s">
        <v>1170</v>
      </c>
      <c r="L831" s="99" t="s">
        <v>7861</v>
      </c>
      <c r="M831" s="101">
        <v>46001.5625</v>
      </c>
      <c r="N831" s="101">
        <v>46003.35833333333</v>
      </c>
      <c r="O831" s="100" t="s">
        <v>35</v>
      </c>
      <c r="P831" s="100" t="s">
        <v>35</v>
      </c>
      <c r="Q831" s="99" t="s">
        <v>1414</v>
      </c>
      <c r="R831" s="99" t="s">
        <v>1415</v>
      </c>
      <c r="S831" s="99" t="s">
        <v>9945</v>
      </c>
      <c r="T831" s="99" t="s">
        <v>1172</v>
      </c>
      <c r="U831" s="99" t="s">
        <v>1847</v>
      </c>
      <c r="V831" s="100" t="str">
        <f>VLOOKUP(D831,TIPOLOGIA!A:F,5,0)</f>
        <v>PRINCIPAL</v>
      </c>
      <c r="W831" s="100" t="str">
        <f>VLOOKUP(D831,TIPOLOGIA!A:F,6,0)</f>
        <v>TERRESTRE</v>
      </c>
      <c r="X831" s="99" t="s">
        <v>1202</v>
      </c>
      <c r="Y831" s="99">
        <v>1</v>
      </c>
      <c r="Z831" s="102">
        <f>IF(T831="SOPORTE_TELEFÓNICO",'TARIFAS 2025'!$B$14,IF(V831="PRINCIPAL",'TARIFAS 2025'!$B$11,IF(V831="INTERMEDIA",'TARIFAS 2025'!$C$11,IF(V831="LEJANA",'TARIFAS 2025'!$D$11))))</f>
        <v>31419</v>
      </c>
      <c r="AA831" s="102">
        <f t="shared" si="13"/>
        <v>31419</v>
      </c>
      <c r="AB831" s="91"/>
      <c r="AC831" s="91"/>
      <c r="AD831" s="91"/>
      <c r="AE831" s="91"/>
      <c r="AF831" s="91"/>
      <c r="AG831" s="91"/>
      <c r="AH831" s="91"/>
      <c r="AI831" s="91"/>
      <c r="AJ831" s="91"/>
      <c r="AK831" s="91"/>
      <c r="AL831" s="91"/>
      <c r="AM831" s="91"/>
      <c r="AN831" s="91"/>
      <c r="AO831" s="91"/>
      <c r="AP831" s="91"/>
      <c r="AQ831" s="91"/>
      <c r="AR831" s="91"/>
      <c r="AS831" s="91"/>
      <c r="AT831" s="91"/>
      <c r="AU831" s="91"/>
      <c r="AV831" s="91"/>
      <c r="AW831" s="91"/>
      <c r="AX831" s="91"/>
      <c r="AY831" s="91"/>
      <c r="AZ831" s="91"/>
      <c r="BA831" s="91"/>
      <c r="BB831" s="91"/>
      <c r="BC831" s="91"/>
      <c r="BD831" s="91"/>
      <c r="BE831" s="91"/>
      <c r="BF831" s="91"/>
      <c r="BG831" s="91"/>
    </row>
    <row r="832" spans="1:59" ht="15.6" x14ac:dyDescent="0.3">
      <c r="A832" s="99" t="s">
        <v>81</v>
      </c>
      <c r="B832" s="100" t="str">
        <f>VLOOKUP(A832,'CENTROS DE COSTOS'!A:D,2,0)</f>
        <v>0036-0007</v>
      </c>
      <c r="C832" s="100" t="str">
        <f>VLOOKUP(A832,'CENTROS DE COSTOS'!A:D,3,0)</f>
        <v>Wompi Santander</v>
      </c>
      <c r="D832" s="99">
        <v>54001</v>
      </c>
      <c r="E832" s="99">
        <v>3119694</v>
      </c>
      <c r="F832" s="99">
        <v>80595</v>
      </c>
      <c r="G832" s="100" t="s">
        <v>33</v>
      </c>
      <c r="H832" s="99" t="s">
        <v>891</v>
      </c>
      <c r="I832" s="99" t="s">
        <v>81</v>
      </c>
      <c r="J832" s="99" t="s">
        <v>3605</v>
      </c>
      <c r="K832" s="100" t="s">
        <v>1170</v>
      </c>
      <c r="L832" s="99" t="s">
        <v>7862</v>
      </c>
      <c r="M832" s="101">
        <v>46001.375</v>
      </c>
      <c r="N832" s="101">
        <v>46003.363194444442</v>
      </c>
      <c r="O832" s="100" t="s">
        <v>35</v>
      </c>
      <c r="P832" s="100" t="s">
        <v>35</v>
      </c>
      <c r="Q832" s="99" t="s">
        <v>1414</v>
      </c>
      <c r="R832" s="99" t="s">
        <v>1415</v>
      </c>
      <c r="S832" s="99" t="s">
        <v>9946</v>
      </c>
      <c r="T832" s="99" t="s">
        <v>1172</v>
      </c>
      <c r="U832" s="99" t="s">
        <v>1840</v>
      </c>
      <c r="V832" s="100" t="str">
        <f>VLOOKUP(D832,TIPOLOGIA!A:F,5,0)</f>
        <v>PRINCIPAL</v>
      </c>
      <c r="W832" s="100" t="str">
        <f>VLOOKUP(D832,TIPOLOGIA!A:F,6,0)</f>
        <v>TERRESTRE</v>
      </c>
      <c r="X832" s="99" t="s">
        <v>1302</v>
      </c>
      <c r="Y832" s="99">
        <v>1</v>
      </c>
      <c r="Z832" s="102">
        <f>IF(T832="SOPORTE_TELEFÓNICO",'TARIFAS 2025'!$B$14,IF(V832="PRINCIPAL",'TARIFAS 2025'!$B$11,IF(V832="INTERMEDIA",'TARIFAS 2025'!$C$11,IF(V832="LEJANA",'TARIFAS 2025'!$D$11))))</f>
        <v>31419</v>
      </c>
      <c r="AA832" s="102">
        <f t="shared" si="13"/>
        <v>31419</v>
      </c>
      <c r="AB832" s="91"/>
      <c r="AC832" s="91"/>
      <c r="AD832" s="91"/>
      <c r="AE832" s="91"/>
      <c r="AF832" s="91"/>
      <c r="AG832" s="91"/>
      <c r="AH832" s="91"/>
      <c r="AI832" s="91"/>
      <c r="AJ832" s="91"/>
      <c r="AK832" s="91"/>
      <c r="AL832" s="91"/>
      <c r="AM832" s="91"/>
      <c r="AN832" s="91"/>
      <c r="AO832" s="91"/>
      <c r="AP832" s="91"/>
      <c r="AQ832" s="91"/>
      <c r="AR832" s="91"/>
      <c r="AS832" s="91"/>
      <c r="AT832" s="91"/>
      <c r="AU832" s="91"/>
      <c r="AV832" s="91"/>
      <c r="AW832" s="91"/>
      <c r="AX832" s="91"/>
      <c r="AY832" s="91"/>
      <c r="AZ832" s="91"/>
      <c r="BA832" s="91"/>
      <c r="BB832" s="91"/>
      <c r="BC832" s="91"/>
      <c r="BD832" s="91"/>
      <c r="BE832" s="91"/>
      <c r="BF832" s="91"/>
      <c r="BG832" s="91"/>
    </row>
    <row r="833" spans="1:59" ht="15.6" x14ac:dyDescent="0.3">
      <c r="A833" s="99" t="s">
        <v>89</v>
      </c>
      <c r="B833" s="100" t="str">
        <f>VLOOKUP(A833,'CENTROS DE COSTOS'!A:D,2,0)</f>
        <v>0036-0001</v>
      </c>
      <c r="C833" s="100" t="str">
        <f>VLOOKUP(A833,'CENTROS DE COSTOS'!A:D,3,0)</f>
        <v>Wompi Costa</v>
      </c>
      <c r="D833" s="99">
        <v>23068</v>
      </c>
      <c r="E833" s="99">
        <v>3101144</v>
      </c>
      <c r="F833" s="99">
        <v>78410</v>
      </c>
      <c r="G833" s="100" t="s">
        <v>33</v>
      </c>
      <c r="H833" s="99" t="s">
        <v>276</v>
      </c>
      <c r="I833" s="99" t="s">
        <v>593</v>
      </c>
      <c r="J833" s="99" t="s">
        <v>6329</v>
      </c>
      <c r="K833" s="100" t="s">
        <v>1170</v>
      </c>
      <c r="L833" s="99" t="s">
        <v>7863</v>
      </c>
      <c r="M833" s="101">
        <v>45995.374305555553</v>
      </c>
      <c r="N833" s="101">
        <v>46003.375</v>
      </c>
      <c r="O833" s="100" t="s">
        <v>35</v>
      </c>
      <c r="P833" s="100" t="s">
        <v>35</v>
      </c>
      <c r="Q833" s="99" t="s">
        <v>1414</v>
      </c>
      <c r="R833" s="99" t="s">
        <v>1415</v>
      </c>
      <c r="S833" s="99" t="s">
        <v>9947</v>
      </c>
      <c r="T833" s="99" t="s">
        <v>1416</v>
      </c>
      <c r="U833" s="99" t="s">
        <v>1843</v>
      </c>
      <c r="V833" s="100" t="str">
        <f>VLOOKUP(D833,TIPOLOGIA!A:F,5,0)</f>
        <v>LEJANA</v>
      </c>
      <c r="W833" s="100" t="str">
        <f>VLOOKUP(D833,TIPOLOGIA!A:F,6,0)</f>
        <v>TERRESTRE</v>
      </c>
      <c r="X833" s="99" t="s">
        <v>2257</v>
      </c>
      <c r="Y833" s="99">
        <v>1</v>
      </c>
      <c r="Z833" s="102">
        <f>IF(T833="SOPORTE_TELEFÓNICO",'TARIFAS 2025'!$B$14,IF(V833="PRINCIPAL",'TARIFAS 2025'!$B$11,IF(V833="INTERMEDIA",'TARIFAS 2025'!$C$11,IF(V833="LEJANA",'TARIFAS 2025'!$D$11))))</f>
        <v>40250</v>
      </c>
      <c r="AA833" s="102">
        <f t="shared" si="13"/>
        <v>40250</v>
      </c>
      <c r="AB833" s="91"/>
      <c r="AC833" s="91"/>
      <c r="AD833" s="91"/>
      <c r="AE833" s="91"/>
      <c r="AF833" s="91"/>
      <c r="AG833" s="91"/>
      <c r="AH833" s="91"/>
      <c r="AI833" s="91"/>
      <c r="AJ833" s="91"/>
      <c r="AK833" s="91"/>
      <c r="AL833" s="91"/>
      <c r="AM833" s="91"/>
      <c r="AN833" s="91"/>
      <c r="AO833" s="91"/>
      <c r="AP833" s="91"/>
      <c r="AQ833" s="91"/>
      <c r="AR833" s="91"/>
      <c r="AS833" s="91"/>
      <c r="AT833" s="91"/>
      <c r="AU833" s="91"/>
      <c r="AV833" s="91"/>
      <c r="AW833" s="91"/>
      <c r="AX833" s="91"/>
      <c r="AY833" s="91"/>
      <c r="AZ833" s="91"/>
      <c r="BA833" s="91"/>
      <c r="BB833" s="91"/>
      <c r="BC833" s="91"/>
      <c r="BD833" s="91"/>
      <c r="BE833" s="91"/>
      <c r="BF833" s="91"/>
      <c r="BG833" s="91"/>
    </row>
    <row r="834" spans="1:59" ht="15.6" x14ac:dyDescent="0.3">
      <c r="A834" s="99" t="s">
        <v>71</v>
      </c>
      <c r="B834" s="100" t="str">
        <f>VLOOKUP(A834,'CENTROS DE COSTOS'!A:D,2,0)</f>
        <v>0036-0004</v>
      </c>
      <c r="C834" s="100" t="str">
        <f>VLOOKUP(A834,'CENTROS DE COSTOS'!A:D,3,0)</f>
        <v>Wompi Centro</v>
      </c>
      <c r="D834" s="99">
        <v>11001</v>
      </c>
      <c r="E834" s="99">
        <v>3118110</v>
      </c>
      <c r="F834" s="99">
        <v>78599</v>
      </c>
      <c r="G834" s="100" t="s">
        <v>33</v>
      </c>
      <c r="H834" s="99" t="s">
        <v>618</v>
      </c>
      <c r="I834" s="99" t="s">
        <v>71</v>
      </c>
      <c r="J834" s="99" t="s">
        <v>6330</v>
      </c>
      <c r="K834" s="100" t="s">
        <v>1170</v>
      </c>
      <c r="L834" s="99" t="s">
        <v>7864</v>
      </c>
      <c r="M834" s="101">
        <v>46000.665277777778</v>
      </c>
      <c r="N834" s="101">
        <v>46003.388888888891</v>
      </c>
      <c r="O834" s="100" t="s">
        <v>35</v>
      </c>
      <c r="P834" s="100" t="s">
        <v>35</v>
      </c>
      <c r="Q834" s="99" t="s">
        <v>1414</v>
      </c>
      <c r="R834" s="99" t="s">
        <v>1415</v>
      </c>
      <c r="S834" s="99" t="s">
        <v>9948</v>
      </c>
      <c r="T834" s="99" t="s">
        <v>1172</v>
      </c>
      <c r="U834" s="99" t="s">
        <v>1846</v>
      </c>
      <c r="V834" s="100" t="str">
        <f>VLOOKUP(D834,TIPOLOGIA!A:F,5,0)</f>
        <v>PRINCIPAL</v>
      </c>
      <c r="W834" s="100" t="str">
        <f>VLOOKUP(D834,TIPOLOGIA!A:F,6,0)</f>
        <v>TERRESTRE</v>
      </c>
      <c r="X834" s="99" t="s">
        <v>1191</v>
      </c>
      <c r="Y834" s="99">
        <v>1</v>
      </c>
      <c r="Z834" s="102">
        <f>IF(T834="SOPORTE_TELEFÓNICO",'TARIFAS 2025'!$B$14,IF(V834="PRINCIPAL",'TARIFAS 2025'!$B$11,IF(V834="INTERMEDIA",'TARIFAS 2025'!$C$11,IF(V834="LEJANA",'TARIFAS 2025'!$D$11))))</f>
        <v>31419</v>
      </c>
      <c r="AA834" s="102">
        <f t="shared" si="13"/>
        <v>31419</v>
      </c>
      <c r="AB834" s="91"/>
      <c r="AC834" s="91"/>
      <c r="AD834" s="91"/>
      <c r="AE834" s="91"/>
      <c r="AF834" s="91"/>
      <c r="AG834" s="91"/>
      <c r="AH834" s="91"/>
      <c r="AI834" s="91"/>
      <c r="AJ834" s="91"/>
      <c r="AK834" s="91"/>
      <c r="AL834" s="91"/>
      <c r="AM834" s="91"/>
      <c r="AN834" s="91"/>
      <c r="AO834" s="91"/>
      <c r="AP834" s="91"/>
      <c r="AQ834" s="91"/>
      <c r="AR834" s="91"/>
      <c r="AS834" s="91"/>
      <c r="AT834" s="91"/>
      <c r="AU834" s="91"/>
      <c r="AV834" s="91"/>
      <c r="AW834" s="91"/>
      <c r="AX834" s="91"/>
      <c r="AY834" s="91"/>
      <c r="AZ834" s="91"/>
      <c r="BA834" s="91"/>
      <c r="BB834" s="91"/>
      <c r="BC834" s="91"/>
      <c r="BD834" s="91"/>
      <c r="BE834" s="91"/>
      <c r="BF834" s="91"/>
      <c r="BG834" s="91"/>
    </row>
    <row r="835" spans="1:59" ht="15.6" x14ac:dyDescent="0.3">
      <c r="A835" s="99" t="s">
        <v>88</v>
      </c>
      <c r="B835" s="100" t="str">
        <f>VLOOKUP(A835,'CENTROS DE COSTOS'!A:D,2,0)</f>
        <v>0036-0005</v>
      </c>
      <c r="C835" s="100" t="str">
        <f>VLOOKUP(A835,'CENTROS DE COSTOS'!A:D,3,0)</f>
        <v>Wompi Noroccidente</v>
      </c>
      <c r="D835" s="99">
        <v>5001</v>
      </c>
      <c r="E835" s="99">
        <v>3111228</v>
      </c>
      <c r="F835" s="99">
        <v>68253</v>
      </c>
      <c r="G835" s="100" t="s">
        <v>33</v>
      </c>
      <c r="H835" s="99" t="s">
        <v>120</v>
      </c>
      <c r="I835" s="99" t="s">
        <v>88</v>
      </c>
      <c r="J835" s="99" t="s">
        <v>2037</v>
      </c>
      <c r="K835" s="100" t="s">
        <v>1170</v>
      </c>
      <c r="L835" s="99" t="s">
        <v>7865</v>
      </c>
      <c r="M835" s="101">
        <v>46000.333333333343</v>
      </c>
      <c r="N835" s="101">
        <v>46003.390277777777</v>
      </c>
      <c r="O835" s="100" t="s">
        <v>35</v>
      </c>
      <c r="P835" s="100" t="s">
        <v>35</v>
      </c>
      <c r="Q835" s="99" t="s">
        <v>1414</v>
      </c>
      <c r="R835" s="99" t="s">
        <v>1415</v>
      </c>
      <c r="S835" s="99" t="s">
        <v>9949</v>
      </c>
      <c r="T835" s="99" t="s">
        <v>9139</v>
      </c>
      <c r="U835" s="99" t="s">
        <v>1845</v>
      </c>
      <c r="V835" s="100" t="str">
        <f>VLOOKUP(D835,TIPOLOGIA!A:F,5,0)</f>
        <v>PRINCIPAL</v>
      </c>
      <c r="W835" s="100" t="str">
        <f>VLOOKUP(D835,TIPOLOGIA!A:F,6,0)</f>
        <v>TERRESTRE</v>
      </c>
      <c r="X835" s="99" t="s">
        <v>1417</v>
      </c>
      <c r="Y835" s="99">
        <v>1</v>
      </c>
      <c r="Z835" s="102">
        <f>IF(T835="SOPORTE_TELEFÓNICO",'TARIFAS 2025'!$B$14,IF(V835="PRINCIPAL",'TARIFAS 2025'!$B$11,IF(V835="INTERMEDIA",'TARIFAS 2025'!$C$11,IF(V835="LEJANA",'TARIFAS 2025'!$D$11))))</f>
        <v>31419</v>
      </c>
      <c r="AA835" s="102">
        <f t="shared" si="13"/>
        <v>31419</v>
      </c>
      <c r="AB835" s="91"/>
      <c r="AC835" s="91"/>
      <c r="AD835" s="91"/>
      <c r="AE835" s="91"/>
      <c r="AF835" s="91"/>
      <c r="AG835" s="91"/>
      <c r="AH835" s="91"/>
      <c r="AI835" s="91"/>
      <c r="AJ835" s="91"/>
      <c r="AK835" s="91"/>
      <c r="AL835" s="91"/>
      <c r="AM835" s="91"/>
      <c r="AN835" s="91"/>
      <c r="AO835" s="91"/>
      <c r="AP835" s="91"/>
      <c r="AQ835" s="91"/>
      <c r="AR835" s="91"/>
      <c r="AS835" s="91"/>
      <c r="AT835" s="91"/>
      <c r="AU835" s="91"/>
      <c r="AV835" s="91"/>
      <c r="AW835" s="91"/>
      <c r="AX835" s="91"/>
      <c r="AY835" s="91"/>
      <c r="AZ835" s="91"/>
      <c r="BA835" s="91"/>
      <c r="BB835" s="91"/>
      <c r="BC835" s="91"/>
      <c r="BD835" s="91"/>
      <c r="BE835" s="91"/>
      <c r="BF835" s="91"/>
      <c r="BG835" s="91"/>
    </row>
    <row r="836" spans="1:59" ht="15.6" x14ac:dyDescent="0.3">
      <c r="A836" s="99" t="s">
        <v>88</v>
      </c>
      <c r="B836" s="100" t="str">
        <f>VLOOKUP(A836,'CENTROS DE COSTOS'!A:D,2,0)</f>
        <v>0036-0005</v>
      </c>
      <c r="C836" s="100" t="str">
        <f>VLOOKUP(A836,'CENTROS DE COSTOS'!A:D,3,0)</f>
        <v>Wompi Noroccidente</v>
      </c>
      <c r="D836" s="99">
        <v>5001</v>
      </c>
      <c r="E836" s="99">
        <v>3110361</v>
      </c>
      <c r="F836" s="99">
        <v>73500</v>
      </c>
      <c r="G836" s="100" t="s">
        <v>33</v>
      </c>
      <c r="H836" s="99" t="s">
        <v>120</v>
      </c>
      <c r="I836" s="99" t="s">
        <v>88</v>
      </c>
      <c r="J836" s="99" t="s">
        <v>6331</v>
      </c>
      <c r="K836" s="100" t="s">
        <v>1170</v>
      </c>
      <c r="L836" s="99" t="s">
        <v>7866</v>
      </c>
      <c r="M836" s="101">
        <v>46000.333333333343</v>
      </c>
      <c r="N836" s="101">
        <v>46003.390972222223</v>
      </c>
      <c r="O836" s="100" t="s">
        <v>35</v>
      </c>
      <c r="P836" s="100" t="s">
        <v>35</v>
      </c>
      <c r="Q836" s="99" t="s">
        <v>1414</v>
      </c>
      <c r="R836" s="99" t="s">
        <v>1415</v>
      </c>
      <c r="S836" s="99" t="s">
        <v>9950</v>
      </c>
      <c r="T836" s="99" t="s">
        <v>9139</v>
      </c>
      <c r="U836" s="99" t="s">
        <v>1846</v>
      </c>
      <c r="V836" s="100" t="str">
        <f>VLOOKUP(D836,TIPOLOGIA!A:F,5,0)</f>
        <v>PRINCIPAL</v>
      </c>
      <c r="W836" s="100" t="str">
        <f>VLOOKUP(D836,TIPOLOGIA!A:F,6,0)</f>
        <v>TERRESTRE</v>
      </c>
      <c r="X836" s="99" t="s">
        <v>1417</v>
      </c>
      <c r="Y836" s="99">
        <v>1</v>
      </c>
      <c r="Z836" s="102">
        <f>IF(T836="SOPORTE_TELEFÓNICO",'TARIFAS 2025'!$B$14,IF(V836="PRINCIPAL",'TARIFAS 2025'!$B$11,IF(V836="INTERMEDIA",'TARIFAS 2025'!$C$11,IF(V836="LEJANA",'TARIFAS 2025'!$D$11))))</f>
        <v>31419</v>
      </c>
      <c r="AA836" s="102">
        <f t="shared" si="13"/>
        <v>31419</v>
      </c>
      <c r="AB836" s="91"/>
      <c r="AC836" s="91"/>
      <c r="AD836" s="91"/>
      <c r="AE836" s="91"/>
      <c r="AF836" s="91"/>
      <c r="AG836" s="91"/>
      <c r="AH836" s="91"/>
      <c r="AI836" s="91"/>
      <c r="AJ836" s="91"/>
      <c r="AK836" s="91"/>
      <c r="AL836" s="91"/>
      <c r="AM836" s="91"/>
      <c r="AN836" s="91"/>
      <c r="AO836" s="91"/>
      <c r="AP836" s="91"/>
      <c r="AQ836" s="91"/>
      <c r="AR836" s="91"/>
      <c r="AS836" s="91"/>
      <c r="AT836" s="91"/>
      <c r="AU836" s="91"/>
      <c r="AV836" s="91"/>
      <c r="AW836" s="91"/>
      <c r="AX836" s="91"/>
      <c r="AY836" s="91"/>
      <c r="AZ836" s="91"/>
      <c r="BA836" s="91"/>
      <c r="BB836" s="91"/>
      <c r="BC836" s="91"/>
      <c r="BD836" s="91"/>
      <c r="BE836" s="91"/>
      <c r="BF836" s="91"/>
      <c r="BG836" s="91"/>
    </row>
    <row r="837" spans="1:59" ht="15.6" x14ac:dyDescent="0.3">
      <c r="A837" s="99" t="s">
        <v>88</v>
      </c>
      <c r="B837" s="100" t="str">
        <f>VLOOKUP(A837,'CENTROS DE COSTOS'!A:D,2,0)</f>
        <v>0036-0005</v>
      </c>
      <c r="C837" s="100" t="str">
        <f>VLOOKUP(A837,'CENTROS DE COSTOS'!A:D,3,0)</f>
        <v>Wompi Noroccidente</v>
      </c>
      <c r="D837" s="99">
        <v>5001</v>
      </c>
      <c r="E837" s="99">
        <v>3110174</v>
      </c>
      <c r="F837" s="99">
        <v>16553</v>
      </c>
      <c r="G837" s="100" t="s">
        <v>33</v>
      </c>
      <c r="H837" s="99" t="s">
        <v>120</v>
      </c>
      <c r="I837" s="99" t="s">
        <v>88</v>
      </c>
      <c r="J837" s="99" t="s">
        <v>1948</v>
      </c>
      <c r="K837" s="100" t="s">
        <v>1170</v>
      </c>
      <c r="L837" s="99" t="s">
        <v>7867</v>
      </c>
      <c r="M837" s="101">
        <v>46000.333333333343</v>
      </c>
      <c r="N837" s="101">
        <v>46003.390972222223</v>
      </c>
      <c r="O837" s="100" t="s">
        <v>35</v>
      </c>
      <c r="P837" s="100" t="s">
        <v>35</v>
      </c>
      <c r="Q837" s="99" t="s">
        <v>1414</v>
      </c>
      <c r="R837" s="99" t="s">
        <v>1415</v>
      </c>
      <c r="S837" s="99" t="s">
        <v>9951</v>
      </c>
      <c r="T837" s="99" t="s">
        <v>9139</v>
      </c>
      <c r="U837" s="99" t="s">
        <v>1845</v>
      </c>
      <c r="V837" s="100" t="str">
        <f>VLOOKUP(D837,TIPOLOGIA!A:F,5,0)</f>
        <v>PRINCIPAL</v>
      </c>
      <c r="W837" s="100" t="str">
        <f>VLOOKUP(D837,TIPOLOGIA!A:F,6,0)</f>
        <v>TERRESTRE</v>
      </c>
      <c r="X837" s="99" t="s">
        <v>1417</v>
      </c>
      <c r="Y837" s="99">
        <v>1</v>
      </c>
      <c r="Z837" s="102">
        <f>IF(T837="SOPORTE_TELEFÓNICO",'TARIFAS 2025'!$B$14,IF(V837="PRINCIPAL",'TARIFAS 2025'!$B$11,IF(V837="INTERMEDIA",'TARIFAS 2025'!$C$11,IF(V837="LEJANA",'TARIFAS 2025'!$D$11))))</f>
        <v>31419</v>
      </c>
      <c r="AA837" s="102">
        <f t="shared" si="13"/>
        <v>31419</v>
      </c>
      <c r="AB837" s="91"/>
      <c r="AC837" s="91"/>
      <c r="AD837" s="91"/>
      <c r="AE837" s="91"/>
      <c r="AF837" s="91"/>
      <c r="AG837" s="91"/>
      <c r="AH837" s="91"/>
      <c r="AI837" s="91"/>
      <c r="AJ837" s="91"/>
      <c r="AK837" s="91"/>
      <c r="AL837" s="91"/>
      <c r="AM837" s="91"/>
      <c r="AN837" s="91"/>
      <c r="AO837" s="91"/>
      <c r="AP837" s="91"/>
      <c r="AQ837" s="91"/>
      <c r="AR837" s="91"/>
      <c r="AS837" s="91"/>
      <c r="AT837" s="91"/>
      <c r="AU837" s="91"/>
      <c r="AV837" s="91"/>
      <c r="AW837" s="91"/>
      <c r="AX837" s="91"/>
      <c r="AY837" s="91"/>
      <c r="AZ837" s="91"/>
      <c r="BA837" s="91"/>
      <c r="BB837" s="91"/>
      <c r="BC837" s="91"/>
      <c r="BD837" s="91"/>
      <c r="BE837" s="91"/>
      <c r="BF837" s="91"/>
      <c r="BG837" s="91"/>
    </row>
    <row r="838" spans="1:59" ht="15.6" x14ac:dyDescent="0.3">
      <c r="A838" s="99" t="s">
        <v>88</v>
      </c>
      <c r="B838" s="100" t="str">
        <f>VLOOKUP(A838,'CENTROS DE COSTOS'!A:D,2,0)</f>
        <v>0036-0005</v>
      </c>
      <c r="C838" s="100" t="str">
        <f>VLOOKUP(A838,'CENTROS DE COSTOS'!A:D,3,0)</f>
        <v>Wompi Noroccidente</v>
      </c>
      <c r="D838" s="99">
        <v>5360</v>
      </c>
      <c r="E838" s="99">
        <v>3108681</v>
      </c>
      <c r="F838" s="99">
        <v>75244</v>
      </c>
      <c r="G838" s="100" t="s">
        <v>33</v>
      </c>
      <c r="H838" s="99" t="s">
        <v>120</v>
      </c>
      <c r="I838" s="99" t="s">
        <v>190</v>
      </c>
      <c r="J838" s="99" t="s">
        <v>6332</v>
      </c>
      <c r="K838" s="100" t="s">
        <v>1170</v>
      </c>
      <c r="L838" s="99" t="s">
        <v>7868</v>
      </c>
      <c r="M838" s="101">
        <v>45996.572222222218</v>
      </c>
      <c r="N838" s="101">
        <v>46003.39166666667</v>
      </c>
      <c r="O838" s="100" t="s">
        <v>35</v>
      </c>
      <c r="P838" s="100" t="s">
        <v>35</v>
      </c>
      <c r="Q838" s="99" t="s">
        <v>1414</v>
      </c>
      <c r="R838" s="99" t="s">
        <v>1415</v>
      </c>
      <c r="S838" s="99" t="s">
        <v>9952</v>
      </c>
      <c r="T838" s="99" t="s">
        <v>9139</v>
      </c>
      <c r="U838" s="99" t="s">
        <v>1848</v>
      </c>
      <c r="V838" s="100" t="str">
        <f>VLOOKUP(D838,TIPOLOGIA!A:F,5,0)</f>
        <v>PRINCIPAL</v>
      </c>
      <c r="W838" s="100" t="str">
        <f>VLOOKUP(D838,TIPOLOGIA!A:F,6,0)</f>
        <v>TERRESTRE</v>
      </c>
      <c r="X838" s="99" t="s">
        <v>1417</v>
      </c>
      <c r="Y838" s="99">
        <v>1</v>
      </c>
      <c r="Z838" s="102">
        <f>IF(T838="SOPORTE_TELEFÓNICO",'TARIFAS 2025'!$B$14,IF(V838="PRINCIPAL",'TARIFAS 2025'!$B$11,IF(V838="INTERMEDIA",'TARIFAS 2025'!$C$11,IF(V838="LEJANA",'TARIFAS 2025'!$D$11))))</f>
        <v>31419</v>
      </c>
      <c r="AA838" s="102">
        <f t="shared" si="13"/>
        <v>31419</v>
      </c>
      <c r="AB838" s="91"/>
      <c r="AC838" s="91"/>
      <c r="AD838" s="91"/>
      <c r="AE838" s="91"/>
      <c r="AF838" s="91"/>
      <c r="AG838" s="91"/>
      <c r="AH838" s="91"/>
      <c r="AI838" s="91"/>
      <c r="AJ838" s="91"/>
      <c r="AK838" s="91"/>
      <c r="AL838" s="91"/>
      <c r="AM838" s="91"/>
      <c r="AN838" s="91"/>
      <c r="AO838" s="91"/>
      <c r="AP838" s="91"/>
      <c r="AQ838" s="91"/>
      <c r="AR838" s="91"/>
      <c r="AS838" s="91"/>
      <c r="AT838" s="91"/>
      <c r="AU838" s="91"/>
      <c r="AV838" s="91"/>
      <c r="AW838" s="91"/>
      <c r="AX838" s="91"/>
      <c r="AY838" s="91"/>
      <c r="AZ838" s="91"/>
      <c r="BA838" s="91"/>
      <c r="BB838" s="91"/>
      <c r="BC838" s="91"/>
      <c r="BD838" s="91"/>
      <c r="BE838" s="91"/>
      <c r="BF838" s="91"/>
      <c r="BG838" s="91"/>
    </row>
    <row r="839" spans="1:59" ht="15.6" x14ac:dyDescent="0.3">
      <c r="A839" s="99" t="s">
        <v>88</v>
      </c>
      <c r="B839" s="100" t="str">
        <f>VLOOKUP(A839,'CENTROS DE COSTOS'!A:D,2,0)</f>
        <v>0036-0005</v>
      </c>
      <c r="C839" s="100" t="str">
        <f>VLOOKUP(A839,'CENTROS DE COSTOS'!A:D,3,0)</f>
        <v>Wompi Noroccidente</v>
      </c>
      <c r="D839" s="99">
        <v>5001</v>
      </c>
      <c r="E839" s="99">
        <v>3098462</v>
      </c>
      <c r="F839" s="99">
        <v>50298</v>
      </c>
      <c r="G839" s="100" t="s">
        <v>33</v>
      </c>
      <c r="H839" s="99" t="s">
        <v>120</v>
      </c>
      <c r="I839" s="99" t="s">
        <v>88</v>
      </c>
      <c r="J839" s="99" t="s">
        <v>1876</v>
      </c>
      <c r="K839" s="100" t="s">
        <v>1170</v>
      </c>
      <c r="L839" s="99" t="s">
        <v>7869</v>
      </c>
      <c r="M839" s="101">
        <v>45994.636805555558</v>
      </c>
      <c r="N839" s="101">
        <v>46003.392361111109</v>
      </c>
      <c r="O839" s="100" t="s">
        <v>35</v>
      </c>
      <c r="P839" s="100" t="s">
        <v>35</v>
      </c>
      <c r="Q839" s="99" t="s">
        <v>1414</v>
      </c>
      <c r="R839" s="99" t="s">
        <v>1415</v>
      </c>
      <c r="S839" s="99" t="s">
        <v>9953</v>
      </c>
      <c r="T839" s="99" t="s">
        <v>9139</v>
      </c>
      <c r="U839" s="99" t="s">
        <v>1840</v>
      </c>
      <c r="V839" s="100" t="str">
        <f>VLOOKUP(D839,TIPOLOGIA!A:F,5,0)</f>
        <v>PRINCIPAL</v>
      </c>
      <c r="W839" s="100" t="str">
        <f>VLOOKUP(D839,TIPOLOGIA!A:F,6,0)</f>
        <v>TERRESTRE</v>
      </c>
      <c r="X839" s="99" t="s">
        <v>1417</v>
      </c>
      <c r="Y839" s="99">
        <v>1</v>
      </c>
      <c r="Z839" s="102">
        <f>IF(T839="SOPORTE_TELEFÓNICO",'TARIFAS 2025'!$B$14,IF(V839="PRINCIPAL",'TARIFAS 2025'!$B$11,IF(V839="INTERMEDIA",'TARIFAS 2025'!$C$11,IF(V839="LEJANA",'TARIFAS 2025'!$D$11))))</f>
        <v>31419</v>
      </c>
      <c r="AA839" s="102">
        <f t="shared" si="13"/>
        <v>31419</v>
      </c>
      <c r="AB839" s="91"/>
      <c r="AC839" s="91"/>
      <c r="AD839" s="91"/>
      <c r="AE839" s="91"/>
      <c r="AF839" s="91"/>
      <c r="AG839" s="91"/>
      <c r="AH839" s="91"/>
      <c r="AI839" s="91"/>
      <c r="AJ839" s="91"/>
      <c r="AK839" s="91"/>
      <c r="AL839" s="91"/>
      <c r="AM839" s="91"/>
      <c r="AN839" s="91"/>
      <c r="AO839" s="91"/>
      <c r="AP839" s="91"/>
      <c r="AQ839" s="91"/>
      <c r="AR839" s="91"/>
      <c r="AS839" s="91"/>
      <c r="AT839" s="91"/>
      <c r="AU839" s="91"/>
      <c r="AV839" s="91"/>
      <c r="AW839" s="91"/>
      <c r="AX839" s="91"/>
      <c r="AY839" s="91"/>
      <c r="AZ839" s="91"/>
      <c r="BA839" s="91"/>
      <c r="BB839" s="91"/>
      <c r="BC839" s="91"/>
      <c r="BD839" s="91"/>
      <c r="BE839" s="91"/>
      <c r="BF839" s="91"/>
      <c r="BG839" s="91"/>
    </row>
    <row r="840" spans="1:59" ht="15.6" x14ac:dyDescent="0.3">
      <c r="A840" s="99" t="s">
        <v>88</v>
      </c>
      <c r="B840" s="100" t="str">
        <f>VLOOKUP(A840,'CENTROS DE COSTOS'!A:D,2,0)</f>
        <v>0036-0005</v>
      </c>
      <c r="C840" s="100" t="str">
        <f>VLOOKUP(A840,'CENTROS DE COSTOS'!A:D,3,0)</f>
        <v>Wompi Noroccidente</v>
      </c>
      <c r="D840" s="99">
        <v>5631</v>
      </c>
      <c r="E840" s="99">
        <v>3107845</v>
      </c>
      <c r="F840" s="99">
        <v>82118</v>
      </c>
      <c r="G840" s="100" t="s">
        <v>33</v>
      </c>
      <c r="H840" s="99" t="s">
        <v>120</v>
      </c>
      <c r="I840" s="99" t="s">
        <v>214</v>
      </c>
      <c r="J840" s="99" t="s">
        <v>6333</v>
      </c>
      <c r="K840" s="100" t="s">
        <v>1170</v>
      </c>
      <c r="L840" s="99" t="s">
        <v>7870</v>
      </c>
      <c r="M840" s="101">
        <v>45996.477083333331</v>
      </c>
      <c r="N840" s="101">
        <v>46003.392361111109</v>
      </c>
      <c r="O840" s="100" t="s">
        <v>35</v>
      </c>
      <c r="P840" s="100" t="s">
        <v>35</v>
      </c>
      <c r="Q840" s="99" t="s">
        <v>1414</v>
      </c>
      <c r="R840" s="99" t="s">
        <v>1415</v>
      </c>
      <c r="S840" s="99" t="s">
        <v>9954</v>
      </c>
      <c r="T840" s="99" t="s">
        <v>9139</v>
      </c>
      <c r="U840" s="99" t="s">
        <v>1847</v>
      </c>
      <c r="V840" s="100" t="str">
        <f>VLOOKUP(D840,TIPOLOGIA!A:F,5,0)</f>
        <v>PRINCIPAL</v>
      </c>
      <c r="W840" s="100" t="str">
        <f>VLOOKUP(D840,TIPOLOGIA!A:F,6,0)</f>
        <v>TERRESTRE</v>
      </c>
      <c r="X840" s="99" t="s">
        <v>1417</v>
      </c>
      <c r="Y840" s="99">
        <v>1</v>
      </c>
      <c r="Z840" s="102">
        <f>IF(T840="SOPORTE_TELEFÓNICO",'TARIFAS 2025'!$B$14,IF(V840="PRINCIPAL",'TARIFAS 2025'!$B$11,IF(V840="INTERMEDIA",'TARIFAS 2025'!$C$11,IF(V840="LEJANA",'TARIFAS 2025'!$D$11))))</f>
        <v>31419</v>
      </c>
      <c r="AA840" s="102">
        <f t="shared" si="13"/>
        <v>31419</v>
      </c>
      <c r="AB840" s="91"/>
      <c r="AC840" s="91"/>
      <c r="AD840" s="91"/>
      <c r="AE840" s="91"/>
      <c r="AF840" s="91"/>
      <c r="AG840" s="91"/>
      <c r="AH840" s="91"/>
      <c r="AI840" s="91"/>
      <c r="AJ840" s="91"/>
      <c r="AK840" s="91"/>
      <c r="AL840" s="91"/>
      <c r="AM840" s="91"/>
      <c r="AN840" s="91"/>
      <c r="AO840" s="91"/>
      <c r="AP840" s="91"/>
      <c r="AQ840" s="91"/>
      <c r="AR840" s="91"/>
      <c r="AS840" s="91"/>
      <c r="AT840" s="91"/>
      <c r="AU840" s="91"/>
      <c r="AV840" s="91"/>
      <c r="AW840" s="91"/>
      <c r="AX840" s="91"/>
      <c r="AY840" s="91"/>
      <c r="AZ840" s="91"/>
      <c r="BA840" s="91"/>
      <c r="BB840" s="91"/>
      <c r="BC840" s="91"/>
      <c r="BD840" s="91"/>
      <c r="BE840" s="91"/>
      <c r="BF840" s="91"/>
      <c r="BG840" s="91"/>
    </row>
    <row r="841" spans="1:59" ht="15.6" x14ac:dyDescent="0.3">
      <c r="A841" s="99" t="s">
        <v>81</v>
      </c>
      <c r="B841" s="100" t="str">
        <f>VLOOKUP(A841,'CENTROS DE COSTOS'!A:D,2,0)</f>
        <v>0036-0007</v>
      </c>
      <c r="C841" s="100" t="str">
        <f>VLOOKUP(A841,'CENTROS DE COSTOS'!A:D,3,0)</f>
        <v>Wompi Santander</v>
      </c>
      <c r="D841" s="99">
        <v>54001</v>
      </c>
      <c r="E841" s="99">
        <v>3125318</v>
      </c>
      <c r="F841" s="99">
        <v>57275</v>
      </c>
      <c r="G841" s="100" t="s">
        <v>33</v>
      </c>
      <c r="H841" s="99" t="s">
        <v>891</v>
      </c>
      <c r="I841" s="99" t="s">
        <v>81</v>
      </c>
      <c r="J841" s="99" t="s">
        <v>3571</v>
      </c>
      <c r="K841" s="100" t="s">
        <v>1170</v>
      </c>
      <c r="L841" s="99" t="s">
        <v>7871</v>
      </c>
      <c r="M841" s="101">
        <v>46002.342361111107</v>
      </c>
      <c r="N841" s="101">
        <v>46003.393750000003</v>
      </c>
      <c r="O841" s="100" t="s">
        <v>35</v>
      </c>
      <c r="P841" s="100" t="s">
        <v>35</v>
      </c>
      <c r="Q841" s="99" t="s">
        <v>1414</v>
      </c>
      <c r="R841" s="99" t="s">
        <v>1415</v>
      </c>
      <c r="S841" s="99" t="s">
        <v>9955</v>
      </c>
      <c r="T841" s="99" t="s">
        <v>1172</v>
      </c>
      <c r="U841" s="99" t="s">
        <v>1842</v>
      </c>
      <c r="V841" s="100" t="str">
        <f>VLOOKUP(D841,TIPOLOGIA!A:F,5,0)</f>
        <v>PRINCIPAL</v>
      </c>
      <c r="W841" s="100" t="str">
        <f>VLOOKUP(D841,TIPOLOGIA!A:F,6,0)</f>
        <v>TERRESTRE</v>
      </c>
      <c r="X841" s="99" t="s">
        <v>11194</v>
      </c>
      <c r="Y841" s="99">
        <v>1</v>
      </c>
      <c r="Z841" s="102">
        <f>IF(T841="SOPORTE_TELEFÓNICO",'TARIFAS 2025'!$B$14,IF(V841="PRINCIPAL",'TARIFAS 2025'!$B$11,IF(V841="INTERMEDIA",'TARIFAS 2025'!$C$11,IF(V841="LEJANA",'TARIFAS 2025'!$D$11))))</f>
        <v>31419</v>
      </c>
      <c r="AA841" s="102">
        <f t="shared" si="13"/>
        <v>31419</v>
      </c>
      <c r="AB841" s="91"/>
      <c r="AC841" s="91"/>
      <c r="AD841" s="91"/>
      <c r="AE841" s="91"/>
      <c r="AF841" s="91"/>
      <c r="AG841" s="91"/>
      <c r="AH841" s="91"/>
      <c r="AI841" s="91"/>
      <c r="AJ841" s="91"/>
      <c r="AK841" s="91"/>
      <c r="AL841" s="91"/>
      <c r="AM841" s="91"/>
      <c r="AN841" s="91"/>
      <c r="AO841" s="91"/>
      <c r="AP841" s="91"/>
      <c r="AQ841" s="91"/>
      <c r="AR841" s="91"/>
      <c r="AS841" s="91"/>
      <c r="AT841" s="91"/>
      <c r="AU841" s="91"/>
      <c r="AV841" s="91"/>
      <c r="AW841" s="91"/>
      <c r="AX841" s="91"/>
      <c r="AY841" s="91"/>
      <c r="AZ841" s="91"/>
      <c r="BA841" s="91"/>
      <c r="BB841" s="91"/>
      <c r="BC841" s="91"/>
      <c r="BD841" s="91"/>
      <c r="BE841" s="91"/>
      <c r="BF841" s="91"/>
      <c r="BG841" s="91"/>
    </row>
    <row r="842" spans="1:59" ht="15.6" x14ac:dyDescent="0.3">
      <c r="A842" s="99" t="s">
        <v>88</v>
      </c>
      <c r="B842" s="100" t="str">
        <f>VLOOKUP(A842,'CENTROS DE COSTOS'!A:D,2,0)</f>
        <v>0036-0005</v>
      </c>
      <c r="C842" s="100" t="str">
        <f>VLOOKUP(A842,'CENTROS DE COSTOS'!A:D,3,0)</f>
        <v>Wompi Noroccidente</v>
      </c>
      <c r="D842" s="99">
        <v>5001</v>
      </c>
      <c r="E842" s="99">
        <v>3107795</v>
      </c>
      <c r="F842" s="99">
        <v>70375</v>
      </c>
      <c r="G842" s="100" t="s">
        <v>33</v>
      </c>
      <c r="H842" s="99" t="s">
        <v>120</v>
      </c>
      <c r="I842" s="99" t="s">
        <v>88</v>
      </c>
      <c r="J842" s="99" t="s">
        <v>6334</v>
      </c>
      <c r="K842" s="100" t="s">
        <v>1170</v>
      </c>
      <c r="L842" s="99" t="s">
        <v>7872</v>
      </c>
      <c r="M842" s="101">
        <v>45996.472222222219</v>
      </c>
      <c r="N842" s="101">
        <v>46003.393750000003</v>
      </c>
      <c r="O842" s="100" t="s">
        <v>35</v>
      </c>
      <c r="P842" s="100" t="s">
        <v>35</v>
      </c>
      <c r="Q842" s="99" t="s">
        <v>1414</v>
      </c>
      <c r="R842" s="99" t="s">
        <v>1415</v>
      </c>
      <c r="S842" s="99" t="s">
        <v>9956</v>
      </c>
      <c r="T842" s="99" t="s">
        <v>9139</v>
      </c>
      <c r="U842" s="99" t="s">
        <v>1842</v>
      </c>
      <c r="V842" s="100" t="str">
        <f>VLOOKUP(D842,TIPOLOGIA!A:F,5,0)</f>
        <v>PRINCIPAL</v>
      </c>
      <c r="W842" s="100" t="str">
        <f>VLOOKUP(D842,TIPOLOGIA!A:F,6,0)</f>
        <v>TERRESTRE</v>
      </c>
      <c r="X842" s="99" t="s">
        <v>1417</v>
      </c>
      <c r="Y842" s="99">
        <v>1</v>
      </c>
      <c r="Z842" s="102">
        <f>IF(T842="SOPORTE_TELEFÓNICO",'TARIFAS 2025'!$B$14,IF(V842="PRINCIPAL",'TARIFAS 2025'!$B$11,IF(V842="INTERMEDIA",'TARIFAS 2025'!$C$11,IF(V842="LEJANA",'TARIFAS 2025'!$D$11))))</f>
        <v>31419</v>
      </c>
      <c r="AA842" s="102">
        <f t="shared" si="13"/>
        <v>31419</v>
      </c>
      <c r="AB842" s="91"/>
      <c r="AC842" s="91"/>
      <c r="AD842" s="91"/>
      <c r="AE842" s="91"/>
      <c r="AF842" s="91"/>
      <c r="AG842" s="91"/>
      <c r="AH842" s="91"/>
      <c r="AI842" s="91"/>
      <c r="AJ842" s="91"/>
      <c r="AK842" s="91"/>
      <c r="AL842" s="91"/>
      <c r="AM842" s="91"/>
      <c r="AN842" s="91"/>
      <c r="AO842" s="91"/>
      <c r="AP842" s="91"/>
      <c r="AQ842" s="91"/>
      <c r="AR842" s="91"/>
      <c r="AS842" s="91"/>
      <c r="AT842" s="91"/>
      <c r="AU842" s="91"/>
      <c r="AV842" s="91"/>
      <c r="AW842" s="91"/>
      <c r="AX842" s="91"/>
      <c r="AY842" s="91"/>
      <c r="AZ842" s="91"/>
      <c r="BA842" s="91"/>
      <c r="BB842" s="91"/>
      <c r="BC842" s="91"/>
      <c r="BD842" s="91"/>
      <c r="BE842" s="91"/>
      <c r="BF842" s="91"/>
      <c r="BG842" s="91"/>
    </row>
    <row r="843" spans="1:59" ht="15.6" x14ac:dyDescent="0.3">
      <c r="A843" s="99" t="s">
        <v>88</v>
      </c>
      <c r="B843" s="100" t="str">
        <f>VLOOKUP(A843,'CENTROS DE COSTOS'!A:D,2,0)</f>
        <v>0036-0005</v>
      </c>
      <c r="C843" s="100" t="str">
        <f>VLOOKUP(A843,'CENTROS DE COSTOS'!A:D,3,0)</f>
        <v>Wompi Noroccidente</v>
      </c>
      <c r="D843" s="99">
        <v>5001</v>
      </c>
      <c r="E843" s="99">
        <v>3107298</v>
      </c>
      <c r="F843" s="99">
        <v>49923</v>
      </c>
      <c r="G843" s="100" t="s">
        <v>33</v>
      </c>
      <c r="H843" s="99" t="s">
        <v>120</v>
      </c>
      <c r="I843" s="99" t="s">
        <v>88</v>
      </c>
      <c r="J843" s="99" t="s">
        <v>6335</v>
      </c>
      <c r="K843" s="100" t="s">
        <v>1170</v>
      </c>
      <c r="L843" s="99" t="s">
        <v>7873</v>
      </c>
      <c r="M843" s="101">
        <v>45996.462500000001</v>
      </c>
      <c r="N843" s="101">
        <v>46003.396527777782</v>
      </c>
      <c r="O843" s="100" t="s">
        <v>35</v>
      </c>
      <c r="P843" s="100" t="s">
        <v>35</v>
      </c>
      <c r="Q843" s="99" t="s">
        <v>1414</v>
      </c>
      <c r="R843" s="99" t="s">
        <v>1415</v>
      </c>
      <c r="S843" s="99" t="s">
        <v>9957</v>
      </c>
      <c r="T843" s="99" t="s">
        <v>9139</v>
      </c>
      <c r="U843" s="99" t="s">
        <v>1846</v>
      </c>
      <c r="V843" s="100" t="str">
        <f>VLOOKUP(D843,TIPOLOGIA!A:F,5,0)</f>
        <v>PRINCIPAL</v>
      </c>
      <c r="W843" s="100" t="str">
        <f>VLOOKUP(D843,TIPOLOGIA!A:F,6,0)</f>
        <v>TERRESTRE</v>
      </c>
      <c r="X843" s="99" t="s">
        <v>1417</v>
      </c>
      <c r="Y843" s="99">
        <v>1</v>
      </c>
      <c r="Z843" s="102">
        <f>IF(T843="SOPORTE_TELEFÓNICO",'TARIFAS 2025'!$B$14,IF(V843="PRINCIPAL",'TARIFAS 2025'!$B$11,IF(V843="INTERMEDIA",'TARIFAS 2025'!$C$11,IF(V843="LEJANA",'TARIFAS 2025'!$D$11))))</f>
        <v>31419</v>
      </c>
      <c r="AA843" s="102">
        <f t="shared" si="13"/>
        <v>31419</v>
      </c>
      <c r="AB843" s="91"/>
      <c r="AC843" s="91"/>
      <c r="AD843" s="91"/>
      <c r="AE843" s="91"/>
      <c r="AF843" s="91"/>
      <c r="AG843" s="91"/>
      <c r="AH843" s="91"/>
      <c r="AI843" s="91"/>
      <c r="AJ843" s="91"/>
      <c r="AK843" s="91"/>
      <c r="AL843" s="91"/>
      <c r="AM843" s="91"/>
      <c r="AN843" s="91"/>
      <c r="AO843" s="91"/>
      <c r="AP843" s="91"/>
      <c r="AQ843" s="91"/>
      <c r="AR843" s="91"/>
      <c r="AS843" s="91"/>
      <c r="AT843" s="91"/>
      <c r="AU843" s="91"/>
      <c r="AV843" s="91"/>
      <c r="AW843" s="91"/>
      <c r="AX843" s="91"/>
      <c r="AY843" s="91"/>
      <c r="AZ843" s="91"/>
      <c r="BA843" s="91"/>
      <c r="BB843" s="91"/>
      <c r="BC843" s="91"/>
      <c r="BD843" s="91"/>
      <c r="BE843" s="91"/>
      <c r="BF843" s="91"/>
      <c r="BG843" s="91"/>
    </row>
    <row r="844" spans="1:59" ht="15.6" x14ac:dyDescent="0.3">
      <c r="A844" s="99" t="s">
        <v>88</v>
      </c>
      <c r="B844" s="100" t="str">
        <f>VLOOKUP(A844,'CENTROS DE COSTOS'!A:D,2,0)</f>
        <v>0036-0005</v>
      </c>
      <c r="C844" s="100" t="str">
        <f>VLOOKUP(A844,'CENTROS DE COSTOS'!A:D,3,0)</f>
        <v>Wompi Noroccidente</v>
      </c>
      <c r="D844" s="99">
        <v>5001</v>
      </c>
      <c r="E844" s="99">
        <v>3107266</v>
      </c>
      <c r="F844" s="99">
        <v>14997</v>
      </c>
      <c r="G844" s="100" t="s">
        <v>33</v>
      </c>
      <c r="H844" s="99" t="s">
        <v>120</v>
      </c>
      <c r="I844" s="99" t="s">
        <v>88</v>
      </c>
      <c r="J844" s="99" t="s">
        <v>3484</v>
      </c>
      <c r="K844" s="100" t="s">
        <v>1170</v>
      </c>
      <c r="L844" s="99" t="s">
        <v>7874</v>
      </c>
      <c r="M844" s="101">
        <v>45996.45416666667</v>
      </c>
      <c r="N844" s="101">
        <v>46003.406944444447</v>
      </c>
      <c r="O844" s="100" t="s">
        <v>35</v>
      </c>
      <c r="P844" s="100" t="s">
        <v>35</v>
      </c>
      <c r="Q844" s="99" t="s">
        <v>1414</v>
      </c>
      <c r="R844" s="99" t="s">
        <v>1415</v>
      </c>
      <c r="S844" s="99" t="s">
        <v>9958</v>
      </c>
      <c r="T844" s="99" t="s">
        <v>9139</v>
      </c>
      <c r="U844" s="99" t="s">
        <v>1845</v>
      </c>
      <c r="V844" s="100" t="str">
        <f>VLOOKUP(D844,TIPOLOGIA!A:F,5,0)</f>
        <v>PRINCIPAL</v>
      </c>
      <c r="W844" s="100" t="str">
        <f>VLOOKUP(D844,TIPOLOGIA!A:F,6,0)</f>
        <v>TERRESTRE</v>
      </c>
      <c r="X844" s="99" t="s">
        <v>1417</v>
      </c>
      <c r="Y844" s="99">
        <v>1</v>
      </c>
      <c r="Z844" s="102">
        <f>IF(T844="SOPORTE_TELEFÓNICO",'TARIFAS 2025'!$B$14,IF(V844="PRINCIPAL",'TARIFAS 2025'!$B$11,IF(V844="INTERMEDIA",'TARIFAS 2025'!$C$11,IF(V844="LEJANA",'TARIFAS 2025'!$D$11))))</f>
        <v>31419</v>
      </c>
      <c r="AA844" s="102">
        <f t="shared" si="13"/>
        <v>31419</v>
      </c>
      <c r="AB844" s="91"/>
      <c r="AC844" s="91"/>
      <c r="AD844" s="91"/>
      <c r="AE844" s="91"/>
      <c r="AF844" s="91"/>
      <c r="AG844" s="91"/>
      <c r="AH844" s="91"/>
      <c r="AI844" s="91"/>
      <c r="AJ844" s="91"/>
      <c r="AK844" s="91"/>
      <c r="AL844" s="91"/>
      <c r="AM844" s="91"/>
      <c r="AN844" s="91"/>
      <c r="AO844" s="91"/>
      <c r="AP844" s="91"/>
      <c r="AQ844" s="91"/>
      <c r="AR844" s="91"/>
      <c r="AS844" s="91"/>
      <c r="AT844" s="91"/>
      <c r="AU844" s="91"/>
      <c r="AV844" s="91"/>
      <c r="AW844" s="91"/>
      <c r="AX844" s="91"/>
      <c r="AY844" s="91"/>
      <c r="AZ844" s="91"/>
      <c r="BA844" s="91"/>
      <c r="BB844" s="91"/>
      <c r="BC844" s="91"/>
      <c r="BD844" s="91"/>
      <c r="BE844" s="91"/>
      <c r="BF844" s="91"/>
      <c r="BG844" s="91"/>
    </row>
    <row r="845" spans="1:59" ht="15.6" x14ac:dyDescent="0.3">
      <c r="A845" s="99" t="s">
        <v>88</v>
      </c>
      <c r="B845" s="100" t="str">
        <f>VLOOKUP(A845,'CENTROS DE COSTOS'!A:D,2,0)</f>
        <v>0036-0005</v>
      </c>
      <c r="C845" s="100" t="str">
        <f>VLOOKUP(A845,'CENTROS DE COSTOS'!A:D,3,0)</f>
        <v>Wompi Noroccidente</v>
      </c>
      <c r="D845" s="99">
        <v>5001</v>
      </c>
      <c r="E845" s="99">
        <v>3107307</v>
      </c>
      <c r="F845" s="99">
        <v>66376</v>
      </c>
      <c r="G845" s="100" t="s">
        <v>33</v>
      </c>
      <c r="H845" s="99" t="s">
        <v>120</v>
      </c>
      <c r="I845" s="99" t="s">
        <v>88</v>
      </c>
      <c r="J845" s="99" t="s">
        <v>3422</v>
      </c>
      <c r="K845" s="100" t="s">
        <v>1170</v>
      </c>
      <c r="L845" s="99" t="s">
        <v>7875</v>
      </c>
      <c r="M845" s="101">
        <v>45996.429166666669</v>
      </c>
      <c r="N845" s="101">
        <v>46003.409722222219</v>
      </c>
      <c r="O845" s="100" t="s">
        <v>35</v>
      </c>
      <c r="P845" s="100" t="s">
        <v>35</v>
      </c>
      <c r="Q845" s="99" t="s">
        <v>1414</v>
      </c>
      <c r="R845" s="99" t="s">
        <v>1415</v>
      </c>
      <c r="S845" s="99" t="s">
        <v>9959</v>
      </c>
      <c r="T845" s="99" t="s">
        <v>9139</v>
      </c>
      <c r="U845" s="99" t="s">
        <v>1845</v>
      </c>
      <c r="V845" s="100" t="str">
        <f>VLOOKUP(D845,TIPOLOGIA!A:F,5,0)</f>
        <v>PRINCIPAL</v>
      </c>
      <c r="W845" s="100" t="str">
        <f>VLOOKUP(D845,TIPOLOGIA!A:F,6,0)</f>
        <v>TERRESTRE</v>
      </c>
      <c r="X845" s="99" t="s">
        <v>1417</v>
      </c>
      <c r="Y845" s="99">
        <v>1</v>
      </c>
      <c r="Z845" s="102">
        <f>IF(T845="SOPORTE_TELEFÓNICO",'TARIFAS 2025'!$B$14,IF(V845="PRINCIPAL",'TARIFAS 2025'!$B$11,IF(V845="INTERMEDIA",'TARIFAS 2025'!$C$11,IF(V845="LEJANA",'TARIFAS 2025'!$D$11))))</f>
        <v>31419</v>
      </c>
      <c r="AA845" s="102">
        <f t="shared" si="13"/>
        <v>31419</v>
      </c>
      <c r="AB845" s="91"/>
      <c r="AC845" s="91"/>
      <c r="AD845" s="91"/>
      <c r="AE845" s="91"/>
      <c r="AF845" s="91"/>
      <c r="AG845" s="91"/>
      <c r="AH845" s="91"/>
      <c r="AI845" s="91"/>
      <c r="AJ845" s="91"/>
      <c r="AK845" s="91"/>
      <c r="AL845" s="91"/>
      <c r="AM845" s="91"/>
      <c r="AN845" s="91"/>
      <c r="AO845" s="91"/>
      <c r="AP845" s="91"/>
      <c r="AQ845" s="91"/>
      <c r="AR845" s="91"/>
      <c r="AS845" s="91"/>
      <c r="AT845" s="91"/>
      <c r="AU845" s="91"/>
      <c r="AV845" s="91"/>
      <c r="AW845" s="91"/>
      <c r="AX845" s="91"/>
      <c r="AY845" s="91"/>
      <c r="AZ845" s="91"/>
      <c r="BA845" s="91"/>
      <c r="BB845" s="91"/>
      <c r="BC845" s="91"/>
      <c r="BD845" s="91"/>
      <c r="BE845" s="91"/>
      <c r="BF845" s="91"/>
      <c r="BG845" s="91"/>
    </row>
    <row r="846" spans="1:59" ht="15.6" x14ac:dyDescent="0.3">
      <c r="A846" s="99" t="s">
        <v>88</v>
      </c>
      <c r="B846" s="100" t="str">
        <f>VLOOKUP(A846,'CENTROS DE COSTOS'!A:D,2,0)</f>
        <v>0036-0005</v>
      </c>
      <c r="C846" s="100" t="str">
        <f>VLOOKUP(A846,'CENTROS DE COSTOS'!A:D,3,0)</f>
        <v>Wompi Noroccidente</v>
      </c>
      <c r="D846" s="99">
        <v>5001</v>
      </c>
      <c r="E846" s="99">
        <v>3105168</v>
      </c>
      <c r="F846" s="99">
        <v>10248</v>
      </c>
      <c r="G846" s="100" t="s">
        <v>33</v>
      </c>
      <c r="H846" s="99" t="s">
        <v>120</v>
      </c>
      <c r="I846" s="99" t="s">
        <v>88</v>
      </c>
      <c r="J846" s="99" t="s">
        <v>6336</v>
      </c>
      <c r="K846" s="100" t="s">
        <v>1170</v>
      </c>
      <c r="L846" s="99" t="s">
        <v>7876</v>
      </c>
      <c r="M846" s="101">
        <v>45996.333333333343</v>
      </c>
      <c r="N846" s="101">
        <v>46003.410416666673</v>
      </c>
      <c r="O846" s="100" t="s">
        <v>35</v>
      </c>
      <c r="P846" s="100" t="s">
        <v>35</v>
      </c>
      <c r="Q846" s="99" t="s">
        <v>1414</v>
      </c>
      <c r="R846" s="99" t="s">
        <v>1415</v>
      </c>
      <c r="S846" s="99" t="s">
        <v>9960</v>
      </c>
      <c r="T846" s="99" t="s">
        <v>9139</v>
      </c>
      <c r="U846" s="99" t="s">
        <v>1845</v>
      </c>
      <c r="V846" s="100" t="str">
        <f>VLOOKUP(D846,TIPOLOGIA!A:F,5,0)</f>
        <v>PRINCIPAL</v>
      </c>
      <c r="W846" s="100" t="str">
        <f>VLOOKUP(D846,TIPOLOGIA!A:F,6,0)</f>
        <v>TERRESTRE</v>
      </c>
      <c r="X846" s="99" t="s">
        <v>1417</v>
      </c>
      <c r="Y846" s="99">
        <v>1</v>
      </c>
      <c r="Z846" s="102">
        <f>IF(T846="SOPORTE_TELEFÓNICO",'TARIFAS 2025'!$B$14,IF(V846="PRINCIPAL",'TARIFAS 2025'!$B$11,IF(V846="INTERMEDIA",'TARIFAS 2025'!$C$11,IF(V846="LEJANA",'TARIFAS 2025'!$D$11))))</f>
        <v>31419</v>
      </c>
      <c r="AA846" s="102">
        <f t="shared" si="13"/>
        <v>31419</v>
      </c>
      <c r="AB846" s="91"/>
      <c r="AC846" s="91"/>
      <c r="AD846" s="91"/>
      <c r="AE846" s="91"/>
      <c r="AF846" s="91"/>
      <c r="AG846" s="91"/>
      <c r="AH846" s="91"/>
      <c r="AI846" s="91"/>
      <c r="AJ846" s="91"/>
      <c r="AK846" s="91"/>
      <c r="AL846" s="91"/>
      <c r="AM846" s="91"/>
      <c r="AN846" s="91"/>
      <c r="AO846" s="91"/>
      <c r="AP846" s="91"/>
      <c r="AQ846" s="91"/>
      <c r="AR846" s="91"/>
      <c r="AS846" s="91"/>
      <c r="AT846" s="91"/>
      <c r="AU846" s="91"/>
      <c r="AV846" s="91"/>
      <c r="AW846" s="91"/>
      <c r="AX846" s="91"/>
      <c r="AY846" s="91"/>
      <c r="AZ846" s="91"/>
      <c r="BA846" s="91"/>
      <c r="BB846" s="91"/>
      <c r="BC846" s="91"/>
      <c r="BD846" s="91"/>
      <c r="BE846" s="91"/>
      <c r="BF846" s="91"/>
      <c r="BG846" s="91"/>
    </row>
    <row r="847" spans="1:59" ht="15.6" x14ac:dyDescent="0.3">
      <c r="A847" s="99" t="s">
        <v>88</v>
      </c>
      <c r="B847" s="100" t="str">
        <f>VLOOKUP(A847,'CENTROS DE COSTOS'!A:D,2,0)</f>
        <v>0036-0005</v>
      </c>
      <c r="C847" s="100" t="str">
        <f>VLOOKUP(A847,'CENTROS DE COSTOS'!A:D,3,0)</f>
        <v>Wompi Noroccidente</v>
      </c>
      <c r="D847" s="99">
        <v>5001</v>
      </c>
      <c r="E847" s="99">
        <v>3105495</v>
      </c>
      <c r="F847" s="99">
        <v>56905</v>
      </c>
      <c r="G847" s="100" t="s">
        <v>33</v>
      </c>
      <c r="H847" s="99" t="s">
        <v>120</v>
      </c>
      <c r="I847" s="99" t="s">
        <v>88</v>
      </c>
      <c r="J847" s="99" t="s">
        <v>1881</v>
      </c>
      <c r="K847" s="100" t="s">
        <v>1170</v>
      </c>
      <c r="L847" s="99" t="s">
        <v>7877</v>
      </c>
      <c r="M847" s="101">
        <v>45996.334027777782</v>
      </c>
      <c r="N847" s="101">
        <v>46003.411111111112</v>
      </c>
      <c r="O847" s="100" t="s">
        <v>35</v>
      </c>
      <c r="P847" s="100" t="s">
        <v>35</v>
      </c>
      <c r="Q847" s="99" t="s">
        <v>1414</v>
      </c>
      <c r="R847" s="99" t="s">
        <v>1415</v>
      </c>
      <c r="S847" s="99" t="s">
        <v>9961</v>
      </c>
      <c r="T847" s="99" t="s">
        <v>9139</v>
      </c>
      <c r="U847" s="99" t="s">
        <v>1846</v>
      </c>
      <c r="V847" s="100" t="str">
        <f>VLOOKUP(D847,TIPOLOGIA!A:F,5,0)</f>
        <v>PRINCIPAL</v>
      </c>
      <c r="W847" s="100" t="str">
        <f>VLOOKUP(D847,TIPOLOGIA!A:F,6,0)</f>
        <v>TERRESTRE</v>
      </c>
      <c r="X847" s="99" t="s">
        <v>1417</v>
      </c>
      <c r="Y847" s="99">
        <v>1</v>
      </c>
      <c r="Z847" s="102">
        <f>IF(T847="SOPORTE_TELEFÓNICO",'TARIFAS 2025'!$B$14,IF(V847="PRINCIPAL",'TARIFAS 2025'!$B$11,IF(V847="INTERMEDIA",'TARIFAS 2025'!$C$11,IF(V847="LEJANA",'TARIFAS 2025'!$D$11))))</f>
        <v>31419</v>
      </c>
      <c r="AA847" s="102">
        <f t="shared" si="13"/>
        <v>31419</v>
      </c>
      <c r="AB847" s="91"/>
      <c r="AC847" s="91"/>
      <c r="AD847" s="91"/>
      <c r="AE847" s="91"/>
      <c r="AF847" s="91"/>
      <c r="AG847" s="91"/>
      <c r="AH847" s="91"/>
      <c r="AI847" s="91"/>
      <c r="AJ847" s="91"/>
      <c r="AK847" s="91"/>
      <c r="AL847" s="91"/>
      <c r="AM847" s="91"/>
      <c r="AN847" s="91"/>
      <c r="AO847" s="91"/>
      <c r="AP847" s="91"/>
      <c r="AQ847" s="91"/>
      <c r="AR847" s="91"/>
      <c r="AS847" s="91"/>
      <c r="AT847" s="91"/>
      <c r="AU847" s="91"/>
      <c r="AV847" s="91"/>
      <c r="AW847" s="91"/>
      <c r="AX847" s="91"/>
      <c r="AY847" s="91"/>
      <c r="AZ847" s="91"/>
      <c r="BA847" s="91"/>
      <c r="BB847" s="91"/>
      <c r="BC847" s="91"/>
      <c r="BD847" s="91"/>
      <c r="BE847" s="91"/>
      <c r="BF847" s="91"/>
      <c r="BG847" s="91"/>
    </row>
    <row r="848" spans="1:59" ht="15.6" x14ac:dyDescent="0.3">
      <c r="A848" s="99" t="s">
        <v>86</v>
      </c>
      <c r="B848" s="100" t="str">
        <f>VLOOKUP(A848,'CENTROS DE COSTOS'!A:D,2,0)</f>
        <v>0036-0002</v>
      </c>
      <c r="C848" s="100" t="str">
        <f>VLOOKUP(A848,'CENTROS DE COSTOS'!A:D,3,0)</f>
        <v>Wompi Eje Cafetero</v>
      </c>
      <c r="D848" s="99">
        <v>17001</v>
      </c>
      <c r="E848" s="99">
        <v>3110397</v>
      </c>
      <c r="F848" s="99">
        <v>51031</v>
      </c>
      <c r="G848" s="100" t="s">
        <v>33</v>
      </c>
      <c r="H848" s="99" t="s">
        <v>126</v>
      </c>
      <c r="I848" s="99" t="s">
        <v>86</v>
      </c>
      <c r="J848" s="99" t="s">
        <v>6337</v>
      </c>
      <c r="K848" s="100" t="s">
        <v>1170</v>
      </c>
      <c r="L848" s="99" t="s">
        <v>7878</v>
      </c>
      <c r="M848" s="101">
        <v>46000.333333333343</v>
      </c>
      <c r="N848" s="101">
        <v>46003.42291666667</v>
      </c>
      <c r="O848" s="100" t="s">
        <v>35</v>
      </c>
      <c r="P848" s="100" t="s">
        <v>35</v>
      </c>
      <c r="Q848" s="99" t="s">
        <v>1414</v>
      </c>
      <c r="R848" s="99" t="s">
        <v>1415</v>
      </c>
      <c r="S848" s="99" t="s">
        <v>9962</v>
      </c>
      <c r="T848" s="99" t="s">
        <v>1172</v>
      </c>
      <c r="U848" s="99" t="s">
        <v>1845</v>
      </c>
      <c r="V848" s="100" t="str">
        <f>VLOOKUP(D848,TIPOLOGIA!A:F,5,0)</f>
        <v>PRINCIPAL</v>
      </c>
      <c r="W848" s="100" t="str">
        <f>VLOOKUP(D848,TIPOLOGIA!A:F,6,0)</f>
        <v>TERRESTRE</v>
      </c>
      <c r="X848" s="99" t="s">
        <v>1207</v>
      </c>
      <c r="Y848" s="99">
        <v>1</v>
      </c>
      <c r="Z848" s="102">
        <f>IF(T848="SOPORTE_TELEFÓNICO",'TARIFAS 2025'!$B$14,IF(V848="PRINCIPAL",'TARIFAS 2025'!$B$11,IF(V848="INTERMEDIA",'TARIFAS 2025'!$C$11,IF(V848="LEJANA",'TARIFAS 2025'!$D$11))))</f>
        <v>31419</v>
      </c>
      <c r="AA848" s="102">
        <f t="shared" si="13"/>
        <v>31419</v>
      </c>
      <c r="AB848" s="91"/>
      <c r="AC848" s="91"/>
      <c r="AD848" s="91"/>
      <c r="AE848" s="91"/>
      <c r="AF848" s="91"/>
      <c r="AG848" s="91"/>
      <c r="AH848" s="91"/>
      <c r="AI848" s="91"/>
      <c r="AJ848" s="91"/>
      <c r="AK848" s="91"/>
      <c r="AL848" s="91"/>
      <c r="AM848" s="91"/>
      <c r="AN848" s="91"/>
      <c r="AO848" s="91"/>
      <c r="AP848" s="91"/>
      <c r="AQ848" s="91"/>
      <c r="AR848" s="91"/>
      <c r="AS848" s="91"/>
      <c r="AT848" s="91"/>
      <c r="AU848" s="91"/>
      <c r="AV848" s="91"/>
      <c r="AW848" s="91"/>
      <c r="AX848" s="91"/>
      <c r="AY848" s="91"/>
      <c r="AZ848" s="91"/>
      <c r="BA848" s="91"/>
      <c r="BB848" s="91"/>
      <c r="BC848" s="91"/>
      <c r="BD848" s="91"/>
      <c r="BE848" s="91"/>
      <c r="BF848" s="91"/>
      <c r="BG848" s="91"/>
    </row>
    <row r="849" spans="1:59" ht="15.6" x14ac:dyDescent="0.3">
      <c r="A849" s="99" t="s">
        <v>77</v>
      </c>
      <c r="B849" s="100" t="str">
        <f>VLOOKUP(A849,'CENTROS DE COSTOS'!A:D,2,0)</f>
        <v>0036-0003</v>
      </c>
      <c r="C849" s="100" t="str">
        <f>VLOOKUP(A849,'CENTROS DE COSTOS'!A:D,3,0)</f>
        <v>Wompi Suroccidente</v>
      </c>
      <c r="D849" s="99">
        <v>76001</v>
      </c>
      <c r="E849" s="99">
        <v>3126976</v>
      </c>
      <c r="F849" s="99">
        <v>80122</v>
      </c>
      <c r="G849" s="100" t="s">
        <v>33</v>
      </c>
      <c r="H849" s="99" t="s">
        <v>1101</v>
      </c>
      <c r="I849" s="99" t="s">
        <v>77</v>
      </c>
      <c r="J849" s="99" t="s">
        <v>6338</v>
      </c>
      <c r="K849" s="100" t="s">
        <v>1170</v>
      </c>
      <c r="L849" s="99" t="s">
        <v>7879</v>
      </c>
      <c r="M849" s="101">
        <v>46002.470138888893</v>
      </c>
      <c r="N849" s="101">
        <v>46003.427777777782</v>
      </c>
      <c r="O849" s="100" t="s">
        <v>35</v>
      </c>
      <c r="P849" s="100" t="s">
        <v>35</v>
      </c>
      <c r="Q849" s="99" t="s">
        <v>1414</v>
      </c>
      <c r="R849" s="99" t="s">
        <v>1415</v>
      </c>
      <c r="S849" s="99" t="s">
        <v>9963</v>
      </c>
      <c r="T849" s="99" t="s">
        <v>1172</v>
      </c>
      <c r="U849" s="99" t="s">
        <v>1847</v>
      </c>
      <c r="V849" s="100" t="str">
        <f>VLOOKUP(D849,TIPOLOGIA!A:F,5,0)</f>
        <v>PRINCIPAL</v>
      </c>
      <c r="W849" s="100" t="str">
        <f>VLOOKUP(D849,TIPOLOGIA!A:F,6,0)</f>
        <v>TERRESTRE</v>
      </c>
      <c r="X849" s="99" t="s">
        <v>1856</v>
      </c>
      <c r="Y849" s="99">
        <v>1</v>
      </c>
      <c r="Z849" s="102">
        <f>IF(T849="SOPORTE_TELEFÓNICO",'TARIFAS 2025'!$B$14,IF(V849="PRINCIPAL",'TARIFAS 2025'!$B$11,IF(V849="INTERMEDIA",'TARIFAS 2025'!$C$11,IF(V849="LEJANA",'TARIFAS 2025'!$D$11))))</f>
        <v>31419</v>
      </c>
      <c r="AA849" s="102">
        <f t="shared" si="13"/>
        <v>31419</v>
      </c>
      <c r="AB849" s="91"/>
      <c r="AC849" s="91"/>
      <c r="AD849" s="91"/>
      <c r="AE849" s="91"/>
      <c r="AF849" s="91"/>
      <c r="AG849" s="91"/>
      <c r="AH849" s="91"/>
      <c r="AI849" s="91"/>
      <c r="AJ849" s="91"/>
      <c r="AK849" s="91"/>
      <c r="AL849" s="91"/>
      <c r="AM849" s="91"/>
      <c r="AN849" s="91"/>
      <c r="AO849" s="91"/>
      <c r="AP849" s="91"/>
      <c r="AQ849" s="91"/>
      <c r="AR849" s="91"/>
      <c r="AS849" s="91"/>
      <c r="AT849" s="91"/>
      <c r="AU849" s="91"/>
      <c r="AV849" s="91"/>
      <c r="AW849" s="91"/>
      <c r="AX849" s="91"/>
      <c r="AY849" s="91"/>
      <c r="AZ849" s="91"/>
      <c r="BA849" s="91"/>
      <c r="BB849" s="91"/>
      <c r="BC849" s="91"/>
      <c r="BD849" s="91"/>
      <c r="BE849" s="91"/>
      <c r="BF849" s="91"/>
      <c r="BG849" s="91"/>
    </row>
    <row r="850" spans="1:59" ht="15.6" x14ac:dyDescent="0.3">
      <c r="A850" s="99" t="s">
        <v>91</v>
      </c>
      <c r="B850" s="100" t="str">
        <f>VLOOKUP(A850,'CENTROS DE COSTOS'!A:D,2,0)</f>
        <v>0036-0003</v>
      </c>
      <c r="C850" s="100" t="str">
        <f>VLOOKUP(A850,'CENTROS DE COSTOS'!A:D,3,0)</f>
        <v>Wompi Suroccidente</v>
      </c>
      <c r="D850" s="99">
        <v>52001</v>
      </c>
      <c r="E850" s="99">
        <v>3128429</v>
      </c>
      <c r="F850" s="99">
        <v>81414</v>
      </c>
      <c r="G850" s="100" t="s">
        <v>33</v>
      </c>
      <c r="H850" s="99" t="s">
        <v>133</v>
      </c>
      <c r="I850" s="99" t="s">
        <v>91</v>
      </c>
      <c r="J850" s="99" t="s">
        <v>6339</v>
      </c>
      <c r="K850" s="100" t="s">
        <v>1170</v>
      </c>
      <c r="L850" s="99" t="s">
        <v>7880</v>
      </c>
      <c r="M850" s="101">
        <v>46002.620138888888</v>
      </c>
      <c r="N850" s="101">
        <v>46003.429166666669</v>
      </c>
      <c r="O850" s="100" t="s">
        <v>35</v>
      </c>
      <c r="P850" s="100" t="s">
        <v>35</v>
      </c>
      <c r="Q850" s="99" t="s">
        <v>1414</v>
      </c>
      <c r="R850" s="99" t="s">
        <v>1415</v>
      </c>
      <c r="S850" s="99" t="s">
        <v>9964</v>
      </c>
      <c r="T850" s="99" t="s">
        <v>1172</v>
      </c>
      <c r="U850" s="99" t="s">
        <v>1840</v>
      </c>
      <c r="V850" s="100" t="str">
        <f>VLOOKUP(D850,TIPOLOGIA!A:F,5,0)</f>
        <v>PRINCIPAL</v>
      </c>
      <c r="W850" s="100" t="str">
        <f>VLOOKUP(D850,TIPOLOGIA!A:F,6,0)</f>
        <v>TERRESTRE</v>
      </c>
      <c r="X850" s="99" t="s">
        <v>1190</v>
      </c>
      <c r="Y850" s="99">
        <v>1</v>
      </c>
      <c r="Z850" s="102">
        <f>IF(T850="SOPORTE_TELEFÓNICO",'TARIFAS 2025'!$B$14,IF(V850="PRINCIPAL",'TARIFAS 2025'!$B$11,IF(V850="INTERMEDIA",'TARIFAS 2025'!$C$11,IF(V850="LEJANA",'TARIFAS 2025'!$D$11))))</f>
        <v>31419</v>
      </c>
      <c r="AA850" s="102">
        <f t="shared" si="13"/>
        <v>31419</v>
      </c>
      <c r="AB850" s="91"/>
      <c r="AC850" s="91"/>
      <c r="AD850" s="91"/>
      <c r="AE850" s="91"/>
      <c r="AF850" s="91"/>
      <c r="AG850" s="91"/>
      <c r="AH850" s="91"/>
      <c r="AI850" s="91"/>
      <c r="AJ850" s="91"/>
      <c r="AK850" s="91"/>
      <c r="AL850" s="91"/>
      <c r="AM850" s="91"/>
      <c r="AN850" s="91"/>
      <c r="AO850" s="91"/>
      <c r="AP850" s="91"/>
      <c r="AQ850" s="91"/>
      <c r="AR850" s="91"/>
      <c r="AS850" s="91"/>
      <c r="AT850" s="91"/>
      <c r="AU850" s="91"/>
      <c r="AV850" s="91"/>
      <c r="AW850" s="91"/>
      <c r="AX850" s="91"/>
      <c r="AY850" s="91"/>
      <c r="AZ850" s="91"/>
      <c r="BA850" s="91"/>
      <c r="BB850" s="91"/>
      <c r="BC850" s="91"/>
      <c r="BD850" s="91"/>
      <c r="BE850" s="91"/>
      <c r="BF850" s="91"/>
      <c r="BG850" s="91"/>
    </row>
    <row r="851" spans="1:59" ht="15.6" x14ac:dyDescent="0.3">
      <c r="A851" s="99" t="s">
        <v>71</v>
      </c>
      <c r="B851" s="100" t="str">
        <f>VLOOKUP(A851,'CENTROS DE COSTOS'!A:D,2,0)</f>
        <v>0036-0004</v>
      </c>
      <c r="C851" s="100" t="str">
        <f>VLOOKUP(A851,'CENTROS DE COSTOS'!A:D,3,0)</f>
        <v>Wompi Centro</v>
      </c>
      <c r="D851" s="99">
        <v>11001</v>
      </c>
      <c r="E851" s="99">
        <v>3110008</v>
      </c>
      <c r="F851" s="99">
        <v>62211</v>
      </c>
      <c r="G851" s="100" t="s">
        <v>33</v>
      </c>
      <c r="H851" s="99" t="s">
        <v>618</v>
      </c>
      <c r="I851" s="99" t="s">
        <v>71</v>
      </c>
      <c r="J851" s="99" t="s">
        <v>6340</v>
      </c>
      <c r="K851" s="100" t="s">
        <v>1170</v>
      </c>
      <c r="L851" s="99" t="s">
        <v>7881</v>
      </c>
      <c r="M851" s="101">
        <v>45996.693055555559</v>
      </c>
      <c r="N851" s="101">
        <v>46003.430555555547</v>
      </c>
      <c r="O851" s="100" t="s">
        <v>35</v>
      </c>
      <c r="P851" s="100" t="s">
        <v>35</v>
      </c>
      <c r="Q851" s="99" t="s">
        <v>1414</v>
      </c>
      <c r="R851" s="99" t="s">
        <v>1415</v>
      </c>
      <c r="S851" s="99" t="s">
        <v>9965</v>
      </c>
      <c r="T851" s="99" t="s">
        <v>1172</v>
      </c>
      <c r="U851" s="99" t="s">
        <v>1848</v>
      </c>
      <c r="V851" s="100" t="str">
        <f>VLOOKUP(D851,TIPOLOGIA!A:F,5,0)</f>
        <v>PRINCIPAL</v>
      </c>
      <c r="W851" s="100" t="str">
        <f>VLOOKUP(D851,TIPOLOGIA!A:F,6,0)</f>
        <v>TERRESTRE</v>
      </c>
      <c r="X851" s="99" t="s">
        <v>1191</v>
      </c>
      <c r="Y851" s="99">
        <v>1</v>
      </c>
      <c r="Z851" s="102">
        <f>IF(T851="SOPORTE_TELEFÓNICO",'TARIFAS 2025'!$B$14,IF(V851="PRINCIPAL",'TARIFAS 2025'!$B$11,IF(V851="INTERMEDIA",'TARIFAS 2025'!$C$11,IF(V851="LEJANA",'TARIFAS 2025'!$D$11))))</f>
        <v>31419</v>
      </c>
      <c r="AA851" s="102">
        <f t="shared" si="13"/>
        <v>31419</v>
      </c>
      <c r="AB851" s="91"/>
      <c r="AC851" s="91"/>
      <c r="AD851" s="91"/>
      <c r="AE851" s="91"/>
      <c r="AF851" s="91"/>
      <c r="AG851" s="91"/>
      <c r="AH851" s="91"/>
      <c r="AI851" s="91"/>
      <c r="AJ851" s="91"/>
      <c r="AK851" s="91"/>
      <c r="AL851" s="91"/>
      <c r="AM851" s="91"/>
      <c r="AN851" s="91"/>
      <c r="AO851" s="91"/>
      <c r="AP851" s="91"/>
      <c r="AQ851" s="91"/>
      <c r="AR851" s="91"/>
      <c r="AS851" s="91"/>
      <c r="AT851" s="91"/>
      <c r="AU851" s="91"/>
      <c r="AV851" s="91"/>
      <c r="AW851" s="91"/>
      <c r="AX851" s="91"/>
      <c r="AY851" s="91"/>
      <c r="AZ851" s="91"/>
      <c r="BA851" s="91"/>
      <c r="BB851" s="91"/>
      <c r="BC851" s="91"/>
      <c r="BD851" s="91"/>
      <c r="BE851" s="91"/>
      <c r="BF851" s="91"/>
      <c r="BG851" s="91"/>
    </row>
    <row r="852" spans="1:59" ht="15.6" x14ac:dyDescent="0.3">
      <c r="A852" s="99" t="s">
        <v>77</v>
      </c>
      <c r="B852" s="100" t="str">
        <f>VLOOKUP(A852,'CENTROS DE COSTOS'!A:D,2,0)</f>
        <v>0036-0003</v>
      </c>
      <c r="C852" s="100" t="str">
        <f>VLOOKUP(A852,'CENTROS DE COSTOS'!A:D,3,0)</f>
        <v>Wompi Suroccidente</v>
      </c>
      <c r="D852" s="99">
        <v>76001</v>
      </c>
      <c r="E852" s="99">
        <v>3122537</v>
      </c>
      <c r="F852" s="99">
        <v>61523</v>
      </c>
      <c r="G852" s="100" t="s">
        <v>33</v>
      </c>
      <c r="H852" s="99" t="s">
        <v>1101</v>
      </c>
      <c r="I852" s="99" t="s">
        <v>77</v>
      </c>
      <c r="J852" s="99" t="s">
        <v>6341</v>
      </c>
      <c r="K852" s="100" t="s">
        <v>1170</v>
      </c>
      <c r="L852" s="99" t="s">
        <v>7882</v>
      </c>
      <c r="M852" s="101">
        <v>46001.59652777778</v>
      </c>
      <c r="N852" s="101">
        <v>46003.433333333327</v>
      </c>
      <c r="O852" s="100" t="s">
        <v>35</v>
      </c>
      <c r="P852" s="100" t="s">
        <v>35</v>
      </c>
      <c r="Q852" s="99" t="s">
        <v>1414</v>
      </c>
      <c r="R852" s="99" t="s">
        <v>1415</v>
      </c>
      <c r="S852" s="99" t="s">
        <v>9966</v>
      </c>
      <c r="T852" s="99" t="s">
        <v>1172</v>
      </c>
      <c r="U852" s="99" t="s">
        <v>1848</v>
      </c>
      <c r="V852" s="100" t="str">
        <f>VLOOKUP(D852,TIPOLOGIA!A:F,5,0)</f>
        <v>PRINCIPAL</v>
      </c>
      <c r="W852" s="100" t="str">
        <f>VLOOKUP(D852,TIPOLOGIA!A:F,6,0)</f>
        <v>TERRESTRE</v>
      </c>
      <c r="X852" s="99" t="s">
        <v>1856</v>
      </c>
      <c r="Y852" s="99">
        <v>1</v>
      </c>
      <c r="Z852" s="102">
        <f>IF(T852="SOPORTE_TELEFÓNICO",'TARIFAS 2025'!$B$14,IF(V852="PRINCIPAL",'TARIFAS 2025'!$B$11,IF(V852="INTERMEDIA",'TARIFAS 2025'!$C$11,IF(V852="LEJANA",'TARIFAS 2025'!$D$11))))</f>
        <v>31419</v>
      </c>
      <c r="AA852" s="102">
        <f t="shared" si="13"/>
        <v>31419</v>
      </c>
      <c r="AB852" s="91"/>
      <c r="AC852" s="91"/>
      <c r="AD852" s="91"/>
      <c r="AE852" s="91"/>
      <c r="AF852" s="91"/>
      <c r="AG852" s="91"/>
      <c r="AH852" s="91"/>
      <c r="AI852" s="91"/>
      <c r="AJ852" s="91"/>
      <c r="AK852" s="91"/>
      <c r="AL852" s="91"/>
      <c r="AM852" s="91"/>
      <c r="AN852" s="91"/>
      <c r="AO852" s="91"/>
      <c r="AP852" s="91"/>
      <c r="AQ852" s="91"/>
      <c r="AR852" s="91"/>
      <c r="AS852" s="91"/>
      <c r="AT852" s="91"/>
      <c r="AU852" s="91"/>
      <c r="AV852" s="91"/>
      <c r="AW852" s="91"/>
      <c r="AX852" s="91"/>
      <c r="AY852" s="91"/>
      <c r="AZ852" s="91"/>
      <c r="BA852" s="91"/>
      <c r="BB852" s="91"/>
      <c r="BC852" s="91"/>
      <c r="BD852" s="91"/>
      <c r="BE852" s="91"/>
      <c r="BF852" s="91"/>
      <c r="BG852" s="91"/>
    </row>
    <row r="853" spans="1:59" ht="15.6" x14ac:dyDescent="0.3">
      <c r="A853" s="99" t="s">
        <v>88</v>
      </c>
      <c r="B853" s="100" t="str">
        <f>VLOOKUP(A853,'CENTROS DE COSTOS'!A:D,2,0)</f>
        <v>0036-0005</v>
      </c>
      <c r="C853" s="100" t="str">
        <f>VLOOKUP(A853,'CENTROS DE COSTOS'!A:D,3,0)</f>
        <v>Wompi Noroccidente</v>
      </c>
      <c r="D853" s="99">
        <v>5390</v>
      </c>
      <c r="E853" s="99">
        <v>3102583</v>
      </c>
      <c r="F853" s="99">
        <v>42891</v>
      </c>
      <c r="G853" s="100" t="s">
        <v>33</v>
      </c>
      <c r="H853" s="99" t="s">
        <v>120</v>
      </c>
      <c r="I853" s="99" t="s">
        <v>195</v>
      </c>
      <c r="J853" s="99" t="s">
        <v>1507</v>
      </c>
      <c r="K853" s="100" t="s">
        <v>1170</v>
      </c>
      <c r="L853" s="99" t="s">
        <v>7883</v>
      </c>
      <c r="M853" s="101">
        <v>45995.486111111109</v>
      </c>
      <c r="N853" s="101">
        <v>46003.434027777781</v>
      </c>
      <c r="O853" s="100" t="s">
        <v>35</v>
      </c>
      <c r="P853" s="100" t="s">
        <v>35</v>
      </c>
      <c r="Q853" s="99" t="s">
        <v>1414</v>
      </c>
      <c r="R853" s="99" t="s">
        <v>1415</v>
      </c>
      <c r="S853" s="99" t="s">
        <v>9967</v>
      </c>
      <c r="T853" s="99" t="s">
        <v>1416</v>
      </c>
      <c r="U853" s="99" t="s">
        <v>1845</v>
      </c>
      <c r="V853" s="100" t="str">
        <f>VLOOKUP(D853,TIPOLOGIA!A:F,5,0)</f>
        <v>INTERMEDIA</v>
      </c>
      <c r="W853" s="100" t="str">
        <f>VLOOKUP(D853,TIPOLOGIA!A:F,6,0)</f>
        <v>TERRESTRE</v>
      </c>
      <c r="X853" s="99" t="s">
        <v>2254</v>
      </c>
      <c r="Y853" s="99">
        <v>1</v>
      </c>
      <c r="Z853" s="102">
        <f>IF(T853="SOPORTE_TELEFÓNICO",'TARIFAS 2025'!$B$14,IF(V853="PRINCIPAL",'TARIFAS 2025'!$B$11,IF(V853="INTERMEDIA",'TARIFAS 2025'!$C$11,IF(V853="LEJANA",'TARIFAS 2025'!$D$11))))</f>
        <v>36351</v>
      </c>
      <c r="AA853" s="102">
        <f t="shared" si="13"/>
        <v>36351</v>
      </c>
      <c r="AB853" s="91"/>
      <c r="AC853" s="91"/>
      <c r="AD853" s="91"/>
      <c r="AE853" s="91"/>
      <c r="AF853" s="91"/>
      <c r="AG853" s="91"/>
      <c r="AH853" s="91"/>
      <c r="AI853" s="91"/>
      <c r="AJ853" s="91"/>
      <c r="AK853" s="91"/>
      <c r="AL853" s="91"/>
      <c r="AM853" s="91"/>
      <c r="AN853" s="91"/>
      <c r="AO853" s="91"/>
      <c r="AP853" s="91"/>
      <c r="AQ853" s="91"/>
      <c r="AR853" s="91"/>
      <c r="AS853" s="91"/>
      <c r="AT853" s="91"/>
      <c r="AU853" s="91"/>
      <c r="AV853" s="91"/>
      <c r="AW853" s="91"/>
      <c r="AX853" s="91"/>
      <c r="AY853" s="91"/>
      <c r="AZ853" s="91"/>
      <c r="BA853" s="91"/>
      <c r="BB853" s="91"/>
      <c r="BC853" s="91"/>
      <c r="BD853" s="91"/>
      <c r="BE853" s="91"/>
      <c r="BF853" s="91"/>
      <c r="BG853" s="91"/>
    </row>
    <row r="854" spans="1:59" ht="15.6" x14ac:dyDescent="0.3">
      <c r="A854" s="99" t="s">
        <v>71</v>
      </c>
      <c r="B854" s="100" t="str">
        <f>VLOOKUP(A854,'CENTROS DE COSTOS'!A:D,2,0)</f>
        <v>0036-0004</v>
      </c>
      <c r="C854" s="100" t="str">
        <f>VLOOKUP(A854,'CENTROS DE COSTOS'!A:D,3,0)</f>
        <v>Wompi Centro</v>
      </c>
      <c r="D854" s="99">
        <v>11001</v>
      </c>
      <c r="E854" s="99">
        <v>3122237</v>
      </c>
      <c r="F854" s="99">
        <v>68853</v>
      </c>
      <c r="G854" s="100" t="s">
        <v>33</v>
      </c>
      <c r="H854" s="99" t="s">
        <v>618</v>
      </c>
      <c r="I854" s="99" t="s">
        <v>71</v>
      </c>
      <c r="J854" s="99" t="s">
        <v>2482</v>
      </c>
      <c r="K854" s="100" t="s">
        <v>1170</v>
      </c>
      <c r="L854" s="99" t="s">
        <v>7884</v>
      </c>
      <c r="M854" s="101">
        <v>46001.556944444441</v>
      </c>
      <c r="N854" s="101">
        <v>46003.43472222222</v>
      </c>
      <c r="O854" s="100" t="s">
        <v>35</v>
      </c>
      <c r="P854" s="100" t="s">
        <v>35</v>
      </c>
      <c r="Q854" s="99" t="s">
        <v>1414</v>
      </c>
      <c r="R854" s="99" t="s">
        <v>1415</v>
      </c>
      <c r="S854" s="99" t="s">
        <v>9965</v>
      </c>
      <c r="T854" s="99" t="s">
        <v>1172</v>
      </c>
      <c r="U854" s="99" t="s">
        <v>1846</v>
      </c>
      <c r="V854" s="100" t="str">
        <f>VLOOKUP(D854,TIPOLOGIA!A:F,5,0)</f>
        <v>PRINCIPAL</v>
      </c>
      <c r="W854" s="100" t="str">
        <f>VLOOKUP(D854,TIPOLOGIA!A:F,6,0)</f>
        <v>TERRESTRE</v>
      </c>
      <c r="X854" s="99" t="s">
        <v>1191</v>
      </c>
      <c r="Y854" s="99">
        <v>1</v>
      </c>
      <c r="Z854" s="102">
        <f>IF(T854="SOPORTE_TELEFÓNICO",'TARIFAS 2025'!$B$14,IF(V854="PRINCIPAL",'TARIFAS 2025'!$B$11,IF(V854="INTERMEDIA",'TARIFAS 2025'!$C$11,IF(V854="LEJANA",'TARIFAS 2025'!$D$11))))</f>
        <v>31419</v>
      </c>
      <c r="AA854" s="102">
        <f t="shared" si="13"/>
        <v>31419</v>
      </c>
      <c r="AB854" s="91"/>
      <c r="AC854" s="91"/>
      <c r="AD854" s="91"/>
      <c r="AE854" s="91"/>
      <c r="AF854" s="91"/>
      <c r="AG854" s="91"/>
      <c r="AH854" s="91"/>
      <c r="AI854" s="91"/>
      <c r="AJ854" s="91"/>
      <c r="AK854" s="91"/>
      <c r="AL854" s="91"/>
      <c r="AM854" s="91"/>
      <c r="AN854" s="91"/>
      <c r="AO854" s="91"/>
      <c r="AP854" s="91"/>
      <c r="AQ854" s="91"/>
      <c r="AR854" s="91"/>
      <c r="AS854" s="91"/>
      <c r="AT854" s="91"/>
      <c r="AU854" s="91"/>
      <c r="AV854" s="91"/>
      <c r="AW854" s="91"/>
      <c r="AX854" s="91"/>
      <c r="AY854" s="91"/>
      <c r="AZ854" s="91"/>
      <c r="BA854" s="91"/>
      <c r="BB854" s="91"/>
      <c r="BC854" s="91"/>
      <c r="BD854" s="91"/>
      <c r="BE854" s="91"/>
      <c r="BF854" s="91"/>
      <c r="BG854" s="91"/>
    </row>
    <row r="855" spans="1:59" ht="15.6" x14ac:dyDescent="0.3">
      <c r="A855" s="99" t="s">
        <v>89</v>
      </c>
      <c r="B855" s="100" t="str">
        <f>VLOOKUP(A855,'CENTROS DE COSTOS'!A:D,2,0)</f>
        <v>0036-0001</v>
      </c>
      <c r="C855" s="100" t="str">
        <f>VLOOKUP(A855,'CENTROS DE COSTOS'!A:D,3,0)</f>
        <v>Wompi Costa</v>
      </c>
      <c r="D855" s="99">
        <v>23001</v>
      </c>
      <c r="E855" s="99">
        <v>3098672</v>
      </c>
      <c r="F855" s="99">
        <v>60324</v>
      </c>
      <c r="G855" s="100" t="s">
        <v>33</v>
      </c>
      <c r="H855" s="99" t="s">
        <v>276</v>
      </c>
      <c r="I855" s="99" t="s">
        <v>89</v>
      </c>
      <c r="J855" s="99" t="s">
        <v>6342</v>
      </c>
      <c r="K855" s="100" t="s">
        <v>1170</v>
      </c>
      <c r="L855" s="99" t="s">
        <v>7885</v>
      </c>
      <c r="M855" s="101">
        <v>45994.65347222222</v>
      </c>
      <c r="N855" s="101">
        <v>46003.435416666667</v>
      </c>
      <c r="O855" s="100" t="s">
        <v>35</v>
      </c>
      <c r="P855" s="100" t="s">
        <v>35</v>
      </c>
      <c r="Q855" s="99" t="s">
        <v>1414</v>
      </c>
      <c r="R855" s="99" t="s">
        <v>1415</v>
      </c>
      <c r="S855" s="99" t="s">
        <v>9968</v>
      </c>
      <c r="T855" s="99" t="s">
        <v>1172</v>
      </c>
      <c r="U855" s="99" t="s">
        <v>1848</v>
      </c>
      <c r="V855" s="100" t="str">
        <f>VLOOKUP(D855,TIPOLOGIA!A:F,5,0)</f>
        <v>PRINCIPAL</v>
      </c>
      <c r="W855" s="100" t="str">
        <f>VLOOKUP(D855,TIPOLOGIA!A:F,6,0)</f>
        <v>TERRESTRE</v>
      </c>
      <c r="X855" s="99" t="s">
        <v>1421</v>
      </c>
      <c r="Y855" s="99">
        <v>1</v>
      </c>
      <c r="Z855" s="102">
        <f>IF(T855="SOPORTE_TELEFÓNICO",'TARIFAS 2025'!$B$14,IF(V855="PRINCIPAL",'TARIFAS 2025'!$B$11,IF(V855="INTERMEDIA",'TARIFAS 2025'!$C$11,IF(V855="LEJANA",'TARIFAS 2025'!$D$11))))</f>
        <v>31419</v>
      </c>
      <c r="AA855" s="102">
        <f t="shared" si="13"/>
        <v>31419</v>
      </c>
      <c r="AB855" s="91"/>
      <c r="AC855" s="91"/>
      <c r="AD855" s="91"/>
      <c r="AE855" s="91"/>
      <c r="AF855" s="91"/>
      <c r="AG855" s="91"/>
      <c r="AH855" s="91"/>
      <c r="AI855" s="91"/>
      <c r="AJ855" s="91"/>
      <c r="AK855" s="91"/>
      <c r="AL855" s="91"/>
      <c r="AM855" s="91"/>
      <c r="AN855" s="91"/>
      <c r="AO855" s="91"/>
      <c r="AP855" s="91"/>
      <c r="AQ855" s="91"/>
      <c r="AR855" s="91"/>
      <c r="AS855" s="91"/>
      <c r="AT855" s="91"/>
      <c r="AU855" s="91"/>
      <c r="AV855" s="91"/>
      <c r="AW855" s="91"/>
      <c r="AX855" s="91"/>
      <c r="AY855" s="91"/>
      <c r="AZ855" s="91"/>
      <c r="BA855" s="91"/>
      <c r="BB855" s="91"/>
      <c r="BC855" s="91"/>
      <c r="BD855" s="91"/>
      <c r="BE855" s="91"/>
      <c r="BF855" s="91"/>
      <c r="BG855" s="91"/>
    </row>
    <row r="856" spans="1:59" ht="15.6" x14ac:dyDescent="0.3">
      <c r="A856" s="99" t="s">
        <v>86</v>
      </c>
      <c r="B856" s="100" t="str">
        <f>VLOOKUP(A856,'CENTROS DE COSTOS'!A:D,2,0)</f>
        <v>0036-0002</v>
      </c>
      <c r="C856" s="100" t="str">
        <f>VLOOKUP(A856,'CENTROS DE COSTOS'!A:D,3,0)</f>
        <v>Wompi Eje Cafetero</v>
      </c>
      <c r="D856" s="99">
        <v>17001</v>
      </c>
      <c r="E856" s="99">
        <v>3110292</v>
      </c>
      <c r="F856" s="99">
        <v>17027</v>
      </c>
      <c r="G856" s="100" t="s">
        <v>33</v>
      </c>
      <c r="H856" s="99" t="s">
        <v>126</v>
      </c>
      <c r="I856" s="99" t="s">
        <v>86</v>
      </c>
      <c r="J856" s="99" t="s">
        <v>6343</v>
      </c>
      <c r="K856" s="100" t="s">
        <v>1170</v>
      </c>
      <c r="L856" s="99" t="s">
        <v>7886</v>
      </c>
      <c r="M856" s="101">
        <v>46000.333333333343</v>
      </c>
      <c r="N856" s="101">
        <v>46003.436805555553</v>
      </c>
      <c r="O856" s="100" t="s">
        <v>35</v>
      </c>
      <c r="P856" s="100" t="s">
        <v>35</v>
      </c>
      <c r="Q856" s="99" t="s">
        <v>1414</v>
      </c>
      <c r="R856" s="99" t="s">
        <v>1415</v>
      </c>
      <c r="S856" s="99" t="s">
        <v>9969</v>
      </c>
      <c r="T856" s="99" t="s">
        <v>1172</v>
      </c>
      <c r="U856" s="99" t="s">
        <v>1845</v>
      </c>
      <c r="V856" s="100" t="str">
        <f>VLOOKUP(D856,TIPOLOGIA!A:F,5,0)</f>
        <v>PRINCIPAL</v>
      </c>
      <c r="W856" s="100" t="str">
        <f>VLOOKUP(D856,TIPOLOGIA!A:F,6,0)</f>
        <v>TERRESTRE</v>
      </c>
      <c r="X856" s="99" t="s">
        <v>1207</v>
      </c>
      <c r="Y856" s="99">
        <v>1</v>
      </c>
      <c r="Z856" s="102">
        <f>IF(T856="SOPORTE_TELEFÓNICO",'TARIFAS 2025'!$B$14,IF(V856="PRINCIPAL",'TARIFAS 2025'!$B$11,IF(V856="INTERMEDIA",'TARIFAS 2025'!$C$11,IF(V856="LEJANA",'TARIFAS 2025'!$D$11))))</f>
        <v>31419</v>
      </c>
      <c r="AA856" s="102">
        <f t="shared" si="13"/>
        <v>31419</v>
      </c>
      <c r="AB856" s="91"/>
      <c r="AC856" s="91"/>
      <c r="AD856" s="91"/>
      <c r="AE856" s="91"/>
      <c r="AF856" s="91"/>
      <c r="AG856" s="91"/>
      <c r="AH856" s="91"/>
      <c r="AI856" s="91"/>
      <c r="AJ856" s="91"/>
      <c r="AK856" s="91"/>
      <c r="AL856" s="91"/>
      <c r="AM856" s="91"/>
      <c r="AN856" s="91"/>
      <c r="AO856" s="91"/>
      <c r="AP856" s="91"/>
      <c r="AQ856" s="91"/>
      <c r="AR856" s="91"/>
      <c r="AS856" s="91"/>
      <c r="AT856" s="91"/>
      <c r="AU856" s="91"/>
      <c r="AV856" s="91"/>
      <c r="AW856" s="91"/>
      <c r="AX856" s="91"/>
      <c r="AY856" s="91"/>
      <c r="AZ856" s="91"/>
      <c r="BA856" s="91"/>
      <c r="BB856" s="91"/>
      <c r="BC856" s="91"/>
      <c r="BD856" s="91"/>
      <c r="BE856" s="91"/>
      <c r="BF856" s="91"/>
      <c r="BG856" s="91"/>
    </row>
    <row r="857" spans="1:59" ht="15.6" x14ac:dyDescent="0.3">
      <c r="A857" s="99" t="s">
        <v>68</v>
      </c>
      <c r="B857" s="100" t="str">
        <f>VLOOKUP(A857,'CENTROS DE COSTOS'!A:D,2,0)</f>
        <v>0036-0001</v>
      </c>
      <c r="C857" s="100" t="str">
        <f>VLOOKUP(A857,'CENTROS DE COSTOS'!A:D,3,0)</f>
        <v>Wompi Costa</v>
      </c>
      <c r="D857" s="99">
        <v>8001</v>
      </c>
      <c r="E857" s="99">
        <v>3115582</v>
      </c>
      <c r="F857" s="99">
        <v>76876</v>
      </c>
      <c r="G857" s="100" t="s">
        <v>33</v>
      </c>
      <c r="H857" s="99" t="s">
        <v>253</v>
      </c>
      <c r="I857" s="99" t="s">
        <v>68</v>
      </c>
      <c r="J857" s="99" t="s">
        <v>6344</v>
      </c>
      <c r="K857" s="100" t="s">
        <v>1170</v>
      </c>
      <c r="L857" s="99" t="s">
        <v>7887</v>
      </c>
      <c r="M857" s="101">
        <v>46000.479861111111</v>
      </c>
      <c r="N857" s="101">
        <v>46003.4375</v>
      </c>
      <c r="O857" s="100" t="s">
        <v>35</v>
      </c>
      <c r="P857" s="100" t="s">
        <v>35</v>
      </c>
      <c r="Q857" s="99" t="s">
        <v>1414</v>
      </c>
      <c r="R857" s="99" t="s">
        <v>1415</v>
      </c>
      <c r="S857" s="99" t="s">
        <v>9970</v>
      </c>
      <c r="T857" s="99" t="s">
        <v>1172</v>
      </c>
      <c r="U857" s="99" t="s">
        <v>1846</v>
      </c>
      <c r="V857" s="100" t="str">
        <f>VLOOKUP(D857,TIPOLOGIA!A:F,5,0)</f>
        <v>PRINCIPAL</v>
      </c>
      <c r="W857" s="100" t="str">
        <f>VLOOKUP(D857,TIPOLOGIA!A:F,6,0)</f>
        <v>TERRESTRE</v>
      </c>
      <c r="X857" s="99" t="s">
        <v>1401</v>
      </c>
      <c r="Y857" s="99">
        <v>1</v>
      </c>
      <c r="Z857" s="102">
        <f>IF(T857="SOPORTE_TELEFÓNICO",'TARIFAS 2025'!$B$14,IF(V857="PRINCIPAL",'TARIFAS 2025'!$B$11,IF(V857="INTERMEDIA",'TARIFAS 2025'!$C$11,IF(V857="LEJANA",'TARIFAS 2025'!$D$11))))</f>
        <v>31419</v>
      </c>
      <c r="AA857" s="102">
        <f t="shared" si="13"/>
        <v>31419</v>
      </c>
      <c r="AB857" s="91"/>
      <c r="AC857" s="91"/>
      <c r="AD857" s="91"/>
      <c r="AE857" s="91"/>
      <c r="AF857" s="91"/>
      <c r="AG857" s="91"/>
      <c r="AH857" s="91"/>
      <c r="AI857" s="91"/>
      <c r="AJ857" s="91"/>
      <c r="AK857" s="91"/>
      <c r="AL857" s="91"/>
      <c r="AM857" s="91"/>
      <c r="AN857" s="91"/>
      <c r="AO857" s="91"/>
      <c r="AP857" s="91"/>
      <c r="AQ857" s="91"/>
      <c r="AR857" s="91"/>
      <c r="AS857" s="91"/>
      <c r="AT857" s="91"/>
      <c r="AU857" s="91"/>
      <c r="AV857" s="91"/>
      <c r="AW857" s="91"/>
      <c r="AX857" s="91"/>
      <c r="AY857" s="91"/>
      <c r="AZ857" s="91"/>
      <c r="BA857" s="91"/>
      <c r="BB857" s="91"/>
      <c r="BC857" s="91"/>
      <c r="BD857" s="91"/>
      <c r="BE857" s="91"/>
      <c r="BF857" s="91"/>
      <c r="BG857" s="91"/>
    </row>
    <row r="858" spans="1:59" ht="15.6" x14ac:dyDescent="0.3">
      <c r="A858" s="99" t="s">
        <v>86</v>
      </c>
      <c r="B858" s="100" t="str">
        <f>VLOOKUP(A858,'CENTROS DE COSTOS'!A:D,2,0)</f>
        <v>0036-0002</v>
      </c>
      <c r="C858" s="100" t="str">
        <f>VLOOKUP(A858,'CENTROS DE COSTOS'!A:D,3,0)</f>
        <v>Wompi Eje Cafetero</v>
      </c>
      <c r="D858" s="99">
        <v>17001</v>
      </c>
      <c r="E858" s="99">
        <v>3114500</v>
      </c>
      <c r="F858" s="99">
        <v>62301</v>
      </c>
      <c r="G858" s="100" t="s">
        <v>33</v>
      </c>
      <c r="H858" s="99" t="s">
        <v>126</v>
      </c>
      <c r="I858" s="99" t="s">
        <v>86</v>
      </c>
      <c r="J858" s="99" t="s">
        <v>6345</v>
      </c>
      <c r="K858" s="100" t="s">
        <v>1170</v>
      </c>
      <c r="L858" s="99" t="s">
        <v>7888</v>
      </c>
      <c r="M858" s="101">
        <v>46000.419444444437</v>
      </c>
      <c r="N858" s="101">
        <v>46003.438194444447</v>
      </c>
      <c r="O858" s="100" t="s">
        <v>35</v>
      </c>
      <c r="P858" s="100" t="s">
        <v>35</v>
      </c>
      <c r="Q858" s="99" t="s">
        <v>1414</v>
      </c>
      <c r="R858" s="99" t="s">
        <v>1415</v>
      </c>
      <c r="S858" s="99" t="s">
        <v>9971</v>
      </c>
      <c r="T858" s="99" t="s">
        <v>1172</v>
      </c>
      <c r="U858" s="99" t="s">
        <v>1845</v>
      </c>
      <c r="V858" s="100" t="str">
        <f>VLOOKUP(D858,TIPOLOGIA!A:F,5,0)</f>
        <v>PRINCIPAL</v>
      </c>
      <c r="W858" s="100" t="str">
        <f>VLOOKUP(D858,TIPOLOGIA!A:F,6,0)</f>
        <v>TERRESTRE</v>
      </c>
      <c r="X858" s="99" t="s">
        <v>1207</v>
      </c>
      <c r="Y858" s="99">
        <v>1</v>
      </c>
      <c r="Z858" s="102">
        <f>IF(T858="SOPORTE_TELEFÓNICO",'TARIFAS 2025'!$B$14,IF(V858="PRINCIPAL",'TARIFAS 2025'!$B$11,IF(V858="INTERMEDIA",'TARIFAS 2025'!$C$11,IF(V858="LEJANA",'TARIFAS 2025'!$D$11))))</f>
        <v>31419</v>
      </c>
      <c r="AA858" s="102">
        <f t="shared" si="13"/>
        <v>31419</v>
      </c>
      <c r="AB858" s="91"/>
      <c r="AC858" s="91"/>
      <c r="AD858" s="91"/>
      <c r="AE858" s="91"/>
      <c r="AF858" s="91"/>
      <c r="AG858" s="91"/>
      <c r="AH858" s="91"/>
      <c r="AI858" s="91"/>
      <c r="AJ858" s="91"/>
      <c r="AK858" s="91"/>
      <c r="AL858" s="91"/>
      <c r="AM858" s="91"/>
      <c r="AN858" s="91"/>
      <c r="AO858" s="91"/>
      <c r="AP858" s="91"/>
      <c r="AQ858" s="91"/>
      <c r="AR858" s="91"/>
      <c r="AS858" s="91"/>
      <c r="AT858" s="91"/>
      <c r="AU858" s="91"/>
      <c r="AV858" s="91"/>
      <c r="AW858" s="91"/>
      <c r="AX858" s="91"/>
      <c r="AY858" s="91"/>
      <c r="AZ858" s="91"/>
      <c r="BA858" s="91"/>
      <c r="BB858" s="91"/>
      <c r="BC858" s="91"/>
      <c r="BD858" s="91"/>
      <c r="BE858" s="91"/>
      <c r="BF858" s="91"/>
      <c r="BG858" s="91"/>
    </row>
    <row r="859" spans="1:59" ht="15.6" x14ac:dyDescent="0.3">
      <c r="A859" s="99" t="s">
        <v>97</v>
      </c>
      <c r="B859" s="100" t="str">
        <f>VLOOKUP(A859,'CENTROS DE COSTOS'!A:D,2,0)</f>
        <v>0036-0001</v>
      </c>
      <c r="C859" s="100" t="str">
        <f>VLOOKUP(A859,'CENTROS DE COSTOS'!A:D,3,0)</f>
        <v>Wompi Costa</v>
      </c>
      <c r="D859" s="99">
        <v>20001</v>
      </c>
      <c r="E859" s="99">
        <v>3114207</v>
      </c>
      <c r="F859" s="99">
        <v>78897</v>
      </c>
      <c r="G859" s="100" t="s">
        <v>33</v>
      </c>
      <c r="H859" s="99" t="s">
        <v>536</v>
      </c>
      <c r="I859" s="99" t="s">
        <v>97</v>
      </c>
      <c r="J859" s="99" t="s">
        <v>6346</v>
      </c>
      <c r="K859" s="100" t="s">
        <v>1170</v>
      </c>
      <c r="L859" s="99" t="s">
        <v>7889</v>
      </c>
      <c r="M859" s="101">
        <v>46000.406944444447</v>
      </c>
      <c r="N859" s="101">
        <v>46003.44027777778</v>
      </c>
      <c r="O859" s="100" t="s">
        <v>35</v>
      </c>
      <c r="P859" s="100" t="s">
        <v>35</v>
      </c>
      <c r="Q859" s="99" t="s">
        <v>1414</v>
      </c>
      <c r="R859" s="99" t="s">
        <v>1415</v>
      </c>
      <c r="S859" s="99" t="s">
        <v>9972</v>
      </c>
      <c r="T859" s="99" t="s">
        <v>1172</v>
      </c>
      <c r="U859" s="99" t="s">
        <v>1840</v>
      </c>
      <c r="V859" s="100" t="str">
        <f>VLOOKUP(D859,TIPOLOGIA!A:F,5,0)</f>
        <v>PRINCIPAL</v>
      </c>
      <c r="W859" s="100" t="str">
        <f>VLOOKUP(D859,TIPOLOGIA!A:F,6,0)</f>
        <v>TERRESTRE</v>
      </c>
      <c r="X859" s="99" t="s">
        <v>1185</v>
      </c>
      <c r="Y859" s="99">
        <v>1</v>
      </c>
      <c r="Z859" s="102">
        <f>IF(T859="SOPORTE_TELEFÓNICO",'TARIFAS 2025'!$B$14,IF(V859="PRINCIPAL",'TARIFAS 2025'!$B$11,IF(V859="INTERMEDIA",'TARIFAS 2025'!$C$11,IF(V859="LEJANA",'TARIFAS 2025'!$D$11))))</f>
        <v>31419</v>
      </c>
      <c r="AA859" s="102">
        <f t="shared" si="13"/>
        <v>31419</v>
      </c>
      <c r="AB859" s="91"/>
      <c r="AC859" s="91"/>
      <c r="AD859" s="91"/>
      <c r="AE859" s="91"/>
      <c r="AF859" s="91"/>
      <c r="AG859" s="91"/>
      <c r="AH859" s="91"/>
      <c r="AI859" s="91"/>
      <c r="AJ859" s="91"/>
      <c r="AK859" s="91"/>
      <c r="AL859" s="91"/>
      <c r="AM859" s="91"/>
      <c r="AN859" s="91"/>
      <c r="AO859" s="91"/>
      <c r="AP859" s="91"/>
      <c r="AQ859" s="91"/>
      <c r="AR859" s="91"/>
      <c r="AS859" s="91"/>
      <c r="AT859" s="91"/>
      <c r="AU859" s="91"/>
      <c r="AV859" s="91"/>
      <c r="AW859" s="91"/>
      <c r="AX859" s="91"/>
      <c r="AY859" s="91"/>
      <c r="AZ859" s="91"/>
      <c r="BA859" s="91"/>
      <c r="BB859" s="91"/>
      <c r="BC859" s="91"/>
      <c r="BD859" s="91"/>
      <c r="BE859" s="91"/>
      <c r="BF859" s="91"/>
      <c r="BG859" s="91"/>
    </row>
    <row r="860" spans="1:59" ht="15.6" x14ac:dyDescent="0.3">
      <c r="A860" s="99" t="s">
        <v>86</v>
      </c>
      <c r="B860" s="100" t="str">
        <f>VLOOKUP(A860,'CENTROS DE COSTOS'!A:D,2,0)</f>
        <v>0036-0002</v>
      </c>
      <c r="C860" s="100" t="str">
        <f>VLOOKUP(A860,'CENTROS DE COSTOS'!A:D,3,0)</f>
        <v>Wompi Eje Cafetero</v>
      </c>
      <c r="D860" s="99">
        <v>17001</v>
      </c>
      <c r="E860" s="99">
        <v>3123518</v>
      </c>
      <c r="F860" s="99">
        <v>57216</v>
      </c>
      <c r="G860" s="100" t="s">
        <v>33</v>
      </c>
      <c r="H860" s="99" t="s">
        <v>126</v>
      </c>
      <c r="I860" s="99" t="s">
        <v>86</v>
      </c>
      <c r="J860" s="99" t="s">
        <v>1917</v>
      </c>
      <c r="K860" s="100" t="s">
        <v>1170</v>
      </c>
      <c r="L860" s="99" t="s">
        <v>7890</v>
      </c>
      <c r="M860" s="101">
        <v>46001.654861111107</v>
      </c>
      <c r="N860" s="101">
        <v>46003.443749999999</v>
      </c>
      <c r="O860" s="100" t="s">
        <v>35</v>
      </c>
      <c r="P860" s="100" t="s">
        <v>35</v>
      </c>
      <c r="Q860" s="99" t="s">
        <v>1414</v>
      </c>
      <c r="R860" s="99" t="s">
        <v>1415</v>
      </c>
      <c r="S860" s="99" t="s">
        <v>9973</v>
      </c>
      <c r="T860" s="99" t="s">
        <v>1172</v>
      </c>
      <c r="U860" s="99" t="s">
        <v>1842</v>
      </c>
      <c r="V860" s="100" t="str">
        <f>VLOOKUP(D860,TIPOLOGIA!A:F,5,0)</f>
        <v>PRINCIPAL</v>
      </c>
      <c r="W860" s="100" t="str">
        <f>VLOOKUP(D860,TIPOLOGIA!A:F,6,0)</f>
        <v>TERRESTRE</v>
      </c>
      <c r="X860" s="99" t="s">
        <v>1207</v>
      </c>
      <c r="Y860" s="99">
        <v>1</v>
      </c>
      <c r="Z860" s="102">
        <f>IF(T860="SOPORTE_TELEFÓNICO",'TARIFAS 2025'!$B$14,IF(V860="PRINCIPAL",'TARIFAS 2025'!$B$11,IF(V860="INTERMEDIA",'TARIFAS 2025'!$C$11,IF(V860="LEJANA",'TARIFAS 2025'!$D$11))))</f>
        <v>31419</v>
      </c>
      <c r="AA860" s="102">
        <f t="shared" si="13"/>
        <v>31419</v>
      </c>
      <c r="AB860" s="91"/>
      <c r="AC860" s="91"/>
      <c r="AD860" s="91"/>
      <c r="AE860" s="91"/>
      <c r="AF860" s="91"/>
      <c r="AG860" s="91"/>
      <c r="AH860" s="91"/>
      <c r="AI860" s="91"/>
      <c r="AJ860" s="91"/>
      <c r="AK860" s="91"/>
      <c r="AL860" s="91"/>
      <c r="AM860" s="91"/>
      <c r="AN860" s="91"/>
      <c r="AO860" s="91"/>
      <c r="AP860" s="91"/>
      <c r="AQ860" s="91"/>
      <c r="AR860" s="91"/>
      <c r="AS860" s="91"/>
      <c r="AT860" s="91"/>
      <c r="AU860" s="91"/>
      <c r="AV860" s="91"/>
      <c r="AW860" s="91"/>
      <c r="AX860" s="91"/>
      <c r="AY860" s="91"/>
      <c r="AZ860" s="91"/>
      <c r="BA860" s="91"/>
      <c r="BB860" s="91"/>
      <c r="BC860" s="91"/>
      <c r="BD860" s="91"/>
      <c r="BE860" s="91"/>
      <c r="BF860" s="91"/>
      <c r="BG860" s="91"/>
    </row>
    <row r="861" spans="1:59" ht="15.6" x14ac:dyDescent="0.3">
      <c r="A861" s="99" t="s">
        <v>91</v>
      </c>
      <c r="B861" s="100" t="str">
        <f>VLOOKUP(A861,'CENTROS DE COSTOS'!A:D,2,0)</f>
        <v>0036-0003</v>
      </c>
      <c r="C861" s="100" t="str">
        <f>VLOOKUP(A861,'CENTROS DE COSTOS'!A:D,3,0)</f>
        <v>Wompi Suroccidente</v>
      </c>
      <c r="D861" s="99">
        <v>52001</v>
      </c>
      <c r="E861" s="99">
        <v>3124655</v>
      </c>
      <c r="F861" s="99">
        <v>34100</v>
      </c>
      <c r="G861" s="100" t="s">
        <v>33</v>
      </c>
      <c r="H861" s="99" t="s">
        <v>133</v>
      </c>
      <c r="I861" s="99" t="s">
        <v>91</v>
      </c>
      <c r="J861" s="99" t="s">
        <v>3699</v>
      </c>
      <c r="K861" s="100" t="s">
        <v>1170</v>
      </c>
      <c r="L861" s="99" t="s">
        <v>7891</v>
      </c>
      <c r="M861" s="101">
        <v>46002.333333333343</v>
      </c>
      <c r="N861" s="101">
        <v>46003.445833333331</v>
      </c>
      <c r="O861" s="100" t="s">
        <v>35</v>
      </c>
      <c r="P861" s="100" t="s">
        <v>35</v>
      </c>
      <c r="Q861" s="99" t="s">
        <v>1414</v>
      </c>
      <c r="R861" s="99" t="s">
        <v>1415</v>
      </c>
      <c r="S861" s="99" t="s">
        <v>9974</v>
      </c>
      <c r="T861" s="99" t="s">
        <v>1172</v>
      </c>
      <c r="U861" s="99" t="s">
        <v>1845</v>
      </c>
      <c r="V861" s="100" t="str">
        <f>VLOOKUP(D861,TIPOLOGIA!A:F,5,0)</f>
        <v>PRINCIPAL</v>
      </c>
      <c r="W861" s="100" t="str">
        <f>VLOOKUP(D861,TIPOLOGIA!A:F,6,0)</f>
        <v>TERRESTRE</v>
      </c>
      <c r="X861" s="99" t="s">
        <v>1190</v>
      </c>
      <c r="Y861" s="99">
        <v>1</v>
      </c>
      <c r="Z861" s="102">
        <f>IF(T861="SOPORTE_TELEFÓNICO",'TARIFAS 2025'!$B$14,IF(V861="PRINCIPAL",'TARIFAS 2025'!$B$11,IF(V861="INTERMEDIA",'TARIFAS 2025'!$C$11,IF(V861="LEJANA",'TARIFAS 2025'!$D$11))))</f>
        <v>31419</v>
      </c>
      <c r="AA861" s="102">
        <f t="shared" si="13"/>
        <v>31419</v>
      </c>
      <c r="AB861" s="91"/>
      <c r="AC861" s="91"/>
      <c r="AD861" s="91"/>
      <c r="AE861" s="91"/>
      <c r="AF861" s="91"/>
      <c r="AG861" s="91"/>
      <c r="AH861" s="91"/>
      <c r="AI861" s="91"/>
      <c r="AJ861" s="91"/>
      <c r="AK861" s="91"/>
      <c r="AL861" s="91"/>
      <c r="AM861" s="91"/>
      <c r="AN861" s="91"/>
      <c r="AO861" s="91"/>
      <c r="AP861" s="91"/>
      <c r="AQ861" s="91"/>
      <c r="AR861" s="91"/>
      <c r="AS861" s="91"/>
      <c r="AT861" s="91"/>
      <c r="AU861" s="91"/>
      <c r="AV861" s="91"/>
      <c r="AW861" s="91"/>
      <c r="AX861" s="91"/>
      <c r="AY861" s="91"/>
      <c r="AZ861" s="91"/>
      <c r="BA861" s="91"/>
      <c r="BB861" s="91"/>
      <c r="BC861" s="91"/>
      <c r="BD861" s="91"/>
      <c r="BE861" s="91"/>
      <c r="BF861" s="91"/>
      <c r="BG861" s="91"/>
    </row>
    <row r="862" spans="1:59" ht="15.6" x14ac:dyDescent="0.3">
      <c r="A862" s="99" t="s">
        <v>98</v>
      </c>
      <c r="B862" s="100" t="str">
        <f>VLOOKUP(A862,'CENTROS DE COSTOS'!A:D,2,0)</f>
        <v>0036-0006</v>
      </c>
      <c r="C862" s="100" t="str">
        <f>VLOOKUP(A862,'CENTROS DE COSTOS'!A:D,3,0)</f>
        <v>Wompi Oriente</v>
      </c>
      <c r="D862" s="99">
        <v>50001</v>
      </c>
      <c r="E862" s="99">
        <v>3126875</v>
      </c>
      <c r="F862" s="99">
        <v>58534</v>
      </c>
      <c r="G862" s="100" t="s">
        <v>33</v>
      </c>
      <c r="H862" s="99" t="s">
        <v>814</v>
      </c>
      <c r="I862" s="99" t="s">
        <v>98</v>
      </c>
      <c r="J862" s="99" t="s">
        <v>6347</v>
      </c>
      <c r="K862" s="100" t="s">
        <v>1170</v>
      </c>
      <c r="L862" s="99" t="s">
        <v>7892</v>
      </c>
      <c r="M862" s="101">
        <v>46002.465277777781</v>
      </c>
      <c r="N862" s="101">
        <v>46003.446527777778</v>
      </c>
      <c r="O862" s="100" t="s">
        <v>35</v>
      </c>
      <c r="P862" s="100" t="s">
        <v>35</v>
      </c>
      <c r="Q862" s="99" t="s">
        <v>1414</v>
      </c>
      <c r="R862" s="99" t="s">
        <v>1415</v>
      </c>
      <c r="S862" s="99" t="s">
        <v>9975</v>
      </c>
      <c r="T862" s="99" t="s">
        <v>1172</v>
      </c>
      <c r="U862" s="99" t="s">
        <v>1847</v>
      </c>
      <c r="V862" s="100" t="str">
        <f>VLOOKUP(D862,TIPOLOGIA!A:F,5,0)</f>
        <v>PRINCIPAL</v>
      </c>
      <c r="W862" s="100" t="str">
        <f>VLOOKUP(D862,TIPOLOGIA!A:F,6,0)</f>
        <v>TERRESTRE</v>
      </c>
      <c r="X862" s="99" t="s">
        <v>1261</v>
      </c>
      <c r="Y862" s="99">
        <v>1</v>
      </c>
      <c r="Z862" s="102">
        <f>IF(T862="SOPORTE_TELEFÓNICO",'TARIFAS 2025'!$B$14,IF(V862="PRINCIPAL",'TARIFAS 2025'!$B$11,IF(V862="INTERMEDIA",'TARIFAS 2025'!$C$11,IF(V862="LEJANA",'TARIFAS 2025'!$D$11))))</f>
        <v>31419</v>
      </c>
      <c r="AA862" s="102">
        <f t="shared" si="13"/>
        <v>31419</v>
      </c>
      <c r="AB862" s="91"/>
      <c r="AC862" s="91"/>
      <c r="AD862" s="91"/>
      <c r="AE862" s="91"/>
      <c r="AF862" s="91"/>
      <c r="AG862" s="91"/>
      <c r="AH862" s="91"/>
      <c r="AI862" s="91"/>
      <c r="AJ862" s="91"/>
      <c r="AK862" s="91"/>
      <c r="AL862" s="91"/>
      <c r="AM862" s="91"/>
      <c r="AN862" s="91"/>
      <c r="AO862" s="91"/>
      <c r="AP862" s="91"/>
      <c r="AQ862" s="91"/>
      <c r="AR862" s="91"/>
      <c r="AS862" s="91"/>
      <c r="AT862" s="91"/>
      <c r="AU862" s="91"/>
      <c r="AV862" s="91"/>
      <c r="AW862" s="91"/>
      <c r="AX862" s="91"/>
      <c r="AY862" s="91"/>
      <c r="AZ862" s="91"/>
      <c r="BA862" s="91"/>
      <c r="BB862" s="91"/>
      <c r="BC862" s="91"/>
      <c r="BD862" s="91"/>
      <c r="BE862" s="91"/>
      <c r="BF862" s="91"/>
      <c r="BG862" s="91"/>
    </row>
    <row r="863" spans="1:59" ht="15.6" x14ac:dyDescent="0.3">
      <c r="A863" s="99" t="s">
        <v>98</v>
      </c>
      <c r="B863" s="100" t="str">
        <f>VLOOKUP(A863,'CENTROS DE COSTOS'!A:D,2,0)</f>
        <v>0036-0006</v>
      </c>
      <c r="C863" s="100" t="str">
        <f>VLOOKUP(A863,'CENTROS DE COSTOS'!A:D,3,0)</f>
        <v>Wompi Oriente</v>
      </c>
      <c r="D863" s="99">
        <v>50001</v>
      </c>
      <c r="E863" s="99">
        <v>3129332</v>
      </c>
      <c r="F863" s="99">
        <v>75353</v>
      </c>
      <c r="G863" s="100" t="s">
        <v>33</v>
      </c>
      <c r="H863" s="99" t="s">
        <v>814</v>
      </c>
      <c r="I863" s="99" t="s">
        <v>98</v>
      </c>
      <c r="J863" s="99" t="s">
        <v>6348</v>
      </c>
      <c r="K863" s="100" t="s">
        <v>1170</v>
      </c>
      <c r="L863" s="99" t="s">
        <v>7893</v>
      </c>
      <c r="M863" s="101">
        <v>46002.697222222218</v>
      </c>
      <c r="N863" s="101">
        <v>46003.45</v>
      </c>
      <c r="O863" s="100" t="s">
        <v>35</v>
      </c>
      <c r="P863" s="100" t="s">
        <v>35</v>
      </c>
      <c r="Q863" s="99" t="s">
        <v>1414</v>
      </c>
      <c r="R863" s="99" t="s">
        <v>1415</v>
      </c>
      <c r="S863" s="99" t="s">
        <v>9976</v>
      </c>
      <c r="T863" s="99" t="s">
        <v>1172</v>
      </c>
      <c r="U863" s="99" t="s">
        <v>1840</v>
      </c>
      <c r="V863" s="100" t="str">
        <f>VLOOKUP(D863,TIPOLOGIA!A:F,5,0)</f>
        <v>PRINCIPAL</v>
      </c>
      <c r="W863" s="100" t="str">
        <f>VLOOKUP(D863,TIPOLOGIA!A:F,6,0)</f>
        <v>TERRESTRE</v>
      </c>
      <c r="X863" s="99" t="s">
        <v>1180</v>
      </c>
      <c r="Y863" s="99">
        <v>1</v>
      </c>
      <c r="Z863" s="102">
        <f>IF(T863="SOPORTE_TELEFÓNICO",'TARIFAS 2025'!$B$14,IF(V863="PRINCIPAL",'TARIFAS 2025'!$B$11,IF(V863="INTERMEDIA",'TARIFAS 2025'!$C$11,IF(V863="LEJANA",'TARIFAS 2025'!$D$11))))</f>
        <v>31419</v>
      </c>
      <c r="AA863" s="102">
        <f t="shared" si="13"/>
        <v>31419</v>
      </c>
      <c r="AB863" s="91"/>
      <c r="AC863" s="91"/>
      <c r="AD863" s="91"/>
      <c r="AE863" s="91"/>
      <c r="AF863" s="91"/>
      <c r="AG863" s="91"/>
      <c r="AH863" s="91"/>
      <c r="AI863" s="91"/>
      <c r="AJ863" s="91"/>
      <c r="AK863" s="91"/>
      <c r="AL863" s="91"/>
      <c r="AM863" s="91"/>
      <c r="AN863" s="91"/>
      <c r="AO863" s="91"/>
      <c r="AP863" s="91"/>
      <c r="AQ863" s="91"/>
      <c r="AR863" s="91"/>
      <c r="AS863" s="91"/>
      <c r="AT863" s="91"/>
      <c r="AU863" s="91"/>
      <c r="AV863" s="91"/>
      <c r="AW863" s="91"/>
      <c r="AX863" s="91"/>
      <c r="AY863" s="91"/>
      <c r="AZ863" s="91"/>
      <c r="BA863" s="91"/>
      <c r="BB863" s="91"/>
      <c r="BC863" s="91"/>
      <c r="BD863" s="91"/>
      <c r="BE863" s="91"/>
      <c r="BF863" s="91"/>
      <c r="BG863" s="91"/>
    </row>
    <row r="864" spans="1:59" ht="15.6" x14ac:dyDescent="0.3">
      <c r="A864" s="99" t="s">
        <v>89</v>
      </c>
      <c r="B864" s="100" t="str">
        <f>VLOOKUP(A864,'CENTROS DE COSTOS'!A:D,2,0)</f>
        <v>0036-0001</v>
      </c>
      <c r="C864" s="100" t="str">
        <f>VLOOKUP(A864,'CENTROS DE COSTOS'!A:D,3,0)</f>
        <v>Wompi Costa</v>
      </c>
      <c r="D864" s="99">
        <v>23001</v>
      </c>
      <c r="E864" s="99">
        <v>3093980</v>
      </c>
      <c r="F864" s="99">
        <v>75854</v>
      </c>
      <c r="G864" s="100" t="s">
        <v>33</v>
      </c>
      <c r="H864" s="99" t="s">
        <v>276</v>
      </c>
      <c r="I864" s="99" t="s">
        <v>89</v>
      </c>
      <c r="J864" s="99" t="s">
        <v>6349</v>
      </c>
      <c r="K864" s="100" t="s">
        <v>1170</v>
      </c>
      <c r="L864" s="99" t="s">
        <v>7894</v>
      </c>
      <c r="M864" s="101">
        <v>45994.333333333343</v>
      </c>
      <c r="N864" s="101">
        <v>46003.458333333343</v>
      </c>
      <c r="O864" s="100" t="s">
        <v>35</v>
      </c>
      <c r="P864" s="100" t="s">
        <v>35</v>
      </c>
      <c r="Q864" s="99" t="s">
        <v>1414</v>
      </c>
      <c r="R864" s="99" t="s">
        <v>1415</v>
      </c>
      <c r="S864" s="99" t="s">
        <v>9977</v>
      </c>
      <c r="T864" s="99" t="s">
        <v>1172</v>
      </c>
      <c r="U864" s="99" t="s">
        <v>1847</v>
      </c>
      <c r="V864" s="100" t="str">
        <f>VLOOKUP(D864,TIPOLOGIA!A:F,5,0)</f>
        <v>PRINCIPAL</v>
      </c>
      <c r="W864" s="100" t="str">
        <f>VLOOKUP(D864,TIPOLOGIA!A:F,6,0)</f>
        <v>TERRESTRE</v>
      </c>
      <c r="X864" s="99" t="s">
        <v>1421</v>
      </c>
      <c r="Y864" s="99">
        <v>1</v>
      </c>
      <c r="Z864" s="102">
        <f>IF(T864="SOPORTE_TELEFÓNICO",'TARIFAS 2025'!$B$14,IF(V864="PRINCIPAL",'TARIFAS 2025'!$B$11,IF(V864="INTERMEDIA",'TARIFAS 2025'!$C$11,IF(V864="LEJANA",'TARIFAS 2025'!$D$11))))</f>
        <v>31419</v>
      </c>
      <c r="AA864" s="102">
        <f t="shared" si="13"/>
        <v>31419</v>
      </c>
      <c r="AB864" s="91"/>
      <c r="AC864" s="91"/>
      <c r="AD864" s="91"/>
      <c r="AE864" s="91"/>
      <c r="AF864" s="91"/>
      <c r="AG864" s="91"/>
      <c r="AH864" s="91"/>
      <c r="AI864" s="91"/>
      <c r="AJ864" s="91"/>
      <c r="AK864" s="91"/>
      <c r="AL864" s="91"/>
      <c r="AM864" s="91"/>
      <c r="AN864" s="91"/>
      <c r="AO864" s="91"/>
      <c r="AP864" s="91"/>
      <c r="AQ864" s="91"/>
      <c r="AR864" s="91"/>
      <c r="AS864" s="91"/>
      <c r="AT864" s="91"/>
      <c r="AU864" s="91"/>
      <c r="AV864" s="91"/>
      <c r="AW864" s="91"/>
      <c r="AX864" s="91"/>
      <c r="AY864" s="91"/>
      <c r="AZ864" s="91"/>
      <c r="BA864" s="91"/>
      <c r="BB864" s="91"/>
      <c r="BC864" s="91"/>
      <c r="BD864" s="91"/>
      <c r="BE864" s="91"/>
      <c r="BF864" s="91"/>
      <c r="BG864" s="91"/>
    </row>
    <row r="865" spans="1:59" ht="15.6" x14ac:dyDescent="0.3">
      <c r="A865" s="99" t="s">
        <v>71</v>
      </c>
      <c r="B865" s="100" t="str">
        <f>VLOOKUP(A865,'CENTROS DE COSTOS'!A:D,2,0)</f>
        <v>0036-0004</v>
      </c>
      <c r="C865" s="100" t="str">
        <f>VLOOKUP(A865,'CENTROS DE COSTOS'!A:D,3,0)</f>
        <v>Wompi Centro</v>
      </c>
      <c r="D865" s="99">
        <v>11001</v>
      </c>
      <c r="E865" s="99">
        <v>3125526</v>
      </c>
      <c r="F865" s="99">
        <v>30434</v>
      </c>
      <c r="G865" s="100" t="s">
        <v>33</v>
      </c>
      <c r="H865" s="99" t="s">
        <v>618</v>
      </c>
      <c r="I865" s="99" t="s">
        <v>71</v>
      </c>
      <c r="J865" s="99" t="s">
        <v>6350</v>
      </c>
      <c r="K865" s="100" t="s">
        <v>1170</v>
      </c>
      <c r="L865" s="99" t="s">
        <v>7895</v>
      </c>
      <c r="M865" s="101">
        <v>46002.375</v>
      </c>
      <c r="N865" s="101">
        <v>46003.458333333343</v>
      </c>
      <c r="O865" s="100" t="s">
        <v>35</v>
      </c>
      <c r="P865" s="100" t="s">
        <v>35</v>
      </c>
      <c r="Q865" s="99" t="s">
        <v>1414</v>
      </c>
      <c r="R865" s="99" t="s">
        <v>1415</v>
      </c>
      <c r="S865" s="99" t="s">
        <v>9978</v>
      </c>
      <c r="T865" s="99" t="s">
        <v>1172</v>
      </c>
      <c r="U865" s="99" t="s">
        <v>1846</v>
      </c>
      <c r="V865" s="100" t="str">
        <f>VLOOKUP(D865,TIPOLOGIA!A:F,5,0)</f>
        <v>PRINCIPAL</v>
      </c>
      <c r="W865" s="100" t="str">
        <f>VLOOKUP(D865,TIPOLOGIA!A:F,6,0)</f>
        <v>TERRESTRE</v>
      </c>
      <c r="X865" s="99" t="s">
        <v>1396</v>
      </c>
      <c r="Y865" s="99">
        <v>1</v>
      </c>
      <c r="Z865" s="102">
        <f>IF(T865="SOPORTE_TELEFÓNICO",'TARIFAS 2025'!$B$14,IF(V865="PRINCIPAL",'TARIFAS 2025'!$B$11,IF(V865="INTERMEDIA",'TARIFAS 2025'!$C$11,IF(V865="LEJANA",'TARIFAS 2025'!$D$11))))</f>
        <v>31419</v>
      </c>
      <c r="AA865" s="102">
        <f t="shared" si="13"/>
        <v>31419</v>
      </c>
      <c r="AB865" s="91"/>
      <c r="AC865" s="91"/>
      <c r="AD865" s="91"/>
      <c r="AE865" s="91"/>
      <c r="AF865" s="91"/>
      <c r="AG865" s="91"/>
      <c r="AH865" s="91"/>
      <c r="AI865" s="91"/>
      <c r="AJ865" s="91"/>
      <c r="AK865" s="91"/>
      <c r="AL865" s="91"/>
      <c r="AM865" s="91"/>
      <c r="AN865" s="91"/>
      <c r="AO865" s="91"/>
      <c r="AP865" s="91"/>
      <c r="AQ865" s="91"/>
      <c r="AR865" s="91"/>
      <c r="AS865" s="91"/>
      <c r="AT865" s="91"/>
      <c r="AU865" s="91"/>
      <c r="AV865" s="91"/>
      <c r="AW865" s="91"/>
      <c r="AX865" s="91"/>
      <c r="AY865" s="91"/>
      <c r="AZ865" s="91"/>
      <c r="BA865" s="91"/>
      <c r="BB865" s="91"/>
      <c r="BC865" s="91"/>
      <c r="BD865" s="91"/>
      <c r="BE865" s="91"/>
      <c r="BF865" s="91"/>
      <c r="BG865" s="91"/>
    </row>
    <row r="866" spans="1:59" ht="15.6" x14ac:dyDescent="0.3">
      <c r="A866" s="99" t="s">
        <v>98</v>
      </c>
      <c r="B866" s="100" t="str">
        <f>VLOOKUP(A866,'CENTROS DE COSTOS'!A:D,2,0)</f>
        <v>0036-0006</v>
      </c>
      <c r="C866" s="100" t="str">
        <f>VLOOKUP(A866,'CENTROS DE COSTOS'!A:D,3,0)</f>
        <v>Wompi Oriente</v>
      </c>
      <c r="D866" s="99">
        <v>50001</v>
      </c>
      <c r="E866" s="99">
        <v>3126229</v>
      </c>
      <c r="F866" s="99">
        <v>58407</v>
      </c>
      <c r="G866" s="100" t="s">
        <v>33</v>
      </c>
      <c r="H866" s="99" t="s">
        <v>814</v>
      </c>
      <c r="I866" s="99" t="s">
        <v>98</v>
      </c>
      <c r="J866" s="99" t="s">
        <v>2013</v>
      </c>
      <c r="K866" s="100" t="s">
        <v>1170</v>
      </c>
      <c r="L866" s="99" t="s">
        <v>7896</v>
      </c>
      <c r="M866" s="101">
        <v>46002.42291666667</v>
      </c>
      <c r="N866" s="101">
        <v>46003.461111111108</v>
      </c>
      <c r="O866" s="100" t="s">
        <v>35</v>
      </c>
      <c r="P866" s="100" t="s">
        <v>35</v>
      </c>
      <c r="Q866" s="99" t="s">
        <v>1414</v>
      </c>
      <c r="R866" s="99" t="s">
        <v>1415</v>
      </c>
      <c r="S866" s="99" t="s">
        <v>9979</v>
      </c>
      <c r="T866" s="99" t="s">
        <v>1172</v>
      </c>
      <c r="U866" s="99" t="s">
        <v>1845</v>
      </c>
      <c r="V866" s="100" t="str">
        <f>VLOOKUP(D866,TIPOLOGIA!A:F,5,0)</f>
        <v>PRINCIPAL</v>
      </c>
      <c r="W866" s="100" t="str">
        <f>VLOOKUP(D866,TIPOLOGIA!A:F,6,0)</f>
        <v>TERRESTRE</v>
      </c>
      <c r="X866" s="99" t="s">
        <v>1180</v>
      </c>
      <c r="Y866" s="99">
        <v>1</v>
      </c>
      <c r="Z866" s="102">
        <f>IF(T866="SOPORTE_TELEFÓNICO",'TARIFAS 2025'!$B$14,IF(V866="PRINCIPAL",'TARIFAS 2025'!$B$11,IF(V866="INTERMEDIA",'TARIFAS 2025'!$C$11,IF(V866="LEJANA",'TARIFAS 2025'!$D$11))))</f>
        <v>31419</v>
      </c>
      <c r="AA866" s="102">
        <f t="shared" si="13"/>
        <v>31419</v>
      </c>
      <c r="AB866" s="91"/>
      <c r="AC866" s="91"/>
      <c r="AD866" s="91"/>
      <c r="AE866" s="91"/>
      <c r="AF866" s="91"/>
      <c r="AG866" s="91"/>
      <c r="AH866" s="91"/>
      <c r="AI866" s="91"/>
      <c r="AJ866" s="91"/>
      <c r="AK866" s="91"/>
      <c r="AL866" s="91"/>
      <c r="AM866" s="91"/>
      <c r="AN866" s="91"/>
      <c r="AO866" s="91"/>
      <c r="AP866" s="91"/>
      <c r="AQ866" s="91"/>
      <c r="AR866" s="91"/>
      <c r="AS866" s="91"/>
      <c r="AT866" s="91"/>
      <c r="AU866" s="91"/>
      <c r="AV866" s="91"/>
      <c r="AW866" s="91"/>
      <c r="AX866" s="91"/>
      <c r="AY866" s="91"/>
      <c r="AZ866" s="91"/>
      <c r="BA866" s="91"/>
      <c r="BB866" s="91"/>
      <c r="BC866" s="91"/>
      <c r="BD866" s="91"/>
      <c r="BE866" s="91"/>
      <c r="BF866" s="91"/>
      <c r="BG866" s="91"/>
    </row>
    <row r="867" spans="1:59" ht="15.6" x14ac:dyDescent="0.3">
      <c r="A867" s="99" t="s">
        <v>91</v>
      </c>
      <c r="B867" s="100" t="str">
        <f>VLOOKUP(A867,'CENTROS DE COSTOS'!A:D,2,0)</f>
        <v>0036-0003</v>
      </c>
      <c r="C867" s="100" t="str">
        <f>VLOOKUP(A867,'CENTROS DE COSTOS'!A:D,3,0)</f>
        <v>Wompi Suroccidente</v>
      </c>
      <c r="D867" s="99">
        <v>52001</v>
      </c>
      <c r="E867" s="99">
        <v>3129280</v>
      </c>
      <c r="F867" s="99">
        <v>32998</v>
      </c>
      <c r="G867" s="100" t="s">
        <v>33</v>
      </c>
      <c r="H867" s="99" t="s">
        <v>133</v>
      </c>
      <c r="I867" s="99" t="s">
        <v>91</v>
      </c>
      <c r="J867" s="99" t="s">
        <v>6351</v>
      </c>
      <c r="K867" s="100" t="s">
        <v>1170</v>
      </c>
      <c r="L867" s="99" t="s">
        <v>7897</v>
      </c>
      <c r="M867" s="101">
        <v>46003.333333333343</v>
      </c>
      <c r="N867" s="101">
        <v>46003.464583333327</v>
      </c>
      <c r="O867" s="100" t="s">
        <v>35</v>
      </c>
      <c r="P867" s="100" t="s">
        <v>35</v>
      </c>
      <c r="Q867" s="99" t="s">
        <v>1414</v>
      </c>
      <c r="R867" s="99" t="s">
        <v>1415</v>
      </c>
      <c r="S867" s="99" t="s">
        <v>9980</v>
      </c>
      <c r="T867" s="99" t="s">
        <v>1172</v>
      </c>
      <c r="U867" s="99" t="s">
        <v>1846</v>
      </c>
      <c r="V867" s="100" t="str">
        <f>VLOOKUP(D867,TIPOLOGIA!A:F,5,0)</f>
        <v>PRINCIPAL</v>
      </c>
      <c r="W867" s="100" t="str">
        <f>VLOOKUP(D867,TIPOLOGIA!A:F,6,0)</f>
        <v>TERRESTRE</v>
      </c>
      <c r="X867" s="99" t="s">
        <v>1190</v>
      </c>
      <c r="Y867" s="99">
        <v>1</v>
      </c>
      <c r="Z867" s="102">
        <f>IF(T867="SOPORTE_TELEFÓNICO",'TARIFAS 2025'!$B$14,IF(V867="PRINCIPAL",'TARIFAS 2025'!$B$11,IF(V867="INTERMEDIA",'TARIFAS 2025'!$C$11,IF(V867="LEJANA",'TARIFAS 2025'!$D$11))))</f>
        <v>31419</v>
      </c>
      <c r="AA867" s="102">
        <f t="shared" si="13"/>
        <v>31419</v>
      </c>
      <c r="AB867" s="91"/>
      <c r="AC867" s="91"/>
      <c r="AD867" s="91"/>
      <c r="AE867" s="91"/>
      <c r="AF867" s="91"/>
      <c r="AG867" s="91"/>
      <c r="AH867" s="91"/>
      <c r="AI867" s="91"/>
      <c r="AJ867" s="91"/>
      <c r="AK867" s="91"/>
      <c r="AL867" s="91"/>
      <c r="AM867" s="91"/>
      <c r="AN867" s="91"/>
      <c r="AO867" s="91"/>
      <c r="AP867" s="91"/>
      <c r="AQ867" s="91"/>
      <c r="AR867" s="91"/>
      <c r="AS867" s="91"/>
      <c r="AT867" s="91"/>
      <c r="AU867" s="91"/>
      <c r="AV867" s="91"/>
      <c r="AW867" s="91"/>
      <c r="AX867" s="91"/>
      <c r="AY867" s="91"/>
      <c r="AZ867" s="91"/>
      <c r="BA867" s="91"/>
      <c r="BB867" s="91"/>
      <c r="BC867" s="91"/>
      <c r="BD867" s="91"/>
      <c r="BE867" s="91"/>
      <c r="BF867" s="91"/>
      <c r="BG867" s="91"/>
    </row>
    <row r="868" spans="1:59" ht="15.6" x14ac:dyDescent="0.3">
      <c r="A868" s="99" t="s">
        <v>98</v>
      </c>
      <c r="B868" s="100" t="str">
        <f>VLOOKUP(A868,'CENTROS DE COSTOS'!A:D,2,0)</f>
        <v>0036-0006</v>
      </c>
      <c r="C868" s="100" t="str">
        <f>VLOOKUP(A868,'CENTROS DE COSTOS'!A:D,3,0)</f>
        <v>Wompi Oriente</v>
      </c>
      <c r="D868" s="99">
        <v>50001</v>
      </c>
      <c r="E868" s="99">
        <v>3124537</v>
      </c>
      <c r="F868" s="99">
        <v>49097</v>
      </c>
      <c r="G868" s="100" t="s">
        <v>33</v>
      </c>
      <c r="H868" s="99" t="s">
        <v>814</v>
      </c>
      <c r="I868" s="99" t="s">
        <v>98</v>
      </c>
      <c r="J868" s="99" t="s">
        <v>6352</v>
      </c>
      <c r="K868" s="100" t="s">
        <v>1170</v>
      </c>
      <c r="L868" s="99" t="s">
        <v>7898</v>
      </c>
      <c r="M868" s="101">
        <v>46002.333333333343</v>
      </c>
      <c r="N868" s="101">
        <v>46003.46597222222</v>
      </c>
      <c r="O868" s="100" t="s">
        <v>35</v>
      </c>
      <c r="P868" s="100" t="s">
        <v>35</v>
      </c>
      <c r="Q868" s="99" t="s">
        <v>1414</v>
      </c>
      <c r="R868" s="99" t="s">
        <v>1415</v>
      </c>
      <c r="S868" s="99" t="s">
        <v>9981</v>
      </c>
      <c r="T868" s="99" t="s">
        <v>1172</v>
      </c>
      <c r="U868" s="99" t="s">
        <v>1848</v>
      </c>
      <c r="V868" s="100" t="str">
        <f>VLOOKUP(D868,TIPOLOGIA!A:F,5,0)</f>
        <v>PRINCIPAL</v>
      </c>
      <c r="W868" s="100" t="str">
        <f>VLOOKUP(D868,TIPOLOGIA!A:F,6,0)</f>
        <v>TERRESTRE</v>
      </c>
      <c r="X868" s="99" t="s">
        <v>1261</v>
      </c>
      <c r="Y868" s="99">
        <v>1</v>
      </c>
      <c r="Z868" s="102">
        <f>IF(T868="SOPORTE_TELEFÓNICO",'TARIFAS 2025'!$B$14,IF(V868="PRINCIPAL",'TARIFAS 2025'!$B$11,IF(V868="INTERMEDIA",'TARIFAS 2025'!$C$11,IF(V868="LEJANA",'TARIFAS 2025'!$D$11))))</f>
        <v>31419</v>
      </c>
      <c r="AA868" s="102">
        <f t="shared" si="13"/>
        <v>31419</v>
      </c>
      <c r="AB868" s="91"/>
      <c r="AC868" s="91"/>
      <c r="AD868" s="91"/>
      <c r="AE868" s="91"/>
      <c r="AF868" s="91"/>
      <c r="AG868" s="91"/>
      <c r="AH868" s="91"/>
      <c r="AI868" s="91"/>
      <c r="AJ868" s="91"/>
      <c r="AK868" s="91"/>
      <c r="AL868" s="91"/>
      <c r="AM868" s="91"/>
      <c r="AN868" s="91"/>
      <c r="AO868" s="91"/>
      <c r="AP868" s="91"/>
      <c r="AQ868" s="91"/>
      <c r="AR868" s="91"/>
      <c r="AS868" s="91"/>
      <c r="AT868" s="91"/>
      <c r="AU868" s="91"/>
      <c r="AV868" s="91"/>
      <c r="AW868" s="91"/>
      <c r="AX868" s="91"/>
      <c r="AY868" s="91"/>
      <c r="AZ868" s="91"/>
      <c r="BA868" s="91"/>
      <c r="BB868" s="91"/>
      <c r="BC868" s="91"/>
      <c r="BD868" s="91"/>
      <c r="BE868" s="91"/>
      <c r="BF868" s="91"/>
      <c r="BG868" s="91"/>
    </row>
    <row r="869" spans="1:59" ht="15.6" x14ac:dyDescent="0.3">
      <c r="A869" s="99" t="s">
        <v>98</v>
      </c>
      <c r="B869" s="100" t="str">
        <f>VLOOKUP(A869,'CENTROS DE COSTOS'!A:D,2,0)</f>
        <v>0036-0006</v>
      </c>
      <c r="C869" s="100" t="str">
        <f>VLOOKUP(A869,'CENTROS DE COSTOS'!A:D,3,0)</f>
        <v>Wompi Oriente</v>
      </c>
      <c r="D869" s="99">
        <v>50001</v>
      </c>
      <c r="E869" s="99">
        <v>3126531</v>
      </c>
      <c r="F869" s="99">
        <v>79663</v>
      </c>
      <c r="G869" s="100" t="s">
        <v>33</v>
      </c>
      <c r="H869" s="99" t="s">
        <v>814</v>
      </c>
      <c r="I869" s="99" t="s">
        <v>98</v>
      </c>
      <c r="J869" s="99" t="s">
        <v>6353</v>
      </c>
      <c r="K869" s="100" t="s">
        <v>1170</v>
      </c>
      <c r="L869" s="99" t="s">
        <v>7899</v>
      </c>
      <c r="M869" s="101">
        <v>46002.430555555547</v>
      </c>
      <c r="N869" s="101">
        <v>46003.469444444447</v>
      </c>
      <c r="O869" s="100" t="s">
        <v>35</v>
      </c>
      <c r="P869" s="100" t="s">
        <v>35</v>
      </c>
      <c r="Q869" s="99" t="s">
        <v>1414</v>
      </c>
      <c r="R869" s="99" t="s">
        <v>1415</v>
      </c>
      <c r="S869" s="99" t="s">
        <v>9976</v>
      </c>
      <c r="T869" s="99" t="s">
        <v>1172</v>
      </c>
      <c r="U869" s="99" t="s">
        <v>1840</v>
      </c>
      <c r="V869" s="100" t="str">
        <f>VLOOKUP(D869,TIPOLOGIA!A:F,5,0)</f>
        <v>PRINCIPAL</v>
      </c>
      <c r="W869" s="100" t="str">
        <f>VLOOKUP(D869,TIPOLOGIA!A:F,6,0)</f>
        <v>TERRESTRE</v>
      </c>
      <c r="X869" s="99" t="s">
        <v>1180</v>
      </c>
      <c r="Y869" s="99">
        <v>1</v>
      </c>
      <c r="Z869" s="102">
        <f>IF(T869="SOPORTE_TELEFÓNICO",'TARIFAS 2025'!$B$14,IF(V869="PRINCIPAL",'TARIFAS 2025'!$B$11,IF(V869="INTERMEDIA",'TARIFAS 2025'!$C$11,IF(V869="LEJANA",'TARIFAS 2025'!$D$11))))</f>
        <v>31419</v>
      </c>
      <c r="AA869" s="102">
        <f t="shared" si="13"/>
        <v>31419</v>
      </c>
      <c r="AB869" s="91"/>
      <c r="AC869" s="91"/>
      <c r="AD869" s="91"/>
      <c r="AE869" s="91"/>
      <c r="AF869" s="91"/>
      <c r="AG869" s="91"/>
      <c r="AH869" s="91"/>
      <c r="AI869" s="91"/>
      <c r="AJ869" s="91"/>
      <c r="AK869" s="91"/>
      <c r="AL869" s="91"/>
      <c r="AM869" s="91"/>
      <c r="AN869" s="91"/>
      <c r="AO869" s="91"/>
      <c r="AP869" s="91"/>
      <c r="AQ869" s="91"/>
      <c r="AR869" s="91"/>
      <c r="AS869" s="91"/>
      <c r="AT869" s="91"/>
      <c r="AU869" s="91"/>
      <c r="AV869" s="91"/>
      <c r="AW869" s="91"/>
      <c r="AX869" s="91"/>
      <c r="AY869" s="91"/>
      <c r="AZ869" s="91"/>
      <c r="BA869" s="91"/>
      <c r="BB869" s="91"/>
      <c r="BC869" s="91"/>
      <c r="BD869" s="91"/>
      <c r="BE869" s="91"/>
      <c r="BF869" s="91"/>
      <c r="BG869" s="91"/>
    </row>
    <row r="870" spans="1:59" ht="15.6" x14ac:dyDescent="0.3">
      <c r="A870" s="99" t="s">
        <v>68</v>
      </c>
      <c r="B870" s="100" t="str">
        <f>VLOOKUP(A870,'CENTROS DE COSTOS'!A:D,2,0)</f>
        <v>0036-0001</v>
      </c>
      <c r="C870" s="100" t="str">
        <f>VLOOKUP(A870,'CENTROS DE COSTOS'!A:D,3,0)</f>
        <v>Wompi Costa</v>
      </c>
      <c r="D870" s="99">
        <v>8001</v>
      </c>
      <c r="E870" s="99">
        <v>3125486</v>
      </c>
      <c r="F870" s="99">
        <v>77194</v>
      </c>
      <c r="G870" s="100" t="s">
        <v>33</v>
      </c>
      <c r="H870" s="99" t="s">
        <v>253</v>
      </c>
      <c r="I870" s="99" t="s">
        <v>68</v>
      </c>
      <c r="J870" s="99" t="s">
        <v>6354</v>
      </c>
      <c r="K870" s="100" t="s">
        <v>1170</v>
      </c>
      <c r="L870" s="99" t="s">
        <v>7900</v>
      </c>
      <c r="M870" s="101">
        <v>46002.380555555559</v>
      </c>
      <c r="N870" s="101">
        <v>46003.470833333333</v>
      </c>
      <c r="O870" s="100" t="s">
        <v>35</v>
      </c>
      <c r="P870" s="100" t="s">
        <v>35</v>
      </c>
      <c r="Q870" s="99" t="s">
        <v>1414</v>
      </c>
      <c r="R870" s="99" t="s">
        <v>1415</v>
      </c>
      <c r="S870" s="99" t="s">
        <v>9982</v>
      </c>
      <c r="T870" s="99" t="s">
        <v>1172</v>
      </c>
      <c r="U870" s="99" t="s">
        <v>1847</v>
      </c>
      <c r="V870" s="100" t="str">
        <f>VLOOKUP(D870,TIPOLOGIA!A:F,5,0)</f>
        <v>PRINCIPAL</v>
      </c>
      <c r="W870" s="100" t="str">
        <f>VLOOKUP(D870,TIPOLOGIA!A:F,6,0)</f>
        <v>TERRESTRE</v>
      </c>
      <c r="X870" s="99" t="s">
        <v>1401</v>
      </c>
      <c r="Y870" s="99">
        <v>1</v>
      </c>
      <c r="Z870" s="102">
        <f>IF(T870="SOPORTE_TELEFÓNICO",'TARIFAS 2025'!$B$14,IF(V870="PRINCIPAL",'TARIFAS 2025'!$B$11,IF(V870="INTERMEDIA",'TARIFAS 2025'!$C$11,IF(V870="LEJANA",'TARIFAS 2025'!$D$11))))</f>
        <v>31419</v>
      </c>
      <c r="AA870" s="102">
        <f t="shared" si="13"/>
        <v>31419</v>
      </c>
      <c r="AB870" s="91"/>
      <c r="AC870" s="91"/>
      <c r="AD870" s="91"/>
      <c r="AE870" s="91"/>
      <c r="AF870" s="91"/>
      <c r="AG870" s="91"/>
      <c r="AH870" s="91"/>
      <c r="AI870" s="91"/>
      <c r="AJ870" s="91"/>
      <c r="AK870" s="91"/>
      <c r="AL870" s="91"/>
      <c r="AM870" s="91"/>
      <c r="AN870" s="91"/>
      <c r="AO870" s="91"/>
      <c r="AP870" s="91"/>
      <c r="AQ870" s="91"/>
      <c r="AR870" s="91"/>
      <c r="AS870" s="91"/>
      <c r="AT870" s="91"/>
      <c r="AU870" s="91"/>
      <c r="AV870" s="91"/>
      <c r="AW870" s="91"/>
      <c r="AX870" s="91"/>
      <c r="AY870" s="91"/>
      <c r="AZ870" s="91"/>
      <c r="BA870" s="91"/>
      <c r="BB870" s="91"/>
      <c r="BC870" s="91"/>
      <c r="BD870" s="91"/>
      <c r="BE870" s="91"/>
      <c r="BF870" s="91"/>
      <c r="BG870" s="91"/>
    </row>
    <row r="871" spans="1:59" ht="15.6" x14ac:dyDescent="0.3">
      <c r="A871" s="99" t="s">
        <v>74</v>
      </c>
      <c r="B871" s="100" t="str">
        <f>VLOOKUP(A871,'CENTROS DE COSTOS'!A:D,2,0)</f>
        <v>0036-0007</v>
      </c>
      <c r="C871" s="100" t="str">
        <f>VLOOKUP(A871,'CENTROS DE COSTOS'!A:D,3,0)</f>
        <v>Wompi Santander</v>
      </c>
      <c r="D871" s="99">
        <v>68276</v>
      </c>
      <c r="E871" s="99">
        <v>3126304</v>
      </c>
      <c r="F871" s="99">
        <v>42673</v>
      </c>
      <c r="G871" s="100" t="s">
        <v>33</v>
      </c>
      <c r="H871" s="99" t="s">
        <v>963</v>
      </c>
      <c r="I871" s="99" t="s">
        <v>987</v>
      </c>
      <c r="J871" s="99" t="s">
        <v>6355</v>
      </c>
      <c r="K871" s="100" t="s">
        <v>1170</v>
      </c>
      <c r="L871" s="99" t="s">
        <v>7901</v>
      </c>
      <c r="M871" s="101">
        <v>46002.417361111111</v>
      </c>
      <c r="N871" s="101">
        <v>46003.47152777778</v>
      </c>
      <c r="O871" s="100" t="s">
        <v>35</v>
      </c>
      <c r="P871" s="100" t="s">
        <v>35</v>
      </c>
      <c r="Q871" s="99" t="s">
        <v>1414</v>
      </c>
      <c r="R871" s="99" t="s">
        <v>1415</v>
      </c>
      <c r="S871" s="99" t="s">
        <v>9983</v>
      </c>
      <c r="T871" s="99" t="s">
        <v>1172</v>
      </c>
      <c r="U871" s="99" t="s">
        <v>1845</v>
      </c>
      <c r="V871" s="100" t="str">
        <f>VLOOKUP(D871,TIPOLOGIA!A:F,5,0)</f>
        <v>PRINCIPAL</v>
      </c>
      <c r="W871" s="100" t="str">
        <f>VLOOKUP(D871,TIPOLOGIA!A:F,6,0)</f>
        <v>TERRESTRE</v>
      </c>
      <c r="X871" s="99" t="s">
        <v>1182</v>
      </c>
      <c r="Y871" s="99">
        <v>1</v>
      </c>
      <c r="Z871" s="102">
        <f>IF(T871="SOPORTE_TELEFÓNICO",'TARIFAS 2025'!$B$14,IF(V871="PRINCIPAL",'TARIFAS 2025'!$B$11,IF(V871="INTERMEDIA",'TARIFAS 2025'!$C$11,IF(V871="LEJANA",'TARIFAS 2025'!$D$11))))</f>
        <v>31419</v>
      </c>
      <c r="AA871" s="102">
        <f t="shared" si="13"/>
        <v>31419</v>
      </c>
      <c r="AB871" s="91"/>
      <c r="AC871" s="91"/>
      <c r="AD871" s="91"/>
      <c r="AE871" s="91"/>
      <c r="AF871" s="91"/>
      <c r="AG871" s="91"/>
      <c r="AH871" s="91"/>
      <c r="AI871" s="91"/>
      <c r="AJ871" s="91"/>
      <c r="AK871" s="91"/>
      <c r="AL871" s="91"/>
      <c r="AM871" s="91"/>
      <c r="AN871" s="91"/>
      <c r="AO871" s="91"/>
      <c r="AP871" s="91"/>
      <c r="AQ871" s="91"/>
      <c r="AR871" s="91"/>
      <c r="AS871" s="91"/>
      <c r="AT871" s="91"/>
      <c r="AU871" s="91"/>
      <c r="AV871" s="91"/>
      <c r="AW871" s="91"/>
      <c r="AX871" s="91"/>
      <c r="AY871" s="91"/>
      <c r="AZ871" s="91"/>
      <c r="BA871" s="91"/>
      <c r="BB871" s="91"/>
      <c r="BC871" s="91"/>
      <c r="BD871" s="91"/>
      <c r="BE871" s="91"/>
      <c r="BF871" s="91"/>
      <c r="BG871" s="91"/>
    </row>
    <row r="872" spans="1:59" ht="15.6" x14ac:dyDescent="0.3">
      <c r="A872" s="99" t="s">
        <v>89</v>
      </c>
      <c r="B872" s="100" t="str">
        <f>VLOOKUP(A872,'CENTROS DE COSTOS'!A:D,2,0)</f>
        <v>0036-0001</v>
      </c>
      <c r="C872" s="100" t="str">
        <f>VLOOKUP(A872,'CENTROS DE COSTOS'!A:D,3,0)</f>
        <v>Wompi Costa</v>
      </c>
      <c r="D872" s="99">
        <v>23001</v>
      </c>
      <c r="E872" s="99">
        <v>3099775</v>
      </c>
      <c r="F872" s="99">
        <v>49202</v>
      </c>
      <c r="G872" s="100" t="s">
        <v>33</v>
      </c>
      <c r="H872" s="99" t="s">
        <v>276</v>
      </c>
      <c r="I872" s="99" t="s">
        <v>89</v>
      </c>
      <c r="J872" s="99" t="s">
        <v>6356</v>
      </c>
      <c r="K872" s="100" t="s">
        <v>1170</v>
      </c>
      <c r="L872" s="99" t="s">
        <v>7902</v>
      </c>
      <c r="M872" s="101">
        <v>45995.333333333343</v>
      </c>
      <c r="N872" s="101">
        <v>46003.472222222219</v>
      </c>
      <c r="O872" s="100" t="s">
        <v>35</v>
      </c>
      <c r="P872" s="100" t="s">
        <v>35</v>
      </c>
      <c r="Q872" s="99" t="s">
        <v>1414</v>
      </c>
      <c r="R872" s="99" t="s">
        <v>1415</v>
      </c>
      <c r="S872" s="99" t="s">
        <v>9984</v>
      </c>
      <c r="T872" s="99" t="s">
        <v>1172</v>
      </c>
      <c r="U872" s="99" t="s">
        <v>1846</v>
      </c>
      <c r="V872" s="100" t="str">
        <f>VLOOKUP(D872,TIPOLOGIA!A:F,5,0)</f>
        <v>PRINCIPAL</v>
      </c>
      <c r="W872" s="100" t="str">
        <f>VLOOKUP(D872,TIPOLOGIA!A:F,6,0)</f>
        <v>TERRESTRE</v>
      </c>
      <c r="X872" s="99" t="s">
        <v>1421</v>
      </c>
      <c r="Y872" s="99">
        <v>1</v>
      </c>
      <c r="Z872" s="102">
        <f>IF(T872="SOPORTE_TELEFÓNICO",'TARIFAS 2025'!$B$14,IF(V872="PRINCIPAL",'TARIFAS 2025'!$B$11,IF(V872="INTERMEDIA",'TARIFAS 2025'!$C$11,IF(V872="LEJANA",'TARIFAS 2025'!$D$11))))</f>
        <v>31419</v>
      </c>
      <c r="AA872" s="102">
        <f t="shared" si="13"/>
        <v>31419</v>
      </c>
      <c r="AB872" s="91"/>
      <c r="AC872" s="91"/>
      <c r="AD872" s="91"/>
      <c r="AE872" s="91"/>
      <c r="AF872" s="91"/>
      <c r="AG872" s="91"/>
      <c r="AH872" s="91"/>
      <c r="AI872" s="91"/>
      <c r="AJ872" s="91"/>
      <c r="AK872" s="91"/>
      <c r="AL872" s="91"/>
      <c r="AM872" s="91"/>
      <c r="AN872" s="91"/>
      <c r="AO872" s="91"/>
      <c r="AP872" s="91"/>
      <c r="AQ872" s="91"/>
      <c r="AR872" s="91"/>
      <c r="AS872" s="91"/>
      <c r="AT872" s="91"/>
      <c r="AU872" s="91"/>
      <c r="AV872" s="91"/>
      <c r="AW872" s="91"/>
      <c r="AX872" s="91"/>
      <c r="AY872" s="91"/>
      <c r="AZ872" s="91"/>
      <c r="BA872" s="91"/>
      <c r="BB872" s="91"/>
      <c r="BC872" s="91"/>
      <c r="BD872" s="91"/>
      <c r="BE872" s="91"/>
      <c r="BF872" s="91"/>
      <c r="BG872" s="91"/>
    </row>
    <row r="873" spans="1:59" ht="15.6" x14ac:dyDescent="0.3">
      <c r="A873" s="99" t="s">
        <v>86</v>
      </c>
      <c r="B873" s="100" t="str">
        <f>VLOOKUP(A873,'CENTROS DE COSTOS'!A:D,2,0)</f>
        <v>0036-0002</v>
      </c>
      <c r="C873" s="100" t="str">
        <f>VLOOKUP(A873,'CENTROS DE COSTOS'!A:D,3,0)</f>
        <v>Wompi Eje Cafetero</v>
      </c>
      <c r="D873" s="99">
        <v>17001</v>
      </c>
      <c r="E873" s="99">
        <v>3107312</v>
      </c>
      <c r="F873" s="99">
        <v>15643</v>
      </c>
      <c r="G873" s="100" t="s">
        <v>33</v>
      </c>
      <c r="H873" s="99" t="s">
        <v>126</v>
      </c>
      <c r="I873" s="99" t="s">
        <v>86</v>
      </c>
      <c r="J873" s="99" t="s">
        <v>6357</v>
      </c>
      <c r="K873" s="100" t="s">
        <v>1170</v>
      </c>
      <c r="L873" s="99" t="s">
        <v>7903</v>
      </c>
      <c r="M873" s="101">
        <v>45996.429861111108</v>
      </c>
      <c r="N873" s="101">
        <v>46003.473611111112</v>
      </c>
      <c r="O873" s="100" t="s">
        <v>35</v>
      </c>
      <c r="P873" s="100" t="s">
        <v>35</v>
      </c>
      <c r="Q873" s="99" t="s">
        <v>1414</v>
      </c>
      <c r="R873" s="99" t="s">
        <v>1415</v>
      </c>
      <c r="S873" s="99" t="s">
        <v>9985</v>
      </c>
      <c r="T873" s="99" t="s">
        <v>1172</v>
      </c>
      <c r="U873" s="99" t="s">
        <v>1842</v>
      </c>
      <c r="V873" s="100" t="str">
        <f>VLOOKUP(D873,TIPOLOGIA!A:F,5,0)</f>
        <v>PRINCIPAL</v>
      </c>
      <c r="W873" s="100" t="str">
        <f>VLOOKUP(D873,TIPOLOGIA!A:F,6,0)</f>
        <v>TERRESTRE</v>
      </c>
      <c r="X873" s="99" t="s">
        <v>1207</v>
      </c>
      <c r="Y873" s="99">
        <v>1</v>
      </c>
      <c r="Z873" s="102">
        <f>IF(T873="SOPORTE_TELEFÓNICO",'TARIFAS 2025'!$B$14,IF(V873="PRINCIPAL",'TARIFAS 2025'!$B$11,IF(V873="INTERMEDIA",'TARIFAS 2025'!$C$11,IF(V873="LEJANA",'TARIFAS 2025'!$D$11))))</f>
        <v>31419</v>
      </c>
      <c r="AA873" s="102">
        <f t="shared" si="13"/>
        <v>31419</v>
      </c>
      <c r="AB873" s="91"/>
      <c r="AC873" s="91"/>
      <c r="AD873" s="91"/>
      <c r="AE873" s="91"/>
      <c r="AF873" s="91"/>
      <c r="AG873" s="91"/>
      <c r="AH873" s="91"/>
      <c r="AI873" s="91"/>
      <c r="AJ873" s="91"/>
      <c r="AK873" s="91"/>
      <c r="AL873" s="91"/>
      <c r="AM873" s="91"/>
      <c r="AN873" s="91"/>
      <c r="AO873" s="91"/>
      <c r="AP873" s="91"/>
      <c r="AQ873" s="91"/>
      <c r="AR873" s="91"/>
      <c r="AS873" s="91"/>
      <c r="AT873" s="91"/>
      <c r="AU873" s="91"/>
      <c r="AV873" s="91"/>
      <c r="AW873" s="91"/>
      <c r="AX873" s="91"/>
      <c r="AY873" s="91"/>
      <c r="AZ873" s="91"/>
      <c r="BA873" s="91"/>
      <c r="BB873" s="91"/>
      <c r="BC873" s="91"/>
      <c r="BD873" s="91"/>
      <c r="BE873" s="91"/>
      <c r="BF873" s="91"/>
      <c r="BG873" s="91"/>
    </row>
    <row r="874" spans="1:59" ht="15.6" x14ac:dyDescent="0.3">
      <c r="A874" s="99" t="s">
        <v>85</v>
      </c>
      <c r="B874" s="100" t="str">
        <f>VLOOKUP(A874,'CENTROS DE COSTOS'!A:D,2,0)</f>
        <v>0036-0006</v>
      </c>
      <c r="C874" s="100" t="str">
        <f>VLOOKUP(A874,'CENTROS DE COSTOS'!A:D,3,0)</f>
        <v>Wompi Oriente</v>
      </c>
      <c r="D874" s="99">
        <v>73001</v>
      </c>
      <c r="E874" s="99">
        <v>3107840</v>
      </c>
      <c r="F874" s="99">
        <v>38939</v>
      </c>
      <c r="G874" s="100" t="s">
        <v>33</v>
      </c>
      <c r="H874" s="99" t="s">
        <v>1056</v>
      </c>
      <c r="I874" s="99" t="s">
        <v>85</v>
      </c>
      <c r="J874" s="99" t="s">
        <v>6358</v>
      </c>
      <c r="K874" s="100" t="s">
        <v>1170</v>
      </c>
      <c r="L874" s="99" t="s">
        <v>7904</v>
      </c>
      <c r="M874" s="101">
        <v>45996.472916666673</v>
      </c>
      <c r="N874" s="101">
        <v>46003.474999999999</v>
      </c>
      <c r="O874" s="100" t="s">
        <v>35</v>
      </c>
      <c r="P874" s="100" t="s">
        <v>35</v>
      </c>
      <c r="Q874" s="99" t="s">
        <v>1424</v>
      </c>
      <c r="R874" s="99" t="s">
        <v>1425</v>
      </c>
      <c r="S874" s="99" t="s">
        <v>9986</v>
      </c>
      <c r="T874" s="99" t="s">
        <v>1172</v>
      </c>
      <c r="U874" s="99"/>
      <c r="V874" s="100" t="str">
        <f>VLOOKUP(D874,TIPOLOGIA!A:F,5,0)</f>
        <v>PRINCIPAL</v>
      </c>
      <c r="W874" s="100" t="str">
        <f>VLOOKUP(D874,TIPOLOGIA!A:F,6,0)</f>
        <v>TERRESTRE</v>
      </c>
      <c r="X874" s="99" t="s">
        <v>1308</v>
      </c>
      <c r="Y874" s="99">
        <v>1</v>
      </c>
      <c r="Z874" s="102">
        <f>IF(T874="SOPORTE_TELEFÓNICO",'TARIFAS 2025'!$B$14,IF(V874="PRINCIPAL",'TARIFAS 2025'!$B$11,IF(V874="INTERMEDIA",'TARIFAS 2025'!$C$11,IF(V874="LEJANA",'TARIFAS 2025'!$D$11))))</f>
        <v>31419</v>
      </c>
      <c r="AA874" s="102">
        <f t="shared" si="13"/>
        <v>31419</v>
      </c>
      <c r="AB874" s="91"/>
      <c r="AC874" s="91"/>
      <c r="AD874" s="91"/>
      <c r="AE874" s="91"/>
      <c r="AF874" s="91"/>
      <c r="AG874" s="91"/>
      <c r="AH874" s="91"/>
      <c r="AI874" s="91"/>
      <c r="AJ874" s="91"/>
      <c r="AK874" s="91"/>
      <c r="AL874" s="91"/>
      <c r="AM874" s="91"/>
      <c r="AN874" s="91"/>
      <c r="AO874" s="91"/>
      <c r="AP874" s="91"/>
      <c r="AQ874" s="91"/>
      <c r="AR874" s="91"/>
      <c r="AS874" s="91"/>
      <c r="AT874" s="91"/>
      <c r="AU874" s="91"/>
      <c r="AV874" s="91"/>
      <c r="AW874" s="91"/>
      <c r="AX874" s="91"/>
      <c r="AY874" s="91"/>
      <c r="AZ874" s="91"/>
      <c r="BA874" s="91"/>
      <c r="BB874" s="91"/>
      <c r="BC874" s="91"/>
      <c r="BD874" s="91"/>
      <c r="BE874" s="91"/>
      <c r="BF874" s="91"/>
      <c r="BG874" s="91"/>
    </row>
    <row r="875" spans="1:59" ht="15.6" x14ac:dyDescent="0.3">
      <c r="A875" s="99" t="s">
        <v>71</v>
      </c>
      <c r="B875" s="100" t="str">
        <f>VLOOKUP(A875,'CENTROS DE COSTOS'!A:D,2,0)</f>
        <v>0036-0004</v>
      </c>
      <c r="C875" s="100" t="str">
        <f>VLOOKUP(A875,'CENTROS DE COSTOS'!A:D,3,0)</f>
        <v>Wompi Centro</v>
      </c>
      <c r="D875" s="99">
        <v>11001</v>
      </c>
      <c r="E875" s="99">
        <v>3116526</v>
      </c>
      <c r="F875" s="99">
        <v>60881</v>
      </c>
      <c r="G875" s="100" t="s">
        <v>33</v>
      </c>
      <c r="H875" s="99" t="s">
        <v>618</v>
      </c>
      <c r="I875" s="99" t="s">
        <v>71</v>
      </c>
      <c r="J875" s="99" t="s">
        <v>6359</v>
      </c>
      <c r="K875" s="100" t="s">
        <v>1170</v>
      </c>
      <c r="L875" s="99" t="s">
        <v>7905</v>
      </c>
      <c r="M875" s="101">
        <v>46000.570833333331</v>
      </c>
      <c r="N875" s="101">
        <v>46003.476388888892</v>
      </c>
      <c r="O875" s="100" t="s">
        <v>35</v>
      </c>
      <c r="P875" s="100" t="s">
        <v>35</v>
      </c>
      <c r="Q875" s="99" t="s">
        <v>1414</v>
      </c>
      <c r="R875" s="99" t="s">
        <v>1415</v>
      </c>
      <c r="S875" s="99" t="s">
        <v>9987</v>
      </c>
      <c r="T875" s="99" t="s">
        <v>1172</v>
      </c>
      <c r="U875" s="99" t="s">
        <v>1846</v>
      </c>
      <c r="V875" s="100" t="str">
        <f>VLOOKUP(D875,TIPOLOGIA!A:F,5,0)</f>
        <v>PRINCIPAL</v>
      </c>
      <c r="W875" s="100" t="str">
        <f>VLOOKUP(D875,TIPOLOGIA!A:F,6,0)</f>
        <v>TERRESTRE</v>
      </c>
      <c r="X875" s="99" t="s">
        <v>1191</v>
      </c>
      <c r="Y875" s="99">
        <v>1</v>
      </c>
      <c r="Z875" s="102">
        <f>IF(T875="SOPORTE_TELEFÓNICO",'TARIFAS 2025'!$B$14,IF(V875="PRINCIPAL",'TARIFAS 2025'!$B$11,IF(V875="INTERMEDIA",'TARIFAS 2025'!$C$11,IF(V875="LEJANA",'TARIFAS 2025'!$D$11))))</f>
        <v>31419</v>
      </c>
      <c r="AA875" s="102">
        <f t="shared" si="13"/>
        <v>31419</v>
      </c>
      <c r="AB875" s="91"/>
      <c r="AC875" s="91"/>
      <c r="AD875" s="91"/>
      <c r="AE875" s="91"/>
      <c r="AF875" s="91"/>
      <c r="AG875" s="91"/>
      <c r="AH875" s="91"/>
      <c r="AI875" s="91"/>
      <c r="AJ875" s="91"/>
      <c r="AK875" s="91"/>
      <c r="AL875" s="91"/>
      <c r="AM875" s="91"/>
      <c r="AN875" s="91"/>
      <c r="AO875" s="91"/>
      <c r="AP875" s="91"/>
      <c r="AQ875" s="91"/>
      <c r="AR875" s="91"/>
      <c r="AS875" s="91"/>
      <c r="AT875" s="91"/>
      <c r="AU875" s="91"/>
      <c r="AV875" s="91"/>
      <c r="AW875" s="91"/>
      <c r="AX875" s="91"/>
      <c r="AY875" s="91"/>
      <c r="AZ875" s="91"/>
      <c r="BA875" s="91"/>
      <c r="BB875" s="91"/>
      <c r="BC875" s="91"/>
      <c r="BD875" s="91"/>
      <c r="BE875" s="91"/>
      <c r="BF875" s="91"/>
      <c r="BG875" s="91"/>
    </row>
    <row r="876" spans="1:59" ht="15.6" x14ac:dyDescent="0.3">
      <c r="A876" s="99" t="s">
        <v>85</v>
      </c>
      <c r="B876" s="100" t="str">
        <f>VLOOKUP(A876,'CENTROS DE COSTOS'!A:D,2,0)</f>
        <v>0036-0006</v>
      </c>
      <c r="C876" s="100" t="str">
        <f>VLOOKUP(A876,'CENTROS DE COSTOS'!A:D,3,0)</f>
        <v>Wompi Oriente</v>
      </c>
      <c r="D876" s="99">
        <v>73001</v>
      </c>
      <c r="E876" s="99">
        <v>3108337</v>
      </c>
      <c r="F876" s="99">
        <v>54471</v>
      </c>
      <c r="G876" s="100" t="s">
        <v>33</v>
      </c>
      <c r="H876" s="99" t="s">
        <v>1056</v>
      </c>
      <c r="I876" s="99" t="s">
        <v>85</v>
      </c>
      <c r="J876" s="99" t="s">
        <v>6360</v>
      </c>
      <c r="K876" s="100" t="s">
        <v>1170</v>
      </c>
      <c r="L876" s="99" t="s">
        <v>7906</v>
      </c>
      <c r="M876" s="101">
        <v>45996.512499999997</v>
      </c>
      <c r="N876" s="101">
        <v>46003.477777777778</v>
      </c>
      <c r="O876" s="100" t="s">
        <v>35</v>
      </c>
      <c r="P876" s="100" t="s">
        <v>35</v>
      </c>
      <c r="Q876" s="99" t="s">
        <v>1414</v>
      </c>
      <c r="R876" s="99" t="s">
        <v>1415</v>
      </c>
      <c r="S876" s="99" t="s">
        <v>9988</v>
      </c>
      <c r="T876" s="99" t="s">
        <v>1172</v>
      </c>
      <c r="U876" s="99" t="s">
        <v>1845</v>
      </c>
      <c r="V876" s="100" t="str">
        <f>VLOOKUP(D876,TIPOLOGIA!A:F,5,0)</f>
        <v>PRINCIPAL</v>
      </c>
      <c r="W876" s="100" t="str">
        <f>VLOOKUP(D876,TIPOLOGIA!A:F,6,0)</f>
        <v>TERRESTRE</v>
      </c>
      <c r="X876" s="99" t="s">
        <v>1308</v>
      </c>
      <c r="Y876" s="99">
        <v>1</v>
      </c>
      <c r="Z876" s="102">
        <f>IF(T876="SOPORTE_TELEFÓNICO",'TARIFAS 2025'!$B$14,IF(V876="PRINCIPAL",'TARIFAS 2025'!$B$11,IF(V876="INTERMEDIA",'TARIFAS 2025'!$C$11,IF(V876="LEJANA",'TARIFAS 2025'!$D$11))))</f>
        <v>31419</v>
      </c>
      <c r="AA876" s="102">
        <f t="shared" si="13"/>
        <v>31419</v>
      </c>
      <c r="AB876" s="91"/>
      <c r="AC876" s="91"/>
      <c r="AD876" s="91"/>
      <c r="AE876" s="91"/>
      <c r="AF876" s="91"/>
      <c r="AG876" s="91"/>
      <c r="AH876" s="91"/>
      <c r="AI876" s="91"/>
      <c r="AJ876" s="91"/>
      <c r="AK876" s="91"/>
      <c r="AL876" s="91"/>
      <c r="AM876" s="91"/>
      <c r="AN876" s="91"/>
      <c r="AO876" s="91"/>
      <c r="AP876" s="91"/>
      <c r="AQ876" s="91"/>
      <c r="AR876" s="91"/>
      <c r="AS876" s="91"/>
      <c r="AT876" s="91"/>
      <c r="AU876" s="91"/>
      <c r="AV876" s="91"/>
      <c r="AW876" s="91"/>
      <c r="AX876" s="91"/>
      <c r="AY876" s="91"/>
      <c r="AZ876" s="91"/>
      <c r="BA876" s="91"/>
      <c r="BB876" s="91"/>
      <c r="BC876" s="91"/>
      <c r="BD876" s="91"/>
      <c r="BE876" s="91"/>
      <c r="BF876" s="91"/>
      <c r="BG876" s="91"/>
    </row>
    <row r="877" spans="1:59" ht="15.6" x14ac:dyDescent="0.3">
      <c r="A877" s="99" t="s">
        <v>85</v>
      </c>
      <c r="B877" s="100" t="str">
        <f>VLOOKUP(A877,'CENTROS DE COSTOS'!A:D,2,0)</f>
        <v>0036-0006</v>
      </c>
      <c r="C877" s="100" t="str">
        <f>VLOOKUP(A877,'CENTROS DE COSTOS'!A:D,3,0)</f>
        <v>Wompi Oriente</v>
      </c>
      <c r="D877" s="99">
        <v>73001</v>
      </c>
      <c r="E877" s="99">
        <v>3108521</v>
      </c>
      <c r="F877" s="99">
        <v>65322</v>
      </c>
      <c r="G877" s="100" t="s">
        <v>33</v>
      </c>
      <c r="H877" s="99" t="s">
        <v>1056</v>
      </c>
      <c r="I877" s="99" t="s">
        <v>85</v>
      </c>
      <c r="J877" s="99" t="s">
        <v>6361</v>
      </c>
      <c r="K877" s="100" t="s">
        <v>1170</v>
      </c>
      <c r="L877" s="99" t="s">
        <v>7907</v>
      </c>
      <c r="M877" s="101">
        <v>45996.510416666657</v>
      </c>
      <c r="N877" s="101">
        <v>46003.478472222218</v>
      </c>
      <c r="O877" s="100" t="s">
        <v>35</v>
      </c>
      <c r="P877" s="100" t="s">
        <v>35</v>
      </c>
      <c r="Q877" s="99" t="s">
        <v>1414</v>
      </c>
      <c r="R877" s="99" t="s">
        <v>1415</v>
      </c>
      <c r="S877" s="99" t="s">
        <v>9989</v>
      </c>
      <c r="T877" s="99" t="s">
        <v>1172</v>
      </c>
      <c r="U877" s="99" t="s">
        <v>1844</v>
      </c>
      <c r="V877" s="100" t="str">
        <f>VLOOKUP(D877,TIPOLOGIA!A:F,5,0)</f>
        <v>PRINCIPAL</v>
      </c>
      <c r="W877" s="100" t="str">
        <f>VLOOKUP(D877,TIPOLOGIA!A:F,6,0)</f>
        <v>TERRESTRE</v>
      </c>
      <c r="X877" s="99" t="s">
        <v>1308</v>
      </c>
      <c r="Y877" s="99">
        <v>1</v>
      </c>
      <c r="Z877" s="102">
        <f>IF(T877="SOPORTE_TELEFÓNICO",'TARIFAS 2025'!$B$14,IF(V877="PRINCIPAL",'TARIFAS 2025'!$B$11,IF(V877="INTERMEDIA",'TARIFAS 2025'!$C$11,IF(V877="LEJANA",'TARIFAS 2025'!$D$11))))</f>
        <v>31419</v>
      </c>
      <c r="AA877" s="102">
        <f t="shared" si="13"/>
        <v>31419</v>
      </c>
      <c r="AB877" s="91"/>
      <c r="AC877" s="91"/>
      <c r="AD877" s="91"/>
      <c r="AE877" s="91"/>
      <c r="AF877" s="91"/>
      <c r="AG877" s="91"/>
      <c r="AH877" s="91"/>
      <c r="AI877" s="91"/>
      <c r="AJ877" s="91"/>
      <c r="AK877" s="91"/>
      <c r="AL877" s="91"/>
      <c r="AM877" s="91"/>
      <c r="AN877" s="91"/>
      <c r="AO877" s="91"/>
      <c r="AP877" s="91"/>
      <c r="AQ877" s="91"/>
      <c r="AR877" s="91"/>
      <c r="AS877" s="91"/>
      <c r="AT877" s="91"/>
      <c r="AU877" s="91"/>
      <c r="AV877" s="91"/>
      <c r="AW877" s="91"/>
      <c r="AX877" s="91"/>
      <c r="AY877" s="91"/>
      <c r="AZ877" s="91"/>
      <c r="BA877" s="91"/>
      <c r="BB877" s="91"/>
      <c r="BC877" s="91"/>
      <c r="BD877" s="91"/>
      <c r="BE877" s="91"/>
      <c r="BF877" s="91"/>
      <c r="BG877" s="91"/>
    </row>
    <row r="878" spans="1:59" ht="15.6" x14ac:dyDescent="0.3">
      <c r="A878" s="99" t="s">
        <v>92</v>
      </c>
      <c r="B878" s="100" t="str">
        <f>VLOOKUP(A878,'CENTROS DE COSTOS'!A:D,2,0)</f>
        <v>0036-0002</v>
      </c>
      <c r="C878" s="100" t="str">
        <f>VLOOKUP(A878,'CENTROS DE COSTOS'!A:D,3,0)</f>
        <v>Wompi Eje Cafetero</v>
      </c>
      <c r="D878" s="99">
        <v>66001</v>
      </c>
      <c r="E878" s="99">
        <v>3129178</v>
      </c>
      <c r="F878" s="99">
        <v>74874</v>
      </c>
      <c r="G878" s="100" t="s">
        <v>33</v>
      </c>
      <c r="H878" s="99" t="s">
        <v>458</v>
      </c>
      <c r="I878" s="99" t="s">
        <v>92</v>
      </c>
      <c r="J878" s="99" t="s">
        <v>6362</v>
      </c>
      <c r="K878" s="100" t="s">
        <v>1170</v>
      </c>
      <c r="L878" s="99" t="s">
        <v>7908</v>
      </c>
      <c r="M878" s="101">
        <v>46002.674305555563</v>
      </c>
      <c r="N878" s="101">
        <v>46003.484027777777</v>
      </c>
      <c r="O878" s="100" t="s">
        <v>35</v>
      </c>
      <c r="P878" s="100" t="s">
        <v>35</v>
      </c>
      <c r="Q878" s="99" t="s">
        <v>1414</v>
      </c>
      <c r="R878" s="99" t="s">
        <v>1415</v>
      </c>
      <c r="S878" s="99" t="s">
        <v>9990</v>
      </c>
      <c r="T878" s="99" t="s">
        <v>1172</v>
      </c>
      <c r="U878" s="99" t="s">
        <v>1847</v>
      </c>
      <c r="V878" s="100" t="str">
        <f>VLOOKUP(D878,TIPOLOGIA!A:F,5,0)</f>
        <v>PRINCIPAL</v>
      </c>
      <c r="W878" s="100" t="str">
        <f>VLOOKUP(D878,TIPOLOGIA!A:F,6,0)</f>
        <v>TERRESTRE</v>
      </c>
      <c r="X878" s="99" t="s">
        <v>1193</v>
      </c>
      <c r="Y878" s="99">
        <v>1</v>
      </c>
      <c r="Z878" s="102">
        <f>IF(T878="SOPORTE_TELEFÓNICO",'TARIFAS 2025'!$B$14,IF(V878="PRINCIPAL",'TARIFAS 2025'!$B$11,IF(V878="INTERMEDIA",'TARIFAS 2025'!$C$11,IF(V878="LEJANA",'TARIFAS 2025'!$D$11))))</f>
        <v>31419</v>
      </c>
      <c r="AA878" s="102">
        <f t="shared" si="13"/>
        <v>31419</v>
      </c>
      <c r="AB878" s="91"/>
      <c r="AC878" s="91"/>
      <c r="AD878" s="91"/>
      <c r="AE878" s="91"/>
      <c r="AF878" s="91"/>
      <c r="AG878" s="91"/>
      <c r="AH878" s="91"/>
      <c r="AI878" s="91"/>
      <c r="AJ878" s="91"/>
      <c r="AK878" s="91"/>
      <c r="AL878" s="91"/>
      <c r="AM878" s="91"/>
      <c r="AN878" s="91"/>
      <c r="AO878" s="91"/>
      <c r="AP878" s="91"/>
      <c r="AQ878" s="91"/>
      <c r="AR878" s="91"/>
      <c r="AS878" s="91"/>
      <c r="AT878" s="91"/>
      <c r="AU878" s="91"/>
      <c r="AV878" s="91"/>
      <c r="AW878" s="91"/>
      <c r="AX878" s="91"/>
      <c r="AY878" s="91"/>
      <c r="AZ878" s="91"/>
      <c r="BA878" s="91"/>
      <c r="BB878" s="91"/>
      <c r="BC878" s="91"/>
      <c r="BD878" s="91"/>
      <c r="BE878" s="91"/>
      <c r="BF878" s="91"/>
      <c r="BG878" s="91"/>
    </row>
    <row r="879" spans="1:59" ht="15.6" x14ac:dyDescent="0.3">
      <c r="A879" s="99" t="s">
        <v>71</v>
      </c>
      <c r="B879" s="100" t="str">
        <f>VLOOKUP(A879,'CENTROS DE COSTOS'!A:D,2,0)</f>
        <v>0036-0004</v>
      </c>
      <c r="C879" s="100" t="str">
        <f>VLOOKUP(A879,'CENTROS DE COSTOS'!A:D,3,0)</f>
        <v>Wompi Centro</v>
      </c>
      <c r="D879" s="99">
        <v>11001</v>
      </c>
      <c r="E879" s="99">
        <v>3126867</v>
      </c>
      <c r="F879" s="99">
        <v>50846</v>
      </c>
      <c r="G879" s="100" t="s">
        <v>33</v>
      </c>
      <c r="H879" s="99" t="s">
        <v>618</v>
      </c>
      <c r="I879" s="99" t="s">
        <v>1270</v>
      </c>
      <c r="J879" s="99" t="s">
        <v>6363</v>
      </c>
      <c r="K879" s="100" t="s">
        <v>1170</v>
      </c>
      <c r="L879" s="99" t="s">
        <v>7909</v>
      </c>
      <c r="M879" s="101">
        <v>46002.463194444441</v>
      </c>
      <c r="N879" s="101">
        <v>46003.48541666667</v>
      </c>
      <c r="O879" s="100" t="s">
        <v>35</v>
      </c>
      <c r="P879" s="100" t="s">
        <v>35</v>
      </c>
      <c r="Q879" s="99" t="s">
        <v>1414</v>
      </c>
      <c r="R879" s="99" t="s">
        <v>1415</v>
      </c>
      <c r="S879" s="99" t="s">
        <v>9991</v>
      </c>
      <c r="T879" s="99" t="s">
        <v>1172</v>
      </c>
      <c r="U879" s="99" t="s">
        <v>1846</v>
      </c>
      <c r="V879" s="100" t="str">
        <f>VLOOKUP(D879,TIPOLOGIA!A:F,5,0)</f>
        <v>PRINCIPAL</v>
      </c>
      <c r="W879" s="100" t="str">
        <f>VLOOKUP(D879,TIPOLOGIA!A:F,6,0)</f>
        <v>TERRESTRE</v>
      </c>
      <c r="X879" s="99" t="s">
        <v>1197</v>
      </c>
      <c r="Y879" s="99">
        <v>1</v>
      </c>
      <c r="Z879" s="102">
        <f>IF(T879="SOPORTE_TELEFÓNICO",'TARIFAS 2025'!$B$14,IF(V879="PRINCIPAL",'TARIFAS 2025'!$B$11,IF(V879="INTERMEDIA",'TARIFAS 2025'!$C$11,IF(V879="LEJANA",'TARIFAS 2025'!$D$11))))</f>
        <v>31419</v>
      </c>
      <c r="AA879" s="102">
        <f t="shared" si="13"/>
        <v>31419</v>
      </c>
      <c r="AB879" s="91"/>
      <c r="AC879" s="91"/>
      <c r="AD879" s="91"/>
      <c r="AE879" s="91"/>
      <c r="AF879" s="91"/>
      <c r="AG879" s="91"/>
      <c r="AH879" s="91"/>
      <c r="AI879" s="91"/>
      <c r="AJ879" s="91"/>
      <c r="AK879" s="91"/>
      <c r="AL879" s="91"/>
      <c r="AM879" s="91"/>
      <c r="AN879" s="91"/>
      <c r="AO879" s="91"/>
      <c r="AP879" s="91"/>
      <c r="AQ879" s="91"/>
      <c r="AR879" s="91"/>
      <c r="AS879" s="91"/>
      <c r="AT879" s="91"/>
      <c r="AU879" s="91"/>
      <c r="AV879" s="91"/>
      <c r="AW879" s="91"/>
      <c r="AX879" s="91"/>
      <c r="AY879" s="91"/>
      <c r="AZ879" s="91"/>
      <c r="BA879" s="91"/>
      <c r="BB879" s="91"/>
      <c r="BC879" s="91"/>
      <c r="BD879" s="91"/>
      <c r="BE879" s="91"/>
      <c r="BF879" s="91"/>
      <c r="BG879" s="91"/>
    </row>
    <row r="880" spans="1:59" ht="15.6" x14ac:dyDescent="0.3">
      <c r="A880" s="99" t="s">
        <v>89</v>
      </c>
      <c r="B880" s="100" t="str">
        <f>VLOOKUP(A880,'CENTROS DE COSTOS'!A:D,2,0)</f>
        <v>0036-0001</v>
      </c>
      <c r="C880" s="100" t="str">
        <f>VLOOKUP(A880,'CENTROS DE COSTOS'!A:D,3,0)</f>
        <v>Wompi Costa</v>
      </c>
      <c r="D880" s="99">
        <v>23001</v>
      </c>
      <c r="E880" s="99">
        <v>3096114</v>
      </c>
      <c r="F880" s="99">
        <v>74526</v>
      </c>
      <c r="G880" s="100" t="s">
        <v>33</v>
      </c>
      <c r="H880" s="99" t="s">
        <v>276</v>
      </c>
      <c r="I880" s="99" t="s">
        <v>89</v>
      </c>
      <c r="J880" s="99" t="s">
        <v>6364</v>
      </c>
      <c r="K880" s="100" t="s">
        <v>1170</v>
      </c>
      <c r="L880" s="99" t="s">
        <v>7910</v>
      </c>
      <c r="M880" s="101">
        <v>45994.428472222222</v>
      </c>
      <c r="N880" s="101">
        <v>46003.486805555563</v>
      </c>
      <c r="O880" s="100" t="s">
        <v>35</v>
      </c>
      <c r="P880" s="100" t="s">
        <v>35</v>
      </c>
      <c r="Q880" s="99" t="s">
        <v>1414</v>
      </c>
      <c r="R880" s="99" t="s">
        <v>1415</v>
      </c>
      <c r="S880" s="99" t="s">
        <v>9992</v>
      </c>
      <c r="T880" s="99" t="s">
        <v>1172</v>
      </c>
      <c r="U880" s="99" t="s">
        <v>1844</v>
      </c>
      <c r="V880" s="100" t="str">
        <f>VLOOKUP(D880,TIPOLOGIA!A:F,5,0)</f>
        <v>PRINCIPAL</v>
      </c>
      <c r="W880" s="100" t="str">
        <f>VLOOKUP(D880,TIPOLOGIA!A:F,6,0)</f>
        <v>TERRESTRE</v>
      </c>
      <c r="X880" s="99" t="s">
        <v>1421</v>
      </c>
      <c r="Y880" s="99">
        <v>1</v>
      </c>
      <c r="Z880" s="102">
        <f>IF(T880="SOPORTE_TELEFÓNICO",'TARIFAS 2025'!$B$14,IF(V880="PRINCIPAL",'TARIFAS 2025'!$B$11,IF(V880="INTERMEDIA",'TARIFAS 2025'!$C$11,IF(V880="LEJANA",'TARIFAS 2025'!$D$11))))</f>
        <v>31419</v>
      </c>
      <c r="AA880" s="102">
        <f t="shared" si="13"/>
        <v>31419</v>
      </c>
      <c r="AB880" s="91"/>
      <c r="AC880" s="91"/>
      <c r="AD880" s="91"/>
      <c r="AE880" s="91"/>
      <c r="AF880" s="91"/>
      <c r="AG880" s="91"/>
      <c r="AH880" s="91"/>
      <c r="AI880" s="91"/>
      <c r="AJ880" s="91"/>
      <c r="AK880" s="91"/>
      <c r="AL880" s="91"/>
      <c r="AM880" s="91"/>
      <c r="AN880" s="91"/>
      <c r="AO880" s="91"/>
      <c r="AP880" s="91"/>
      <c r="AQ880" s="91"/>
      <c r="AR880" s="91"/>
      <c r="AS880" s="91"/>
      <c r="AT880" s="91"/>
      <c r="AU880" s="91"/>
      <c r="AV880" s="91"/>
      <c r="AW880" s="91"/>
      <c r="AX880" s="91"/>
      <c r="AY880" s="91"/>
      <c r="AZ880" s="91"/>
      <c r="BA880" s="91"/>
      <c r="BB880" s="91"/>
      <c r="BC880" s="91"/>
      <c r="BD880" s="91"/>
      <c r="BE880" s="91"/>
      <c r="BF880" s="91"/>
      <c r="BG880" s="91"/>
    </row>
    <row r="881" spans="1:59" ht="15.6" x14ac:dyDescent="0.3">
      <c r="A881" s="99" t="s">
        <v>88</v>
      </c>
      <c r="B881" s="100" t="str">
        <f>VLOOKUP(A881,'CENTROS DE COSTOS'!A:D,2,0)</f>
        <v>0036-0005</v>
      </c>
      <c r="C881" s="100" t="str">
        <f>VLOOKUP(A881,'CENTROS DE COSTOS'!A:D,3,0)</f>
        <v>Wompi Noroccidente</v>
      </c>
      <c r="D881" s="99">
        <v>5001</v>
      </c>
      <c r="E881" s="99">
        <v>3108532</v>
      </c>
      <c r="F881" s="99">
        <v>79333</v>
      </c>
      <c r="G881" s="100" t="s">
        <v>33</v>
      </c>
      <c r="H881" s="99" t="s">
        <v>120</v>
      </c>
      <c r="I881" s="99" t="s">
        <v>88</v>
      </c>
      <c r="J881" s="99" t="s">
        <v>6365</v>
      </c>
      <c r="K881" s="100" t="s">
        <v>1170</v>
      </c>
      <c r="L881" s="99" t="s">
        <v>7911</v>
      </c>
      <c r="M881" s="101">
        <v>45996.517361111109</v>
      </c>
      <c r="N881" s="101">
        <v>46003.493750000001</v>
      </c>
      <c r="O881" s="100" t="s">
        <v>35</v>
      </c>
      <c r="P881" s="100" t="s">
        <v>35</v>
      </c>
      <c r="Q881" s="99" t="s">
        <v>1414</v>
      </c>
      <c r="R881" s="99" t="s">
        <v>1415</v>
      </c>
      <c r="S881" s="99" t="s">
        <v>9993</v>
      </c>
      <c r="T881" s="99" t="s">
        <v>1172</v>
      </c>
      <c r="U881" s="99" t="s">
        <v>1847</v>
      </c>
      <c r="V881" s="100" t="str">
        <f>VLOOKUP(D881,TIPOLOGIA!A:F,5,0)</f>
        <v>PRINCIPAL</v>
      </c>
      <c r="W881" s="100" t="str">
        <f>VLOOKUP(D881,TIPOLOGIA!A:F,6,0)</f>
        <v>TERRESTRE</v>
      </c>
      <c r="X881" s="99" t="s">
        <v>11201</v>
      </c>
      <c r="Y881" s="99">
        <v>1</v>
      </c>
      <c r="Z881" s="102">
        <f>IF(T881="SOPORTE_TELEFÓNICO",'TARIFAS 2025'!$B$14,IF(V881="PRINCIPAL",'TARIFAS 2025'!$B$11,IF(V881="INTERMEDIA",'TARIFAS 2025'!$C$11,IF(V881="LEJANA",'TARIFAS 2025'!$D$11))))</f>
        <v>31419</v>
      </c>
      <c r="AA881" s="102">
        <f t="shared" si="13"/>
        <v>31419</v>
      </c>
      <c r="AB881" s="91"/>
      <c r="AC881" s="91"/>
      <c r="AD881" s="91"/>
      <c r="AE881" s="91"/>
      <c r="AF881" s="91"/>
      <c r="AG881" s="91"/>
      <c r="AH881" s="91"/>
      <c r="AI881" s="91"/>
      <c r="AJ881" s="91"/>
      <c r="AK881" s="91"/>
      <c r="AL881" s="91"/>
      <c r="AM881" s="91"/>
      <c r="AN881" s="91"/>
      <c r="AO881" s="91"/>
      <c r="AP881" s="91"/>
      <c r="AQ881" s="91"/>
      <c r="AR881" s="91"/>
      <c r="AS881" s="91"/>
      <c r="AT881" s="91"/>
      <c r="AU881" s="91"/>
      <c r="AV881" s="91"/>
      <c r="AW881" s="91"/>
      <c r="AX881" s="91"/>
      <c r="AY881" s="91"/>
      <c r="AZ881" s="91"/>
      <c r="BA881" s="91"/>
      <c r="BB881" s="91"/>
      <c r="BC881" s="91"/>
      <c r="BD881" s="91"/>
      <c r="BE881" s="91"/>
      <c r="BF881" s="91"/>
      <c r="BG881" s="91"/>
    </row>
    <row r="882" spans="1:59" ht="15.6" x14ac:dyDescent="0.3">
      <c r="A882" s="99" t="s">
        <v>86</v>
      </c>
      <c r="B882" s="100" t="str">
        <f>VLOOKUP(A882,'CENTROS DE COSTOS'!A:D,2,0)</f>
        <v>0036-0002</v>
      </c>
      <c r="C882" s="100" t="str">
        <f>VLOOKUP(A882,'CENTROS DE COSTOS'!A:D,3,0)</f>
        <v>Wompi Eje Cafetero</v>
      </c>
      <c r="D882" s="99">
        <v>17662</v>
      </c>
      <c r="E882" s="99">
        <v>3077532</v>
      </c>
      <c r="F882" s="99">
        <v>10488</v>
      </c>
      <c r="G882" s="100" t="s">
        <v>33</v>
      </c>
      <c r="H882" s="99" t="s">
        <v>126</v>
      </c>
      <c r="I882" s="99" t="s">
        <v>459</v>
      </c>
      <c r="J882" s="99" t="s">
        <v>6366</v>
      </c>
      <c r="K882" s="100" t="s">
        <v>1170</v>
      </c>
      <c r="L882" s="99" t="s">
        <v>7912</v>
      </c>
      <c r="M882" s="101">
        <v>45989.672222222223</v>
      </c>
      <c r="N882" s="101">
        <v>46003.497916666667</v>
      </c>
      <c r="O882" s="100" t="s">
        <v>35</v>
      </c>
      <c r="P882" s="100" t="s">
        <v>35</v>
      </c>
      <c r="Q882" s="99" t="s">
        <v>1414</v>
      </c>
      <c r="R882" s="99" t="s">
        <v>1415</v>
      </c>
      <c r="S882" s="99" t="s">
        <v>9994</v>
      </c>
      <c r="T882" s="99" t="s">
        <v>1416</v>
      </c>
      <c r="U882" s="99" t="s">
        <v>1845</v>
      </c>
      <c r="V882" s="100" t="str">
        <f>VLOOKUP(D882,TIPOLOGIA!A:F,5,0)</f>
        <v>LEJANA</v>
      </c>
      <c r="W882" s="100" t="str">
        <f>VLOOKUP(D882,TIPOLOGIA!A:F,6,0)</f>
        <v>TERRESTRE</v>
      </c>
      <c r="X882" s="99" t="s">
        <v>1496</v>
      </c>
      <c r="Y882" s="99">
        <v>1</v>
      </c>
      <c r="Z882" s="102">
        <f>IF(T882="SOPORTE_TELEFÓNICO",'TARIFAS 2025'!$B$14,IF(V882="PRINCIPAL",'TARIFAS 2025'!$B$11,IF(V882="INTERMEDIA",'TARIFAS 2025'!$C$11,IF(V882="LEJANA",'TARIFAS 2025'!$D$11))))</f>
        <v>40250</v>
      </c>
      <c r="AA882" s="102">
        <f t="shared" si="13"/>
        <v>40250</v>
      </c>
      <c r="AB882" s="91"/>
      <c r="AC882" s="91"/>
      <c r="AD882" s="91"/>
      <c r="AE882" s="91"/>
      <c r="AF882" s="91"/>
      <c r="AG882" s="91"/>
      <c r="AH882" s="91"/>
      <c r="AI882" s="91"/>
      <c r="AJ882" s="91"/>
      <c r="AK882" s="91"/>
      <c r="AL882" s="91"/>
      <c r="AM882" s="91"/>
      <c r="AN882" s="91"/>
      <c r="AO882" s="91"/>
      <c r="AP882" s="91"/>
      <c r="AQ882" s="91"/>
      <c r="AR882" s="91"/>
      <c r="AS882" s="91"/>
      <c r="AT882" s="91"/>
      <c r="AU882" s="91"/>
      <c r="AV882" s="91"/>
      <c r="AW882" s="91"/>
      <c r="AX882" s="91"/>
      <c r="AY882" s="91"/>
      <c r="AZ882" s="91"/>
      <c r="BA882" s="91"/>
      <c r="BB882" s="91"/>
      <c r="BC882" s="91"/>
      <c r="BD882" s="91"/>
      <c r="BE882" s="91"/>
      <c r="BF882" s="91"/>
      <c r="BG882" s="91"/>
    </row>
    <row r="883" spans="1:59" ht="15.6" x14ac:dyDescent="0.3">
      <c r="A883" s="99" t="s">
        <v>80</v>
      </c>
      <c r="B883" s="100" t="str">
        <f>VLOOKUP(A883,'CENTROS DE COSTOS'!A:D,2,0)</f>
        <v>0036-0001</v>
      </c>
      <c r="C883" s="100" t="str">
        <f>VLOOKUP(A883,'CENTROS DE COSTOS'!A:D,3,0)</f>
        <v>Wompi Costa</v>
      </c>
      <c r="D883" s="99">
        <v>13001</v>
      </c>
      <c r="E883" s="99">
        <v>3114363</v>
      </c>
      <c r="F883" s="99">
        <v>17204</v>
      </c>
      <c r="G883" s="100" t="s">
        <v>33</v>
      </c>
      <c r="H883" s="99" t="s">
        <v>275</v>
      </c>
      <c r="I883" s="99" t="s">
        <v>80</v>
      </c>
      <c r="J883" s="99" t="s">
        <v>1392</v>
      </c>
      <c r="K883" s="100" t="s">
        <v>1170</v>
      </c>
      <c r="L883" s="99" t="s">
        <v>7913</v>
      </c>
      <c r="M883" s="101">
        <v>46000.414583333331</v>
      </c>
      <c r="N883" s="101">
        <v>46003.499305555553</v>
      </c>
      <c r="O883" s="100" t="s">
        <v>35</v>
      </c>
      <c r="P883" s="100" t="s">
        <v>35</v>
      </c>
      <c r="Q883" s="99" t="s">
        <v>1414</v>
      </c>
      <c r="R883" s="99" t="s">
        <v>1415</v>
      </c>
      <c r="S883" s="99" t="s">
        <v>9995</v>
      </c>
      <c r="T883" s="99" t="s">
        <v>1172</v>
      </c>
      <c r="U883" s="99" t="s">
        <v>1846</v>
      </c>
      <c r="V883" s="100" t="str">
        <f>VLOOKUP(D883,TIPOLOGIA!A:F,5,0)</f>
        <v>PRINCIPAL</v>
      </c>
      <c r="W883" s="100" t="str">
        <f>VLOOKUP(D883,TIPOLOGIA!A:F,6,0)</f>
        <v>TERRESTRE</v>
      </c>
      <c r="X883" s="99" t="s">
        <v>1228</v>
      </c>
      <c r="Y883" s="99">
        <v>1</v>
      </c>
      <c r="Z883" s="102">
        <f>IF(T883="SOPORTE_TELEFÓNICO",'TARIFAS 2025'!$B$14,IF(V883="PRINCIPAL",'TARIFAS 2025'!$B$11,IF(V883="INTERMEDIA",'TARIFAS 2025'!$C$11,IF(V883="LEJANA",'TARIFAS 2025'!$D$11))))</f>
        <v>31419</v>
      </c>
      <c r="AA883" s="102">
        <f t="shared" si="13"/>
        <v>31419</v>
      </c>
      <c r="AB883" s="91"/>
      <c r="AC883" s="91"/>
      <c r="AD883" s="91"/>
      <c r="AE883" s="91"/>
      <c r="AF883" s="91"/>
      <c r="AG883" s="91"/>
      <c r="AH883" s="91"/>
      <c r="AI883" s="91"/>
      <c r="AJ883" s="91"/>
      <c r="AK883" s="91"/>
      <c r="AL883" s="91"/>
      <c r="AM883" s="91"/>
      <c r="AN883" s="91"/>
      <c r="AO883" s="91"/>
      <c r="AP883" s="91"/>
      <c r="AQ883" s="91"/>
      <c r="AR883" s="91"/>
      <c r="AS883" s="91"/>
      <c r="AT883" s="91"/>
      <c r="AU883" s="91"/>
      <c r="AV883" s="91"/>
      <c r="AW883" s="91"/>
      <c r="AX883" s="91"/>
      <c r="AY883" s="91"/>
      <c r="AZ883" s="91"/>
      <c r="BA883" s="91"/>
      <c r="BB883" s="91"/>
      <c r="BC883" s="91"/>
      <c r="BD883" s="91"/>
      <c r="BE883" s="91"/>
      <c r="BF883" s="91"/>
      <c r="BG883" s="91"/>
    </row>
    <row r="884" spans="1:59" ht="15.6" x14ac:dyDescent="0.3">
      <c r="A884" s="99" t="s">
        <v>71</v>
      </c>
      <c r="B884" s="100" t="str">
        <f>VLOOKUP(A884,'CENTROS DE COSTOS'!A:D,2,0)</f>
        <v>0036-0004</v>
      </c>
      <c r="C884" s="100" t="str">
        <f>VLOOKUP(A884,'CENTROS DE COSTOS'!A:D,3,0)</f>
        <v>Wompi Centro</v>
      </c>
      <c r="D884" s="99">
        <v>11001</v>
      </c>
      <c r="E884" s="99">
        <v>3101950</v>
      </c>
      <c r="F884" s="99">
        <v>78067</v>
      </c>
      <c r="G884" s="100" t="s">
        <v>33</v>
      </c>
      <c r="H884" s="99" t="s">
        <v>618</v>
      </c>
      <c r="I884" s="99" t="s">
        <v>71</v>
      </c>
      <c r="J884" s="99" t="s">
        <v>6367</v>
      </c>
      <c r="K884" s="100" t="s">
        <v>1170</v>
      </c>
      <c r="L884" s="99" t="s">
        <v>7914</v>
      </c>
      <c r="M884" s="101">
        <v>45995.425000000003</v>
      </c>
      <c r="N884" s="101">
        <v>46003.501388888893</v>
      </c>
      <c r="O884" s="100" t="s">
        <v>35</v>
      </c>
      <c r="P884" s="100" t="s">
        <v>35</v>
      </c>
      <c r="Q884" s="99" t="s">
        <v>1424</v>
      </c>
      <c r="R884" s="99" t="s">
        <v>1425</v>
      </c>
      <c r="S884" s="99" t="s">
        <v>9996</v>
      </c>
      <c r="T884" s="99" t="s">
        <v>1253</v>
      </c>
      <c r="U884" s="99" t="s">
        <v>1841</v>
      </c>
      <c r="V884" s="100" t="str">
        <f>VLOOKUP(D884,TIPOLOGIA!A:F,5,0)</f>
        <v>PRINCIPAL</v>
      </c>
      <c r="W884" s="100" t="str">
        <f>VLOOKUP(D884,TIPOLOGIA!A:F,6,0)</f>
        <v>TERRESTRE</v>
      </c>
      <c r="X884" s="99" t="s">
        <v>1857</v>
      </c>
      <c r="Y884" s="99">
        <v>1</v>
      </c>
      <c r="Z884" s="102">
        <f>IF(T884="SOPORTE_TELEFÓNICO",'TARIFAS 2025'!$B$14,IF(V884="PRINCIPAL",'TARIFAS 2025'!$B$11,IF(V884="INTERMEDIA",'TARIFAS 2025'!$C$11,IF(V884="LEJANA",'TARIFAS 2025'!$D$11))))</f>
        <v>22000</v>
      </c>
      <c r="AA884" s="102">
        <f t="shared" si="13"/>
        <v>22000</v>
      </c>
      <c r="AB884" s="91"/>
      <c r="AC884" s="91"/>
      <c r="AD884" s="91"/>
      <c r="AE884" s="91"/>
      <c r="AF884" s="91"/>
      <c r="AG884" s="91"/>
      <c r="AH884" s="91"/>
      <c r="AI884" s="91"/>
      <c r="AJ884" s="91"/>
      <c r="AK884" s="91"/>
      <c r="AL884" s="91"/>
      <c r="AM884" s="91"/>
      <c r="AN884" s="91"/>
      <c r="AO884" s="91"/>
      <c r="AP884" s="91"/>
      <c r="AQ884" s="91"/>
      <c r="AR884" s="91"/>
      <c r="AS884" s="91"/>
      <c r="AT884" s="91"/>
      <c r="AU884" s="91"/>
      <c r="AV884" s="91"/>
      <c r="AW884" s="91"/>
      <c r="AX884" s="91"/>
      <c r="AY884" s="91"/>
      <c r="AZ884" s="91"/>
      <c r="BA884" s="91"/>
      <c r="BB884" s="91"/>
      <c r="BC884" s="91"/>
      <c r="BD884" s="91"/>
      <c r="BE884" s="91"/>
      <c r="BF884" s="91"/>
      <c r="BG884" s="91"/>
    </row>
    <row r="885" spans="1:59" ht="15.6" x14ac:dyDescent="0.3">
      <c r="A885" s="99" t="s">
        <v>85</v>
      </c>
      <c r="B885" s="100" t="str">
        <f>VLOOKUP(A885,'CENTROS DE COSTOS'!A:D,2,0)</f>
        <v>0036-0006</v>
      </c>
      <c r="C885" s="100" t="str">
        <f>VLOOKUP(A885,'CENTROS DE COSTOS'!A:D,3,0)</f>
        <v>Wompi Oriente</v>
      </c>
      <c r="D885" s="99">
        <v>73001</v>
      </c>
      <c r="E885" s="99">
        <v>3108639</v>
      </c>
      <c r="F885" s="99">
        <v>70850</v>
      </c>
      <c r="G885" s="100" t="s">
        <v>33</v>
      </c>
      <c r="H885" s="99" t="s">
        <v>1056</v>
      </c>
      <c r="I885" s="99" t="s">
        <v>85</v>
      </c>
      <c r="J885" s="99" t="s">
        <v>6368</v>
      </c>
      <c r="K885" s="100" t="s">
        <v>1170</v>
      </c>
      <c r="L885" s="99" t="s">
        <v>7915</v>
      </c>
      <c r="M885" s="101">
        <v>45996.529166666667</v>
      </c>
      <c r="N885" s="101">
        <v>46003.50277777778</v>
      </c>
      <c r="O885" s="100" t="s">
        <v>35</v>
      </c>
      <c r="P885" s="100" t="s">
        <v>35</v>
      </c>
      <c r="Q885" s="99" t="s">
        <v>1414</v>
      </c>
      <c r="R885" s="99" t="s">
        <v>1415</v>
      </c>
      <c r="S885" s="99" t="s">
        <v>9997</v>
      </c>
      <c r="T885" s="99" t="s">
        <v>1172</v>
      </c>
      <c r="U885" s="99" t="s">
        <v>1848</v>
      </c>
      <c r="V885" s="100" t="str">
        <f>VLOOKUP(D885,TIPOLOGIA!A:F,5,0)</f>
        <v>PRINCIPAL</v>
      </c>
      <c r="W885" s="100" t="str">
        <f>VLOOKUP(D885,TIPOLOGIA!A:F,6,0)</f>
        <v>TERRESTRE</v>
      </c>
      <c r="X885" s="99" t="s">
        <v>1308</v>
      </c>
      <c r="Y885" s="99">
        <v>1</v>
      </c>
      <c r="Z885" s="102">
        <f>IF(T885="SOPORTE_TELEFÓNICO",'TARIFAS 2025'!$B$14,IF(V885="PRINCIPAL",'TARIFAS 2025'!$B$11,IF(V885="INTERMEDIA",'TARIFAS 2025'!$C$11,IF(V885="LEJANA",'TARIFAS 2025'!$D$11))))</f>
        <v>31419</v>
      </c>
      <c r="AA885" s="102">
        <f t="shared" si="13"/>
        <v>31419</v>
      </c>
      <c r="AB885" s="91"/>
      <c r="AC885" s="91"/>
      <c r="AD885" s="91"/>
      <c r="AE885" s="91"/>
      <c r="AF885" s="91"/>
      <c r="AG885" s="91"/>
      <c r="AH885" s="91"/>
      <c r="AI885" s="91"/>
      <c r="AJ885" s="91"/>
      <c r="AK885" s="91"/>
      <c r="AL885" s="91"/>
      <c r="AM885" s="91"/>
      <c r="AN885" s="91"/>
      <c r="AO885" s="91"/>
      <c r="AP885" s="91"/>
      <c r="AQ885" s="91"/>
      <c r="AR885" s="91"/>
      <c r="AS885" s="91"/>
      <c r="AT885" s="91"/>
      <c r="AU885" s="91"/>
      <c r="AV885" s="91"/>
      <c r="AW885" s="91"/>
      <c r="AX885" s="91"/>
      <c r="AY885" s="91"/>
      <c r="AZ885" s="91"/>
      <c r="BA885" s="91"/>
      <c r="BB885" s="91"/>
      <c r="BC885" s="91"/>
      <c r="BD885" s="91"/>
      <c r="BE885" s="91"/>
      <c r="BF885" s="91"/>
      <c r="BG885" s="91"/>
    </row>
    <row r="886" spans="1:59" ht="15.6" x14ac:dyDescent="0.3">
      <c r="A886" s="99" t="s">
        <v>68</v>
      </c>
      <c r="B886" s="100" t="str">
        <f>VLOOKUP(A886,'CENTROS DE COSTOS'!A:D,2,0)</f>
        <v>0036-0001</v>
      </c>
      <c r="C886" s="100" t="str">
        <f>VLOOKUP(A886,'CENTROS DE COSTOS'!A:D,3,0)</f>
        <v>Wompi Costa</v>
      </c>
      <c r="D886" s="99">
        <v>8001</v>
      </c>
      <c r="E886" s="99">
        <v>3125308</v>
      </c>
      <c r="F886" s="99">
        <v>52360</v>
      </c>
      <c r="G886" s="100" t="s">
        <v>33</v>
      </c>
      <c r="H886" s="99" t="s">
        <v>253</v>
      </c>
      <c r="I886" s="99" t="s">
        <v>68</v>
      </c>
      <c r="J886" s="99" t="s">
        <v>6369</v>
      </c>
      <c r="K886" s="100" t="s">
        <v>1170</v>
      </c>
      <c r="L886" s="99" t="s">
        <v>7916</v>
      </c>
      <c r="M886" s="101">
        <v>46002.339583333327</v>
      </c>
      <c r="N886" s="101">
        <v>46003.510416666657</v>
      </c>
      <c r="O886" s="100" t="s">
        <v>35</v>
      </c>
      <c r="P886" s="100" t="s">
        <v>35</v>
      </c>
      <c r="Q886" s="99" t="s">
        <v>1414</v>
      </c>
      <c r="R886" s="99" t="s">
        <v>1415</v>
      </c>
      <c r="S886" s="99" t="s">
        <v>9982</v>
      </c>
      <c r="T886" s="99" t="s">
        <v>1172</v>
      </c>
      <c r="U886" s="99" t="s">
        <v>1847</v>
      </c>
      <c r="V886" s="100" t="str">
        <f>VLOOKUP(D886,TIPOLOGIA!A:F,5,0)</f>
        <v>PRINCIPAL</v>
      </c>
      <c r="W886" s="100" t="str">
        <f>VLOOKUP(D886,TIPOLOGIA!A:F,6,0)</f>
        <v>TERRESTRE</v>
      </c>
      <c r="X886" s="99" t="s">
        <v>1401</v>
      </c>
      <c r="Y886" s="99">
        <v>1</v>
      </c>
      <c r="Z886" s="102">
        <f>IF(T886="SOPORTE_TELEFÓNICO",'TARIFAS 2025'!$B$14,IF(V886="PRINCIPAL",'TARIFAS 2025'!$B$11,IF(V886="INTERMEDIA",'TARIFAS 2025'!$C$11,IF(V886="LEJANA",'TARIFAS 2025'!$D$11))))</f>
        <v>31419</v>
      </c>
      <c r="AA886" s="102">
        <f t="shared" si="13"/>
        <v>31419</v>
      </c>
      <c r="AB886" s="91"/>
      <c r="AC886" s="91"/>
      <c r="AD886" s="91"/>
      <c r="AE886" s="91"/>
      <c r="AF886" s="91"/>
      <c r="AG886" s="91"/>
      <c r="AH886" s="91"/>
      <c r="AI886" s="91"/>
      <c r="AJ886" s="91"/>
      <c r="AK886" s="91"/>
      <c r="AL886" s="91"/>
      <c r="AM886" s="91"/>
      <c r="AN886" s="91"/>
      <c r="AO886" s="91"/>
      <c r="AP886" s="91"/>
      <c r="AQ886" s="91"/>
      <c r="AR886" s="91"/>
      <c r="AS886" s="91"/>
      <c r="AT886" s="91"/>
      <c r="AU886" s="91"/>
      <c r="AV886" s="91"/>
      <c r="AW886" s="91"/>
      <c r="AX886" s="91"/>
      <c r="AY886" s="91"/>
      <c r="AZ886" s="91"/>
      <c r="BA886" s="91"/>
      <c r="BB886" s="91"/>
      <c r="BC886" s="91"/>
      <c r="BD886" s="91"/>
      <c r="BE886" s="91"/>
      <c r="BF886" s="91"/>
      <c r="BG886" s="91"/>
    </row>
    <row r="887" spans="1:59" ht="15.6" x14ac:dyDescent="0.3">
      <c r="A887" s="99" t="s">
        <v>92</v>
      </c>
      <c r="B887" s="100" t="str">
        <f>VLOOKUP(A887,'CENTROS DE COSTOS'!A:D,2,0)</f>
        <v>0036-0002</v>
      </c>
      <c r="C887" s="100" t="str">
        <f>VLOOKUP(A887,'CENTROS DE COSTOS'!A:D,3,0)</f>
        <v>Wompi Eje Cafetero</v>
      </c>
      <c r="D887" s="99">
        <v>66001</v>
      </c>
      <c r="E887" s="99">
        <v>3103399</v>
      </c>
      <c r="F887" s="99">
        <v>76909</v>
      </c>
      <c r="G887" s="100" t="s">
        <v>33</v>
      </c>
      <c r="H887" s="99" t="s">
        <v>458</v>
      </c>
      <c r="I887" s="99" t="s">
        <v>92</v>
      </c>
      <c r="J887" s="99" t="s">
        <v>6370</v>
      </c>
      <c r="K887" s="100" t="s">
        <v>1170</v>
      </c>
      <c r="L887" s="99" t="s">
        <v>7917</v>
      </c>
      <c r="M887" s="101">
        <v>45995.588888888888</v>
      </c>
      <c r="N887" s="101">
        <v>46003.511805555558</v>
      </c>
      <c r="O887" s="100" t="s">
        <v>35</v>
      </c>
      <c r="P887" s="100" t="s">
        <v>35</v>
      </c>
      <c r="Q887" s="99" t="s">
        <v>1414</v>
      </c>
      <c r="R887" s="99" t="s">
        <v>1415</v>
      </c>
      <c r="S887" s="99" t="s">
        <v>9998</v>
      </c>
      <c r="T887" s="99" t="s">
        <v>1172</v>
      </c>
      <c r="U887" s="99" t="s">
        <v>1840</v>
      </c>
      <c r="V887" s="100" t="str">
        <f>VLOOKUP(D887,TIPOLOGIA!A:F,5,0)</f>
        <v>PRINCIPAL</v>
      </c>
      <c r="W887" s="100" t="str">
        <f>VLOOKUP(D887,TIPOLOGIA!A:F,6,0)</f>
        <v>TERRESTRE</v>
      </c>
      <c r="X887" s="99" t="s">
        <v>1224</v>
      </c>
      <c r="Y887" s="99">
        <v>1</v>
      </c>
      <c r="Z887" s="102">
        <f>IF(T887="SOPORTE_TELEFÓNICO",'TARIFAS 2025'!$B$14,IF(V887="PRINCIPAL",'TARIFAS 2025'!$B$11,IF(V887="INTERMEDIA",'TARIFAS 2025'!$C$11,IF(V887="LEJANA",'TARIFAS 2025'!$D$11))))</f>
        <v>31419</v>
      </c>
      <c r="AA887" s="102">
        <f t="shared" ref="AA887:AA949" si="14">Z887*Y887</f>
        <v>31419</v>
      </c>
      <c r="AB887" s="91"/>
      <c r="AC887" s="91"/>
      <c r="AD887" s="91"/>
      <c r="AE887" s="91"/>
      <c r="AF887" s="91"/>
      <c r="AG887" s="91"/>
      <c r="AH887" s="91"/>
      <c r="AI887" s="91"/>
      <c r="AJ887" s="91"/>
      <c r="AK887" s="91"/>
      <c r="AL887" s="91"/>
      <c r="AM887" s="91"/>
      <c r="AN887" s="91"/>
      <c r="AO887" s="91"/>
      <c r="AP887" s="91"/>
      <c r="AQ887" s="91"/>
      <c r="AR887" s="91"/>
      <c r="AS887" s="91"/>
      <c r="AT887" s="91"/>
      <c r="AU887" s="91"/>
      <c r="AV887" s="91"/>
      <c r="AW887" s="91"/>
      <c r="AX887" s="91"/>
      <c r="AY887" s="91"/>
      <c r="AZ887" s="91"/>
      <c r="BA887" s="91"/>
      <c r="BB887" s="91"/>
      <c r="BC887" s="91"/>
      <c r="BD887" s="91"/>
      <c r="BE887" s="91"/>
      <c r="BF887" s="91"/>
      <c r="BG887" s="91"/>
    </row>
    <row r="888" spans="1:59" ht="15.6" x14ac:dyDescent="0.3">
      <c r="A888" s="99" t="s">
        <v>71</v>
      </c>
      <c r="B888" s="100" t="str">
        <f>VLOOKUP(A888,'CENTROS DE COSTOS'!A:D,2,0)</f>
        <v>0036-0004</v>
      </c>
      <c r="C888" s="100" t="str">
        <f>VLOOKUP(A888,'CENTROS DE COSTOS'!A:D,3,0)</f>
        <v>Wompi Centro</v>
      </c>
      <c r="D888" s="99">
        <v>11001</v>
      </c>
      <c r="E888" s="99">
        <v>3128345</v>
      </c>
      <c r="F888" s="99">
        <v>59759</v>
      </c>
      <c r="G888" s="100" t="s">
        <v>33</v>
      </c>
      <c r="H888" s="99" t="s">
        <v>618</v>
      </c>
      <c r="I888" s="99" t="s">
        <v>71</v>
      </c>
      <c r="J888" s="99" t="s">
        <v>6371</v>
      </c>
      <c r="K888" s="100" t="s">
        <v>1170</v>
      </c>
      <c r="L888" s="99" t="s">
        <v>7918</v>
      </c>
      <c r="M888" s="101">
        <v>46002.62222222222</v>
      </c>
      <c r="N888" s="101">
        <v>46003.515277777777</v>
      </c>
      <c r="O888" s="100" t="s">
        <v>35</v>
      </c>
      <c r="P888" s="100" t="s">
        <v>35</v>
      </c>
      <c r="Q888" s="99" t="s">
        <v>1414</v>
      </c>
      <c r="R888" s="99" t="s">
        <v>1415</v>
      </c>
      <c r="S888" s="99" t="s">
        <v>9999</v>
      </c>
      <c r="T888" s="99" t="s">
        <v>1172</v>
      </c>
      <c r="U888" s="99" t="s">
        <v>1846</v>
      </c>
      <c r="V888" s="100" t="str">
        <f>VLOOKUP(D888,TIPOLOGIA!A:F,5,0)</f>
        <v>PRINCIPAL</v>
      </c>
      <c r="W888" s="100" t="str">
        <f>VLOOKUP(D888,TIPOLOGIA!A:F,6,0)</f>
        <v>TERRESTRE</v>
      </c>
      <c r="X888" s="99" t="s">
        <v>1191</v>
      </c>
      <c r="Y888" s="99">
        <v>1</v>
      </c>
      <c r="Z888" s="102">
        <f>IF(T888="SOPORTE_TELEFÓNICO",'TARIFAS 2025'!$B$14,IF(V888="PRINCIPAL",'TARIFAS 2025'!$B$11,IF(V888="INTERMEDIA",'TARIFAS 2025'!$C$11,IF(V888="LEJANA",'TARIFAS 2025'!$D$11))))</f>
        <v>31419</v>
      </c>
      <c r="AA888" s="102">
        <f t="shared" si="14"/>
        <v>31419</v>
      </c>
      <c r="AB888" s="91"/>
      <c r="AC888" s="91"/>
      <c r="AD888" s="91"/>
      <c r="AE888" s="91"/>
      <c r="AF888" s="91"/>
      <c r="AG888" s="91"/>
      <c r="AH888" s="91"/>
      <c r="AI888" s="91"/>
      <c r="AJ888" s="91"/>
      <c r="AK888" s="91"/>
      <c r="AL888" s="91"/>
      <c r="AM888" s="91"/>
      <c r="AN888" s="91"/>
      <c r="AO888" s="91"/>
      <c r="AP888" s="91"/>
      <c r="AQ888" s="91"/>
      <c r="AR888" s="91"/>
      <c r="AS888" s="91"/>
      <c r="AT888" s="91"/>
      <c r="AU888" s="91"/>
      <c r="AV888" s="91"/>
      <c r="AW888" s="91"/>
      <c r="AX888" s="91"/>
      <c r="AY888" s="91"/>
      <c r="AZ888" s="91"/>
      <c r="BA888" s="91"/>
      <c r="BB888" s="91"/>
      <c r="BC888" s="91"/>
      <c r="BD888" s="91"/>
      <c r="BE888" s="91"/>
      <c r="BF888" s="91"/>
      <c r="BG888" s="91"/>
    </row>
    <row r="889" spans="1:59" ht="15.6" x14ac:dyDescent="0.3">
      <c r="A889" s="99" t="s">
        <v>71</v>
      </c>
      <c r="B889" s="100" t="str">
        <f>VLOOKUP(A889,'CENTROS DE COSTOS'!A:D,2,0)</f>
        <v>0036-0004</v>
      </c>
      <c r="C889" s="100" t="str">
        <f>VLOOKUP(A889,'CENTROS DE COSTOS'!A:D,3,0)</f>
        <v>Wompi Centro</v>
      </c>
      <c r="D889" s="99">
        <v>11001</v>
      </c>
      <c r="E889" s="99">
        <v>3116879</v>
      </c>
      <c r="F889" s="99">
        <v>43591</v>
      </c>
      <c r="G889" s="100" t="s">
        <v>33</v>
      </c>
      <c r="H889" s="99" t="s">
        <v>618</v>
      </c>
      <c r="I889" s="99" t="s">
        <v>71</v>
      </c>
      <c r="J889" s="99" t="s">
        <v>6372</v>
      </c>
      <c r="K889" s="100" t="s">
        <v>1170</v>
      </c>
      <c r="L889" s="99" t="s">
        <v>7919</v>
      </c>
      <c r="M889" s="101">
        <v>46000.612500000003</v>
      </c>
      <c r="N889" s="101">
        <v>46003.515972222223</v>
      </c>
      <c r="O889" s="100" t="s">
        <v>35</v>
      </c>
      <c r="P889" s="100" t="s">
        <v>35</v>
      </c>
      <c r="Q889" s="99" t="s">
        <v>1414</v>
      </c>
      <c r="R889" s="99" t="s">
        <v>1415</v>
      </c>
      <c r="S889" s="99" t="s">
        <v>10000</v>
      </c>
      <c r="T889" s="99" t="s">
        <v>1172</v>
      </c>
      <c r="U889" s="99" t="s">
        <v>1845</v>
      </c>
      <c r="V889" s="100" t="str">
        <f>VLOOKUP(D889,TIPOLOGIA!A:F,5,0)</f>
        <v>PRINCIPAL</v>
      </c>
      <c r="W889" s="100" t="str">
        <f>VLOOKUP(D889,TIPOLOGIA!A:F,6,0)</f>
        <v>TERRESTRE</v>
      </c>
      <c r="X889" s="99" t="s">
        <v>1191</v>
      </c>
      <c r="Y889" s="99">
        <v>1</v>
      </c>
      <c r="Z889" s="102">
        <f>IF(T889="SOPORTE_TELEFÓNICO",'TARIFAS 2025'!$B$14,IF(V889="PRINCIPAL",'TARIFAS 2025'!$B$11,IF(V889="INTERMEDIA",'TARIFAS 2025'!$C$11,IF(V889="LEJANA",'TARIFAS 2025'!$D$11))))</f>
        <v>31419</v>
      </c>
      <c r="AA889" s="102">
        <f t="shared" si="14"/>
        <v>31419</v>
      </c>
      <c r="AB889" s="91"/>
      <c r="AC889" s="91"/>
      <c r="AD889" s="91"/>
      <c r="AE889" s="91"/>
      <c r="AF889" s="91"/>
      <c r="AG889" s="91"/>
      <c r="AH889" s="91"/>
      <c r="AI889" s="91"/>
      <c r="AJ889" s="91"/>
      <c r="AK889" s="91"/>
      <c r="AL889" s="91"/>
      <c r="AM889" s="91"/>
      <c r="AN889" s="91"/>
      <c r="AO889" s="91"/>
      <c r="AP889" s="91"/>
      <c r="AQ889" s="91"/>
      <c r="AR889" s="91"/>
      <c r="AS889" s="91"/>
      <c r="AT889" s="91"/>
      <c r="AU889" s="91"/>
      <c r="AV889" s="91"/>
      <c r="AW889" s="91"/>
      <c r="AX889" s="91"/>
      <c r="AY889" s="91"/>
      <c r="AZ889" s="91"/>
      <c r="BA889" s="91"/>
      <c r="BB889" s="91"/>
      <c r="BC889" s="91"/>
      <c r="BD889" s="91"/>
      <c r="BE889" s="91"/>
      <c r="BF889" s="91"/>
      <c r="BG889" s="91"/>
    </row>
    <row r="890" spans="1:59" ht="15.6" x14ac:dyDescent="0.3">
      <c r="A890" s="99" t="s">
        <v>89</v>
      </c>
      <c r="B890" s="100" t="str">
        <f>VLOOKUP(A890,'CENTROS DE COSTOS'!A:D,2,0)</f>
        <v>0036-0001</v>
      </c>
      <c r="C890" s="100" t="str">
        <f>VLOOKUP(A890,'CENTROS DE COSTOS'!A:D,3,0)</f>
        <v>Wompi Costa</v>
      </c>
      <c r="D890" s="99">
        <v>23001</v>
      </c>
      <c r="E890" s="99">
        <v>3107067</v>
      </c>
      <c r="F890" s="99">
        <v>70481</v>
      </c>
      <c r="G890" s="100" t="s">
        <v>33</v>
      </c>
      <c r="H890" s="99" t="s">
        <v>276</v>
      </c>
      <c r="I890" s="99" t="s">
        <v>89</v>
      </c>
      <c r="J890" s="99" t="s">
        <v>6373</v>
      </c>
      <c r="K890" s="100" t="s">
        <v>1170</v>
      </c>
      <c r="L890" s="99" t="s">
        <v>7920</v>
      </c>
      <c r="M890" s="101">
        <v>45996.420138888891</v>
      </c>
      <c r="N890" s="101">
        <v>46003.517361111109</v>
      </c>
      <c r="O890" s="100" t="s">
        <v>35</v>
      </c>
      <c r="P890" s="100" t="s">
        <v>35</v>
      </c>
      <c r="Q890" s="99" t="s">
        <v>1414</v>
      </c>
      <c r="R890" s="99" t="s">
        <v>1415</v>
      </c>
      <c r="S890" s="99" t="s">
        <v>10001</v>
      </c>
      <c r="T890" s="99" t="s">
        <v>1172</v>
      </c>
      <c r="U890" s="99" t="s">
        <v>1842</v>
      </c>
      <c r="V890" s="100" t="str">
        <f>VLOOKUP(D890,TIPOLOGIA!A:F,5,0)</f>
        <v>PRINCIPAL</v>
      </c>
      <c r="W890" s="100" t="str">
        <f>VLOOKUP(D890,TIPOLOGIA!A:F,6,0)</f>
        <v>TERRESTRE</v>
      </c>
      <c r="X890" s="99" t="s">
        <v>1209</v>
      </c>
      <c r="Y890" s="99">
        <v>1</v>
      </c>
      <c r="Z890" s="102">
        <f>IF(T890="SOPORTE_TELEFÓNICO",'TARIFAS 2025'!$B$14,IF(V890="PRINCIPAL",'TARIFAS 2025'!$B$11,IF(V890="INTERMEDIA",'TARIFAS 2025'!$C$11,IF(V890="LEJANA",'TARIFAS 2025'!$D$11))))</f>
        <v>31419</v>
      </c>
      <c r="AA890" s="102">
        <f t="shared" si="14"/>
        <v>31419</v>
      </c>
      <c r="AB890" s="91"/>
      <c r="AC890" s="91"/>
      <c r="AD890" s="91"/>
      <c r="AE890" s="91"/>
      <c r="AF890" s="91"/>
      <c r="AG890" s="91"/>
      <c r="AH890" s="91"/>
      <c r="AI890" s="91"/>
      <c r="AJ890" s="91"/>
      <c r="AK890" s="91"/>
      <c r="AL890" s="91"/>
      <c r="AM890" s="91"/>
      <c r="AN890" s="91"/>
      <c r="AO890" s="91"/>
      <c r="AP890" s="91"/>
      <c r="AQ890" s="91"/>
      <c r="AR890" s="91"/>
      <c r="AS890" s="91"/>
      <c r="AT890" s="91"/>
      <c r="AU890" s="91"/>
      <c r="AV890" s="91"/>
      <c r="AW890" s="91"/>
      <c r="AX890" s="91"/>
      <c r="AY890" s="91"/>
      <c r="AZ890" s="91"/>
      <c r="BA890" s="91"/>
      <c r="BB890" s="91"/>
      <c r="BC890" s="91"/>
      <c r="BD890" s="91"/>
      <c r="BE890" s="91"/>
      <c r="BF890" s="91"/>
      <c r="BG890" s="91"/>
    </row>
    <row r="891" spans="1:59" ht="15.6" x14ac:dyDescent="0.3">
      <c r="A891" s="99" t="s">
        <v>88</v>
      </c>
      <c r="B891" s="100" t="str">
        <f>VLOOKUP(A891,'CENTROS DE COSTOS'!A:D,2,0)</f>
        <v>0036-0005</v>
      </c>
      <c r="C891" s="100" t="str">
        <f>VLOOKUP(A891,'CENTROS DE COSTOS'!A:D,3,0)</f>
        <v>Wompi Noroccidente</v>
      </c>
      <c r="D891" s="99">
        <v>5664</v>
      </c>
      <c r="E891" s="99">
        <v>3109880</v>
      </c>
      <c r="F891" s="99">
        <v>30746</v>
      </c>
      <c r="G891" s="100" t="s">
        <v>33</v>
      </c>
      <c r="H891" s="99" t="s">
        <v>120</v>
      </c>
      <c r="I891" s="99" t="s">
        <v>139</v>
      </c>
      <c r="J891" s="99" t="s">
        <v>6374</v>
      </c>
      <c r="K891" s="100" t="s">
        <v>1170</v>
      </c>
      <c r="L891" s="99" t="s">
        <v>7921</v>
      </c>
      <c r="M891" s="101">
        <v>45996.689583333333</v>
      </c>
      <c r="N891" s="101">
        <v>46003.518750000003</v>
      </c>
      <c r="O891" s="100" t="s">
        <v>35</v>
      </c>
      <c r="P891" s="100" t="s">
        <v>35</v>
      </c>
      <c r="Q891" s="99" t="s">
        <v>1414</v>
      </c>
      <c r="R891" s="99" t="s">
        <v>1415</v>
      </c>
      <c r="S891" s="99" t="s">
        <v>10002</v>
      </c>
      <c r="T891" s="99" t="s">
        <v>1416</v>
      </c>
      <c r="U891" s="99" t="s">
        <v>1845</v>
      </c>
      <c r="V891" s="100" t="str">
        <f>VLOOKUP(D891,TIPOLOGIA!A:F,5,0)</f>
        <v>INTERMEDIA</v>
      </c>
      <c r="W891" s="100" t="str">
        <f>VLOOKUP(D891,TIPOLOGIA!A:F,6,0)</f>
        <v>TERRESTRE</v>
      </c>
      <c r="X891" s="99" t="s">
        <v>2254</v>
      </c>
      <c r="Y891" s="99">
        <v>1</v>
      </c>
      <c r="Z891" s="102">
        <f>IF(T891="SOPORTE_TELEFÓNICO",'TARIFAS 2025'!$B$14,IF(V891="PRINCIPAL",'TARIFAS 2025'!$B$11,IF(V891="INTERMEDIA",'TARIFAS 2025'!$C$11,IF(V891="LEJANA",'TARIFAS 2025'!$D$11))))</f>
        <v>36351</v>
      </c>
      <c r="AA891" s="102">
        <f t="shared" si="14"/>
        <v>36351</v>
      </c>
      <c r="AB891" s="91"/>
      <c r="AC891" s="91"/>
      <c r="AD891" s="91"/>
      <c r="AE891" s="91"/>
      <c r="AF891" s="91"/>
      <c r="AG891" s="91"/>
      <c r="AH891" s="91"/>
      <c r="AI891" s="91"/>
      <c r="AJ891" s="91"/>
      <c r="AK891" s="91"/>
      <c r="AL891" s="91"/>
      <c r="AM891" s="91"/>
      <c r="AN891" s="91"/>
      <c r="AO891" s="91"/>
      <c r="AP891" s="91"/>
      <c r="AQ891" s="91"/>
      <c r="AR891" s="91"/>
      <c r="AS891" s="91"/>
      <c r="AT891" s="91"/>
      <c r="AU891" s="91"/>
      <c r="AV891" s="91"/>
      <c r="AW891" s="91"/>
      <c r="AX891" s="91"/>
      <c r="AY891" s="91"/>
      <c r="AZ891" s="91"/>
      <c r="BA891" s="91"/>
      <c r="BB891" s="91"/>
      <c r="BC891" s="91"/>
      <c r="BD891" s="91"/>
      <c r="BE891" s="91"/>
      <c r="BF891" s="91"/>
      <c r="BG891" s="91"/>
    </row>
    <row r="892" spans="1:59" ht="15.6" x14ac:dyDescent="0.3">
      <c r="A892" s="99" t="s">
        <v>77</v>
      </c>
      <c r="B892" s="100" t="str">
        <f>VLOOKUP(A892,'CENTROS DE COSTOS'!A:D,2,0)</f>
        <v>0036-0003</v>
      </c>
      <c r="C892" s="100" t="str">
        <f>VLOOKUP(A892,'CENTROS DE COSTOS'!A:D,3,0)</f>
        <v>Wompi Suroccidente</v>
      </c>
      <c r="D892" s="99">
        <v>76130</v>
      </c>
      <c r="E892" s="99">
        <v>3104461</v>
      </c>
      <c r="F892" s="99">
        <v>80939</v>
      </c>
      <c r="G892" s="100" t="s">
        <v>33</v>
      </c>
      <c r="H892" s="99" t="s">
        <v>1101</v>
      </c>
      <c r="I892" s="99" t="s">
        <v>252</v>
      </c>
      <c r="J892" s="99" t="s">
        <v>3415</v>
      </c>
      <c r="K892" s="100" t="s">
        <v>1170</v>
      </c>
      <c r="L892" s="99" t="s">
        <v>7922</v>
      </c>
      <c r="M892" s="101">
        <v>45995.658333333333</v>
      </c>
      <c r="N892" s="101">
        <v>46003.520833333343</v>
      </c>
      <c r="O892" s="100" t="s">
        <v>35</v>
      </c>
      <c r="P892" s="100" t="s">
        <v>35</v>
      </c>
      <c r="Q892" s="99" t="s">
        <v>1414</v>
      </c>
      <c r="R892" s="99" t="s">
        <v>1415</v>
      </c>
      <c r="S892" s="99" t="s">
        <v>10003</v>
      </c>
      <c r="T892" s="99" t="s">
        <v>1416</v>
      </c>
      <c r="U892" s="99" t="s">
        <v>1843</v>
      </c>
      <c r="V892" s="100" t="str">
        <f>VLOOKUP(D892,TIPOLOGIA!A:F,5,0)</f>
        <v>INTERMEDIA</v>
      </c>
      <c r="W892" s="100" t="str">
        <f>VLOOKUP(D892,TIPOLOGIA!A:F,6,0)</f>
        <v>TERRESTRE</v>
      </c>
      <c r="X892" s="99" t="s">
        <v>2257</v>
      </c>
      <c r="Y892" s="99">
        <v>1</v>
      </c>
      <c r="Z892" s="102">
        <f>IF(T892="SOPORTE_TELEFÓNICO",'TARIFAS 2025'!$B$14,IF(V892="PRINCIPAL",'TARIFAS 2025'!$B$11,IF(V892="INTERMEDIA",'TARIFAS 2025'!$C$11,IF(V892="LEJANA",'TARIFAS 2025'!$D$11))))</f>
        <v>36351</v>
      </c>
      <c r="AA892" s="102">
        <f t="shared" si="14"/>
        <v>36351</v>
      </c>
      <c r="AB892" s="91"/>
      <c r="AC892" s="91"/>
      <c r="AD892" s="91"/>
      <c r="AE892" s="91"/>
      <c r="AF892" s="91"/>
      <c r="AG892" s="91"/>
      <c r="AH892" s="91"/>
      <c r="AI892" s="91"/>
      <c r="AJ892" s="91"/>
      <c r="AK892" s="91"/>
      <c r="AL892" s="91"/>
      <c r="AM892" s="91"/>
      <c r="AN892" s="91"/>
      <c r="AO892" s="91"/>
      <c r="AP892" s="91"/>
      <c r="AQ892" s="91"/>
      <c r="AR892" s="91"/>
      <c r="AS892" s="91"/>
      <c r="AT892" s="91"/>
      <c r="AU892" s="91"/>
      <c r="AV892" s="91"/>
      <c r="AW892" s="91"/>
      <c r="AX892" s="91"/>
      <c r="AY892" s="91"/>
      <c r="AZ892" s="91"/>
      <c r="BA892" s="91"/>
      <c r="BB892" s="91"/>
      <c r="BC892" s="91"/>
      <c r="BD892" s="91"/>
      <c r="BE892" s="91"/>
      <c r="BF892" s="91"/>
      <c r="BG892" s="91"/>
    </row>
    <row r="893" spans="1:59" ht="15.6" x14ac:dyDescent="0.3">
      <c r="A893" s="99" t="s">
        <v>86</v>
      </c>
      <c r="B893" s="100" t="str">
        <f>VLOOKUP(A893,'CENTROS DE COSTOS'!A:D,2,0)</f>
        <v>0036-0002</v>
      </c>
      <c r="C893" s="100" t="str">
        <f>VLOOKUP(A893,'CENTROS DE COSTOS'!A:D,3,0)</f>
        <v>Wompi Eje Cafetero</v>
      </c>
      <c r="D893" s="99">
        <v>17662</v>
      </c>
      <c r="E893" s="99">
        <v>3068892</v>
      </c>
      <c r="F893" s="99">
        <v>33827</v>
      </c>
      <c r="G893" s="100" t="s">
        <v>33</v>
      </c>
      <c r="H893" s="99" t="s">
        <v>126</v>
      </c>
      <c r="I893" s="99" t="s">
        <v>459</v>
      </c>
      <c r="J893" s="99" t="s">
        <v>6375</v>
      </c>
      <c r="K893" s="100" t="s">
        <v>1170</v>
      </c>
      <c r="L893" s="99" t="s">
        <v>7923</v>
      </c>
      <c r="M893" s="101">
        <v>45988.333333333343</v>
      </c>
      <c r="N893" s="101">
        <v>46003.524305555547</v>
      </c>
      <c r="O893" s="100" t="s">
        <v>35</v>
      </c>
      <c r="P893" s="100" t="s">
        <v>35</v>
      </c>
      <c r="Q893" s="99" t="s">
        <v>1414</v>
      </c>
      <c r="R893" s="99" t="s">
        <v>1415</v>
      </c>
      <c r="S893" s="99" t="s">
        <v>10004</v>
      </c>
      <c r="T893" s="99" t="s">
        <v>1416</v>
      </c>
      <c r="U893" s="99" t="s">
        <v>1846</v>
      </c>
      <c r="V893" s="100" t="str">
        <f>VLOOKUP(D893,TIPOLOGIA!A:F,5,0)</f>
        <v>LEJANA</v>
      </c>
      <c r="W893" s="100" t="str">
        <f>VLOOKUP(D893,TIPOLOGIA!A:F,6,0)</f>
        <v>TERRESTRE</v>
      </c>
      <c r="X893" s="99" t="s">
        <v>1464</v>
      </c>
      <c r="Y893" s="99">
        <v>1</v>
      </c>
      <c r="Z893" s="102">
        <f>IF(T893="SOPORTE_TELEFÓNICO",'TARIFAS 2025'!$B$14,IF(V893="PRINCIPAL",'TARIFAS 2025'!$B$11,IF(V893="INTERMEDIA",'TARIFAS 2025'!$C$11,IF(V893="LEJANA",'TARIFAS 2025'!$D$11))))</f>
        <v>40250</v>
      </c>
      <c r="AA893" s="102">
        <f t="shared" si="14"/>
        <v>40250</v>
      </c>
      <c r="AB893" s="91"/>
      <c r="AC893" s="91"/>
      <c r="AD893" s="91"/>
      <c r="AE893" s="91"/>
      <c r="AF893" s="91"/>
      <c r="AG893" s="91"/>
      <c r="AH893" s="91"/>
      <c r="AI893" s="91"/>
      <c r="AJ893" s="91"/>
      <c r="AK893" s="91"/>
      <c r="AL893" s="91"/>
      <c r="AM893" s="91"/>
      <c r="AN893" s="91"/>
      <c r="AO893" s="91"/>
      <c r="AP893" s="91"/>
      <c r="AQ893" s="91"/>
      <c r="AR893" s="91"/>
      <c r="AS893" s="91"/>
      <c r="AT893" s="91"/>
      <c r="AU893" s="91"/>
      <c r="AV893" s="91"/>
      <c r="AW893" s="91"/>
      <c r="AX893" s="91"/>
      <c r="AY893" s="91"/>
      <c r="AZ893" s="91"/>
      <c r="BA893" s="91"/>
      <c r="BB893" s="91"/>
      <c r="BC893" s="91"/>
      <c r="BD893" s="91"/>
      <c r="BE893" s="91"/>
      <c r="BF893" s="91"/>
      <c r="BG893" s="91"/>
    </row>
    <row r="894" spans="1:59" ht="15.6" x14ac:dyDescent="0.3">
      <c r="A894" s="99" t="s">
        <v>85</v>
      </c>
      <c r="B894" s="100" t="str">
        <f>VLOOKUP(A894,'CENTROS DE COSTOS'!A:D,2,0)</f>
        <v>0036-0006</v>
      </c>
      <c r="C894" s="100" t="str">
        <f>VLOOKUP(A894,'CENTROS DE COSTOS'!A:D,3,0)</f>
        <v>Wompi Oriente</v>
      </c>
      <c r="D894" s="99">
        <v>73678</v>
      </c>
      <c r="E894" s="99">
        <v>3053573</v>
      </c>
      <c r="F894" s="99">
        <v>68405</v>
      </c>
      <c r="G894" s="100" t="s">
        <v>33</v>
      </c>
      <c r="H894" s="99" t="s">
        <v>1056</v>
      </c>
      <c r="I894" s="99" t="s">
        <v>138</v>
      </c>
      <c r="J894" s="99" t="s">
        <v>6376</v>
      </c>
      <c r="K894" s="100" t="s">
        <v>1170</v>
      </c>
      <c r="L894" s="99" t="s">
        <v>7924</v>
      </c>
      <c r="M894" s="101">
        <v>45985.477083333331</v>
      </c>
      <c r="N894" s="101">
        <v>46003.53125</v>
      </c>
      <c r="O894" s="100" t="s">
        <v>35</v>
      </c>
      <c r="P894" s="100" t="s">
        <v>35</v>
      </c>
      <c r="Q894" s="99" t="s">
        <v>1414</v>
      </c>
      <c r="R894" s="99" t="s">
        <v>1415</v>
      </c>
      <c r="S894" s="99" t="s">
        <v>10005</v>
      </c>
      <c r="T894" s="99" t="s">
        <v>1416</v>
      </c>
      <c r="U894" s="99" t="s">
        <v>1848</v>
      </c>
      <c r="V894" s="100" t="str">
        <f>VLOOKUP(D894,TIPOLOGIA!A:F,5,0)</f>
        <v>INTERMEDIA</v>
      </c>
      <c r="W894" s="100" t="str">
        <f>VLOOKUP(D894,TIPOLOGIA!A:F,6,0)</f>
        <v>TERRESTRE</v>
      </c>
      <c r="X894" s="99" t="s">
        <v>1563</v>
      </c>
      <c r="Y894" s="99">
        <v>1</v>
      </c>
      <c r="Z894" s="102">
        <f>IF(T894="SOPORTE_TELEFÓNICO",'TARIFAS 2025'!$B$14,IF(V894="PRINCIPAL",'TARIFAS 2025'!$B$11,IF(V894="INTERMEDIA",'TARIFAS 2025'!$C$11,IF(V894="LEJANA",'TARIFAS 2025'!$D$11))))</f>
        <v>36351</v>
      </c>
      <c r="AA894" s="102">
        <f t="shared" si="14"/>
        <v>36351</v>
      </c>
      <c r="AB894" s="91"/>
      <c r="AC894" s="91"/>
      <c r="AD894" s="91"/>
      <c r="AE894" s="91"/>
      <c r="AF894" s="91"/>
      <c r="AG894" s="91"/>
      <c r="AH894" s="91"/>
      <c r="AI894" s="91"/>
      <c r="AJ894" s="91"/>
      <c r="AK894" s="91"/>
      <c r="AL894" s="91"/>
      <c r="AM894" s="91"/>
      <c r="AN894" s="91"/>
      <c r="AO894" s="91"/>
      <c r="AP894" s="91"/>
      <c r="AQ894" s="91"/>
      <c r="AR894" s="91"/>
      <c r="AS894" s="91"/>
      <c r="AT894" s="91"/>
      <c r="AU894" s="91"/>
      <c r="AV894" s="91"/>
      <c r="AW894" s="91"/>
      <c r="AX894" s="91"/>
      <c r="AY894" s="91"/>
      <c r="AZ894" s="91"/>
      <c r="BA894" s="91"/>
      <c r="BB894" s="91"/>
      <c r="BC894" s="91"/>
      <c r="BD894" s="91"/>
      <c r="BE894" s="91"/>
      <c r="BF894" s="91"/>
      <c r="BG894" s="91"/>
    </row>
    <row r="895" spans="1:59" ht="15.6" x14ac:dyDescent="0.3">
      <c r="A895" s="99" t="s">
        <v>71</v>
      </c>
      <c r="B895" s="100" t="str">
        <f>VLOOKUP(A895,'CENTROS DE COSTOS'!A:D,2,0)</f>
        <v>0036-0004</v>
      </c>
      <c r="C895" s="100" t="str">
        <f>VLOOKUP(A895,'CENTROS DE COSTOS'!A:D,3,0)</f>
        <v>Wompi Centro</v>
      </c>
      <c r="D895" s="99">
        <v>25307</v>
      </c>
      <c r="E895" s="99">
        <v>3123645</v>
      </c>
      <c r="F895" s="99">
        <v>62748</v>
      </c>
      <c r="G895" s="100" t="s">
        <v>33</v>
      </c>
      <c r="H895" s="99" t="s">
        <v>618</v>
      </c>
      <c r="I895" s="99" t="s">
        <v>657</v>
      </c>
      <c r="J895" s="99" t="s">
        <v>1486</v>
      </c>
      <c r="K895" s="100" t="s">
        <v>1170</v>
      </c>
      <c r="L895" s="99" t="s">
        <v>7925</v>
      </c>
      <c r="M895" s="101">
        <v>46001.67291666667</v>
      </c>
      <c r="N895" s="101">
        <v>46003.531944444447</v>
      </c>
      <c r="O895" s="100" t="s">
        <v>35</v>
      </c>
      <c r="P895" s="100" t="s">
        <v>35</v>
      </c>
      <c r="Q895" s="99" t="s">
        <v>1414</v>
      </c>
      <c r="R895" s="99" t="s">
        <v>1415</v>
      </c>
      <c r="S895" s="99" t="s">
        <v>10006</v>
      </c>
      <c r="T895" s="99" t="s">
        <v>1416</v>
      </c>
      <c r="U895" s="99" t="s">
        <v>1845</v>
      </c>
      <c r="V895" s="100" t="str">
        <f>VLOOKUP(D895,TIPOLOGIA!A:F,5,0)</f>
        <v>LEJANA</v>
      </c>
      <c r="W895" s="100" t="str">
        <f>VLOOKUP(D895,TIPOLOGIA!A:F,6,0)</f>
        <v>TERRESTRE</v>
      </c>
      <c r="X895" s="99" t="s">
        <v>1464</v>
      </c>
      <c r="Y895" s="99">
        <v>1</v>
      </c>
      <c r="Z895" s="102">
        <f>IF(T895="SOPORTE_TELEFÓNICO",'TARIFAS 2025'!$B$14,IF(V895="PRINCIPAL",'TARIFAS 2025'!$B$11,IF(V895="INTERMEDIA",'TARIFAS 2025'!$C$11,IF(V895="LEJANA",'TARIFAS 2025'!$D$11))))</f>
        <v>40250</v>
      </c>
      <c r="AA895" s="102">
        <f t="shared" si="14"/>
        <v>40250</v>
      </c>
      <c r="AB895" s="91"/>
      <c r="AC895" s="91"/>
      <c r="AD895" s="91"/>
      <c r="AE895" s="91"/>
      <c r="AF895" s="91"/>
      <c r="AG895" s="91"/>
      <c r="AH895" s="91"/>
      <c r="AI895" s="91"/>
      <c r="AJ895" s="91"/>
      <c r="AK895" s="91"/>
      <c r="AL895" s="91"/>
      <c r="AM895" s="91"/>
      <c r="AN895" s="91"/>
      <c r="AO895" s="91"/>
      <c r="AP895" s="91"/>
      <c r="AQ895" s="91"/>
      <c r="AR895" s="91"/>
      <c r="AS895" s="91"/>
      <c r="AT895" s="91"/>
      <c r="AU895" s="91"/>
      <c r="AV895" s="91"/>
      <c r="AW895" s="91"/>
      <c r="AX895" s="91"/>
      <c r="AY895" s="91"/>
      <c r="AZ895" s="91"/>
      <c r="BA895" s="91"/>
      <c r="BB895" s="91"/>
      <c r="BC895" s="91"/>
      <c r="BD895" s="91"/>
      <c r="BE895" s="91"/>
      <c r="BF895" s="91"/>
      <c r="BG895" s="91"/>
    </row>
    <row r="896" spans="1:59" ht="15.6" x14ac:dyDescent="0.3">
      <c r="A896" s="99" t="s">
        <v>71</v>
      </c>
      <c r="B896" s="100" t="str">
        <f>VLOOKUP(A896,'CENTROS DE COSTOS'!A:D,2,0)</f>
        <v>0036-0004</v>
      </c>
      <c r="C896" s="100" t="str">
        <f>VLOOKUP(A896,'CENTROS DE COSTOS'!A:D,3,0)</f>
        <v>Wompi Centro</v>
      </c>
      <c r="D896" s="99">
        <v>25769</v>
      </c>
      <c r="E896" s="99">
        <v>3115460</v>
      </c>
      <c r="F896" s="99">
        <v>10552</v>
      </c>
      <c r="G896" s="100" t="s">
        <v>33</v>
      </c>
      <c r="H896" s="99" t="s">
        <v>618</v>
      </c>
      <c r="I896" s="99" t="s">
        <v>700</v>
      </c>
      <c r="J896" s="99" t="s">
        <v>700</v>
      </c>
      <c r="K896" s="100" t="s">
        <v>1170</v>
      </c>
      <c r="L896" s="99" t="s">
        <v>7926</v>
      </c>
      <c r="M896" s="101">
        <v>46000.474999999999</v>
      </c>
      <c r="N896" s="101">
        <v>46003.531944444447</v>
      </c>
      <c r="O896" s="100" t="s">
        <v>35</v>
      </c>
      <c r="P896" s="100" t="s">
        <v>35</v>
      </c>
      <c r="Q896" s="99" t="s">
        <v>1414</v>
      </c>
      <c r="R896" s="99" t="s">
        <v>1415</v>
      </c>
      <c r="S896" s="99" t="s">
        <v>10007</v>
      </c>
      <c r="T896" s="99" t="s">
        <v>1416</v>
      </c>
      <c r="U896" s="99" t="s">
        <v>1845</v>
      </c>
      <c r="V896" s="100" t="str">
        <f>VLOOKUP(D896,TIPOLOGIA!A:F,5,0)</f>
        <v>INTERMEDIA</v>
      </c>
      <c r="W896" s="100" t="str">
        <f>VLOOKUP(D896,TIPOLOGIA!A:F,6,0)</f>
        <v>TERRESTRE</v>
      </c>
      <c r="X896" s="99" t="s">
        <v>11196</v>
      </c>
      <c r="Y896" s="99">
        <v>1</v>
      </c>
      <c r="Z896" s="102">
        <f>IF(T896="SOPORTE_TELEFÓNICO",'TARIFAS 2025'!$B$14,IF(V896="PRINCIPAL",'TARIFAS 2025'!$B$11,IF(V896="INTERMEDIA",'TARIFAS 2025'!$C$11,IF(V896="LEJANA",'TARIFAS 2025'!$D$11))))</f>
        <v>36351</v>
      </c>
      <c r="AA896" s="102">
        <f t="shared" si="14"/>
        <v>36351</v>
      </c>
      <c r="AB896" s="91"/>
      <c r="AC896" s="91"/>
      <c r="AD896" s="91"/>
      <c r="AE896" s="91"/>
      <c r="AF896" s="91"/>
      <c r="AG896" s="91"/>
      <c r="AH896" s="91"/>
      <c r="AI896" s="91"/>
      <c r="AJ896" s="91"/>
      <c r="AK896" s="91"/>
      <c r="AL896" s="91"/>
      <c r="AM896" s="91"/>
      <c r="AN896" s="91"/>
      <c r="AO896" s="91"/>
      <c r="AP896" s="91"/>
      <c r="AQ896" s="91"/>
      <c r="AR896" s="91"/>
      <c r="AS896" s="91"/>
      <c r="AT896" s="91"/>
      <c r="AU896" s="91"/>
      <c r="AV896" s="91"/>
      <c r="AW896" s="91"/>
      <c r="AX896" s="91"/>
      <c r="AY896" s="91"/>
      <c r="AZ896" s="91"/>
      <c r="BA896" s="91"/>
      <c r="BB896" s="91"/>
      <c r="BC896" s="91"/>
      <c r="BD896" s="91"/>
      <c r="BE896" s="91"/>
      <c r="BF896" s="91"/>
      <c r="BG896" s="91"/>
    </row>
    <row r="897" spans="1:59" ht="15.6" x14ac:dyDescent="0.3">
      <c r="A897" s="99" t="s">
        <v>81</v>
      </c>
      <c r="B897" s="100" t="str">
        <f>VLOOKUP(A897,'CENTROS DE COSTOS'!A:D,2,0)</f>
        <v>0036-0007</v>
      </c>
      <c r="C897" s="100" t="str">
        <f>VLOOKUP(A897,'CENTROS DE COSTOS'!A:D,3,0)</f>
        <v>Wompi Santander</v>
      </c>
      <c r="D897" s="99">
        <v>54498</v>
      </c>
      <c r="E897" s="99">
        <v>3114094</v>
      </c>
      <c r="F897" s="99">
        <v>16940</v>
      </c>
      <c r="G897" s="100" t="s">
        <v>33</v>
      </c>
      <c r="H897" s="99" t="s">
        <v>891</v>
      </c>
      <c r="I897" s="99" t="s">
        <v>916</v>
      </c>
      <c r="J897" s="99" t="s">
        <v>6377</v>
      </c>
      <c r="K897" s="100" t="s">
        <v>1170</v>
      </c>
      <c r="L897" s="99" t="s">
        <v>7927</v>
      </c>
      <c r="M897" s="101">
        <v>46000.404861111107</v>
      </c>
      <c r="N897" s="101">
        <v>46003.532638888893</v>
      </c>
      <c r="O897" s="100" t="s">
        <v>35</v>
      </c>
      <c r="P897" s="100" t="s">
        <v>35</v>
      </c>
      <c r="Q897" s="99" t="s">
        <v>1414</v>
      </c>
      <c r="R897" s="99" t="s">
        <v>1415</v>
      </c>
      <c r="S897" s="99" t="s">
        <v>10008</v>
      </c>
      <c r="T897" s="99" t="s">
        <v>1416</v>
      </c>
      <c r="U897" s="99" t="s">
        <v>1846</v>
      </c>
      <c r="V897" s="100" t="str">
        <f>VLOOKUP(D897,TIPOLOGIA!A:F,5,0)</f>
        <v>LEJANA</v>
      </c>
      <c r="W897" s="100" t="str">
        <f>VLOOKUP(D897,TIPOLOGIA!A:F,6,0)</f>
        <v>TERRESTRE</v>
      </c>
      <c r="X897" s="99" t="s">
        <v>2255</v>
      </c>
      <c r="Y897" s="99">
        <v>1</v>
      </c>
      <c r="Z897" s="102">
        <f>IF(T897="SOPORTE_TELEFÓNICO",'TARIFAS 2025'!$B$14,IF(V897="PRINCIPAL",'TARIFAS 2025'!$B$11,IF(V897="INTERMEDIA",'TARIFAS 2025'!$C$11,IF(V897="LEJANA",'TARIFAS 2025'!$D$11))))</f>
        <v>40250</v>
      </c>
      <c r="AA897" s="102">
        <f t="shared" si="14"/>
        <v>40250</v>
      </c>
      <c r="AB897" s="91"/>
      <c r="AC897" s="91"/>
      <c r="AD897" s="91"/>
      <c r="AE897" s="91"/>
      <c r="AF897" s="91"/>
      <c r="AG897" s="91"/>
      <c r="AH897" s="91"/>
      <c r="AI897" s="91"/>
      <c r="AJ897" s="91"/>
      <c r="AK897" s="91"/>
      <c r="AL897" s="91"/>
      <c r="AM897" s="91"/>
      <c r="AN897" s="91"/>
      <c r="AO897" s="91"/>
      <c r="AP897" s="91"/>
      <c r="AQ897" s="91"/>
      <c r="AR897" s="91"/>
      <c r="AS897" s="91"/>
      <c r="AT897" s="91"/>
      <c r="AU897" s="91"/>
      <c r="AV897" s="91"/>
      <c r="AW897" s="91"/>
      <c r="AX897" s="91"/>
      <c r="AY897" s="91"/>
      <c r="AZ897" s="91"/>
      <c r="BA897" s="91"/>
      <c r="BB897" s="91"/>
      <c r="BC897" s="91"/>
      <c r="BD897" s="91"/>
      <c r="BE897" s="91"/>
      <c r="BF897" s="91"/>
      <c r="BG897" s="91"/>
    </row>
    <row r="898" spans="1:59" ht="15.6" x14ac:dyDescent="0.3">
      <c r="A898" s="99" t="s">
        <v>99</v>
      </c>
      <c r="B898" s="100" t="str">
        <f>VLOOKUP(A898,'CENTROS DE COSTOS'!A:D,2,0)</f>
        <v>0036-0006</v>
      </c>
      <c r="C898" s="100" t="str">
        <f>VLOOKUP(A898,'CENTROS DE COSTOS'!A:D,3,0)</f>
        <v>Wompi Oriente</v>
      </c>
      <c r="D898" s="99">
        <v>85250</v>
      </c>
      <c r="E898" s="99">
        <v>3106132</v>
      </c>
      <c r="F898" s="99">
        <v>45145</v>
      </c>
      <c r="G898" s="100" t="s">
        <v>33</v>
      </c>
      <c r="H898" s="99" t="s">
        <v>481</v>
      </c>
      <c r="I898" s="99" t="s">
        <v>490</v>
      </c>
      <c r="J898" s="99" t="s">
        <v>6378</v>
      </c>
      <c r="K898" s="100" t="s">
        <v>1170</v>
      </c>
      <c r="L898" s="99" t="s">
        <v>7928</v>
      </c>
      <c r="M898" s="101">
        <v>45996.34375</v>
      </c>
      <c r="N898" s="101">
        <v>46003.533333333333</v>
      </c>
      <c r="O898" s="100" t="s">
        <v>35</v>
      </c>
      <c r="P898" s="100" t="s">
        <v>35</v>
      </c>
      <c r="Q898" s="99" t="s">
        <v>1414</v>
      </c>
      <c r="R898" s="99" t="s">
        <v>1415</v>
      </c>
      <c r="S898" s="99" t="s">
        <v>10009</v>
      </c>
      <c r="T898" s="99" t="s">
        <v>1416</v>
      </c>
      <c r="U898" s="99" t="s">
        <v>1846</v>
      </c>
      <c r="V898" s="100" t="str">
        <f>VLOOKUP(D898,TIPOLOGIA!A:F,5,0)</f>
        <v>INTERMEDIA</v>
      </c>
      <c r="W898" s="100" t="str">
        <f>VLOOKUP(D898,TIPOLOGIA!A:F,6,0)</f>
        <v>TERRESTRE</v>
      </c>
      <c r="X898" s="99" t="s">
        <v>1464</v>
      </c>
      <c r="Y898" s="99">
        <v>1</v>
      </c>
      <c r="Z898" s="102">
        <f>IF(T898="SOPORTE_TELEFÓNICO",'TARIFAS 2025'!$B$14,IF(V898="PRINCIPAL",'TARIFAS 2025'!$B$11,IF(V898="INTERMEDIA",'TARIFAS 2025'!$C$11,IF(V898="LEJANA",'TARIFAS 2025'!$D$11))))</f>
        <v>36351</v>
      </c>
      <c r="AA898" s="102">
        <f t="shared" si="14"/>
        <v>36351</v>
      </c>
      <c r="AB898" s="91"/>
      <c r="AC898" s="91"/>
      <c r="AD898" s="91"/>
      <c r="AE898" s="91"/>
      <c r="AF898" s="91"/>
      <c r="AG898" s="91"/>
      <c r="AH898" s="91"/>
      <c r="AI898" s="91"/>
      <c r="AJ898" s="91"/>
      <c r="AK898" s="91"/>
      <c r="AL898" s="91"/>
      <c r="AM898" s="91"/>
      <c r="AN898" s="91"/>
      <c r="AO898" s="91"/>
      <c r="AP898" s="91"/>
      <c r="AQ898" s="91"/>
      <c r="AR898" s="91"/>
      <c r="AS898" s="91"/>
      <c r="AT898" s="91"/>
      <c r="AU898" s="91"/>
      <c r="AV898" s="91"/>
      <c r="AW898" s="91"/>
      <c r="AX898" s="91"/>
      <c r="AY898" s="91"/>
      <c r="AZ898" s="91"/>
      <c r="BA898" s="91"/>
      <c r="BB898" s="91"/>
      <c r="BC898" s="91"/>
      <c r="BD898" s="91"/>
      <c r="BE898" s="91"/>
      <c r="BF898" s="91"/>
      <c r="BG898" s="91"/>
    </row>
    <row r="899" spans="1:59" ht="15.6" x14ac:dyDescent="0.3">
      <c r="A899" s="99" t="s">
        <v>88</v>
      </c>
      <c r="B899" s="100" t="str">
        <f>VLOOKUP(A899,'CENTROS DE COSTOS'!A:D,2,0)</f>
        <v>0036-0005</v>
      </c>
      <c r="C899" s="100" t="str">
        <f>VLOOKUP(A899,'CENTROS DE COSTOS'!A:D,3,0)</f>
        <v>Wompi Noroccidente</v>
      </c>
      <c r="D899" s="99">
        <v>5607</v>
      </c>
      <c r="E899" s="99">
        <v>3105361</v>
      </c>
      <c r="F899" s="99">
        <v>37131</v>
      </c>
      <c r="G899" s="100" t="s">
        <v>33</v>
      </c>
      <c r="H899" s="99" t="s">
        <v>120</v>
      </c>
      <c r="I899" s="99" t="s">
        <v>213</v>
      </c>
      <c r="J899" s="99" t="s">
        <v>6379</v>
      </c>
      <c r="K899" s="100" t="s">
        <v>1170</v>
      </c>
      <c r="L899" s="99" t="s">
        <v>7929</v>
      </c>
      <c r="M899" s="101">
        <v>45996.333333333343</v>
      </c>
      <c r="N899" s="101">
        <v>46003.533333333333</v>
      </c>
      <c r="O899" s="100" t="s">
        <v>35</v>
      </c>
      <c r="P899" s="100" t="s">
        <v>35</v>
      </c>
      <c r="Q899" s="99" t="s">
        <v>1414</v>
      </c>
      <c r="R899" s="99" t="s">
        <v>1415</v>
      </c>
      <c r="S899" s="99" t="s">
        <v>10010</v>
      </c>
      <c r="T899" s="99" t="s">
        <v>1416</v>
      </c>
      <c r="U899" s="99" t="s">
        <v>1846</v>
      </c>
      <c r="V899" s="100" t="str">
        <f>VLOOKUP(D899,TIPOLOGIA!A:F,5,0)</f>
        <v>INTERMEDIA</v>
      </c>
      <c r="W899" s="100" t="str">
        <f>VLOOKUP(D899,TIPOLOGIA!A:F,6,0)</f>
        <v>TERRESTRE</v>
      </c>
      <c r="X899" s="99" t="s">
        <v>1417</v>
      </c>
      <c r="Y899" s="99">
        <v>1</v>
      </c>
      <c r="Z899" s="102">
        <f>IF(T899="SOPORTE_TELEFÓNICO",'TARIFAS 2025'!$B$14,IF(V899="PRINCIPAL",'TARIFAS 2025'!$B$11,IF(V899="INTERMEDIA",'TARIFAS 2025'!$C$11,IF(V899="LEJANA",'TARIFAS 2025'!$D$11))))</f>
        <v>36351</v>
      </c>
      <c r="AA899" s="102">
        <f t="shared" si="14"/>
        <v>36351</v>
      </c>
      <c r="AB899" s="91"/>
      <c r="AC899" s="91"/>
      <c r="AD899" s="91"/>
      <c r="AE899" s="91"/>
      <c r="AF899" s="91"/>
      <c r="AG899" s="91"/>
      <c r="AH899" s="91"/>
      <c r="AI899" s="91"/>
      <c r="AJ899" s="91"/>
      <c r="AK899" s="91"/>
      <c r="AL899" s="91"/>
      <c r="AM899" s="91"/>
      <c r="AN899" s="91"/>
      <c r="AO899" s="91"/>
      <c r="AP899" s="91"/>
      <c r="AQ899" s="91"/>
      <c r="AR899" s="91"/>
      <c r="AS899" s="91"/>
      <c r="AT899" s="91"/>
      <c r="AU899" s="91"/>
      <c r="AV899" s="91"/>
      <c r="AW899" s="91"/>
      <c r="AX899" s="91"/>
      <c r="AY899" s="91"/>
      <c r="AZ899" s="91"/>
      <c r="BA899" s="91"/>
      <c r="BB899" s="91"/>
      <c r="BC899" s="91"/>
      <c r="BD899" s="91"/>
      <c r="BE899" s="91"/>
      <c r="BF899" s="91"/>
      <c r="BG899" s="91"/>
    </row>
    <row r="900" spans="1:59" ht="15.6" x14ac:dyDescent="0.3">
      <c r="A900" s="99" t="s">
        <v>98</v>
      </c>
      <c r="B900" s="100" t="str">
        <f>VLOOKUP(A900,'CENTROS DE COSTOS'!A:D,2,0)</f>
        <v>0036-0006</v>
      </c>
      <c r="C900" s="100" t="str">
        <f>VLOOKUP(A900,'CENTROS DE COSTOS'!A:D,3,0)</f>
        <v>Wompi Oriente</v>
      </c>
      <c r="D900" s="99">
        <v>50350</v>
      </c>
      <c r="E900" s="99">
        <v>3075305</v>
      </c>
      <c r="F900" s="99">
        <v>77818</v>
      </c>
      <c r="G900" s="100" t="s">
        <v>33</v>
      </c>
      <c r="H900" s="99" t="s">
        <v>814</v>
      </c>
      <c r="I900" s="99" t="s">
        <v>826</v>
      </c>
      <c r="J900" s="99" t="s">
        <v>6380</v>
      </c>
      <c r="K900" s="100" t="s">
        <v>1170</v>
      </c>
      <c r="L900" s="99" t="s">
        <v>7930</v>
      </c>
      <c r="M900" s="101">
        <v>45989.401388888888</v>
      </c>
      <c r="N900" s="101">
        <v>46003.53402777778</v>
      </c>
      <c r="O900" s="100" t="s">
        <v>35</v>
      </c>
      <c r="P900" s="100" t="s">
        <v>35</v>
      </c>
      <c r="Q900" s="99" t="s">
        <v>1414</v>
      </c>
      <c r="R900" s="99" t="s">
        <v>1415</v>
      </c>
      <c r="S900" s="99" t="s">
        <v>10011</v>
      </c>
      <c r="T900" s="99" t="s">
        <v>1416</v>
      </c>
      <c r="U900" s="99" t="s">
        <v>1840</v>
      </c>
      <c r="V900" s="100" t="str">
        <f>VLOOKUP(D900,TIPOLOGIA!A:F,5,0)</f>
        <v>LEJANA</v>
      </c>
      <c r="W900" s="100" t="str">
        <f>VLOOKUP(D900,TIPOLOGIA!A:F,6,0)</f>
        <v>AEREO</v>
      </c>
      <c r="X900" s="99" t="s">
        <v>1464</v>
      </c>
      <c r="Y900" s="99">
        <v>1</v>
      </c>
      <c r="Z900" s="102">
        <f>IF(T900="SOPORTE_TELEFÓNICO",'TARIFAS 2025'!$B$14,IF(V900="PRINCIPAL",'TARIFAS 2025'!$B$11,IF(V900="INTERMEDIA",'TARIFAS 2025'!$C$11,IF(V900="LEJANA",'TARIFAS 2025'!$D$11))))</f>
        <v>40250</v>
      </c>
      <c r="AA900" s="102">
        <f t="shared" si="14"/>
        <v>40250</v>
      </c>
      <c r="AB900" s="91"/>
      <c r="AC900" s="91"/>
      <c r="AD900" s="91"/>
      <c r="AE900" s="91"/>
      <c r="AF900" s="91"/>
      <c r="AG900" s="91"/>
      <c r="AH900" s="91"/>
      <c r="AI900" s="91"/>
      <c r="AJ900" s="91"/>
      <c r="AK900" s="91"/>
      <c r="AL900" s="91"/>
      <c r="AM900" s="91"/>
      <c r="AN900" s="91"/>
      <c r="AO900" s="91"/>
      <c r="AP900" s="91"/>
      <c r="AQ900" s="91"/>
      <c r="AR900" s="91"/>
      <c r="AS900" s="91"/>
      <c r="AT900" s="91"/>
      <c r="AU900" s="91"/>
      <c r="AV900" s="91"/>
      <c r="AW900" s="91"/>
      <c r="AX900" s="91"/>
      <c r="AY900" s="91"/>
      <c r="AZ900" s="91"/>
      <c r="BA900" s="91"/>
      <c r="BB900" s="91"/>
      <c r="BC900" s="91"/>
      <c r="BD900" s="91"/>
      <c r="BE900" s="91"/>
      <c r="BF900" s="91"/>
      <c r="BG900" s="91"/>
    </row>
    <row r="901" spans="1:59" ht="15.6" x14ac:dyDescent="0.3">
      <c r="A901" s="99" t="s">
        <v>91</v>
      </c>
      <c r="B901" s="100" t="str">
        <f>VLOOKUP(A901,'CENTROS DE COSTOS'!A:D,2,0)</f>
        <v>0036-0003</v>
      </c>
      <c r="C901" s="100" t="str">
        <f>VLOOKUP(A901,'CENTROS DE COSTOS'!A:D,3,0)</f>
        <v>Wompi Suroccidente</v>
      </c>
      <c r="D901" s="99">
        <v>52786</v>
      </c>
      <c r="E901" s="99">
        <v>3099904</v>
      </c>
      <c r="F901" s="99">
        <v>16564</v>
      </c>
      <c r="G901" s="100" t="s">
        <v>33</v>
      </c>
      <c r="H901" s="99" t="s">
        <v>133</v>
      </c>
      <c r="I901" s="99" t="s">
        <v>887</v>
      </c>
      <c r="J901" s="99" t="s">
        <v>6306</v>
      </c>
      <c r="K901" s="100" t="s">
        <v>1170</v>
      </c>
      <c r="L901" s="99" t="s">
        <v>7931</v>
      </c>
      <c r="M901" s="101">
        <v>45995.333333333343</v>
      </c>
      <c r="N901" s="101">
        <v>46003.53402777778</v>
      </c>
      <c r="O901" s="100" t="s">
        <v>35</v>
      </c>
      <c r="P901" s="100" t="s">
        <v>35</v>
      </c>
      <c r="Q901" s="99" t="s">
        <v>1414</v>
      </c>
      <c r="R901" s="99" t="s">
        <v>1415</v>
      </c>
      <c r="S901" s="99" t="s">
        <v>10012</v>
      </c>
      <c r="T901" s="99" t="s">
        <v>1416</v>
      </c>
      <c r="U901" s="99" t="s">
        <v>1840</v>
      </c>
      <c r="V901" s="100" t="str">
        <f>VLOOKUP(D901,TIPOLOGIA!A:F,5,0)</f>
        <v>INTERMEDIA</v>
      </c>
      <c r="W901" s="100" t="str">
        <f>VLOOKUP(D901,TIPOLOGIA!A:F,6,0)</f>
        <v>TERRESTRE</v>
      </c>
      <c r="X901" s="99" t="s">
        <v>1464</v>
      </c>
      <c r="Y901" s="99">
        <v>1</v>
      </c>
      <c r="Z901" s="102">
        <f>IF(T901="SOPORTE_TELEFÓNICO",'TARIFAS 2025'!$B$14,IF(V901="PRINCIPAL",'TARIFAS 2025'!$B$11,IF(V901="INTERMEDIA",'TARIFAS 2025'!$C$11,IF(V901="LEJANA",'TARIFAS 2025'!$D$11))))</f>
        <v>36351</v>
      </c>
      <c r="AA901" s="102">
        <f t="shared" si="14"/>
        <v>36351</v>
      </c>
      <c r="AB901" s="91"/>
      <c r="AC901" s="91"/>
      <c r="AD901" s="91"/>
      <c r="AE901" s="91"/>
      <c r="AF901" s="91"/>
      <c r="AG901" s="91"/>
      <c r="AH901" s="91"/>
      <c r="AI901" s="91"/>
      <c r="AJ901" s="91"/>
      <c r="AK901" s="91"/>
      <c r="AL901" s="91"/>
      <c r="AM901" s="91"/>
      <c r="AN901" s="91"/>
      <c r="AO901" s="91"/>
      <c r="AP901" s="91"/>
      <c r="AQ901" s="91"/>
      <c r="AR901" s="91"/>
      <c r="AS901" s="91"/>
      <c r="AT901" s="91"/>
      <c r="AU901" s="91"/>
      <c r="AV901" s="91"/>
      <c r="AW901" s="91"/>
      <c r="AX901" s="91"/>
      <c r="AY901" s="91"/>
      <c r="AZ901" s="91"/>
      <c r="BA901" s="91"/>
      <c r="BB901" s="91"/>
      <c r="BC901" s="91"/>
      <c r="BD901" s="91"/>
      <c r="BE901" s="91"/>
      <c r="BF901" s="91"/>
      <c r="BG901" s="91"/>
    </row>
    <row r="902" spans="1:59" ht="15.6" x14ac:dyDescent="0.3">
      <c r="A902" s="99" t="s">
        <v>74</v>
      </c>
      <c r="B902" s="100" t="str">
        <f>VLOOKUP(A902,'CENTROS DE COSTOS'!A:D,2,0)</f>
        <v>0036-0007</v>
      </c>
      <c r="C902" s="100" t="str">
        <f>VLOOKUP(A902,'CENTROS DE COSTOS'!A:D,3,0)</f>
        <v>Wompi Santander</v>
      </c>
      <c r="D902" s="99">
        <v>68081</v>
      </c>
      <c r="E902" s="99">
        <v>3104421</v>
      </c>
      <c r="F902" s="99">
        <v>62765</v>
      </c>
      <c r="G902" s="100" t="s">
        <v>33</v>
      </c>
      <c r="H902" s="99" t="s">
        <v>963</v>
      </c>
      <c r="I902" s="99" t="s">
        <v>967</v>
      </c>
      <c r="J902" s="99" t="s">
        <v>6381</v>
      </c>
      <c r="K902" s="100" t="s">
        <v>1170</v>
      </c>
      <c r="L902" s="99" t="s">
        <v>7932</v>
      </c>
      <c r="M902" s="101">
        <v>45995.644444444442</v>
      </c>
      <c r="N902" s="101">
        <v>46003.559027777781</v>
      </c>
      <c r="O902" s="100" t="s">
        <v>35</v>
      </c>
      <c r="P902" s="100" t="s">
        <v>35</v>
      </c>
      <c r="Q902" s="99" t="s">
        <v>1424</v>
      </c>
      <c r="R902" s="99" t="s">
        <v>2250</v>
      </c>
      <c r="S902" s="99" t="s">
        <v>10013</v>
      </c>
      <c r="T902" s="99" t="s">
        <v>1416</v>
      </c>
      <c r="U902" s="99" t="s">
        <v>1842</v>
      </c>
      <c r="V902" s="100" t="str">
        <f>VLOOKUP(D902,TIPOLOGIA!A:F,5,0)</f>
        <v>LEJANA</v>
      </c>
      <c r="W902" s="100" t="str">
        <f>VLOOKUP(D902,TIPOLOGIA!A:F,6,0)</f>
        <v>TERRESTRE</v>
      </c>
      <c r="X902" s="99" t="s">
        <v>2255</v>
      </c>
      <c r="Y902" s="99">
        <v>1</v>
      </c>
      <c r="Z902" s="102">
        <f>IF(T902="SOPORTE_TELEFÓNICO",'TARIFAS 2025'!$B$14,IF(V902="PRINCIPAL",'TARIFAS 2025'!$B$11,IF(V902="INTERMEDIA",'TARIFAS 2025'!$C$11,IF(V902="LEJANA",'TARIFAS 2025'!$D$11))))</f>
        <v>40250</v>
      </c>
      <c r="AA902" s="102">
        <f t="shared" si="14"/>
        <v>40250</v>
      </c>
      <c r="AB902" s="91"/>
      <c r="AC902" s="91"/>
      <c r="AD902" s="91"/>
      <c r="AE902" s="91"/>
      <c r="AF902" s="91"/>
      <c r="AG902" s="91"/>
      <c r="AH902" s="91"/>
      <c r="AI902" s="91"/>
      <c r="AJ902" s="91"/>
      <c r="AK902" s="91"/>
      <c r="AL902" s="91"/>
      <c r="AM902" s="91"/>
      <c r="AN902" s="91"/>
      <c r="AO902" s="91"/>
      <c r="AP902" s="91"/>
      <c r="AQ902" s="91"/>
      <c r="AR902" s="91"/>
      <c r="AS902" s="91"/>
      <c r="AT902" s="91"/>
      <c r="AU902" s="91"/>
      <c r="AV902" s="91"/>
      <c r="AW902" s="91"/>
      <c r="AX902" s="91"/>
      <c r="AY902" s="91"/>
      <c r="AZ902" s="91"/>
      <c r="BA902" s="91"/>
      <c r="BB902" s="91"/>
      <c r="BC902" s="91"/>
      <c r="BD902" s="91"/>
      <c r="BE902" s="91"/>
      <c r="BF902" s="91"/>
      <c r="BG902" s="91"/>
    </row>
    <row r="903" spans="1:59" ht="15.6" x14ac:dyDescent="0.3">
      <c r="A903" s="99" t="s">
        <v>77</v>
      </c>
      <c r="B903" s="100" t="str">
        <f>VLOOKUP(A903,'CENTROS DE COSTOS'!A:D,2,0)</f>
        <v>0036-0003</v>
      </c>
      <c r="C903" s="100" t="str">
        <f>VLOOKUP(A903,'CENTROS DE COSTOS'!A:D,3,0)</f>
        <v>Wompi Suroccidente</v>
      </c>
      <c r="D903" s="99">
        <v>76001</v>
      </c>
      <c r="E903" s="99">
        <v>3127214</v>
      </c>
      <c r="F903" s="99">
        <v>74803</v>
      </c>
      <c r="G903" s="100" t="s">
        <v>33</v>
      </c>
      <c r="H903" s="99" t="s">
        <v>1101</v>
      </c>
      <c r="I903" s="99" t="s">
        <v>77</v>
      </c>
      <c r="J903" s="99" t="s">
        <v>6382</v>
      </c>
      <c r="K903" s="100" t="s">
        <v>1170</v>
      </c>
      <c r="L903" s="99" t="s">
        <v>7933</v>
      </c>
      <c r="M903" s="101">
        <v>46002.477777777778</v>
      </c>
      <c r="N903" s="101">
        <v>46003.572222222218</v>
      </c>
      <c r="O903" s="100" t="s">
        <v>35</v>
      </c>
      <c r="P903" s="100" t="s">
        <v>35</v>
      </c>
      <c r="Q903" s="99" t="s">
        <v>1414</v>
      </c>
      <c r="R903" s="99" t="s">
        <v>1415</v>
      </c>
      <c r="S903" s="99" t="s">
        <v>10014</v>
      </c>
      <c r="T903" s="99" t="s">
        <v>1172</v>
      </c>
      <c r="U903" s="99" t="s">
        <v>1846</v>
      </c>
      <c r="V903" s="100" t="str">
        <f>VLOOKUP(D903,TIPOLOGIA!A:F,5,0)</f>
        <v>PRINCIPAL</v>
      </c>
      <c r="W903" s="100" t="str">
        <f>VLOOKUP(D903,TIPOLOGIA!A:F,6,0)</f>
        <v>TERRESTRE</v>
      </c>
      <c r="X903" s="99" t="s">
        <v>1212</v>
      </c>
      <c r="Y903" s="99">
        <v>1</v>
      </c>
      <c r="Z903" s="102">
        <f>IF(T903="SOPORTE_TELEFÓNICO",'TARIFAS 2025'!$B$14,IF(V903="PRINCIPAL",'TARIFAS 2025'!$B$11,IF(V903="INTERMEDIA",'TARIFAS 2025'!$C$11,IF(V903="LEJANA",'TARIFAS 2025'!$D$11))))</f>
        <v>31419</v>
      </c>
      <c r="AA903" s="102">
        <f t="shared" si="14"/>
        <v>31419</v>
      </c>
      <c r="AB903" s="91"/>
      <c r="AC903" s="91"/>
      <c r="AD903" s="91"/>
      <c r="AE903" s="91"/>
      <c r="AF903" s="91"/>
      <c r="AG903" s="91"/>
      <c r="AH903" s="91"/>
      <c r="AI903" s="91"/>
      <c r="AJ903" s="91"/>
      <c r="AK903" s="91"/>
      <c r="AL903" s="91"/>
      <c r="AM903" s="91"/>
      <c r="AN903" s="91"/>
      <c r="AO903" s="91"/>
      <c r="AP903" s="91"/>
      <c r="AQ903" s="91"/>
      <c r="AR903" s="91"/>
      <c r="AS903" s="91"/>
      <c r="AT903" s="91"/>
      <c r="AU903" s="91"/>
      <c r="AV903" s="91"/>
      <c r="AW903" s="91"/>
      <c r="AX903" s="91"/>
      <c r="AY903" s="91"/>
      <c r="AZ903" s="91"/>
      <c r="BA903" s="91"/>
      <c r="BB903" s="91"/>
      <c r="BC903" s="91"/>
      <c r="BD903" s="91"/>
      <c r="BE903" s="91"/>
      <c r="BF903" s="91"/>
      <c r="BG903" s="91"/>
    </row>
    <row r="904" spans="1:59" ht="15.6" x14ac:dyDescent="0.3">
      <c r="A904" s="99" t="s">
        <v>68</v>
      </c>
      <c r="B904" s="100" t="str">
        <f>VLOOKUP(A904,'CENTROS DE COSTOS'!A:D,2,0)</f>
        <v>0036-0001</v>
      </c>
      <c r="C904" s="100" t="str">
        <f>VLOOKUP(A904,'CENTROS DE COSTOS'!A:D,3,0)</f>
        <v>Wompi Costa</v>
      </c>
      <c r="D904" s="99">
        <v>8001</v>
      </c>
      <c r="E904" s="99">
        <v>3118942</v>
      </c>
      <c r="F904" s="99">
        <v>46935</v>
      </c>
      <c r="G904" s="100" t="s">
        <v>33</v>
      </c>
      <c r="H904" s="99" t="s">
        <v>253</v>
      </c>
      <c r="I904" s="99" t="s">
        <v>68</v>
      </c>
      <c r="J904" s="99" t="s">
        <v>6383</v>
      </c>
      <c r="K904" s="100" t="s">
        <v>1170</v>
      </c>
      <c r="L904" s="99" t="s">
        <v>7934</v>
      </c>
      <c r="M904" s="101">
        <v>46001.333333333343</v>
      </c>
      <c r="N904" s="101">
        <v>46003.574305555558</v>
      </c>
      <c r="O904" s="100" t="s">
        <v>35</v>
      </c>
      <c r="P904" s="100" t="s">
        <v>35</v>
      </c>
      <c r="Q904" s="99" t="s">
        <v>1414</v>
      </c>
      <c r="R904" s="99" t="s">
        <v>1415</v>
      </c>
      <c r="S904" s="99" t="s">
        <v>10015</v>
      </c>
      <c r="T904" s="99" t="s">
        <v>1172</v>
      </c>
      <c r="U904" s="99" t="s">
        <v>1846</v>
      </c>
      <c r="V904" s="100" t="str">
        <f>VLOOKUP(D904,TIPOLOGIA!A:F,5,0)</f>
        <v>PRINCIPAL</v>
      </c>
      <c r="W904" s="100" t="str">
        <f>VLOOKUP(D904,TIPOLOGIA!A:F,6,0)</f>
        <v>TERRESTRE</v>
      </c>
      <c r="X904" s="99" t="s">
        <v>1401</v>
      </c>
      <c r="Y904" s="99">
        <v>1</v>
      </c>
      <c r="Z904" s="102">
        <f>IF(T904="SOPORTE_TELEFÓNICO",'TARIFAS 2025'!$B$14,IF(V904="PRINCIPAL",'TARIFAS 2025'!$B$11,IF(V904="INTERMEDIA",'TARIFAS 2025'!$C$11,IF(V904="LEJANA",'TARIFAS 2025'!$D$11))))</f>
        <v>31419</v>
      </c>
      <c r="AA904" s="102">
        <f t="shared" si="14"/>
        <v>31419</v>
      </c>
      <c r="AB904" s="91"/>
      <c r="AC904" s="91"/>
      <c r="AD904" s="91"/>
      <c r="AE904" s="91"/>
      <c r="AF904" s="91"/>
      <c r="AG904" s="91"/>
      <c r="AH904" s="91"/>
      <c r="AI904" s="91"/>
      <c r="AJ904" s="91"/>
      <c r="AK904" s="91"/>
      <c r="AL904" s="91"/>
      <c r="AM904" s="91"/>
      <c r="AN904" s="91"/>
      <c r="AO904" s="91"/>
      <c r="AP904" s="91"/>
      <c r="AQ904" s="91"/>
      <c r="AR904" s="91"/>
      <c r="AS904" s="91"/>
      <c r="AT904" s="91"/>
      <c r="AU904" s="91"/>
      <c r="AV904" s="91"/>
      <c r="AW904" s="91"/>
      <c r="AX904" s="91"/>
      <c r="AY904" s="91"/>
      <c r="AZ904" s="91"/>
      <c r="BA904" s="91"/>
      <c r="BB904" s="91"/>
      <c r="BC904" s="91"/>
      <c r="BD904" s="91"/>
      <c r="BE904" s="91"/>
      <c r="BF904" s="91"/>
      <c r="BG904" s="91"/>
    </row>
    <row r="905" spans="1:59" ht="15.6" x14ac:dyDescent="0.3">
      <c r="A905" s="99" t="s">
        <v>68</v>
      </c>
      <c r="B905" s="100" t="str">
        <f>VLOOKUP(A905,'CENTROS DE COSTOS'!A:D,2,0)</f>
        <v>0036-0001</v>
      </c>
      <c r="C905" s="100" t="str">
        <f>VLOOKUP(A905,'CENTROS DE COSTOS'!A:D,3,0)</f>
        <v>Wompi Costa</v>
      </c>
      <c r="D905" s="99">
        <v>8758</v>
      </c>
      <c r="E905" s="99">
        <v>3119604</v>
      </c>
      <c r="F905" s="99">
        <v>80424</v>
      </c>
      <c r="G905" s="100" t="s">
        <v>33</v>
      </c>
      <c r="H905" s="99" t="s">
        <v>253</v>
      </c>
      <c r="I905" s="99" t="s">
        <v>270</v>
      </c>
      <c r="J905" s="99" t="s">
        <v>1385</v>
      </c>
      <c r="K905" s="100" t="s">
        <v>1170</v>
      </c>
      <c r="L905" s="99" t="s">
        <v>7935</v>
      </c>
      <c r="M905" s="101">
        <v>46001.343055555553</v>
      </c>
      <c r="N905" s="101">
        <v>46003.57708333333</v>
      </c>
      <c r="O905" s="100" t="s">
        <v>35</v>
      </c>
      <c r="P905" s="100" t="s">
        <v>35</v>
      </c>
      <c r="Q905" s="99" t="s">
        <v>1414</v>
      </c>
      <c r="R905" s="99" t="s">
        <v>1415</v>
      </c>
      <c r="S905" s="99" t="s">
        <v>10016</v>
      </c>
      <c r="T905" s="99" t="s">
        <v>1172</v>
      </c>
      <c r="U905" s="99" t="s">
        <v>1843</v>
      </c>
      <c r="V905" s="100" t="str">
        <f>VLOOKUP(D905,TIPOLOGIA!A:F,5,0)</f>
        <v>PRINCIPAL</v>
      </c>
      <c r="W905" s="100" t="str">
        <f>VLOOKUP(D905,TIPOLOGIA!A:F,6,0)</f>
        <v>TERRESTRE</v>
      </c>
      <c r="X905" s="99" t="s">
        <v>1353</v>
      </c>
      <c r="Y905" s="99">
        <v>1</v>
      </c>
      <c r="Z905" s="102">
        <f>IF(T905="SOPORTE_TELEFÓNICO",'TARIFAS 2025'!$B$14,IF(V905="PRINCIPAL",'TARIFAS 2025'!$B$11,IF(V905="INTERMEDIA",'TARIFAS 2025'!$C$11,IF(V905="LEJANA",'TARIFAS 2025'!$D$11))))</f>
        <v>31419</v>
      </c>
      <c r="AA905" s="102">
        <f t="shared" si="14"/>
        <v>31419</v>
      </c>
      <c r="AB905" s="91"/>
      <c r="AC905" s="91"/>
      <c r="AD905" s="91"/>
      <c r="AE905" s="91"/>
      <c r="AF905" s="91"/>
      <c r="AG905" s="91"/>
      <c r="AH905" s="91"/>
      <c r="AI905" s="91"/>
      <c r="AJ905" s="91"/>
      <c r="AK905" s="91"/>
      <c r="AL905" s="91"/>
      <c r="AM905" s="91"/>
      <c r="AN905" s="91"/>
      <c r="AO905" s="91"/>
      <c r="AP905" s="91"/>
      <c r="AQ905" s="91"/>
      <c r="AR905" s="91"/>
      <c r="AS905" s="91"/>
      <c r="AT905" s="91"/>
      <c r="AU905" s="91"/>
      <c r="AV905" s="91"/>
      <c r="AW905" s="91"/>
      <c r="AX905" s="91"/>
      <c r="AY905" s="91"/>
      <c r="AZ905" s="91"/>
      <c r="BA905" s="91"/>
      <c r="BB905" s="91"/>
      <c r="BC905" s="91"/>
      <c r="BD905" s="91"/>
      <c r="BE905" s="91"/>
      <c r="BF905" s="91"/>
      <c r="BG905" s="91"/>
    </row>
    <row r="906" spans="1:59" ht="15.6" x14ac:dyDescent="0.3">
      <c r="A906" s="99" t="s">
        <v>89</v>
      </c>
      <c r="B906" s="100" t="str">
        <f>VLOOKUP(A906,'CENTROS DE COSTOS'!A:D,2,0)</f>
        <v>0036-0001</v>
      </c>
      <c r="C906" s="100" t="str">
        <f>VLOOKUP(A906,'CENTROS DE COSTOS'!A:D,3,0)</f>
        <v>Wompi Costa</v>
      </c>
      <c r="D906" s="99">
        <v>23001</v>
      </c>
      <c r="E906" s="99">
        <v>3099495</v>
      </c>
      <c r="F906" s="99">
        <v>74154</v>
      </c>
      <c r="G906" s="100" t="s">
        <v>33</v>
      </c>
      <c r="H906" s="99" t="s">
        <v>276</v>
      </c>
      <c r="I906" s="99" t="s">
        <v>89</v>
      </c>
      <c r="J906" s="99" t="s">
        <v>3710</v>
      </c>
      <c r="K906" s="100" t="s">
        <v>1170</v>
      </c>
      <c r="L906" s="99" t="s">
        <v>7936</v>
      </c>
      <c r="M906" s="101">
        <v>45995.333333333343</v>
      </c>
      <c r="N906" s="101">
        <v>46003.585416666669</v>
      </c>
      <c r="O906" s="100" t="s">
        <v>35</v>
      </c>
      <c r="P906" s="100" t="s">
        <v>35</v>
      </c>
      <c r="Q906" s="99" t="s">
        <v>1414</v>
      </c>
      <c r="R906" s="99" t="s">
        <v>1415</v>
      </c>
      <c r="S906" s="99" t="s">
        <v>10017</v>
      </c>
      <c r="T906" s="99" t="s">
        <v>1172</v>
      </c>
      <c r="U906" s="99" t="s">
        <v>1842</v>
      </c>
      <c r="V906" s="100" t="str">
        <f>VLOOKUP(D906,TIPOLOGIA!A:F,5,0)</f>
        <v>PRINCIPAL</v>
      </c>
      <c r="W906" s="100" t="str">
        <f>VLOOKUP(D906,TIPOLOGIA!A:F,6,0)</f>
        <v>TERRESTRE</v>
      </c>
      <c r="X906" s="99" t="s">
        <v>1853</v>
      </c>
      <c r="Y906" s="99">
        <v>1</v>
      </c>
      <c r="Z906" s="102">
        <f>IF(T906="SOPORTE_TELEFÓNICO",'TARIFAS 2025'!$B$14,IF(V906="PRINCIPAL",'TARIFAS 2025'!$B$11,IF(V906="INTERMEDIA",'TARIFAS 2025'!$C$11,IF(V906="LEJANA",'TARIFAS 2025'!$D$11))))</f>
        <v>31419</v>
      </c>
      <c r="AA906" s="102">
        <f t="shared" si="14"/>
        <v>31419</v>
      </c>
      <c r="AB906" s="91"/>
      <c r="AC906" s="91"/>
      <c r="AD906" s="91"/>
      <c r="AE906" s="91"/>
      <c r="AF906" s="91"/>
      <c r="AG906" s="91"/>
      <c r="AH906" s="91"/>
      <c r="AI906" s="91"/>
      <c r="AJ906" s="91"/>
      <c r="AK906" s="91"/>
      <c r="AL906" s="91"/>
      <c r="AM906" s="91"/>
      <c r="AN906" s="91"/>
      <c r="AO906" s="91"/>
      <c r="AP906" s="91"/>
      <c r="AQ906" s="91"/>
      <c r="AR906" s="91"/>
      <c r="AS906" s="91"/>
      <c r="AT906" s="91"/>
      <c r="AU906" s="91"/>
      <c r="AV906" s="91"/>
      <c r="AW906" s="91"/>
      <c r="AX906" s="91"/>
      <c r="AY906" s="91"/>
      <c r="AZ906" s="91"/>
      <c r="BA906" s="91"/>
      <c r="BB906" s="91"/>
      <c r="BC906" s="91"/>
      <c r="BD906" s="91"/>
      <c r="BE906" s="91"/>
      <c r="BF906" s="91"/>
      <c r="BG906" s="91"/>
    </row>
    <row r="907" spans="1:59" ht="15.6" x14ac:dyDescent="0.3">
      <c r="A907" s="99" t="s">
        <v>89</v>
      </c>
      <c r="B907" s="100" t="str">
        <f>VLOOKUP(A907,'CENTROS DE COSTOS'!A:D,2,0)</f>
        <v>0036-0001</v>
      </c>
      <c r="C907" s="100" t="str">
        <f>VLOOKUP(A907,'CENTROS DE COSTOS'!A:D,3,0)</f>
        <v>Wompi Costa</v>
      </c>
      <c r="D907" s="99">
        <v>23001</v>
      </c>
      <c r="E907" s="99">
        <v>3101903</v>
      </c>
      <c r="F907" s="99">
        <v>63984</v>
      </c>
      <c r="G907" s="100" t="s">
        <v>33</v>
      </c>
      <c r="H907" s="99" t="s">
        <v>276</v>
      </c>
      <c r="I907" s="99" t="s">
        <v>89</v>
      </c>
      <c r="J907" s="99" t="s">
        <v>6384</v>
      </c>
      <c r="K907" s="100" t="s">
        <v>1170</v>
      </c>
      <c r="L907" s="99" t="s">
        <v>7937</v>
      </c>
      <c r="M907" s="101">
        <v>45995.414583333331</v>
      </c>
      <c r="N907" s="101">
        <v>46003.587500000001</v>
      </c>
      <c r="O907" s="100" t="s">
        <v>35</v>
      </c>
      <c r="P907" s="100" t="s">
        <v>35</v>
      </c>
      <c r="Q907" s="99" t="s">
        <v>1414</v>
      </c>
      <c r="R907" s="99" t="s">
        <v>1415</v>
      </c>
      <c r="S907" s="99" t="s">
        <v>10018</v>
      </c>
      <c r="T907" s="99" t="s">
        <v>1172</v>
      </c>
      <c r="U907" s="99" t="s">
        <v>1842</v>
      </c>
      <c r="V907" s="100" t="str">
        <f>VLOOKUP(D907,TIPOLOGIA!A:F,5,0)</f>
        <v>PRINCIPAL</v>
      </c>
      <c r="W907" s="100" t="str">
        <f>VLOOKUP(D907,TIPOLOGIA!A:F,6,0)</f>
        <v>TERRESTRE</v>
      </c>
      <c r="X907" s="99" t="s">
        <v>1853</v>
      </c>
      <c r="Y907" s="99">
        <v>1</v>
      </c>
      <c r="Z907" s="102">
        <f>IF(T907="SOPORTE_TELEFÓNICO",'TARIFAS 2025'!$B$14,IF(V907="PRINCIPAL",'TARIFAS 2025'!$B$11,IF(V907="INTERMEDIA",'TARIFAS 2025'!$C$11,IF(V907="LEJANA",'TARIFAS 2025'!$D$11))))</f>
        <v>31419</v>
      </c>
      <c r="AA907" s="102">
        <f t="shared" si="14"/>
        <v>31419</v>
      </c>
      <c r="AB907" s="91"/>
      <c r="AC907" s="91"/>
      <c r="AD907" s="91"/>
      <c r="AE907" s="91"/>
      <c r="AF907" s="91"/>
      <c r="AG907" s="91"/>
      <c r="AH907" s="91"/>
      <c r="AI907" s="91"/>
      <c r="AJ907" s="91"/>
      <c r="AK907" s="91"/>
      <c r="AL907" s="91"/>
      <c r="AM907" s="91"/>
      <c r="AN907" s="91"/>
      <c r="AO907" s="91"/>
      <c r="AP907" s="91"/>
      <c r="AQ907" s="91"/>
      <c r="AR907" s="91"/>
      <c r="AS907" s="91"/>
      <c r="AT907" s="91"/>
      <c r="AU907" s="91"/>
      <c r="AV907" s="91"/>
      <c r="AW907" s="91"/>
      <c r="AX907" s="91"/>
      <c r="AY907" s="91"/>
      <c r="AZ907" s="91"/>
      <c r="BA907" s="91"/>
      <c r="BB907" s="91"/>
      <c r="BC907" s="91"/>
      <c r="BD907" s="91"/>
      <c r="BE907" s="91"/>
      <c r="BF907" s="91"/>
      <c r="BG907" s="91"/>
    </row>
    <row r="908" spans="1:59" ht="15.6" x14ac:dyDescent="0.3">
      <c r="A908" s="99" t="s">
        <v>89</v>
      </c>
      <c r="B908" s="100" t="str">
        <f>VLOOKUP(A908,'CENTROS DE COSTOS'!A:D,2,0)</f>
        <v>0036-0001</v>
      </c>
      <c r="C908" s="100" t="str">
        <f>VLOOKUP(A908,'CENTROS DE COSTOS'!A:D,3,0)</f>
        <v>Wompi Costa</v>
      </c>
      <c r="D908" s="99">
        <v>23001</v>
      </c>
      <c r="E908" s="99">
        <v>3104929</v>
      </c>
      <c r="F908" s="99">
        <v>50025</v>
      </c>
      <c r="G908" s="100" t="s">
        <v>33</v>
      </c>
      <c r="H908" s="99" t="s">
        <v>276</v>
      </c>
      <c r="I908" s="99" t="s">
        <v>89</v>
      </c>
      <c r="J908" s="99" t="s">
        <v>6385</v>
      </c>
      <c r="K908" s="100" t="s">
        <v>1170</v>
      </c>
      <c r="L908" s="99" t="s">
        <v>7938</v>
      </c>
      <c r="M908" s="101">
        <v>45995.688194444447</v>
      </c>
      <c r="N908" s="101">
        <v>46003.59097222222</v>
      </c>
      <c r="O908" s="100" t="s">
        <v>35</v>
      </c>
      <c r="P908" s="100" t="s">
        <v>35</v>
      </c>
      <c r="Q908" s="99" t="s">
        <v>1414</v>
      </c>
      <c r="R908" s="99" t="s">
        <v>1415</v>
      </c>
      <c r="S908" s="99" t="s">
        <v>10019</v>
      </c>
      <c r="T908" s="99" t="s">
        <v>1172</v>
      </c>
      <c r="U908" s="99" t="s">
        <v>1846</v>
      </c>
      <c r="V908" s="100" t="str">
        <f>VLOOKUP(D908,TIPOLOGIA!A:F,5,0)</f>
        <v>PRINCIPAL</v>
      </c>
      <c r="W908" s="100" t="str">
        <f>VLOOKUP(D908,TIPOLOGIA!A:F,6,0)</f>
        <v>TERRESTRE</v>
      </c>
      <c r="X908" s="99" t="s">
        <v>1853</v>
      </c>
      <c r="Y908" s="99">
        <v>1</v>
      </c>
      <c r="Z908" s="102">
        <f>IF(T908="SOPORTE_TELEFÓNICO",'TARIFAS 2025'!$B$14,IF(V908="PRINCIPAL",'TARIFAS 2025'!$B$11,IF(V908="INTERMEDIA",'TARIFAS 2025'!$C$11,IF(V908="LEJANA",'TARIFAS 2025'!$D$11))))</f>
        <v>31419</v>
      </c>
      <c r="AA908" s="102">
        <f t="shared" si="14"/>
        <v>31419</v>
      </c>
      <c r="AB908" s="91"/>
      <c r="AC908" s="91"/>
      <c r="AD908" s="91"/>
      <c r="AE908" s="91"/>
      <c r="AF908" s="91"/>
      <c r="AG908" s="91"/>
      <c r="AH908" s="91"/>
      <c r="AI908" s="91"/>
      <c r="AJ908" s="91"/>
      <c r="AK908" s="91"/>
      <c r="AL908" s="91"/>
      <c r="AM908" s="91"/>
      <c r="AN908" s="91"/>
      <c r="AO908" s="91"/>
      <c r="AP908" s="91"/>
      <c r="AQ908" s="91"/>
      <c r="AR908" s="91"/>
      <c r="AS908" s="91"/>
      <c r="AT908" s="91"/>
      <c r="AU908" s="91"/>
      <c r="AV908" s="91"/>
      <c r="AW908" s="91"/>
      <c r="AX908" s="91"/>
      <c r="AY908" s="91"/>
      <c r="AZ908" s="91"/>
      <c r="BA908" s="91"/>
      <c r="BB908" s="91"/>
      <c r="BC908" s="91"/>
      <c r="BD908" s="91"/>
      <c r="BE908" s="91"/>
      <c r="BF908" s="91"/>
      <c r="BG908" s="91"/>
    </row>
    <row r="909" spans="1:59" ht="15.6" x14ac:dyDescent="0.3">
      <c r="A909" s="99" t="s">
        <v>71</v>
      </c>
      <c r="B909" s="100" t="str">
        <f>VLOOKUP(A909,'CENTROS DE COSTOS'!A:D,2,0)</f>
        <v>0036-0004</v>
      </c>
      <c r="C909" s="100" t="str">
        <f>VLOOKUP(A909,'CENTROS DE COSTOS'!A:D,3,0)</f>
        <v>Wompi Centro</v>
      </c>
      <c r="D909" s="99">
        <v>11001</v>
      </c>
      <c r="E909" s="99">
        <v>3124450</v>
      </c>
      <c r="F909" s="99">
        <v>76531</v>
      </c>
      <c r="G909" s="100" t="s">
        <v>33</v>
      </c>
      <c r="H909" s="99" t="s">
        <v>618</v>
      </c>
      <c r="I909" s="99" t="s">
        <v>71</v>
      </c>
      <c r="J909" s="99" t="s">
        <v>6386</v>
      </c>
      <c r="K909" s="100" t="s">
        <v>1170</v>
      </c>
      <c r="L909" s="99" t="s">
        <v>7939</v>
      </c>
      <c r="M909" s="101">
        <v>46002.333333333343</v>
      </c>
      <c r="N909" s="101">
        <v>46003.594444444447</v>
      </c>
      <c r="O909" s="100" t="s">
        <v>35</v>
      </c>
      <c r="P909" s="100" t="s">
        <v>35</v>
      </c>
      <c r="Q909" s="99" t="s">
        <v>1414</v>
      </c>
      <c r="R909" s="99" t="s">
        <v>1415</v>
      </c>
      <c r="S909" s="99" t="s">
        <v>10020</v>
      </c>
      <c r="T909" s="99" t="s">
        <v>1172</v>
      </c>
      <c r="U909" s="99" t="s">
        <v>1848</v>
      </c>
      <c r="V909" s="100" t="str">
        <f>VLOOKUP(D909,TIPOLOGIA!A:F,5,0)</f>
        <v>PRINCIPAL</v>
      </c>
      <c r="W909" s="100" t="str">
        <f>VLOOKUP(D909,TIPOLOGIA!A:F,6,0)</f>
        <v>TERRESTRE</v>
      </c>
      <c r="X909" s="99" t="s">
        <v>1396</v>
      </c>
      <c r="Y909" s="99">
        <v>1</v>
      </c>
      <c r="Z909" s="102">
        <f>IF(T909="SOPORTE_TELEFÓNICO",'TARIFAS 2025'!$B$14,IF(V909="PRINCIPAL",'TARIFAS 2025'!$B$11,IF(V909="INTERMEDIA",'TARIFAS 2025'!$C$11,IF(V909="LEJANA",'TARIFAS 2025'!$D$11))))</f>
        <v>31419</v>
      </c>
      <c r="AA909" s="102">
        <f t="shared" si="14"/>
        <v>31419</v>
      </c>
      <c r="AB909" s="91"/>
      <c r="AC909" s="91"/>
      <c r="AD909" s="91"/>
      <c r="AE909" s="91"/>
      <c r="AF909" s="91"/>
      <c r="AG909" s="91"/>
      <c r="AH909" s="91"/>
      <c r="AI909" s="91"/>
      <c r="AJ909" s="91"/>
      <c r="AK909" s="91"/>
      <c r="AL909" s="91"/>
      <c r="AM909" s="91"/>
      <c r="AN909" s="91"/>
      <c r="AO909" s="91"/>
      <c r="AP909" s="91"/>
      <c r="AQ909" s="91"/>
      <c r="AR909" s="91"/>
      <c r="AS909" s="91"/>
      <c r="AT909" s="91"/>
      <c r="AU909" s="91"/>
      <c r="AV909" s="91"/>
      <c r="AW909" s="91"/>
      <c r="AX909" s="91"/>
      <c r="AY909" s="91"/>
      <c r="AZ909" s="91"/>
      <c r="BA909" s="91"/>
      <c r="BB909" s="91"/>
      <c r="BC909" s="91"/>
      <c r="BD909" s="91"/>
      <c r="BE909" s="91"/>
      <c r="BF909" s="91"/>
      <c r="BG909" s="91"/>
    </row>
    <row r="910" spans="1:59" ht="15.6" x14ac:dyDescent="0.3">
      <c r="A910" s="99" t="s">
        <v>95</v>
      </c>
      <c r="B910" s="100" t="str">
        <f>VLOOKUP(A910,'CENTROS DE COSTOS'!A:D,2,0)</f>
        <v>0036-0001</v>
      </c>
      <c r="C910" s="100" t="str">
        <f>VLOOKUP(A910,'CENTROS DE COSTOS'!A:D,3,0)</f>
        <v>Wompi Costa</v>
      </c>
      <c r="D910" s="99">
        <v>70001</v>
      </c>
      <c r="E910" s="99">
        <v>3124622</v>
      </c>
      <c r="F910" s="99">
        <v>77185</v>
      </c>
      <c r="G910" s="100" t="s">
        <v>33</v>
      </c>
      <c r="H910" s="99" t="s">
        <v>504</v>
      </c>
      <c r="I910" s="99" t="s">
        <v>95</v>
      </c>
      <c r="J910" s="99" t="s">
        <v>6387</v>
      </c>
      <c r="K910" s="100" t="s">
        <v>1170</v>
      </c>
      <c r="L910" s="99" t="s">
        <v>7940</v>
      </c>
      <c r="M910" s="101">
        <v>46002.333333333343</v>
      </c>
      <c r="N910" s="101">
        <v>46003.59652777778</v>
      </c>
      <c r="O910" s="100" t="s">
        <v>35</v>
      </c>
      <c r="P910" s="100" t="s">
        <v>35</v>
      </c>
      <c r="Q910" s="99" t="s">
        <v>1414</v>
      </c>
      <c r="R910" s="99" t="s">
        <v>1415</v>
      </c>
      <c r="S910" s="99" t="s">
        <v>10021</v>
      </c>
      <c r="T910" s="99" t="s">
        <v>1172</v>
      </c>
      <c r="U910" s="99" t="s">
        <v>1845</v>
      </c>
      <c r="V910" s="100" t="str">
        <f>VLOOKUP(D910,TIPOLOGIA!A:F,5,0)</f>
        <v>PRINCIPAL</v>
      </c>
      <c r="W910" s="100" t="str">
        <f>VLOOKUP(D910,TIPOLOGIA!A:F,6,0)</f>
        <v>TERRESTRE</v>
      </c>
      <c r="X910" s="99" t="s">
        <v>1176</v>
      </c>
      <c r="Y910" s="99">
        <v>1</v>
      </c>
      <c r="Z910" s="102">
        <f>IF(T910="SOPORTE_TELEFÓNICO",'TARIFAS 2025'!$B$14,IF(V910="PRINCIPAL",'TARIFAS 2025'!$B$11,IF(V910="INTERMEDIA",'TARIFAS 2025'!$C$11,IF(V910="LEJANA",'TARIFAS 2025'!$D$11))))</f>
        <v>31419</v>
      </c>
      <c r="AA910" s="102">
        <f t="shared" si="14"/>
        <v>31419</v>
      </c>
      <c r="AB910" s="91"/>
      <c r="AC910" s="91"/>
      <c r="AD910" s="91"/>
      <c r="AE910" s="91"/>
      <c r="AF910" s="91"/>
      <c r="AG910" s="91"/>
      <c r="AH910" s="91"/>
      <c r="AI910" s="91"/>
      <c r="AJ910" s="91"/>
      <c r="AK910" s="91"/>
      <c r="AL910" s="91"/>
      <c r="AM910" s="91"/>
      <c r="AN910" s="91"/>
      <c r="AO910" s="91"/>
      <c r="AP910" s="91"/>
      <c r="AQ910" s="91"/>
      <c r="AR910" s="91"/>
      <c r="AS910" s="91"/>
      <c r="AT910" s="91"/>
      <c r="AU910" s="91"/>
      <c r="AV910" s="91"/>
      <c r="AW910" s="91"/>
      <c r="AX910" s="91"/>
      <c r="AY910" s="91"/>
      <c r="AZ910" s="91"/>
      <c r="BA910" s="91"/>
      <c r="BB910" s="91"/>
      <c r="BC910" s="91"/>
      <c r="BD910" s="91"/>
      <c r="BE910" s="91"/>
      <c r="BF910" s="91"/>
      <c r="BG910" s="91"/>
    </row>
    <row r="911" spans="1:59" ht="15.6" x14ac:dyDescent="0.3">
      <c r="A911" s="99" t="s">
        <v>90</v>
      </c>
      <c r="B911" s="100" t="str">
        <f>VLOOKUP(A911,'CENTROS DE COSTOS'!A:D,2,0)</f>
        <v>0036-0006</v>
      </c>
      <c r="C911" s="100" t="str">
        <f>VLOOKUP(A911,'CENTROS DE COSTOS'!A:D,3,0)</f>
        <v>Wompi Oriente</v>
      </c>
      <c r="D911" s="99">
        <v>41799</v>
      </c>
      <c r="E911" s="99">
        <v>3108127</v>
      </c>
      <c r="F911" s="99">
        <v>31482</v>
      </c>
      <c r="G911" s="100" t="s">
        <v>33</v>
      </c>
      <c r="H911" s="99" t="s">
        <v>740</v>
      </c>
      <c r="I911" s="99" t="s">
        <v>768</v>
      </c>
      <c r="J911" s="99" t="s">
        <v>1560</v>
      </c>
      <c r="K911" s="100" t="s">
        <v>1170</v>
      </c>
      <c r="L911" s="99" t="s">
        <v>7941</v>
      </c>
      <c r="M911" s="101">
        <v>45996.490972222222</v>
      </c>
      <c r="N911" s="101">
        <v>46003.598611111112</v>
      </c>
      <c r="O911" s="100" t="s">
        <v>35</v>
      </c>
      <c r="P911" s="100" t="s">
        <v>35</v>
      </c>
      <c r="Q911" s="99" t="s">
        <v>1414</v>
      </c>
      <c r="R911" s="99" t="s">
        <v>1415</v>
      </c>
      <c r="S911" s="99" t="s">
        <v>10022</v>
      </c>
      <c r="T911" s="99" t="s">
        <v>1416</v>
      </c>
      <c r="U911" s="99" t="s">
        <v>1846</v>
      </c>
      <c r="V911" s="100" t="str">
        <f>VLOOKUP(D911,TIPOLOGIA!A:F,5,0)</f>
        <v>INTERMEDIA</v>
      </c>
      <c r="W911" s="100" t="str">
        <f>VLOOKUP(D911,TIPOLOGIA!A:F,6,0)</f>
        <v>TERRESTRE</v>
      </c>
      <c r="X911" s="99" t="s">
        <v>1187</v>
      </c>
      <c r="Y911" s="99">
        <v>1</v>
      </c>
      <c r="Z911" s="102">
        <f>IF(T911="SOPORTE_TELEFÓNICO",'TARIFAS 2025'!$B$14,IF(V911="PRINCIPAL",'TARIFAS 2025'!$B$11,IF(V911="INTERMEDIA",'TARIFAS 2025'!$C$11,IF(V911="LEJANA",'TARIFAS 2025'!$D$11))))</f>
        <v>36351</v>
      </c>
      <c r="AA911" s="102">
        <f t="shared" si="14"/>
        <v>36351</v>
      </c>
      <c r="AB911" s="91"/>
      <c r="AC911" s="91"/>
      <c r="AD911" s="91"/>
      <c r="AE911" s="91"/>
      <c r="AF911" s="91"/>
      <c r="AG911" s="91"/>
      <c r="AH911" s="91"/>
      <c r="AI911" s="91"/>
      <c r="AJ911" s="91"/>
      <c r="AK911" s="91"/>
      <c r="AL911" s="91"/>
      <c r="AM911" s="91"/>
      <c r="AN911" s="91"/>
      <c r="AO911" s="91"/>
      <c r="AP911" s="91"/>
      <c r="AQ911" s="91"/>
      <c r="AR911" s="91"/>
      <c r="AS911" s="91"/>
      <c r="AT911" s="91"/>
      <c r="AU911" s="91"/>
      <c r="AV911" s="91"/>
      <c r="AW911" s="91"/>
      <c r="AX911" s="91"/>
      <c r="AY911" s="91"/>
      <c r="AZ911" s="91"/>
      <c r="BA911" s="91"/>
      <c r="BB911" s="91"/>
      <c r="BC911" s="91"/>
      <c r="BD911" s="91"/>
      <c r="BE911" s="91"/>
      <c r="BF911" s="91"/>
      <c r="BG911" s="91"/>
    </row>
    <row r="912" spans="1:59" ht="15.6" x14ac:dyDescent="0.3">
      <c r="A912" s="99" t="s">
        <v>95</v>
      </c>
      <c r="B912" s="100" t="str">
        <f>VLOOKUP(A912,'CENTROS DE COSTOS'!A:D,2,0)</f>
        <v>0036-0001</v>
      </c>
      <c r="C912" s="100" t="str">
        <f>VLOOKUP(A912,'CENTROS DE COSTOS'!A:D,3,0)</f>
        <v>Wompi Costa</v>
      </c>
      <c r="D912" s="99">
        <v>70001</v>
      </c>
      <c r="E912" s="99">
        <v>3121985</v>
      </c>
      <c r="F912" s="99">
        <v>79137</v>
      </c>
      <c r="G912" s="100" t="s">
        <v>33</v>
      </c>
      <c r="H912" s="99" t="s">
        <v>504</v>
      </c>
      <c r="I912" s="99" t="s">
        <v>95</v>
      </c>
      <c r="J912" s="99" t="s">
        <v>6388</v>
      </c>
      <c r="K912" s="100" t="s">
        <v>1170</v>
      </c>
      <c r="L912" s="99" t="s">
        <v>7942</v>
      </c>
      <c r="M912" s="101">
        <v>46001.517361111109</v>
      </c>
      <c r="N912" s="101">
        <v>46003.600694444453</v>
      </c>
      <c r="O912" s="100" t="s">
        <v>35</v>
      </c>
      <c r="P912" s="100" t="s">
        <v>35</v>
      </c>
      <c r="Q912" s="99" t="s">
        <v>1414</v>
      </c>
      <c r="R912" s="99" t="s">
        <v>1415</v>
      </c>
      <c r="S912" s="99" t="s">
        <v>10023</v>
      </c>
      <c r="T912" s="99" t="s">
        <v>1172</v>
      </c>
      <c r="U912" s="99" t="s">
        <v>1844</v>
      </c>
      <c r="V912" s="100" t="str">
        <f>VLOOKUP(D912,TIPOLOGIA!A:F,5,0)</f>
        <v>PRINCIPAL</v>
      </c>
      <c r="W912" s="100" t="str">
        <f>VLOOKUP(D912,TIPOLOGIA!A:F,6,0)</f>
        <v>TERRESTRE</v>
      </c>
      <c r="X912" s="99" t="s">
        <v>1176</v>
      </c>
      <c r="Y912" s="99">
        <v>1</v>
      </c>
      <c r="Z912" s="102">
        <f>IF(T912="SOPORTE_TELEFÓNICO",'TARIFAS 2025'!$B$14,IF(V912="PRINCIPAL",'TARIFAS 2025'!$B$11,IF(V912="INTERMEDIA",'TARIFAS 2025'!$C$11,IF(V912="LEJANA",'TARIFAS 2025'!$D$11))))</f>
        <v>31419</v>
      </c>
      <c r="AA912" s="102">
        <f t="shared" si="14"/>
        <v>31419</v>
      </c>
      <c r="AB912" s="91"/>
      <c r="AC912" s="91"/>
      <c r="AD912" s="91"/>
      <c r="AE912" s="91"/>
      <c r="AF912" s="91"/>
      <c r="AG912" s="91"/>
      <c r="AH912" s="91"/>
      <c r="AI912" s="91"/>
      <c r="AJ912" s="91"/>
      <c r="AK912" s="91"/>
      <c r="AL912" s="91"/>
      <c r="AM912" s="91"/>
      <c r="AN912" s="91"/>
      <c r="AO912" s="91"/>
      <c r="AP912" s="91"/>
      <c r="AQ912" s="91"/>
      <c r="AR912" s="91"/>
      <c r="AS912" s="91"/>
      <c r="AT912" s="91"/>
      <c r="AU912" s="91"/>
      <c r="AV912" s="91"/>
      <c r="AW912" s="91"/>
      <c r="AX912" s="91"/>
      <c r="AY912" s="91"/>
      <c r="AZ912" s="91"/>
      <c r="BA912" s="91"/>
      <c r="BB912" s="91"/>
      <c r="BC912" s="91"/>
      <c r="BD912" s="91"/>
      <c r="BE912" s="91"/>
      <c r="BF912" s="91"/>
      <c r="BG912" s="91"/>
    </row>
    <row r="913" spans="1:59" ht="15.6" x14ac:dyDescent="0.3">
      <c r="A913" s="99" t="s">
        <v>71</v>
      </c>
      <c r="B913" s="100" t="str">
        <f>VLOOKUP(A913,'CENTROS DE COSTOS'!A:D,2,0)</f>
        <v>0036-0004</v>
      </c>
      <c r="C913" s="100" t="str">
        <f>VLOOKUP(A913,'CENTROS DE COSTOS'!A:D,3,0)</f>
        <v>Wompi Centro</v>
      </c>
      <c r="D913" s="99">
        <v>25290</v>
      </c>
      <c r="E913" s="99">
        <v>3116328</v>
      </c>
      <c r="F913" s="99">
        <v>47384</v>
      </c>
      <c r="G913" s="100" t="s">
        <v>33</v>
      </c>
      <c r="H913" s="99" t="s">
        <v>618</v>
      </c>
      <c r="I913" s="99" t="s">
        <v>652</v>
      </c>
      <c r="J913" s="99" t="s">
        <v>2027</v>
      </c>
      <c r="K913" s="100" t="s">
        <v>1170</v>
      </c>
      <c r="L913" s="99" t="s">
        <v>7943</v>
      </c>
      <c r="M913" s="101">
        <v>46000.539583333331</v>
      </c>
      <c r="N913" s="101">
        <v>46003.600694444453</v>
      </c>
      <c r="O913" s="100" t="s">
        <v>35</v>
      </c>
      <c r="P913" s="100" t="s">
        <v>35</v>
      </c>
      <c r="Q913" s="99" t="s">
        <v>1414</v>
      </c>
      <c r="R913" s="99" t="s">
        <v>1415</v>
      </c>
      <c r="S913" s="99" t="s">
        <v>10024</v>
      </c>
      <c r="T913" s="99" t="s">
        <v>1416</v>
      </c>
      <c r="U913" s="99" t="s">
        <v>1842</v>
      </c>
      <c r="V913" s="100" t="str">
        <f>VLOOKUP(D913,TIPOLOGIA!A:F,5,0)</f>
        <v>INTERMEDIA</v>
      </c>
      <c r="W913" s="100" t="str">
        <f>VLOOKUP(D913,TIPOLOGIA!A:F,6,0)</f>
        <v>TERRESTRE</v>
      </c>
      <c r="X913" s="99" t="s">
        <v>1197</v>
      </c>
      <c r="Y913" s="99">
        <v>1</v>
      </c>
      <c r="Z913" s="102">
        <f>IF(T913="SOPORTE_TELEFÓNICO",'TARIFAS 2025'!$B$14,IF(V913="PRINCIPAL",'TARIFAS 2025'!$B$11,IF(V913="INTERMEDIA",'TARIFAS 2025'!$C$11,IF(V913="LEJANA",'TARIFAS 2025'!$D$11))))</f>
        <v>36351</v>
      </c>
      <c r="AA913" s="102">
        <f t="shared" si="14"/>
        <v>36351</v>
      </c>
      <c r="AB913" s="91"/>
      <c r="AC913" s="91"/>
      <c r="AD913" s="91"/>
      <c r="AE913" s="91"/>
      <c r="AF913" s="91"/>
      <c r="AG913" s="91"/>
      <c r="AH913" s="91"/>
      <c r="AI913" s="91"/>
      <c r="AJ913" s="91"/>
      <c r="AK913" s="91"/>
      <c r="AL913" s="91"/>
      <c r="AM913" s="91"/>
      <c r="AN913" s="91"/>
      <c r="AO913" s="91"/>
      <c r="AP913" s="91"/>
      <c r="AQ913" s="91"/>
      <c r="AR913" s="91"/>
      <c r="AS913" s="91"/>
      <c r="AT913" s="91"/>
      <c r="AU913" s="91"/>
      <c r="AV913" s="91"/>
      <c r="AW913" s="91"/>
      <c r="AX913" s="91"/>
      <c r="AY913" s="91"/>
      <c r="AZ913" s="91"/>
      <c r="BA913" s="91"/>
      <c r="BB913" s="91"/>
      <c r="BC913" s="91"/>
      <c r="BD913" s="91"/>
      <c r="BE913" s="91"/>
      <c r="BF913" s="91"/>
      <c r="BG913" s="91"/>
    </row>
    <row r="914" spans="1:59" ht="15.6" x14ac:dyDescent="0.3">
      <c r="A914" s="99" t="s">
        <v>85</v>
      </c>
      <c r="B914" s="100" t="str">
        <f>VLOOKUP(A914,'CENTROS DE COSTOS'!A:D,2,0)</f>
        <v>0036-0006</v>
      </c>
      <c r="C914" s="100" t="str">
        <f>VLOOKUP(A914,'CENTROS DE COSTOS'!A:D,3,0)</f>
        <v>Wompi Oriente</v>
      </c>
      <c r="D914" s="99">
        <v>73001</v>
      </c>
      <c r="E914" s="99">
        <v>3105438</v>
      </c>
      <c r="F914" s="99">
        <v>79095</v>
      </c>
      <c r="G914" s="100" t="s">
        <v>33</v>
      </c>
      <c r="H914" s="99" t="s">
        <v>1056</v>
      </c>
      <c r="I914" s="99" t="s">
        <v>85</v>
      </c>
      <c r="J914" s="99" t="s">
        <v>6389</v>
      </c>
      <c r="K914" s="100" t="s">
        <v>1170</v>
      </c>
      <c r="L914" s="99" t="s">
        <v>7944</v>
      </c>
      <c r="M914" s="101">
        <v>45996.333333333343</v>
      </c>
      <c r="N914" s="101">
        <v>46003.602777777778</v>
      </c>
      <c r="O914" s="100" t="s">
        <v>35</v>
      </c>
      <c r="P914" s="100" t="s">
        <v>35</v>
      </c>
      <c r="Q914" s="99" t="s">
        <v>1414</v>
      </c>
      <c r="R914" s="99" t="s">
        <v>1415</v>
      </c>
      <c r="S914" s="99" t="s">
        <v>10025</v>
      </c>
      <c r="T914" s="99" t="s">
        <v>1172</v>
      </c>
      <c r="U914" s="99" t="s">
        <v>1842</v>
      </c>
      <c r="V914" s="100" t="str">
        <f>VLOOKUP(D914,TIPOLOGIA!A:F,5,0)</f>
        <v>PRINCIPAL</v>
      </c>
      <c r="W914" s="100" t="str">
        <f>VLOOKUP(D914,TIPOLOGIA!A:F,6,0)</f>
        <v>TERRESTRE</v>
      </c>
      <c r="X914" s="99" t="s">
        <v>1308</v>
      </c>
      <c r="Y914" s="99">
        <v>1</v>
      </c>
      <c r="Z914" s="102">
        <f>IF(T914="SOPORTE_TELEFÓNICO",'TARIFAS 2025'!$B$14,IF(V914="PRINCIPAL",'TARIFAS 2025'!$B$11,IF(V914="INTERMEDIA",'TARIFAS 2025'!$C$11,IF(V914="LEJANA",'TARIFAS 2025'!$D$11))))</f>
        <v>31419</v>
      </c>
      <c r="AA914" s="102">
        <f t="shared" si="14"/>
        <v>31419</v>
      </c>
      <c r="AB914" s="91"/>
      <c r="AC914" s="91"/>
      <c r="AD914" s="91"/>
      <c r="AE914" s="91"/>
      <c r="AF914" s="91"/>
      <c r="AG914" s="91"/>
      <c r="AH914" s="91"/>
      <c r="AI914" s="91"/>
      <c r="AJ914" s="91"/>
      <c r="AK914" s="91"/>
      <c r="AL914" s="91"/>
      <c r="AM914" s="91"/>
      <c r="AN914" s="91"/>
      <c r="AO914" s="91"/>
      <c r="AP914" s="91"/>
      <c r="AQ914" s="91"/>
      <c r="AR914" s="91"/>
      <c r="AS914" s="91"/>
      <c r="AT914" s="91"/>
      <c r="AU914" s="91"/>
      <c r="AV914" s="91"/>
      <c r="AW914" s="91"/>
      <c r="AX914" s="91"/>
      <c r="AY914" s="91"/>
      <c r="AZ914" s="91"/>
      <c r="BA914" s="91"/>
      <c r="BB914" s="91"/>
      <c r="BC914" s="91"/>
      <c r="BD914" s="91"/>
      <c r="BE914" s="91"/>
      <c r="BF914" s="91"/>
      <c r="BG914" s="91"/>
    </row>
    <row r="915" spans="1:59" ht="15.6" x14ac:dyDescent="0.3">
      <c r="A915" s="99" t="s">
        <v>95</v>
      </c>
      <c r="B915" s="100" t="str">
        <f>VLOOKUP(A915,'CENTROS DE COSTOS'!A:D,2,0)</f>
        <v>0036-0001</v>
      </c>
      <c r="C915" s="100" t="str">
        <f>VLOOKUP(A915,'CENTROS DE COSTOS'!A:D,3,0)</f>
        <v>Wompi Costa</v>
      </c>
      <c r="D915" s="99">
        <v>70001</v>
      </c>
      <c r="E915" s="99">
        <v>3125634</v>
      </c>
      <c r="F915" s="99">
        <v>77327</v>
      </c>
      <c r="G915" s="100" t="s">
        <v>33</v>
      </c>
      <c r="H915" s="99" t="s">
        <v>504</v>
      </c>
      <c r="I915" s="99" t="s">
        <v>95</v>
      </c>
      <c r="J915" s="99" t="s">
        <v>6390</v>
      </c>
      <c r="K915" s="100" t="s">
        <v>1170</v>
      </c>
      <c r="L915" s="99" t="s">
        <v>7945</v>
      </c>
      <c r="M915" s="101">
        <v>46002.381944444453</v>
      </c>
      <c r="N915" s="101">
        <v>46003.606944444437</v>
      </c>
      <c r="O915" s="100" t="s">
        <v>35</v>
      </c>
      <c r="P915" s="100" t="s">
        <v>35</v>
      </c>
      <c r="Q915" s="99" t="s">
        <v>1414</v>
      </c>
      <c r="R915" s="99" t="s">
        <v>1415</v>
      </c>
      <c r="S915" s="99" t="s">
        <v>10026</v>
      </c>
      <c r="T915" s="99" t="s">
        <v>1172</v>
      </c>
      <c r="U915" s="99" t="s">
        <v>1840</v>
      </c>
      <c r="V915" s="100" t="str">
        <f>VLOOKUP(D915,TIPOLOGIA!A:F,5,0)</f>
        <v>PRINCIPAL</v>
      </c>
      <c r="W915" s="100" t="str">
        <f>VLOOKUP(D915,TIPOLOGIA!A:F,6,0)</f>
        <v>TERRESTRE</v>
      </c>
      <c r="X915" s="99" t="s">
        <v>1176</v>
      </c>
      <c r="Y915" s="99">
        <v>1</v>
      </c>
      <c r="Z915" s="102">
        <f>IF(T915="SOPORTE_TELEFÓNICO",'TARIFAS 2025'!$B$14,IF(V915="PRINCIPAL",'TARIFAS 2025'!$B$11,IF(V915="INTERMEDIA",'TARIFAS 2025'!$C$11,IF(V915="LEJANA",'TARIFAS 2025'!$D$11))))</f>
        <v>31419</v>
      </c>
      <c r="AA915" s="102">
        <f t="shared" si="14"/>
        <v>31419</v>
      </c>
      <c r="AB915" s="91"/>
      <c r="AC915" s="91"/>
      <c r="AD915" s="91"/>
      <c r="AE915" s="91"/>
      <c r="AF915" s="91"/>
      <c r="AG915" s="91"/>
      <c r="AH915" s="91"/>
      <c r="AI915" s="91"/>
      <c r="AJ915" s="91"/>
      <c r="AK915" s="91"/>
      <c r="AL915" s="91"/>
      <c r="AM915" s="91"/>
      <c r="AN915" s="91"/>
      <c r="AO915" s="91"/>
      <c r="AP915" s="91"/>
      <c r="AQ915" s="91"/>
      <c r="AR915" s="91"/>
      <c r="AS915" s="91"/>
      <c r="AT915" s="91"/>
      <c r="AU915" s="91"/>
      <c r="AV915" s="91"/>
      <c r="AW915" s="91"/>
      <c r="AX915" s="91"/>
      <c r="AY915" s="91"/>
      <c r="AZ915" s="91"/>
      <c r="BA915" s="91"/>
      <c r="BB915" s="91"/>
      <c r="BC915" s="91"/>
      <c r="BD915" s="91"/>
      <c r="BE915" s="91"/>
      <c r="BF915" s="91"/>
      <c r="BG915" s="91"/>
    </row>
    <row r="916" spans="1:59" ht="15.6" x14ac:dyDescent="0.3">
      <c r="A916" s="99" t="s">
        <v>77</v>
      </c>
      <c r="B916" s="100" t="str">
        <f>VLOOKUP(A916,'CENTROS DE COSTOS'!A:D,2,0)</f>
        <v>0036-0003</v>
      </c>
      <c r="C916" s="100" t="str">
        <f>VLOOKUP(A916,'CENTROS DE COSTOS'!A:D,3,0)</f>
        <v>Wompi Suroccidente</v>
      </c>
      <c r="D916" s="99">
        <v>76001</v>
      </c>
      <c r="E916" s="99">
        <v>3125673</v>
      </c>
      <c r="F916" s="99">
        <v>66594</v>
      </c>
      <c r="G916" s="100" t="s">
        <v>33</v>
      </c>
      <c r="H916" s="99" t="s">
        <v>1101</v>
      </c>
      <c r="I916" s="99" t="s">
        <v>77</v>
      </c>
      <c r="J916" s="99" t="s">
        <v>6391</v>
      </c>
      <c r="K916" s="100" t="s">
        <v>1170</v>
      </c>
      <c r="L916" s="99" t="s">
        <v>7946</v>
      </c>
      <c r="M916" s="101">
        <v>46002.390972222223</v>
      </c>
      <c r="N916" s="101">
        <v>46003.609027777777</v>
      </c>
      <c r="O916" s="100" t="s">
        <v>35</v>
      </c>
      <c r="P916" s="100" t="s">
        <v>35</v>
      </c>
      <c r="Q916" s="99" t="s">
        <v>1414</v>
      </c>
      <c r="R916" s="99" t="s">
        <v>1415</v>
      </c>
      <c r="S916" s="99" t="s">
        <v>10027</v>
      </c>
      <c r="T916" s="99" t="s">
        <v>1172</v>
      </c>
      <c r="U916" s="99" t="s">
        <v>1842</v>
      </c>
      <c r="V916" s="100" t="str">
        <f>VLOOKUP(D916,TIPOLOGIA!A:F,5,0)</f>
        <v>PRINCIPAL</v>
      </c>
      <c r="W916" s="100" t="str">
        <f>VLOOKUP(D916,TIPOLOGIA!A:F,6,0)</f>
        <v>TERRESTRE</v>
      </c>
      <c r="X916" s="99" t="s">
        <v>1212</v>
      </c>
      <c r="Y916" s="99">
        <v>1</v>
      </c>
      <c r="Z916" s="102">
        <f>IF(T916="SOPORTE_TELEFÓNICO",'TARIFAS 2025'!$B$14,IF(V916="PRINCIPAL",'TARIFAS 2025'!$B$11,IF(V916="INTERMEDIA",'TARIFAS 2025'!$C$11,IF(V916="LEJANA",'TARIFAS 2025'!$D$11))))</f>
        <v>31419</v>
      </c>
      <c r="AA916" s="102">
        <f t="shared" si="14"/>
        <v>31419</v>
      </c>
      <c r="AB916" s="91"/>
      <c r="AC916" s="91"/>
      <c r="AD916" s="91"/>
      <c r="AE916" s="91"/>
      <c r="AF916" s="91"/>
      <c r="AG916" s="91"/>
      <c r="AH916" s="91"/>
      <c r="AI916" s="91"/>
      <c r="AJ916" s="91"/>
      <c r="AK916" s="91"/>
      <c r="AL916" s="91"/>
      <c r="AM916" s="91"/>
      <c r="AN916" s="91"/>
      <c r="AO916" s="91"/>
      <c r="AP916" s="91"/>
      <c r="AQ916" s="91"/>
      <c r="AR916" s="91"/>
      <c r="AS916" s="91"/>
      <c r="AT916" s="91"/>
      <c r="AU916" s="91"/>
      <c r="AV916" s="91"/>
      <c r="AW916" s="91"/>
      <c r="AX916" s="91"/>
      <c r="AY916" s="91"/>
      <c r="AZ916" s="91"/>
      <c r="BA916" s="91"/>
      <c r="BB916" s="91"/>
      <c r="BC916" s="91"/>
      <c r="BD916" s="91"/>
      <c r="BE916" s="91"/>
      <c r="BF916" s="91"/>
      <c r="BG916" s="91"/>
    </row>
    <row r="917" spans="1:59" ht="15.6" x14ac:dyDescent="0.3">
      <c r="A917" s="99" t="s">
        <v>88</v>
      </c>
      <c r="B917" s="100" t="str">
        <f>VLOOKUP(A917,'CENTROS DE COSTOS'!A:D,2,0)</f>
        <v>0036-0005</v>
      </c>
      <c r="C917" s="100" t="str">
        <f>VLOOKUP(A917,'CENTROS DE COSTOS'!A:D,3,0)</f>
        <v>Wompi Noroccidente</v>
      </c>
      <c r="D917" s="99">
        <v>5001</v>
      </c>
      <c r="E917" s="99">
        <v>3123211</v>
      </c>
      <c r="F917" s="99">
        <v>26321</v>
      </c>
      <c r="G917" s="100" t="s">
        <v>33</v>
      </c>
      <c r="H917" s="99" t="s">
        <v>120</v>
      </c>
      <c r="I917" s="99" t="s">
        <v>88</v>
      </c>
      <c r="J917" s="99" t="s">
        <v>6392</v>
      </c>
      <c r="K917" s="100" t="s">
        <v>1170</v>
      </c>
      <c r="L917" s="99" t="s">
        <v>7947</v>
      </c>
      <c r="M917" s="101">
        <v>46001.640277777777</v>
      </c>
      <c r="N917" s="101">
        <v>46003.61041666667</v>
      </c>
      <c r="O917" s="100" t="s">
        <v>35</v>
      </c>
      <c r="P917" s="100" t="s">
        <v>35</v>
      </c>
      <c r="Q917" s="99" t="s">
        <v>1414</v>
      </c>
      <c r="R917" s="99" t="s">
        <v>1415</v>
      </c>
      <c r="S917" s="99" t="s">
        <v>10028</v>
      </c>
      <c r="T917" s="99" t="s">
        <v>1172</v>
      </c>
      <c r="U917" s="99" t="s">
        <v>1842</v>
      </c>
      <c r="V917" s="100" t="str">
        <f>VLOOKUP(D917,TIPOLOGIA!A:F,5,0)</f>
        <v>PRINCIPAL</v>
      </c>
      <c r="W917" s="100" t="str">
        <f>VLOOKUP(D917,TIPOLOGIA!A:F,6,0)</f>
        <v>TERRESTRE</v>
      </c>
      <c r="X917" s="99" t="s">
        <v>11201</v>
      </c>
      <c r="Y917" s="99">
        <v>1</v>
      </c>
      <c r="Z917" s="102">
        <f>IF(T917="SOPORTE_TELEFÓNICO",'TARIFAS 2025'!$B$14,IF(V917="PRINCIPAL",'TARIFAS 2025'!$B$11,IF(V917="INTERMEDIA",'TARIFAS 2025'!$C$11,IF(V917="LEJANA",'TARIFAS 2025'!$D$11))))</f>
        <v>31419</v>
      </c>
      <c r="AA917" s="102">
        <f t="shared" si="14"/>
        <v>31419</v>
      </c>
      <c r="AB917" s="91"/>
      <c r="AC917" s="91"/>
      <c r="AD917" s="91"/>
      <c r="AE917" s="91"/>
      <c r="AF917" s="91"/>
      <c r="AG917" s="91"/>
      <c r="AH917" s="91"/>
      <c r="AI917" s="91"/>
      <c r="AJ917" s="91"/>
      <c r="AK917" s="91"/>
      <c r="AL917" s="91"/>
      <c r="AM917" s="91"/>
      <c r="AN917" s="91"/>
      <c r="AO917" s="91"/>
      <c r="AP917" s="91"/>
      <c r="AQ917" s="91"/>
      <c r="AR917" s="91"/>
      <c r="AS917" s="91"/>
      <c r="AT917" s="91"/>
      <c r="AU917" s="91"/>
      <c r="AV917" s="91"/>
      <c r="AW917" s="91"/>
      <c r="AX917" s="91"/>
      <c r="AY917" s="91"/>
      <c r="AZ917" s="91"/>
      <c r="BA917" s="91"/>
      <c r="BB917" s="91"/>
      <c r="BC917" s="91"/>
      <c r="BD917" s="91"/>
      <c r="BE917" s="91"/>
      <c r="BF917" s="91"/>
      <c r="BG917" s="91"/>
    </row>
    <row r="918" spans="1:59" ht="15.6" x14ac:dyDescent="0.3">
      <c r="A918" s="99" t="s">
        <v>77</v>
      </c>
      <c r="B918" s="100" t="str">
        <f>VLOOKUP(A918,'CENTROS DE COSTOS'!A:D,2,0)</f>
        <v>0036-0003</v>
      </c>
      <c r="C918" s="100" t="str">
        <f>VLOOKUP(A918,'CENTROS DE COSTOS'!A:D,3,0)</f>
        <v>Wompi Suroccidente</v>
      </c>
      <c r="D918" s="99">
        <v>19001</v>
      </c>
      <c r="E918" s="99">
        <v>3119770</v>
      </c>
      <c r="F918" s="99">
        <v>55858</v>
      </c>
      <c r="G918" s="100" t="s">
        <v>33</v>
      </c>
      <c r="H918" s="99" t="s">
        <v>498</v>
      </c>
      <c r="I918" s="99" t="s">
        <v>93</v>
      </c>
      <c r="J918" s="99" t="s">
        <v>6393</v>
      </c>
      <c r="K918" s="100" t="s">
        <v>1170</v>
      </c>
      <c r="L918" s="99" t="s">
        <v>7948</v>
      </c>
      <c r="M918" s="101">
        <v>46001.370833333327</v>
      </c>
      <c r="N918" s="101">
        <v>46003.619444444441</v>
      </c>
      <c r="O918" s="100" t="s">
        <v>35</v>
      </c>
      <c r="P918" s="100" t="s">
        <v>35</v>
      </c>
      <c r="Q918" s="99" t="s">
        <v>1414</v>
      </c>
      <c r="R918" s="99" t="s">
        <v>1415</v>
      </c>
      <c r="S918" s="99" t="s">
        <v>10029</v>
      </c>
      <c r="T918" s="99" t="s">
        <v>1172</v>
      </c>
      <c r="U918" s="99" t="s">
        <v>1845</v>
      </c>
      <c r="V918" s="100" t="str">
        <f>VLOOKUP(D918,TIPOLOGIA!A:F,5,0)</f>
        <v>LEJANA</v>
      </c>
      <c r="W918" s="100" t="str">
        <f>VLOOKUP(D918,TIPOLOGIA!A:F,6,0)</f>
        <v>TERRESTRE</v>
      </c>
      <c r="X918" s="99" t="s">
        <v>1194</v>
      </c>
      <c r="Y918" s="99">
        <v>1</v>
      </c>
      <c r="Z918" s="102">
        <f>IF(T918="SOPORTE_TELEFÓNICO",'TARIFAS 2025'!$B$14,IF(V918="PRINCIPAL",'TARIFAS 2025'!$B$11,IF(V918="INTERMEDIA",'TARIFAS 2025'!$C$11,IF(V918="LEJANA",'TARIFAS 2025'!$D$11))))</f>
        <v>40250</v>
      </c>
      <c r="AA918" s="102">
        <f t="shared" si="14"/>
        <v>40250</v>
      </c>
      <c r="AB918" s="91"/>
      <c r="AC918" s="91"/>
      <c r="AD918" s="91"/>
      <c r="AE918" s="91"/>
      <c r="AF918" s="91"/>
      <c r="AG918" s="91"/>
      <c r="AH918" s="91"/>
      <c r="AI918" s="91"/>
      <c r="AJ918" s="91"/>
      <c r="AK918" s="91"/>
      <c r="AL918" s="91"/>
      <c r="AM918" s="91"/>
      <c r="AN918" s="91"/>
      <c r="AO918" s="91"/>
      <c r="AP918" s="91"/>
      <c r="AQ918" s="91"/>
      <c r="AR918" s="91"/>
      <c r="AS918" s="91"/>
      <c r="AT918" s="91"/>
      <c r="AU918" s="91"/>
      <c r="AV918" s="91"/>
      <c r="AW918" s="91"/>
      <c r="AX918" s="91"/>
      <c r="AY918" s="91"/>
      <c r="AZ918" s="91"/>
      <c r="BA918" s="91"/>
      <c r="BB918" s="91"/>
      <c r="BC918" s="91"/>
      <c r="BD918" s="91"/>
      <c r="BE918" s="91"/>
      <c r="BF918" s="91"/>
      <c r="BG918" s="91"/>
    </row>
    <row r="919" spans="1:59" ht="15.6" x14ac:dyDescent="0.3">
      <c r="A919" s="99" t="s">
        <v>77</v>
      </c>
      <c r="B919" s="100" t="str">
        <f>VLOOKUP(A919,'CENTROS DE COSTOS'!A:D,2,0)</f>
        <v>0036-0003</v>
      </c>
      <c r="C919" s="100" t="str">
        <f>VLOOKUP(A919,'CENTROS DE COSTOS'!A:D,3,0)</f>
        <v>Wompi Suroccidente</v>
      </c>
      <c r="D919" s="99">
        <v>76001</v>
      </c>
      <c r="E919" s="99">
        <v>3119713</v>
      </c>
      <c r="F919" s="99">
        <v>73544</v>
      </c>
      <c r="G919" s="100" t="s">
        <v>33</v>
      </c>
      <c r="H919" s="99" t="s">
        <v>1101</v>
      </c>
      <c r="I919" s="99" t="s">
        <v>77</v>
      </c>
      <c r="J919" s="99" t="s">
        <v>1994</v>
      </c>
      <c r="K919" s="100" t="s">
        <v>1170</v>
      </c>
      <c r="L919" s="99" t="s">
        <v>7949</v>
      </c>
      <c r="M919" s="101">
        <v>46001.341666666667</v>
      </c>
      <c r="N919" s="101">
        <v>46003.624305555553</v>
      </c>
      <c r="O919" s="100" t="s">
        <v>35</v>
      </c>
      <c r="P919" s="100" t="s">
        <v>35</v>
      </c>
      <c r="Q919" s="99" t="s">
        <v>1414</v>
      </c>
      <c r="R919" s="99" t="s">
        <v>1415</v>
      </c>
      <c r="S919" s="99" t="s">
        <v>10030</v>
      </c>
      <c r="T919" s="99" t="s">
        <v>1172</v>
      </c>
      <c r="U919" s="99" t="s">
        <v>1845</v>
      </c>
      <c r="V919" s="100" t="str">
        <f>VLOOKUP(D919,TIPOLOGIA!A:F,5,0)</f>
        <v>PRINCIPAL</v>
      </c>
      <c r="W919" s="100" t="str">
        <f>VLOOKUP(D919,TIPOLOGIA!A:F,6,0)</f>
        <v>TERRESTRE</v>
      </c>
      <c r="X919" s="99" t="s">
        <v>1260</v>
      </c>
      <c r="Y919" s="99">
        <v>1</v>
      </c>
      <c r="Z919" s="102">
        <f>IF(T919="SOPORTE_TELEFÓNICO",'TARIFAS 2025'!$B$14,IF(V919="PRINCIPAL",'TARIFAS 2025'!$B$11,IF(V919="INTERMEDIA",'TARIFAS 2025'!$C$11,IF(V919="LEJANA",'TARIFAS 2025'!$D$11))))</f>
        <v>31419</v>
      </c>
      <c r="AA919" s="102">
        <f t="shared" si="14"/>
        <v>31419</v>
      </c>
      <c r="AB919" s="91"/>
      <c r="AC919" s="91"/>
      <c r="AD919" s="91"/>
      <c r="AE919" s="91"/>
      <c r="AF919" s="91"/>
      <c r="AG919" s="91"/>
      <c r="AH919" s="91"/>
      <c r="AI919" s="91"/>
      <c r="AJ919" s="91"/>
      <c r="AK919" s="91"/>
      <c r="AL919" s="91"/>
      <c r="AM919" s="91"/>
      <c r="AN919" s="91"/>
      <c r="AO919" s="91"/>
      <c r="AP919" s="91"/>
      <c r="AQ919" s="91"/>
      <c r="AR919" s="91"/>
      <c r="AS919" s="91"/>
      <c r="AT919" s="91"/>
      <c r="AU919" s="91"/>
      <c r="AV919" s="91"/>
      <c r="AW919" s="91"/>
      <c r="AX919" s="91"/>
      <c r="AY919" s="91"/>
      <c r="AZ919" s="91"/>
      <c r="BA919" s="91"/>
      <c r="BB919" s="91"/>
      <c r="BC919" s="91"/>
      <c r="BD919" s="91"/>
      <c r="BE919" s="91"/>
      <c r="BF919" s="91"/>
      <c r="BG919" s="91"/>
    </row>
    <row r="920" spans="1:59" ht="15.6" x14ac:dyDescent="0.3">
      <c r="A920" s="99" t="s">
        <v>98</v>
      </c>
      <c r="B920" s="100" t="str">
        <f>VLOOKUP(A920,'CENTROS DE COSTOS'!A:D,2,0)</f>
        <v>0036-0006</v>
      </c>
      <c r="C920" s="100" t="str">
        <f>VLOOKUP(A920,'CENTROS DE COSTOS'!A:D,3,0)</f>
        <v>Wompi Oriente</v>
      </c>
      <c r="D920" s="99">
        <v>50001</v>
      </c>
      <c r="E920" s="99">
        <v>3127610</v>
      </c>
      <c r="F920" s="99">
        <v>15654</v>
      </c>
      <c r="G920" s="100" t="s">
        <v>33</v>
      </c>
      <c r="H920" s="99" t="s">
        <v>814</v>
      </c>
      <c r="I920" s="99" t="s">
        <v>98</v>
      </c>
      <c r="J920" s="99" t="s">
        <v>2157</v>
      </c>
      <c r="K920" s="100" t="s">
        <v>1170</v>
      </c>
      <c r="L920" s="99" t="s">
        <v>7950</v>
      </c>
      <c r="M920" s="101">
        <v>46002.511111111111</v>
      </c>
      <c r="N920" s="101">
        <v>46003.627083333333</v>
      </c>
      <c r="O920" s="100" t="s">
        <v>35</v>
      </c>
      <c r="P920" s="100" t="s">
        <v>35</v>
      </c>
      <c r="Q920" s="99" t="s">
        <v>1414</v>
      </c>
      <c r="R920" s="99" t="s">
        <v>1415</v>
      </c>
      <c r="S920" s="99" t="s">
        <v>10031</v>
      </c>
      <c r="T920" s="99" t="s">
        <v>1172</v>
      </c>
      <c r="U920" s="99" t="s">
        <v>1840</v>
      </c>
      <c r="V920" s="100" t="str">
        <f>VLOOKUP(D920,TIPOLOGIA!A:F,5,0)</f>
        <v>PRINCIPAL</v>
      </c>
      <c r="W920" s="100" t="str">
        <f>VLOOKUP(D920,TIPOLOGIA!A:F,6,0)</f>
        <v>TERRESTRE</v>
      </c>
      <c r="X920" s="99" t="s">
        <v>1261</v>
      </c>
      <c r="Y920" s="99">
        <v>1</v>
      </c>
      <c r="Z920" s="102">
        <f>IF(T920="SOPORTE_TELEFÓNICO",'TARIFAS 2025'!$B$14,IF(V920="PRINCIPAL",'TARIFAS 2025'!$B$11,IF(V920="INTERMEDIA",'TARIFAS 2025'!$C$11,IF(V920="LEJANA",'TARIFAS 2025'!$D$11))))</f>
        <v>31419</v>
      </c>
      <c r="AA920" s="102">
        <f t="shared" si="14"/>
        <v>31419</v>
      </c>
      <c r="AB920" s="91"/>
      <c r="AC920" s="91"/>
      <c r="AD920" s="91"/>
      <c r="AE920" s="91"/>
      <c r="AF920" s="91"/>
      <c r="AG920" s="91"/>
      <c r="AH920" s="91"/>
      <c r="AI920" s="91"/>
      <c r="AJ920" s="91"/>
      <c r="AK920" s="91"/>
      <c r="AL920" s="91"/>
      <c r="AM920" s="91"/>
      <c r="AN920" s="91"/>
      <c r="AO920" s="91"/>
      <c r="AP920" s="91"/>
      <c r="AQ920" s="91"/>
      <c r="AR920" s="91"/>
      <c r="AS920" s="91"/>
      <c r="AT920" s="91"/>
      <c r="AU920" s="91"/>
      <c r="AV920" s="91"/>
      <c r="AW920" s="91"/>
      <c r="AX920" s="91"/>
      <c r="AY920" s="91"/>
      <c r="AZ920" s="91"/>
      <c r="BA920" s="91"/>
      <c r="BB920" s="91"/>
      <c r="BC920" s="91"/>
      <c r="BD920" s="91"/>
      <c r="BE920" s="91"/>
      <c r="BF920" s="91"/>
      <c r="BG920" s="91"/>
    </row>
    <row r="921" spans="1:59" ht="15.6" x14ac:dyDescent="0.3">
      <c r="A921" s="99" t="s">
        <v>88</v>
      </c>
      <c r="B921" s="100" t="str">
        <f>VLOOKUP(A921,'CENTROS DE COSTOS'!A:D,2,0)</f>
        <v>0036-0005</v>
      </c>
      <c r="C921" s="100" t="str">
        <f>VLOOKUP(A921,'CENTROS DE COSTOS'!A:D,3,0)</f>
        <v>Wompi Noroccidente</v>
      </c>
      <c r="D921" s="99">
        <v>5001</v>
      </c>
      <c r="E921" s="99">
        <v>3118028</v>
      </c>
      <c r="F921" s="99">
        <v>79166</v>
      </c>
      <c r="G921" s="100" t="s">
        <v>33</v>
      </c>
      <c r="H921" s="99" t="s">
        <v>120</v>
      </c>
      <c r="I921" s="99" t="s">
        <v>88</v>
      </c>
      <c r="J921" s="99" t="s">
        <v>6394</v>
      </c>
      <c r="K921" s="100" t="s">
        <v>1170</v>
      </c>
      <c r="L921" s="99" t="s">
        <v>7951</v>
      </c>
      <c r="M921" s="101">
        <v>46000.67291666667</v>
      </c>
      <c r="N921" s="101">
        <v>46003.630555555559</v>
      </c>
      <c r="O921" s="100" t="s">
        <v>35</v>
      </c>
      <c r="P921" s="100" t="s">
        <v>35</v>
      </c>
      <c r="Q921" s="99" t="s">
        <v>1414</v>
      </c>
      <c r="R921" s="99" t="s">
        <v>1415</v>
      </c>
      <c r="S921" s="99" t="s">
        <v>10032</v>
      </c>
      <c r="T921" s="99" t="s">
        <v>9139</v>
      </c>
      <c r="U921" s="99" t="s">
        <v>1847</v>
      </c>
      <c r="V921" s="100" t="str">
        <f>VLOOKUP(D921,TIPOLOGIA!A:F,5,0)</f>
        <v>PRINCIPAL</v>
      </c>
      <c r="W921" s="100" t="str">
        <f>VLOOKUP(D921,TIPOLOGIA!A:F,6,0)</f>
        <v>TERRESTRE</v>
      </c>
      <c r="X921" s="99" t="s">
        <v>1417</v>
      </c>
      <c r="Y921" s="99">
        <v>1</v>
      </c>
      <c r="Z921" s="102">
        <f>IF(T921="SOPORTE_TELEFÓNICO",'TARIFAS 2025'!$B$14,IF(V921="PRINCIPAL",'TARIFAS 2025'!$B$11,IF(V921="INTERMEDIA",'TARIFAS 2025'!$C$11,IF(V921="LEJANA",'TARIFAS 2025'!$D$11))))</f>
        <v>31419</v>
      </c>
      <c r="AA921" s="102">
        <f t="shared" si="14"/>
        <v>31419</v>
      </c>
      <c r="AB921" s="91"/>
      <c r="AC921" s="91"/>
      <c r="AD921" s="91"/>
      <c r="AE921" s="91"/>
      <c r="AF921" s="91"/>
      <c r="AG921" s="91"/>
      <c r="AH921" s="91"/>
      <c r="AI921" s="91"/>
      <c r="AJ921" s="91"/>
      <c r="AK921" s="91"/>
      <c r="AL921" s="91"/>
      <c r="AM921" s="91"/>
      <c r="AN921" s="91"/>
      <c r="AO921" s="91"/>
      <c r="AP921" s="91"/>
      <c r="AQ921" s="91"/>
      <c r="AR921" s="91"/>
      <c r="AS921" s="91"/>
      <c r="AT921" s="91"/>
      <c r="AU921" s="91"/>
      <c r="AV921" s="91"/>
      <c r="AW921" s="91"/>
      <c r="AX921" s="91"/>
      <c r="AY921" s="91"/>
      <c r="AZ921" s="91"/>
      <c r="BA921" s="91"/>
      <c r="BB921" s="91"/>
      <c r="BC921" s="91"/>
      <c r="BD921" s="91"/>
      <c r="BE921" s="91"/>
      <c r="BF921" s="91"/>
      <c r="BG921" s="91"/>
    </row>
    <row r="922" spans="1:59" ht="15.6" x14ac:dyDescent="0.3">
      <c r="A922" s="99" t="s">
        <v>88</v>
      </c>
      <c r="B922" s="100" t="str">
        <f>VLOOKUP(A922,'CENTROS DE COSTOS'!A:D,2,0)</f>
        <v>0036-0005</v>
      </c>
      <c r="C922" s="100" t="str">
        <f>VLOOKUP(A922,'CENTROS DE COSTOS'!A:D,3,0)</f>
        <v>Wompi Noroccidente</v>
      </c>
      <c r="D922" s="99">
        <v>5001</v>
      </c>
      <c r="E922" s="99">
        <v>3122207</v>
      </c>
      <c r="F922" s="99">
        <v>80635</v>
      </c>
      <c r="G922" s="100" t="s">
        <v>33</v>
      </c>
      <c r="H922" s="99" t="s">
        <v>120</v>
      </c>
      <c r="I922" s="99" t="s">
        <v>88</v>
      </c>
      <c r="J922" s="99" t="s">
        <v>1410</v>
      </c>
      <c r="K922" s="100" t="s">
        <v>1170</v>
      </c>
      <c r="L922" s="99" t="s">
        <v>7952</v>
      </c>
      <c r="M922" s="101">
        <v>46001.53125</v>
      </c>
      <c r="N922" s="101">
        <v>46003.631944444453</v>
      </c>
      <c r="O922" s="100" t="s">
        <v>35</v>
      </c>
      <c r="P922" s="100" t="s">
        <v>35</v>
      </c>
      <c r="Q922" s="99" t="s">
        <v>1414</v>
      </c>
      <c r="R922" s="99" t="s">
        <v>1415</v>
      </c>
      <c r="S922" s="99" t="s">
        <v>10033</v>
      </c>
      <c r="T922" s="99" t="s">
        <v>9139</v>
      </c>
      <c r="U922" s="99" t="s">
        <v>1840</v>
      </c>
      <c r="V922" s="100" t="str">
        <f>VLOOKUP(D922,TIPOLOGIA!A:F,5,0)</f>
        <v>PRINCIPAL</v>
      </c>
      <c r="W922" s="100" t="str">
        <f>VLOOKUP(D922,TIPOLOGIA!A:F,6,0)</f>
        <v>TERRESTRE</v>
      </c>
      <c r="X922" s="99" t="s">
        <v>1417</v>
      </c>
      <c r="Y922" s="99">
        <v>1</v>
      </c>
      <c r="Z922" s="102">
        <f>IF(T922="SOPORTE_TELEFÓNICO",'TARIFAS 2025'!$B$14,IF(V922="PRINCIPAL",'TARIFAS 2025'!$B$11,IF(V922="INTERMEDIA",'TARIFAS 2025'!$C$11,IF(V922="LEJANA",'TARIFAS 2025'!$D$11))))</f>
        <v>31419</v>
      </c>
      <c r="AA922" s="102">
        <f t="shared" si="14"/>
        <v>31419</v>
      </c>
      <c r="AB922" s="91"/>
      <c r="AC922" s="91"/>
      <c r="AD922" s="91"/>
      <c r="AE922" s="91"/>
      <c r="AF922" s="91"/>
      <c r="AG922" s="91"/>
      <c r="AH922" s="91"/>
      <c r="AI922" s="91"/>
      <c r="AJ922" s="91"/>
      <c r="AK922" s="91"/>
      <c r="AL922" s="91"/>
      <c r="AM922" s="91"/>
      <c r="AN922" s="91"/>
      <c r="AO922" s="91"/>
      <c r="AP922" s="91"/>
      <c r="AQ922" s="91"/>
      <c r="AR922" s="91"/>
      <c r="AS922" s="91"/>
      <c r="AT922" s="91"/>
      <c r="AU922" s="91"/>
      <c r="AV922" s="91"/>
      <c r="AW922" s="91"/>
      <c r="AX922" s="91"/>
      <c r="AY922" s="91"/>
      <c r="AZ922" s="91"/>
      <c r="BA922" s="91"/>
      <c r="BB922" s="91"/>
      <c r="BC922" s="91"/>
      <c r="BD922" s="91"/>
      <c r="BE922" s="91"/>
      <c r="BF922" s="91"/>
      <c r="BG922" s="91"/>
    </row>
    <row r="923" spans="1:59" ht="15.6" x14ac:dyDescent="0.3">
      <c r="A923" s="99" t="s">
        <v>85</v>
      </c>
      <c r="B923" s="100" t="str">
        <f>VLOOKUP(A923,'CENTROS DE COSTOS'!A:D,2,0)</f>
        <v>0036-0006</v>
      </c>
      <c r="C923" s="100" t="str">
        <f>VLOOKUP(A923,'CENTROS DE COSTOS'!A:D,3,0)</f>
        <v>Wompi Oriente</v>
      </c>
      <c r="D923" s="99">
        <v>73001</v>
      </c>
      <c r="E923" s="99">
        <v>3126056</v>
      </c>
      <c r="F923" s="99">
        <v>59527</v>
      </c>
      <c r="G923" s="100" t="s">
        <v>33</v>
      </c>
      <c r="H923" s="99" t="s">
        <v>1056</v>
      </c>
      <c r="I923" s="99" t="s">
        <v>85</v>
      </c>
      <c r="J923" s="99" t="s">
        <v>3575</v>
      </c>
      <c r="K923" s="100" t="s">
        <v>1170</v>
      </c>
      <c r="L923" s="99" t="s">
        <v>7953</v>
      </c>
      <c r="M923" s="101">
        <v>46002.402083333327</v>
      </c>
      <c r="N923" s="101">
        <v>46003.633333333331</v>
      </c>
      <c r="O923" s="100" t="s">
        <v>35</v>
      </c>
      <c r="P923" s="100" t="s">
        <v>35</v>
      </c>
      <c r="Q923" s="99" t="s">
        <v>1414</v>
      </c>
      <c r="R923" s="99" t="s">
        <v>1415</v>
      </c>
      <c r="S923" s="99" t="s">
        <v>10034</v>
      </c>
      <c r="T923" s="99" t="s">
        <v>1172</v>
      </c>
      <c r="U923" s="99" t="s">
        <v>1848</v>
      </c>
      <c r="V923" s="100" t="str">
        <f>VLOOKUP(D923,TIPOLOGIA!A:F,5,0)</f>
        <v>PRINCIPAL</v>
      </c>
      <c r="W923" s="100" t="str">
        <f>VLOOKUP(D923,TIPOLOGIA!A:F,6,0)</f>
        <v>TERRESTRE</v>
      </c>
      <c r="X923" s="99" t="s">
        <v>1308</v>
      </c>
      <c r="Y923" s="99">
        <v>1</v>
      </c>
      <c r="Z923" s="102">
        <f>IF(T923="SOPORTE_TELEFÓNICO",'TARIFAS 2025'!$B$14,IF(V923="PRINCIPAL",'TARIFAS 2025'!$B$11,IF(V923="INTERMEDIA",'TARIFAS 2025'!$C$11,IF(V923="LEJANA",'TARIFAS 2025'!$D$11))))</f>
        <v>31419</v>
      </c>
      <c r="AA923" s="102">
        <f t="shared" si="14"/>
        <v>31419</v>
      </c>
      <c r="AB923" s="91"/>
      <c r="AC923" s="91"/>
      <c r="AD923" s="91"/>
      <c r="AE923" s="91"/>
      <c r="AF923" s="91"/>
      <c r="AG923" s="91"/>
      <c r="AH923" s="91"/>
      <c r="AI923" s="91"/>
      <c r="AJ923" s="91"/>
      <c r="AK923" s="91"/>
      <c r="AL923" s="91"/>
      <c r="AM923" s="91"/>
      <c r="AN923" s="91"/>
      <c r="AO923" s="91"/>
      <c r="AP923" s="91"/>
      <c r="AQ923" s="91"/>
      <c r="AR923" s="91"/>
      <c r="AS923" s="91"/>
      <c r="AT923" s="91"/>
      <c r="AU923" s="91"/>
      <c r="AV923" s="91"/>
      <c r="AW923" s="91"/>
      <c r="AX923" s="91"/>
      <c r="AY923" s="91"/>
      <c r="AZ923" s="91"/>
      <c r="BA923" s="91"/>
      <c r="BB923" s="91"/>
      <c r="BC923" s="91"/>
      <c r="BD923" s="91"/>
      <c r="BE923" s="91"/>
      <c r="BF923" s="91"/>
      <c r="BG923" s="91"/>
    </row>
    <row r="924" spans="1:59" ht="15.6" x14ac:dyDescent="0.3">
      <c r="A924" s="99" t="s">
        <v>89</v>
      </c>
      <c r="B924" s="100" t="str">
        <f>VLOOKUP(A924,'CENTROS DE COSTOS'!A:D,2,0)</f>
        <v>0036-0001</v>
      </c>
      <c r="C924" s="100" t="str">
        <f>VLOOKUP(A924,'CENTROS DE COSTOS'!A:D,3,0)</f>
        <v>Wompi Costa</v>
      </c>
      <c r="D924" s="99">
        <v>23001</v>
      </c>
      <c r="E924" s="99">
        <v>3104896</v>
      </c>
      <c r="F924" s="99">
        <v>53421</v>
      </c>
      <c r="G924" s="100" t="s">
        <v>33</v>
      </c>
      <c r="H924" s="99" t="s">
        <v>276</v>
      </c>
      <c r="I924" s="99" t="s">
        <v>89</v>
      </c>
      <c r="J924" s="99" t="s">
        <v>6395</v>
      </c>
      <c r="K924" s="100" t="s">
        <v>1170</v>
      </c>
      <c r="L924" s="99" t="s">
        <v>7954</v>
      </c>
      <c r="M924" s="101">
        <v>45995.707638888889</v>
      </c>
      <c r="N924" s="101">
        <v>46003.64166666667</v>
      </c>
      <c r="O924" s="100" t="s">
        <v>35</v>
      </c>
      <c r="P924" s="100" t="s">
        <v>35</v>
      </c>
      <c r="Q924" s="99" t="s">
        <v>1414</v>
      </c>
      <c r="R924" s="99" t="s">
        <v>1415</v>
      </c>
      <c r="S924" s="99" t="s">
        <v>10035</v>
      </c>
      <c r="T924" s="99" t="s">
        <v>1172</v>
      </c>
      <c r="U924" s="99" t="s">
        <v>1846</v>
      </c>
      <c r="V924" s="100" t="str">
        <f>VLOOKUP(D924,TIPOLOGIA!A:F,5,0)</f>
        <v>PRINCIPAL</v>
      </c>
      <c r="W924" s="100" t="str">
        <f>VLOOKUP(D924,TIPOLOGIA!A:F,6,0)</f>
        <v>TERRESTRE</v>
      </c>
      <c r="X924" s="99" t="s">
        <v>1853</v>
      </c>
      <c r="Y924" s="99">
        <v>1</v>
      </c>
      <c r="Z924" s="102">
        <f>IF(T924="SOPORTE_TELEFÓNICO",'TARIFAS 2025'!$B$14,IF(V924="PRINCIPAL",'TARIFAS 2025'!$B$11,IF(V924="INTERMEDIA",'TARIFAS 2025'!$C$11,IF(V924="LEJANA",'TARIFAS 2025'!$D$11))))</f>
        <v>31419</v>
      </c>
      <c r="AA924" s="102">
        <f t="shared" si="14"/>
        <v>31419</v>
      </c>
      <c r="AB924" s="91"/>
      <c r="AC924" s="91"/>
      <c r="AD924" s="91"/>
      <c r="AE924" s="91"/>
      <c r="AF924" s="91"/>
      <c r="AG924" s="91"/>
      <c r="AH924" s="91"/>
      <c r="AI924" s="91"/>
      <c r="AJ924" s="91"/>
      <c r="AK924" s="91"/>
      <c r="AL924" s="91"/>
      <c r="AM924" s="91"/>
      <c r="AN924" s="91"/>
      <c r="AO924" s="91"/>
      <c r="AP924" s="91"/>
      <c r="AQ924" s="91"/>
      <c r="AR924" s="91"/>
      <c r="AS924" s="91"/>
      <c r="AT924" s="91"/>
      <c r="AU924" s="91"/>
      <c r="AV924" s="91"/>
      <c r="AW924" s="91"/>
      <c r="AX924" s="91"/>
      <c r="AY924" s="91"/>
      <c r="AZ924" s="91"/>
      <c r="BA924" s="91"/>
      <c r="BB924" s="91"/>
      <c r="BC924" s="91"/>
      <c r="BD924" s="91"/>
      <c r="BE924" s="91"/>
      <c r="BF924" s="91"/>
      <c r="BG924" s="91"/>
    </row>
    <row r="925" spans="1:59" ht="15.6" x14ac:dyDescent="0.3">
      <c r="A925" s="99" t="s">
        <v>98</v>
      </c>
      <c r="B925" s="100" t="str">
        <f>VLOOKUP(A925,'CENTROS DE COSTOS'!A:D,2,0)</f>
        <v>0036-0006</v>
      </c>
      <c r="C925" s="100" t="str">
        <f>VLOOKUP(A925,'CENTROS DE COSTOS'!A:D,3,0)</f>
        <v>Wompi Oriente</v>
      </c>
      <c r="D925" s="99">
        <v>50001</v>
      </c>
      <c r="E925" s="99">
        <v>3127764</v>
      </c>
      <c r="F925" s="99">
        <v>77045</v>
      </c>
      <c r="G925" s="100" t="s">
        <v>33</v>
      </c>
      <c r="H925" s="99" t="s">
        <v>814</v>
      </c>
      <c r="I925" s="99" t="s">
        <v>98</v>
      </c>
      <c r="J925" s="99" t="s">
        <v>6396</v>
      </c>
      <c r="K925" s="100" t="s">
        <v>1170</v>
      </c>
      <c r="L925" s="99" t="s">
        <v>7955</v>
      </c>
      <c r="M925" s="101">
        <v>46002.564583333333</v>
      </c>
      <c r="N925" s="101">
        <v>46003.652777777781</v>
      </c>
      <c r="O925" s="100" t="s">
        <v>35</v>
      </c>
      <c r="P925" s="100" t="s">
        <v>35</v>
      </c>
      <c r="Q925" s="99" t="s">
        <v>1414</v>
      </c>
      <c r="R925" s="99" t="s">
        <v>1415</v>
      </c>
      <c r="S925" s="99" t="s">
        <v>10036</v>
      </c>
      <c r="T925" s="99" t="s">
        <v>1172</v>
      </c>
      <c r="U925" s="99" t="s">
        <v>1847</v>
      </c>
      <c r="V925" s="100" t="str">
        <f>VLOOKUP(D925,TIPOLOGIA!A:F,5,0)</f>
        <v>PRINCIPAL</v>
      </c>
      <c r="W925" s="100" t="str">
        <f>VLOOKUP(D925,TIPOLOGIA!A:F,6,0)</f>
        <v>TERRESTRE</v>
      </c>
      <c r="X925" s="99" t="s">
        <v>1180</v>
      </c>
      <c r="Y925" s="99">
        <v>1</v>
      </c>
      <c r="Z925" s="102">
        <f>IF(T925="SOPORTE_TELEFÓNICO",'TARIFAS 2025'!$B$14,IF(V925="PRINCIPAL",'TARIFAS 2025'!$B$11,IF(V925="INTERMEDIA",'TARIFAS 2025'!$C$11,IF(V925="LEJANA",'TARIFAS 2025'!$D$11))))</f>
        <v>31419</v>
      </c>
      <c r="AA925" s="102">
        <f t="shared" si="14"/>
        <v>31419</v>
      </c>
      <c r="AB925" s="91"/>
      <c r="AC925" s="91"/>
      <c r="AD925" s="91"/>
      <c r="AE925" s="91"/>
      <c r="AF925" s="91"/>
      <c r="AG925" s="91"/>
      <c r="AH925" s="91"/>
      <c r="AI925" s="91"/>
      <c r="AJ925" s="91"/>
      <c r="AK925" s="91"/>
      <c r="AL925" s="91"/>
      <c r="AM925" s="91"/>
      <c r="AN925" s="91"/>
      <c r="AO925" s="91"/>
      <c r="AP925" s="91"/>
      <c r="AQ925" s="91"/>
      <c r="AR925" s="91"/>
      <c r="AS925" s="91"/>
      <c r="AT925" s="91"/>
      <c r="AU925" s="91"/>
      <c r="AV925" s="91"/>
      <c r="AW925" s="91"/>
      <c r="AX925" s="91"/>
      <c r="AY925" s="91"/>
      <c r="AZ925" s="91"/>
      <c r="BA925" s="91"/>
      <c r="BB925" s="91"/>
      <c r="BC925" s="91"/>
      <c r="BD925" s="91"/>
      <c r="BE925" s="91"/>
      <c r="BF925" s="91"/>
      <c r="BG925" s="91"/>
    </row>
    <row r="926" spans="1:59" ht="15.6" x14ac:dyDescent="0.3">
      <c r="A926" s="99" t="s">
        <v>71</v>
      </c>
      <c r="B926" s="100" t="str">
        <f>VLOOKUP(A926,'CENTROS DE COSTOS'!A:D,2,0)</f>
        <v>0036-0004</v>
      </c>
      <c r="C926" s="100" t="str">
        <f>VLOOKUP(A926,'CENTROS DE COSTOS'!A:D,3,0)</f>
        <v>Wompi Centro</v>
      </c>
      <c r="D926" s="99">
        <v>11001</v>
      </c>
      <c r="E926" s="99">
        <v>3127560</v>
      </c>
      <c r="F926" s="99">
        <v>79278</v>
      </c>
      <c r="G926" s="100" t="s">
        <v>33</v>
      </c>
      <c r="H926" s="99" t="s">
        <v>618</v>
      </c>
      <c r="I926" s="99" t="s">
        <v>71</v>
      </c>
      <c r="J926" s="99" t="s">
        <v>6397</v>
      </c>
      <c r="K926" s="100" t="s">
        <v>1170</v>
      </c>
      <c r="L926" s="99" t="s">
        <v>7956</v>
      </c>
      <c r="M926" s="101">
        <v>46002.543749999997</v>
      </c>
      <c r="N926" s="101">
        <v>46003.654166666667</v>
      </c>
      <c r="O926" s="100" t="s">
        <v>35</v>
      </c>
      <c r="P926" s="100" t="s">
        <v>35</v>
      </c>
      <c r="Q926" s="99" t="s">
        <v>1414</v>
      </c>
      <c r="R926" s="99" t="s">
        <v>1415</v>
      </c>
      <c r="S926" s="99" t="s">
        <v>10037</v>
      </c>
      <c r="T926" s="99" t="s">
        <v>1172</v>
      </c>
      <c r="U926" s="99" t="s">
        <v>1840</v>
      </c>
      <c r="V926" s="100" t="str">
        <f>VLOOKUP(D926,TIPOLOGIA!A:F,5,0)</f>
        <v>PRINCIPAL</v>
      </c>
      <c r="W926" s="100" t="str">
        <f>VLOOKUP(D926,TIPOLOGIA!A:F,6,0)</f>
        <v>TERRESTRE</v>
      </c>
      <c r="X926" s="99" t="s">
        <v>1857</v>
      </c>
      <c r="Y926" s="99">
        <v>1</v>
      </c>
      <c r="Z926" s="102">
        <f>IF(T926="SOPORTE_TELEFÓNICO",'TARIFAS 2025'!$B$14,IF(V926="PRINCIPAL",'TARIFAS 2025'!$B$11,IF(V926="INTERMEDIA",'TARIFAS 2025'!$C$11,IF(V926="LEJANA",'TARIFAS 2025'!$D$11))))</f>
        <v>31419</v>
      </c>
      <c r="AA926" s="102">
        <f t="shared" si="14"/>
        <v>31419</v>
      </c>
      <c r="AB926" s="91"/>
      <c r="AC926" s="91"/>
      <c r="AD926" s="91"/>
      <c r="AE926" s="91"/>
      <c r="AF926" s="91"/>
      <c r="AG926" s="91"/>
      <c r="AH926" s="91"/>
      <c r="AI926" s="91"/>
      <c r="AJ926" s="91"/>
      <c r="AK926" s="91"/>
      <c r="AL926" s="91"/>
      <c r="AM926" s="91"/>
      <c r="AN926" s="91"/>
      <c r="AO926" s="91"/>
      <c r="AP926" s="91"/>
      <c r="AQ926" s="91"/>
      <c r="AR926" s="91"/>
      <c r="AS926" s="91"/>
      <c r="AT926" s="91"/>
      <c r="AU926" s="91"/>
      <c r="AV926" s="91"/>
      <c r="AW926" s="91"/>
      <c r="AX926" s="91"/>
      <c r="AY926" s="91"/>
      <c r="AZ926" s="91"/>
      <c r="BA926" s="91"/>
      <c r="BB926" s="91"/>
      <c r="BC926" s="91"/>
      <c r="BD926" s="91"/>
      <c r="BE926" s="91"/>
      <c r="BF926" s="91"/>
      <c r="BG926" s="91"/>
    </row>
    <row r="927" spans="1:59" ht="15.6" x14ac:dyDescent="0.3">
      <c r="A927" s="99" t="s">
        <v>89</v>
      </c>
      <c r="B927" s="100" t="str">
        <f>VLOOKUP(A927,'CENTROS DE COSTOS'!A:D,2,0)</f>
        <v>0036-0001</v>
      </c>
      <c r="C927" s="100" t="str">
        <f>VLOOKUP(A927,'CENTROS DE COSTOS'!A:D,3,0)</f>
        <v>Wompi Costa</v>
      </c>
      <c r="D927" s="99">
        <v>23001</v>
      </c>
      <c r="E927" s="99">
        <v>3110041</v>
      </c>
      <c r="F927" s="99">
        <v>67031</v>
      </c>
      <c r="G927" s="100" t="s">
        <v>33</v>
      </c>
      <c r="H927" s="99" t="s">
        <v>276</v>
      </c>
      <c r="I927" s="99" t="s">
        <v>89</v>
      </c>
      <c r="J927" s="99" t="s">
        <v>6398</v>
      </c>
      <c r="K927" s="100" t="s">
        <v>1170</v>
      </c>
      <c r="L927" s="99" t="s">
        <v>7957</v>
      </c>
      <c r="M927" s="101">
        <v>45996.704861111109</v>
      </c>
      <c r="N927" s="101">
        <v>46003.661111111112</v>
      </c>
      <c r="O927" s="100" t="s">
        <v>35</v>
      </c>
      <c r="P927" s="100" t="s">
        <v>35</v>
      </c>
      <c r="Q927" s="99" t="s">
        <v>1414</v>
      </c>
      <c r="R927" s="99" t="s">
        <v>1415</v>
      </c>
      <c r="S927" s="99" t="s">
        <v>10038</v>
      </c>
      <c r="T927" s="99" t="s">
        <v>1172</v>
      </c>
      <c r="U927" s="99" t="s">
        <v>1847</v>
      </c>
      <c r="V927" s="100" t="str">
        <f>VLOOKUP(D927,TIPOLOGIA!A:F,5,0)</f>
        <v>PRINCIPAL</v>
      </c>
      <c r="W927" s="100" t="str">
        <f>VLOOKUP(D927,TIPOLOGIA!A:F,6,0)</f>
        <v>TERRESTRE</v>
      </c>
      <c r="X927" s="99" t="s">
        <v>1209</v>
      </c>
      <c r="Y927" s="99">
        <v>1</v>
      </c>
      <c r="Z927" s="102">
        <f>IF(T927="SOPORTE_TELEFÓNICO",'TARIFAS 2025'!$B$14,IF(V927="PRINCIPAL",'TARIFAS 2025'!$B$11,IF(V927="INTERMEDIA",'TARIFAS 2025'!$C$11,IF(V927="LEJANA",'TARIFAS 2025'!$D$11))))</f>
        <v>31419</v>
      </c>
      <c r="AA927" s="102">
        <f t="shared" si="14"/>
        <v>31419</v>
      </c>
      <c r="AB927" s="91"/>
      <c r="AC927" s="91"/>
      <c r="AD927" s="91"/>
      <c r="AE927" s="91"/>
      <c r="AF927" s="91"/>
      <c r="AG927" s="91"/>
      <c r="AH927" s="91"/>
      <c r="AI927" s="91"/>
      <c r="AJ927" s="91"/>
      <c r="AK927" s="91"/>
      <c r="AL927" s="91"/>
      <c r="AM927" s="91"/>
      <c r="AN927" s="91"/>
      <c r="AO927" s="91"/>
      <c r="AP927" s="91"/>
      <c r="AQ927" s="91"/>
      <c r="AR927" s="91"/>
      <c r="AS927" s="91"/>
      <c r="AT927" s="91"/>
      <c r="AU927" s="91"/>
      <c r="AV927" s="91"/>
      <c r="AW927" s="91"/>
      <c r="AX927" s="91"/>
      <c r="AY927" s="91"/>
      <c r="AZ927" s="91"/>
      <c r="BA927" s="91"/>
      <c r="BB927" s="91"/>
      <c r="BC927" s="91"/>
      <c r="BD927" s="91"/>
      <c r="BE927" s="91"/>
      <c r="BF927" s="91"/>
      <c r="BG927" s="91"/>
    </row>
    <row r="928" spans="1:59" ht="15.6" x14ac:dyDescent="0.3">
      <c r="A928" s="99" t="s">
        <v>77</v>
      </c>
      <c r="B928" s="100" t="str">
        <f>VLOOKUP(A928,'CENTROS DE COSTOS'!A:D,2,0)</f>
        <v>0036-0003</v>
      </c>
      <c r="C928" s="100" t="str">
        <f>VLOOKUP(A928,'CENTROS DE COSTOS'!A:D,3,0)</f>
        <v>Wompi Suroccidente</v>
      </c>
      <c r="D928" s="99">
        <v>19001</v>
      </c>
      <c r="E928" s="99">
        <v>3116146</v>
      </c>
      <c r="F928" s="99">
        <v>80291</v>
      </c>
      <c r="G928" s="100" t="s">
        <v>33</v>
      </c>
      <c r="H928" s="99" t="s">
        <v>498</v>
      </c>
      <c r="I928" s="99" t="s">
        <v>93</v>
      </c>
      <c r="J928" s="99" t="s">
        <v>1707</v>
      </c>
      <c r="K928" s="100" t="s">
        <v>1170</v>
      </c>
      <c r="L928" s="99" t="s">
        <v>7958</v>
      </c>
      <c r="M928" s="101">
        <v>46000.509722222218</v>
      </c>
      <c r="N928" s="101">
        <v>46003.661805555559</v>
      </c>
      <c r="O928" s="100" t="s">
        <v>35</v>
      </c>
      <c r="P928" s="100" t="s">
        <v>35</v>
      </c>
      <c r="Q928" s="99" t="s">
        <v>1414</v>
      </c>
      <c r="R928" s="99" t="s">
        <v>1415</v>
      </c>
      <c r="S928" s="99" t="s">
        <v>10039</v>
      </c>
      <c r="T928" s="99" t="s">
        <v>1172</v>
      </c>
      <c r="U928" s="99" t="s">
        <v>1843</v>
      </c>
      <c r="V928" s="100" t="str">
        <f>VLOOKUP(D928,TIPOLOGIA!A:F,5,0)</f>
        <v>LEJANA</v>
      </c>
      <c r="W928" s="100" t="str">
        <f>VLOOKUP(D928,TIPOLOGIA!A:F,6,0)</f>
        <v>TERRESTRE</v>
      </c>
      <c r="X928" s="99" t="s">
        <v>1194</v>
      </c>
      <c r="Y928" s="99">
        <v>1</v>
      </c>
      <c r="Z928" s="102">
        <f>IF(T928="SOPORTE_TELEFÓNICO",'TARIFAS 2025'!$B$14,IF(V928="PRINCIPAL",'TARIFAS 2025'!$B$11,IF(V928="INTERMEDIA",'TARIFAS 2025'!$C$11,IF(V928="LEJANA",'TARIFAS 2025'!$D$11))))</f>
        <v>40250</v>
      </c>
      <c r="AA928" s="102">
        <f t="shared" si="14"/>
        <v>40250</v>
      </c>
      <c r="AB928" s="91"/>
      <c r="AC928" s="91"/>
      <c r="AD928" s="91"/>
      <c r="AE928" s="91"/>
      <c r="AF928" s="91"/>
      <c r="AG928" s="91"/>
      <c r="AH928" s="91"/>
      <c r="AI928" s="91"/>
      <c r="AJ928" s="91"/>
      <c r="AK928" s="91"/>
      <c r="AL928" s="91"/>
      <c r="AM928" s="91"/>
      <c r="AN928" s="91"/>
      <c r="AO928" s="91"/>
      <c r="AP928" s="91"/>
      <c r="AQ928" s="91"/>
      <c r="AR928" s="91"/>
      <c r="AS928" s="91"/>
      <c r="AT928" s="91"/>
      <c r="AU928" s="91"/>
      <c r="AV928" s="91"/>
      <c r="AW928" s="91"/>
      <c r="AX928" s="91"/>
      <c r="AY928" s="91"/>
      <c r="AZ928" s="91"/>
      <c r="BA928" s="91"/>
      <c r="BB928" s="91"/>
      <c r="BC928" s="91"/>
      <c r="BD928" s="91"/>
      <c r="BE928" s="91"/>
      <c r="BF928" s="91"/>
      <c r="BG928" s="91"/>
    </row>
    <row r="929" spans="1:59" ht="15.6" x14ac:dyDescent="0.3">
      <c r="A929" s="99" t="s">
        <v>71</v>
      </c>
      <c r="B929" s="100" t="str">
        <f>VLOOKUP(A929,'CENTROS DE COSTOS'!A:D,2,0)</f>
        <v>0036-0004</v>
      </c>
      <c r="C929" s="100" t="str">
        <f>VLOOKUP(A929,'CENTROS DE COSTOS'!A:D,3,0)</f>
        <v>Wompi Centro</v>
      </c>
      <c r="D929" s="99">
        <v>25817</v>
      </c>
      <c r="E929" s="99">
        <v>3126254</v>
      </c>
      <c r="F929" s="99">
        <v>55145</v>
      </c>
      <c r="G929" s="100" t="s">
        <v>33</v>
      </c>
      <c r="H929" s="99" t="s">
        <v>618</v>
      </c>
      <c r="I929" s="99" t="s">
        <v>712</v>
      </c>
      <c r="J929" s="99" t="s">
        <v>1907</v>
      </c>
      <c r="K929" s="100" t="s">
        <v>1170</v>
      </c>
      <c r="L929" s="99" t="s">
        <v>7959</v>
      </c>
      <c r="M929" s="101">
        <v>46002.432638888888</v>
      </c>
      <c r="N929" s="101">
        <v>46003.667361111111</v>
      </c>
      <c r="O929" s="100" t="s">
        <v>35</v>
      </c>
      <c r="P929" s="100" t="s">
        <v>35</v>
      </c>
      <c r="Q929" s="99" t="s">
        <v>1414</v>
      </c>
      <c r="R929" s="99" t="s">
        <v>1415</v>
      </c>
      <c r="S929" s="99" t="s">
        <v>10040</v>
      </c>
      <c r="T929" s="99" t="s">
        <v>1416</v>
      </c>
      <c r="U929" s="99" t="s">
        <v>1845</v>
      </c>
      <c r="V929" s="100" t="str">
        <f>VLOOKUP(D929,TIPOLOGIA!A:F,5,0)</f>
        <v>INTERMEDIA</v>
      </c>
      <c r="W929" s="100" t="str">
        <f>VLOOKUP(D929,TIPOLOGIA!A:F,6,0)</f>
        <v>TERRESTRE</v>
      </c>
      <c r="X929" s="99" t="s">
        <v>1532</v>
      </c>
      <c r="Y929" s="99">
        <v>1</v>
      </c>
      <c r="Z929" s="102">
        <f>IF(T929="SOPORTE_TELEFÓNICO",'TARIFAS 2025'!$B$14,IF(V929="PRINCIPAL",'TARIFAS 2025'!$B$11,IF(V929="INTERMEDIA",'TARIFAS 2025'!$C$11,IF(V929="LEJANA",'TARIFAS 2025'!$D$11))))</f>
        <v>36351</v>
      </c>
      <c r="AA929" s="102">
        <f t="shared" si="14"/>
        <v>36351</v>
      </c>
      <c r="AB929" s="91"/>
      <c r="AC929" s="91"/>
      <c r="AD929" s="91"/>
      <c r="AE929" s="91"/>
      <c r="AF929" s="91"/>
      <c r="AG929" s="91"/>
      <c r="AH929" s="91"/>
      <c r="AI929" s="91"/>
      <c r="AJ929" s="91"/>
      <c r="AK929" s="91"/>
      <c r="AL929" s="91"/>
      <c r="AM929" s="91"/>
      <c r="AN929" s="91"/>
      <c r="AO929" s="91"/>
      <c r="AP929" s="91"/>
      <c r="AQ929" s="91"/>
      <c r="AR929" s="91"/>
      <c r="AS929" s="91"/>
      <c r="AT929" s="91"/>
      <c r="AU929" s="91"/>
      <c r="AV929" s="91"/>
      <c r="AW929" s="91"/>
      <c r="AX929" s="91"/>
      <c r="AY929" s="91"/>
      <c r="AZ929" s="91"/>
      <c r="BA929" s="91"/>
      <c r="BB929" s="91"/>
      <c r="BC929" s="91"/>
      <c r="BD929" s="91"/>
      <c r="BE929" s="91"/>
      <c r="BF929" s="91"/>
      <c r="BG929" s="91"/>
    </row>
    <row r="930" spans="1:59" ht="15.6" x14ac:dyDescent="0.3">
      <c r="A930" s="99" t="s">
        <v>74</v>
      </c>
      <c r="B930" s="100" t="str">
        <f>VLOOKUP(A930,'CENTROS DE COSTOS'!A:D,2,0)</f>
        <v>0036-0007</v>
      </c>
      <c r="C930" s="100" t="str">
        <f>VLOOKUP(A930,'CENTROS DE COSTOS'!A:D,3,0)</f>
        <v>Wompi Santander</v>
      </c>
      <c r="D930" s="99">
        <v>68081</v>
      </c>
      <c r="E930" s="99">
        <v>3119121</v>
      </c>
      <c r="F930" s="99">
        <v>45945</v>
      </c>
      <c r="G930" s="100" t="s">
        <v>33</v>
      </c>
      <c r="H930" s="99" t="s">
        <v>963</v>
      </c>
      <c r="I930" s="99" t="s">
        <v>967</v>
      </c>
      <c r="J930" s="99" t="s">
        <v>6399</v>
      </c>
      <c r="K930" s="100" t="s">
        <v>1170</v>
      </c>
      <c r="L930" s="99" t="s">
        <v>7960</v>
      </c>
      <c r="M930" s="101">
        <v>46001.333333333343</v>
      </c>
      <c r="N930" s="101">
        <v>46003.667361111111</v>
      </c>
      <c r="O930" s="100" t="s">
        <v>35</v>
      </c>
      <c r="P930" s="100" t="s">
        <v>35</v>
      </c>
      <c r="Q930" s="99" t="s">
        <v>1414</v>
      </c>
      <c r="R930" s="99" t="s">
        <v>1415</v>
      </c>
      <c r="S930" s="99" t="s">
        <v>10041</v>
      </c>
      <c r="T930" s="99" t="s">
        <v>1416</v>
      </c>
      <c r="U930" s="99" t="s">
        <v>1840</v>
      </c>
      <c r="V930" s="100" t="str">
        <f>VLOOKUP(D930,TIPOLOGIA!A:F,5,0)</f>
        <v>LEJANA</v>
      </c>
      <c r="W930" s="100" t="str">
        <f>VLOOKUP(D930,TIPOLOGIA!A:F,6,0)</f>
        <v>TERRESTRE</v>
      </c>
      <c r="X930" s="99" t="s">
        <v>2255</v>
      </c>
      <c r="Y930" s="99">
        <v>1</v>
      </c>
      <c r="Z930" s="102">
        <f>IF(T930="SOPORTE_TELEFÓNICO",'TARIFAS 2025'!$B$14,IF(V930="PRINCIPAL",'TARIFAS 2025'!$B$11,IF(V930="INTERMEDIA",'TARIFAS 2025'!$C$11,IF(V930="LEJANA",'TARIFAS 2025'!$D$11))))</f>
        <v>40250</v>
      </c>
      <c r="AA930" s="102">
        <f t="shared" si="14"/>
        <v>40250</v>
      </c>
      <c r="AB930" s="91"/>
      <c r="AC930" s="91"/>
      <c r="AD930" s="91"/>
      <c r="AE930" s="91"/>
      <c r="AF930" s="91"/>
      <c r="AG930" s="91"/>
      <c r="AH930" s="91"/>
      <c r="AI930" s="91"/>
      <c r="AJ930" s="91"/>
      <c r="AK930" s="91"/>
      <c r="AL930" s="91"/>
      <c r="AM930" s="91"/>
      <c r="AN930" s="91"/>
      <c r="AO930" s="91"/>
      <c r="AP930" s="91"/>
      <c r="AQ930" s="91"/>
      <c r="AR930" s="91"/>
      <c r="AS930" s="91"/>
      <c r="AT930" s="91"/>
      <c r="AU930" s="91"/>
      <c r="AV930" s="91"/>
      <c r="AW930" s="91"/>
      <c r="AX930" s="91"/>
      <c r="AY930" s="91"/>
      <c r="AZ930" s="91"/>
      <c r="BA930" s="91"/>
      <c r="BB930" s="91"/>
      <c r="BC930" s="91"/>
      <c r="BD930" s="91"/>
      <c r="BE930" s="91"/>
      <c r="BF930" s="91"/>
      <c r="BG930" s="91"/>
    </row>
    <row r="931" spans="1:59" ht="15.6" x14ac:dyDescent="0.3">
      <c r="A931" s="99" t="s">
        <v>71</v>
      </c>
      <c r="B931" s="100" t="str">
        <f>VLOOKUP(A931,'CENTROS DE COSTOS'!A:D,2,0)</f>
        <v>0036-0004</v>
      </c>
      <c r="C931" s="100" t="str">
        <f>VLOOKUP(A931,'CENTROS DE COSTOS'!A:D,3,0)</f>
        <v>Wompi Centro</v>
      </c>
      <c r="D931" s="99">
        <v>25290</v>
      </c>
      <c r="E931" s="99">
        <v>3121281</v>
      </c>
      <c r="F931" s="99">
        <v>46173</v>
      </c>
      <c r="G931" s="100" t="s">
        <v>33</v>
      </c>
      <c r="H931" s="99" t="s">
        <v>618</v>
      </c>
      <c r="I931" s="99" t="s">
        <v>652</v>
      </c>
      <c r="J931" s="99" t="s">
        <v>6400</v>
      </c>
      <c r="K931" s="100" t="s">
        <v>1170</v>
      </c>
      <c r="L931" s="99" t="s">
        <v>7961</v>
      </c>
      <c r="M931" s="101">
        <v>46001.472916666673</v>
      </c>
      <c r="N931" s="101">
        <v>46003.668749999997</v>
      </c>
      <c r="O931" s="100" t="s">
        <v>35</v>
      </c>
      <c r="P931" s="100" t="s">
        <v>35</v>
      </c>
      <c r="Q931" s="99" t="s">
        <v>1414</v>
      </c>
      <c r="R931" s="99" t="s">
        <v>1415</v>
      </c>
      <c r="S931" s="99" t="s">
        <v>10042</v>
      </c>
      <c r="T931" s="99" t="s">
        <v>1416</v>
      </c>
      <c r="U931" s="99" t="s">
        <v>1845</v>
      </c>
      <c r="V931" s="100" t="str">
        <f>VLOOKUP(D931,TIPOLOGIA!A:F,5,0)</f>
        <v>INTERMEDIA</v>
      </c>
      <c r="W931" s="100" t="str">
        <f>VLOOKUP(D931,TIPOLOGIA!A:F,6,0)</f>
        <v>TERRESTRE</v>
      </c>
      <c r="X931" s="99" t="s">
        <v>11196</v>
      </c>
      <c r="Y931" s="99">
        <v>1</v>
      </c>
      <c r="Z931" s="102">
        <f>IF(T931="SOPORTE_TELEFÓNICO",'TARIFAS 2025'!$B$14,IF(V931="PRINCIPAL",'TARIFAS 2025'!$B$11,IF(V931="INTERMEDIA",'TARIFAS 2025'!$C$11,IF(V931="LEJANA",'TARIFAS 2025'!$D$11))))</f>
        <v>36351</v>
      </c>
      <c r="AA931" s="102">
        <f t="shared" si="14"/>
        <v>36351</v>
      </c>
      <c r="AB931" s="91"/>
      <c r="AC931" s="91"/>
      <c r="AD931" s="91"/>
      <c r="AE931" s="91"/>
      <c r="AF931" s="91"/>
      <c r="AG931" s="91"/>
      <c r="AH931" s="91"/>
      <c r="AI931" s="91"/>
      <c r="AJ931" s="91"/>
      <c r="AK931" s="91"/>
      <c r="AL931" s="91"/>
      <c r="AM931" s="91"/>
      <c r="AN931" s="91"/>
      <c r="AO931" s="91"/>
      <c r="AP931" s="91"/>
      <c r="AQ931" s="91"/>
      <c r="AR931" s="91"/>
      <c r="AS931" s="91"/>
      <c r="AT931" s="91"/>
      <c r="AU931" s="91"/>
      <c r="AV931" s="91"/>
      <c r="AW931" s="91"/>
      <c r="AX931" s="91"/>
      <c r="AY931" s="91"/>
      <c r="AZ931" s="91"/>
      <c r="BA931" s="91"/>
      <c r="BB931" s="91"/>
      <c r="BC931" s="91"/>
      <c r="BD931" s="91"/>
      <c r="BE931" s="91"/>
      <c r="BF931" s="91"/>
      <c r="BG931" s="91"/>
    </row>
    <row r="932" spans="1:59" ht="15.6" x14ac:dyDescent="0.3">
      <c r="A932" s="99" t="s">
        <v>71</v>
      </c>
      <c r="B932" s="100" t="str">
        <f>VLOOKUP(A932,'CENTROS DE COSTOS'!A:D,2,0)</f>
        <v>0036-0004</v>
      </c>
      <c r="C932" s="100" t="str">
        <f>VLOOKUP(A932,'CENTROS DE COSTOS'!A:D,3,0)</f>
        <v>Wompi Centro</v>
      </c>
      <c r="D932" s="99">
        <v>25095</v>
      </c>
      <c r="E932" s="99">
        <v>3112313</v>
      </c>
      <c r="F932" s="99">
        <v>22910</v>
      </c>
      <c r="G932" s="100" t="s">
        <v>33</v>
      </c>
      <c r="H932" s="99" t="s">
        <v>618</v>
      </c>
      <c r="I932" s="99" t="s">
        <v>630</v>
      </c>
      <c r="J932" s="99" t="s">
        <v>6401</v>
      </c>
      <c r="K932" s="100" t="s">
        <v>1170</v>
      </c>
      <c r="L932" s="99" t="s">
        <v>7962</v>
      </c>
      <c r="M932" s="101">
        <v>46000.333333333343</v>
      </c>
      <c r="N932" s="101">
        <v>46003.668749999997</v>
      </c>
      <c r="O932" s="100" t="s">
        <v>35</v>
      </c>
      <c r="P932" s="100" t="s">
        <v>35</v>
      </c>
      <c r="Q932" s="99" t="s">
        <v>1414</v>
      </c>
      <c r="R932" s="99" t="s">
        <v>1415</v>
      </c>
      <c r="S932" s="99" t="s">
        <v>10043</v>
      </c>
      <c r="T932" s="99" t="s">
        <v>1416</v>
      </c>
      <c r="U932" s="99" t="s">
        <v>1840</v>
      </c>
      <c r="V932" s="100" t="str">
        <f>VLOOKUP(D932,TIPOLOGIA!A:F,5,0)</f>
        <v>LEJANA</v>
      </c>
      <c r="W932" s="100" t="str">
        <f>VLOOKUP(D932,TIPOLOGIA!A:F,6,0)</f>
        <v>TERRESTRE</v>
      </c>
      <c r="X932" s="99" t="s">
        <v>1532</v>
      </c>
      <c r="Y932" s="99">
        <v>1</v>
      </c>
      <c r="Z932" s="102">
        <f>IF(T932="SOPORTE_TELEFÓNICO",'TARIFAS 2025'!$B$14,IF(V932="PRINCIPAL",'TARIFAS 2025'!$B$11,IF(V932="INTERMEDIA",'TARIFAS 2025'!$C$11,IF(V932="LEJANA",'TARIFAS 2025'!$D$11))))</f>
        <v>40250</v>
      </c>
      <c r="AA932" s="102">
        <f t="shared" si="14"/>
        <v>40250</v>
      </c>
      <c r="AB932" s="91"/>
      <c r="AC932" s="91"/>
      <c r="AD932" s="91"/>
      <c r="AE932" s="91"/>
      <c r="AF932" s="91"/>
      <c r="AG932" s="91"/>
      <c r="AH932" s="91"/>
      <c r="AI932" s="91"/>
      <c r="AJ932" s="91"/>
      <c r="AK932" s="91"/>
      <c r="AL932" s="91"/>
      <c r="AM932" s="91"/>
      <c r="AN932" s="91"/>
      <c r="AO932" s="91"/>
      <c r="AP932" s="91"/>
      <c r="AQ932" s="91"/>
      <c r="AR932" s="91"/>
      <c r="AS932" s="91"/>
      <c r="AT932" s="91"/>
      <c r="AU932" s="91"/>
      <c r="AV932" s="91"/>
      <c r="AW932" s="91"/>
      <c r="AX932" s="91"/>
      <c r="AY932" s="91"/>
      <c r="AZ932" s="91"/>
      <c r="BA932" s="91"/>
      <c r="BB932" s="91"/>
      <c r="BC932" s="91"/>
      <c r="BD932" s="91"/>
      <c r="BE932" s="91"/>
      <c r="BF932" s="91"/>
      <c r="BG932" s="91"/>
    </row>
    <row r="933" spans="1:59" ht="15.6" x14ac:dyDescent="0.3">
      <c r="A933" s="99" t="s">
        <v>85</v>
      </c>
      <c r="B933" s="100" t="str">
        <f>VLOOKUP(A933,'CENTROS DE COSTOS'!A:D,2,0)</f>
        <v>0036-0006</v>
      </c>
      <c r="C933" s="100" t="str">
        <f>VLOOKUP(A933,'CENTROS DE COSTOS'!A:D,3,0)</f>
        <v>Wompi Oriente</v>
      </c>
      <c r="D933" s="99">
        <v>73268</v>
      </c>
      <c r="E933" s="99">
        <v>3122126</v>
      </c>
      <c r="F933" s="99">
        <v>78296</v>
      </c>
      <c r="G933" s="100" t="s">
        <v>33</v>
      </c>
      <c r="H933" s="99" t="s">
        <v>1056</v>
      </c>
      <c r="I933" s="99" t="s">
        <v>1071</v>
      </c>
      <c r="J933" s="99" t="s">
        <v>1900</v>
      </c>
      <c r="K933" s="100" t="s">
        <v>1170</v>
      </c>
      <c r="L933" s="99" t="s">
        <v>7963</v>
      </c>
      <c r="M933" s="101">
        <v>46001.515972222223</v>
      </c>
      <c r="N933" s="101">
        <v>46003.669444444437</v>
      </c>
      <c r="O933" s="100" t="s">
        <v>35</v>
      </c>
      <c r="P933" s="100" t="s">
        <v>35</v>
      </c>
      <c r="Q933" s="99" t="s">
        <v>1414</v>
      </c>
      <c r="R933" s="99" t="s">
        <v>1415</v>
      </c>
      <c r="S933" s="99" t="s">
        <v>10044</v>
      </c>
      <c r="T933" s="99" t="s">
        <v>1416</v>
      </c>
      <c r="U933" s="99" t="s">
        <v>1840</v>
      </c>
      <c r="V933" s="100" t="str">
        <f>VLOOKUP(D933,TIPOLOGIA!A:F,5,0)</f>
        <v>INTERMEDIA</v>
      </c>
      <c r="W933" s="100" t="str">
        <f>VLOOKUP(D933,TIPOLOGIA!A:F,6,0)</f>
        <v>TERRESTRE</v>
      </c>
      <c r="X933" s="99" t="s">
        <v>1464</v>
      </c>
      <c r="Y933" s="99">
        <v>1</v>
      </c>
      <c r="Z933" s="102">
        <f>IF(T933="SOPORTE_TELEFÓNICO",'TARIFAS 2025'!$B$14,IF(V933="PRINCIPAL",'TARIFAS 2025'!$B$11,IF(V933="INTERMEDIA",'TARIFAS 2025'!$C$11,IF(V933="LEJANA",'TARIFAS 2025'!$D$11))))</f>
        <v>36351</v>
      </c>
      <c r="AA933" s="102">
        <f t="shared" si="14"/>
        <v>36351</v>
      </c>
      <c r="AB933" s="91"/>
      <c r="AC933" s="91"/>
      <c r="AD933" s="91"/>
      <c r="AE933" s="91"/>
      <c r="AF933" s="91"/>
      <c r="AG933" s="91"/>
      <c r="AH933" s="91"/>
      <c r="AI933" s="91"/>
      <c r="AJ933" s="91"/>
      <c r="AK933" s="91"/>
      <c r="AL933" s="91"/>
      <c r="AM933" s="91"/>
      <c r="AN933" s="91"/>
      <c r="AO933" s="91"/>
      <c r="AP933" s="91"/>
      <c r="AQ933" s="91"/>
      <c r="AR933" s="91"/>
      <c r="AS933" s="91"/>
      <c r="AT933" s="91"/>
      <c r="AU933" s="91"/>
      <c r="AV933" s="91"/>
      <c r="AW933" s="91"/>
      <c r="AX933" s="91"/>
      <c r="AY933" s="91"/>
      <c r="AZ933" s="91"/>
      <c r="BA933" s="91"/>
      <c r="BB933" s="91"/>
      <c r="BC933" s="91"/>
      <c r="BD933" s="91"/>
      <c r="BE933" s="91"/>
      <c r="BF933" s="91"/>
      <c r="BG933" s="91"/>
    </row>
    <row r="934" spans="1:59" ht="15.6" x14ac:dyDescent="0.3">
      <c r="A934" s="99" t="s">
        <v>74</v>
      </c>
      <c r="B934" s="100" t="str">
        <f>VLOOKUP(A934,'CENTROS DE COSTOS'!A:D,2,0)</f>
        <v>0036-0007</v>
      </c>
      <c r="C934" s="100" t="str">
        <f>VLOOKUP(A934,'CENTROS DE COSTOS'!A:D,3,0)</f>
        <v>Wompi Santander</v>
      </c>
      <c r="D934" s="99">
        <v>68162</v>
      </c>
      <c r="E934" s="99">
        <v>3111147</v>
      </c>
      <c r="F934" s="99">
        <v>12024</v>
      </c>
      <c r="G934" s="100" t="s">
        <v>33</v>
      </c>
      <c r="H934" s="99" t="s">
        <v>963</v>
      </c>
      <c r="I934" s="99" t="s">
        <v>972</v>
      </c>
      <c r="J934" s="99" t="s">
        <v>5820</v>
      </c>
      <c r="K934" s="100" t="s">
        <v>1170</v>
      </c>
      <c r="L934" s="99" t="s">
        <v>7964</v>
      </c>
      <c r="M934" s="101">
        <v>46000.333333333343</v>
      </c>
      <c r="N934" s="101">
        <v>46003.670138888891</v>
      </c>
      <c r="O934" s="100" t="s">
        <v>35</v>
      </c>
      <c r="P934" s="100" t="s">
        <v>35</v>
      </c>
      <c r="Q934" s="99" t="s">
        <v>1414</v>
      </c>
      <c r="R934" s="99" t="s">
        <v>1415</v>
      </c>
      <c r="S934" s="99" t="s">
        <v>10045</v>
      </c>
      <c r="T934" s="99" t="s">
        <v>1416</v>
      </c>
      <c r="U934" s="99" t="s">
        <v>1848</v>
      </c>
      <c r="V934" s="100" t="str">
        <f>VLOOKUP(D934,TIPOLOGIA!A:F,5,0)</f>
        <v>LEJANA</v>
      </c>
      <c r="W934" s="100" t="str">
        <f>VLOOKUP(D934,TIPOLOGIA!A:F,6,0)</f>
        <v>TERRESTRE</v>
      </c>
      <c r="X934" s="99" t="s">
        <v>2255</v>
      </c>
      <c r="Y934" s="99">
        <v>1</v>
      </c>
      <c r="Z934" s="102">
        <f>IF(T934="SOPORTE_TELEFÓNICO",'TARIFAS 2025'!$B$14,IF(V934="PRINCIPAL",'TARIFAS 2025'!$B$11,IF(V934="INTERMEDIA",'TARIFAS 2025'!$C$11,IF(V934="LEJANA",'TARIFAS 2025'!$D$11))))</f>
        <v>40250</v>
      </c>
      <c r="AA934" s="102">
        <f t="shared" si="14"/>
        <v>40250</v>
      </c>
      <c r="AB934" s="91"/>
      <c r="AC934" s="91"/>
      <c r="AD934" s="91"/>
      <c r="AE934" s="91"/>
      <c r="AF934" s="91"/>
      <c r="AG934" s="91"/>
      <c r="AH934" s="91"/>
      <c r="AI934" s="91"/>
      <c r="AJ934" s="91"/>
      <c r="AK934" s="91"/>
      <c r="AL934" s="91"/>
      <c r="AM934" s="91"/>
      <c r="AN934" s="91"/>
      <c r="AO934" s="91"/>
      <c r="AP934" s="91"/>
      <c r="AQ934" s="91"/>
      <c r="AR934" s="91"/>
      <c r="AS934" s="91"/>
      <c r="AT934" s="91"/>
      <c r="AU934" s="91"/>
      <c r="AV934" s="91"/>
      <c r="AW934" s="91"/>
      <c r="AX934" s="91"/>
      <c r="AY934" s="91"/>
      <c r="AZ934" s="91"/>
      <c r="BA934" s="91"/>
      <c r="BB934" s="91"/>
      <c r="BC934" s="91"/>
      <c r="BD934" s="91"/>
      <c r="BE934" s="91"/>
      <c r="BF934" s="91"/>
      <c r="BG934" s="91"/>
    </row>
    <row r="935" spans="1:59" ht="15.6" x14ac:dyDescent="0.3">
      <c r="A935" s="99" t="s">
        <v>92</v>
      </c>
      <c r="B935" s="100" t="str">
        <f>VLOOKUP(A935,'CENTROS DE COSTOS'!A:D,2,0)</f>
        <v>0036-0002</v>
      </c>
      <c r="C935" s="100" t="str">
        <f>VLOOKUP(A935,'CENTROS DE COSTOS'!A:D,3,0)</f>
        <v>Wompi Eje Cafetero</v>
      </c>
      <c r="D935" s="99">
        <v>63001</v>
      </c>
      <c r="E935" s="99">
        <v>3111426</v>
      </c>
      <c r="F935" s="99">
        <v>12753</v>
      </c>
      <c r="G935" s="100" t="s">
        <v>33</v>
      </c>
      <c r="H935" s="99" t="s">
        <v>939</v>
      </c>
      <c r="I935" s="99" t="s">
        <v>122</v>
      </c>
      <c r="J935" s="99" t="s">
        <v>6402</v>
      </c>
      <c r="K935" s="100" t="s">
        <v>1170</v>
      </c>
      <c r="L935" s="99" t="s">
        <v>7965</v>
      </c>
      <c r="M935" s="101">
        <v>46000.333333333343</v>
      </c>
      <c r="N935" s="101">
        <v>46003.67083333333</v>
      </c>
      <c r="O935" s="100" t="s">
        <v>35</v>
      </c>
      <c r="P935" s="100" t="s">
        <v>35</v>
      </c>
      <c r="Q935" s="99" t="s">
        <v>1414</v>
      </c>
      <c r="R935" s="99" t="s">
        <v>1415</v>
      </c>
      <c r="S935" s="99" t="s">
        <v>10046</v>
      </c>
      <c r="T935" s="99" t="s">
        <v>1172</v>
      </c>
      <c r="U935" s="99" t="s">
        <v>1844</v>
      </c>
      <c r="V935" s="100" t="str">
        <f>VLOOKUP(D935,TIPOLOGIA!A:F,5,0)</f>
        <v>INTERMEDIA</v>
      </c>
      <c r="W935" s="100" t="str">
        <f>VLOOKUP(D935,TIPOLOGIA!A:F,6,0)</f>
        <v>TERRESTRE</v>
      </c>
      <c r="X935" s="99" t="s">
        <v>1231</v>
      </c>
      <c r="Y935" s="99">
        <v>1</v>
      </c>
      <c r="Z935" s="102">
        <f>IF(T935="SOPORTE_TELEFÓNICO",'TARIFAS 2025'!$B$14,IF(V935="PRINCIPAL",'TARIFAS 2025'!$B$11,IF(V935="INTERMEDIA",'TARIFAS 2025'!$C$11,IF(V935="LEJANA",'TARIFAS 2025'!$D$11))))</f>
        <v>36351</v>
      </c>
      <c r="AA935" s="102">
        <f t="shared" si="14"/>
        <v>36351</v>
      </c>
      <c r="AB935" s="91"/>
      <c r="AC935" s="91"/>
      <c r="AD935" s="91"/>
      <c r="AE935" s="91"/>
      <c r="AF935" s="91"/>
      <c r="AG935" s="91"/>
      <c r="AH935" s="91"/>
      <c r="AI935" s="91"/>
      <c r="AJ935" s="91"/>
      <c r="AK935" s="91"/>
      <c r="AL935" s="91"/>
      <c r="AM935" s="91"/>
      <c r="AN935" s="91"/>
      <c r="AO935" s="91"/>
      <c r="AP935" s="91"/>
      <c r="AQ935" s="91"/>
      <c r="AR935" s="91"/>
      <c r="AS935" s="91"/>
      <c r="AT935" s="91"/>
      <c r="AU935" s="91"/>
      <c r="AV935" s="91"/>
      <c r="AW935" s="91"/>
      <c r="AX935" s="91"/>
      <c r="AY935" s="91"/>
      <c r="AZ935" s="91"/>
      <c r="BA935" s="91"/>
      <c r="BB935" s="91"/>
      <c r="BC935" s="91"/>
      <c r="BD935" s="91"/>
      <c r="BE935" s="91"/>
      <c r="BF935" s="91"/>
      <c r="BG935" s="91"/>
    </row>
    <row r="936" spans="1:59" ht="15.6" x14ac:dyDescent="0.3">
      <c r="A936" s="99" t="s">
        <v>81</v>
      </c>
      <c r="B936" s="100" t="str">
        <f>VLOOKUP(A936,'CENTROS DE COSTOS'!A:D,2,0)</f>
        <v>0036-0007</v>
      </c>
      <c r="C936" s="100" t="str">
        <f>VLOOKUP(A936,'CENTROS DE COSTOS'!A:D,3,0)</f>
        <v>Wompi Santander</v>
      </c>
      <c r="D936" s="99">
        <v>54820</v>
      </c>
      <c r="E936" s="99">
        <v>3110395</v>
      </c>
      <c r="F936" s="99">
        <v>43745</v>
      </c>
      <c r="G936" s="100" t="s">
        <v>33</v>
      </c>
      <c r="H936" s="99" t="s">
        <v>891</v>
      </c>
      <c r="I936" s="99" t="s">
        <v>141</v>
      </c>
      <c r="J936" s="99" t="s">
        <v>6403</v>
      </c>
      <c r="K936" s="100" t="s">
        <v>1170</v>
      </c>
      <c r="L936" s="99" t="s">
        <v>7966</v>
      </c>
      <c r="M936" s="101">
        <v>46000.333333333343</v>
      </c>
      <c r="N936" s="101">
        <v>46003.67083333333</v>
      </c>
      <c r="O936" s="100" t="s">
        <v>35</v>
      </c>
      <c r="P936" s="100" t="s">
        <v>35</v>
      </c>
      <c r="Q936" s="99" t="s">
        <v>1414</v>
      </c>
      <c r="R936" s="99" t="s">
        <v>1415</v>
      </c>
      <c r="S936" s="99" t="s">
        <v>10047</v>
      </c>
      <c r="T936" s="99" t="s">
        <v>1416</v>
      </c>
      <c r="U936" s="99" t="s">
        <v>1846</v>
      </c>
      <c r="V936" s="100" t="str">
        <f>VLOOKUP(D936,TIPOLOGIA!A:F,5,0)</f>
        <v>LEJANA</v>
      </c>
      <c r="W936" s="100" t="str">
        <f>VLOOKUP(D936,TIPOLOGIA!A:F,6,0)</f>
        <v>TERRESTRE</v>
      </c>
      <c r="X936" s="99" t="s">
        <v>2255</v>
      </c>
      <c r="Y936" s="99">
        <v>1</v>
      </c>
      <c r="Z936" s="102">
        <f>IF(T936="SOPORTE_TELEFÓNICO",'TARIFAS 2025'!$B$14,IF(V936="PRINCIPAL",'TARIFAS 2025'!$B$11,IF(V936="INTERMEDIA",'TARIFAS 2025'!$C$11,IF(V936="LEJANA",'TARIFAS 2025'!$D$11))))</f>
        <v>40250</v>
      </c>
      <c r="AA936" s="102">
        <f t="shared" si="14"/>
        <v>40250</v>
      </c>
      <c r="AB936" s="91"/>
      <c r="AC936" s="91"/>
      <c r="AD936" s="91"/>
      <c r="AE936" s="91"/>
      <c r="AF936" s="91"/>
      <c r="AG936" s="91"/>
      <c r="AH936" s="91"/>
      <c r="AI936" s="91"/>
      <c r="AJ936" s="91"/>
      <c r="AK936" s="91"/>
      <c r="AL936" s="91"/>
      <c r="AM936" s="91"/>
      <c r="AN936" s="91"/>
      <c r="AO936" s="91"/>
      <c r="AP936" s="91"/>
      <c r="AQ936" s="91"/>
      <c r="AR936" s="91"/>
      <c r="AS936" s="91"/>
      <c r="AT936" s="91"/>
      <c r="AU936" s="91"/>
      <c r="AV936" s="91"/>
      <c r="AW936" s="91"/>
      <c r="AX936" s="91"/>
      <c r="AY936" s="91"/>
      <c r="AZ936" s="91"/>
      <c r="BA936" s="91"/>
      <c r="BB936" s="91"/>
      <c r="BC936" s="91"/>
      <c r="BD936" s="91"/>
      <c r="BE936" s="91"/>
      <c r="BF936" s="91"/>
      <c r="BG936" s="91"/>
    </row>
    <row r="937" spans="1:59" ht="15.6" x14ac:dyDescent="0.3">
      <c r="A937" s="99" t="s">
        <v>89</v>
      </c>
      <c r="B937" s="100" t="str">
        <f>VLOOKUP(A937,'CENTROS DE COSTOS'!A:D,2,0)</f>
        <v>0036-0001</v>
      </c>
      <c r="C937" s="100" t="str">
        <f>VLOOKUP(A937,'CENTROS DE COSTOS'!A:D,3,0)</f>
        <v>Wompi Costa</v>
      </c>
      <c r="D937" s="99">
        <v>23001</v>
      </c>
      <c r="E937" s="99">
        <v>3111427</v>
      </c>
      <c r="F937" s="99">
        <v>67801</v>
      </c>
      <c r="G937" s="100" t="s">
        <v>33</v>
      </c>
      <c r="H937" s="99" t="s">
        <v>276</v>
      </c>
      <c r="I937" s="99" t="s">
        <v>89</v>
      </c>
      <c r="J937" s="99" t="s">
        <v>6404</v>
      </c>
      <c r="K937" s="100" t="s">
        <v>1170</v>
      </c>
      <c r="L937" s="99" t="s">
        <v>7967</v>
      </c>
      <c r="M937" s="101">
        <v>46000.333333333343</v>
      </c>
      <c r="N937" s="101">
        <v>46003.674305555563</v>
      </c>
      <c r="O937" s="100" t="s">
        <v>35</v>
      </c>
      <c r="P937" s="100" t="s">
        <v>35</v>
      </c>
      <c r="Q937" s="99" t="s">
        <v>1414</v>
      </c>
      <c r="R937" s="99" t="s">
        <v>1415</v>
      </c>
      <c r="S937" s="99" t="s">
        <v>10048</v>
      </c>
      <c r="T937" s="99" t="s">
        <v>1172</v>
      </c>
      <c r="U937" s="99" t="s">
        <v>1846</v>
      </c>
      <c r="V937" s="100" t="str">
        <f>VLOOKUP(D937,TIPOLOGIA!A:F,5,0)</f>
        <v>PRINCIPAL</v>
      </c>
      <c r="W937" s="100" t="str">
        <f>VLOOKUP(D937,TIPOLOGIA!A:F,6,0)</f>
        <v>TERRESTRE</v>
      </c>
      <c r="X937" s="99" t="s">
        <v>1209</v>
      </c>
      <c r="Y937" s="99">
        <v>1</v>
      </c>
      <c r="Z937" s="102">
        <f>IF(T937="SOPORTE_TELEFÓNICO",'TARIFAS 2025'!$B$14,IF(V937="PRINCIPAL",'TARIFAS 2025'!$B$11,IF(V937="INTERMEDIA",'TARIFAS 2025'!$C$11,IF(V937="LEJANA",'TARIFAS 2025'!$D$11))))</f>
        <v>31419</v>
      </c>
      <c r="AA937" s="102">
        <f t="shared" si="14"/>
        <v>31419</v>
      </c>
      <c r="AB937" s="91"/>
      <c r="AC937" s="91"/>
      <c r="AD937" s="91"/>
      <c r="AE937" s="91"/>
      <c r="AF937" s="91"/>
      <c r="AG937" s="91"/>
      <c r="AH937" s="91"/>
      <c r="AI937" s="91"/>
      <c r="AJ937" s="91"/>
      <c r="AK937" s="91"/>
      <c r="AL937" s="91"/>
      <c r="AM937" s="91"/>
      <c r="AN937" s="91"/>
      <c r="AO937" s="91"/>
      <c r="AP937" s="91"/>
      <c r="AQ937" s="91"/>
      <c r="AR937" s="91"/>
      <c r="AS937" s="91"/>
      <c r="AT937" s="91"/>
      <c r="AU937" s="91"/>
      <c r="AV937" s="91"/>
      <c r="AW937" s="91"/>
      <c r="AX937" s="91"/>
      <c r="AY937" s="91"/>
      <c r="AZ937" s="91"/>
      <c r="BA937" s="91"/>
      <c r="BB937" s="91"/>
      <c r="BC937" s="91"/>
      <c r="BD937" s="91"/>
      <c r="BE937" s="91"/>
      <c r="BF937" s="91"/>
      <c r="BG937" s="91"/>
    </row>
    <row r="938" spans="1:59" ht="15.6" x14ac:dyDescent="0.3">
      <c r="A938" s="99" t="s">
        <v>85</v>
      </c>
      <c r="B938" s="100" t="str">
        <f>VLOOKUP(A938,'CENTROS DE COSTOS'!A:D,2,0)</f>
        <v>0036-0006</v>
      </c>
      <c r="C938" s="100" t="str">
        <f>VLOOKUP(A938,'CENTROS DE COSTOS'!A:D,3,0)</f>
        <v>Wompi Oriente</v>
      </c>
      <c r="D938" s="99">
        <v>73001</v>
      </c>
      <c r="E938" s="99">
        <v>3105320</v>
      </c>
      <c r="F938" s="99">
        <v>49348</v>
      </c>
      <c r="G938" s="100" t="s">
        <v>33</v>
      </c>
      <c r="H938" s="99" t="s">
        <v>1056</v>
      </c>
      <c r="I938" s="99" t="s">
        <v>85</v>
      </c>
      <c r="J938" s="99" t="s">
        <v>6405</v>
      </c>
      <c r="K938" s="100" t="s">
        <v>1170</v>
      </c>
      <c r="L938" s="99" t="s">
        <v>7968</v>
      </c>
      <c r="M938" s="101">
        <v>45996.333333333343</v>
      </c>
      <c r="N938" s="101">
        <v>46003.695138888892</v>
      </c>
      <c r="O938" s="100" t="s">
        <v>35</v>
      </c>
      <c r="P938" s="100" t="s">
        <v>35</v>
      </c>
      <c r="Q938" s="99" t="s">
        <v>1414</v>
      </c>
      <c r="R938" s="99" t="s">
        <v>1415</v>
      </c>
      <c r="S938" s="99" t="s">
        <v>9988</v>
      </c>
      <c r="T938" s="99" t="s">
        <v>1172</v>
      </c>
      <c r="U938" s="99" t="s">
        <v>1845</v>
      </c>
      <c r="V938" s="100" t="str">
        <f>VLOOKUP(D938,TIPOLOGIA!A:F,5,0)</f>
        <v>PRINCIPAL</v>
      </c>
      <c r="W938" s="100" t="str">
        <f>VLOOKUP(D938,TIPOLOGIA!A:F,6,0)</f>
        <v>TERRESTRE</v>
      </c>
      <c r="X938" s="99" t="s">
        <v>1308</v>
      </c>
      <c r="Y938" s="99">
        <v>1</v>
      </c>
      <c r="Z938" s="102">
        <f>IF(T938="SOPORTE_TELEFÓNICO",'TARIFAS 2025'!$B$14,IF(V938="PRINCIPAL",'TARIFAS 2025'!$B$11,IF(V938="INTERMEDIA",'TARIFAS 2025'!$C$11,IF(V938="LEJANA",'TARIFAS 2025'!$D$11))))</f>
        <v>31419</v>
      </c>
      <c r="AA938" s="102">
        <f t="shared" si="14"/>
        <v>31419</v>
      </c>
      <c r="AB938" s="91"/>
      <c r="AC938" s="91"/>
      <c r="AD938" s="91"/>
      <c r="AE938" s="91"/>
      <c r="AF938" s="91"/>
      <c r="AG938" s="91"/>
      <c r="AH938" s="91"/>
      <c r="AI938" s="91"/>
      <c r="AJ938" s="91"/>
      <c r="AK938" s="91"/>
      <c r="AL938" s="91"/>
      <c r="AM938" s="91"/>
      <c r="AN938" s="91"/>
      <c r="AO938" s="91"/>
      <c r="AP938" s="91"/>
      <c r="AQ938" s="91"/>
      <c r="AR938" s="91"/>
      <c r="AS938" s="91"/>
      <c r="AT938" s="91"/>
      <c r="AU938" s="91"/>
      <c r="AV938" s="91"/>
      <c r="AW938" s="91"/>
      <c r="AX938" s="91"/>
      <c r="AY938" s="91"/>
      <c r="AZ938" s="91"/>
      <c r="BA938" s="91"/>
      <c r="BB938" s="91"/>
      <c r="BC938" s="91"/>
      <c r="BD938" s="91"/>
      <c r="BE938" s="91"/>
      <c r="BF938" s="91"/>
      <c r="BG938" s="91"/>
    </row>
    <row r="939" spans="1:59" ht="15.6" x14ac:dyDescent="0.3">
      <c r="A939" s="99" t="s">
        <v>68</v>
      </c>
      <c r="B939" s="100" t="str">
        <f>VLOOKUP(A939,'CENTROS DE COSTOS'!A:D,2,0)</f>
        <v>0036-0001</v>
      </c>
      <c r="C939" s="100" t="str">
        <f>VLOOKUP(A939,'CENTROS DE COSTOS'!A:D,3,0)</f>
        <v>Wompi Costa</v>
      </c>
      <c r="D939" s="99">
        <v>8001</v>
      </c>
      <c r="E939" s="99">
        <v>3114291</v>
      </c>
      <c r="F939" s="99">
        <v>69548</v>
      </c>
      <c r="G939" s="100" t="s">
        <v>33</v>
      </c>
      <c r="H939" s="99" t="s">
        <v>253</v>
      </c>
      <c r="I939" s="99" t="s">
        <v>68</v>
      </c>
      <c r="J939" s="99" t="s">
        <v>6406</v>
      </c>
      <c r="K939" s="100" t="s">
        <v>1170</v>
      </c>
      <c r="L939" s="99" t="s">
        <v>7969</v>
      </c>
      <c r="M939" s="101">
        <v>46000.421527777777</v>
      </c>
      <c r="N939" s="101">
        <v>46004.393055555563</v>
      </c>
      <c r="O939" s="100" t="s">
        <v>35</v>
      </c>
      <c r="P939" s="100" t="s">
        <v>35</v>
      </c>
      <c r="Q939" s="99" t="s">
        <v>1414</v>
      </c>
      <c r="R939" s="99" t="s">
        <v>1415</v>
      </c>
      <c r="S939" s="99" t="s">
        <v>10049</v>
      </c>
      <c r="T939" s="99" t="s">
        <v>1172</v>
      </c>
      <c r="U939" s="99" t="s">
        <v>1842</v>
      </c>
      <c r="V939" s="100" t="str">
        <f>VLOOKUP(D939,TIPOLOGIA!A:F,5,0)</f>
        <v>PRINCIPAL</v>
      </c>
      <c r="W939" s="100" t="str">
        <f>VLOOKUP(D939,TIPOLOGIA!A:F,6,0)</f>
        <v>TERRESTRE</v>
      </c>
      <c r="X939" s="99" t="s">
        <v>1325</v>
      </c>
      <c r="Y939" s="99">
        <v>1</v>
      </c>
      <c r="Z939" s="102">
        <f>IF(T939="SOPORTE_TELEFÓNICO",'TARIFAS 2025'!$B$14,IF(V939="PRINCIPAL",'TARIFAS 2025'!$B$11,IF(V939="INTERMEDIA",'TARIFAS 2025'!$C$11,IF(V939="LEJANA",'TARIFAS 2025'!$D$11))))</f>
        <v>31419</v>
      </c>
      <c r="AA939" s="102">
        <f t="shared" si="14"/>
        <v>31419</v>
      </c>
      <c r="AB939" s="91"/>
      <c r="AC939" s="91"/>
      <c r="AD939" s="91"/>
      <c r="AE939" s="91"/>
      <c r="AF939" s="91"/>
      <c r="AG939" s="91"/>
      <c r="AH939" s="91"/>
      <c r="AI939" s="91"/>
      <c r="AJ939" s="91"/>
      <c r="AK939" s="91"/>
      <c r="AL939" s="91"/>
      <c r="AM939" s="91"/>
      <c r="AN939" s="91"/>
      <c r="AO939" s="91"/>
      <c r="AP939" s="91"/>
      <c r="AQ939" s="91"/>
      <c r="AR939" s="91"/>
      <c r="AS939" s="91"/>
      <c r="AT939" s="91"/>
      <c r="AU939" s="91"/>
      <c r="AV939" s="91"/>
      <c r="AW939" s="91"/>
      <c r="AX939" s="91"/>
      <c r="AY939" s="91"/>
      <c r="AZ939" s="91"/>
      <c r="BA939" s="91"/>
      <c r="BB939" s="91"/>
      <c r="BC939" s="91"/>
      <c r="BD939" s="91"/>
      <c r="BE939" s="91"/>
      <c r="BF939" s="91"/>
      <c r="BG939" s="91"/>
    </row>
    <row r="940" spans="1:59" ht="15.6" x14ac:dyDescent="0.3">
      <c r="A940" s="99" t="s">
        <v>96</v>
      </c>
      <c r="B940" s="100" t="str">
        <f>VLOOKUP(A940,'CENTROS DE COSTOS'!A:D,2,0)</f>
        <v>0036-0007</v>
      </c>
      <c r="C940" s="100" t="str">
        <f>VLOOKUP(A940,'CENTROS DE COSTOS'!A:D,3,0)</f>
        <v>Wompi Santander</v>
      </c>
      <c r="D940" s="99">
        <v>15480</v>
      </c>
      <c r="E940" s="99">
        <v>3101545</v>
      </c>
      <c r="F940" s="99">
        <v>63075</v>
      </c>
      <c r="G940" s="100" t="s">
        <v>33</v>
      </c>
      <c r="H940" s="99" t="s">
        <v>322</v>
      </c>
      <c r="I940" s="99" t="s">
        <v>375</v>
      </c>
      <c r="J940" s="99" t="s">
        <v>6407</v>
      </c>
      <c r="K940" s="100" t="s">
        <v>1170</v>
      </c>
      <c r="L940" s="99" t="s">
        <v>7970</v>
      </c>
      <c r="M940" s="101">
        <v>45995.401388888888</v>
      </c>
      <c r="N940" s="101">
        <v>46004.430555555547</v>
      </c>
      <c r="O940" s="100" t="s">
        <v>35</v>
      </c>
      <c r="P940" s="100" t="s">
        <v>35</v>
      </c>
      <c r="Q940" s="99" t="s">
        <v>1414</v>
      </c>
      <c r="R940" s="99" t="s">
        <v>1415</v>
      </c>
      <c r="S940" s="99" t="s">
        <v>10050</v>
      </c>
      <c r="T940" s="99" t="s">
        <v>1416</v>
      </c>
      <c r="U940" s="99" t="s">
        <v>1846</v>
      </c>
      <c r="V940" s="100" t="str">
        <f>VLOOKUP(D940,TIPOLOGIA!A:F,5,0)</f>
        <v>LEJANA</v>
      </c>
      <c r="W940" s="100" t="str">
        <f>VLOOKUP(D940,TIPOLOGIA!A:F,6,0)</f>
        <v>TERRESTRE</v>
      </c>
      <c r="X940" s="99" t="s">
        <v>1464</v>
      </c>
      <c r="Y940" s="99">
        <v>1</v>
      </c>
      <c r="Z940" s="102">
        <f>IF(T940="SOPORTE_TELEFÓNICO",'TARIFAS 2025'!$B$14,IF(V940="PRINCIPAL",'TARIFAS 2025'!$B$11,IF(V940="INTERMEDIA",'TARIFAS 2025'!$C$11,IF(V940="LEJANA",'TARIFAS 2025'!$D$11))))</f>
        <v>40250</v>
      </c>
      <c r="AA940" s="102">
        <f t="shared" si="14"/>
        <v>40250</v>
      </c>
      <c r="AB940" s="91"/>
      <c r="AC940" s="91"/>
      <c r="AD940" s="91"/>
      <c r="AE940" s="91"/>
      <c r="AF940" s="91"/>
      <c r="AG940" s="91"/>
      <c r="AH940" s="91"/>
      <c r="AI940" s="91"/>
      <c r="AJ940" s="91"/>
      <c r="AK940" s="91"/>
      <c r="AL940" s="91"/>
      <c r="AM940" s="91"/>
      <c r="AN940" s="91"/>
      <c r="AO940" s="91"/>
      <c r="AP940" s="91"/>
      <c r="AQ940" s="91"/>
      <c r="AR940" s="91"/>
      <c r="AS940" s="91"/>
      <c r="AT940" s="91"/>
      <c r="AU940" s="91"/>
      <c r="AV940" s="91"/>
      <c r="AW940" s="91"/>
      <c r="AX940" s="91"/>
      <c r="AY940" s="91"/>
      <c r="AZ940" s="91"/>
      <c r="BA940" s="91"/>
      <c r="BB940" s="91"/>
      <c r="BC940" s="91"/>
      <c r="BD940" s="91"/>
      <c r="BE940" s="91"/>
      <c r="BF940" s="91"/>
      <c r="BG940" s="91"/>
    </row>
    <row r="941" spans="1:59" ht="15.6" x14ac:dyDescent="0.3">
      <c r="A941" s="99" t="s">
        <v>71</v>
      </c>
      <c r="B941" s="100" t="str">
        <f>VLOOKUP(A941,'CENTROS DE COSTOS'!A:D,2,0)</f>
        <v>0036-0004</v>
      </c>
      <c r="C941" s="100" t="str">
        <f>VLOOKUP(A941,'CENTROS DE COSTOS'!A:D,3,0)</f>
        <v>Wompi Centro</v>
      </c>
      <c r="D941" s="99">
        <v>11001</v>
      </c>
      <c r="E941" s="99">
        <v>3132276</v>
      </c>
      <c r="F941" s="99">
        <v>57569</v>
      </c>
      <c r="G941" s="100" t="s">
        <v>33</v>
      </c>
      <c r="H941" s="99" t="s">
        <v>618</v>
      </c>
      <c r="I941" s="99" t="s">
        <v>71</v>
      </c>
      <c r="J941" s="99" t="s">
        <v>6408</v>
      </c>
      <c r="K941" s="100" t="s">
        <v>1170</v>
      </c>
      <c r="L941" s="99" t="s">
        <v>7971</v>
      </c>
      <c r="M941" s="101">
        <v>46003.538888888892</v>
      </c>
      <c r="N941" s="101">
        <v>46004.431250000001</v>
      </c>
      <c r="O941" s="100" t="s">
        <v>35</v>
      </c>
      <c r="P941" s="100" t="s">
        <v>35</v>
      </c>
      <c r="Q941" s="99" t="s">
        <v>1414</v>
      </c>
      <c r="R941" s="99" t="s">
        <v>1415</v>
      </c>
      <c r="S941" s="99" t="s">
        <v>10051</v>
      </c>
      <c r="T941" s="99" t="s">
        <v>1172</v>
      </c>
      <c r="U941" s="99" t="s">
        <v>1846</v>
      </c>
      <c r="V941" s="100" t="str">
        <f>VLOOKUP(D941,TIPOLOGIA!A:F,5,0)</f>
        <v>PRINCIPAL</v>
      </c>
      <c r="W941" s="100" t="str">
        <f>VLOOKUP(D941,TIPOLOGIA!A:F,6,0)</f>
        <v>TERRESTRE</v>
      </c>
      <c r="X941" s="99" t="s">
        <v>1191</v>
      </c>
      <c r="Y941" s="99">
        <v>1</v>
      </c>
      <c r="Z941" s="102">
        <f>IF(T941="SOPORTE_TELEFÓNICO",'TARIFAS 2025'!$B$14,IF(V941="PRINCIPAL",'TARIFAS 2025'!$B$11,IF(V941="INTERMEDIA",'TARIFAS 2025'!$C$11,IF(V941="LEJANA",'TARIFAS 2025'!$D$11))))</f>
        <v>31419</v>
      </c>
      <c r="AA941" s="102">
        <f t="shared" si="14"/>
        <v>31419</v>
      </c>
      <c r="AB941" s="91"/>
      <c r="AC941" s="91"/>
      <c r="AD941" s="91"/>
      <c r="AE941" s="91"/>
      <c r="AF941" s="91"/>
      <c r="AG941" s="91"/>
      <c r="AH941" s="91"/>
      <c r="AI941" s="91"/>
      <c r="AJ941" s="91"/>
      <c r="AK941" s="91"/>
      <c r="AL941" s="91"/>
      <c r="AM941" s="91"/>
      <c r="AN941" s="91"/>
      <c r="AO941" s="91"/>
      <c r="AP941" s="91"/>
      <c r="AQ941" s="91"/>
      <c r="AR941" s="91"/>
      <c r="AS941" s="91"/>
      <c r="AT941" s="91"/>
      <c r="AU941" s="91"/>
      <c r="AV941" s="91"/>
      <c r="AW941" s="91"/>
      <c r="AX941" s="91"/>
      <c r="AY941" s="91"/>
      <c r="AZ941" s="91"/>
      <c r="BA941" s="91"/>
      <c r="BB941" s="91"/>
      <c r="BC941" s="91"/>
      <c r="BD941" s="91"/>
      <c r="BE941" s="91"/>
      <c r="BF941" s="91"/>
      <c r="BG941" s="91"/>
    </row>
    <row r="942" spans="1:59" ht="15.6" x14ac:dyDescent="0.3">
      <c r="A942" s="99" t="s">
        <v>81</v>
      </c>
      <c r="B942" s="100" t="str">
        <f>VLOOKUP(A942,'CENTROS DE COSTOS'!A:D,2,0)</f>
        <v>0036-0007</v>
      </c>
      <c r="C942" s="100" t="str">
        <f>VLOOKUP(A942,'CENTROS DE COSTOS'!A:D,3,0)</f>
        <v>Wompi Santander</v>
      </c>
      <c r="D942" s="99">
        <v>54820</v>
      </c>
      <c r="E942" s="99">
        <v>3111453</v>
      </c>
      <c r="F942" s="99">
        <v>29043</v>
      </c>
      <c r="G942" s="100" t="s">
        <v>33</v>
      </c>
      <c r="H942" s="99" t="s">
        <v>891</v>
      </c>
      <c r="I942" s="99" t="s">
        <v>141</v>
      </c>
      <c r="J942" s="99" t="s">
        <v>6409</v>
      </c>
      <c r="K942" s="100" t="s">
        <v>1170</v>
      </c>
      <c r="L942" s="99" t="s">
        <v>7972</v>
      </c>
      <c r="M942" s="101">
        <v>46000.333333333343</v>
      </c>
      <c r="N942" s="101">
        <v>46004.431944444441</v>
      </c>
      <c r="O942" s="100" t="s">
        <v>35</v>
      </c>
      <c r="P942" s="100" t="s">
        <v>35</v>
      </c>
      <c r="Q942" s="99" t="s">
        <v>1414</v>
      </c>
      <c r="R942" s="99" t="s">
        <v>1415</v>
      </c>
      <c r="S942" s="99" t="s">
        <v>10052</v>
      </c>
      <c r="T942" s="99" t="s">
        <v>1416</v>
      </c>
      <c r="U942" s="99" t="s">
        <v>1844</v>
      </c>
      <c r="V942" s="100" t="str">
        <f>VLOOKUP(D942,TIPOLOGIA!A:F,5,0)</f>
        <v>LEJANA</v>
      </c>
      <c r="W942" s="100" t="str">
        <f>VLOOKUP(D942,TIPOLOGIA!A:F,6,0)</f>
        <v>TERRESTRE</v>
      </c>
      <c r="X942" s="99" t="s">
        <v>2255</v>
      </c>
      <c r="Y942" s="99">
        <v>1</v>
      </c>
      <c r="Z942" s="102">
        <f>IF(T942="SOPORTE_TELEFÓNICO",'TARIFAS 2025'!$B$14,IF(V942="PRINCIPAL",'TARIFAS 2025'!$B$11,IF(V942="INTERMEDIA",'TARIFAS 2025'!$C$11,IF(V942="LEJANA",'TARIFAS 2025'!$D$11))))</f>
        <v>40250</v>
      </c>
      <c r="AA942" s="102">
        <f t="shared" si="14"/>
        <v>40250</v>
      </c>
      <c r="AB942" s="91"/>
      <c r="AC942" s="91"/>
      <c r="AD942" s="91"/>
      <c r="AE942" s="91"/>
      <c r="AF942" s="91"/>
      <c r="AG942" s="91"/>
      <c r="AH942" s="91"/>
      <c r="AI942" s="91"/>
      <c r="AJ942" s="91"/>
      <c r="AK942" s="91"/>
      <c r="AL942" s="91"/>
      <c r="AM942" s="91"/>
      <c r="AN942" s="91"/>
      <c r="AO942" s="91"/>
      <c r="AP942" s="91"/>
      <c r="AQ942" s="91"/>
      <c r="AR942" s="91"/>
      <c r="AS942" s="91"/>
      <c r="AT942" s="91"/>
      <c r="AU942" s="91"/>
      <c r="AV942" s="91"/>
      <c r="AW942" s="91"/>
      <c r="AX942" s="91"/>
      <c r="AY942" s="91"/>
      <c r="AZ942" s="91"/>
      <c r="BA942" s="91"/>
      <c r="BB942" s="91"/>
      <c r="BC942" s="91"/>
      <c r="BD942" s="91"/>
      <c r="BE942" s="91"/>
      <c r="BF942" s="91"/>
      <c r="BG942" s="91"/>
    </row>
    <row r="943" spans="1:59" ht="15.6" x14ac:dyDescent="0.3">
      <c r="A943" s="99" t="s">
        <v>71</v>
      </c>
      <c r="B943" s="100" t="str">
        <f>VLOOKUP(A943,'CENTROS DE COSTOS'!A:D,2,0)</f>
        <v>0036-0004</v>
      </c>
      <c r="C943" s="100" t="str">
        <f>VLOOKUP(A943,'CENTROS DE COSTOS'!A:D,3,0)</f>
        <v>Wompi Centro</v>
      </c>
      <c r="D943" s="99">
        <v>25295</v>
      </c>
      <c r="E943" s="99">
        <v>3105206</v>
      </c>
      <c r="F943" s="99">
        <v>75257</v>
      </c>
      <c r="G943" s="100" t="s">
        <v>33</v>
      </c>
      <c r="H943" s="99" t="s">
        <v>618</v>
      </c>
      <c r="I943" s="99" t="s">
        <v>654</v>
      </c>
      <c r="J943" s="99" t="s">
        <v>6410</v>
      </c>
      <c r="K943" s="100" t="s">
        <v>1170</v>
      </c>
      <c r="L943" s="99" t="s">
        <v>7973</v>
      </c>
      <c r="M943" s="101">
        <v>45996.333333333343</v>
      </c>
      <c r="N943" s="101">
        <v>46004.431944444441</v>
      </c>
      <c r="O943" s="100" t="s">
        <v>35</v>
      </c>
      <c r="P943" s="100" t="s">
        <v>35</v>
      </c>
      <c r="Q943" s="99" t="s">
        <v>1414</v>
      </c>
      <c r="R943" s="99" t="s">
        <v>1415</v>
      </c>
      <c r="S943" s="99" t="s">
        <v>10053</v>
      </c>
      <c r="T943" s="99" t="s">
        <v>1416</v>
      </c>
      <c r="U943" s="99" t="s">
        <v>1840</v>
      </c>
      <c r="V943" s="100" t="str">
        <f>VLOOKUP(D943,TIPOLOGIA!A:F,5,0)</f>
        <v>INTERMEDIA</v>
      </c>
      <c r="W943" s="100" t="str">
        <f>VLOOKUP(D943,TIPOLOGIA!A:F,6,0)</f>
        <v>TERRESTRE</v>
      </c>
      <c r="X943" s="99" t="s">
        <v>2257</v>
      </c>
      <c r="Y943" s="99">
        <v>1</v>
      </c>
      <c r="Z943" s="102">
        <f>IF(T943="SOPORTE_TELEFÓNICO",'TARIFAS 2025'!$B$14,IF(V943="PRINCIPAL",'TARIFAS 2025'!$B$11,IF(V943="INTERMEDIA",'TARIFAS 2025'!$C$11,IF(V943="LEJANA",'TARIFAS 2025'!$D$11))))</f>
        <v>36351</v>
      </c>
      <c r="AA943" s="102">
        <f t="shared" si="14"/>
        <v>36351</v>
      </c>
      <c r="AB943" s="91"/>
      <c r="AC943" s="91"/>
      <c r="AD943" s="91"/>
      <c r="AE943" s="91"/>
      <c r="AF943" s="91"/>
      <c r="AG943" s="91"/>
      <c r="AH943" s="91"/>
      <c r="AI943" s="91"/>
      <c r="AJ943" s="91"/>
      <c r="AK943" s="91"/>
      <c r="AL943" s="91"/>
      <c r="AM943" s="91"/>
      <c r="AN943" s="91"/>
      <c r="AO943" s="91"/>
      <c r="AP943" s="91"/>
      <c r="AQ943" s="91"/>
      <c r="AR943" s="91"/>
      <c r="AS943" s="91"/>
      <c r="AT943" s="91"/>
      <c r="AU943" s="91"/>
      <c r="AV943" s="91"/>
      <c r="AW943" s="91"/>
      <c r="AX943" s="91"/>
      <c r="AY943" s="91"/>
      <c r="AZ943" s="91"/>
      <c r="BA943" s="91"/>
      <c r="BB943" s="91"/>
      <c r="BC943" s="91"/>
      <c r="BD943" s="91"/>
      <c r="BE943" s="91"/>
      <c r="BF943" s="91"/>
      <c r="BG943" s="91"/>
    </row>
    <row r="944" spans="1:59" ht="15.6" x14ac:dyDescent="0.3">
      <c r="A944" s="99" t="s">
        <v>99</v>
      </c>
      <c r="B944" s="100" t="str">
        <f>VLOOKUP(A944,'CENTROS DE COSTOS'!A:D,2,0)</f>
        <v>0036-0006</v>
      </c>
      <c r="C944" s="100" t="str">
        <f>VLOOKUP(A944,'CENTROS DE COSTOS'!A:D,3,0)</f>
        <v>Wompi Oriente</v>
      </c>
      <c r="D944" s="99">
        <v>85162</v>
      </c>
      <c r="E944" s="99">
        <v>3117623</v>
      </c>
      <c r="F944" s="99">
        <v>74295</v>
      </c>
      <c r="G944" s="100" t="s">
        <v>33</v>
      </c>
      <c r="H944" s="99" t="s">
        <v>481</v>
      </c>
      <c r="I944" s="99" t="s">
        <v>487</v>
      </c>
      <c r="J944" s="99" t="s">
        <v>1521</v>
      </c>
      <c r="K944" s="100" t="s">
        <v>1170</v>
      </c>
      <c r="L944" s="99" t="s">
        <v>7974</v>
      </c>
      <c r="M944" s="101">
        <v>46000.645138888889</v>
      </c>
      <c r="N944" s="101">
        <v>46004.434027777781</v>
      </c>
      <c r="O944" s="100" t="s">
        <v>35</v>
      </c>
      <c r="P944" s="100" t="s">
        <v>35</v>
      </c>
      <c r="Q944" s="99" t="s">
        <v>1414</v>
      </c>
      <c r="R944" s="99" t="s">
        <v>1415</v>
      </c>
      <c r="S944" s="99" t="s">
        <v>10054</v>
      </c>
      <c r="T944" s="99" t="s">
        <v>1416</v>
      </c>
      <c r="U944" s="99" t="s">
        <v>1846</v>
      </c>
      <c r="V944" s="100" t="str">
        <f>VLOOKUP(D944,TIPOLOGIA!A:F,5,0)</f>
        <v>INTERMEDIA</v>
      </c>
      <c r="W944" s="100" t="str">
        <f>VLOOKUP(D944,TIPOLOGIA!A:F,6,0)</f>
        <v>TERRESTRE</v>
      </c>
      <c r="X944" s="99" t="s">
        <v>1464</v>
      </c>
      <c r="Y944" s="99">
        <v>1</v>
      </c>
      <c r="Z944" s="102">
        <f>IF(T944="SOPORTE_TELEFÓNICO",'TARIFAS 2025'!$B$14,IF(V944="PRINCIPAL",'TARIFAS 2025'!$B$11,IF(V944="INTERMEDIA",'TARIFAS 2025'!$C$11,IF(V944="LEJANA",'TARIFAS 2025'!$D$11))))</f>
        <v>36351</v>
      </c>
      <c r="AA944" s="102">
        <f t="shared" si="14"/>
        <v>36351</v>
      </c>
      <c r="AB944" s="91"/>
      <c r="AC944" s="91"/>
      <c r="AD944" s="91"/>
      <c r="AE944" s="91"/>
      <c r="AF944" s="91"/>
      <c r="AG944" s="91"/>
      <c r="AH944" s="91"/>
      <c r="AI944" s="91"/>
      <c r="AJ944" s="91"/>
      <c r="AK944" s="91"/>
      <c r="AL944" s="91"/>
      <c r="AM944" s="91"/>
      <c r="AN944" s="91"/>
      <c r="AO944" s="91"/>
      <c r="AP944" s="91"/>
      <c r="AQ944" s="91"/>
      <c r="AR944" s="91"/>
      <c r="AS944" s="91"/>
      <c r="AT944" s="91"/>
      <c r="AU944" s="91"/>
      <c r="AV944" s="91"/>
      <c r="AW944" s="91"/>
      <c r="AX944" s="91"/>
      <c r="AY944" s="91"/>
      <c r="AZ944" s="91"/>
      <c r="BA944" s="91"/>
      <c r="BB944" s="91"/>
      <c r="BC944" s="91"/>
      <c r="BD944" s="91"/>
      <c r="BE944" s="91"/>
      <c r="BF944" s="91"/>
      <c r="BG944" s="91"/>
    </row>
    <row r="945" spans="1:59" ht="15.6" x14ac:dyDescent="0.3">
      <c r="A945" s="99" t="s">
        <v>74</v>
      </c>
      <c r="B945" s="100" t="str">
        <f>VLOOKUP(A945,'CENTROS DE COSTOS'!A:D,2,0)</f>
        <v>0036-0007</v>
      </c>
      <c r="C945" s="100" t="str">
        <f>VLOOKUP(A945,'CENTROS DE COSTOS'!A:D,3,0)</f>
        <v>Wompi Santander</v>
      </c>
      <c r="D945" s="99">
        <v>68276</v>
      </c>
      <c r="E945" s="99">
        <v>3133119</v>
      </c>
      <c r="F945" s="99">
        <v>57460</v>
      </c>
      <c r="G945" s="100" t="s">
        <v>33</v>
      </c>
      <c r="H945" s="99" t="s">
        <v>963</v>
      </c>
      <c r="I945" s="99" t="s">
        <v>987</v>
      </c>
      <c r="J945" s="99" t="s">
        <v>1372</v>
      </c>
      <c r="K945" s="100" t="s">
        <v>1170</v>
      </c>
      <c r="L945" s="99" t="s">
        <v>7975</v>
      </c>
      <c r="M945" s="101">
        <v>46003.611111111109</v>
      </c>
      <c r="N945" s="101">
        <v>46004.43472222222</v>
      </c>
      <c r="O945" s="100" t="s">
        <v>35</v>
      </c>
      <c r="P945" s="100" t="s">
        <v>35</v>
      </c>
      <c r="Q945" s="99" t="s">
        <v>1414</v>
      </c>
      <c r="R945" s="99" t="s">
        <v>1415</v>
      </c>
      <c r="S945" s="99" t="s">
        <v>10055</v>
      </c>
      <c r="T945" s="99" t="s">
        <v>1172</v>
      </c>
      <c r="U945" s="99" t="s">
        <v>1840</v>
      </c>
      <c r="V945" s="100" t="str">
        <f>VLOOKUP(D945,TIPOLOGIA!A:F,5,0)</f>
        <v>PRINCIPAL</v>
      </c>
      <c r="W945" s="100" t="str">
        <f>VLOOKUP(D945,TIPOLOGIA!A:F,6,0)</f>
        <v>TERRESTRE</v>
      </c>
      <c r="X945" s="99" t="s">
        <v>1369</v>
      </c>
      <c r="Y945" s="99">
        <v>1</v>
      </c>
      <c r="Z945" s="102">
        <f>IF(T945="SOPORTE_TELEFÓNICO",'TARIFAS 2025'!$B$14,IF(V945="PRINCIPAL",'TARIFAS 2025'!$B$11,IF(V945="INTERMEDIA",'TARIFAS 2025'!$C$11,IF(V945="LEJANA",'TARIFAS 2025'!$D$11))))</f>
        <v>31419</v>
      </c>
      <c r="AA945" s="102">
        <f t="shared" si="14"/>
        <v>31419</v>
      </c>
      <c r="AB945" s="91"/>
      <c r="AC945" s="91"/>
      <c r="AD945" s="91"/>
      <c r="AE945" s="91"/>
      <c r="AF945" s="91"/>
      <c r="AG945" s="91"/>
      <c r="AH945" s="91"/>
      <c r="AI945" s="91"/>
      <c r="AJ945" s="91"/>
      <c r="AK945" s="91"/>
      <c r="AL945" s="91"/>
      <c r="AM945" s="91"/>
      <c r="AN945" s="91"/>
      <c r="AO945" s="91"/>
      <c r="AP945" s="91"/>
      <c r="AQ945" s="91"/>
      <c r="AR945" s="91"/>
      <c r="AS945" s="91"/>
      <c r="AT945" s="91"/>
      <c r="AU945" s="91"/>
      <c r="AV945" s="91"/>
      <c r="AW945" s="91"/>
      <c r="AX945" s="91"/>
      <c r="AY945" s="91"/>
      <c r="AZ945" s="91"/>
      <c r="BA945" s="91"/>
      <c r="BB945" s="91"/>
      <c r="BC945" s="91"/>
      <c r="BD945" s="91"/>
      <c r="BE945" s="91"/>
      <c r="BF945" s="91"/>
      <c r="BG945" s="91"/>
    </row>
    <row r="946" spans="1:59" ht="15.6" x14ac:dyDescent="0.3">
      <c r="A946" s="99" t="s">
        <v>96</v>
      </c>
      <c r="B946" s="100" t="str">
        <f>VLOOKUP(A946,'CENTROS DE COSTOS'!A:D,2,0)</f>
        <v>0036-0007</v>
      </c>
      <c r="C946" s="100" t="str">
        <f>VLOOKUP(A946,'CENTROS DE COSTOS'!A:D,3,0)</f>
        <v>Wompi Santander</v>
      </c>
      <c r="D946" s="99">
        <v>68077</v>
      </c>
      <c r="E946" s="99">
        <v>3116978</v>
      </c>
      <c r="F946" s="99">
        <v>36390</v>
      </c>
      <c r="G946" s="100" t="s">
        <v>33</v>
      </c>
      <c r="H946" s="99" t="s">
        <v>963</v>
      </c>
      <c r="I946" s="99" t="s">
        <v>123</v>
      </c>
      <c r="J946" s="99" t="s">
        <v>1920</v>
      </c>
      <c r="K946" s="100" t="s">
        <v>1170</v>
      </c>
      <c r="L946" s="99" t="s">
        <v>7976</v>
      </c>
      <c r="M946" s="101">
        <v>46000.615972222222</v>
      </c>
      <c r="N946" s="101">
        <v>46004.43472222222</v>
      </c>
      <c r="O946" s="100" t="s">
        <v>35</v>
      </c>
      <c r="P946" s="100" t="s">
        <v>35</v>
      </c>
      <c r="Q946" s="99" t="s">
        <v>1414</v>
      </c>
      <c r="R946" s="99" t="s">
        <v>1415</v>
      </c>
      <c r="S946" s="99" t="s">
        <v>10056</v>
      </c>
      <c r="T946" s="99" t="s">
        <v>1416</v>
      </c>
      <c r="U946" s="99" t="s">
        <v>1844</v>
      </c>
      <c r="V946" s="100" t="str">
        <f>VLOOKUP(D946,TIPOLOGIA!A:F,5,0)</f>
        <v>INTERMEDIA</v>
      </c>
      <c r="W946" s="100" t="str">
        <f>VLOOKUP(D946,TIPOLOGIA!A:F,6,0)</f>
        <v>TERRESTRE</v>
      </c>
      <c r="X946" s="99" t="s">
        <v>1464</v>
      </c>
      <c r="Y946" s="99">
        <v>1</v>
      </c>
      <c r="Z946" s="102">
        <f>IF(T946="SOPORTE_TELEFÓNICO",'TARIFAS 2025'!$B$14,IF(V946="PRINCIPAL",'TARIFAS 2025'!$B$11,IF(V946="INTERMEDIA",'TARIFAS 2025'!$C$11,IF(V946="LEJANA",'TARIFAS 2025'!$D$11))))</f>
        <v>36351</v>
      </c>
      <c r="AA946" s="102">
        <f t="shared" si="14"/>
        <v>36351</v>
      </c>
      <c r="AB946" s="91"/>
      <c r="AC946" s="91"/>
      <c r="AD946" s="91"/>
      <c r="AE946" s="91"/>
      <c r="AF946" s="91"/>
      <c r="AG946" s="91"/>
      <c r="AH946" s="91"/>
      <c r="AI946" s="91"/>
      <c r="AJ946" s="91"/>
      <c r="AK946" s="91"/>
      <c r="AL946" s="91"/>
      <c r="AM946" s="91"/>
      <c r="AN946" s="91"/>
      <c r="AO946" s="91"/>
      <c r="AP946" s="91"/>
      <c r="AQ946" s="91"/>
      <c r="AR946" s="91"/>
      <c r="AS946" s="91"/>
      <c r="AT946" s="91"/>
      <c r="AU946" s="91"/>
      <c r="AV946" s="91"/>
      <c r="AW946" s="91"/>
      <c r="AX946" s="91"/>
      <c r="AY946" s="91"/>
      <c r="AZ946" s="91"/>
      <c r="BA946" s="91"/>
      <c r="BB946" s="91"/>
      <c r="BC946" s="91"/>
      <c r="BD946" s="91"/>
      <c r="BE946" s="91"/>
      <c r="BF946" s="91"/>
      <c r="BG946" s="91"/>
    </row>
    <row r="947" spans="1:59" ht="15.6" x14ac:dyDescent="0.3">
      <c r="A947" s="99" t="s">
        <v>71</v>
      </c>
      <c r="B947" s="100" t="str">
        <f>VLOOKUP(A947,'CENTROS DE COSTOS'!A:D,2,0)</f>
        <v>0036-0004</v>
      </c>
      <c r="C947" s="100" t="str">
        <f>VLOOKUP(A947,'CENTROS DE COSTOS'!A:D,3,0)</f>
        <v>Wompi Centro</v>
      </c>
      <c r="D947" s="99">
        <v>25843</v>
      </c>
      <c r="E947" s="99">
        <v>3122225</v>
      </c>
      <c r="F947" s="99">
        <v>69799</v>
      </c>
      <c r="G947" s="100" t="s">
        <v>33</v>
      </c>
      <c r="H947" s="99" t="s">
        <v>618</v>
      </c>
      <c r="I947" s="99" t="s">
        <v>720</v>
      </c>
      <c r="J947" s="99" t="s">
        <v>1919</v>
      </c>
      <c r="K947" s="100" t="s">
        <v>1170</v>
      </c>
      <c r="L947" s="99" t="s">
        <v>7977</v>
      </c>
      <c r="M947" s="101">
        <v>46001.544444444437</v>
      </c>
      <c r="N947" s="101">
        <v>46004.436111111107</v>
      </c>
      <c r="O947" s="100" t="s">
        <v>35</v>
      </c>
      <c r="P947" s="100" t="s">
        <v>35</v>
      </c>
      <c r="Q947" s="99" t="s">
        <v>1414</v>
      </c>
      <c r="R947" s="99" t="s">
        <v>1415</v>
      </c>
      <c r="S947" s="99" t="s">
        <v>10057</v>
      </c>
      <c r="T947" s="99" t="s">
        <v>1416</v>
      </c>
      <c r="U947" s="99" t="s">
        <v>1847</v>
      </c>
      <c r="V947" s="100" t="str">
        <f>VLOOKUP(D947,TIPOLOGIA!A:F,5,0)</f>
        <v>INTERMEDIA</v>
      </c>
      <c r="W947" s="100" t="str">
        <f>VLOOKUP(D947,TIPOLOGIA!A:F,6,0)</f>
        <v>TERRESTRE</v>
      </c>
      <c r="X947" s="99" t="s">
        <v>1464</v>
      </c>
      <c r="Y947" s="99">
        <v>1</v>
      </c>
      <c r="Z947" s="102">
        <f>IF(T947="SOPORTE_TELEFÓNICO",'TARIFAS 2025'!$B$14,IF(V947="PRINCIPAL",'TARIFAS 2025'!$B$11,IF(V947="INTERMEDIA",'TARIFAS 2025'!$C$11,IF(V947="LEJANA",'TARIFAS 2025'!$D$11))))</f>
        <v>36351</v>
      </c>
      <c r="AA947" s="102">
        <f t="shared" si="14"/>
        <v>36351</v>
      </c>
      <c r="AB947" s="91"/>
      <c r="AC947" s="91"/>
      <c r="AD947" s="91"/>
      <c r="AE947" s="91"/>
      <c r="AF947" s="91"/>
      <c r="AG947" s="91"/>
      <c r="AH947" s="91"/>
      <c r="AI947" s="91"/>
      <c r="AJ947" s="91"/>
      <c r="AK947" s="91"/>
      <c r="AL947" s="91"/>
      <c r="AM947" s="91"/>
      <c r="AN947" s="91"/>
      <c r="AO947" s="91"/>
      <c r="AP947" s="91"/>
      <c r="AQ947" s="91"/>
      <c r="AR947" s="91"/>
      <c r="AS947" s="91"/>
      <c r="AT947" s="91"/>
      <c r="AU947" s="91"/>
      <c r="AV947" s="91"/>
      <c r="AW947" s="91"/>
      <c r="AX947" s="91"/>
      <c r="AY947" s="91"/>
      <c r="AZ947" s="91"/>
      <c r="BA947" s="91"/>
      <c r="BB947" s="91"/>
      <c r="BC947" s="91"/>
      <c r="BD947" s="91"/>
      <c r="BE947" s="91"/>
      <c r="BF947" s="91"/>
      <c r="BG947" s="91"/>
    </row>
    <row r="948" spans="1:59" ht="15.6" x14ac:dyDescent="0.3">
      <c r="A948" s="99" t="s">
        <v>71</v>
      </c>
      <c r="B948" s="100" t="str">
        <f>VLOOKUP(A948,'CENTROS DE COSTOS'!A:D,2,0)</f>
        <v>0036-0004</v>
      </c>
      <c r="C948" s="100" t="str">
        <f>VLOOKUP(A948,'CENTROS DE COSTOS'!A:D,3,0)</f>
        <v>Wompi Centro</v>
      </c>
      <c r="D948" s="99">
        <v>25290</v>
      </c>
      <c r="E948" s="99">
        <v>3119013</v>
      </c>
      <c r="F948" s="99">
        <v>74368</v>
      </c>
      <c r="G948" s="100" t="s">
        <v>33</v>
      </c>
      <c r="H948" s="99" t="s">
        <v>618</v>
      </c>
      <c r="I948" s="99" t="s">
        <v>652</v>
      </c>
      <c r="J948" s="99" t="s">
        <v>1902</v>
      </c>
      <c r="K948" s="100" t="s">
        <v>1170</v>
      </c>
      <c r="L948" s="99" t="s">
        <v>7978</v>
      </c>
      <c r="M948" s="101">
        <v>46001.333333333343</v>
      </c>
      <c r="N948" s="101">
        <v>46004.436111111107</v>
      </c>
      <c r="O948" s="100" t="s">
        <v>35</v>
      </c>
      <c r="P948" s="100" t="s">
        <v>35</v>
      </c>
      <c r="Q948" s="99" t="s">
        <v>1414</v>
      </c>
      <c r="R948" s="99" t="s">
        <v>1415</v>
      </c>
      <c r="S948" s="99" t="s">
        <v>10058</v>
      </c>
      <c r="T948" s="99" t="s">
        <v>1416</v>
      </c>
      <c r="U948" s="99" t="s">
        <v>1847</v>
      </c>
      <c r="V948" s="100" t="str">
        <f>VLOOKUP(D948,TIPOLOGIA!A:F,5,0)</f>
        <v>INTERMEDIA</v>
      </c>
      <c r="W948" s="100" t="str">
        <f>VLOOKUP(D948,TIPOLOGIA!A:F,6,0)</f>
        <v>TERRESTRE</v>
      </c>
      <c r="X948" s="99" t="s">
        <v>2257</v>
      </c>
      <c r="Y948" s="99">
        <v>1</v>
      </c>
      <c r="Z948" s="102">
        <f>IF(T948="SOPORTE_TELEFÓNICO",'TARIFAS 2025'!$B$14,IF(V948="PRINCIPAL",'TARIFAS 2025'!$B$11,IF(V948="INTERMEDIA",'TARIFAS 2025'!$C$11,IF(V948="LEJANA",'TARIFAS 2025'!$D$11))))</f>
        <v>36351</v>
      </c>
      <c r="AA948" s="102">
        <f t="shared" si="14"/>
        <v>36351</v>
      </c>
      <c r="AB948" s="91"/>
      <c r="AC948" s="91"/>
      <c r="AD948" s="91"/>
      <c r="AE948" s="91"/>
      <c r="AF948" s="91"/>
      <c r="AG948" s="91"/>
      <c r="AH948" s="91"/>
      <c r="AI948" s="91"/>
      <c r="AJ948" s="91"/>
      <c r="AK948" s="91"/>
      <c r="AL948" s="91"/>
      <c r="AM948" s="91"/>
      <c r="AN948" s="91"/>
      <c r="AO948" s="91"/>
      <c r="AP948" s="91"/>
      <c r="AQ948" s="91"/>
      <c r="AR948" s="91"/>
      <c r="AS948" s="91"/>
      <c r="AT948" s="91"/>
      <c r="AU948" s="91"/>
      <c r="AV948" s="91"/>
      <c r="AW948" s="91"/>
      <c r="AX948" s="91"/>
      <c r="AY948" s="91"/>
      <c r="AZ948" s="91"/>
      <c r="BA948" s="91"/>
      <c r="BB948" s="91"/>
      <c r="BC948" s="91"/>
      <c r="BD948" s="91"/>
      <c r="BE948" s="91"/>
      <c r="BF948" s="91"/>
      <c r="BG948" s="91"/>
    </row>
    <row r="949" spans="1:59" ht="15.6" x14ac:dyDescent="0.3">
      <c r="A949" s="99" t="s">
        <v>96</v>
      </c>
      <c r="B949" s="100" t="str">
        <f>VLOOKUP(A949,'CENTROS DE COSTOS'!A:D,2,0)</f>
        <v>0036-0007</v>
      </c>
      <c r="C949" s="100" t="str">
        <f>VLOOKUP(A949,'CENTROS DE COSTOS'!A:D,3,0)</f>
        <v>Wompi Santander</v>
      </c>
      <c r="D949" s="99">
        <v>15837</v>
      </c>
      <c r="E949" s="99">
        <v>3120705</v>
      </c>
      <c r="F949" s="99">
        <v>10084</v>
      </c>
      <c r="G949" s="100" t="s">
        <v>33</v>
      </c>
      <c r="H949" s="99" t="s">
        <v>322</v>
      </c>
      <c r="I949" s="99" t="s">
        <v>432</v>
      </c>
      <c r="J949" s="99" t="s">
        <v>1550</v>
      </c>
      <c r="K949" s="100" t="s">
        <v>1170</v>
      </c>
      <c r="L949" s="99" t="s">
        <v>7979</v>
      </c>
      <c r="M949" s="101">
        <v>46001.42291666667</v>
      </c>
      <c r="N949" s="101">
        <v>46004.438194444447</v>
      </c>
      <c r="O949" s="100" t="s">
        <v>35</v>
      </c>
      <c r="P949" s="100" t="s">
        <v>35</v>
      </c>
      <c r="Q949" s="99" t="s">
        <v>1414</v>
      </c>
      <c r="R949" s="99" t="s">
        <v>1415</v>
      </c>
      <c r="S949" s="99" t="s">
        <v>10059</v>
      </c>
      <c r="T949" s="99" t="s">
        <v>1416</v>
      </c>
      <c r="U949" s="99" t="s">
        <v>1845</v>
      </c>
      <c r="V949" s="100" t="str">
        <f>VLOOKUP(D949,TIPOLOGIA!A:F,5,0)</f>
        <v>INTERMEDIA</v>
      </c>
      <c r="W949" s="100" t="str">
        <f>VLOOKUP(D949,TIPOLOGIA!A:F,6,0)</f>
        <v>TERRESTRE</v>
      </c>
      <c r="X949" s="99" t="s">
        <v>1532</v>
      </c>
      <c r="Y949" s="99">
        <v>1</v>
      </c>
      <c r="Z949" s="102">
        <f>IF(T949="SOPORTE_TELEFÓNICO",'TARIFAS 2025'!$B$14,IF(V949="PRINCIPAL",'TARIFAS 2025'!$B$11,IF(V949="INTERMEDIA",'TARIFAS 2025'!$C$11,IF(V949="LEJANA",'TARIFAS 2025'!$D$11))))</f>
        <v>36351</v>
      </c>
      <c r="AA949" s="102">
        <f t="shared" si="14"/>
        <v>36351</v>
      </c>
      <c r="AB949" s="91"/>
      <c r="AC949" s="91"/>
      <c r="AD949" s="91"/>
      <c r="AE949" s="91"/>
      <c r="AF949" s="91"/>
      <c r="AG949" s="91"/>
      <c r="AH949" s="91"/>
      <c r="AI949" s="91"/>
      <c r="AJ949" s="91"/>
      <c r="AK949" s="91"/>
      <c r="AL949" s="91"/>
      <c r="AM949" s="91"/>
      <c r="AN949" s="91"/>
      <c r="AO949" s="91"/>
      <c r="AP949" s="91"/>
      <c r="AQ949" s="91"/>
      <c r="AR949" s="91"/>
      <c r="AS949" s="91"/>
      <c r="AT949" s="91"/>
      <c r="AU949" s="91"/>
      <c r="AV949" s="91"/>
      <c r="AW949" s="91"/>
      <c r="AX949" s="91"/>
      <c r="AY949" s="91"/>
      <c r="AZ949" s="91"/>
      <c r="BA949" s="91"/>
      <c r="BB949" s="91"/>
      <c r="BC949" s="91"/>
      <c r="BD949" s="91"/>
      <c r="BE949" s="91"/>
      <c r="BF949" s="91"/>
      <c r="BG949" s="91"/>
    </row>
    <row r="950" spans="1:59" ht="15.6" x14ac:dyDescent="0.3">
      <c r="A950" s="99" t="s">
        <v>85</v>
      </c>
      <c r="B950" s="100" t="str">
        <f>VLOOKUP(A950,'CENTROS DE COSTOS'!A:D,2,0)</f>
        <v>0036-0006</v>
      </c>
      <c r="C950" s="100" t="str">
        <f>VLOOKUP(A950,'CENTROS DE COSTOS'!A:D,3,0)</f>
        <v>Wompi Oriente</v>
      </c>
      <c r="D950" s="99">
        <v>73443</v>
      </c>
      <c r="E950" s="99">
        <v>3113213</v>
      </c>
      <c r="F950" s="99">
        <v>79778</v>
      </c>
      <c r="G950" s="100" t="s">
        <v>33</v>
      </c>
      <c r="H950" s="99" t="s">
        <v>1056</v>
      </c>
      <c r="I950" s="99" t="s">
        <v>1081</v>
      </c>
      <c r="J950" s="99" t="s">
        <v>6411</v>
      </c>
      <c r="K950" s="100" t="s">
        <v>1170</v>
      </c>
      <c r="L950" s="99" t="s">
        <v>7980</v>
      </c>
      <c r="M950" s="101">
        <v>46000.349305555559</v>
      </c>
      <c r="N950" s="101">
        <v>46004.438194444447</v>
      </c>
      <c r="O950" s="100" t="s">
        <v>35</v>
      </c>
      <c r="P950" s="100" t="s">
        <v>35</v>
      </c>
      <c r="Q950" s="99" t="s">
        <v>1414</v>
      </c>
      <c r="R950" s="99" t="s">
        <v>1415</v>
      </c>
      <c r="S950" s="99" t="s">
        <v>10060</v>
      </c>
      <c r="T950" s="99" t="s">
        <v>1416</v>
      </c>
      <c r="U950" s="99" t="s">
        <v>1840</v>
      </c>
      <c r="V950" s="100" t="str">
        <f>VLOOKUP(D950,TIPOLOGIA!A:F,5,0)</f>
        <v>LEJANA</v>
      </c>
      <c r="W950" s="100" t="str">
        <f>VLOOKUP(D950,TIPOLOGIA!A:F,6,0)</f>
        <v>TERRESTRE</v>
      </c>
      <c r="X950" s="99" t="s">
        <v>1464</v>
      </c>
      <c r="Y950" s="99">
        <v>1</v>
      </c>
      <c r="Z950" s="102">
        <f>IF(T950="SOPORTE_TELEFÓNICO",'TARIFAS 2025'!$B$14,IF(V950="PRINCIPAL",'TARIFAS 2025'!$B$11,IF(V950="INTERMEDIA",'TARIFAS 2025'!$C$11,IF(V950="LEJANA",'TARIFAS 2025'!$D$11))))</f>
        <v>40250</v>
      </c>
      <c r="AA950" s="102">
        <f t="shared" ref="AA950:AA1009" si="15">Z950*Y950</f>
        <v>40250</v>
      </c>
      <c r="AB950" s="91"/>
      <c r="AC950" s="91"/>
      <c r="AD950" s="91"/>
      <c r="AE950" s="91"/>
      <c r="AF950" s="91"/>
      <c r="AG950" s="91"/>
      <c r="AH950" s="91"/>
      <c r="AI950" s="91"/>
      <c r="AJ950" s="91"/>
      <c r="AK950" s="91"/>
      <c r="AL950" s="91"/>
      <c r="AM950" s="91"/>
      <c r="AN950" s="91"/>
      <c r="AO950" s="91"/>
      <c r="AP950" s="91"/>
      <c r="AQ950" s="91"/>
      <c r="AR950" s="91"/>
      <c r="AS950" s="91"/>
      <c r="AT950" s="91"/>
      <c r="AU950" s="91"/>
      <c r="AV950" s="91"/>
      <c r="AW950" s="91"/>
      <c r="AX950" s="91"/>
      <c r="AY950" s="91"/>
      <c r="AZ950" s="91"/>
      <c r="BA950" s="91"/>
      <c r="BB950" s="91"/>
      <c r="BC950" s="91"/>
      <c r="BD950" s="91"/>
      <c r="BE950" s="91"/>
      <c r="BF950" s="91"/>
      <c r="BG950" s="91"/>
    </row>
    <row r="951" spans="1:59" ht="15.6" x14ac:dyDescent="0.3">
      <c r="A951" s="99" t="s">
        <v>85</v>
      </c>
      <c r="B951" s="100" t="str">
        <f>VLOOKUP(A951,'CENTROS DE COSTOS'!A:D,2,0)</f>
        <v>0036-0006</v>
      </c>
      <c r="C951" s="100" t="str">
        <f>VLOOKUP(A951,'CENTROS DE COSTOS'!A:D,3,0)</f>
        <v>Wompi Oriente</v>
      </c>
      <c r="D951" s="99">
        <v>73352</v>
      </c>
      <c r="E951" s="99">
        <v>3124600</v>
      </c>
      <c r="F951" s="99">
        <v>33911</v>
      </c>
      <c r="G951" s="100" t="s">
        <v>33</v>
      </c>
      <c r="H951" s="99" t="s">
        <v>1056</v>
      </c>
      <c r="I951" s="99" t="s">
        <v>1078</v>
      </c>
      <c r="J951" s="99" t="s">
        <v>5947</v>
      </c>
      <c r="K951" s="100" t="s">
        <v>1170</v>
      </c>
      <c r="L951" s="99" t="s">
        <v>7981</v>
      </c>
      <c r="M951" s="101">
        <v>46002.333333333343</v>
      </c>
      <c r="N951" s="101">
        <v>46004.438888888893</v>
      </c>
      <c r="O951" s="100" t="s">
        <v>35</v>
      </c>
      <c r="P951" s="100" t="s">
        <v>35</v>
      </c>
      <c r="Q951" s="99" t="s">
        <v>1414</v>
      </c>
      <c r="R951" s="99" t="s">
        <v>1415</v>
      </c>
      <c r="S951" s="99" t="s">
        <v>10061</v>
      </c>
      <c r="T951" s="99" t="s">
        <v>1416</v>
      </c>
      <c r="U951" s="99" t="s">
        <v>1845</v>
      </c>
      <c r="V951" s="100" t="str">
        <f>VLOOKUP(D951,TIPOLOGIA!A:F,5,0)</f>
        <v>LEJANA</v>
      </c>
      <c r="W951" s="100" t="str">
        <f>VLOOKUP(D951,TIPOLOGIA!A:F,6,0)</f>
        <v>TERRESTRE</v>
      </c>
      <c r="X951" s="99" t="s">
        <v>1464</v>
      </c>
      <c r="Y951" s="99">
        <v>1</v>
      </c>
      <c r="Z951" s="102">
        <f>IF(T951="SOPORTE_TELEFÓNICO",'TARIFAS 2025'!$B$14,IF(V951="PRINCIPAL",'TARIFAS 2025'!$B$11,IF(V951="INTERMEDIA",'TARIFAS 2025'!$C$11,IF(V951="LEJANA",'TARIFAS 2025'!$D$11))))</f>
        <v>40250</v>
      </c>
      <c r="AA951" s="102">
        <f t="shared" si="15"/>
        <v>40250</v>
      </c>
      <c r="AB951" s="91"/>
      <c r="AC951" s="91"/>
      <c r="AD951" s="91"/>
      <c r="AE951" s="91"/>
      <c r="AF951" s="91"/>
      <c r="AG951" s="91"/>
      <c r="AH951" s="91"/>
      <c r="AI951" s="91"/>
      <c r="AJ951" s="91"/>
      <c r="AK951" s="91"/>
      <c r="AL951" s="91"/>
      <c r="AM951" s="91"/>
      <c r="AN951" s="91"/>
      <c r="AO951" s="91"/>
      <c r="AP951" s="91"/>
      <c r="AQ951" s="91"/>
      <c r="AR951" s="91"/>
      <c r="AS951" s="91"/>
      <c r="AT951" s="91"/>
      <c r="AU951" s="91"/>
      <c r="AV951" s="91"/>
      <c r="AW951" s="91"/>
      <c r="AX951" s="91"/>
      <c r="AY951" s="91"/>
      <c r="AZ951" s="91"/>
      <c r="BA951" s="91"/>
      <c r="BB951" s="91"/>
      <c r="BC951" s="91"/>
      <c r="BD951" s="91"/>
      <c r="BE951" s="91"/>
      <c r="BF951" s="91"/>
      <c r="BG951" s="91"/>
    </row>
    <row r="952" spans="1:59" ht="15.6" x14ac:dyDescent="0.3">
      <c r="A952" s="99" t="s">
        <v>77</v>
      </c>
      <c r="B952" s="100" t="str">
        <f>VLOOKUP(A952,'CENTROS DE COSTOS'!A:D,2,0)</f>
        <v>0036-0003</v>
      </c>
      <c r="C952" s="100" t="str">
        <f>VLOOKUP(A952,'CENTROS DE COSTOS'!A:D,3,0)</f>
        <v>Wompi Suroccidente</v>
      </c>
      <c r="D952" s="99">
        <v>76001</v>
      </c>
      <c r="E952" s="99">
        <v>3131938</v>
      </c>
      <c r="F952" s="99">
        <v>64801</v>
      </c>
      <c r="G952" s="100" t="s">
        <v>33</v>
      </c>
      <c r="H952" s="99" t="s">
        <v>1101</v>
      </c>
      <c r="I952" s="99" t="s">
        <v>77</v>
      </c>
      <c r="J952" s="99" t="s">
        <v>6412</v>
      </c>
      <c r="K952" s="100" t="s">
        <v>1170</v>
      </c>
      <c r="L952" s="99" t="s">
        <v>7982</v>
      </c>
      <c r="M952" s="101">
        <v>46003.472916666673</v>
      </c>
      <c r="N952" s="101">
        <v>46004.447916666657</v>
      </c>
      <c r="O952" s="100" t="s">
        <v>35</v>
      </c>
      <c r="P952" s="100" t="s">
        <v>35</v>
      </c>
      <c r="Q952" s="99" t="s">
        <v>1414</v>
      </c>
      <c r="R952" s="99" t="s">
        <v>1415</v>
      </c>
      <c r="S952" s="99" t="s">
        <v>10062</v>
      </c>
      <c r="T952" s="99" t="s">
        <v>1172</v>
      </c>
      <c r="U952" s="99" t="s">
        <v>1846</v>
      </c>
      <c r="V952" s="100" t="str">
        <f>VLOOKUP(D952,TIPOLOGIA!A:F,5,0)</f>
        <v>PRINCIPAL</v>
      </c>
      <c r="W952" s="100" t="str">
        <f>VLOOKUP(D952,TIPOLOGIA!A:F,6,0)</f>
        <v>TERRESTRE</v>
      </c>
      <c r="X952" s="99" t="s">
        <v>1173</v>
      </c>
      <c r="Y952" s="99">
        <v>1</v>
      </c>
      <c r="Z952" s="102">
        <f>IF(T952="SOPORTE_TELEFÓNICO",'TARIFAS 2025'!$B$14,IF(V952="PRINCIPAL",'TARIFAS 2025'!$B$11,IF(V952="INTERMEDIA",'TARIFAS 2025'!$C$11,IF(V952="LEJANA",'TARIFAS 2025'!$D$11))))</f>
        <v>31419</v>
      </c>
      <c r="AA952" s="102">
        <f t="shared" si="15"/>
        <v>31419</v>
      </c>
      <c r="AB952" s="91"/>
      <c r="AC952" s="91"/>
      <c r="AD952" s="91"/>
      <c r="AE952" s="91"/>
      <c r="AF952" s="91"/>
      <c r="AG952" s="91"/>
      <c r="AH952" s="91"/>
      <c r="AI952" s="91"/>
      <c r="AJ952" s="91"/>
      <c r="AK952" s="91"/>
      <c r="AL952" s="91"/>
      <c r="AM952" s="91"/>
      <c r="AN952" s="91"/>
      <c r="AO952" s="91"/>
      <c r="AP952" s="91"/>
      <c r="AQ952" s="91"/>
      <c r="AR952" s="91"/>
      <c r="AS952" s="91"/>
      <c r="AT952" s="91"/>
      <c r="AU952" s="91"/>
      <c r="AV952" s="91"/>
      <c r="AW952" s="91"/>
      <c r="AX952" s="91"/>
      <c r="AY952" s="91"/>
      <c r="AZ952" s="91"/>
      <c r="BA952" s="91"/>
      <c r="BB952" s="91"/>
      <c r="BC952" s="91"/>
      <c r="BD952" s="91"/>
      <c r="BE952" s="91"/>
      <c r="BF952" s="91"/>
      <c r="BG952" s="91"/>
    </row>
    <row r="953" spans="1:59" ht="15.6" x14ac:dyDescent="0.3">
      <c r="A953" s="99" t="s">
        <v>80</v>
      </c>
      <c r="B953" s="100" t="str">
        <f>VLOOKUP(A953,'CENTROS DE COSTOS'!A:D,2,0)</f>
        <v>0036-0001</v>
      </c>
      <c r="C953" s="100" t="str">
        <f>VLOOKUP(A953,'CENTROS DE COSTOS'!A:D,3,0)</f>
        <v>Wompi Costa</v>
      </c>
      <c r="D953" s="99">
        <v>13001</v>
      </c>
      <c r="E953" s="99">
        <v>3133543</v>
      </c>
      <c r="F953" s="99">
        <v>54818</v>
      </c>
      <c r="G953" s="100" t="s">
        <v>33</v>
      </c>
      <c r="H953" s="99" t="s">
        <v>275</v>
      </c>
      <c r="I953" s="99" t="s">
        <v>80</v>
      </c>
      <c r="J953" s="99" t="s">
        <v>1573</v>
      </c>
      <c r="K953" s="100" t="s">
        <v>1170</v>
      </c>
      <c r="L953" s="99" t="s">
        <v>7983</v>
      </c>
      <c r="M953" s="101">
        <v>46003.671527777777</v>
      </c>
      <c r="N953" s="101">
        <v>46004.452777777777</v>
      </c>
      <c r="O953" s="100" t="s">
        <v>35</v>
      </c>
      <c r="P953" s="100" t="s">
        <v>35</v>
      </c>
      <c r="Q953" s="99" t="s">
        <v>1414</v>
      </c>
      <c r="R953" s="99" t="s">
        <v>1415</v>
      </c>
      <c r="S953" s="99" t="s">
        <v>10063</v>
      </c>
      <c r="T953" s="99" t="s">
        <v>1172</v>
      </c>
      <c r="U953" s="99" t="s">
        <v>1845</v>
      </c>
      <c r="V953" s="100" t="str">
        <f>VLOOKUP(D953,TIPOLOGIA!A:F,5,0)</f>
        <v>PRINCIPAL</v>
      </c>
      <c r="W953" s="100" t="str">
        <f>VLOOKUP(D953,TIPOLOGIA!A:F,6,0)</f>
        <v>TERRESTRE</v>
      </c>
      <c r="X953" s="99" t="s">
        <v>1855</v>
      </c>
      <c r="Y953" s="99">
        <v>1</v>
      </c>
      <c r="Z953" s="102">
        <f>IF(T953="SOPORTE_TELEFÓNICO",'TARIFAS 2025'!$B$14,IF(V953="PRINCIPAL",'TARIFAS 2025'!$B$11,IF(V953="INTERMEDIA",'TARIFAS 2025'!$C$11,IF(V953="LEJANA",'TARIFAS 2025'!$D$11))))</f>
        <v>31419</v>
      </c>
      <c r="AA953" s="102">
        <f t="shared" si="15"/>
        <v>31419</v>
      </c>
      <c r="AB953" s="91"/>
      <c r="AC953" s="91"/>
      <c r="AD953" s="91"/>
      <c r="AE953" s="91"/>
      <c r="AF953" s="91"/>
      <c r="AG953" s="91"/>
      <c r="AH953" s="91"/>
      <c r="AI953" s="91"/>
      <c r="AJ953" s="91"/>
      <c r="AK953" s="91"/>
      <c r="AL953" s="91"/>
      <c r="AM953" s="91"/>
      <c r="AN953" s="91"/>
      <c r="AO953" s="91"/>
      <c r="AP953" s="91"/>
      <c r="AQ953" s="91"/>
      <c r="AR953" s="91"/>
      <c r="AS953" s="91"/>
      <c r="AT953" s="91"/>
      <c r="AU953" s="91"/>
      <c r="AV953" s="91"/>
      <c r="AW953" s="91"/>
      <c r="AX953" s="91"/>
      <c r="AY953" s="91"/>
      <c r="AZ953" s="91"/>
      <c r="BA953" s="91"/>
      <c r="BB953" s="91"/>
      <c r="BC953" s="91"/>
      <c r="BD953" s="91"/>
      <c r="BE953" s="91"/>
      <c r="BF953" s="91"/>
      <c r="BG953" s="91"/>
    </row>
    <row r="954" spans="1:59" ht="15.6" x14ac:dyDescent="0.3">
      <c r="A954" s="99" t="s">
        <v>89</v>
      </c>
      <c r="B954" s="100" t="str">
        <f>VLOOKUP(A954,'CENTROS DE COSTOS'!A:D,2,0)</f>
        <v>0036-0001</v>
      </c>
      <c r="C954" s="100" t="str">
        <f>VLOOKUP(A954,'CENTROS DE COSTOS'!A:D,3,0)</f>
        <v>Wompi Costa</v>
      </c>
      <c r="D954" s="99">
        <v>23162</v>
      </c>
      <c r="E954" s="99">
        <v>3129634</v>
      </c>
      <c r="F954" s="99">
        <v>25762</v>
      </c>
      <c r="G954" s="100" t="s">
        <v>33</v>
      </c>
      <c r="H954" s="99" t="s">
        <v>276</v>
      </c>
      <c r="I954" s="99" t="s">
        <v>595</v>
      </c>
      <c r="J954" s="99" t="s">
        <v>6413</v>
      </c>
      <c r="K954" s="100" t="s">
        <v>1170</v>
      </c>
      <c r="L954" s="99" t="s">
        <v>7984</v>
      </c>
      <c r="M954" s="101">
        <v>46003.333333333343</v>
      </c>
      <c r="N954" s="101">
        <v>46004.455555555563</v>
      </c>
      <c r="O954" s="100" t="s">
        <v>35</v>
      </c>
      <c r="P954" s="100" t="s">
        <v>35</v>
      </c>
      <c r="Q954" s="99" t="s">
        <v>1414</v>
      </c>
      <c r="R954" s="99" t="s">
        <v>1415</v>
      </c>
      <c r="S954" s="99" t="s">
        <v>10064</v>
      </c>
      <c r="T954" s="99" t="s">
        <v>1172</v>
      </c>
      <c r="U954" s="99" t="s">
        <v>1845</v>
      </c>
      <c r="V954" s="100" t="str">
        <f>VLOOKUP(D954,TIPOLOGIA!A:F,5,0)</f>
        <v>PRINCIPAL</v>
      </c>
      <c r="W954" s="100" t="str">
        <f>VLOOKUP(D954,TIPOLOGIA!A:F,6,0)</f>
        <v>TERRESTRE</v>
      </c>
      <c r="X954" s="99" t="s">
        <v>1320</v>
      </c>
      <c r="Y954" s="99">
        <v>1</v>
      </c>
      <c r="Z954" s="102">
        <f>IF(T954="SOPORTE_TELEFÓNICO",'TARIFAS 2025'!$B$14,IF(V954="PRINCIPAL",'TARIFAS 2025'!$B$11,IF(V954="INTERMEDIA",'TARIFAS 2025'!$C$11,IF(V954="LEJANA",'TARIFAS 2025'!$D$11))))</f>
        <v>31419</v>
      </c>
      <c r="AA954" s="102">
        <f t="shared" si="15"/>
        <v>31419</v>
      </c>
      <c r="AB954" s="91"/>
      <c r="AC954" s="91"/>
      <c r="AD954" s="91"/>
      <c r="AE954" s="91"/>
      <c r="AF954" s="91"/>
      <c r="AG954" s="91"/>
      <c r="AH954" s="91"/>
      <c r="AI954" s="91"/>
      <c r="AJ954" s="91"/>
      <c r="AK954" s="91"/>
      <c r="AL954" s="91"/>
      <c r="AM954" s="91"/>
      <c r="AN954" s="91"/>
      <c r="AO954" s="91"/>
      <c r="AP954" s="91"/>
      <c r="AQ954" s="91"/>
      <c r="AR954" s="91"/>
      <c r="AS954" s="91"/>
      <c r="AT954" s="91"/>
      <c r="AU954" s="91"/>
      <c r="AV954" s="91"/>
      <c r="AW954" s="91"/>
      <c r="AX954" s="91"/>
      <c r="AY954" s="91"/>
      <c r="AZ954" s="91"/>
      <c r="BA954" s="91"/>
      <c r="BB954" s="91"/>
      <c r="BC954" s="91"/>
      <c r="BD954" s="91"/>
      <c r="BE954" s="91"/>
      <c r="BF954" s="91"/>
      <c r="BG954" s="91"/>
    </row>
    <row r="955" spans="1:59" ht="15.6" x14ac:dyDescent="0.3">
      <c r="A955" s="99" t="s">
        <v>98</v>
      </c>
      <c r="B955" s="100" t="str">
        <f>VLOOKUP(A955,'CENTROS DE COSTOS'!A:D,2,0)</f>
        <v>0036-0006</v>
      </c>
      <c r="C955" s="100" t="str">
        <f>VLOOKUP(A955,'CENTROS DE COSTOS'!A:D,3,0)</f>
        <v>Wompi Oriente</v>
      </c>
      <c r="D955" s="99">
        <v>50001</v>
      </c>
      <c r="E955" s="99">
        <v>3131941</v>
      </c>
      <c r="F955" s="99">
        <v>69390</v>
      </c>
      <c r="G955" s="100" t="s">
        <v>33</v>
      </c>
      <c r="H955" s="99" t="s">
        <v>814</v>
      </c>
      <c r="I955" s="99" t="s">
        <v>98</v>
      </c>
      <c r="J955" s="99" t="s">
        <v>6414</v>
      </c>
      <c r="K955" s="100" t="s">
        <v>1170</v>
      </c>
      <c r="L955" s="99" t="s">
        <v>7985</v>
      </c>
      <c r="M955" s="101">
        <v>46003.474999999999</v>
      </c>
      <c r="N955" s="101">
        <v>46004.458333333343</v>
      </c>
      <c r="O955" s="100" t="s">
        <v>35</v>
      </c>
      <c r="P955" s="100" t="s">
        <v>35</v>
      </c>
      <c r="Q955" s="99" t="s">
        <v>1414</v>
      </c>
      <c r="R955" s="99" t="s">
        <v>1415</v>
      </c>
      <c r="S955" s="99" t="s">
        <v>10065</v>
      </c>
      <c r="T955" s="99" t="s">
        <v>1172</v>
      </c>
      <c r="U955" s="99" t="s">
        <v>1846</v>
      </c>
      <c r="V955" s="100" t="str">
        <f>VLOOKUP(D955,TIPOLOGIA!A:F,5,0)</f>
        <v>PRINCIPAL</v>
      </c>
      <c r="W955" s="100" t="str">
        <f>VLOOKUP(D955,TIPOLOGIA!A:F,6,0)</f>
        <v>TERRESTRE</v>
      </c>
      <c r="X955" s="99" t="s">
        <v>1261</v>
      </c>
      <c r="Y955" s="99">
        <v>1</v>
      </c>
      <c r="Z955" s="102">
        <f>IF(T955="SOPORTE_TELEFÓNICO",'TARIFAS 2025'!$B$14,IF(V955="PRINCIPAL",'TARIFAS 2025'!$B$11,IF(V955="INTERMEDIA",'TARIFAS 2025'!$C$11,IF(V955="LEJANA",'TARIFAS 2025'!$D$11))))</f>
        <v>31419</v>
      </c>
      <c r="AA955" s="102">
        <f t="shared" si="15"/>
        <v>31419</v>
      </c>
      <c r="AB955" s="91"/>
      <c r="AC955" s="91"/>
      <c r="AD955" s="91"/>
      <c r="AE955" s="91"/>
      <c r="AF955" s="91"/>
      <c r="AG955" s="91"/>
      <c r="AH955" s="91"/>
      <c r="AI955" s="91"/>
      <c r="AJ955" s="91"/>
      <c r="AK955" s="91"/>
      <c r="AL955" s="91"/>
      <c r="AM955" s="91"/>
      <c r="AN955" s="91"/>
      <c r="AO955" s="91"/>
      <c r="AP955" s="91"/>
      <c r="AQ955" s="91"/>
      <c r="AR955" s="91"/>
      <c r="AS955" s="91"/>
      <c r="AT955" s="91"/>
      <c r="AU955" s="91"/>
      <c r="AV955" s="91"/>
      <c r="AW955" s="91"/>
      <c r="AX955" s="91"/>
      <c r="AY955" s="91"/>
      <c r="AZ955" s="91"/>
      <c r="BA955" s="91"/>
      <c r="BB955" s="91"/>
      <c r="BC955" s="91"/>
      <c r="BD955" s="91"/>
      <c r="BE955" s="91"/>
      <c r="BF955" s="91"/>
      <c r="BG955" s="91"/>
    </row>
    <row r="956" spans="1:59" ht="15.6" x14ac:dyDescent="0.3">
      <c r="A956" s="99" t="s">
        <v>98</v>
      </c>
      <c r="B956" s="100" t="str">
        <f>VLOOKUP(A956,'CENTROS DE COSTOS'!A:D,2,0)</f>
        <v>0036-0006</v>
      </c>
      <c r="C956" s="100" t="str">
        <f>VLOOKUP(A956,'CENTROS DE COSTOS'!A:D,3,0)</f>
        <v>Wompi Oriente</v>
      </c>
      <c r="D956" s="99">
        <v>50001</v>
      </c>
      <c r="E956" s="99">
        <v>3131943</v>
      </c>
      <c r="F956" s="99">
        <v>67753</v>
      </c>
      <c r="G956" s="100" t="s">
        <v>33</v>
      </c>
      <c r="H956" s="99" t="s">
        <v>814</v>
      </c>
      <c r="I956" s="99" t="s">
        <v>98</v>
      </c>
      <c r="J956" s="99" t="s">
        <v>6415</v>
      </c>
      <c r="K956" s="100" t="s">
        <v>1170</v>
      </c>
      <c r="L956" s="99" t="s">
        <v>7986</v>
      </c>
      <c r="M956" s="101">
        <v>46003.477777777778</v>
      </c>
      <c r="N956" s="101">
        <v>46004.461111111108</v>
      </c>
      <c r="O956" s="100" t="s">
        <v>35</v>
      </c>
      <c r="P956" s="100" t="s">
        <v>35</v>
      </c>
      <c r="Q956" s="99" t="s">
        <v>1414</v>
      </c>
      <c r="R956" s="99" t="s">
        <v>1415</v>
      </c>
      <c r="S956" s="99" t="s">
        <v>10066</v>
      </c>
      <c r="T956" s="99" t="s">
        <v>1172</v>
      </c>
      <c r="U956" s="99" t="s">
        <v>1847</v>
      </c>
      <c r="V956" s="100" t="str">
        <f>VLOOKUP(D956,TIPOLOGIA!A:F,5,0)</f>
        <v>PRINCIPAL</v>
      </c>
      <c r="W956" s="100" t="str">
        <f>VLOOKUP(D956,TIPOLOGIA!A:F,6,0)</f>
        <v>TERRESTRE</v>
      </c>
      <c r="X956" s="99" t="s">
        <v>1261</v>
      </c>
      <c r="Y956" s="99">
        <v>1</v>
      </c>
      <c r="Z956" s="102">
        <f>IF(T956="SOPORTE_TELEFÓNICO",'TARIFAS 2025'!$B$14,IF(V956="PRINCIPAL",'TARIFAS 2025'!$B$11,IF(V956="INTERMEDIA",'TARIFAS 2025'!$C$11,IF(V956="LEJANA",'TARIFAS 2025'!$D$11))))</f>
        <v>31419</v>
      </c>
      <c r="AA956" s="102">
        <f t="shared" si="15"/>
        <v>31419</v>
      </c>
      <c r="AB956" s="91"/>
      <c r="AC956" s="91"/>
      <c r="AD956" s="91"/>
      <c r="AE956" s="91"/>
      <c r="AF956" s="91"/>
      <c r="AG956" s="91"/>
      <c r="AH956" s="91"/>
      <c r="AI956" s="91"/>
      <c r="AJ956" s="91"/>
      <c r="AK956" s="91"/>
      <c r="AL956" s="91"/>
      <c r="AM956" s="91"/>
      <c r="AN956" s="91"/>
      <c r="AO956" s="91"/>
      <c r="AP956" s="91"/>
      <c r="AQ956" s="91"/>
      <c r="AR956" s="91"/>
      <c r="AS956" s="91"/>
      <c r="AT956" s="91"/>
      <c r="AU956" s="91"/>
      <c r="AV956" s="91"/>
      <c r="AW956" s="91"/>
      <c r="AX956" s="91"/>
      <c r="AY956" s="91"/>
      <c r="AZ956" s="91"/>
      <c r="BA956" s="91"/>
      <c r="BB956" s="91"/>
      <c r="BC956" s="91"/>
      <c r="BD956" s="91"/>
      <c r="BE956" s="91"/>
      <c r="BF956" s="91"/>
      <c r="BG956" s="91"/>
    </row>
    <row r="957" spans="1:59" ht="15.6" x14ac:dyDescent="0.3">
      <c r="A957" s="99" t="s">
        <v>77</v>
      </c>
      <c r="B957" s="100" t="str">
        <f>VLOOKUP(A957,'CENTROS DE COSTOS'!A:D,2,0)</f>
        <v>0036-0003</v>
      </c>
      <c r="C957" s="100" t="str">
        <f>VLOOKUP(A957,'CENTROS DE COSTOS'!A:D,3,0)</f>
        <v>Wompi Suroccidente</v>
      </c>
      <c r="D957" s="99">
        <v>76001</v>
      </c>
      <c r="E957" s="99">
        <v>3133129</v>
      </c>
      <c r="F957" s="99">
        <v>29071</v>
      </c>
      <c r="G957" s="100" t="s">
        <v>33</v>
      </c>
      <c r="H957" s="99" t="s">
        <v>1101</v>
      </c>
      <c r="I957" s="99" t="s">
        <v>77</v>
      </c>
      <c r="J957" s="99" t="s">
        <v>6416</v>
      </c>
      <c r="K957" s="100" t="s">
        <v>1170</v>
      </c>
      <c r="L957" s="99" t="s">
        <v>7987</v>
      </c>
      <c r="M957" s="101">
        <v>46003.618750000001</v>
      </c>
      <c r="N957" s="101">
        <v>46004.464583333327</v>
      </c>
      <c r="O957" s="100" t="s">
        <v>35</v>
      </c>
      <c r="P957" s="100" t="s">
        <v>35</v>
      </c>
      <c r="Q957" s="99" t="s">
        <v>1414</v>
      </c>
      <c r="R957" s="99" t="s">
        <v>1415</v>
      </c>
      <c r="S957" s="99" t="s">
        <v>10067</v>
      </c>
      <c r="T957" s="99" t="s">
        <v>1172</v>
      </c>
      <c r="U957" s="99" t="s">
        <v>1845</v>
      </c>
      <c r="V957" s="100" t="str">
        <f>VLOOKUP(D957,TIPOLOGIA!A:F,5,0)</f>
        <v>PRINCIPAL</v>
      </c>
      <c r="W957" s="100" t="str">
        <f>VLOOKUP(D957,TIPOLOGIA!A:F,6,0)</f>
        <v>TERRESTRE</v>
      </c>
      <c r="X957" s="99" t="s">
        <v>1173</v>
      </c>
      <c r="Y957" s="99">
        <v>1</v>
      </c>
      <c r="Z957" s="102">
        <f>IF(T957="SOPORTE_TELEFÓNICO",'TARIFAS 2025'!$B$14,IF(V957="PRINCIPAL",'TARIFAS 2025'!$B$11,IF(V957="INTERMEDIA",'TARIFAS 2025'!$C$11,IF(V957="LEJANA",'TARIFAS 2025'!$D$11))))</f>
        <v>31419</v>
      </c>
      <c r="AA957" s="102">
        <f t="shared" si="15"/>
        <v>31419</v>
      </c>
      <c r="AB957" s="91"/>
      <c r="AC957" s="91"/>
      <c r="AD957" s="91"/>
      <c r="AE957" s="91"/>
      <c r="AF957" s="91"/>
      <c r="AG957" s="91"/>
      <c r="AH957" s="91"/>
      <c r="AI957" s="91"/>
      <c r="AJ957" s="91"/>
      <c r="AK957" s="91"/>
      <c r="AL957" s="91"/>
      <c r="AM957" s="91"/>
      <c r="AN957" s="91"/>
      <c r="AO957" s="91"/>
      <c r="AP957" s="91"/>
      <c r="AQ957" s="91"/>
      <c r="AR957" s="91"/>
      <c r="AS957" s="91"/>
      <c r="AT957" s="91"/>
      <c r="AU957" s="91"/>
      <c r="AV957" s="91"/>
      <c r="AW957" s="91"/>
      <c r="AX957" s="91"/>
      <c r="AY957" s="91"/>
      <c r="AZ957" s="91"/>
      <c r="BA957" s="91"/>
      <c r="BB957" s="91"/>
      <c r="BC957" s="91"/>
      <c r="BD957" s="91"/>
      <c r="BE957" s="91"/>
      <c r="BF957" s="91"/>
      <c r="BG957" s="91"/>
    </row>
    <row r="958" spans="1:59" ht="15.6" x14ac:dyDescent="0.3">
      <c r="A958" s="99" t="s">
        <v>90</v>
      </c>
      <c r="B958" s="100" t="str">
        <f>VLOOKUP(A958,'CENTROS DE COSTOS'!A:D,2,0)</f>
        <v>0036-0006</v>
      </c>
      <c r="C958" s="100" t="str">
        <f>VLOOKUP(A958,'CENTROS DE COSTOS'!A:D,3,0)</f>
        <v>Wompi Oriente</v>
      </c>
      <c r="D958" s="99">
        <v>18001</v>
      </c>
      <c r="E958" s="99">
        <v>3110676</v>
      </c>
      <c r="F958" s="99">
        <v>53166</v>
      </c>
      <c r="G958" s="100" t="s">
        <v>33</v>
      </c>
      <c r="H958" s="99" t="s">
        <v>466</v>
      </c>
      <c r="I958" s="99" t="s">
        <v>82</v>
      </c>
      <c r="J958" s="99" t="s">
        <v>6417</v>
      </c>
      <c r="K958" s="100" t="s">
        <v>1170</v>
      </c>
      <c r="L958" s="99" t="s">
        <v>7988</v>
      </c>
      <c r="M958" s="101">
        <v>46000.333333333343</v>
      </c>
      <c r="N958" s="101">
        <v>46004.477083333331</v>
      </c>
      <c r="O958" s="100" t="s">
        <v>35</v>
      </c>
      <c r="P958" s="100" t="s">
        <v>35</v>
      </c>
      <c r="Q958" s="99" t="s">
        <v>1414</v>
      </c>
      <c r="R958" s="99" t="s">
        <v>1415</v>
      </c>
      <c r="S958" s="99" t="s">
        <v>10068</v>
      </c>
      <c r="T958" s="99" t="s">
        <v>1416</v>
      </c>
      <c r="U958" s="99" t="s">
        <v>1847</v>
      </c>
      <c r="V958" s="100" t="str">
        <f>VLOOKUP(D958,TIPOLOGIA!A:F,5,0)</f>
        <v>LEJANA</v>
      </c>
      <c r="W958" s="100" t="str">
        <f>VLOOKUP(D958,TIPOLOGIA!A:F,6,0)</f>
        <v>TERRESTRE</v>
      </c>
      <c r="X958" s="99" t="s">
        <v>1214</v>
      </c>
      <c r="Y958" s="99">
        <v>1</v>
      </c>
      <c r="Z958" s="102">
        <f>IF(T958="SOPORTE_TELEFÓNICO",'TARIFAS 2025'!$B$14,IF(V958="PRINCIPAL",'TARIFAS 2025'!$B$11,IF(V958="INTERMEDIA",'TARIFAS 2025'!$C$11,IF(V958="LEJANA",'TARIFAS 2025'!$D$11))))</f>
        <v>40250</v>
      </c>
      <c r="AA958" s="102">
        <f t="shared" si="15"/>
        <v>40250</v>
      </c>
      <c r="AB958" s="91"/>
      <c r="AC958" s="91"/>
      <c r="AD958" s="91"/>
      <c r="AE958" s="91"/>
      <c r="AF958" s="91"/>
      <c r="AG958" s="91"/>
      <c r="AH958" s="91"/>
      <c r="AI958" s="91"/>
      <c r="AJ958" s="91"/>
      <c r="AK958" s="91"/>
      <c r="AL958" s="91"/>
      <c r="AM958" s="91"/>
      <c r="AN958" s="91"/>
      <c r="AO958" s="91"/>
      <c r="AP958" s="91"/>
      <c r="AQ958" s="91"/>
      <c r="AR958" s="91"/>
      <c r="AS958" s="91"/>
      <c r="AT958" s="91"/>
      <c r="AU958" s="91"/>
      <c r="AV958" s="91"/>
      <c r="AW958" s="91"/>
      <c r="AX958" s="91"/>
      <c r="AY958" s="91"/>
      <c r="AZ958" s="91"/>
      <c r="BA958" s="91"/>
      <c r="BB958" s="91"/>
      <c r="BC958" s="91"/>
      <c r="BD958" s="91"/>
      <c r="BE958" s="91"/>
      <c r="BF958" s="91"/>
      <c r="BG958" s="91"/>
    </row>
    <row r="959" spans="1:59" ht="15.6" x14ac:dyDescent="0.3">
      <c r="A959" s="99" t="s">
        <v>71</v>
      </c>
      <c r="B959" s="100" t="str">
        <f>VLOOKUP(A959,'CENTROS DE COSTOS'!A:D,2,0)</f>
        <v>0036-0004</v>
      </c>
      <c r="C959" s="100" t="str">
        <f>VLOOKUP(A959,'CENTROS DE COSTOS'!A:D,3,0)</f>
        <v>Wompi Centro</v>
      </c>
      <c r="D959" s="99">
        <v>25001</v>
      </c>
      <c r="E959" s="99">
        <v>3114222</v>
      </c>
      <c r="F959" s="99">
        <v>10055</v>
      </c>
      <c r="G959" s="100" t="s">
        <v>33</v>
      </c>
      <c r="H959" s="99" t="s">
        <v>618</v>
      </c>
      <c r="I959" s="99" t="s">
        <v>624</v>
      </c>
      <c r="J959" s="99" t="s">
        <v>6418</v>
      </c>
      <c r="K959" s="100" t="s">
        <v>1170</v>
      </c>
      <c r="L959" s="99" t="s">
        <v>7989</v>
      </c>
      <c r="M959" s="101">
        <v>46000.40902777778</v>
      </c>
      <c r="N959" s="101">
        <v>46004.477777777778</v>
      </c>
      <c r="O959" s="100" t="s">
        <v>35</v>
      </c>
      <c r="P959" s="100" t="s">
        <v>35</v>
      </c>
      <c r="Q959" s="99" t="s">
        <v>1414</v>
      </c>
      <c r="R959" s="99" t="s">
        <v>1415</v>
      </c>
      <c r="S959" s="99" t="s">
        <v>10069</v>
      </c>
      <c r="T959" s="99" t="s">
        <v>1416</v>
      </c>
      <c r="U959" s="99" t="s">
        <v>1845</v>
      </c>
      <c r="V959" s="100" t="str">
        <f>VLOOKUP(D959,TIPOLOGIA!A:F,5,0)</f>
        <v>LEJANA</v>
      </c>
      <c r="W959" s="100" t="str">
        <f>VLOOKUP(D959,TIPOLOGIA!A:F,6,0)</f>
        <v>TERRESTRE</v>
      </c>
      <c r="X959" s="99" t="s">
        <v>1478</v>
      </c>
      <c r="Y959" s="99">
        <v>1</v>
      </c>
      <c r="Z959" s="102">
        <f>IF(T959="SOPORTE_TELEFÓNICO",'TARIFAS 2025'!$B$14,IF(V959="PRINCIPAL",'TARIFAS 2025'!$B$11,IF(V959="INTERMEDIA",'TARIFAS 2025'!$C$11,IF(V959="LEJANA",'TARIFAS 2025'!$D$11))))</f>
        <v>40250</v>
      </c>
      <c r="AA959" s="102">
        <f t="shared" si="15"/>
        <v>40250</v>
      </c>
      <c r="AB959" s="91"/>
      <c r="AC959" s="91"/>
      <c r="AD959" s="91"/>
      <c r="AE959" s="91"/>
      <c r="AF959" s="91"/>
      <c r="AG959" s="91"/>
      <c r="AH959" s="91"/>
      <c r="AI959" s="91"/>
      <c r="AJ959" s="91"/>
      <c r="AK959" s="91"/>
      <c r="AL959" s="91"/>
      <c r="AM959" s="91"/>
      <c r="AN959" s="91"/>
      <c r="AO959" s="91"/>
      <c r="AP959" s="91"/>
      <c r="AQ959" s="91"/>
      <c r="AR959" s="91"/>
      <c r="AS959" s="91"/>
      <c r="AT959" s="91"/>
      <c r="AU959" s="91"/>
      <c r="AV959" s="91"/>
      <c r="AW959" s="91"/>
      <c r="AX959" s="91"/>
      <c r="AY959" s="91"/>
      <c r="AZ959" s="91"/>
      <c r="BA959" s="91"/>
      <c r="BB959" s="91"/>
      <c r="BC959" s="91"/>
      <c r="BD959" s="91"/>
      <c r="BE959" s="91"/>
      <c r="BF959" s="91"/>
      <c r="BG959" s="91"/>
    </row>
    <row r="960" spans="1:59" ht="15.6" x14ac:dyDescent="0.3">
      <c r="A960" s="99" t="s">
        <v>81</v>
      </c>
      <c r="B960" s="100" t="str">
        <f>VLOOKUP(A960,'CENTROS DE COSTOS'!A:D,2,0)</f>
        <v>0036-0007</v>
      </c>
      <c r="C960" s="100" t="str">
        <f>VLOOKUP(A960,'CENTROS DE COSTOS'!A:D,3,0)</f>
        <v>Wompi Santander</v>
      </c>
      <c r="D960" s="99">
        <v>54874</v>
      </c>
      <c r="E960" s="99">
        <v>3126880</v>
      </c>
      <c r="F960" s="99">
        <v>77331</v>
      </c>
      <c r="G960" s="100" t="s">
        <v>33</v>
      </c>
      <c r="H960" s="99" t="s">
        <v>891</v>
      </c>
      <c r="I960" s="99" t="s">
        <v>927</v>
      </c>
      <c r="J960" s="99" t="s">
        <v>6419</v>
      </c>
      <c r="K960" s="100" t="s">
        <v>1170</v>
      </c>
      <c r="L960" s="99" t="s">
        <v>7990</v>
      </c>
      <c r="M960" s="101">
        <v>46002.466666666667</v>
      </c>
      <c r="N960" s="101">
        <v>46004.480555555558</v>
      </c>
      <c r="O960" s="100" t="s">
        <v>35</v>
      </c>
      <c r="P960" s="100" t="s">
        <v>35</v>
      </c>
      <c r="Q960" s="99" t="s">
        <v>1414</v>
      </c>
      <c r="R960" s="99" t="s">
        <v>1415</v>
      </c>
      <c r="S960" s="99" t="s">
        <v>10070</v>
      </c>
      <c r="T960" s="99" t="s">
        <v>1172</v>
      </c>
      <c r="U960" s="99" t="s">
        <v>1840</v>
      </c>
      <c r="V960" s="100" t="str">
        <f>VLOOKUP(D960,TIPOLOGIA!A:F,5,0)</f>
        <v>PRINCIPAL</v>
      </c>
      <c r="W960" s="100" t="str">
        <f>VLOOKUP(D960,TIPOLOGIA!A:F,6,0)</f>
        <v>TERRESTRE</v>
      </c>
      <c r="X960" s="99" t="s">
        <v>1211</v>
      </c>
      <c r="Y960" s="99">
        <v>1</v>
      </c>
      <c r="Z960" s="102">
        <f>IF(T960="SOPORTE_TELEFÓNICO",'TARIFAS 2025'!$B$14,IF(V960="PRINCIPAL",'TARIFAS 2025'!$B$11,IF(V960="INTERMEDIA",'TARIFAS 2025'!$C$11,IF(V960="LEJANA",'TARIFAS 2025'!$D$11))))</f>
        <v>31419</v>
      </c>
      <c r="AA960" s="102">
        <f t="shared" si="15"/>
        <v>31419</v>
      </c>
      <c r="AB960" s="91"/>
      <c r="AC960" s="91"/>
      <c r="AD960" s="91"/>
      <c r="AE960" s="91"/>
      <c r="AF960" s="91"/>
      <c r="AG960" s="91"/>
      <c r="AH960" s="91"/>
      <c r="AI960" s="91"/>
      <c r="AJ960" s="91"/>
      <c r="AK960" s="91"/>
      <c r="AL960" s="91"/>
      <c r="AM960" s="91"/>
      <c r="AN960" s="91"/>
      <c r="AO960" s="91"/>
      <c r="AP960" s="91"/>
      <c r="AQ960" s="91"/>
      <c r="AR960" s="91"/>
      <c r="AS960" s="91"/>
      <c r="AT960" s="91"/>
      <c r="AU960" s="91"/>
      <c r="AV960" s="91"/>
      <c r="AW960" s="91"/>
      <c r="AX960" s="91"/>
      <c r="AY960" s="91"/>
      <c r="AZ960" s="91"/>
      <c r="BA960" s="91"/>
      <c r="BB960" s="91"/>
      <c r="BC960" s="91"/>
      <c r="BD960" s="91"/>
      <c r="BE960" s="91"/>
      <c r="BF960" s="91"/>
      <c r="BG960" s="91"/>
    </row>
    <row r="961" spans="1:59" ht="15.6" x14ac:dyDescent="0.3">
      <c r="A961" s="99" t="s">
        <v>89</v>
      </c>
      <c r="B961" s="100" t="str">
        <f>VLOOKUP(A961,'CENTROS DE COSTOS'!A:D,2,0)</f>
        <v>0036-0001</v>
      </c>
      <c r="C961" s="100" t="str">
        <f>VLOOKUP(A961,'CENTROS DE COSTOS'!A:D,3,0)</f>
        <v>Wompi Costa</v>
      </c>
      <c r="D961" s="99">
        <v>23001</v>
      </c>
      <c r="E961" s="99">
        <v>3108920</v>
      </c>
      <c r="F961" s="99">
        <v>69566</v>
      </c>
      <c r="G961" s="100" t="s">
        <v>33</v>
      </c>
      <c r="H961" s="99" t="s">
        <v>276</v>
      </c>
      <c r="I961" s="99" t="s">
        <v>89</v>
      </c>
      <c r="J961" s="99" t="s">
        <v>6420</v>
      </c>
      <c r="K961" s="100" t="s">
        <v>1170</v>
      </c>
      <c r="L961" s="99" t="s">
        <v>7991</v>
      </c>
      <c r="M961" s="101">
        <v>45996.591666666667</v>
      </c>
      <c r="N961" s="101">
        <v>46004.484722222223</v>
      </c>
      <c r="O961" s="100" t="s">
        <v>35</v>
      </c>
      <c r="P961" s="100" t="s">
        <v>35</v>
      </c>
      <c r="Q961" s="99" t="s">
        <v>1414</v>
      </c>
      <c r="R961" s="99" t="s">
        <v>1415</v>
      </c>
      <c r="S961" s="99" t="s">
        <v>10071</v>
      </c>
      <c r="T961" s="99" t="s">
        <v>1172</v>
      </c>
      <c r="U961" s="99" t="s">
        <v>1848</v>
      </c>
      <c r="V961" s="100" t="str">
        <f>VLOOKUP(D961,TIPOLOGIA!A:F,5,0)</f>
        <v>PRINCIPAL</v>
      </c>
      <c r="W961" s="100" t="str">
        <f>VLOOKUP(D961,TIPOLOGIA!A:F,6,0)</f>
        <v>TERRESTRE</v>
      </c>
      <c r="X961" s="99" t="s">
        <v>1209</v>
      </c>
      <c r="Y961" s="99">
        <v>1</v>
      </c>
      <c r="Z961" s="102">
        <f>IF(T961="SOPORTE_TELEFÓNICO",'TARIFAS 2025'!$B$14,IF(V961="PRINCIPAL",'TARIFAS 2025'!$B$11,IF(V961="INTERMEDIA",'TARIFAS 2025'!$C$11,IF(V961="LEJANA",'TARIFAS 2025'!$D$11))))</f>
        <v>31419</v>
      </c>
      <c r="AA961" s="102">
        <f t="shared" si="15"/>
        <v>31419</v>
      </c>
      <c r="AB961" s="91"/>
      <c r="AC961" s="91"/>
      <c r="AD961" s="91"/>
      <c r="AE961" s="91"/>
      <c r="AF961" s="91"/>
      <c r="AG961" s="91"/>
      <c r="AH961" s="91"/>
      <c r="AI961" s="91"/>
      <c r="AJ961" s="91"/>
      <c r="AK961" s="91"/>
      <c r="AL961" s="91"/>
      <c r="AM961" s="91"/>
      <c r="AN961" s="91"/>
      <c r="AO961" s="91"/>
      <c r="AP961" s="91"/>
      <c r="AQ961" s="91"/>
      <c r="AR961" s="91"/>
      <c r="AS961" s="91"/>
      <c r="AT961" s="91"/>
      <c r="AU961" s="91"/>
      <c r="AV961" s="91"/>
      <c r="AW961" s="91"/>
      <c r="AX961" s="91"/>
      <c r="AY961" s="91"/>
      <c r="AZ961" s="91"/>
      <c r="BA961" s="91"/>
      <c r="BB961" s="91"/>
      <c r="BC961" s="91"/>
      <c r="BD961" s="91"/>
      <c r="BE961" s="91"/>
      <c r="BF961" s="91"/>
      <c r="BG961" s="91"/>
    </row>
    <row r="962" spans="1:59" ht="15.6" x14ac:dyDescent="0.3">
      <c r="A962" s="99" t="s">
        <v>89</v>
      </c>
      <c r="B962" s="100" t="str">
        <f>VLOOKUP(A962,'CENTROS DE COSTOS'!A:D,2,0)</f>
        <v>0036-0001</v>
      </c>
      <c r="C962" s="100" t="str">
        <f>VLOOKUP(A962,'CENTROS DE COSTOS'!A:D,3,0)</f>
        <v>Wompi Costa</v>
      </c>
      <c r="D962" s="99">
        <v>23001</v>
      </c>
      <c r="E962" s="99">
        <v>3110047</v>
      </c>
      <c r="F962" s="99">
        <v>78878</v>
      </c>
      <c r="G962" s="100" t="s">
        <v>33</v>
      </c>
      <c r="H962" s="99" t="s">
        <v>276</v>
      </c>
      <c r="I962" s="99" t="s">
        <v>89</v>
      </c>
      <c r="J962" s="99" t="s">
        <v>6421</v>
      </c>
      <c r="K962" s="100" t="s">
        <v>1170</v>
      </c>
      <c r="L962" s="99" t="s">
        <v>7992</v>
      </c>
      <c r="M962" s="101">
        <v>45996.706944444442</v>
      </c>
      <c r="N962" s="101">
        <v>46004.487500000003</v>
      </c>
      <c r="O962" s="100" t="s">
        <v>35</v>
      </c>
      <c r="P962" s="100" t="s">
        <v>35</v>
      </c>
      <c r="Q962" s="99" t="s">
        <v>1414</v>
      </c>
      <c r="R962" s="99" t="s">
        <v>1415</v>
      </c>
      <c r="S962" s="99" t="s">
        <v>10072</v>
      </c>
      <c r="T962" s="99" t="s">
        <v>1172</v>
      </c>
      <c r="U962" s="99" t="s">
        <v>1847</v>
      </c>
      <c r="V962" s="100" t="str">
        <f>VLOOKUP(D962,TIPOLOGIA!A:F,5,0)</f>
        <v>PRINCIPAL</v>
      </c>
      <c r="W962" s="100" t="str">
        <f>VLOOKUP(D962,TIPOLOGIA!A:F,6,0)</f>
        <v>TERRESTRE</v>
      </c>
      <c r="X962" s="99" t="s">
        <v>1209</v>
      </c>
      <c r="Y962" s="99">
        <v>1</v>
      </c>
      <c r="Z962" s="102">
        <f>IF(T962="SOPORTE_TELEFÓNICO",'TARIFAS 2025'!$B$14,IF(V962="PRINCIPAL",'TARIFAS 2025'!$B$11,IF(V962="INTERMEDIA",'TARIFAS 2025'!$C$11,IF(V962="LEJANA",'TARIFAS 2025'!$D$11))))</f>
        <v>31419</v>
      </c>
      <c r="AA962" s="102">
        <f t="shared" si="15"/>
        <v>31419</v>
      </c>
      <c r="AB962" s="91"/>
      <c r="AC962" s="91"/>
      <c r="AD962" s="91"/>
      <c r="AE962" s="91"/>
      <c r="AF962" s="91"/>
      <c r="AG962" s="91"/>
      <c r="AH962" s="91"/>
      <c r="AI962" s="91"/>
      <c r="AJ962" s="91"/>
      <c r="AK962" s="91"/>
      <c r="AL962" s="91"/>
      <c r="AM962" s="91"/>
      <c r="AN962" s="91"/>
      <c r="AO962" s="91"/>
      <c r="AP962" s="91"/>
      <c r="AQ962" s="91"/>
      <c r="AR962" s="91"/>
      <c r="AS962" s="91"/>
      <c r="AT962" s="91"/>
      <c r="AU962" s="91"/>
      <c r="AV962" s="91"/>
      <c r="AW962" s="91"/>
      <c r="AX962" s="91"/>
      <c r="AY962" s="91"/>
      <c r="AZ962" s="91"/>
      <c r="BA962" s="91"/>
      <c r="BB962" s="91"/>
      <c r="BC962" s="91"/>
      <c r="BD962" s="91"/>
      <c r="BE962" s="91"/>
      <c r="BF962" s="91"/>
      <c r="BG962" s="91"/>
    </row>
    <row r="963" spans="1:59" ht="15.6" x14ac:dyDescent="0.3">
      <c r="A963" s="99" t="s">
        <v>85</v>
      </c>
      <c r="B963" s="100" t="str">
        <f>VLOOKUP(A963,'CENTROS DE COSTOS'!A:D,2,0)</f>
        <v>0036-0006</v>
      </c>
      <c r="C963" s="100" t="str">
        <f>VLOOKUP(A963,'CENTROS DE COSTOS'!A:D,3,0)</f>
        <v>Wompi Oriente</v>
      </c>
      <c r="D963" s="99">
        <v>73001</v>
      </c>
      <c r="E963" s="99">
        <v>3107771</v>
      </c>
      <c r="F963" s="99">
        <v>61606</v>
      </c>
      <c r="G963" s="100" t="s">
        <v>33</v>
      </c>
      <c r="H963" s="99" t="s">
        <v>1056</v>
      </c>
      <c r="I963" s="99" t="s">
        <v>85</v>
      </c>
      <c r="J963" s="99" t="s">
        <v>6422</v>
      </c>
      <c r="K963" s="100" t="s">
        <v>1170</v>
      </c>
      <c r="L963" s="99" t="s">
        <v>7993</v>
      </c>
      <c r="M963" s="101">
        <v>45996.468055555553</v>
      </c>
      <c r="N963" s="101">
        <v>46004.489583333343</v>
      </c>
      <c r="O963" s="100" t="s">
        <v>35</v>
      </c>
      <c r="P963" s="100" t="s">
        <v>35</v>
      </c>
      <c r="Q963" s="99" t="s">
        <v>1414</v>
      </c>
      <c r="R963" s="99" t="s">
        <v>1415</v>
      </c>
      <c r="S963" s="99" t="s">
        <v>10073</v>
      </c>
      <c r="T963" s="99" t="s">
        <v>1172</v>
      </c>
      <c r="U963" s="99" t="s">
        <v>1844</v>
      </c>
      <c r="V963" s="100" t="str">
        <f>VLOOKUP(D963,TIPOLOGIA!A:F,5,0)</f>
        <v>PRINCIPAL</v>
      </c>
      <c r="W963" s="100" t="str">
        <f>VLOOKUP(D963,TIPOLOGIA!A:F,6,0)</f>
        <v>TERRESTRE</v>
      </c>
      <c r="X963" s="99" t="s">
        <v>1308</v>
      </c>
      <c r="Y963" s="99">
        <v>1</v>
      </c>
      <c r="Z963" s="102">
        <f>IF(T963="SOPORTE_TELEFÓNICO",'TARIFAS 2025'!$B$14,IF(V963="PRINCIPAL",'TARIFAS 2025'!$B$11,IF(V963="INTERMEDIA",'TARIFAS 2025'!$C$11,IF(V963="LEJANA",'TARIFAS 2025'!$D$11))))</f>
        <v>31419</v>
      </c>
      <c r="AA963" s="102">
        <f t="shared" si="15"/>
        <v>31419</v>
      </c>
      <c r="AB963" s="91"/>
      <c r="AC963" s="91"/>
      <c r="AD963" s="91"/>
      <c r="AE963" s="91"/>
      <c r="AF963" s="91"/>
      <c r="AG963" s="91"/>
      <c r="AH963" s="91"/>
      <c r="AI963" s="91"/>
      <c r="AJ963" s="91"/>
      <c r="AK963" s="91"/>
      <c r="AL963" s="91"/>
      <c r="AM963" s="91"/>
      <c r="AN963" s="91"/>
      <c r="AO963" s="91"/>
      <c r="AP963" s="91"/>
      <c r="AQ963" s="91"/>
      <c r="AR963" s="91"/>
      <c r="AS963" s="91"/>
      <c r="AT963" s="91"/>
      <c r="AU963" s="91"/>
      <c r="AV963" s="91"/>
      <c r="AW963" s="91"/>
      <c r="AX963" s="91"/>
      <c r="AY963" s="91"/>
      <c r="AZ963" s="91"/>
      <c r="BA963" s="91"/>
      <c r="BB963" s="91"/>
      <c r="BC963" s="91"/>
      <c r="BD963" s="91"/>
      <c r="BE963" s="91"/>
      <c r="BF963" s="91"/>
      <c r="BG963" s="91"/>
    </row>
    <row r="964" spans="1:59" ht="15.6" x14ac:dyDescent="0.3">
      <c r="A964" s="99" t="s">
        <v>89</v>
      </c>
      <c r="B964" s="100" t="str">
        <f>VLOOKUP(A964,'CENTROS DE COSTOS'!A:D,2,0)</f>
        <v>0036-0001</v>
      </c>
      <c r="C964" s="100" t="str">
        <f>VLOOKUP(A964,'CENTROS DE COSTOS'!A:D,3,0)</f>
        <v>Wompi Costa</v>
      </c>
      <c r="D964" s="99">
        <v>23001</v>
      </c>
      <c r="E964" s="99">
        <v>3107887</v>
      </c>
      <c r="F964" s="99">
        <v>78430</v>
      </c>
      <c r="G964" s="100" t="s">
        <v>33</v>
      </c>
      <c r="H964" s="99" t="s">
        <v>276</v>
      </c>
      <c r="I964" s="99" t="s">
        <v>89</v>
      </c>
      <c r="J964" s="99" t="s">
        <v>6423</v>
      </c>
      <c r="K964" s="100" t="s">
        <v>1170</v>
      </c>
      <c r="L964" s="99" t="s">
        <v>7994</v>
      </c>
      <c r="M964" s="101">
        <v>45996.484722222223</v>
      </c>
      <c r="N964" s="101">
        <v>46004.490972222222</v>
      </c>
      <c r="O964" s="100" t="s">
        <v>35</v>
      </c>
      <c r="P964" s="100" t="s">
        <v>35</v>
      </c>
      <c r="Q964" s="99" t="s">
        <v>1414</v>
      </c>
      <c r="R964" s="99" t="s">
        <v>1415</v>
      </c>
      <c r="S964" s="99" t="s">
        <v>10074</v>
      </c>
      <c r="T964" s="99" t="s">
        <v>1172</v>
      </c>
      <c r="U964" s="99" t="s">
        <v>1840</v>
      </c>
      <c r="V964" s="100" t="str">
        <f>VLOOKUP(D964,TIPOLOGIA!A:F,5,0)</f>
        <v>PRINCIPAL</v>
      </c>
      <c r="W964" s="100" t="str">
        <f>VLOOKUP(D964,TIPOLOGIA!A:F,6,0)</f>
        <v>TERRESTRE</v>
      </c>
      <c r="X964" s="99" t="s">
        <v>1209</v>
      </c>
      <c r="Y964" s="99">
        <v>1</v>
      </c>
      <c r="Z964" s="102">
        <f>IF(T964="SOPORTE_TELEFÓNICO",'TARIFAS 2025'!$B$14,IF(V964="PRINCIPAL",'TARIFAS 2025'!$B$11,IF(V964="INTERMEDIA",'TARIFAS 2025'!$C$11,IF(V964="LEJANA",'TARIFAS 2025'!$D$11))))</f>
        <v>31419</v>
      </c>
      <c r="AA964" s="102">
        <f t="shared" si="15"/>
        <v>31419</v>
      </c>
      <c r="AB964" s="91"/>
      <c r="AC964" s="91"/>
      <c r="AD964" s="91"/>
      <c r="AE964" s="91"/>
      <c r="AF964" s="91"/>
      <c r="AG964" s="91"/>
      <c r="AH964" s="91"/>
      <c r="AI964" s="91"/>
      <c r="AJ964" s="91"/>
      <c r="AK964" s="91"/>
      <c r="AL964" s="91"/>
      <c r="AM964" s="91"/>
      <c r="AN964" s="91"/>
      <c r="AO964" s="91"/>
      <c r="AP964" s="91"/>
      <c r="AQ964" s="91"/>
      <c r="AR964" s="91"/>
      <c r="AS964" s="91"/>
      <c r="AT964" s="91"/>
      <c r="AU964" s="91"/>
      <c r="AV964" s="91"/>
      <c r="AW964" s="91"/>
      <c r="AX964" s="91"/>
      <c r="AY964" s="91"/>
      <c r="AZ964" s="91"/>
      <c r="BA964" s="91"/>
      <c r="BB964" s="91"/>
      <c r="BC964" s="91"/>
      <c r="BD964" s="91"/>
      <c r="BE964" s="91"/>
      <c r="BF964" s="91"/>
      <c r="BG964" s="91"/>
    </row>
    <row r="965" spans="1:59" ht="15.6" x14ac:dyDescent="0.3">
      <c r="A965" s="99" t="s">
        <v>88</v>
      </c>
      <c r="B965" s="100" t="str">
        <f>VLOOKUP(A965,'CENTROS DE COSTOS'!A:D,2,0)</f>
        <v>0036-0005</v>
      </c>
      <c r="C965" s="100" t="str">
        <f>VLOOKUP(A965,'CENTROS DE COSTOS'!A:D,3,0)</f>
        <v>Wompi Noroccidente</v>
      </c>
      <c r="D965" s="99">
        <v>5001</v>
      </c>
      <c r="E965" s="99">
        <v>3124456</v>
      </c>
      <c r="F965" s="99">
        <v>73527</v>
      </c>
      <c r="G965" s="100" t="s">
        <v>33</v>
      </c>
      <c r="H965" s="99" t="s">
        <v>120</v>
      </c>
      <c r="I965" s="99" t="s">
        <v>88</v>
      </c>
      <c r="J965" s="99" t="s">
        <v>6424</v>
      </c>
      <c r="K965" s="100" t="s">
        <v>1170</v>
      </c>
      <c r="L965" s="99" t="s">
        <v>7995</v>
      </c>
      <c r="M965" s="101">
        <v>46002.333333333343</v>
      </c>
      <c r="N965" s="101">
        <v>46004.493055555547</v>
      </c>
      <c r="O965" s="100" t="s">
        <v>35</v>
      </c>
      <c r="P965" s="100" t="s">
        <v>35</v>
      </c>
      <c r="Q965" s="99" t="s">
        <v>1414</v>
      </c>
      <c r="R965" s="99" t="s">
        <v>1415</v>
      </c>
      <c r="S965" s="99" t="s">
        <v>10075</v>
      </c>
      <c r="T965" s="99" t="s">
        <v>9139</v>
      </c>
      <c r="U965" s="99" t="s">
        <v>1846</v>
      </c>
      <c r="V965" s="100" t="str">
        <f>VLOOKUP(D965,TIPOLOGIA!A:F,5,0)</f>
        <v>PRINCIPAL</v>
      </c>
      <c r="W965" s="100" t="str">
        <f>VLOOKUP(D965,TIPOLOGIA!A:F,6,0)</f>
        <v>TERRESTRE</v>
      </c>
      <c r="X965" s="99" t="s">
        <v>1417</v>
      </c>
      <c r="Y965" s="99">
        <v>1</v>
      </c>
      <c r="Z965" s="102">
        <f>IF(T965="SOPORTE_TELEFÓNICO",'TARIFAS 2025'!$B$14,IF(V965="PRINCIPAL",'TARIFAS 2025'!$B$11,IF(V965="INTERMEDIA",'TARIFAS 2025'!$C$11,IF(V965="LEJANA",'TARIFAS 2025'!$D$11))))</f>
        <v>31419</v>
      </c>
      <c r="AA965" s="102">
        <f t="shared" si="15"/>
        <v>31419</v>
      </c>
      <c r="AB965" s="91"/>
      <c r="AC965" s="91"/>
      <c r="AD965" s="91"/>
      <c r="AE965" s="91"/>
      <c r="AF965" s="91"/>
      <c r="AG965" s="91"/>
      <c r="AH965" s="91"/>
      <c r="AI965" s="91"/>
      <c r="AJ965" s="91"/>
      <c r="AK965" s="91"/>
      <c r="AL965" s="91"/>
      <c r="AM965" s="91"/>
      <c r="AN965" s="91"/>
      <c r="AO965" s="91"/>
      <c r="AP965" s="91"/>
      <c r="AQ965" s="91"/>
      <c r="AR965" s="91"/>
      <c r="AS965" s="91"/>
      <c r="AT965" s="91"/>
      <c r="AU965" s="91"/>
      <c r="AV965" s="91"/>
      <c r="AW965" s="91"/>
      <c r="AX965" s="91"/>
      <c r="AY965" s="91"/>
      <c r="AZ965" s="91"/>
      <c r="BA965" s="91"/>
      <c r="BB965" s="91"/>
      <c r="BC965" s="91"/>
      <c r="BD965" s="91"/>
      <c r="BE965" s="91"/>
      <c r="BF965" s="91"/>
      <c r="BG965" s="91"/>
    </row>
    <row r="966" spans="1:59" ht="15.6" x14ac:dyDescent="0.3">
      <c r="A966" s="99" t="s">
        <v>88</v>
      </c>
      <c r="B966" s="100" t="str">
        <f>VLOOKUP(A966,'CENTROS DE COSTOS'!A:D,2,0)</f>
        <v>0036-0005</v>
      </c>
      <c r="C966" s="100" t="str">
        <f>VLOOKUP(A966,'CENTROS DE COSTOS'!A:D,3,0)</f>
        <v>Wompi Noroccidente</v>
      </c>
      <c r="D966" s="99">
        <v>5001</v>
      </c>
      <c r="E966" s="99">
        <v>3124627</v>
      </c>
      <c r="F966" s="99">
        <v>10419</v>
      </c>
      <c r="G966" s="100" t="s">
        <v>33</v>
      </c>
      <c r="H966" s="99" t="s">
        <v>120</v>
      </c>
      <c r="I966" s="99" t="s">
        <v>88</v>
      </c>
      <c r="J966" s="99" t="s">
        <v>1754</v>
      </c>
      <c r="K966" s="100" t="s">
        <v>1170</v>
      </c>
      <c r="L966" s="99" t="s">
        <v>7996</v>
      </c>
      <c r="M966" s="101">
        <v>46002.333333333343</v>
      </c>
      <c r="N966" s="101">
        <v>46004.493055555547</v>
      </c>
      <c r="O966" s="100" t="s">
        <v>35</v>
      </c>
      <c r="P966" s="100" t="s">
        <v>35</v>
      </c>
      <c r="Q966" s="99" t="s">
        <v>1414</v>
      </c>
      <c r="R966" s="99" t="s">
        <v>1415</v>
      </c>
      <c r="S966" s="99" t="s">
        <v>10076</v>
      </c>
      <c r="T966" s="99" t="s">
        <v>9139</v>
      </c>
      <c r="U966" s="99" t="s">
        <v>1842</v>
      </c>
      <c r="V966" s="100" t="str">
        <f>VLOOKUP(D966,TIPOLOGIA!A:F,5,0)</f>
        <v>PRINCIPAL</v>
      </c>
      <c r="W966" s="100" t="str">
        <f>VLOOKUP(D966,TIPOLOGIA!A:F,6,0)</f>
        <v>TERRESTRE</v>
      </c>
      <c r="X966" s="99" t="s">
        <v>1417</v>
      </c>
      <c r="Y966" s="99">
        <v>1</v>
      </c>
      <c r="Z966" s="102">
        <f>IF(T966="SOPORTE_TELEFÓNICO",'TARIFAS 2025'!$B$14,IF(V966="PRINCIPAL",'TARIFAS 2025'!$B$11,IF(V966="INTERMEDIA",'TARIFAS 2025'!$C$11,IF(V966="LEJANA",'TARIFAS 2025'!$D$11))))</f>
        <v>31419</v>
      </c>
      <c r="AA966" s="102">
        <f t="shared" si="15"/>
        <v>31419</v>
      </c>
      <c r="AB966" s="91"/>
      <c r="AC966" s="91"/>
      <c r="AD966" s="91"/>
      <c r="AE966" s="91"/>
      <c r="AF966" s="91"/>
      <c r="AG966" s="91"/>
      <c r="AH966" s="91"/>
      <c r="AI966" s="91"/>
      <c r="AJ966" s="91"/>
      <c r="AK966" s="91"/>
      <c r="AL966" s="91"/>
      <c r="AM966" s="91"/>
      <c r="AN966" s="91"/>
      <c r="AO966" s="91"/>
      <c r="AP966" s="91"/>
      <c r="AQ966" s="91"/>
      <c r="AR966" s="91"/>
      <c r="AS966" s="91"/>
      <c r="AT966" s="91"/>
      <c r="AU966" s="91"/>
      <c r="AV966" s="91"/>
      <c r="AW966" s="91"/>
      <c r="AX966" s="91"/>
      <c r="AY966" s="91"/>
      <c r="AZ966" s="91"/>
      <c r="BA966" s="91"/>
      <c r="BB966" s="91"/>
      <c r="BC966" s="91"/>
      <c r="BD966" s="91"/>
      <c r="BE966" s="91"/>
      <c r="BF966" s="91"/>
      <c r="BG966" s="91"/>
    </row>
    <row r="967" spans="1:59" ht="15.6" x14ac:dyDescent="0.3">
      <c r="A967" s="99" t="s">
        <v>71</v>
      </c>
      <c r="B967" s="100" t="str">
        <f>VLOOKUP(A967,'CENTROS DE COSTOS'!A:D,2,0)</f>
        <v>0036-0004</v>
      </c>
      <c r="C967" s="100" t="str">
        <f>VLOOKUP(A967,'CENTROS DE COSTOS'!A:D,3,0)</f>
        <v>Wompi Centro</v>
      </c>
      <c r="D967" s="99">
        <v>11001</v>
      </c>
      <c r="E967" s="99">
        <v>3111233</v>
      </c>
      <c r="F967" s="99">
        <v>47023</v>
      </c>
      <c r="G967" s="100" t="s">
        <v>33</v>
      </c>
      <c r="H967" s="99" t="s">
        <v>618</v>
      </c>
      <c r="I967" s="99" t="s">
        <v>71</v>
      </c>
      <c r="J967" s="99" t="s">
        <v>6425</v>
      </c>
      <c r="K967" s="100" t="s">
        <v>1170</v>
      </c>
      <c r="L967" s="99" t="s">
        <v>7997</v>
      </c>
      <c r="M967" s="101">
        <v>46000.333333333343</v>
      </c>
      <c r="N967" s="101">
        <v>46004.493750000001</v>
      </c>
      <c r="O967" s="100" t="s">
        <v>35</v>
      </c>
      <c r="P967" s="100" t="s">
        <v>35</v>
      </c>
      <c r="Q967" s="99" t="s">
        <v>1414</v>
      </c>
      <c r="R967" s="99" t="s">
        <v>1415</v>
      </c>
      <c r="S967" s="99" t="s">
        <v>10077</v>
      </c>
      <c r="T967" s="99" t="s">
        <v>1172</v>
      </c>
      <c r="U967" s="99" t="s">
        <v>1842</v>
      </c>
      <c r="V967" s="100" t="str">
        <f>VLOOKUP(D967,TIPOLOGIA!A:F,5,0)</f>
        <v>PRINCIPAL</v>
      </c>
      <c r="W967" s="100" t="str">
        <f>VLOOKUP(D967,TIPOLOGIA!A:F,6,0)</f>
        <v>TERRESTRE</v>
      </c>
      <c r="X967" s="99" t="s">
        <v>1388</v>
      </c>
      <c r="Y967" s="99">
        <v>1</v>
      </c>
      <c r="Z967" s="102">
        <f>IF(T967="SOPORTE_TELEFÓNICO",'TARIFAS 2025'!$B$14,IF(V967="PRINCIPAL",'TARIFAS 2025'!$B$11,IF(V967="INTERMEDIA",'TARIFAS 2025'!$C$11,IF(V967="LEJANA",'TARIFAS 2025'!$D$11))))</f>
        <v>31419</v>
      </c>
      <c r="AA967" s="102">
        <f t="shared" si="15"/>
        <v>31419</v>
      </c>
      <c r="AB967" s="91"/>
      <c r="AC967" s="91"/>
      <c r="AD967" s="91"/>
      <c r="AE967" s="91"/>
      <c r="AF967" s="91"/>
      <c r="AG967" s="91"/>
      <c r="AH967" s="91"/>
      <c r="AI967" s="91"/>
      <c r="AJ967" s="91"/>
      <c r="AK967" s="91"/>
      <c r="AL967" s="91"/>
      <c r="AM967" s="91"/>
      <c r="AN967" s="91"/>
      <c r="AO967" s="91"/>
      <c r="AP967" s="91"/>
      <c r="AQ967" s="91"/>
      <c r="AR967" s="91"/>
      <c r="AS967" s="91"/>
      <c r="AT967" s="91"/>
      <c r="AU967" s="91"/>
      <c r="AV967" s="91"/>
      <c r="AW967" s="91"/>
      <c r="AX967" s="91"/>
      <c r="AY967" s="91"/>
      <c r="AZ967" s="91"/>
      <c r="BA967" s="91"/>
      <c r="BB967" s="91"/>
      <c r="BC967" s="91"/>
      <c r="BD967" s="91"/>
      <c r="BE967" s="91"/>
      <c r="BF967" s="91"/>
      <c r="BG967" s="91"/>
    </row>
    <row r="968" spans="1:59" ht="15.6" x14ac:dyDescent="0.3">
      <c r="A968" s="99" t="s">
        <v>88</v>
      </c>
      <c r="B968" s="100" t="str">
        <f>VLOOKUP(A968,'CENTROS DE COSTOS'!A:D,2,0)</f>
        <v>0036-0005</v>
      </c>
      <c r="C968" s="100" t="str">
        <f>VLOOKUP(A968,'CENTROS DE COSTOS'!A:D,3,0)</f>
        <v>Wompi Noroccidente</v>
      </c>
      <c r="D968" s="99">
        <v>5001</v>
      </c>
      <c r="E968" s="99">
        <v>3124150</v>
      </c>
      <c r="F968" s="99">
        <v>23506</v>
      </c>
      <c r="G968" s="100" t="s">
        <v>33</v>
      </c>
      <c r="H968" s="99" t="s">
        <v>120</v>
      </c>
      <c r="I968" s="99" t="s">
        <v>88</v>
      </c>
      <c r="J968" s="99" t="s">
        <v>2234</v>
      </c>
      <c r="K968" s="100" t="s">
        <v>1170</v>
      </c>
      <c r="L968" s="99" t="s">
        <v>7998</v>
      </c>
      <c r="M968" s="101">
        <v>46002.333333333343</v>
      </c>
      <c r="N968" s="101">
        <v>46004.494444444441</v>
      </c>
      <c r="O968" s="100" t="s">
        <v>35</v>
      </c>
      <c r="P968" s="100" t="s">
        <v>35</v>
      </c>
      <c r="Q968" s="99" t="s">
        <v>1414</v>
      </c>
      <c r="R968" s="99" t="s">
        <v>1415</v>
      </c>
      <c r="S968" s="99" t="s">
        <v>10078</v>
      </c>
      <c r="T968" s="99" t="s">
        <v>9139</v>
      </c>
      <c r="U968" s="99" t="s">
        <v>1840</v>
      </c>
      <c r="V968" s="100" t="str">
        <f>VLOOKUP(D968,TIPOLOGIA!A:F,5,0)</f>
        <v>PRINCIPAL</v>
      </c>
      <c r="W968" s="100" t="str">
        <f>VLOOKUP(D968,TIPOLOGIA!A:F,6,0)</f>
        <v>TERRESTRE</v>
      </c>
      <c r="X968" s="99" t="s">
        <v>1417</v>
      </c>
      <c r="Y968" s="99">
        <v>1</v>
      </c>
      <c r="Z968" s="102">
        <f>IF(T968="SOPORTE_TELEFÓNICO",'TARIFAS 2025'!$B$14,IF(V968="PRINCIPAL",'TARIFAS 2025'!$B$11,IF(V968="INTERMEDIA",'TARIFAS 2025'!$C$11,IF(V968="LEJANA",'TARIFAS 2025'!$D$11))))</f>
        <v>31419</v>
      </c>
      <c r="AA968" s="102">
        <f t="shared" si="15"/>
        <v>31419</v>
      </c>
      <c r="AB968" s="91"/>
      <c r="AC968" s="91"/>
      <c r="AD968" s="91"/>
      <c r="AE968" s="91"/>
      <c r="AF968" s="91"/>
      <c r="AG968" s="91"/>
      <c r="AH968" s="91"/>
      <c r="AI968" s="91"/>
      <c r="AJ968" s="91"/>
      <c r="AK968" s="91"/>
      <c r="AL968" s="91"/>
      <c r="AM968" s="91"/>
      <c r="AN968" s="91"/>
      <c r="AO968" s="91"/>
      <c r="AP968" s="91"/>
      <c r="AQ968" s="91"/>
      <c r="AR968" s="91"/>
      <c r="AS968" s="91"/>
      <c r="AT968" s="91"/>
      <c r="AU968" s="91"/>
      <c r="AV968" s="91"/>
      <c r="AW968" s="91"/>
      <c r="AX968" s="91"/>
      <c r="AY968" s="91"/>
      <c r="AZ968" s="91"/>
      <c r="BA968" s="91"/>
      <c r="BB968" s="91"/>
      <c r="BC968" s="91"/>
      <c r="BD968" s="91"/>
      <c r="BE968" s="91"/>
      <c r="BF968" s="91"/>
      <c r="BG968" s="91"/>
    </row>
    <row r="969" spans="1:59" ht="15.6" x14ac:dyDescent="0.3">
      <c r="A969" s="99" t="s">
        <v>88</v>
      </c>
      <c r="B969" s="100" t="str">
        <f>VLOOKUP(A969,'CENTROS DE COSTOS'!A:D,2,0)</f>
        <v>0036-0005</v>
      </c>
      <c r="C969" s="100" t="str">
        <f>VLOOKUP(A969,'CENTROS DE COSTOS'!A:D,3,0)</f>
        <v>Wompi Noroccidente</v>
      </c>
      <c r="D969" s="99">
        <v>5001</v>
      </c>
      <c r="E969" s="99">
        <v>3122569</v>
      </c>
      <c r="F969" s="99">
        <v>37783</v>
      </c>
      <c r="G969" s="100" t="s">
        <v>33</v>
      </c>
      <c r="H969" s="99" t="s">
        <v>120</v>
      </c>
      <c r="I969" s="99" t="s">
        <v>88</v>
      </c>
      <c r="J969" s="99" t="s">
        <v>6426</v>
      </c>
      <c r="K969" s="100" t="s">
        <v>1170</v>
      </c>
      <c r="L969" s="99" t="s">
        <v>7999</v>
      </c>
      <c r="M969" s="101">
        <v>46001.609722222223</v>
      </c>
      <c r="N969" s="101">
        <v>46004.494444444441</v>
      </c>
      <c r="O969" s="100" t="s">
        <v>35</v>
      </c>
      <c r="P969" s="100" t="s">
        <v>35</v>
      </c>
      <c r="Q969" s="99" t="s">
        <v>1414</v>
      </c>
      <c r="R969" s="99" t="s">
        <v>1415</v>
      </c>
      <c r="S969" s="99" t="s">
        <v>10079</v>
      </c>
      <c r="T969" s="99" t="s">
        <v>9139</v>
      </c>
      <c r="U969" s="99" t="s">
        <v>1842</v>
      </c>
      <c r="V969" s="100" t="str">
        <f>VLOOKUP(D969,TIPOLOGIA!A:F,5,0)</f>
        <v>PRINCIPAL</v>
      </c>
      <c r="W969" s="100" t="str">
        <f>VLOOKUP(D969,TIPOLOGIA!A:F,6,0)</f>
        <v>TERRESTRE</v>
      </c>
      <c r="X969" s="99" t="s">
        <v>1417</v>
      </c>
      <c r="Y969" s="99">
        <v>1</v>
      </c>
      <c r="Z969" s="102">
        <f>IF(T969="SOPORTE_TELEFÓNICO",'TARIFAS 2025'!$B$14,IF(V969="PRINCIPAL",'TARIFAS 2025'!$B$11,IF(V969="INTERMEDIA",'TARIFAS 2025'!$C$11,IF(V969="LEJANA",'TARIFAS 2025'!$D$11))))</f>
        <v>31419</v>
      </c>
      <c r="AA969" s="102">
        <f t="shared" si="15"/>
        <v>31419</v>
      </c>
      <c r="AB969" s="91"/>
      <c r="AC969" s="91"/>
      <c r="AD969" s="91"/>
      <c r="AE969" s="91"/>
      <c r="AF969" s="91"/>
      <c r="AG969" s="91"/>
      <c r="AH969" s="91"/>
      <c r="AI969" s="91"/>
      <c r="AJ969" s="91"/>
      <c r="AK969" s="91"/>
      <c r="AL969" s="91"/>
      <c r="AM969" s="91"/>
      <c r="AN969" s="91"/>
      <c r="AO969" s="91"/>
      <c r="AP969" s="91"/>
      <c r="AQ969" s="91"/>
      <c r="AR969" s="91"/>
      <c r="AS969" s="91"/>
      <c r="AT969" s="91"/>
      <c r="AU969" s="91"/>
      <c r="AV969" s="91"/>
      <c r="AW969" s="91"/>
      <c r="AX969" s="91"/>
      <c r="AY969" s="91"/>
      <c r="AZ969" s="91"/>
      <c r="BA969" s="91"/>
      <c r="BB969" s="91"/>
      <c r="BC969" s="91"/>
      <c r="BD969" s="91"/>
      <c r="BE969" s="91"/>
      <c r="BF969" s="91"/>
      <c r="BG969" s="91"/>
    </row>
    <row r="970" spans="1:59" ht="15.6" x14ac:dyDescent="0.3">
      <c r="A970" s="99" t="s">
        <v>85</v>
      </c>
      <c r="B970" s="100" t="str">
        <f>VLOOKUP(A970,'CENTROS DE COSTOS'!A:D,2,0)</f>
        <v>0036-0006</v>
      </c>
      <c r="C970" s="100" t="str">
        <f>VLOOKUP(A970,'CENTROS DE COSTOS'!A:D,3,0)</f>
        <v>Wompi Oriente</v>
      </c>
      <c r="D970" s="99">
        <v>73001</v>
      </c>
      <c r="E970" s="99">
        <v>3107348</v>
      </c>
      <c r="F970" s="99">
        <v>67380</v>
      </c>
      <c r="G970" s="100" t="s">
        <v>33</v>
      </c>
      <c r="H970" s="99" t="s">
        <v>1056</v>
      </c>
      <c r="I970" s="99" t="s">
        <v>85</v>
      </c>
      <c r="J970" s="99" t="s">
        <v>3621</v>
      </c>
      <c r="K970" s="100" t="s">
        <v>1170</v>
      </c>
      <c r="L970" s="99" t="s">
        <v>8000</v>
      </c>
      <c r="M970" s="101">
        <v>45996.436111111107</v>
      </c>
      <c r="N970" s="101">
        <v>46004.495138888888</v>
      </c>
      <c r="O970" s="100" t="s">
        <v>35</v>
      </c>
      <c r="P970" s="100" t="s">
        <v>35</v>
      </c>
      <c r="Q970" s="99" t="s">
        <v>1414</v>
      </c>
      <c r="R970" s="99" t="s">
        <v>1415</v>
      </c>
      <c r="S970" s="99" t="s">
        <v>10080</v>
      </c>
      <c r="T970" s="99" t="s">
        <v>1172</v>
      </c>
      <c r="U970" s="99" t="s">
        <v>1845</v>
      </c>
      <c r="V970" s="100" t="str">
        <f>VLOOKUP(D970,TIPOLOGIA!A:F,5,0)</f>
        <v>PRINCIPAL</v>
      </c>
      <c r="W970" s="100" t="str">
        <f>VLOOKUP(D970,TIPOLOGIA!A:F,6,0)</f>
        <v>TERRESTRE</v>
      </c>
      <c r="X970" s="99" t="s">
        <v>1308</v>
      </c>
      <c r="Y970" s="99">
        <v>1</v>
      </c>
      <c r="Z970" s="102">
        <f>IF(T970="SOPORTE_TELEFÓNICO",'TARIFAS 2025'!$B$14,IF(V970="PRINCIPAL",'TARIFAS 2025'!$B$11,IF(V970="INTERMEDIA",'TARIFAS 2025'!$C$11,IF(V970="LEJANA",'TARIFAS 2025'!$D$11))))</f>
        <v>31419</v>
      </c>
      <c r="AA970" s="102">
        <f t="shared" si="15"/>
        <v>31419</v>
      </c>
      <c r="AB970" s="91"/>
      <c r="AC970" s="91"/>
      <c r="AD970" s="91"/>
      <c r="AE970" s="91"/>
      <c r="AF970" s="91"/>
      <c r="AG970" s="91"/>
      <c r="AH970" s="91"/>
      <c r="AI970" s="91"/>
      <c r="AJ970" s="91"/>
      <c r="AK970" s="91"/>
      <c r="AL970" s="91"/>
      <c r="AM970" s="91"/>
      <c r="AN970" s="91"/>
      <c r="AO970" s="91"/>
      <c r="AP970" s="91"/>
      <c r="AQ970" s="91"/>
      <c r="AR970" s="91"/>
      <c r="AS970" s="91"/>
      <c r="AT970" s="91"/>
      <c r="AU970" s="91"/>
      <c r="AV970" s="91"/>
      <c r="AW970" s="91"/>
      <c r="AX970" s="91"/>
      <c r="AY970" s="91"/>
      <c r="AZ970" s="91"/>
      <c r="BA970" s="91"/>
      <c r="BB970" s="91"/>
      <c r="BC970" s="91"/>
      <c r="BD970" s="91"/>
      <c r="BE970" s="91"/>
      <c r="BF970" s="91"/>
      <c r="BG970" s="91"/>
    </row>
    <row r="971" spans="1:59" ht="15.6" x14ac:dyDescent="0.3">
      <c r="A971" s="99" t="s">
        <v>89</v>
      </c>
      <c r="B971" s="100" t="str">
        <f>VLOOKUP(A971,'CENTROS DE COSTOS'!A:D,2,0)</f>
        <v>0036-0001</v>
      </c>
      <c r="C971" s="100" t="str">
        <f>VLOOKUP(A971,'CENTROS DE COSTOS'!A:D,3,0)</f>
        <v>Wompi Costa</v>
      </c>
      <c r="D971" s="99">
        <v>23001</v>
      </c>
      <c r="E971" s="99">
        <v>3108174</v>
      </c>
      <c r="F971" s="99">
        <v>54245</v>
      </c>
      <c r="G971" s="100" t="s">
        <v>33</v>
      </c>
      <c r="H971" s="99" t="s">
        <v>276</v>
      </c>
      <c r="I971" s="99" t="s">
        <v>89</v>
      </c>
      <c r="J971" s="99" t="s">
        <v>6427</v>
      </c>
      <c r="K971" s="100" t="s">
        <v>1170</v>
      </c>
      <c r="L971" s="99" t="s">
        <v>8001</v>
      </c>
      <c r="M971" s="101">
        <v>45996.503472222219</v>
      </c>
      <c r="N971" s="101">
        <v>46004.49722222222</v>
      </c>
      <c r="O971" s="100" t="s">
        <v>35</v>
      </c>
      <c r="P971" s="100" t="s">
        <v>35</v>
      </c>
      <c r="Q971" s="99" t="s">
        <v>1414</v>
      </c>
      <c r="R971" s="99" t="s">
        <v>1415</v>
      </c>
      <c r="S971" s="99" t="s">
        <v>10081</v>
      </c>
      <c r="T971" s="99" t="s">
        <v>1172</v>
      </c>
      <c r="U971" s="99" t="s">
        <v>1842</v>
      </c>
      <c r="V971" s="100" t="str">
        <f>VLOOKUP(D971,TIPOLOGIA!A:F,5,0)</f>
        <v>PRINCIPAL</v>
      </c>
      <c r="W971" s="100" t="str">
        <f>VLOOKUP(D971,TIPOLOGIA!A:F,6,0)</f>
        <v>TERRESTRE</v>
      </c>
      <c r="X971" s="99" t="s">
        <v>1209</v>
      </c>
      <c r="Y971" s="99">
        <v>1</v>
      </c>
      <c r="Z971" s="102">
        <f>IF(T971="SOPORTE_TELEFÓNICO",'TARIFAS 2025'!$B$14,IF(V971="PRINCIPAL",'TARIFAS 2025'!$B$11,IF(V971="INTERMEDIA",'TARIFAS 2025'!$C$11,IF(V971="LEJANA",'TARIFAS 2025'!$D$11))))</f>
        <v>31419</v>
      </c>
      <c r="AA971" s="102">
        <f t="shared" si="15"/>
        <v>31419</v>
      </c>
      <c r="AB971" s="91"/>
      <c r="AC971" s="91"/>
      <c r="AD971" s="91"/>
      <c r="AE971" s="91"/>
      <c r="AF971" s="91"/>
      <c r="AG971" s="91"/>
      <c r="AH971" s="91"/>
      <c r="AI971" s="91"/>
      <c r="AJ971" s="91"/>
      <c r="AK971" s="91"/>
      <c r="AL971" s="91"/>
      <c r="AM971" s="91"/>
      <c r="AN971" s="91"/>
      <c r="AO971" s="91"/>
      <c r="AP971" s="91"/>
      <c r="AQ971" s="91"/>
      <c r="AR971" s="91"/>
      <c r="AS971" s="91"/>
      <c r="AT971" s="91"/>
      <c r="AU971" s="91"/>
      <c r="AV971" s="91"/>
      <c r="AW971" s="91"/>
      <c r="AX971" s="91"/>
      <c r="AY971" s="91"/>
      <c r="AZ971" s="91"/>
      <c r="BA971" s="91"/>
      <c r="BB971" s="91"/>
      <c r="BC971" s="91"/>
      <c r="BD971" s="91"/>
      <c r="BE971" s="91"/>
      <c r="BF971" s="91"/>
      <c r="BG971" s="91"/>
    </row>
    <row r="972" spans="1:59" ht="15.6" x14ac:dyDescent="0.3">
      <c r="A972" s="99" t="s">
        <v>88</v>
      </c>
      <c r="B972" s="100" t="str">
        <f>VLOOKUP(A972,'CENTROS DE COSTOS'!A:D,2,0)</f>
        <v>0036-0005</v>
      </c>
      <c r="C972" s="100" t="str">
        <f>VLOOKUP(A972,'CENTROS DE COSTOS'!A:D,3,0)</f>
        <v>Wompi Noroccidente</v>
      </c>
      <c r="D972" s="99">
        <v>5360</v>
      </c>
      <c r="E972" s="99">
        <v>3119829</v>
      </c>
      <c r="F972" s="99">
        <v>49192</v>
      </c>
      <c r="G972" s="100" t="s">
        <v>33</v>
      </c>
      <c r="H972" s="99" t="s">
        <v>120</v>
      </c>
      <c r="I972" s="99" t="s">
        <v>190</v>
      </c>
      <c r="J972" s="99" t="s">
        <v>3736</v>
      </c>
      <c r="K972" s="100" t="s">
        <v>1170</v>
      </c>
      <c r="L972" s="99" t="s">
        <v>8002</v>
      </c>
      <c r="M972" s="101">
        <v>46001.355555555558</v>
      </c>
      <c r="N972" s="101">
        <v>46004.497916666667</v>
      </c>
      <c r="O972" s="100" t="s">
        <v>35</v>
      </c>
      <c r="P972" s="100" t="s">
        <v>35</v>
      </c>
      <c r="Q972" s="99" t="s">
        <v>1414</v>
      </c>
      <c r="R972" s="99" t="s">
        <v>1415</v>
      </c>
      <c r="S972" s="99" t="s">
        <v>10082</v>
      </c>
      <c r="T972" s="99" t="s">
        <v>9139</v>
      </c>
      <c r="U972" s="99" t="s">
        <v>1845</v>
      </c>
      <c r="V972" s="100" t="str">
        <f>VLOOKUP(D972,TIPOLOGIA!A:F,5,0)</f>
        <v>PRINCIPAL</v>
      </c>
      <c r="W972" s="100" t="str">
        <f>VLOOKUP(D972,TIPOLOGIA!A:F,6,0)</f>
        <v>TERRESTRE</v>
      </c>
      <c r="X972" s="99" t="s">
        <v>1417</v>
      </c>
      <c r="Y972" s="99">
        <v>1</v>
      </c>
      <c r="Z972" s="102">
        <f>IF(T972="SOPORTE_TELEFÓNICO",'TARIFAS 2025'!$B$14,IF(V972="PRINCIPAL",'TARIFAS 2025'!$B$11,IF(V972="INTERMEDIA",'TARIFAS 2025'!$C$11,IF(V972="LEJANA",'TARIFAS 2025'!$D$11))))</f>
        <v>31419</v>
      </c>
      <c r="AA972" s="102">
        <f t="shared" si="15"/>
        <v>31419</v>
      </c>
      <c r="AB972" s="91"/>
      <c r="AC972" s="91"/>
      <c r="AD972" s="91"/>
      <c r="AE972" s="91"/>
      <c r="AF972" s="91"/>
      <c r="AG972" s="91"/>
      <c r="AH972" s="91"/>
      <c r="AI972" s="91"/>
      <c r="AJ972" s="91"/>
      <c r="AK972" s="91"/>
      <c r="AL972" s="91"/>
      <c r="AM972" s="91"/>
      <c r="AN972" s="91"/>
      <c r="AO972" s="91"/>
      <c r="AP972" s="91"/>
      <c r="AQ972" s="91"/>
      <c r="AR972" s="91"/>
      <c r="AS972" s="91"/>
      <c r="AT972" s="91"/>
      <c r="AU972" s="91"/>
      <c r="AV972" s="91"/>
      <c r="AW972" s="91"/>
      <c r="AX972" s="91"/>
      <c r="AY972" s="91"/>
      <c r="AZ972" s="91"/>
      <c r="BA972" s="91"/>
      <c r="BB972" s="91"/>
      <c r="BC972" s="91"/>
      <c r="BD972" s="91"/>
      <c r="BE972" s="91"/>
      <c r="BF972" s="91"/>
      <c r="BG972" s="91"/>
    </row>
    <row r="973" spans="1:59" ht="15.6" x14ac:dyDescent="0.3">
      <c r="A973" s="99" t="s">
        <v>88</v>
      </c>
      <c r="B973" s="100" t="str">
        <f>VLOOKUP(A973,'CENTROS DE COSTOS'!A:D,2,0)</f>
        <v>0036-0005</v>
      </c>
      <c r="C973" s="100" t="str">
        <f>VLOOKUP(A973,'CENTROS DE COSTOS'!A:D,3,0)</f>
        <v>Wompi Noroccidente</v>
      </c>
      <c r="D973" s="99">
        <v>5001</v>
      </c>
      <c r="E973" s="99">
        <v>3118180</v>
      </c>
      <c r="F973" s="99">
        <v>80198</v>
      </c>
      <c r="G973" s="100" t="s">
        <v>33</v>
      </c>
      <c r="H973" s="99" t="s">
        <v>120</v>
      </c>
      <c r="I973" s="99" t="s">
        <v>88</v>
      </c>
      <c r="J973" s="99" t="s">
        <v>6428</v>
      </c>
      <c r="K973" s="100" t="s">
        <v>1170</v>
      </c>
      <c r="L973" s="99" t="s">
        <v>8003</v>
      </c>
      <c r="M973" s="101">
        <v>46000.679861111108</v>
      </c>
      <c r="N973" s="101">
        <v>46004.497916666667</v>
      </c>
      <c r="O973" s="100" t="s">
        <v>35</v>
      </c>
      <c r="P973" s="100" t="s">
        <v>35</v>
      </c>
      <c r="Q973" s="99" t="s">
        <v>1414</v>
      </c>
      <c r="R973" s="99" t="s">
        <v>1415</v>
      </c>
      <c r="S973" s="99" t="s">
        <v>10083</v>
      </c>
      <c r="T973" s="99" t="s">
        <v>9139</v>
      </c>
      <c r="U973" s="99" t="s">
        <v>1840</v>
      </c>
      <c r="V973" s="100" t="str">
        <f>VLOOKUP(D973,TIPOLOGIA!A:F,5,0)</f>
        <v>PRINCIPAL</v>
      </c>
      <c r="W973" s="100" t="str">
        <f>VLOOKUP(D973,TIPOLOGIA!A:F,6,0)</f>
        <v>TERRESTRE</v>
      </c>
      <c r="X973" s="99" t="s">
        <v>1417</v>
      </c>
      <c r="Y973" s="99">
        <v>1</v>
      </c>
      <c r="Z973" s="102">
        <f>IF(T973="SOPORTE_TELEFÓNICO",'TARIFAS 2025'!$B$14,IF(V973="PRINCIPAL",'TARIFAS 2025'!$B$11,IF(V973="INTERMEDIA",'TARIFAS 2025'!$C$11,IF(V973="LEJANA",'TARIFAS 2025'!$D$11))))</f>
        <v>31419</v>
      </c>
      <c r="AA973" s="102">
        <f t="shared" si="15"/>
        <v>31419</v>
      </c>
      <c r="AB973" s="91"/>
      <c r="AC973" s="91"/>
      <c r="AD973" s="91"/>
      <c r="AE973" s="91"/>
      <c r="AF973" s="91"/>
      <c r="AG973" s="91"/>
      <c r="AH973" s="91"/>
      <c r="AI973" s="91"/>
      <c r="AJ973" s="91"/>
      <c r="AK973" s="91"/>
      <c r="AL973" s="91"/>
      <c r="AM973" s="91"/>
      <c r="AN973" s="91"/>
      <c r="AO973" s="91"/>
      <c r="AP973" s="91"/>
      <c r="AQ973" s="91"/>
      <c r="AR973" s="91"/>
      <c r="AS973" s="91"/>
      <c r="AT973" s="91"/>
      <c r="AU973" s="91"/>
      <c r="AV973" s="91"/>
      <c r="AW973" s="91"/>
      <c r="AX973" s="91"/>
      <c r="AY973" s="91"/>
      <c r="AZ973" s="91"/>
      <c r="BA973" s="91"/>
      <c r="BB973" s="91"/>
      <c r="BC973" s="91"/>
      <c r="BD973" s="91"/>
      <c r="BE973" s="91"/>
      <c r="BF973" s="91"/>
      <c r="BG973" s="91"/>
    </row>
    <row r="974" spans="1:59" ht="15.6" x14ac:dyDescent="0.3">
      <c r="A974" s="99" t="s">
        <v>88</v>
      </c>
      <c r="B974" s="100" t="str">
        <f>VLOOKUP(A974,'CENTROS DE COSTOS'!A:D,2,0)</f>
        <v>0036-0005</v>
      </c>
      <c r="C974" s="100" t="str">
        <f>VLOOKUP(A974,'CENTROS DE COSTOS'!A:D,3,0)</f>
        <v>Wompi Noroccidente</v>
      </c>
      <c r="D974" s="99">
        <v>5001</v>
      </c>
      <c r="E974" s="99">
        <v>3122035</v>
      </c>
      <c r="F974" s="99">
        <v>10215</v>
      </c>
      <c r="G974" s="100" t="s">
        <v>33</v>
      </c>
      <c r="H974" s="99" t="s">
        <v>120</v>
      </c>
      <c r="I974" s="99" t="s">
        <v>88</v>
      </c>
      <c r="J974" s="99" t="s">
        <v>6429</v>
      </c>
      <c r="K974" s="100" t="s">
        <v>1170</v>
      </c>
      <c r="L974" s="99" t="s">
        <v>8004</v>
      </c>
      <c r="M974" s="101">
        <v>46001.515972222223</v>
      </c>
      <c r="N974" s="101">
        <v>46004.498611111107</v>
      </c>
      <c r="O974" s="100" t="s">
        <v>35</v>
      </c>
      <c r="P974" s="100" t="s">
        <v>35</v>
      </c>
      <c r="Q974" s="99" t="s">
        <v>1414</v>
      </c>
      <c r="R974" s="99" t="s">
        <v>1415</v>
      </c>
      <c r="S974" s="99" t="s">
        <v>10084</v>
      </c>
      <c r="T974" s="99" t="s">
        <v>9139</v>
      </c>
      <c r="U974" s="99" t="s">
        <v>1845</v>
      </c>
      <c r="V974" s="100" t="str">
        <f>VLOOKUP(D974,TIPOLOGIA!A:F,5,0)</f>
        <v>PRINCIPAL</v>
      </c>
      <c r="W974" s="100" t="str">
        <f>VLOOKUP(D974,TIPOLOGIA!A:F,6,0)</f>
        <v>TERRESTRE</v>
      </c>
      <c r="X974" s="99" t="s">
        <v>1417</v>
      </c>
      <c r="Y974" s="99">
        <v>1</v>
      </c>
      <c r="Z974" s="102">
        <f>IF(T974="SOPORTE_TELEFÓNICO",'TARIFAS 2025'!$B$14,IF(V974="PRINCIPAL",'TARIFAS 2025'!$B$11,IF(V974="INTERMEDIA",'TARIFAS 2025'!$C$11,IF(V974="LEJANA",'TARIFAS 2025'!$D$11))))</f>
        <v>31419</v>
      </c>
      <c r="AA974" s="102">
        <f t="shared" si="15"/>
        <v>31419</v>
      </c>
      <c r="AB974" s="91"/>
      <c r="AC974" s="91"/>
      <c r="AD974" s="91"/>
      <c r="AE974" s="91"/>
      <c r="AF974" s="91"/>
      <c r="AG974" s="91"/>
      <c r="AH974" s="91"/>
      <c r="AI974" s="91"/>
      <c r="AJ974" s="91"/>
      <c r="AK974" s="91"/>
      <c r="AL974" s="91"/>
      <c r="AM974" s="91"/>
      <c r="AN974" s="91"/>
      <c r="AO974" s="91"/>
      <c r="AP974" s="91"/>
      <c r="AQ974" s="91"/>
      <c r="AR974" s="91"/>
      <c r="AS974" s="91"/>
      <c r="AT974" s="91"/>
      <c r="AU974" s="91"/>
      <c r="AV974" s="91"/>
      <c r="AW974" s="91"/>
      <c r="AX974" s="91"/>
      <c r="AY974" s="91"/>
      <c r="AZ974" s="91"/>
      <c r="BA974" s="91"/>
      <c r="BB974" s="91"/>
      <c r="BC974" s="91"/>
      <c r="BD974" s="91"/>
      <c r="BE974" s="91"/>
      <c r="BF974" s="91"/>
      <c r="BG974" s="91"/>
    </row>
    <row r="975" spans="1:59" ht="15.6" x14ac:dyDescent="0.3">
      <c r="A975" s="99" t="s">
        <v>88</v>
      </c>
      <c r="B975" s="100" t="str">
        <f>VLOOKUP(A975,'CENTROS DE COSTOS'!A:D,2,0)</f>
        <v>0036-0005</v>
      </c>
      <c r="C975" s="100" t="str">
        <f>VLOOKUP(A975,'CENTROS DE COSTOS'!A:D,3,0)</f>
        <v>Wompi Noroccidente</v>
      </c>
      <c r="D975" s="99">
        <v>5088</v>
      </c>
      <c r="E975" s="99">
        <v>3116787</v>
      </c>
      <c r="F975" s="99">
        <v>62941</v>
      </c>
      <c r="G975" s="100" t="s">
        <v>33</v>
      </c>
      <c r="H975" s="99" t="s">
        <v>120</v>
      </c>
      <c r="I975" s="99" t="s">
        <v>155</v>
      </c>
      <c r="J975" s="99" t="s">
        <v>6430</v>
      </c>
      <c r="K975" s="100" t="s">
        <v>1170</v>
      </c>
      <c r="L975" s="99" t="s">
        <v>8005</v>
      </c>
      <c r="M975" s="101">
        <v>46000.615277777782</v>
      </c>
      <c r="N975" s="101">
        <v>46004.498611111107</v>
      </c>
      <c r="O975" s="100" t="s">
        <v>35</v>
      </c>
      <c r="P975" s="100" t="s">
        <v>35</v>
      </c>
      <c r="Q975" s="99" t="s">
        <v>1414</v>
      </c>
      <c r="R975" s="99" t="s">
        <v>1415</v>
      </c>
      <c r="S975" s="99" t="s">
        <v>10085</v>
      </c>
      <c r="T975" s="99" t="s">
        <v>9139</v>
      </c>
      <c r="U975" s="99" t="s">
        <v>1844</v>
      </c>
      <c r="V975" s="100" t="str">
        <f>VLOOKUP(D975,TIPOLOGIA!A:F,5,0)</f>
        <v>PRINCIPAL</v>
      </c>
      <c r="W975" s="100" t="str">
        <f>VLOOKUP(D975,TIPOLOGIA!A:F,6,0)</f>
        <v>TERRESTRE</v>
      </c>
      <c r="X975" s="99" t="s">
        <v>1417</v>
      </c>
      <c r="Y975" s="99">
        <v>1</v>
      </c>
      <c r="Z975" s="102">
        <f>IF(T975="SOPORTE_TELEFÓNICO",'TARIFAS 2025'!$B$14,IF(V975="PRINCIPAL",'TARIFAS 2025'!$B$11,IF(V975="INTERMEDIA",'TARIFAS 2025'!$C$11,IF(V975="LEJANA",'TARIFAS 2025'!$D$11))))</f>
        <v>31419</v>
      </c>
      <c r="AA975" s="102">
        <f t="shared" si="15"/>
        <v>31419</v>
      </c>
      <c r="AB975" s="91"/>
      <c r="AC975" s="91"/>
      <c r="AD975" s="91"/>
      <c r="AE975" s="91"/>
      <c r="AF975" s="91"/>
      <c r="AG975" s="91"/>
      <c r="AH975" s="91"/>
      <c r="AI975" s="91"/>
      <c r="AJ975" s="91"/>
      <c r="AK975" s="91"/>
      <c r="AL975" s="91"/>
      <c r="AM975" s="91"/>
      <c r="AN975" s="91"/>
      <c r="AO975" s="91"/>
      <c r="AP975" s="91"/>
      <c r="AQ975" s="91"/>
      <c r="AR975" s="91"/>
      <c r="AS975" s="91"/>
      <c r="AT975" s="91"/>
      <c r="AU975" s="91"/>
      <c r="AV975" s="91"/>
      <c r="AW975" s="91"/>
      <c r="AX975" s="91"/>
      <c r="AY975" s="91"/>
      <c r="AZ975" s="91"/>
      <c r="BA975" s="91"/>
      <c r="BB975" s="91"/>
      <c r="BC975" s="91"/>
      <c r="BD975" s="91"/>
      <c r="BE975" s="91"/>
      <c r="BF975" s="91"/>
      <c r="BG975" s="91"/>
    </row>
    <row r="976" spans="1:59" ht="15.6" x14ac:dyDescent="0.3">
      <c r="A976" s="99" t="s">
        <v>88</v>
      </c>
      <c r="B976" s="100" t="str">
        <f>VLOOKUP(A976,'CENTROS DE COSTOS'!A:D,2,0)</f>
        <v>0036-0005</v>
      </c>
      <c r="C976" s="100" t="str">
        <f>VLOOKUP(A976,'CENTROS DE COSTOS'!A:D,3,0)</f>
        <v>Wompi Noroccidente</v>
      </c>
      <c r="D976" s="99">
        <v>5001</v>
      </c>
      <c r="E976" s="99">
        <v>3110291</v>
      </c>
      <c r="F976" s="99">
        <v>22431</v>
      </c>
      <c r="G976" s="100" t="s">
        <v>33</v>
      </c>
      <c r="H976" s="99" t="s">
        <v>120</v>
      </c>
      <c r="I976" s="99" t="s">
        <v>88</v>
      </c>
      <c r="J976" s="99" t="s">
        <v>6431</v>
      </c>
      <c r="K976" s="100" t="s">
        <v>1170</v>
      </c>
      <c r="L976" s="99" t="s">
        <v>8006</v>
      </c>
      <c r="M976" s="101">
        <v>46000.333333333343</v>
      </c>
      <c r="N976" s="101">
        <v>46004.500694444447</v>
      </c>
      <c r="O976" s="100" t="s">
        <v>35</v>
      </c>
      <c r="P976" s="100" t="s">
        <v>35</v>
      </c>
      <c r="Q976" s="99" t="s">
        <v>1414</v>
      </c>
      <c r="R976" s="99" t="s">
        <v>1415</v>
      </c>
      <c r="S976" s="99" t="s">
        <v>10086</v>
      </c>
      <c r="T976" s="99" t="s">
        <v>9139</v>
      </c>
      <c r="U976" s="99" t="s">
        <v>1846</v>
      </c>
      <c r="V976" s="100" t="str">
        <f>VLOOKUP(D976,TIPOLOGIA!A:F,5,0)</f>
        <v>PRINCIPAL</v>
      </c>
      <c r="W976" s="100" t="str">
        <f>VLOOKUP(D976,TIPOLOGIA!A:F,6,0)</f>
        <v>TERRESTRE</v>
      </c>
      <c r="X976" s="99" t="s">
        <v>1417</v>
      </c>
      <c r="Y976" s="99">
        <v>1</v>
      </c>
      <c r="Z976" s="102">
        <f>IF(T976="SOPORTE_TELEFÓNICO",'TARIFAS 2025'!$B$14,IF(V976="PRINCIPAL",'TARIFAS 2025'!$B$11,IF(V976="INTERMEDIA",'TARIFAS 2025'!$C$11,IF(V976="LEJANA",'TARIFAS 2025'!$D$11))))</f>
        <v>31419</v>
      </c>
      <c r="AA976" s="102">
        <f t="shared" si="15"/>
        <v>31419</v>
      </c>
      <c r="AB976" s="91"/>
      <c r="AC976" s="91"/>
      <c r="AD976" s="91"/>
      <c r="AE976" s="91"/>
      <c r="AF976" s="91"/>
      <c r="AG976" s="91"/>
      <c r="AH976" s="91"/>
      <c r="AI976" s="91"/>
      <c r="AJ976" s="91"/>
      <c r="AK976" s="91"/>
      <c r="AL976" s="91"/>
      <c r="AM976" s="91"/>
      <c r="AN976" s="91"/>
      <c r="AO976" s="91"/>
      <c r="AP976" s="91"/>
      <c r="AQ976" s="91"/>
      <c r="AR976" s="91"/>
      <c r="AS976" s="91"/>
      <c r="AT976" s="91"/>
      <c r="AU976" s="91"/>
      <c r="AV976" s="91"/>
      <c r="AW976" s="91"/>
      <c r="AX976" s="91"/>
      <c r="AY976" s="91"/>
      <c r="AZ976" s="91"/>
      <c r="BA976" s="91"/>
      <c r="BB976" s="91"/>
      <c r="BC976" s="91"/>
      <c r="BD976" s="91"/>
      <c r="BE976" s="91"/>
      <c r="BF976" s="91"/>
      <c r="BG976" s="91"/>
    </row>
    <row r="977" spans="1:59" ht="15.6" x14ac:dyDescent="0.3">
      <c r="A977" s="99" t="s">
        <v>88</v>
      </c>
      <c r="B977" s="100" t="str">
        <f>VLOOKUP(A977,'CENTROS DE COSTOS'!A:D,2,0)</f>
        <v>0036-0005</v>
      </c>
      <c r="C977" s="100" t="str">
        <f>VLOOKUP(A977,'CENTROS DE COSTOS'!A:D,3,0)</f>
        <v>Wompi Noroccidente</v>
      </c>
      <c r="D977" s="99">
        <v>5001</v>
      </c>
      <c r="E977" s="99">
        <v>3107655</v>
      </c>
      <c r="F977" s="99">
        <v>13155</v>
      </c>
      <c r="G977" s="100" t="s">
        <v>33</v>
      </c>
      <c r="H977" s="99" t="s">
        <v>120</v>
      </c>
      <c r="I977" s="99" t="s">
        <v>88</v>
      </c>
      <c r="J977" s="99" t="s">
        <v>1448</v>
      </c>
      <c r="K977" s="100" t="s">
        <v>1170</v>
      </c>
      <c r="L977" s="99" t="s">
        <v>8007</v>
      </c>
      <c r="M977" s="101">
        <v>45996.459722222222</v>
      </c>
      <c r="N977" s="101">
        <v>46004.500694444447</v>
      </c>
      <c r="O977" s="100" t="s">
        <v>35</v>
      </c>
      <c r="P977" s="100" t="s">
        <v>35</v>
      </c>
      <c r="Q977" s="99" t="s">
        <v>1414</v>
      </c>
      <c r="R977" s="99" t="s">
        <v>1415</v>
      </c>
      <c r="S977" s="99" t="s">
        <v>10087</v>
      </c>
      <c r="T977" s="99" t="s">
        <v>9139</v>
      </c>
      <c r="U977" s="99" t="s">
        <v>1845</v>
      </c>
      <c r="V977" s="100" t="str">
        <f>VLOOKUP(D977,TIPOLOGIA!A:F,5,0)</f>
        <v>PRINCIPAL</v>
      </c>
      <c r="W977" s="100" t="str">
        <f>VLOOKUP(D977,TIPOLOGIA!A:F,6,0)</f>
        <v>TERRESTRE</v>
      </c>
      <c r="X977" s="99" t="s">
        <v>1417</v>
      </c>
      <c r="Y977" s="99">
        <v>1</v>
      </c>
      <c r="Z977" s="102">
        <f>IF(T977="SOPORTE_TELEFÓNICO",'TARIFAS 2025'!$B$14,IF(V977="PRINCIPAL",'TARIFAS 2025'!$B$11,IF(V977="INTERMEDIA",'TARIFAS 2025'!$C$11,IF(V977="LEJANA",'TARIFAS 2025'!$D$11))))</f>
        <v>31419</v>
      </c>
      <c r="AA977" s="102">
        <f t="shared" si="15"/>
        <v>31419</v>
      </c>
      <c r="AB977" s="91"/>
      <c r="AC977" s="91"/>
      <c r="AD977" s="91"/>
      <c r="AE977" s="91"/>
      <c r="AF977" s="91"/>
      <c r="AG977" s="91"/>
      <c r="AH977" s="91"/>
      <c r="AI977" s="91"/>
      <c r="AJ977" s="91"/>
      <c r="AK977" s="91"/>
      <c r="AL977" s="91"/>
      <c r="AM977" s="91"/>
      <c r="AN977" s="91"/>
      <c r="AO977" s="91"/>
      <c r="AP977" s="91"/>
      <c r="AQ977" s="91"/>
      <c r="AR977" s="91"/>
      <c r="AS977" s="91"/>
      <c r="AT977" s="91"/>
      <c r="AU977" s="91"/>
      <c r="AV977" s="91"/>
      <c r="AW977" s="91"/>
      <c r="AX977" s="91"/>
      <c r="AY977" s="91"/>
      <c r="AZ977" s="91"/>
      <c r="BA977" s="91"/>
      <c r="BB977" s="91"/>
      <c r="BC977" s="91"/>
      <c r="BD977" s="91"/>
      <c r="BE977" s="91"/>
      <c r="BF977" s="91"/>
      <c r="BG977" s="91"/>
    </row>
    <row r="978" spans="1:59" ht="15.6" x14ac:dyDescent="0.3">
      <c r="A978" s="99" t="s">
        <v>89</v>
      </c>
      <c r="B978" s="100" t="str">
        <f>VLOOKUP(A978,'CENTROS DE COSTOS'!A:D,2,0)</f>
        <v>0036-0001</v>
      </c>
      <c r="C978" s="100" t="str">
        <f>VLOOKUP(A978,'CENTROS DE COSTOS'!A:D,3,0)</f>
        <v>Wompi Costa</v>
      </c>
      <c r="D978" s="99">
        <v>23001</v>
      </c>
      <c r="E978" s="99">
        <v>3105757</v>
      </c>
      <c r="F978" s="99">
        <v>53970</v>
      </c>
      <c r="G978" s="100" t="s">
        <v>33</v>
      </c>
      <c r="H978" s="99" t="s">
        <v>276</v>
      </c>
      <c r="I978" s="99" t="s">
        <v>89</v>
      </c>
      <c r="J978" s="99" t="s">
        <v>1771</v>
      </c>
      <c r="K978" s="100" t="s">
        <v>1170</v>
      </c>
      <c r="L978" s="99" t="s">
        <v>8008</v>
      </c>
      <c r="M978" s="101">
        <v>45996.348611111112</v>
      </c>
      <c r="N978" s="101">
        <v>46004.501388888893</v>
      </c>
      <c r="O978" s="100" t="s">
        <v>35</v>
      </c>
      <c r="P978" s="100" t="s">
        <v>35</v>
      </c>
      <c r="Q978" s="99" t="s">
        <v>1414</v>
      </c>
      <c r="R978" s="99" t="s">
        <v>1415</v>
      </c>
      <c r="S978" s="99" t="s">
        <v>10081</v>
      </c>
      <c r="T978" s="99" t="s">
        <v>1172</v>
      </c>
      <c r="U978" s="99" t="s">
        <v>1842</v>
      </c>
      <c r="V978" s="100" t="str">
        <f>VLOOKUP(D978,TIPOLOGIA!A:F,5,0)</f>
        <v>PRINCIPAL</v>
      </c>
      <c r="W978" s="100" t="str">
        <f>VLOOKUP(D978,TIPOLOGIA!A:F,6,0)</f>
        <v>TERRESTRE</v>
      </c>
      <c r="X978" s="99" t="s">
        <v>1209</v>
      </c>
      <c r="Y978" s="99">
        <v>1</v>
      </c>
      <c r="Z978" s="102">
        <f>IF(T978="SOPORTE_TELEFÓNICO",'TARIFAS 2025'!$B$14,IF(V978="PRINCIPAL",'TARIFAS 2025'!$B$11,IF(V978="INTERMEDIA",'TARIFAS 2025'!$C$11,IF(V978="LEJANA",'TARIFAS 2025'!$D$11))))</f>
        <v>31419</v>
      </c>
      <c r="AA978" s="102">
        <f t="shared" si="15"/>
        <v>31419</v>
      </c>
      <c r="AB978" s="91"/>
      <c r="AC978" s="91"/>
      <c r="AD978" s="91"/>
      <c r="AE978" s="91"/>
      <c r="AF978" s="91"/>
      <c r="AG978" s="91"/>
      <c r="AH978" s="91"/>
      <c r="AI978" s="91"/>
      <c r="AJ978" s="91"/>
      <c r="AK978" s="91"/>
      <c r="AL978" s="91"/>
      <c r="AM978" s="91"/>
      <c r="AN978" s="91"/>
      <c r="AO978" s="91"/>
      <c r="AP978" s="91"/>
      <c r="AQ978" s="91"/>
      <c r="AR978" s="91"/>
      <c r="AS978" s="91"/>
      <c r="AT978" s="91"/>
      <c r="AU978" s="91"/>
      <c r="AV978" s="91"/>
      <c r="AW978" s="91"/>
      <c r="AX978" s="91"/>
      <c r="AY978" s="91"/>
      <c r="AZ978" s="91"/>
      <c r="BA978" s="91"/>
      <c r="BB978" s="91"/>
      <c r="BC978" s="91"/>
      <c r="BD978" s="91"/>
      <c r="BE978" s="91"/>
      <c r="BF978" s="91"/>
      <c r="BG978" s="91"/>
    </row>
    <row r="979" spans="1:59" ht="15.6" x14ac:dyDescent="0.3">
      <c r="A979" s="99" t="s">
        <v>88</v>
      </c>
      <c r="B979" s="100" t="str">
        <f>VLOOKUP(A979,'CENTROS DE COSTOS'!A:D,2,0)</f>
        <v>0036-0005</v>
      </c>
      <c r="C979" s="100" t="str">
        <f>VLOOKUP(A979,'CENTROS DE COSTOS'!A:D,3,0)</f>
        <v>Wompi Noroccidente</v>
      </c>
      <c r="D979" s="99">
        <v>5001</v>
      </c>
      <c r="E979" s="99">
        <v>3105435</v>
      </c>
      <c r="F979" s="99">
        <v>78308</v>
      </c>
      <c r="G979" s="100" t="s">
        <v>33</v>
      </c>
      <c r="H979" s="99" t="s">
        <v>120</v>
      </c>
      <c r="I979" s="99" t="s">
        <v>88</v>
      </c>
      <c r="J979" s="99" t="s">
        <v>3773</v>
      </c>
      <c r="K979" s="100" t="s">
        <v>1170</v>
      </c>
      <c r="L979" s="99" t="s">
        <v>8009</v>
      </c>
      <c r="M979" s="101">
        <v>45996.333333333343</v>
      </c>
      <c r="N979" s="101">
        <v>46004.50277777778</v>
      </c>
      <c r="O979" s="100" t="s">
        <v>35</v>
      </c>
      <c r="P979" s="100" t="s">
        <v>35</v>
      </c>
      <c r="Q979" s="99" t="s">
        <v>1414</v>
      </c>
      <c r="R979" s="99" t="s">
        <v>1415</v>
      </c>
      <c r="S979" s="99" t="s">
        <v>10088</v>
      </c>
      <c r="T979" s="99" t="s">
        <v>9139</v>
      </c>
      <c r="U979" s="99" t="s">
        <v>1846</v>
      </c>
      <c r="V979" s="100" t="str">
        <f>VLOOKUP(D979,TIPOLOGIA!A:F,5,0)</f>
        <v>PRINCIPAL</v>
      </c>
      <c r="W979" s="100" t="str">
        <f>VLOOKUP(D979,TIPOLOGIA!A:F,6,0)</f>
        <v>TERRESTRE</v>
      </c>
      <c r="X979" s="99" t="s">
        <v>1417</v>
      </c>
      <c r="Y979" s="99">
        <v>1</v>
      </c>
      <c r="Z979" s="102">
        <f>IF(T979="SOPORTE_TELEFÓNICO",'TARIFAS 2025'!$B$14,IF(V979="PRINCIPAL",'TARIFAS 2025'!$B$11,IF(V979="INTERMEDIA",'TARIFAS 2025'!$C$11,IF(V979="LEJANA",'TARIFAS 2025'!$D$11))))</f>
        <v>31419</v>
      </c>
      <c r="AA979" s="102">
        <f t="shared" si="15"/>
        <v>31419</v>
      </c>
      <c r="AB979" s="91"/>
      <c r="AC979" s="91"/>
      <c r="AD979" s="91"/>
      <c r="AE979" s="91"/>
      <c r="AF979" s="91"/>
      <c r="AG979" s="91"/>
      <c r="AH979" s="91"/>
      <c r="AI979" s="91"/>
      <c r="AJ979" s="91"/>
      <c r="AK979" s="91"/>
      <c r="AL979" s="91"/>
      <c r="AM979" s="91"/>
      <c r="AN979" s="91"/>
      <c r="AO979" s="91"/>
      <c r="AP979" s="91"/>
      <c r="AQ979" s="91"/>
      <c r="AR979" s="91"/>
      <c r="AS979" s="91"/>
      <c r="AT979" s="91"/>
      <c r="AU979" s="91"/>
      <c r="AV979" s="91"/>
      <c r="AW979" s="91"/>
      <c r="AX979" s="91"/>
      <c r="AY979" s="91"/>
      <c r="AZ979" s="91"/>
      <c r="BA979" s="91"/>
      <c r="BB979" s="91"/>
      <c r="BC979" s="91"/>
      <c r="BD979" s="91"/>
      <c r="BE979" s="91"/>
      <c r="BF979" s="91"/>
      <c r="BG979" s="91"/>
    </row>
    <row r="980" spans="1:59" ht="15.6" x14ac:dyDescent="0.3">
      <c r="A980" s="99" t="s">
        <v>88</v>
      </c>
      <c r="B980" s="100" t="str">
        <f>VLOOKUP(A980,'CENTROS DE COSTOS'!A:D,2,0)</f>
        <v>0036-0005</v>
      </c>
      <c r="C980" s="100" t="str">
        <f>VLOOKUP(A980,'CENTROS DE COSTOS'!A:D,3,0)</f>
        <v>Wompi Noroccidente</v>
      </c>
      <c r="D980" s="99">
        <v>5266</v>
      </c>
      <c r="E980" s="99">
        <v>3103608</v>
      </c>
      <c r="F980" s="99">
        <v>72228</v>
      </c>
      <c r="G980" s="100" t="s">
        <v>33</v>
      </c>
      <c r="H980" s="99" t="s">
        <v>120</v>
      </c>
      <c r="I980" s="99" t="s">
        <v>180</v>
      </c>
      <c r="J980" s="99" t="s">
        <v>6432</v>
      </c>
      <c r="K980" s="100" t="s">
        <v>1170</v>
      </c>
      <c r="L980" s="99" t="s">
        <v>8010</v>
      </c>
      <c r="M980" s="101">
        <v>45995.569444444453</v>
      </c>
      <c r="N980" s="101">
        <v>46004.50277777778</v>
      </c>
      <c r="O980" s="100" t="s">
        <v>35</v>
      </c>
      <c r="P980" s="100" t="s">
        <v>35</v>
      </c>
      <c r="Q980" s="99" t="s">
        <v>1414</v>
      </c>
      <c r="R980" s="99" t="s">
        <v>1415</v>
      </c>
      <c r="S980" s="99" t="s">
        <v>10089</v>
      </c>
      <c r="T980" s="99" t="s">
        <v>9139</v>
      </c>
      <c r="U980" s="99" t="s">
        <v>1846</v>
      </c>
      <c r="V980" s="100" t="str">
        <f>VLOOKUP(D980,TIPOLOGIA!A:F,5,0)</f>
        <v>PRINCIPAL</v>
      </c>
      <c r="W980" s="100" t="str">
        <f>VLOOKUP(D980,TIPOLOGIA!A:F,6,0)</f>
        <v>TERRESTRE</v>
      </c>
      <c r="X980" s="99" t="s">
        <v>1417</v>
      </c>
      <c r="Y980" s="99">
        <v>1</v>
      </c>
      <c r="Z980" s="102">
        <f>IF(T980="SOPORTE_TELEFÓNICO",'TARIFAS 2025'!$B$14,IF(V980="PRINCIPAL",'TARIFAS 2025'!$B$11,IF(V980="INTERMEDIA",'TARIFAS 2025'!$C$11,IF(V980="LEJANA",'TARIFAS 2025'!$D$11))))</f>
        <v>31419</v>
      </c>
      <c r="AA980" s="102">
        <f t="shared" si="15"/>
        <v>31419</v>
      </c>
      <c r="AB980" s="91"/>
      <c r="AC980" s="91"/>
      <c r="AD980" s="91"/>
      <c r="AE980" s="91"/>
      <c r="AF980" s="91"/>
      <c r="AG980" s="91"/>
      <c r="AH980" s="91"/>
      <c r="AI980" s="91"/>
      <c r="AJ980" s="91"/>
      <c r="AK980" s="91"/>
      <c r="AL980" s="91"/>
      <c r="AM980" s="91"/>
      <c r="AN980" s="91"/>
      <c r="AO980" s="91"/>
      <c r="AP980" s="91"/>
      <c r="AQ980" s="91"/>
      <c r="AR980" s="91"/>
      <c r="AS980" s="91"/>
      <c r="AT980" s="91"/>
      <c r="AU980" s="91"/>
      <c r="AV980" s="91"/>
      <c r="AW980" s="91"/>
      <c r="AX980" s="91"/>
      <c r="AY980" s="91"/>
      <c r="AZ980" s="91"/>
      <c r="BA980" s="91"/>
      <c r="BB980" s="91"/>
      <c r="BC980" s="91"/>
      <c r="BD980" s="91"/>
      <c r="BE980" s="91"/>
      <c r="BF980" s="91"/>
      <c r="BG980" s="91"/>
    </row>
    <row r="981" spans="1:59" ht="15.6" x14ac:dyDescent="0.3">
      <c r="A981" s="99" t="s">
        <v>85</v>
      </c>
      <c r="B981" s="100" t="str">
        <f>VLOOKUP(A981,'CENTROS DE COSTOS'!A:D,2,0)</f>
        <v>0036-0006</v>
      </c>
      <c r="C981" s="100" t="str">
        <f>VLOOKUP(A981,'CENTROS DE COSTOS'!A:D,3,0)</f>
        <v>Wompi Oriente</v>
      </c>
      <c r="D981" s="99">
        <v>73001</v>
      </c>
      <c r="E981" s="99">
        <v>3105359</v>
      </c>
      <c r="F981" s="99">
        <v>68004</v>
      </c>
      <c r="G981" s="100" t="s">
        <v>33</v>
      </c>
      <c r="H981" s="99" t="s">
        <v>1056</v>
      </c>
      <c r="I981" s="99" t="s">
        <v>85</v>
      </c>
      <c r="J981" s="99" t="s">
        <v>6216</v>
      </c>
      <c r="K981" s="100" t="s">
        <v>1170</v>
      </c>
      <c r="L981" s="99" t="s">
        <v>8011</v>
      </c>
      <c r="M981" s="101">
        <v>45996.333333333343</v>
      </c>
      <c r="N981" s="101">
        <v>46004.503472222219</v>
      </c>
      <c r="O981" s="100" t="s">
        <v>35</v>
      </c>
      <c r="P981" s="100" t="s">
        <v>35</v>
      </c>
      <c r="Q981" s="99" t="s">
        <v>1414</v>
      </c>
      <c r="R981" s="99" t="s">
        <v>1415</v>
      </c>
      <c r="S981" s="99" t="s">
        <v>10090</v>
      </c>
      <c r="T981" s="99" t="s">
        <v>1172</v>
      </c>
      <c r="U981" s="99">
        <v>16</v>
      </c>
      <c r="V981" s="100" t="str">
        <f>VLOOKUP(D981,TIPOLOGIA!A:F,5,0)</f>
        <v>PRINCIPAL</v>
      </c>
      <c r="W981" s="100" t="str">
        <f>VLOOKUP(D981,TIPOLOGIA!A:F,6,0)</f>
        <v>TERRESTRE</v>
      </c>
      <c r="X981" s="99" t="s">
        <v>1308</v>
      </c>
      <c r="Y981" s="99">
        <v>1</v>
      </c>
      <c r="Z981" s="102">
        <f>IF(T981="SOPORTE_TELEFÓNICO",'TARIFAS 2025'!$B$14,IF(V981="PRINCIPAL",'TARIFAS 2025'!$B$11,IF(V981="INTERMEDIA",'TARIFAS 2025'!$C$11,IF(V981="LEJANA",'TARIFAS 2025'!$D$11))))</f>
        <v>31419</v>
      </c>
      <c r="AA981" s="102">
        <f t="shared" si="15"/>
        <v>31419</v>
      </c>
      <c r="AB981" s="91"/>
      <c r="AC981" s="91"/>
      <c r="AD981" s="91"/>
      <c r="AE981" s="91"/>
      <c r="AF981" s="91"/>
      <c r="AG981" s="91"/>
      <c r="AH981" s="91"/>
      <c r="AI981" s="91"/>
      <c r="AJ981" s="91"/>
      <c r="AK981" s="91"/>
      <c r="AL981" s="91"/>
      <c r="AM981" s="91"/>
      <c r="AN981" s="91"/>
      <c r="AO981" s="91"/>
      <c r="AP981" s="91"/>
      <c r="AQ981" s="91"/>
      <c r="AR981" s="91"/>
      <c r="AS981" s="91"/>
      <c r="AT981" s="91"/>
      <c r="AU981" s="91"/>
      <c r="AV981" s="91"/>
      <c r="AW981" s="91"/>
      <c r="AX981" s="91"/>
      <c r="AY981" s="91"/>
      <c r="AZ981" s="91"/>
      <c r="BA981" s="91"/>
      <c r="BB981" s="91"/>
      <c r="BC981" s="91"/>
      <c r="BD981" s="91"/>
      <c r="BE981" s="91"/>
      <c r="BF981" s="91"/>
      <c r="BG981" s="91"/>
    </row>
    <row r="982" spans="1:59" ht="15.6" x14ac:dyDescent="0.3">
      <c r="A982" s="99" t="s">
        <v>88</v>
      </c>
      <c r="B982" s="100" t="str">
        <f>VLOOKUP(A982,'CENTROS DE COSTOS'!A:D,2,0)</f>
        <v>0036-0005</v>
      </c>
      <c r="C982" s="100" t="str">
        <f>VLOOKUP(A982,'CENTROS DE COSTOS'!A:D,3,0)</f>
        <v>Wompi Noroccidente</v>
      </c>
      <c r="D982" s="99">
        <v>5001</v>
      </c>
      <c r="E982" s="99">
        <v>3101863</v>
      </c>
      <c r="F982" s="99">
        <v>30733</v>
      </c>
      <c r="G982" s="100" t="s">
        <v>33</v>
      </c>
      <c r="H982" s="99" t="s">
        <v>120</v>
      </c>
      <c r="I982" s="99" t="s">
        <v>88</v>
      </c>
      <c r="J982" s="99" t="s">
        <v>2091</v>
      </c>
      <c r="K982" s="100" t="s">
        <v>1170</v>
      </c>
      <c r="L982" s="99" t="s">
        <v>8012</v>
      </c>
      <c r="M982" s="101">
        <v>45995.420138888891</v>
      </c>
      <c r="N982" s="101">
        <v>46004.504861111112</v>
      </c>
      <c r="O982" s="100" t="s">
        <v>35</v>
      </c>
      <c r="P982" s="100" t="s">
        <v>35</v>
      </c>
      <c r="Q982" s="99" t="s">
        <v>1414</v>
      </c>
      <c r="R982" s="99" t="s">
        <v>1415</v>
      </c>
      <c r="S982" s="99" t="s">
        <v>10091</v>
      </c>
      <c r="T982" s="99" t="s">
        <v>9139</v>
      </c>
      <c r="U982" s="99" t="s">
        <v>1845</v>
      </c>
      <c r="V982" s="100" t="str">
        <f>VLOOKUP(D982,TIPOLOGIA!A:F,5,0)</f>
        <v>PRINCIPAL</v>
      </c>
      <c r="W982" s="100" t="str">
        <f>VLOOKUP(D982,TIPOLOGIA!A:F,6,0)</f>
        <v>TERRESTRE</v>
      </c>
      <c r="X982" s="99" t="s">
        <v>1417</v>
      </c>
      <c r="Y982" s="99">
        <v>1</v>
      </c>
      <c r="Z982" s="102">
        <f>IF(T982="SOPORTE_TELEFÓNICO",'TARIFAS 2025'!$B$14,IF(V982="PRINCIPAL",'TARIFAS 2025'!$B$11,IF(V982="INTERMEDIA",'TARIFAS 2025'!$C$11,IF(V982="LEJANA",'TARIFAS 2025'!$D$11))))</f>
        <v>31419</v>
      </c>
      <c r="AA982" s="102">
        <f t="shared" si="15"/>
        <v>31419</v>
      </c>
      <c r="AB982" s="91"/>
      <c r="AC982" s="91"/>
      <c r="AD982" s="91"/>
      <c r="AE982" s="91"/>
      <c r="AF982" s="91"/>
      <c r="AG982" s="91"/>
      <c r="AH982" s="91"/>
      <c r="AI982" s="91"/>
      <c r="AJ982" s="91"/>
      <c r="AK982" s="91"/>
      <c r="AL982" s="91"/>
      <c r="AM982" s="91"/>
      <c r="AN982" s="91"/>
      <c r="AO982" s="91"/>
      <c r="AP982" s="91"/>
      <c r="AQ982" s="91"/>
      <c r="AR982" s="91"/>
      <c r="AS982" s="91"/>
      <c r="AT982" s="91"/>
      <c r="AU982" s="91"/>
      <c r="AV982" s="91"/>
      <c r="AW982" s="91"/>
      <c r="AX982" s="91"/>
      <c r="AY982" s="91"/>
      <c r="AZ982" s="91"/>
      <c r="BA982" s="91"/>
      <c r="BB982" s="91"/>
      <c r="BC982" s="91"/>
      <c r="BD982" s="91"/>
      <c r="BE982" s="91"/>
      <c r="BF982" s="91"/>
      <c r="BG982" s="91"/>
    </row>
    <row r="983" spans="1:59" ht="15.6" x14ac:dyDescent="0.3">
      <c r="A983" s="99" t="s">
        <v>85</v>
      </c>
      <c r="B983" s="100" t="str">
        <f>VLOOKUP(A983,'CENTROS DE COSTOS'!A:D,2,0)</f>
        <v>0036-0006</v>
      </c>
      <c r="C983" s="100" t="str">
        <f>VLOOKUP(A983,'CENTROS DE COSTOS'!A:D,3,0)</f>
        <v>Wompi Oriente</v>
      </c>
      <c r="D983" s="99">
        <v>73001</v>
      </c>
      <c r="E983" s="99">
        <v>3105335</v>
      </c>
      <c r="F983" s="99">
        <v>75098</v>
      </c>
      <c r="G983" s="100" t="s">
        <v>33</v>
      </c>
      <c r="H983" s="99" t="s">
        <v>1056</v>
      </c>
      <c r="I983" s="99" t="s">
        <v>85</v>
      </c>
      <c r="J983" s="99" t="s">
        <v>6433</v>
      </c>
      <c r="K983" s="100" t="s">
        <v>1170</v>
      </c>
      <c r="L983" s="99" t="s">
        <v>8013</v>
      </c>
      <c r="M983" s="101">
        <v>45996.333333333343</v>
      </c>
      <c r="N983" s="101">
        <v>46004.513194444437</v>
      </c>
      <c r="O983" s="100" t="s">
        <v>35</v>
      </c>
      <c r="P983" s="100" t="s">
        <v>35</v>
      </c>
      <c r="Q983" s="99" t="s">
        <v>1414</v>
      </c>
      <c r="R983" s="99" t="s">
        <v>1415</v>
      </c>
      <c r="S983" s="99" t="s">
        <v>10073</v>
      </c>
      <c r="T983" s="99" t="s">
        <v>1172</v>
      </c>
      <c r="U983" s="99" t="s">
        <v>1844</v>
      </c>
      <c r="V983" s="100" t="str">
        <f>VLOOKUP(D983,TIPOLOGIA!A:F,5,0)</f>
        <v>PRINCIPAL</v>
      </c>
      <c r="W983" s="100" t="str">
        <f>VLOOKUP(D983,TIPOLOGIA!A:F,6,0)</f>
        <v>TERRESTRE</v>
      </c>
      <c r="X983" s="99" t="s">
        <v>1308</v>
      </c>
      <c r="Y983" s="99">
        <v>1</v>
      </c>
      <c r="Z983" s="102">
        <f>IF(T983="SOPORTE_TELEFÓNICO",'TARIFAS 2025'!$B$14,IF(V983="PRINCIPAL",'TARIFAS 2025'!$B$11,IF(V983="INTERMEDIA",'TARIFAS 2025'!$C$11,IF(V983="LEJANA",'TARIFAS 2025'!$D$11))))</f>
        <v>31419</v>
      </c>
      <c r="AA983" s="102">
        <f t="shared" si="15"/>
        <v>31419</v>
      </c>
      <c r="AB983" s="91"/>
      <c r="AC983" s="91"/>
      <c r="AD983" s="91"/>
      <c r="AE983" s="91"/>
      <c r="AF983" s="91"/>
      <c r="AG983" s="91"/>
      <c r="AH983" s="91"/>
      <c r="AI983" s="91"/>
      <c r="AJ983" s="91"/>
      <c r="AK983" s="91"/>
      <c r="AL983" s="91"/>
      <c r="AM983" s="91"/>
      <c r="AN983" s="91"/>
      <c r="AO983" s="91"/>
      <c r="AP983" s="91"/>
      <c r="AQ983" s="91"/>
      <c r="AR983" s="91"/>
      <c r="AS983" s="91"/>
      <c r="AT983" s="91"/>
      <c r="AU983" s="91"/>
      <c r="AV983" s="91"/>
      <c r="AW983" s="91"/>
      <c r="AX983" s="91"/>
      <c r="AY983" s="91"/>
      <c r="AZ983" s="91"/>
      <c r="BA983" s="91"/>
      <c r="BB983" s="91"/>
      <c r="BC983" s="91"/>
      <c r="BD983" s="91"/>
      <c r="BE983" s="91"/>
      <c r="BF983" s="91"/>
      <c r="BG983" s="91"/>
    </row>
    <row r="984" spans="1:59" ht="15.6" x14ac:dyDescent="0.3">
      <c r="A984" s="99" t="s">
        <v>85</v>
      </c>
      <c r="B984" s="100" t="str">
        <f>VLOOKUP(A984,'CENTROS DE COSTOS'!A:D,2,0)</f>
        <v>0036-0006</v>
      </c>
      <c r="C984" s="100" t="str">
        <f>VLOOKUP(A984,'CENTROS DE COSTOS'!A:D,3,0)</f>
        <v>Wompi Oriente</v>
      </c>
      <c r="D984" s="99">
        <v>73001</v>
      </c>
      <c r="E984" s="99">
        <v>3106474</v>
      </c>
      <c r="F984" s="99">
        <v>67622</v>
      </c>
      <c r="G984" s="100" t="s">
        <v>33</v>
      </c>
      <c r="H984" s="99" t="s">
        <v>1056</v>
      </c>
      <c r="I984" s="99" t="s">
        <v>85</v>
      </c>
      <c r="J984" s="99" t="s">
        <v>3600</v>
      </c>
      <c r="K984" s="100" t="s">
        <v>1170</v>
      </c>
      <c r="L984" s="99" t="s">
        <v>8014</v>
      </c>
      <c r="M984" s="101">
        <v>45996.393750000003</v>
      </c>
      <c r="N984" s="101">
        <v>46004.515972222223</v>
      </c>
      <c r="O984" s="100" t="s">
        <v>35</v>
      </c>
      <c r="P984" s="100" t="s">
        <v>35</v>
      </c>
      <c r="Q984" s="99" t="s">
        <v>1414</v>
      </c>
      <c r="R984" s="99" t="s">
        <v>1415</v>
      </c>
      <c r="S984" s="99" t="s">
        <v>10092</v>
      </c>
      <c r="T984" s="99" t="s">
        <v>1172</v>
      </c>
      <c r="U984" s="99" t="s">
        <v>1847</v>
      </c>
      <c r="V984" s="100" t="str">
        <f>VLOOKUP(D984,TIPOLOGIA!A:F,5,0)</f>
        <v>PRINCIPAL</v>
      </c>
      <c r="W984" s="100" t="str">
        <f>VLOOKUP(D984,TIPOLOGIA!A:F,6,0)</f>
        <v>TERRESTRE</v>
      </c>
      <c r="X984" s="99" t="s">
        <v>1308</v>
      </c>
      <c r="Y984" s="99">
        <v>1</v>
      </c>
      <c r="Z984" s="102">
        <f>IF(T984="SOPORTE_TELEFÓNICO",'TARIFAS 2025'!$B$14,IF(V984="PRINCIPAL",'TARIFAS 2025'!$B$11,IF(V984="INTERMEDIA",'TARIFAS 2025'!$C$11,IF(V984="LEJANA",'TARIFAS 2025'!$D$11))))</f>
        <v>31419</v>
      </c>
      <c r="AA984" s="102">
        <f t="shared" si="15"/>
        <v>31419</v>
      </c>
      <c r="AB984" s="91"/>
      <c r="AC984" s="91"/>
      <c r="AD984" s="91"/>
      <c r="AE984" s="91"/>
      <c r="AF984" s="91"/>
      <c r="AG984" s="91"/>
      <c r="AH984" s="91"/>
      <c r="AI984" s="91"/>
      <c r="AJ984" s="91"/>
      <c r="AK984" s="91"/>
      <c r="AL984" s="91"/>
      <c r="AM984" s="91"/>
      <c r="AN984" s="91"/>
      <c r="AO984" s="91"/>
      <c r="AP984" s="91"/>
      <c r="AQ984" s="91"/>
      <c r="AR984" s="91"/>
      <c r="AS984" s="91"/>
      <c r="AT984" s="91"/>
      <c r="AU984" s="91"/>
      <c r="AV984" s="91"/>
      <c r="AW984" s="91"/>
      <c r="AX984" s="91"/>
      <c r="AY984" s="91"/>
      <c r="AZ984" s="91"/>
      <c r="BA984" s="91"/>
      <c r="BB984" s="91"/>
      <c r="BC984" s="91"/>
      <c r="BD984" s="91"/>
      <c r="BE984" s="91"/>
      <c r="BF984" s="91"/>
      <c r="BG984" s="91"/>
    </row>
    <row r="985" spans="1:59" ht="15.6" x14ac:dyDescent="0.3">
      <c r="A985" s="99" t="s">
        <v>71</v>
      </c>
      <c r="B985" s="100" t="str">
        <f>VLOOKUP(A985,'CENTROS DE COSTOS'!A:D,2,0)</f>
        <v>0036-0004</v>
      </c>
      <c r="C985" s="100" t="str">
        <f>VLOOKUP(A985,'CENTROS DE COSTOS'!A:D,3,0)</f>
        <v>Wompi Centro</v>
      </c>
      <c r="D985" s="99">
        <v>11001</v>
      </c>
      <c r="E985" s="99">
        <v>3130464</v>
      </c>
      <c r="F985" s="99">
        <v>78373</v>
      </c>
      <c r="G985" s="100" t="s">
        <v>33</v>
      </c>
      <c r="H985" s="99" t="s">
        <v>618</v>
      </c>
      <c r="I985" s="99" t="s">
        <v>71</v>
      </c>
      <c r="J985" s="99" t="s">
        <v>6434</v>
      </c>
      <c r="K985" s="100" t="s">
        <v>1170</v>
      </c>
      <c r="L985" s="99" t="s">
        <v>8015</v>
      </c>
      <c r="M985" s="101">
        <v>46003.361111111109</v>
      </c>
      <c r="N985" s="101">
        <v>46004.522222222222</v>
      </c>
      <c r="O985" s="100" t="s">
        <v>35</v>
      </c>
      <c r="P985" s="100" t="s">
        <v>35</v>
      </c>
      <c r="Q985" s="99" t="s">
        <v>1414</v>
      </c>
      <c r="R985" s="99" t="s">
        <v>1415</v>
      </c>
      <c r="S985" s="99" t="s">
        <v>10093</v>
      </c>
      <c r="T985" s="99" t="s">
        <v>1172</v>
      </c>
      <c r="U985" s="99" t="s">
        <v>1846</v>
      </c>
      <c r="V985" s="100" t="str">
        <f>VLOOKUP(D985,TIPOLOGIA!A:F,5,0)</f>
        <v>PRINCIPAL</v>
      </c>
      <c r="W985" s="100" t="str">
        <f>VLOOKUP(D985,TIPOLOGIA!A:F,6,0)</f>
        <v>TERRESTRE</v>
      </c>
      <c r="X985" s="99" t="s">
        <v>1191</v>
      </c>
      <c r="Y985" s="99">
        <v>1</v>
      </c>
      <c r="Z985" s="102">
        <f>IF(T985="SOPORTE_TELEFÓNICO",'TARIFAS 2025'!$B$14,IF(V985="PRINCIPAL",'TARIFAS 2025'!$B$11,IF(V985="INTERMEDIA",'TARIFAS 2025'!$C$11,IF(V985="LEJANA",'TARIFAS 2025'!$D$11))))</f>
        <v>31419</v>
      </c>
      <c r="AA985" s="102">
        <f t="shared" si="15"/>
        <v>31419</v>
      </c>
      <c r="AB985" s="91"/>
      <c r="AC985" s="91"/>
      <c r="AD985" s="91"/>
      <c r="AE985" s="91"/>
      <c r="AF985" s="91"/>
      <c r="AG985" s="91"/>
      <c r="AH985" s="91"/>
      <c r="AI985" s="91"/>
      <c r="AJ985" s="91"/>
      <c r="AK985" s="91"/>
      <c r="AL985" s="91"/>
      <c r="AM985" s="91"/>
      <c r="AN985" s="91"/>
      <c r="AO985" s="91"/>
      <c r="AP985" s="91"/>
      <c r="AQ985" s="91"/>
      <c r="AR985" s="91"/>
      <c r="AS985" s="91"/>
      <c r="AT985" s="91"/>
      <c r="AU985" s="91"/>
      <c r="AV985" s="91"/>
      <c r="AW985" s="91"/>
      <c r="AX985" s="91"/>
      <c r="AY985" s="91"/>
      <c r="AZ985" s="91"/>
      <c r="BA985" s="91"/>
      <c r="BB985" s="91"/>
      <c r="BC985" s="91"/>
      <c r="BD985" s="91"/>
      <c r="BE985" s="91"/>
      <c r="BF985" s="91"/>
      <c r="BG985" s="91"/>
    </row>
    <row r="986" spans="1:59" ht="15.6" x14ac:dyDescent="0.3">
      <c r="A986" s="99" t="s">
        <v>89</v>
      </c>
      <c r="B986" s="100" t="str">
        <f>VLOOKUP(A986,'CENTROS DE COSTOS'!A:D,2,0)</f>
        <v>0036-0001</v>
      </c>
      <c r="C986" s="100" t="str">
        <f>VLOOKUP(A986,'CENTROS DE COSTOS'!A:D,3,0)</f>
        <v>Wompi Costa</v>
      </c>
      <c r="D986" s="99">
        <v>23001</v>
      </c>
      <c r="E986" s="99">
        <v>3112512</v>
      </c>
      <c r="F986" s="99">
        <v>41552</v>
      </c>
      <c r="G986" s="100" t="s">
        <v>33</v>
      </c>
      <c r="H986" s="99" t="s">
        <v>276</v>
      </c>
      <c r="I986" s="99" t="s">
        <v>89</v>
      </c>
      <c r="J986" s="99" t="s">
        <v>2023</v>
      </c>
      <c r="K986" s="100" t="s">
        <v>1170</v>
      </c>
      <c r="L986" s="99" t="s">
        <v>8016</v>
      </c>
      <c r="M986" s="101">
        <v>46000.333333333343</v>
      </c>
      <c r="N986" s="101">
        <v>46004.524305555547</v>
      </c>
      <c r="O986" s="100" t="s">
        <v>35</v>
      </c>
      <c r="P986" s="100" t="s">
        <v>35</v>
      </c>
      <c r="Q986" s="99" t="s">
        <v>1414</v>
      </c>
      <c r="R986" s="99" t="s">
        <v>1415</v>
      </c>
      <c r="S986" s="99" t="s">
        <v>10094</v>
      </c>
      <c r="T986" s="99" t="s">
        <v>1172</v>
      </c>
      <c r="U986" s="99" t="s">
        <v>1845</v>
      </c>
      <c r="V986" s="100" t="str">
        <f>VLOOKUP(D986,TIPOLOGIA!A:F,5,0)</f>
        <v>PRINCIPAL</v>
      </c>
      <c r="W986" s="100" t="str">
        <f>VLOOKUP(D986,TIPOLOGIA!A:F,6,0)</f>
        <v>TERRESTRE</v>
      </c>
      <c r="X986" s="99" t="s">
        <v>1209</v>
      </c>
      <c r="Y986" s="99">
        <v>1</v>
      </c>
      <c r="Z986" s="102">
        <f>IF(T986="SOPORTE_TELEFÓNICO",'TARIFAS 2025'!$B$14,IF(V986="PRINCIPAL",'TARIFAS 2025'!$B$11,IF(V986="INTERMEDIA",'TARIFAS 2025'!$C$11,IF(V986="LEJANA",'TARIFAS 2025'!$D$11))))</f>
        <v>31419</v>
      </c>
      <c r="AA986" s="102">
        <f t="shared" si="15"/>
        <v>31419</v>
      </c>
      <c r="AB986" s="91"/>
      <c r="AC986" s="91"/>
      <c r="AD986" s="91"/>
      <c r="AE986" s="91"/>
      <c r="AF986" s="91"/>
      <c r="AG986" s="91"/>
      <c r="AH986" s="91"/>
      <c r="AI986" s="91"/>
      <c r="AJ986" s="91"/>
      <c r="AK986" s="91"/>
      <c r="AL986" s="91"/>
      <c r="AM986" s="91"/>
      <c r="AN986" s="91"/>
      <c r="AO986" s="91"/>
      <c r="AP986" s="91"/>
      <c r="AQ986" s="91"/>
      <c r="AR986" s="91"/>
      <c r="AS986" s="91"/>
      <c r="AT986" s="91"/>
      <c r="AU986" s="91"/>
      <c r="AV986" s="91"/>
      <c r="AW986" s="91"/>
      <c r="AX986" s="91"/>
      <c r="AY986" s="91"/>
      <c r="AZ986" s="91"/>
      <c r="BA986" s="91"/>
      <c r="BB986" s="91"/>
      <c r="BC986" s="91"/>
      <c r="BD986" s="91"/>
      <c r="BE986" s="91"/>
      <c r="BF986" s="91"/>
      <c r="BG986" s="91"/>
    </row>
    <row r="987" spans="1:59" ht="15.6" x14ac:dyDescent="0.3">
      <c r="A987" s="99" t="s">
        <v>71</v>
      </c>
      <c r="B987" s="100" t="str">
        <f>VLOOKUP(A987,'CENTROS DE COSTOS'!A:D,2,0)</f>
        <v>0036-0004</v>
      </c>
      <c r="C987" s="100" t="str">
        <f>VLOOKUP(A987,'CENTROS DE COSTOS'!A:D,3,0)</f>
        <v>Wompi Centro</v>
      </c>
      <c r="D987" s="99">
        <v>11001</v>
      </c>
      <c r="E987" s="99">
        <v>3126353</v>
      </c>
      <c r="F987" s="99">
        <v>38447</v>
      </c>
      <c r="G987" s="100" t="s">
        <v>33</v>
      </c>
      <c r="H987" s="99" t="s">
        <v>618</v>
      </c>
      <c r="I987" s="99" t="s">
        <v>71</v>
      </c>
      <c r="J987" s="99" t="s">
        <v>6435</v>
      </c>
      <c r="K987" s="100" t="s">
        <v>1170</v>
      </c>
      <c r="L987" s="99" t="s">
        <v>8017</v>
      </c>
      <c r="M987" s="101">
        <v>46002.425000000003</v>
      </c>
      <c r="N987" s="101">
        <v>46004.55</v>
      </c>
      <c r="O987" s="100" t="s">
        <v>35</v>
      </c>
      <c r="P987" s="100" t="s">
        <v>35</v>
      </c>
      <c r="Q987" s="99" t="s">
        <v>1414</v>
      </c>
      <c r="R987" s="99" t="s">
        <v>1415</v>
      </c>
      <c r="S987" s="99" t="s">
        <v>10095</v>
      </c>
      <c r="T987" s="99" t="s">
        <v>1172</v>
      </c>
      <c r="U987" s="99" t="s">
        <v>1844</v>
      </c>
      <c r="V987" s="100" t="str">
        <f>VLOOKUP(D987,TIPOLOGIA!A:F,5,0)</f>
        <v>PRINCIPAL</v>
      </c>
      <c r="W987" s="100" t="str">
        <f>VLOOKUP(D987,TIPOLOGIA!A:F,6,0)</f>
        <v>TERRESTRE</v>
      </c>
      <c r="X987" s="99" t="s">
        <v>1216</v>
      </c>
      <c r="Y987" s="99">
        <v>1</v>
      </c>
      <c r="Z987" s="102">
        <f>IF(T987="SOPORTE_TELEFÓNICO",'TARIFAS 2025'!$B$14,IF(V987="PRINCIPAL",'TARIFAS 2025'!$B$11,IF(V987="INTERMEDIA",'TARIFAS 2025'!$C$11,IF(V987="LEJANA",'TARIFAS 2025'!$D$11))))</f>
        <v>31419</v>
      </c>
      <c r="AA987" s="102">
        <f t="shared" si="15"/>
        <v>31419</v>
      </c>
      <c r="AB987" s="91"/>
      <c r="AC987" s="91"/>
      <c r="AD987" s="91"/>
      <c r="AE987" s="91"/>
      <c r="AF987" s="91"/>
      <c r="AG987" s="91"/>
      <c r="AH987" s="91"/>
      <c r="AI987" s="91"/>
      <c r="AJ987" s="91"/>
      <c r="AK987" s="91"/>
      <c r="AL987" s="91"/>
      <c r="AM987" s="91"/>
      <c r="AN987" s="91"/>
      <c r="AO987" s="91"/>
      <c r="AP987" s="91"/>
      <c r="AQ987" s="91"/>
      <c r="AR987" s="91"/>
      <c r="AS987" s="91"/>
      <c r="AT987" s="91"/>
      <c r="AU987" s="91"/>
      <c r="AV987" s="91"/>
      <c r="AW987" s="91"/>
      <c r="AX987" s="91"/>
      <c r="AY987" s="91"/>
      <c r="AZ987" s="91"/>
      <c r="BA987" s="91"/>
      <c r="BB987" s="91"/>
      <c r="BC987" s="91"/>
      <c r="BD987" s="91"/>
      <c r="BE987" s="91"/>
      <c r="BF987" s="91"/>
      <c r="BG987" s="91"/>
    </row>
    <row r="988" spans="1:59" ht="15.6" x14ac:dyDescent="0.3">
      <c r="A988" s="99" t="s">
        <v>77</v>
      </c>
      <c r="B988" s="100" t="str">
        <f>VLOOKUP(A988,'CENTROS DE COSTOS'!A:D,2,0)</f>
        <v>0036-0003</v>
      </c>
      <c r="C988" s="100" t="str">
        <f>VLOOKUP(A988,'CENTROS DE COSTOS'!A:D,3,0)</f>
        <v>Wompi Suroccidente</v>
      </c>
      <c r="D988" s="99">
        <v>76001</v>
      </c>
      <c r="E988" s="99">
        <v>3127308</v>
      </c>
      <c r="F988" s="99">
        <v>76112</v>
      </c>
      <c r="G988" s="100" t="s">
        <v>33</v>
      </c>
      <c r="H988" s="99" t="s">
        <v>1101</v>
      </c>
      <c r="I988" s="99" t="s">
        <v>77</v>
      </c>
      <c r="J988" s="99" t="s">
        <v>6436</v>
      </c>
      <c r="K988" s="100" t="s">
        <v>1170</v>
      </c>
      <c r="L988" s="99" t="s">
        <v>8018</v>
      </c>
      <c r="M988" s="101">
        <v>46002.481249999997</v>
      </c>
      <c r="N988" s="101">
        <v>46004.55972222222</v>
      </c>
      <c r="O988" s="100" t="s">
        <v>35</v>
      </c>
      <c r="P988" s="100" t="s">
        <v>35</v>
      </c>
      <c r="Q988" s="99" t="s">
        <v>1414</v>
      </c>
      <c r="R988" s="99" t="s">
        <v>1415</v>
      </c>
      <c r="S988" s="99" t="s">
        <v>10096</v>
      </c>
      <c r="T988" s="99" t="s">
        <v>1172</v>
      </c>
      <c r="U988" s="99" t="s">
        <v>1847</v>
      </c>
      <c r="V988" s="100" t="str">
        <f>VLOOKUP(D988,TIPOLOGIA!A:F,5,0)</f>
        <v>PRINCIPAL</v>
      </c>
      <c r="W988" s="100" t="str">
        <f>VLOOKUP(D988,TIPOLOGIA!A:F,6,0)</f>
        <v>TERRESTRE</v>
      </c>
      <c r="X988" s="99" t="s">
        <v>1235</v>
      </c>
      <c r="Y988" s="99">
        <v>1</v>
      </c>
      <c r="Z988" s="102">
        <f>IF(T988="SOPORTE_TELEFÓNICO",'TARIFAS 2025'!$B$14,IF(V988="PRINCIPAL",'TARIFAS 2025'!$B$11,IF(V988="INTERMEDIA",'TARIFAS 2025'!$C$11,IF(V988="LEJANA",'TARIFAS 2025'!$D$11))))</f>
        <v>31419</v>
      </c>
      <c r="AA988" s="102">
        <f t="shared" si="15"/>
        <v>31419</v>
      </c>
      <c r="AB988" s="91"/>
      <c r="AC988" s="91"/>
      <c r="AD988" s="91"/>
      <c r="AE988" s="91"/>
      <c r="AF988" s="91"/>
      <c r="AG988" s="91"/>
      <c r="AH988" s="91"/>
      <c r="AI988" s="91"/>
      <c r="AJ988" s="91"/>
      <c r="AK988" s="91"/>
      <c r="AL988" s="91"/>
      <c r="AM988" s="91"/>
      <c r="AN988" s="91"/>
      <c r="AO988" s="91"/>
      <c r="AP988" s="91"/>
      <c r="AQ988" s="91"/>
      <c r="AR988" s="91"/>
      <c r="AS988" s="91"/>
      <c r="AT988" s="91"/>
      <c r="AU988" s="91"/>
      <c r="AV988" s="91"/>
      <c r="AW988" s="91"/>
      <c r="AX988" s="91"/>
      <c r="AY988" s="91"/>
      <c r="AZ988" s="91"/>
      <c r="BA988" s="91"/>
      <c r="BB988" s="91"/>
      <c r="BC988" s="91"/>
      <c r="BD988" s="91"/>
      <c r="BE988" s="91"/>
      <c r="BF988" s="91"/>
      <c r="BG988" s="91"/>
    </row>
    <row r="989" spans="1:59" ht="15.6" x14ac:dyDescent="0.3">
      <c r="A989" s="99" t="s">
        <v>68</v>
      </c>
      <c r="B989" s="100" t="str">
        <f>VLOOKUP(A989,'CENTROS DE COSTOS'!A:D,2,0)</f>
        <v>0036-0001</v>
      </c>
      <c r="C989" s="100" t="str">
        <f>VLOOKUP(A989,'CENTROS DE COSTOS'!A:D,3,0)</f>
        <v>Wompi Costa</v>
      </c>
      <c r="D989" s="99">
        <v>8001</v>
      </c>
      <c r="E989" s="99">
        <v>3110231</v>
      </c>
      <c r="F989" s="99">
        <v>73313</v>
      </c>
      <c r="G989" s="100" t="s">
        <v>33</v>
      </c>
      <c r="H989" s="99" t="s">
        <v>253</v>
      </c>
      <c r="I989" s="99" t="s">
        <v>68</v>
      </c>
      <c r="J989" s="99" t="s">
        <v>6437</v>
      </c>
      <c r="K989" s="100" t="s">
        <v>1170</v>
      </c>
      <c r="L989" s="99" t="s">
        <v>8019</v>
      </c>
      <c r="M989" s="101">
        <v>46000.333333333343</v>
      </c>
      <c r="N989" s="101">
        <v>46004.563194444447</v>
      </c>
      <c r="O989" s="100" t="s">
        <v>35</v>
      </c>
      <c r="P989" s="100" t="s">
        <v>35</v>
      </c>
      <c r="Q989" s="99" t="s">
        <v>1414</v>
      </c>
      <c r="R989" s="99" t="s">
        <v>1415</v>
      </c>
      <c r="S989" s="99" t="s">
        <v>10097</v>
      </c>
      <c r="T989" s="99" t="s">
        <v>1172</v>
      </c>
      <c r="U989" s="99" t="s">
        <v>1846</v>
      </c>
      <c r="V989" s="100" t="str">
        <f>VLOOKUP(D989,TIPOLOGIA!A:F,5,0)</f>
        <v>PRINCIPAL</v>
      </c>
      <c r="W989" s="100" t="str">
        <f>VLOOKUP(D989,TIPOLOGIA!A:F,6,0)</f>
        <v>TERRESTRE</v>
      </c>
      <c r="X989" s="99" t="s">
        <v>1325</v>
      </c>
      <c r="Y989" s="99">
        <v>1</v>
      </c>
      <c r="Z989" s="102">
        <f>IF(T989="SOPORTE_TELEFÓNICO",'TARIFAS 2025'!$B$14,IF(V989="PRINCIPAL",'TARIFAS 2025'!$B$11,IF(V989="INTERMEDIA",'TARIFAS 2025'!$C$11,IF(V989="LEJANA",'TARIFAS 2025'!$D$11))))</f>
        <v>31419</v>
      </c>
      <c r="AA989" s="102">
        <f t="shared" si="15"/>
        <v>31419</v>
      </c>
      <c r="AB989" s="91"/>
      <c r="AC989" s="91"/>
      <c r="AD989" s="91"/>
      <c r="AE989" s="91"/>
      <c r="AF989" s="91"/>
      <c r="AG989" s="91"/>
      <c r="AH989" s="91"/>
      <c r="AI989" s="91"/>
      <c r="AJ989" s="91"/>
      <c r="AK989" s="91"/>
      <c r="AL989" s="91"/>
      <c r="AM989" s="91"/>
      <c r="AN989" s="91"/>
      <c r="AO989" s="91"/>
      <c r="AP989" s="91"/>
      <c r="AQ989" s="91"/>
      <c r="AR989" s="91"/>
      <c r="AS989" s="91"/>
      <c r="AT989" s="91"/>
      <c r="AU989" s="91"/>
      <c r="AV989" s="91"/>
      <c r="AW989" s="91"/>
      <c r="AX989" s="91"/>
      <c r="AY989" s="91"/>
      <c r="AZ989" s="91"/>
      <c r="BA989" s="91"/>
      <c r="BB989" s="91"/>
      <c r="BC989" s="91"/>
      <c r="BD989" s="91"/>
      <c r="BE989" s="91"/>
      <c r="BF989" s="91"/>
      <c r="BG989" s="91"/>
    </row>
    <row r="990" spans="1:59" ht="15.6" x14ac:dyDescent="0.3">
      <c r="A990" s="99" t="s">
        <v>68</v>
      </c>
      <c r="B990" s="100" t="str">
        <f>VLOOKUP(A990,'CENTROS DE COSTOS'!A:D,2,0)</f>
        <v>0036-0001</v>
      </c>
      <c r="C990" s="100" t="str">
        <f>VLOOKUP(A990,'CENTROS DE COSTOS'!A:D,3,0)</f>
        <v>Wompi Costa</v>
      </c>
      <c r="D990" s="99">
        <v>8758</v>
      </c>
      <c r="E990" s="99">
        <v>3113899</v>
      </c>
      <c r="F990" s="99">
        <v>69551</v>
      </c>
      <c r="G990" s="100" t="s">
        <v>33</v>
      </c>
      <c r="H990" s="99" t="s">
        <v>253</v>
      </c>
      <c r="I990" s="99" t="s">
        <v>270</v>
      </c>
      <c r="J990" s="99" t="s">
        <v>1868</v>
      </c>
      <c r="K990" s="100" t="s">
        <v>1170</v>
      </c>
      <c r="L990" s="99" t="s">
        <v>8020</v>
      </c>
      <c r="M990" s="101">
        <v>46000.404166666667</v>
      </c>
      <c r="N990" s="101">
        <v>46004.601388888892</v>
      </c>
      <c r="O990" s="100" t="s">
        <v>35</v>
      </c>
      <c r="P990" s="100" t="s">
        <v>35</v>
      </c>
      <c r="Q990" s="99" t="s">
        <v>1414</v>
      </c>
      <c r="R990" s="99" t="s">
        <v>1415</v>
      </c>
      <c r="S990" s="99" t="s">
        <v>10098</v>
      </c>
      <c r="T990" s="99" t="s">
        <v>1172</v>
      </c>
      <c r="U990" s="99" t="s">
        <v>1848</v>
      </c>
      <c r="V990" s="100" t="str">
        <f>VLOOKUP(D990,TIPOLOGIA!A:F,5,0)</f>
        <v>PRINCIPAL</v>
      </c>
      <c r="W990" s="100" t="str">
        <f>VLOOKUP(D990,TIPOLOGIA!A:F,6,0)</f>
        <v>TERRESTRE</v>
      </c>
      <c r="X990" s="99" t="s">
        <v>1353</v>
      </c>
      <c r="Y990" s="99">
        <v>1</v>
      </c>
      <c r="Z990" s="102">
        <f>IF(T990="SOPORTE_TELEFÓNICO",'TARIFAS 2025'!$B$14,IF(V990="PRINCIPAL",'TARIFAS 2025'!$B$11,IF(V990="INTERMEDIA",'TARIFAS 2025'!$C$11,IF(V990="LEJANA",'TARIFAS 2025'!$D$11))))</f>
        <v>31419</v>
      </c>
      <c r="AA990" s="102">
        <f t="shared" si="15"/>
        <v>31419</v>
      </c>
      <c r="AB990" s="91"/>
      <c r="AC990" s="91"/>
      <c r="AD990" s="91"/>
      <c r="AE990" s="91"/>
      <c r="AF990" s="91"/>
      <c r="AG990" s="91"/>
      <c r="AH990" s="91"/>
      <c r="AI990" s="91"/>
      <c r="AJ990" s="91"/>
      <c r="AK990" s="91"/>
      <c r="AL990" s="91"/>
      <c r="AM990" s="91"/>
      <c r="AN990" s="91"/>
      <c r="AO990" s="91"/>
      <c r="AP990" s="91"/>
      <c r="AQ990" s="91"/>
      <c r="AR990" s="91"/>
      <c r="AS990" s="91"/>
      <c r="AT990" s="91"/>
      <c r="AU990" s="91"/>
      <c r="AV990" s="91"/>
      <c r="AW990" s="91"/>
      <c r="AX990" s="91"/>
      <c r="AY990" s="91"/>
      <c r="AZ990" s="91"/>
      <c r="BA990" s="91"/>
      <c r="BB990" s="91"/>
      <c r="BC990" s="91"/>
      <c r="BD990" s="91"/>
      <c r="BE990" s="91"/>
      <c r="BF990" s="91"/>
      <c r="BG990" s="91"/>
    </row>
    <row r="991" spans="1:59" ht="15.6" x14ac:dyDescent="0.3">
      <c r="A991" s="99" t="s">
        <v>89</v>
      </c>
      <c r="B991" s="100" t="str">
        <f>VLOOKUP(A991,'CENTROS DE COSTOS'!A:D,2,0)</f>
        <v>0036-0001</v>
      </c>
      <c r="C991" s="100" t="str">
        <f>VLOOKUP(A991,'CENTROS DE COSTOS'!A:D,3,0)</f>
        <v>Wompi Costa</v>
      </c>
      <c r="D991" s="99">
        <v>23001</v>
      </c>
      <c r="E991" s="99">
        <v>3113619</v>
      </c>
      <c r="F991" s="99">
        <v>65544</v>
      </c>
      <c r="G991" s="100" t="s">
        <v>33</v>
      </c>
      <c r="H991" s="99" t="s">
        <v>276</v>
      </c>
      <c r="I991" s="99" t="s">
        <v>89</v>
      </c>
      <c r="J991" s="99" t="s">
        <v>6439</v>
      </c>
      <c r="K991" s="100" t="s">
        <v>1170</v>
      </c>
      <c r="L991" s="99" t="s">
        <v>8021</v>
      </c>
      <c r="M991" s="101">
        <v>46000.371527777781</v>
      </c>
      <c r="N991" s="101">
        <v>46004.601388888892</v>
      </c>
      <c r="O991" s="100" t="s">
        <v>35</v>
      </c>
      <c r="P991" s="100" t="s">
        <v>35</v>
      </c>
      <c r="Q991" s="99" t="s">
        <v>1414</v>
      </c>
      <c r="R991" s="99" t="s">
        <v>1415</v>
      </c>
      <c r="S991" s="99" t="s">
        <v>10099</v>
      </c>
      <c r="T991" s="99" t="s">
        <v>1172</v>
      </c>
      <c r="U991" s="99" t="s">
        <v>1845</v>
      </c>
      <c r="V991" s="100" t="str">
        <f>VLOOKUP(D991,TIPOLOGIA!A:F,5,0)</f>
        <v>PRINCIPAL</v>
      </c>
      <c r="W991" s="100" t="str">
        <f>VLOOKUP(D991,TIPOLOGIA!A:F,6,0)</f>
        <v>TERRESTRE</v>
      </c>
      <c r="X991" s="99" t="s">
        <v>1209</v>
      </c>
      <c r="Y991" s="99">
        <v>1</v>
      </c>
      <c r="Z991" s="102">
        <f>IF(T991="SOPORTE_TELEFÓNICO",'TARIFAS 2025'!$B$14,IF(V991="PRINCIPAL",'TARIFAS 2025'!$B$11,IF(V991="INTERMEDIA",'TARIFAS 2025'!$C$11,IF(V991="LEJANA",'TARIFAS 2025'!$D$11))))</f>
        <v>31419</v>
      </c>
      <c r="AA991" s="102">
        <f t="shared" si="15"/>
        <v>31419</v>
      </c>
      <c r="AB991" s="91"/>
      <c r="AC991" s="91"/>
      <c r="AD991" s="91"/>
      <c r="AE991" s="91"/>
      <c r="AF991" s="91"/>
      <c r="AG991" s="91"/>
      <c r="AH991" s="91"/>
      <c r="AI991" s="91"/>
      <c r="AJ991" s="91"/>
      <c r="AK991" s="91"/>
      <c r="AL991" s="91"/>
      <c r="AM991" s="91"/>
      <c r="AN991" s="91"/>
      <c r="AO991" s="91"/>
      <c r="AP991" s="91"/>
      <c r="AQ991" s="91"/>
      <c r="AR991" s="91"/>
      <c r="AS991" s="91"/>
      <c r="AT991" s="91"/>
      <c r="AU991" s="91"/>
      <c r="AV991" s="91"/>
      <c r="AW991" s="91"/>
      <c r="AX991" s="91"/>
      <c r="AY991" s="91"/>
      <c r="AZ991" s="91"/>
      <c r="BA991" s="91"/>
      <c r="BB991" s="91"/>
      <c r="BC991" s="91"/>
      <c r="BD991" s="91"/>
      <c r="BE991" s="91"/>
      <c r="BF991" s="91"/>
      <c r="BG991" s="91"/>
    </row>
    <row r="992" spans="1:59" ht="15.6" x14ac:dyDescent="0.3">
      <c r="A992" s="99" t="s">
        <v>89</v>
      </c>
      <c r="B992" s="100" t="str">
        <f>VLOOKUP(A992,'CENTROS DE COSTOS'!A:D,2,0)</f>
        <v>0036-0001</v>
      </c>
      <c r="C992" s="100" t="str">
        <f>VLOOKUP(A992,'CENTROS DE COSTOS'!A:D,3,0)</f>
        <v>Wompi Costa</v>
      </c>
      <c r="D992" s="99">
        <v>23001</v>
      </c>
      <c r="E992" s="99">
        <v>3115282</v>
      </c>
      <c r="F992" s="99">
        <v>74955</v>
      </c>
      <c r="G992" s="100" t="s">
        <v>33</v>
      </c>
      <c r="H992" s="99" t="s">
        <v>276</v>
      </c>
      <c r="I992" s="99" t="s">
        <v>89</v>
      </c>
      <c r="J992" s="99" t="s">
        <v>6440</v>
      </c>
      <c r="K992" s="100" t="s">
        <v>1170</v>
      </c>
      <c r="L992" s="99" t="s">
        <v>8022</v>
      </c>
      <c r="M992" s="101">
        <v>46000.464583333327</v>
      </c>
      <c r="N992" s="101">
        <v>46004.602777777778</v>
      </c>
      <c r="O992" s="100" t="s">
        <v>35</v>
      </c>
      <c r="P992" s="100" t="s">
        <v>35</v>
      </c>
      <c r="Q992" s="99" t="s">
        <v>1414</v>
      </c>
      <c r="R992" s="99" t="s">
        <v>1415</v>
      </c>
      <c r="S992" s="99" t="s">
        <v>10100</v>
      </c>
      <c r="T992" s="99" t="s">
        <v>1172</v>
      </c>
      <c r="U992" s="99" t="s">
        <v>1847</v>
      </c>
      <c r="V992" s="100" t="str">
        <f>VLOOKUP(D992,TIPOLOGIA!A:F,5,0)</f>
        <v>PRINCIPAL</v>
      </c>
      <c r="W992" s="100" t="str">
        <f>VLOOKUP(D992,TIPOLOGIA!A:F,6,0)</f>
        <v>TERRESTRE</v>
      </c>
      <c r="X992" s="99" t="s">
        <v>1320</v>
      </c>
      <c r="Y992" s="99">
        <v>1</v>
      </c>
      <c r="Z992" s="102">
        <f>IF(T992="SOPORTE_TELEFÓNICO",'TARIFAS 2025'!$B$14,IF(V992="PRINCIPAL",'TARIFAS 2025'!$B$11,IF(V992="INTERMEDIA",'TARIFAS 2025'!$C$11,IF(V992="LEJANA",'TARIFAS 2025'!$D$11))))</f>
        <v>31419</v>
      </c>
      <c r="AA992" s="102">
        <f t="shared" si="15"/>
        <v>31419</v>
      </c>
      <c r="AB992" s="91"/>
      <c r="AC992" s="91"/>
      <c r="AD992" s="91"/>
      <c r="AE992" s="91"/>
      <c r="AF992" s="91"/>
      <c r="AG992" s="91"/>
      <c r="AH992" s="91"/>
      <c r="AI992" s="91"/>
      <c r="AJ992" s="91"/>
      <c r="AK992" s="91"/>
      <c r="AL992" s="91"/>
      <c r="AM992" s="91"/>
      <c r="AN992" s="91"/>
      <c r="AO992" s="91"/>
      <c r="AP992" s="91"/>
      <c r="AQ992" s="91"/>
      <c r="AR992" s="91"/>
      <c r="AS992" s="91"/>
      <c r="AT992" s="91"/>
      <c r="AU992" s="91"/>
      <c r="AV992" s="91"/>
      <c r="AW992" s="91"/>
      <c r="AX992" s="91"/>
      <c r="AY992" s="91"/>
      <c r="AZ992" s="91"/>
      <c r="BA992" s="91"/>
      <c r="BB992" s="91"/>
      <c r="BC992" s="91"/>
      <c r="BD992" s="91"/>
      <c r="BE992" s="91"/>
      <c r="BF992" s="91"/>
      <c r="BG992" s="91"/>
    </row>
    <row r="993" spans="1:59" ht="15.6" x14ac:dyDescent="0.3">
      <c r="A993" s="99" t="s">
        <v>71</v>
      </c>
      <c r="B993" s="100" t="str">
        <f>VLOOKUP(A993,'CENTROS DE COSTOS'!A:D,2,0)</f>
        <v>0036-0004</v>
      </c>
      <c r="C993" s="100" t="str">
        <f>VLOOKUP(A993,'CENTROS DE COSTOS'!A:D,3,0)</f>
        <v>Wompi Centro</v>
      </c>
      <c r="D993" s="99">
        <v>11001</v>
      </c>
      <c r="E993" s="99">
        <v>3115294</v>
      </c>
      <c r="F993" s="99">
        <v>70795</v>
      </c>
      <c r="G993" s="100" t="s">
        <v>33</v>
      </c>
      <c r="H993" s="99" t="s">
        <v>618</v>
      </c>
      <c r="I993" s="99" t="s">
        <v>71</v>
      </c>
      <c r="J993" s="99" t="s">
        <v>6441</v>
      </c>
      <c r="K993" s="100" t="s">
        <v>1170</v>
      </c>
      <c r="L993" s="99" t="s">
        <v>8023</v>
      </c>
      <c r="M993" s="101">
        <v>46000.46597222222</v>
      </c>
      <c r="N993" s="101">
        <v>46004.603472222218</v>
      </c>
      <c r="O993" s="100" t="s">
        <v>35</v>
      </c>
      <c r="P993" s="100" t="s">
        <v>35</v>
      </c>
      <c r="Q993" s="99" t="s">
        <v>1414</v>
      </c>
      <c r="R993" s="99" t="s">
        <v>1415</v>
      </c>
      <c r="S993" s="99" t="s">
        <v>10101</v>
      </c>
      <c r="T993" s="99" t="s">
        <v>1172</v>
      </c>
      <c r="U993" s="99" t="s">
        <v>1840</v>
      </c>
      <c r="V993" s="100" t="str">
        <f>VLOOKUP(D993,TIPOLOGIA!A:F,5,0)</f>
        <v>PRINCIPAL</v>
      </c>
      <c r="W993" s="100" t="str">
        <f>VLOOKUP(D993,TIPOLOGIA!A:F,6,0)</f>
        <v>TERRESTRE</v>
      </c>
      <c r="X993" s="99" t="s">
        <v>1191</v>
      </c>
      <c r="Y993" s="99">
        <v>1</v>
      </c>
      <c r="Z993" s="102">
        <f>IF(T993="SOPORTE_TELEFÓNICO",'TARIFAS 2025'!$B$14,IF(V993="PRINCIPAL",'TARIFAS 2025'!$B$11,IF(V993="INTERMEDIA",'TARIFAS 2025'!$C$11,IF(V993="LEJANA",'TARIFAS 2025'!$D$11))))</f>
        <v>31419</v>
      </c>
      <c r="AA993" s="102">
        <f t="shared" si="15"/>
        <v>31419</v>
      </c>
      <c r="AB993" s="91"/>
      <c r="AC993" s="91"/>
      <c r="AD993" s="91"/>
      <c r="AE993" s="91"/>
      <c r="AF993" s="91"/>
      <c r="AG993" s="91"/>
      <c r="AH993" s="91"/>
      <c r="AI993" s="91"/>
      <c r="AJ993" s="91"/>
      <c r="AK993" s="91"/>
      <c r="AL993" s="91"/>
      <c r="AM993" s="91"/>
      <c r="AN993" s="91"/>
      <c r="AO993" s="91"/>
      <c r="AP993" s="91"/>
      <c r="AQ993" s="91"/>
      <c r="AR993" s="91"/>
      <c r="AS993" s="91"/>
      <c r="AT993" s="91"/>
      <c r="AU993" s="91"/>
      <c r="AV993" s="91"/>
      <c r="AW993" s="91"/>
      <c r="AX993" s="91"/>
      <c r="AY993" s="91"/>
      <c r="AZ993" s="91"/>
      <c r="BA993" s="91"/>
      <c r="BB993" s="91"/>
      <c r="BC993" s="91"/>
      <c r="BD993" s="91"/>
      <c r="BE993" s="91"/>
      <c r="BF993" s="91"/>
      <c r="BG993" s="91"/>
    </row>
    <row r="994" spans="1:59" ht="15.6" x14ac:dyDescent="0.3">
      <c r="A994" s="99" t="s">
        <v>89</v>
      </c>
      <c r="B994" s="100" t="str">
        <f>VLOOKUP(A994,'CENTROS DE COSTOS'!A:D,2,0)</f>
        <v>0036-0001</v>
      </c>
      <c r="C994" s="100" t="str">
        <f>VLOOKUP(A994,'CENTROS DE COSTOS'!A:D,3,0)</f>
        <v>Wompi Costa</v>
      </c>
      <c r="D994" s="99">
        <v>23162</v>
      </c>
      <c r="E994" s="99">
        <v>3116012</v>
      </c>
      <c r="F994" s="99">
        <v>77918</v>
      </c>
      <c r="G994" s="100" t="s">
        <v>33</v>
      </c>
      <c r="H994" s="99" t="s">
        <v>276</v>
      </c>
      <c r="I994" s="99" t="s">
        <v>595</v>
      </c>
      <c r="J994" s="99" t="s">
        <v>6442</v>
      </c>
      <c r="K994" s="100" t="s">
        <v>1170</v>
      </c>
      <c r="L994" s="99" t="s">
        <v>8024</v>
      </c>
      <c r="M994" s="101">
        <v>46000.486111111109</v>
      </c>
      <c r="N994" s="101">
        <v>46004.604861111111</v>
      </c>
      <c r="O994" s="100" t="s">
        <v>35</v>
      </c>
      <c r="P994" s="100" t="s">
        <v>35</v>
      </c>
      <c r="Q994" s="99" t="s">
        <v>1414</v>
      </c>
      <c r="R994" s="99" t="s">
        <v>1415</v>
      </c>
      <c r="S994" s="99" t="s">
        <v>10100</v>
      </c>
      <c r="T994" s="99" t="s">
        <v>1172</v>
      </c>
      <c r="U994" s="99" t="s">
        <v>1847</v>
      </c>
      <c r="V994" s="100" t="str">
        <f>VLOOKUP(D994,TIPOLOGIA!A:F,5,0)</f>
        <v>PRINCIPAL</v>
      </c>
      <c r="W994" s="100" t="str">
        <f>VLOOKUP(D994,TIPOLOGIA!A:F,6,0)</f>
        <v>TERRESTRE</v>
      </c>
      <c r="X994" s="99" t="s">
        <v>1320</v>
      </c>
      <c r="Y994" s="99">
        <v>1</v>
      </c>
      <c r="Z994" s="102">
        <f>IF(T994="SOPORTE_TELEFÓNICO",'TARIFAS 2025'!$B$14,IF(V994="PRINCIPAL",'TARIFAS 2025'!$B$11,IF(V994="INTERMEDIA",'TARIFAS 2025'!$C$11,IF(V994="LEJANA",'TARIFAS 2025'!$D$11))))</f>
        <v>31419</v>
      </c>
      <c r="AA994" s="102">
        <f t="shared" si="15"/>
        <v>31419</v>
      </c>
      <c r="AB994" s="91"/>
      <c r="AC994" s="91"/>
      <c r="AD994" s="91"/>
      <c r="AE994" s="91"/>
      <c r="AF994" s="91"/>
      <c r="AG994" s="91"/>
      <c r="AH994" s="91"/>
      <c r="AI994" s="91"/>
      <c r="AJ994" s="91"/>
      <c r="AK994" s="91"/>
      <c r="AL994" s="91"/>
      <c r="AM994" s="91"/>
      <c r="AN994" s="91"/>
      <c r="AO994" s="91"/>
      <c r="AP994" s="91"/>
      <c r="AQ994" s="91"/>
      <c r="AR994" s="91"/>
      <c r="AS994" s="91"/>
      <c r="AT994" s="91"/>
      <c r="AU994" s="91"/>
      <c r="AV994" s="91"/>
      <c r="AW994" s="91"/>
      <c r="AX994" s="91"/>
      <c r="AY994" s="91"/>
      <c r="AZ994" s="91"/>
      <c r="BA994" s="91"/>
      <c r="BB994" s="91"/>
      <c r="BC994" s="91"/>
      <c r="BD994" s="91"/>
      <c r="BE994" s="91"/>
      <c r="BF994" s="91"/>
      <c r="BG994" s="91"/>
    </row>
    <row r="995" spans="1:59" ht="15.6" x14ac:dyDescent="0.3">
      <c r="A995" s="99" t="s">
        <v>89</v>
      </c>
      <c r="B995" s="100" t="str">
        <f>VLOOKUP(A995,'CENTROS DE COSTOS'!A:D,2,0)</f>
        <v>0036-0001</v>
      </c>
      <c r="C995" s="100" t="str">
        <f>VLOOKUP(A995,'CENTROS DE COSTOS'!A:D,3,0)</f>
        <v>Wompi Costa</v>
      </c>
      <c r="D995" s="99">
        <v>23001</v>
      </c>
      <c r="E995" s="99">
        <v>3117539</v>
      </c>
      <c r="F995" s="99">
        <v>64422</v>
      </c>
      <c r="G995" s="100" t="s">
        <v>33</v>
      </c>
      <c r="H995" s="99" t="s">
        <v>276</v>
      </c>
      <c r="I995" s="99" t="s">
        <v>89</v>
      </c>
      <c r="J995" s="99" t="s">
        <v>1331</v>
      </c>
      <c r="K995" s="100" t="s">
        <v>1170</v>
      </c>
      <c r="L995" s="99" t="s">
        <v>8025</v>
      </c>
      <c r="M995" s="101">
        <v>46000.648611111108</v>
      </c>
      <c r="N995" s="101">
        <v>46004.605555555558</v>
      </c>
      <c r="O995" s="100" t="s">
        <v>35</v>
      </c>
      <c r="P995" s="100" t="s">
        <v>35</v>
      </c>
      <c r="Q995" s="99" t="s">
        <v>1414</v>
      </c>
      <c r="R995" s="99" t="s">
        <v>1415</v>
      </c>
      <c r="S995" s="99" t="s">
        <v>10102</v>
      </c>
      <c r="T995" s="99" t="s">
        <v>1172</v>
      </c>
      <c r="U995" s="99" t="s">
        <v>1845</v>
      </c>
      <c r="V995" s="100" t="str">
        <f>VLOOKUP(D995,TIPOLOGIA!A:F,5,0)</f>
        <v>PRINCIPAL</v>
      </c>
      <c r="W995" s="100" t="str">
        <f>VLOOKUP(D995,TIPOLOGIA!A:F,6,0)</f>
        <v>TERRESTRE</v>
      </c>
      <c r="X995" s="99" t="s">
        <v>1320</v>
      </c>
      <c r="Y995" s="99">
        <v>1</v>
      </c>
      <c r="Z995" s="102">
        <f>IF(T995="SOPORTE_TELEFÓNICO",'TARIFAS 2025'!$B$14,IF(V995="PRINCIPAL",'TARIFAS 2025'!$B$11,IF(V995="INTERMEDIA",'TARIFAS 2025'!$C$11,IF(V995="LEJANA",'TARIFAS 2025'!$D$11))))</f>
        <v>31419</v>
      </c>
      <c r="AA995" s="102">
        <f t="shared" si="15"/>
        <v>31419</v>
      </c>
      <c r="AB995" s="91"/>
      <c r="AC995" s="91"/>
      <c r="AD995" s="91"/>
      <c r="AE995" s="91"/>
      <c r="AF995" s="91"/>
      <c r="AG995" s="91"/>
      <c r="AH995" s="91"/>
      <c r="AI995" s="91"/>
      <c r="AJ995" s="91"/>
      <c r="AK995" s="91"/>
      <c r="AL995" s="91"/>
      <c r="AM995" s="91"/>
      <c r="AN995" s="91"/>
      <c r="AO995" s="91"/>
      <c r="AP995" s="91"/>
      <c r="AQ995" s="91"/>
      <c r="AR995" s="91"/>
      <c r="AS995" s="91"/>
      <c r="AT995" s="91"/>
      <c r="AU995" s="91"/>
      <c r="AV995" s="91"/>
      <c r="AW995" s="91"/>
      <c r="AX995" s="91"/>
      <c r="AY995" s="91"/>
      <c r="AZ995" s="91"/>
      <c r="BA995" s="91"/>
      <c r="BB995" s="91"/>
      <c r="BC995" s="91"/>
      <c r="BD995" s="91"/>
      <c r="BE995" s="91"/>
      <c r="BF995" s="91"/>
      <c r="BG995" s="91"/>
    </row>
    <row r="996" spans="1:59" ht="15.6" x14ac:dyDescent="0.3">
      <c r="A996" s="99" t="s">
        <v>91</v>
      </c>
      <c r="B996" s="100" t="str">
        <f>VLOOKUP(A996,'CENTROS DE COSTOS'!A:D,2,0)</f>
        <v>0036-0003</v>
      </c>
      <c r="C996" s="100" t="str">
        <f>VLOOKUP(A996,'CENTROS DE COSTOS'!A:D,3,0)</f>
        <v>Wompi Suroccidente</v>
      </c>
      <c r="D996" s="99">
        <v>52001</v>
      </c>
      <c r="E996" s="99">
        <v>3132627</v>
      </c>
      <c r="F996" s="99">
        <v>32010</v>
      </c>
      <c r="G996" s="100" t="s">
        <v>33</v>
      </c>
      <c r="H996" s="99" t="s">
        <v>133</v>
      </c>
      <c r="I996" s="99" t="s">
        <v>91</v>
      </c>
      <c r="J996" s="99" t="s">
        <v>6443</v>
      </c>
      <c r="K996" s="100" t="s">
        <v>1170</v>
      </c>
      <c r="L996" s="99" t="s">
        <v>8026</v>
      </c>
      <c r="M996" s="101">
        <v>46003.529861111107</v>
      </c>
      <c r="N996" s="101">
        <v>46004.609722222223</v>
      </c>
      <c r="O996" s="100" t="s">
        <v>35</v>
      </c>
      <c r="P996" s="100" t="s">
        <v>35</v>
      </c>
      <c r="Q996" s="99" t="s">
        <v>1414</v>
      </c>
      <c r="R996" s="99" t="s">
        <v>1415</v>
      </c>
      <c r="S996" s="99" t="s">
        <v>10103</v>
      </c>
      <c r="T996" s="99" t="s">
        <v>1172</v>
      </c>
      <c r="U996" s="99" t="s">
        <v>1848</v>
      </c>
      <c r="V996" s="100" t="str">
        <f>VLOOKUP(D996,TIPOLOGIA!A:F,5,0)</f>
        <v>PRINCIPAL</v>
      </c>
      <c r="W996" s="100" t="str">
        <f>VLOOKUP(D996,TIPOLOGIA!A:F,6,0)</f>
        <v>TERRESTRE</v>
      </c>
      <c r="X996" s="99" t="s">
        <v>1195</v>
      </c>
      <c r="Y996" s="99">
        <v>1</v>
      </c>
      <c r="Z996" s="102">
        <f>IF(T996="SOPORTE_TELEFÓNICO",'TARIFAS 2025'!$B$14,IF(V996="PRINCIPAL",'TARIFAS 2025'!$B$11,IF(V996="INTERMEDIA",'TARIFAS 2025'!$C$11,IF(V996="LEJANA",'TARIFAS 2025'!$D$11))))</f>
        <v>31419</v>
      </c>
      <c r="AA996" s="102">
        <f t="shared" si="15"/>
        <v>31419</v>
      </c>
      <c r="AB996" s="91"/>
      <c r="AC996" s="91"/>
      <c r="AD996" s="91"/>
      <c r="AE996" s="91"/>
      <c r="AF996" s="91"/>
      <c r="AG996" s="91"/>
      <c r="AH996" s="91"/>
      <c r="AI996" s="91"/>
      <c r="AJ996" s="91"/>
      <c r="AK996" s="91"/>
      <c r="AL996" s="91"/>
      <c r="AM996" s="91"/>
      <c r="AN996" s="91"/>
      <c r="AO996" s="91"/>
      <c r="AP996" s="91"/>
      <c r="AQ996" s="91"/>
      <c r="AR996" s="91"/>
      <c r="AS996" s="91"/>
      <c r="AT996" s="91"/>
      <c r="AU996" s="91"/>
      <c r="AV996" s="91"/>
      <c r="AW996" s="91"/>
      <c r="AX996" s="91"/>
      <c r="AY996" s="91"/>
      <c r="AZ996" s="91"/>
      <c r="BA996" s="91"/>
      <c r="BB996" s="91"/>
      <c r="BC996" s="91"/>
      <c r="BD996" s="91"/>
      <c r="BE996" s="91"/>
      <c r="BF996" s="91"/>
      <c r="BG996" s="91"/>
    </row>
    <row r="997" spans="1:59" ht="15.6" x14ac:dyDescent="0.3">
      <c r="A997" s="99" t="s">
        <v>81</v>
      </c>
      <c r="B997" s="100" t="str">
        <f>VLOOKUP(A997,'CENTROS DE COSTOS'!A:D,2,0)</f>
        <v>0036-0007</v>
      </c>
      <c r="C997" s="100" t="str">
        <f>VLOOKUP(A997,'CENTROS DE COSTOS'!A:D,3,0)</f>
        <v>Wompi Santander</v>
      </c>
      <c r="D997" s="99">
        <v>54001</v>
      </c>
      <c r="E997" s="99">
        <v>3132767</v>
      </c>
      <c r="F997" s="99">
        <v>55670</v>
      </c>
      <c r="G997" s="100" t="s">
        <v>33</v>
      </c>
      <c r="H997" s="99" t="s">
        <v>891</v>
      </c>
      <c r="I997" s="99" t="s">
        <v>81</v>
      </c>
      <c r="J997" s="99" t="s">
        <v>6444</v>
      </c>
      <c r="K997" s="100" t="s">
        <v>1170</v>
      </c>
      <c r="L997" s="99" t="s">
        <v>8027</v>
      </c>
      <c r="M997" s="101">
        <v>46003.595833333333</v>
      </c>
      <c r="N997" s="101">
        <v>46004.611111111109</v>
      </c>
      <c r="O997" s="100" t="s">
        <v>35</v>
      </c>
      <c r="P997" s="100" t="s">
        <v>35</v>
      </c>
      <c r="Q997" s="99" t="s">
        <v>1414</v>
      </c>
      <c r="R997" s="99" t="s">
        <v>1415</v>
      </c>
      <c r="S997" s="99" t="s">
        <v>10104</v>
      </c>
      <c r="T997" s="99" t="s">
        <v>1172</v>
      </c>
      <c r="U997" s="99" t="s">
        <v>1845</v>
      </c>
      <c r="V997" s="100" t="str">
        <f>VLOOKUP(D997,TIPOLOGIA!A:F,5,0)</f>
        <v>PRINCIPAL</v>
      </c>
      <c r="W997" s="100" t="str">
        <f>VLOOKUP(D997,TIPOLOGIA!A:F,6,0)</f>
        <v>TERRESTRE</v>
      </c>
      <c r="X997" s="99" t="s">
        <v>11194</v>
      </c>
      <c r="Y997" s="99">
        <v>1</v>
      </c>
      <c r="Z997" s="102">
        <f>IF(T997="SOPORTE_TELEFÓNICO",'TARIFAS 2025'!$B$14,IF(V997="PRINCIPAL",'TARIFAS 2025'!$B$11,IF(V997="INTERMEDIA",'TARIFAS 2025'!$C$11,IF(V997="LEJANA",'TARIFAS 2025'!$D$11))))</f>
        <v>31419</v>
      </c>
      <c r="AA997" s="102">
        <f t="shared" si="15"/>
        <v>31419</v>
      </c>
      <c r="AB997" s="91"/>
      <c r="AC997" s="91"/>
      <c r="AD997" s="91"/>
      <c r="AE997" s="91"/>
      <c r="AF997" s="91"/>
      <c r="AG997" s="91"/>
      <c r="AH997" s="91"/>
      <c r="AI997" s="91"/>
      <c r="AJ997" s="91"/>
      <c r="AK997" s="91"/>
      <c r="AL997" s="91"/>
      <c r="AM997" s="91"/>
      <c r="AN997" s="91"/>
      <c r="AO997" s="91"/>
      <c r="AP997" s="91"/>
      <c r="AQ997" s="91"/>
      <c r="AR997" s="91"/>
      <c r="AS997" s="91"/>
      <c r="AT997" s="91"/>
      <c r="AU997" s="91"/>
      <c r="AV997" s="91"/>
      <c r="AW997" s="91"/>
      <c r="AX997" s="91"/>
      <c r="AY997" s="91"/>
      <c r="AZ997" s="91"/>
      <c r="BA997" s="91"/>
      <c r="BB997" s="91"/>
      <c r="BC997" s="91"/>
      <c r="BD997" s="91"/>
      <c r="BE997" s="91"/>
      <c r="BF997" s="91"/>
      <c r="BG997" s="91"/>
    </row>
    <row r="998" spans="1:59" ht="15.6" x14ac:dyDescent="0.3">
      <c r="A998" s="99" t="s">
        <v>77</v>
      </c>
      <c r="B998" s="100" t="str">
        <f>VLOOKUP(A998,'CENTROS DE COSTOS'!A:D,2,0)</f>
        <v>0036-0003</v>
      </c>
      <c r="C998" s="100" t="str">
        <f>VLOOKUP(A998,'CENTROS DE COSTOS'!A:D,3,0)</f>
        <v>Wompi Suroccidente</v>
      </c>
      <c r="D998" s="99">
        <v>76001</v>
      </c>
      <c r="E998" s="99">
        <v>3118575</v>
      </c>
      <c r="F998" s="99">
        <v>79290</v>
      </c>
      <c r="G998" s="100" t="s">
        <v>33</v>
      </c>
      <c r="H998" s="99" t="s">
        <v>1101</v>
      </c>
      <c r="I998" s="99" t="s">
        <v>77</v>
      </c>
      <c r="J998" s="99" t="s">
        <v>2052</v>
      </c>
      <c r="K998" s="100" t="s">
        <v>1170</v>
      </c>
      <c r="L998" s="99" t="s">
        <v>8028</v>
      </c>
      <c r="M998" s="101">
        <v>46001.333333333343</v>
      </c>
      <c r="N998" s="101">
        <v>46004.611805555563</v>
      </c>
      <c r="O998" s="100" t="s">
        <v>35</v>
      </c>
      <c r="P998" s="100" t="s">
        <v>35</v>
      </c>
      <c r="Q998" s="99" t="s">
        <v>1414</v>
      </c>
      <c r="R998" s="99" t="s">
        <v>1415</v>
      </c>
      <c r="S998" s="99" t="s">
        <v>10105</v>
      </c>
      <c r="T998" s="99" t="s">
        <v>1172</v>
      </c>
      <c r="U998" s="99" t="s">
        <v>1840</v>
      </c>
      <c r="V998" s="100" t="str">
        <f>VLOOKUP(D998,TIPOLOGIA!A:F,5,0)</f>
        <v>PRINCIPAL</v>
      </c>
      <c r="W998" s="100" t="str">
        <f>VLOOKUP(D998,TIPOLOGIA!A:F,6,0)</f>
        <v>TERRESTRE</v>
      </c>
      <c r="X998" s="99" t="s">
        <v>1856</v>
      </c>
      <c r="Y998" s="99">
        <v>1</v>
      </c>
      <c r="Z998" s="102">
        <f>IF(T998="SOPORTE_TELEFÓNICO",'TARIFAS 2025'!$B$14,IF(V998="PRINCIPAL",'TARIFAS 2025'!$B$11,IF(V998="INTERMEDIA",'TARIFAS 2025'!$C$11,IF(V998="LEJANA",'TARIFAS 2025'!$D$11))))</f>
        <v>31419</v>
      </c>
      <c r="AA998" s="102">
        <f t="shared" si="15"/>
        <v>31419</v>
      </c>
      <c r="AB998" s="91"/>
      <c r="AC998" s="91"/>
      <c r="AD998" s="91"/>
      <c r="AE998" s="91"/>
      <c r="AF998" s="91"/>
      <c r="AG998" s="91"/>
      <c r="AH998" s="91"/>
      <c r="AI998" s="91"/>
      <c r="AJ998" s="91"/>
      <c r="AK998" s="91"/>
      <c r="AL998" s="91"/>
      <c r="AM998" s="91"/>
      <c r="AN998" s="91"/>
      <c r="AO998" s="91"/>
      <c r="AP998" s="91"/>
      <c r="AQ998" s="91"/>
      <c r="AR998" s="91"/>
      <c r="AS998" s="91"/>
      <c r="AT998" s="91"/>
      <c r="AU998" s="91"/>
      <c r="AV998" s="91"/>
      <c r="AW998" s="91"/>
      <c r="AX998" s="91"/>
      <c r="AY998" s="91"/>
      <c r="AZ998" s="91"/>
      <c r="BA998" s="91"/>
      <c r="BB998" s="91"/>
      <c r="BC998" s="91"/>
      <c r="BD998" s="91"/>
      <c r="BE998" s="91"/>
      <c r="BF998" s="91"/>
      <c r="BG998" s="91"/>
    </row>
    <row r="999" spans="1:59" ht="15.6" x14ac:dyDescent="0.3">
      <c r="A999" s="99" t="s">
        <v>81</v>
      </c>
      <c r="B999" s="100" t="str">
        <f>VLOOKUP(A999,'CENTROS DE COSTOS'!A:D,2,0)</f>
        <v>0036-0007</v>
      </c>
      <c r="C999" s="100" t="str">
        <f>VLOOKUP(A999,'CENTROS DE COSTOS'!A:D,3,0)</f>
        <v>Wompi Santander</v>
      </c>
      <c r="D999" s="99">
        <v>54001</v>
      </c>
      <c r="E999" s="99">
        <v>3120476</v>
      </c>
      <c r="F999" s="99">
        <v>75351</v>
      </c>
      <c r="G999" s="100" t="s">
        <v>33</v>
      </c>
      <c r="H999" s="99" t="s">
        <v>891</v>
      </c>
      <c r="I999" s="99" t="s">
        <v>81</v>
      </c>
      <c r="J999" s="99" t="s">
        <v>6445</v>
      </c>
      <c r="K999" s="100" t="s">
        <v>1170</v>
      </c>
      <c r="L999" s="99" t="s">
        <v>8029</v>
      </c>
      <c r="M999" s="101">
        <v>46001.415972222218</v>
      </c>
      <c r="N999" s="101">
        <v>46004.613194444442</v>
      </c>
      <c r="O999" s="100" t="s">
        <v>35</v>
      </c>
      <c r="P999" s="100" t="s">
        <v>35</v>
      </c>
      <c r="Q999" s="99" t="s">
        <v>1414</v>
      </c>
      <c r="R999" s="99" t="s">
        <v>1415</v>
      </c>
      <c r="S999" s="99" t="s">
        <v>10106</v>
      </c>
      <c r="T999" s="99" t="s">
        <v>1172</v>
      </c>
      <c r="U999" s="99" t="s">
        <v>1847</v>
      </c>
      <c r="V999" s="100" t="str">
        <f>VLOOKUP(D999,TIPOLOGIA!A:F,5,0)</f>
        <v>PRINCIPAL</v>
      </c>
      <c r="W999" s="100" t="str">
        <f>VLOOKUP(D999,TIPOLOGIA!A:F,6,0)</f>
        <v>TERRESTRE</v>
      </c>
      <c r="X999" s="99" t="s">
        <v>1199</v>
      </c>
      <c r="Y999" s="99">
        <v>1</v>
      </c>
      <c r="Z999" s="102">
        <f>IF(T999="SOPORTE_TELEFÓNICO",'TARIFAS 2025'!$B$14,IF(V999="PRINCIPAL",'TARIFAS 2025'!$B$11,IF(V999="INTERMEDIA",'TARIFAS 2025'!$C$11,IF(V999="LEJANA",'TARIFAS 2025'!$D$11))))</f>
        <v>31419</v>
      </c>
      <c r="AA999" s="102">
        <f t="shared" si="15"/>
        <v>31419</v>
      </c>
      <c r="AB999" s="91"/>
      <c r="AC999" s="91"/>
      <c r="AD999" s="91"/>
      <c r="AE999" s="91"/>
      <c r="AF999" s="91"/>
      <c r="AG999" s="91"/>
      <c r="AH999" s="91"/>
      <c r="AI999" s="91"/>
      <c r="AJ999" s="91"/>
      <c r="AK999" s="91"/>
      <c r="AL999" s="91"/>
      <c r="AM999" s="91"/>
      <c r="AN999" s="91"/>
      <c r="AO999" s="91"/>
      <c r="AP999" s="91"/>
      <c r="AQ999" s="91"/>
      <c r="AR999" s="91"/>
      <c r="AS999" s="91"/>
      <c r="AT999" s="91"/>
      <c r="AU999" s="91"/>
      <c r="AV999" s="91"/>
      <c r="AW999" s="91"/>
      <c r="AX999" s="91"/>
      <c r="AY999" s="91"/>
      <c r="AZ999" s="91"/>
      <c r="BA999" s="91"/>
      <c r="BB999" s="91"/>
      <c r="BC999" s="91"/>
      <c r="BD999" s="91"/>
      <c r="BE999" s="91"/>
      <c r="BF999" s="91"/>
      <c r="BG999" s="91"/>
    </row>
    <row r="1000" spans="1:59" ht="15.6" x14ac:dyDescent="0.3">
      <c r="A1000" s="99" t="s">
        <v>97</v>
      </c>
      <c r="B1000" s="100" t="str">
        <f>VLOOKUP(A1000,'CENTROS DE COSTOS'!A:D,2,0)</f>
        <v>0036-0001</v>
      </c>
      <c r="C1000" s="100" t="str">
        <f>VLOOKUP(A1000,'CENTROS DE COSTOS'!A:D,3,0)</f>
        <v>Wompi Costa</v>
      </c>
      <c r="D1000" s="99">
        <v>20001</v>
      </c>
      <c r="E1000" s="99">
        <v>3132688</v>
      </c>
      <c r="F1000" s="99">
        <v>71407</v>
      </c>
      <c r="G1000" s="100" t="s">
        <v>33</v>
      </c>
      <c r="H1000" s="99" t="s">
        <v>536</v>
      </c>
      <c r="I1000" s="99" t="s">
        <v>97</v>
      </c>
      <c r="J1000" s="99" t="s">
        <v>6446</v>
      </c>
      <c r="K1000" s="100" t="s">
        <v>1170</v>
      </c>
      <c r="L1000" s="99" t="s">
        <v>8030</v>
      </c>
      <c r="M1000" s="101">
        <v>46003.592361111107</v>
      </c>
      <c r="N1000" s="101">
        <v>46004.613888888889</v>
      </c>
      <c r="O1000" s="100" t="s">
        <v>35</v>
      </c>
      <c r="P1000" s="100" t="s">
        <v>35</v>
      </c>
      <c r="Q1000" s="99" t="s">
        <v>1414</v>
      </c>
      <c r="R1000" s="99" t="s">
        <v>1415</v>
      </c>
      <c r="S1000" s="99" t="s">
        <v>10107</v>
      </c>
      <c r="T1000" s="99" t="s">
        <v>1172</v>
      </c>
      <c r="U1000" s="99" t="s">
        <v>1844</v>
      </c>
      <c r="V1000" s="100" t="str">
        <f>VLOOKUP(D1000,TIPOLOGIA!A:F,5,0)</f>
        <v>PRINCIPAL</v>
      </c>
      <c r="W1000" s="100" t="str">
        <f>VLOOKUP(D1000,TIPOLOGIA!A:F,6,0)</f>
        <v>TERRESTRE</v>
      </c>
      <c r="X1000" s="99" t="s">
        <v>1210</v>
      </c>
      <c r="Y1000" s="99">
        <v>1</v>
      </c>
      <c r="Z1000" s="102">
        <f>IF(T1000="SOPORTE_TELEFÓNICO",'TARIFAS 2025'!$B$14,IF(V1000="PRINCIPAL",'TARIFAS 2025'!$B$11,IF(V1000="INTERMEDIA",'TARIFAS 2025'!$C$11,IF(V1000="LEJANA",'TARIFAS 2025'!$D$11))))</f>
        <v>31419</v>
      </c>
      <c r="AA1000" s="102">
        <f t="shared" si="15"/>
        <v>31419</v>
      </c>
      <c r="AB1000" s="91"/>
      <c r="AC1000" s="91"/>
      <c r="AD1000" s="91"/>
      <c r="AE1000" s="91"/>
      <c r="AF1000" s="91"/>
      <c r="AG1000" s="91"/>
      <c r="AH1000" s="91"/>
      <c r="AI1000" s="91"/>
      <c r="AJ1000" s="91"/>
      <c r="AK1000" s="91"/>
      <c r="AL1000" s="91"/>
      <c r="AM1000" s="91"/>
      <c r="AN1000" s="91"/>
      <c r="AO1000" s="91"/>
      <c r="AP1000" s="91"/>
      <c r="AQ1000" s="91"/>
      <c r="AR1000" s="91"/>
      <c r="AS1000" s="91"/>
      <c r="AT1000" s="91"/>
      <c r="AU1000" s="91"/>
      <c r="AV1000" s="91"/>
      <c r="AW1000" s="91"/>
      <c r="AX1000" s="91"/>
      <c r="AY1000" s="91"/>
      <c r="AZ1000" s="91"/>
      <c r="BA1000" s="91"/>
      <c r="BB1000" s="91"/>
      <c r="BC1000" s="91"/>
      <c r="BD1000" s="91"/>
      <c r="BE1000" s="91"/>
      <c r="BF1000" s="91"/>
      <c r="BG1000" s="91"/>
    </row>
    <row r="1001" spans="1:59" ht="15.6" x14ac:dyDescent="0.3">
      <c r="A1001" s="99" t="s">
        <v>68</v>
      </c>
      <c r="B1001" s="100" t="str">
        <f>VLOOKUP(A1001,'CENTROS DE COSTOS'!A:D,2,0)</f>
        <v>0036-0001</v>
      </c>
      <c r="C1001" s="100" t="str">
        <f>VLOOKUP(A1001,'CENTROS DE COSTOS'!A:D,3,0)</f>
        <v>Wompi Costa</v>
      </c>
      <c r="D1001" s="99">
        <v>8001</v>
      </c>
      <c r="E1001" s="99">
        <v>3126538</v>
      </c>
      <c r="F1001" s="99">
        <v>69804</v>
      </c>
      <c r="G1001" s="100" t="s">
        <v>33</v>
      </c>
      <c r="H1001" s="99" t="s">
        <v>253</v>
      </c>
      <c r="I1001" s="99" t="s">
        <v>68</v>
      </c>
      <c r="J1001" s="99" t="s">
        <v>6447</v>
      </c>
      <c r="K1001" s="100" t="s">
        <v>1170</v>
      </c>
      <c r="L1001" s="99" t="s">
        <v>8031</v>
      </c>
      <c r="M1001" s="101">
        <v>46002.431944444441</v>
      </c>
      <c r="N1001" s="101">
        <v>46004.613888888889</v>
      </c>
      <c r="O1001" s="100" t="s">
        <v>35</v>
      </c>
      <c r="P1001" s="100" t="s">
        <v>35</v>
      </c>
      <c r="Q1001" s="99" t="s">
        <v>1414</v>
      </c>
      <c r="R1001" s="99" t="s">
        <v>1415</v>
      </c>
      <c r="S1001" s="99" t="s">
        <v>10108</v>
      </c>
      <c r="T1001" s="99" t="s">
        <v>1172</v>
      </c>
      <c r="U1001" s="99" t="s">
        <v>1844</v>
      </c>
      <c r="V1001" s="100" t="str">
        <f>VLOOKUP(D1001,TIPOLOGIA!A:F,5,0)</f>
        <v>PRINCIPAL</v>
      </c>
      <c r="W1001" s="100" t="str">
        <f>VLOOKUP(D1001,TIPOLOGIA!A:F,6,0)</f>
        <v>TERRESTRE</v>
      </c>
      <c r="X1001" s="99" t="s">
        <v>1435</v>
      </c>
      <c r="Y1001" s="99">
        <v>1</v>
      </c>
      <c r="Z1001" s="102">
        <f>IF(T1001="SOPORTE_TELEFÓNICO",'TARIFAS 2025'!$B$14,IF(V1001="PRINCIPAL",'TARIFAS 2025'!$B$11,IF(V1001="INTERMEDIA",'TARIFAS 2025'!$C$11,IF(V1001="LEJANA",'TARIFAS 2025'!$D$11))))</f>
        <v>31419</v>
      </c>
      <c r="AA1001" s="102">
        <f t="shared" si="15"/>
        <v>31419</v>
      </c>
      <c r="AB1001" s="91"/>
      <c r="AC1001" s="91"/>
      <c r="AD1001" s="91"/>
      <c r="AE1001" s="91"/>
      <c r="AF1001" s="91"/>
      <c r="AG1001" s="91"/>
      <c r="AH1001" s="91"/>
      <c r="AI1001" s="91"/>
      <c r="AJ1001" s="91"/>
      <c r="AK1001" s="91"/>
      <c r="AL1001" s="91"/>
      <c r="AM1001" s="91"/>
      <c r="AN1001" s="91"/>
      <c r="AO1001" s="91"/>
      <c r="AP1001" s="91"/>
      <c r="AQ1001" s="91"/>
      <c r="AR1001" s="91"/>
      <c r="AS1001" s="91"/>
      <c r="AT1001" s="91"/>
      <c r="AU1001" s="91"/>
      <c r="AV1001" s="91"/>
      <c r="AW1001" s="91"/>
      <c r="AX1001" s="91"/>
      <c r="AY1001" s="91"/>
      <c r="AZ1001" s="91"/>
      <c r="BA1001" s="91"/>
      <c r="BB1001" s="91"/>
      <c r="BC1001" s="91"/>
      <c r="BD1001" s="91"/>
      <c r="BE1001" s="91"/>
      <c r="BF1001" s="91"/>
      <c r="BG1001" s="91"/>
    </row>
    <row r="1002" spans="1:59" ht="15.6" x14ac:dyDescent="0.3">
      <c r="A1002" s="99" t="s">
        <v>89</v>
      </c>
      <c r="B1002" s="100" t="str">
        <f>VLOOKUP(A1002,'CENTROS DE COSTOS'!A:D,2,0)</f>
        <v>0036-0001</v>
      </c>
      <c r="C1002" s="100" t="str">
        <f>VLOOKUP(A1002,'CENTROS DE COSTOS'!A:D,3,0)</f>
        <v>Wompi Costa</v>
      </c>
      <c r="D1002" s="99">
        <v>23001</v>
      </c>
      <c r="E1002" s="99">
        <v>3117589</v>
      </c>
      <c r="F1002" s="99">
        <v>56400</v>
      </c>
      <c r="G1002" s="100" t="s">
        <v>33</v>
      </c>
      <c r="H1002" s="99" t="s">
        <v>276</v>
      </c>
      <c r="I1002" s="99" t="s">
        <v>89</v>
      </c>
      <c r="J1002" s="99" t="s">
        <v>1434</v>
      </c>
      <c r="K1002" s="100" t="s">
        <v>1170</v>
      </c>
      <c r="L1002" s="99" t="s">
        <v>8032</v>
      </c>
      <c r="M1002" s="101">
        <v>46000.661805555559</v>
      </c>
      <c r="N1002" s="101">
        <v>46004.615277777782</v>
      </c>
      <c r="O1002" s="100" t="s">
        <v>35</v>
      </c>
      <c r="P1002" s="100" t="s">
        <v>35</v>
      </c>
      <c r="Q1002" s="99" t="s">
        <v>1414</v>
      </c>
      <c r="R1002" s="99" t="s">
        <v>1415</v>
      </c>
      <c r="S1002" s="99" t="s">
        <v>10109</v>
      </c>
      <c r="T1002" s="99" t="s">
        <v>1172</v>
      </c>
      <c r="U1002" s="99" t="s">
        <v>1846</v>
      </c>
      <c r="V1002" s="100" t="str">
        <f>VLOOKUP(D1002,TIPOLOGIA!A:F,5,0)</f>
        <v>PRINCIPAL</v>
      </c>
      <c r="W1002" s="100" t="str">
        <f>VLOOKUP(D1002,TIPOLOGIA!A:F,6,0)</f>
        <v>TERRESTRE</v>
      </c>
      <c r="X1002" s="99" t="s">
        <v>1320</v>
      </c>
      <c r="Y1002" s="99">
        <v>1</v>
      </c>
      <c r="Z1002" s="102">
        <f>IF(T1002="SOPORTE_TELEFÓNICO",'TARIFAS 2025'!$B$14,IF(V1002="PRINCIPAL",'TARIFAS 2025'!$B$11,IF(V1002="INTERMEDIA",'TARIFAS 2025'!$C$11,IF(V1002="LEJANA",'TARIFAS 2025'!$D$11))))</f>
        <v>31419</v>
      </c>
      <c r="AA1002" s="102">
        <f t="shared" si="15"/>
        <v>31419</v>
      </c>
      <c r="AB1002" s="91"/>
      <c r="AC1002" s="91"/>
      <c r="AD1002" s="91"/>
      <c r="AE1002" s="91"/>
      <c r="AF1002" s="91"/>
      <c r="AG1002" s="91"/>
      <c r="AH1002" s="91"/>
      <c r="AI1002" s="91"/>
      <c r="AJ1002" s="91"/>
      <c r="AK1002" s="91"/>
      <c r="AL1002" s="91"/>
      <c r="AM1002" s="91"/>
      <c r="AN1002" s="91"/>
      <c r="AO1002" s="91"/>
      <c r="AP1002" s="91"/>
      <c r="AQ1002" s="91"/>
      <c r="AR1002" s="91"/>
      <c r="AS1002" s="91"/>
      <c r="AT1002" s="91"/>
      <c r="AU1002" s="91"/>
      <c r="AV1002" s="91"/>
      <c r="AW1002" s="91"/>
      <c r="AX1002" s="91"/>
      <c r="AY1002" s="91"/>
      <c r="AZ1002" s="91"/>
      <c r="BA1002" s="91"/>
      <c r="BB1002" s="91"/>
      <c r="BC1002" s="91"/>
      <c r="BD1002" s="91"/>
      <c r="BE1002" s="91"/>
      <c r="BF1002" s="91"/>
      <c r="BG1002" s="91"/>
    </row>
    <row r="1003" spans="1:59" ht="15.6" x14ac:dyDescent="0.3">
      <c r="A1003" s="99" t="s">
        <v>71</v>
      </c>
      <c r="B1003" s="100" t="str">
        <f>VLOOKUP(A1003,'CENTROS DE COSTOS'!A:D,2,0)</f>
        <v>0036-0004</v>
      </c>
      <c r="C1003" s="100" t="str">
        <f>VLOOKUP(A1003,'CENTROS DE COSTOS'!A:D,3,0)</f>
        <v>Wompi Centro</v>
      </c>
      <c r="D1003" s="99">
        <v>11001</v>
      </c>
      <c r="E1003" s="99">
        <v>3132275</v>
      </c>
      <c r="F1003" s="99">
        <v>40893</v>
      </c>
      <c r="G1003" s="100" t="s">
        <v>33</v>
      </c>
      <c r="H1003" s="99" t="s">
        <v>618</v>
      </c>
      <c r="I1003" s="99" t="s">
        <v>71</v>
      </c>
      <c r="J1003" s="99" t="s">
        <v>6448</v>
      </c>
      <c r="K1003" s="100" t="s">
        <v>1170</v>
      </c>
      <c r="L1003" s="99" t="s">
        <v>8033</v>
      </c>
      <c r="M1003" s="101">
        <v>46003.537499999999</v>
      </c>
      <c r="N1003" s="101">
        <v>46004.617361111108</v>
      </c>
      <c r="O1003" s="100" t="s">
        <v>35</v>
      </c>
      <c r="P1003" s="100" t="s">
        <v>35</v>
      </c>
      <c r="Q1003" s="99" t="s">
        <v>1414</v>
      </c>
      <c r="R1003" s="99" t="s">
        <v>1415</v>
      </c>
      <c r="S1003" s="99" t="s">
        <v>10093</v>
      </c>
      <c r="T1003" s="99" t="s">
        <v>1172</v>
      </c>
      <c r="U1003" s="99" t="s">
        <v>1845</v>
      </c>
      <c r="V1003" s="100" t="str">
        <f>VLOOKUP(D1003,TIPOLOGIA!A:F,5,0)</f>
        <v>PRINCIPAL</v>
      </c>
      <c r="W1003" s="100" t="str">
        <f>VLOOKUP(D1003,TIPOLOGIA!A:F,6,0)</f>
        <v>TERRESTRE</v>
      </c>
      <c r="X1003" s="99" t="s">
        <v>1191</v>
      </c>
      <c r="Y1003" s="99">
        <v>1</v>
      </c>
      <c r="Z1003" s="102">
        <f>IF(T1003="SOPORTE_TELEFÓNICO",'TARIFAS 2025'!$B$14,IF(V1003="PRINCIPAL",'TARIFAS 2025'!$B$11,IF(V1003="INTERMEDIA",'TARIFAS 2025'!$C$11,IF(V1003="LEJANA",'TARIFAS 2025'!$D$11))))</f>
        <v>31419</v>
      </c>
      <c r="AA1003" s="102">
        <f t="shared" si="15"/>
        <v>31419</v>
      </c>
      <c r="AB1003" s="91"/>
      <c r="AC1003" s="91"/>
      <c r="AD1003" s="91"/>
      <c r="AE1003" s="91"/>
      <c r="AF1003" s="91"/>
      <c r="AG1003" s="91"/>
      <c r="AH1003" s="91"/>
      <c r="AI1003" s="91"/>
      <c r="AJ1003" s="91"/>
      <c r="AK1003" s="91"/>
      <c r="AL1003" s="91"/>
      <c r="AM1003" s="91"/>
      <c r="AN1003" s="91"/>
      <c r="AO1003" s="91"/>
      <c r="AP1003" s="91"/>
      <c r="AQ1003" s="91"/>
      <c r="AR1003" s="91"/>
      <c r="AS1003" s="91"/>
      <c r="AT1003" s="91"/>
      <c r="AU1003" s="91"/>
      <c r="AV1003" s="91"/>
      <c r="AW1003" s="91"/>
      <c r="AX1003" s="91"/>
      <c r="AY1003" s="91"/>
      <c r="AZ1003" s="91"/>
      <c r="BA1003" s="91"/>
      <c r="BB1003" s="91"/>
      <c r="BC1003" s="91"/>
      <c r="BD1003" s="91"/>
      <c r="BE1003" s="91"/>
      <c r="BF1003" s="91"/>
      <c r="BG1003" s="91"/>
    </row>
    <row r="1004" spans="1:59" ht="15.6" x14ac:dyDescent="0.3">
      <c r="A1004" s="99" t="s">
        <v>68</v>
      </c>
      <c r="B1004" s="100" t="str">
        <f>VLOOKUP(A1004,'CENTROS DE COSTOS'!A:D,2,0)</f>
        <v>0036-0001</v>
      </c>
      <c r="C1004" s="100" t="str">
        <f>VLOOKUP(A1004,'CENTROS DE COSTOS'!A:D,3,0)</f>
        <v>Wompi Costa</v>
      </c>
      <c r="D1004" s="99">
        <v>8758</v>
      </c>
      <c r="E1004" s="99">
        <v>3126871</v>
      </c>
      <c r="F1004" s="99">
        <v>17438</v>
      </c>
      <c r="G1004" s="100" t="s">
        <v>33</v>
      </c>
      <c r="H1004" s="99" t="s">
        <v>253</v>
      </c>
      <c r="I1004" s="99" t="s">
        <v>270</v>
      </c>
      <c r="J1004" s="99" t="s">
        <v>2011</v>
      </c>
      <c r="K1004" s="100" t="s">
        <v>1170</v>
      </c>
      <c r="L1004" s="99" t="s">
        <v>8034</v>
      </c>
      <c r="M1004" s="101">
        <v>46002.463888888888</v>
      </c>
      <c r="N1004" s="101">
        <v>46004.617361111108</v>
      </c>
      <c r="O1004" s="100" t="s">
        <v>35</v>
      </c>
      <c r="P1004" s="100" t="s">
        <v>35</v>
      </c>
      <c r="Q1004" s="99" t="s">
        <v>1414</v>
      </c>
      <c r="R1004" s="99" t="s">
        <v>1415</v>
      </c>
      <c r="S1004" s="99" t="s">
        <v>10110</v>
      </c>
      <c r="T1004" s="99" t="s">
        <v>1172</v>
      </c>
      <c r="U1004" s="99" t="s">
        <v>1848</v>
      </c>
      <c r="V1004" s="100" t="str">
        <f>VLOOKUP(D1004,TIPOLOGIA!A:F,5,0)</f>
        <v>PRINCIPAL</v>
      </c>
      <c r="W1004" s="100" t="str">
        <f>VLOOKUP(D1004,TIPOLOGIA!A:F,6,0)</f>
        <v>TERRESTRE</v>
      </c>
      <c r="X1004" s="99" t="s">
        <v>1353</v>
      </c>
      <c r="Y1004" s="99">
        <v>1</v>
      </c>
      <c r="Z1004" s="102">
        <f>IF(T1004="SOPORTE_TELEFÓNICO",'TARIFAS 2025'!$B$14,IF(V1004="PRINCIPAL",'TARIFAS 2025'!$B$11,IF(V1004="INTERMEDIA",'TARIFAS 2025'!$C$11,IF(V1004="LEJANA",'TARIFAS 2025'!$D$11))))</f>
        <v>31419</v>
      </c>
      <c r="AA1004" s="102">
        <f t="shared" si="15"/>
        <v>31419</v>
      </c>
      <c r="AB1004" s="91"/>
      <c r="AC1004" s="91"/>
      <c r="AD1004" s="91"/>
      <c r="AE1004" s="91"/>
      <c r="AF1004" s="91"/>
      <c r="AG1004" s="91"/>
      <c r="AH1004" s="91"/>
      <c r="AI1004" s="91"/>
      <c r="AJ1004" s="91"/>
      <c r="AK1004" s="91"/>
      <c r="AL1004" s="91"/>
      <c r="AM1004" s="91"/>
      <c r="AN1004" s="91"/>
      <c r="AO1004" s="91"/>
      <c r="AP1004" s="91"/>
      <c r="AQ1004" s="91"/>
      <c r="AR1004" s="91"/>
      <c r="AS1004" s="91"/>
      <c r="AT1004" s="91"/>
      <c r="AU1004" s="91"/>
      <c r="AV1004" s="91"/>
      <c r="AW1004" s="91"/>
      <c r="AX1004" s="91"/>
      <c r="AY1004" s="91"/>
      <c r="AZ1004" s="91"/>
      <c r="BA1004" s="91"/>
      <c r="BB1004" s="91"/>
      <c r="BC1004" s="91"/>
      <c r="BD1004" s="91"/>
      <c r="BE1004" s="91"/>
      <c r="BF1004" s="91"/>
      <c r="BG1004" s="91"/>
    </row>
    <row r="1005" spans="1:59" ht="15.6" x14ac:dyDescent="0.3">
      <c r="A1005" s="99" t="s">
        <v>91</v>
      </c>
      <c r="B1005" s="100" t="str">
        <f>VLOOKUP(A1005,'CENTROS DE COSTOS'!A:D,2,0)</f>
        <v>0036-0003</v>
      </c>
      <c r="C1005" s="100" t="str">
        <f>VLOOKUP(A1005,'CENTROS DE COSTOS'!A:D,3,0)</f>
        <v>Wompi Suroccidente</v>
      </c>
      <c r="D1005" s="99">
        <v>52001</v>
      </c>
      <c r="E1005" s="99">
        <v>3129679</v>
      </c>
      <c r="F1005" s="99">
        <v>78554</v>
      </c>
      <c r="G1005" s="100" t="s">
        <v>33</v>
      </c>
      <c r="H1005" s="99" t="s">
        <v>133</v>
      </c>
      <c r="I1005" s="99" t="s">
        <v>91</v>
      </c>
      <c r="J1005" s="99" t="s">
        <v>6449</v>
      </c>
      <c r="K1005" s="100" t="s">
        <v>1170</v>
      </c>
      <c r="L1005" s="99" t="s">
        <v>8035</v>
      </c>
      <c r="M1005" s="101">
        <v>46003.333333333343</v>
      </c>
      <c r="N1005" s="101">
        <v>46004.619444444441</v>
      </c>
      <c r="O1005" s="100" t="s">
        <v>35</v>
      </c>
      <c r="P1005" s="100" t="s">
        <v>35</v>
      </c>
      <c r="Q1005" s="99" t="s">
        <v>1414</v>
      </c>
      <c r="R1005" s="99" t="s">
        <v>1415</v>
      </c>
      <c r="S1005" s="99" t="s">
        <v>10111</v>
      </c>
      <c r="T1005" s="99" t="s">
        <v>1172</v>
      </c>
      <c r="U1005" s="99" t="s">
        <v>1840</v>
      </c>
      <c r="V1005" s="100" t="str">
        <f>VLOOKUP(D1005,TIPOLOGIA!A:F,5,0)</f>
        <v>PRINCIPAL</v>
      </c>
      <c r="W1005" s="100" t="str">
        <f>VLOOKUP(D1005,TIPOLOGIA!A:F,6,0)</f>
        <v>TERRESTRE</v>
      </c>
      <c r="X1005" s="99" t="s">
        <v>1195</v>
      </c>
      <c r="Y1005" s="99">
        <v>1</v>
      </c>
      <c r="Z1005" s="102">
        <f>IF(T1005="SOPORTE_TELEFÓNICO",'TARIFAS 2025'!$B$14,IF(V1005="PRINCIPAL",'TARIFAS 2025'!$B$11,IF(V1005="INTERMEDIA",'TARIFAS 2025'!$C$11,IF(V1005="LEJANA",'TARIFAS 2025'!$D$11))))</f>
        <v>31419</v>
      </c>
      <c r="AA1005" s="102">
        <f t="shared" si="15"/>
        <v>31419</v>
      </c>
      <c r="AB1005" s="91"/>
      <c r="AC1005" s="91"/>
      <c r="AD1005" s="91"/>
      <c r="AE1005" s="91"/>
      <c r="AF1005" s="91"/>
      <c r="AG1005" s="91"/>
      <c r="AH1005" s="91"/>
      <c r="AI1005" s="91"/>
      <c r="AJ1005" s="91"/>
      <c r="AK1005" s="91"/>
      <c r="AL1005" s="91"/>
      <c r="AM1005" s="91"/>
      <c r="AN1005" s="91"/>
      <c r="AO1005" s="91"/>
      <c r="AP1005" s="91"/>
      <c r="AQ1005" s="91"/>
      <c r="AR1005" s="91"/>
      <c r="AS1005" s="91"/>
      <c r="AT1005" s="91"/>
      <c r="AU1005" s="91"/>
      <c r="AV1005" s="91"/>
      <c r="AW1005" s="91"/>
      <c r="AX1005" s="91"/>
      <c r="AY1005" s="91"/>
      <c r="AZ1005" s="91"/>
      <c r="BA1005" s="91"/>
      <c r="BB1005" s="91"/>
      <c r="BC1005" s="91"/>
      <c r="BD1005" s="91"/>
      <c r="BE1005" s="91"/>
      <c r="BF1005" s="91"/>
      <c r="BG1005" s="91"/>
    </row>
    <row r="1006" spans="1:59" ht="15.6" x14ac:dyDescent="0.3">
      <c r="A1006" s="99" t="s">
        <v>71</v>
      </c>
      <c r="B1006" s="100" t="str">
        <f>VLOOKUP(A1006,'CENTROS DE COSTOS'!A:D,2,0)</f>
        <v>0036-0004</v>
      </c>
      <c r="C1006" s="100" t="str">
        <f>VLOOKUP(A1006,'CENTROS DE COSTOS'!A:D,3,0)</f>
        <v>Wompi Centro</v>
      </c>
      <c r="D1006" s="99">
        <v>11001</v>
      </c>
      <c r="E1006" s="99">
        <v>3129205</v>
      </c>
      <c r="F1006" s="99">
        <v>63479</v>
      </c>
      <c r="G1006" s="100" t="s">
        <v>33</v>
      </c>
      <c r="H1006" s="99" t="s">
        <v>618</v>
      </c>
      <c r="I1006" s="99" t="s">
        <v>71</v>
      </c>
      <c r="J1006" s="99" t="s">
        <v>2227</v>
      </c>
      <c r="K1006" s="100" t="s">
        <v>1170</v>
      </c>
      <c r="L1006" s="99" t="s">
        <v>8036</v>
      </c>
      <c r="M1006" s="101">
        <v>46002.676388888889</v>
      </c>
      <c r="N1006" s="101">
        <v>46004.620833333327</v>
      </c>
      <c r="O1006" s="100" t="s">
        <v>35</v>
      </c>
      <c r="P1006" s="100" t="s">
        <v>35</v>
      </c>
      <c r="Q1006" s="99" t="s">
        <v>1414</v>
      </c>
      <c r="R1006" s="99" t="s">
        <v>1415</v>
      </c>
      <c r="S1006" s="99" t="s">
        <v>10112</v>
      </c>
      <c r="T1006" s="99" t="s">
        <v>1172</v>
      </c>
      <c r="U1006" s="99" t="s">
        <v>1847</v>
      </c>
      <c r="V1006" s="100" t="str">
        <f>VLOOKUP(D1006,TIPOLOGIA!A:F,5,0)</f>
        <v>PRINCIPAL</v>
      </c>
      <c r="W1006" s="100" t="str">
        <f>VLOOKUP(D1006,TIPOLOGIA!A:F,6,0)</f>
        <v>TERRESTRE</v>
      </c>
      <c r="X1006" s="99" t="s">
        <v>1225</v>
      </c>
      <c r="Y1006" s="99">
        <v>1</v>
      </c>
      <c r="Z1006" s="102">
        <f>IF(T1006="SOPORTE_TELEFÓNICO",'TARIFAS 2025'!$B$14,IF(V1006="PRINCIPAL",'TARIFAS 2025'!$B$11,IF(V1006="INTERMEDIA",'TARIFAS 2025'!$C$11,IF(V1006="LEJANA",'TARIFAS 2025'!$D$11))))</f>
        <v>31419</v>
      </c>
      <c r="AA1006" s="102">
        <f t="shared" si="15"/>
        <v>31419</v>
      </c>
      <c r="AB1006" s="91"/>
      <c r="AC1006" s="91"/>
      <c r="AD1006" s="91"/>
      <c r="AE1006" s="91"/>
      <c r="AF1006" s="91"/>
      <c r="AG1006" s="91"/>
      <c r="AH1006" s="91"/>
      <c r="AI1006" s="91"/>
      <c r="AJ1006" s="91"/>
      <c r="AK1006" s="91"/>
      <c r="AL1006" s="91"/>
      <c r="AM1006" s="91"/>
      <c r="AN1006" s="91"/>
      <c r="AO1006" s="91"/>
      <c r="AP1006" s="91"/>
      <c r="AQ1006" s="91"/>
      <c r="AR1006" s="91"/>
      <c r="AS1006" s="91"/>
      <c r="AT1006" s="91"/>
      <c r="AU1006" s="91"/>
      <c r="AV1006" s="91"/>
      <c r="AW1006" s="91"/>
      <c r="AX1006" s="91"/>
      <c r="AY1006" s="91"/>
      <c r="AZ1006" s="91"/>
      <c r="BA1006" s="91"/>
      <c r="BB1006" s="91"/>
      <c r="BC1006" s="91"/>
      <c r="BD1006" s="91"/>
      <c r="BE1006" s="91"/>
      <c r="BF1006" s="91"/>
      <c r="BG1006" s="91"/>
    </row>
    <row r="1007" spans="1:59" ht="15.6" x14ac:dyDescent="0.3">
      <c r="A1007" s="99" t="s">
        <v>77</v>
      </c>
      <c r="B1007" s="100" t="str">
        <f>VLOOKUP(A1007,'CENTROS DE COSTOS'!A:D,2,0)</f>
        <v>0036-0003</v>
      </c>
      <c r="C1007" s="100" t="str">
        <f>VLOOKUP(A1007,'CENTROS DE COSTOS'!A:D,3,0)</f>
        <v>Wompi Suroccidente</v>
      </c>
      <c r="D1007" s="99">
        <v>76001</v>
      </c>
      <c r="E1007" s="99">
        <v>3129164</v>
      </c>
      <c r="F1007" s="99">
        <v>81383</v>
      </c>
      <c r="G1007" s="100" t="s">
        <v>33</v>
      </c>
      <c r="H1007" s="99" t="s">
        <v>1101</v>
      </c>
      <c r="I1007" s="99" t="s">
        <v>77</v>
      </c>
      <c r="J1007" s="99" t="s">
        <v>2021</v>
      </c>
      <c r="K1007" s="100" t="s">
        <v>1170</v>
      </c>
      <c r="L1007" s="99" t="s">
        <v>8037</v>
      </c>
      <c r="M1007" s="101">
        <v>46002.67291666667</v>
      </c>
      <c r="N1007" s="101">
        <v>46004.622916666667</v>
      </c>
      <c r="O1007" s="100" t="s">
        <v>35</v>
      </c>
      <c r="P1007" s="100" t="s">
        <v>35</v>
      </c>
      <c r="Q1007" s="99" t="s">
        <v>1414</v>
      </c>
      <c r="R1007" s="99" t="s">
        <v>1415</v>
      </c>
      <c r="S1007" s="99" t="s">
        <v>10113</v>
      </c>
      <c r="T1007" s="99" t="s">
        <v>1172</v>
      </c>
      <c r="U1007" s="99" t="s">
        <v>1840</v>
      </c>
      <c r="V1007" s="100" t="str">
        <f>VLOOKUP(D1007,TIPOLOGIA!A:F,5,0)</f>
        <v>PRINCIPAL</v>
      </c>
      <c r="W1007" s="100" t="str">
        <f>VLOOKUP(D1007,TIPOLOGIA!A:F,6,0)</f>
        <v>TERRESTRE</v>
      </c>
      <c r="X1007" s="99" t="s">
        <v>1235</v>
      </c>
      <c r="Y1007" s="99">
        <v>1</v>
      </c>
      <c r="Z1007" s="102">
        <f>IF(T1007="SOPORTE_TELEFÓNICO",'TARIFAS 2025'!$B$14,IF(V1007="PRINCIPAL",'TARIFAS 2025'!$B$11,IF(V1007="INTERMEDIA",'TARIFAS 2025'!$C$11,IF(V1007="LEJANA",'TARIFAS 2025'!$D$11))))</f>
        <v>31419</v>
      </c>
      <c r="AA1007" s="102">
        <f t="shared" si="15"/>
        <v>31419</v>
      </c>
      <c r="AB1007" s="91"/>
      <c r="AC1007" s="91"/>
      <c r="AD1007" s="91"/>
      <c r="AE1007" s="91"/>
      <c r="AF1007" s="91"/>
      <c r="AG1007" s="91"/>
      <c r="AH1007" s="91"/>
      <c r="AI1007" s="91"/>
      <c r="AJ1007" s="91"/>
      <c r="AK1007" s="91"/>
      <c r="AL1007" s="91"/>
      <c r="AM1007" s="91"/>
      <c r="AN1007" s="91"/>
      <c r="AO1007" s="91"/>
      <c r="AP1007" s="91"/>
      <c r="AQ1007" s="91"/>
      <c r="AR1007" s="91"/>
      <c r="AS1007" s="91"/>
      <c r="AT1007" s="91"/>
      <c r="AU1007" s="91"/>
      <c r="AV1007" s="91"/>
      <c r="AW1007" s="91"/>
      <c r="AX1007" s="91"/>
      <c r="AY1007" s="91"/>
      <c r="AZ1007" s="91"/>
      <c r="BA1007" s="91"/>
      <c r="BB1007" s="91"/>
      <c r="BC1007" s="91"/>
      <c r="BD1007" s="91"/>
      <c r="BE1007" s="91"/>
      <c r="BF1007" s="91"/>
      <c r="BG1007" s="91"/>
    </row>
    <row r="1008" spans="1:59" ht="15.6" x14ac:dyDescent="0.3">
      <c r="A1008" s="99" t="s">
        <v>71</v>
      </c>
      <c r="B1008" s="100" t="str">
        <f>VLOOKUP(A1008,'CENTROS DE COSTOS'!A:D,2,0)</f>
        <v>0036-0004</v>
      </c>
      <c r="C1008" s="100" t="str">
        <f>VLOOKUP(A1008,'CENTROS DE COSTOS'!A:D,3,0)</f>
        <v>Wompi Centro</v>
      </c>
      <c r="D1008" s="99">
        <v>11001</v>
      </c>
      <c r="E1008" s="99">
        <v>3129924</v>
      </c>
      <c r="F1008" s="99">
        <v>76792</v>
      </c>
      <c r="G1008" s="100" t="s">
        <v>33</v>
      </c>
      <c r="H1008" s="99" t="s">
        <v>618</v>
      </c>
      <c r="I1008" s="99" t="s">
        <v>71</v>
      </c>
      <c r="J1008" s="99" t="s">
        <v>6450</v>
      </c>
      <c r="K1008" s="100" t="s">
        <v>1170</v>
      </c>
      <c r="L1008" s="99" t="s">
        <v>8038</v>
      </c>
      <c r="M1008" s="101">
        <v>46003.333333333343</v>
      </c>
      <c r="N1008" s="101">
        <v>46004.624305555553</v>
      </c>
      <c r="O1008" s="100" t="s">
        <v>35</v>
      </c>
      <c r="P1008" s="100" t="s">
        <v>35</v>
      </c>
      <c r="Q1008" s="99" t="s">
        <v>1414</v>
      </c>
      <c r="R1008" s="99" t="s">
        <v>1415</v>
      </c>
      <c r="S1008" s="99" t="s">
        <v>10093</v>
      </c>
      <c r="T1008" s="99" t="s">
        <v>1172</v>
      </c>
      <c r="U1008" s="99" t="s">
        <v>1840</v>
      </c>
      <c r="V1008" s="100" t="str">
        <f>VLOOKUP(D1008,TIPOLOGIA!A:F,5,0)</f>
        <v>PRINCIPAL</v>
      </c>
      <c r="W1008" s="100" t="str">
        <f>VLOOKUP(D1008,TIPOLOGIA!A:F,6,0)</f>
        <v>TERRESTRE</v>
      </c>
      <c r="X1008" s="99" t="s">
        <v>1191</v>
      </c>
      <c r="Y1008" s="99">
        <v>1</v>
      </c>
      <c r="Z1008" s="102">
        <f>IF(T1008="SOPORTE_TELEFÓNICO",'TARIFAS 2025'!$B$14,IF(V1008="PRINCIPAL",'TARIFAS 2025'!$B$11,IF(V1008="INTERMEDIA",'TARIFAS 2025'!$C$11,IF(V1008="LEJANA",'TARIFAS 2025'!$D$11))))</f>
        <v>31419</v>
      </c>
      <c r="AA1008" s="102">
        <f t="shared" si="15"/>
        <v>31419</v>
      </c>
      <c r="AB1008" s="91"/>
      <c r="AC1008" s="91"/>
      <c r="AD1008" s="91"/>
      <c r="AE1008" s="91"/>
      <c r="AF1008" s="91"/>
      <c r="AG1008" s="91"/>
      <c r="AH1008" s="91"/>
      <c r="AI1008" s="91"/>
      <c r="AJ1008" s="91"/>
      <c r="AK1008" s="91"/>
      <c r="AL1008" s="91"/>
      <c r="AM1008" s="91"/>
      <c r="AN1008" s="91"/>
      <c r="AO1008" s="91"/>
      <c r="AP1008" s="91"/>
      <c r="AQ1008" s="91"/>
      <c r="AR1008" s="91"/>
      <c r="AS1008" s="91"/>
      <c r="AT1008" s="91"/>
      <c r="AU1008" s="91"/>
      <c r="AV1008" s="91"/>
      <c r="AW1008" s="91"/>
      <c r="AX1008" s="91"/>
      <c r="AY1008" s="91"/>
      <c r="AZ1008" s="91"/>
      <c r="BA1008" s="91"/>
      <c r="BB1008" s="91"/>
      <c r="BC1008" s="91"/>
      <c r="BD1008" s="91"/>
      <c r="BE1008" s="91"/>
      <c r="BF1008" s="91"/>
      <c r="BG1008" s="91"/>
    </row>
    <row r="1009" spans="1:59" ht="15.6" x14ac:dyDescent="0.3">
      <c r="A1009" s="99" t="s">
        <v>81</v>
      </c>
      <c r="B1009" s="100" t="str">
        <f>VLOOKUP(A1009,'CENTROS DE COSTOS'!A:D,2,0)</f>
        <v>0036-0007</v>
      </c>
      <c r="C1009" s="100" t="str">
        <f>VLOOKUP(A1009,'CENTROS DE COSTOS'!A:D,3,0)</f>
        <v>Wompi Santander</v>
      </c>
      <c r="D1009" s="99">
        <v>54001</v>
      </c>
      <c r="E1009" s="99">
        <v>3133585</v>
      </c>
      <c r="F1009" s="99">
        <v>79070</v>
      </c>
      <c r="G1009" s="100" t="s">
        <v>33</v>
      </c>
      <c r="H1009" s="99" t="s">
        <v>891</v>
      </c>
      <c r="I1009" s="99" t="s">
        <v>81</v>
      </c>
      <c r="J1009" s="99" t="s">
        <v>6451</v>
      </c>
      <c r="K1009" s="100" t="s">
        <v>1170</v>
      </c>
      <c r="L1009" s="99" t="s">
        <v>8039</v>
      </c>
      <c r="M1009" s="101">
        <v>46003.700694444437</v>
      </c>
      <c r="N1009" s="101">
        <v>46004.625694444447</v>
      </c>
      <c r="O1009" s="100" t="s">
        <v>35</v>
      </c>
      <c r="P1009" s="100" t="s">
        <v>35</v>
      </c>
      <c r="Q1009" s="99" t="s">
        <v>1414</v>
      </c>
      <c r="R1009" s="99" t="s">
        <v>1415</v>
      </c>
      <c r="S1009" s="99" t="s">
        <v>10114</v>
      </c>
      <c r="T1009" s="99" t="s">
        <v>1172</v>
      </c>
      <c r="U1009" s="99" t="s">
        <v>1840</v>
      </c>
      <c r="V1009" s="100" t="str">
        <f>VLOOKUP(D1009,TIPOLOGIA!A:F,5,0)</f>
        <v>PRINCIPAL</v>
      </c>
      <c r="W1009" s="100" t="str">
        <f>VLOOKUP(D1009,TIPOLOGIA!A:F,6,0)</f>
        <v>TERRESTRE</v>
      </c>
      <c r="X1009" s="99" t="s">
        <v>1199</v>
      </c>
      <c r="Y1009" s="99">
        <v>1</v>
      </c>
      <c r="Z1009" s="102">
        <f>IF(T1009="SOPORTE_TELEFÓNICO",'TARIFAS 2025'!$B$14,IF(V1009="PRINCIPAL",'TARIFAS 2025'!$B$11,IF(V1009="INTERMEDIA",'TARIFAS 2025'!$C$11,IF(V1009="LEJANA",'TARIFAS 2025'!$D$11))))</f>
        <v>31419</v>
      </c>
      <c r="AA1009" s="102">
        <f t="shared" si="15"/>
        <v>31419</v>
      </c>
      <c r="AB1009" s="91"/>
      <c r="AC1009" s="91"/>
      <c r="AD1009" s="91"/>
      <c r="AE1009" s="91"/>
      <c r="AF1009" s="91"/>
      <c r="AG1009" s="91"/>
      <c r="AH1009" s="91"/>
      <c r="AI1009" s="91"/>
      <c r="AJ1009" s="91"/>
      <c r="AK1009" s="91"/>
      <c r="AL1009" s="91"/>
      <c r="AM1009" s="91"/>
      <c r="AN1009" s="91"/>
      <c r="AO1009" s="91"/>
      <c r="AP1009" s="91"/>
      <c r="AQ1009" s="91"/>
      <c r="AR1009" s="91"/>
      <c r="AS1009" s="91"/>
      <c r="AT1009" s="91"/>
      <c r="AU1009" s="91"/>
      <c r="AV1009" s="91"/>
      <c r="AW1009" s="91"/>
      <c r="AX1009" s="91"/>
      <c r="AY1009" s="91"/>
      <c r="AZ1009" s="91"/>
      <c r="BA1009" s="91"/>
      <c r="BB1009" s="91"/>
      <c r="BC1009" s="91"/>
      <c r="BD1009" s="91"/>
      <c r="BE1009" s="91"/>
      <c r="BF1009" s="91"/>
      <c r="BG1009" s="91"/>
    </row>
    <row r="1010" spans="1:59" ht="15.6" x14ac:dyDescent="0.3">
      <c r="A1010" s="99" t="s">
        <v>68</v>
      </c>
      <c r="B1010" s="100" t="str">
        <f>VLOOKUP(A1010,'CENTROS DE COSTOS'!A:D,2,0)</f>
        <v>0036-0001</v>
      </c>
      <c r="C1010" s="100" t="str">
        <f>VLOOKUP(A1010,'CENTROS DE COSTOS'!A:D,3,0)</f>
        <v>Wompi Costa</v>
      </c>
      <c r="D1010" s="99">
        <v>8001</v>
      </c>
      <c r="E1010" s="99">
        <v>3131969</v>
      </c>
      <c r="F1010" s="99">
        <v>47811</v>
      </c>
      <c r="G1010" s="100" t="s">
        <v>33</v>
      </c>
      <c r="H1010" s="99" t="s">
        <v>253</v>
      </c>
      <c r="I1010" s="99" t="s">
        <v>68</v>
      </c>
      <c r="J1010" s="99" t="s">
        <v>6452</v>
      </c>
      <c r="K1010" s="100" t="s">
        <v>1170</v>
      </c>
      <c r="L1010" s="99" t="s">
        <v>8040</v>
      </c>
      <c r="M1010" s="101">
        <v>46003.486111111109</v>
      </c>
      <c r="N1010" s="101">
        <v>46004.625694444447</v>
      </c>
      <c r="O1010" s="100" t="s">
        <v>35</v>
      </c>
      <c r="P1010" s="100" t="s">
        <v>35</v>
      </c>
      <c r="Q1010" s="99" t="s">
        <v>1414</v>
      </c>
      <c r="R1010" s="99" t="s">
        <v>1415</v>
      </c>
      <c r="S1010" s="99" t="s">
        <v>10115</v>
      </c>
      <c r="T1010" s="99" t="s">
        <v>1172</v>
      </c>
      <c r="U1010" s="99" t="s">
        <v>1846</v>
      </c>
      <c r="V1010" s="100" t="str">
        <f>VLOOKUP(D1010,TIPOLOGIA!A:F,5,0)</f>
        <v>PRINCIPAL</v>
      </c>
      <c r="W1010" s="100" t="str">
        <f>VLOOKUP(D1010,TIPOLOGIA!A:F,6,0)</f>
        <v>TERRESTRE</v>
      </c>
      <c r="X1010" s="99" t="s">
        <v>1435</v>
      </c>
      <c r="Y1010" s="99">
        <v>1</v>
      </c>
      <c r="Z1010" s="102">
        <f>IF(T1010="SOPORTE_TELEFÓNICO",'TARIFAS 2025'!$B$14,IF(V1010="PRINCIPAL",'TARIFAS 2025'!$B$11,IF(V1010="INTERMEDIA",'TARIFAS 2025'!$C$11,IF(V1010="LEJANA",'TARIFAS 2025'!$D$11))))</f>
        <v>31419</v>
      </c>
      <c r="AA1010" s="102">
        <f t="shared" ref="AA1010:AA1072" si="16">Z1010*Y1010</f>
        <v>31419</v>
      </c>
      <c r="AB1010" s="91"/>
      <c r="AC1010" s="91"/>
      <c r="AD1010" s="91"/>
      <c r="AE1010" s="91"/>
      <c r="AF1010" s="91"/>
      <c r="AG1010" s="91"/>
      <c r="AH1010" s="91"/>
      <c r="AI1010" s="91"/>
      <c r="AJ1010" s="91"/>
      <c r="AK1010" s="91"/>
      <c r="AL1010" s="91"/>
      <c r="AM1010" s="91"/>
      <c r="AN1010" s="91"/>
      <c r="AO1010" s="91"/>
      <c r="AP1010" s="91"/>
      <c r="AQ1010" s="91"/>
      <c r="AR1010" s="91"/>
      <c r="AS1010" s="91"/>
      <c r="AT1010" s="91"/>
      <c r="AU1010" s="91"/>
      <c r="AV1010" s="91"/>
      <c r="AW1010" s="91"/>
      <c r="AX1010" s="91"/>
      <c r="AY1010" s="91"/>
      <c r="AZ1010" s="91"/>
      <c r="BA1010" s="91"/>
      <c r="BB1010" s="91"/>
      <c r="BC1010" s="91"/>
      <c r="BD1010" s="91"/>
      <c r="BE1010" s="91"/>
      <c r="BF1010" s="91"/>
      <c r="BG1010" s="91"/>
    </row>
    <row r="1011" spans="1:59" ht="15.6" x14ac:dyDescent="0.3">
      <c r="A1011" s="99" t="s">
        <v>77</v>
      </c>
      <c r="B1011" s="100" t="str">
        <f>VLOOKUP(A1011,'CENTROS DE COSTOS'!A:D,2,0)</f>
        <v>0036-0003</v>
      </c>
      <c r="C1011" s="100" t="str">
        <f>VLOOKUP(A1011,'CENTROS DE COSTOS'!A:D,3,0)</f>
        <v>Wompi Suroccidente</v>
      </c>
      <c r="D1011" s="99">
        <v>76001</v>
      </c>
      <c r="E1011" s="99">
        <v>3132100</v>
      </c>
      <c r="F1011" s="99">
        <v>80586</v>
      </c>
      <c r="G1011" s="100" t="s">
        <v>33</v>
      </c>
      <c r="H1011" s="99" t="s">
        <v>1101</v>
      </c>
      <c r="I1011" s="99" t="s">
        <v>77</v>
      </c>
      <c r="J1011" s="99" t="s">
        <v>6453</v>
      </c>
      <c r="K1011" s="100" t="s">
        <v>1170</v>
      </c>
      <c r="L1011" s="99" t="s">
        <v>8041</v>
      </c>
      <c r="M1011" s="101">
        <v>46003.481249999997</v>
      </c>
      <c r="N1011" s="101">
        <v>46004.62777777778</v>
      </c>
      <c r="O1011" s="100" t="s">
        <v>35</v>
      </c>
      <c r="P1011" s="100" t="s">
        <v>35</v>
      </c>
      <c r="Q1011" s="99" t="s">
        <v>1414</v>
      </c>
      <c r="R1011" s="99" t="s">
        <v>1415</v>
      </c>
      <c r="S1011" s="99" t="s">
        <v>10116</v>
      </c>
      <c r="T1011" s="99" t="s">
        <v>1172</v>
      </c>
      <c r="U1011" s="99" t="s">
        <v>1840</v>
      </c>
      <c r="V1011" s="100" t="str">
        <f>VLOOKUP(D1011,TIPOLOGIA!A:F,5,0)</f>
        <v>PRINCIPAL</v>
      </c>
      <c r="W1011" s="100" t="str">
        <f>VLOOKUP(D1011,TIPOLOGIA!A:F,6,0)</f>
        <v>TERRESTRE</v>
      </c>
      <c r="X1011" s="99" t="s">
        <v>1235</v>
      </c>
      <c r="Y1011" s="99">
        <v>1</v>
      </c>
      <c r="Z1011" s="102">
        <f>IF(T1011="SOPORTE_TELEFÓNICO",'TARIFAS 2025'!$B$14,IF(V1011="PRINCIPAL",'TARIFAS 2025'!$B$11,IF(V1011="INTERMEDIA",'TARIFAS 2025'!$C$11,IF(V1011="LEJANA",'TARIFAS 2025'!$D$11))))</f>
        <v>31419</v>
      </c>
      <c r="AA1011" s="102">
        <f t="shared" si="16"/>
        <v>31419</v>
      </c>
      <c r="AB1011" s="91"/>
      <c r="AC1011" s="91"/>
      <c r="AD1011" s="91"/>
      <c r="AE1011" s="91"/>
      <c r="AF1011" s="91"/>
      <c r="AG1011" s="91"/>
      <c r="AH1011" s="91"/>
      <c r="AI1011" s="91"/>
      <c r="AJ1011" s="91"/>
      <c r="AK1011" s="91"/>
      <c r="AL1011" s="91"/>
      <c r="AM1011" s="91"/>
      <c r="AN1011" s="91"/>
      <c r="AO1011" s="91"/>
      <c r="AP1011" s="91"/>
      <c r="AQ1011" s="91"/>
      <c r="AR1011" s="91"/>
      <c r="AS1011" s="91"/>
      <c r="AT1011" s="91"/>
      <c r="AU1011" s="91"/>
      <c r="AV1011" s="91"/>
      <c r="AW1011" s="91"/>
      <c r="AX1011" s="91"/>
      <c r="AY1011" s="91"/>
      <c r="AZ1011" s="91"/>
      <c r="BA1011" s="91"/>
      <c r="BB1011" s="91"/>
      <c r="BC1011" s="91"/>
      <c r="BD1011" s="91"/>
      <c r="BE1011" s="91"/>
      <c r="BF1011" s="91"/>
      <c r="BG1011" s="91"/>
    </row>
    <row r="1012" spans="1:59" ht="15.6" x14ac:dyDescent="0.3">
      <c r="A1012" s="99" t="s">
        <v>96</v>
      </c>
      <c r="B1012" s="100" t="str">
        <f>VLOOKUP(A1012,'CENTROS DE COSTOS'!A:D,2,0)</f>
        <v>0036-0007</v>
      </c>
      <c r="C1012" s="100" t="str">
        <f>VLOOKUP(A1012,'CENTROS DE COSTOS'!A:D,3,0)</f>
        <v>Wompi Santander</v>
      </c>
      <c r="D1012" s="99">
        <v>15001</v>
      </c>
      <c r="E1012" s="99">
        <v>3129435</v>
      </c>
      <c r="F1012" s="99">
        <v>79149</v>
      </c>
      <c r="G1012" s="100" t="s">
        <v>33</v>
      </c>
      <c r="H1012" s="99" t="s">
        <v>322</v>
      </c>
      <c r="I1012" s="99" t="s">
        <v>96</v>
      </c>
      <c r="J1012" s="99" t="s">
        <v>6454</v>
      </c>
      <c r="K1012" s="100" t="s">
        <v>1170</v>
      </c>
      <c r="L1012" s="99" t="s">
        <v>8042</v>
      </c>
      <c r="M1012" s="101">
        <v>46002.695833333331</v>
      </c>
      <c r="N1012" s="101">
        <v>46004.62777777778</v>
      </c>
      <c r="O1012" s="100" t="s">
        <v>35</v>
      </c>
      <c r="P1012" s="100" t="s">
        <v>35</v>
      </c>
      <c r="Q1012" s="99" t="s">
        <v>1414</v>
      </c>
      <c r="R1012" s="99" t="s">
        <v>1415</v>
      </c>
      <c r="S1012" s="99" t="s">
        <v>10117</v>
      </c>
      <c r="T1012" s="99" t="s">
        <v>1172</v>
      </c>
      <c r="U1012" s="99" t="s">
        <v>1840</v>
      </c>
      <c r="V1012" s="100" t="str">
        <f>VLOOKUP(D1012,TIPOLOGIA!A:F,5,0)</f>
        <v>PRINCIPAL</v>
      </c>
      <c r="W1012" s="100" t="str">
        <f>VLOOKUP(D1012,TIPOLOGIA!A:F,6,0)</f>
        <v>TERRESTRE</v>
      </c>
      <c r="X1012" s="99" t="s">
        <v>1218</v>
      </c>
      <c r="Y1012" s="99">
        <v>1</v>
      </c>
      <c r="Z1012" s="102">
        <f>IF(T1012="SOPORTE_TELEFÓNICO",'TARIFAS 2025'!$B$14,IF(V1012="PRINCIPAL",'TARIFAS 2025'!$B$11,IF(V1012="INTERMEDIA",'TARIFAS 2025'!$C$11,IF(V1012="LEJANA",'TARIFAS 2025'!$D$11))))</f>
        <v>31419</v>
      </c>
      <c r="AA1012" s="102">
        <f t="shared" si="16"/>
        <v>31419</v>
      </c>
      <c r="AB1012" s="91"/>
      <c r="AC1012" s="91"/>
      <c r="AD1012" s="91"/>
      <c r="AE1012" s="91"/>
      <c r="AF1012" s="91"/>
      <c r="AG1012" s="91"/>
      <c r="AH1012" s="91"/>
      <c r="AI1012" s="91"/>
      <c r="AJ1012" s="91"/>
      <c r="AK1012" s="91"/>
      <c r="AL1012" s="91"/>
      <c r="AM1012" s="91"/>
      <c r="AN1012" s="91"/>
      <c r="AO1012" s="91"/>
      <c r="AP1012" s="91"/>
      <c r="AQ1012" s="91"/>
      <c r="AR1012" s="91"/>
      <c r="AS1012" s="91"/>
      <c r="AT1012" s="91"/>
      <c r="AU1012" s="91"/>
      <c r="AV1012" s="91"/>
      <c r="AW1012" s="91"/>
      <c r="AX1012" s="91"/>
      <c r="AY1012" s="91"/>
      <c r="AZ1012" s="91"/>
      <c r="BA1012" s="91"/>
      <c r="BB1012" s="91"/>
      <c r="BC1012" s="91"/>
      <c r="BD1012" s="91"/>
      <c r="BE1012" s="91"/>
      <c r="BF1012" s="91"/>
      <c r="BG1012" s="91"/>
    </row>
    <row r="1013" spans="1:59" ht="15.6" x14ac:dyDescent="0.3">
      <c r="A1013" s="99" t="s">
        <v>68</v>
      </c>
      <c r="B1013" s="100" t="str">
        <f>VLOOKUP(A1013,'CENTROS DE COSTOS'!A:D,2,0)</f>
        <v>0036-0001</v>
      </c>
      <c r="C1013" s="100" t="str">
        <f>VLOOKUP(A1013,'CENTROS DE COSTOS'!A:D,3,0)</f>
        <v>Wompi Costa</v>
      </c>
      <c r="D1013" s="99">
        <v>8001</v>
      </c>
      <c r="E1013" s="99">
        <v>3130402</v>
      </c>
      <c r="F1013" s="99">
        <v>17017</v>
      </c>
      <c r="G1013" s="100" t="s">
        <v>33</v>
      </c>
      <c r="H1013" s="99" t="s">
        <v>253</v>
      </c>
      <c r="I1013" s="99" t="s">
        <v>68</v>
      </c>
      <c r="J1013" s="99" t="s">
        <v>2237</v>
      </c>
      <c r="K1013" s="100" t="s">
        <v>1170</v>
      </c>
      <c r="L1013" s="99" t="s">
        <v>8043</v>
      </c>
      <c r="M1013" s="101">
        <v>46003.333333333343</v>
      </c>
      <c r="N1013" s="101">
        <v>46004.628472222219</v>
      </c>
      <c r="O1013" s="100" t="s">
        <v>35</v>
      </c>
      <c r="P1013" s="100" t="s">
        <v>35</v>
      </c>
      <c r="Q1013" s="99" t="s">
        <v>1414</v>
      </c>
      <c r="R1013" s="99" t="s">
        <v>1415</v>
      </c>
      <c r="S1013" s="99" t="s">
        <v>10118</v>
      </c>
      <c r="T1013" s="99" t="s">
        <v>1172</v>
      </c>
      <c r="U1013" s="99" t="s">
        <v>1845</v>
      </c>
      <c r="V1013" s="100" t="str">
        <f>VLOOKUP(D1013,TIPOLOGIA!A:F,5,0)</f>
        <v>PRINCIPAL</v>
      </c>
      <c r="W1013" s="100" t="str">
        <f>VLOOKUP(D1013,TIPOLOGIA!A:F,6,0)</f>
        <v>TERRESTRE</v>
      </c>
      <c r="X1013" s="99" t="s">
        <v>1435</v>
      </c>
      <c r="Y1013" s="99">
        <v>1</v>
      </c>
      <c r="Z1013" s="102">
        <f>IF(T1013="SOPORTE_TELEFÓNICO",'TARIFAS 2025'!$B$14,IF(V1013="PRINCIPAL",'TARIFAS 2025'!$B$11,IF(V1013="INTERMEDIA",'TARIFAS 2025'!$C$11,IF(V1013="LEJANA",'TARIFAS 2025'!$D$11))))</f>
        <v>31419</v>
      </c>
      <c r="AA1013" s="102">
        <f t="shared" si="16"/>
        <v>31419</v>
      </c>
      <c r="AB1013" s="91"/>
      <c r="AC1013" s="91"/>
      <c r="AD1013" s="91"/>
      <c r="AE1013" s="91"/>
      <c r="AF1013" s="91"/>
      <c r="AG1013" s="91"/>
      <c r="AH1013" s="91"/>
      <c r="AI1013" s="91"/>
      <c r="AJ1013" s="91"/>
      <c r="AK1013" s="91"/>
      <c r="AL1013" s="91"/>
      <c r="AM1013" s="91"/>
      <c r="AN1013" s="91"/>
      <c r="AO1013" s="91"/>
      <c r="AP1013" s="91"/>
      <c r="AQ1013" s="91"/>
      <c r="AR1013" s="91"/>
      <c r="AS1013" s="91"/>
      <c r="AT1013" s="91"/>
      <c r="AU1013" s="91"/>
      <c r="AV1013" s="91"/>
      <c r="AW1013" s="91"/>
      <c r="AX1013" s="91"/>
      <c r="AY1013" s="91"/>
      <c r="AZ1013" s="91"/>
      <c r="BA1013" s="91"/>
      <c r="BB1013" s="91"/>
      <c r="BC1013" s="91"/>
      <c r="BD1013" s="91"/>
      <c r="BE1013" s="91"/>
      <c r="BF1013" s="91"/>
      <c r="BG1013" s="91"/>
    </row>
    <row r="1014" spans="1:59" ht="15.6" x14ac:dyDescent="0.3">
      <c r="A1014" s="99" t="s">
        <v>77</v>
      </c>
      <c r="B1014" s="100" t="str">
        <f>VLOOKUP(A1014,'CENTROS DE COSTOS'!A:D,2,0)</f>
        <v>0036-0003</v>
      </c>
      <c r="C1014" s="100" t="str">
        <f>VLOOKUP(A1014,'CENTROS DE COSTOS'!A:D,3,0)</f>
        <v>Wompi Suroccidente</v>
      </c>
      <c r="D1014" s="99">
        <v>76520</v>
      </c>
      <c r="E1014" s="99">
        <v>3132638</v>
      </c>
      <c r="F1014" s="99">
        <v>59730</v>
      </c>
      <c r="G1014" s="100" t="s">
        <v>33</v>
      </c>
      <c r="H1014" s="99" t="s">
        <v>1101</v>
      </c>
      <c r="I1014" s="99" t="s">
        <v>1122</v>
      </c>
      <c r="J1014" s="99" t="s">
        <v>6455</v>
      </c>
      <c r="K1014" s="100" t="s">
        <v>1170</v>
      </c>
      <c r="L1014" s="99" t="s">
        <v>8044</v>
      </c>
      <c r="M1014" s="101">
        <v>46003.536111111112</v>
      </c>
      <c r="N1014" s="101">
        <v>46004.629861111112</v>
      </c>
      <c r="O1014" s="100" t="s">
        <v>35</v>
      </c>
      <c r="P1014" s="100" t="s">
        <v>35</v>
      </c>
      <c r="Q1014" s="99" t="s">
        <v>1414</v>
      </c>
      <c r="R1014" s="99" t="s">
        <v>1415</v>
      </c>
      <c r="S1014" s="99" t="s">
        <v>10119</v>
      </c>
      <c r="T1014" s="99" t="s">
        <v>1172</v>
      </c>
      <c r="U1014" s="99" t="s">
        <v>1847</v>
      </c>
      <c r="V1014" s="100" t="str">
        <f>VLOOKUP(D1014,TIPOLOGIA!A:F,5,0)</f>
        <v>PRINCIPAL</v>
      </c>
      <c r="W1014" s="100" t="str">
        <f>VLOOKUP(D1014,TIPOLOGIA!A:F,6,0)</f>
        <v>TERRESTRE</v>
      </c>
      <c r="X1014" s="99" t="s">
        <v>1327</v>
      </c>
      <c r="Y1014" s="99">
        <v>1</v>
      </c>
      <c r="Z1014" s="102">
        <f>IF(T1014="SOPORTE_TELEFÓNICO",'TARIFAS 2025'!$B$14,IF(V1014="PRINCIPAL",'TARIFAS 2025'!$B$11,IF(V1014="INTERMEDIA",'TARIFAS 2025'!$C$11,IF(V1014="LEJANA",'TARIFAS 2025'!$D$11))))</f>
        <v>31419</v>
      </c>
      <c r="AA1014" s="102">
        <f t="shared" si="16"/>
        <v>31419</v>
      </c>
      <c r="AB1014" s="91"/>
      <c r="AC1014" s="91"/>
      <c r="AD1014" s="91"/>
      <c r="AE1014" s="91"/>
      <c r="AF1014" s="91"/>
      <c r="AG1014" s="91"/>
      <c r="AH1014" s="91"/>
      <c r="AI1014" s="91"/>
      <c r="AJ1014" s="91"/>
      <c r="AK1014" s="91"/>
      <c r="AL1014" s="91"/>
      <c r="AM1014" s="91"/>
      <c r="AN1014" s="91"/>
      <c r="AO1014" s="91"/>
      <c r="AP1014" s="91"/>
      <c r="AQ1014" s="91"/>
      <c r="AR1014" s="91"/>
      <c r="AS1014" s="91"/>
      <c r="AT1014" s="91"/>
      <c r="AU1014" s="91"/>
      <c r="AV1014" s="91"/>
      <c r="AW1014" s="91"/>
      <c r="AX1014" s="91"/>
      <c r="AY1014" s="91"/>
      <c r="AZ1014" s="91"/>
      <c r="BA1014" s="91"/>
      <c r="BB1014" s="91"/>
      <c r="BC1014" s="91"/>
      <c r="BD1014" s="91"/>
      <c r="BE1014" s="91"/>
      <c r="BF1014" s="91"/>
      <c r="BG1014" s="91"/>
    </row>
    <row r="1015" spans="1:59" ht="15.6" x14ac:dyDescent="0.3">
      <c r="A1015" s="99" t="s">
        <v>71</v>
      </c>
      <c r="B1015" s="100" t="str">
        <f>VLOOKUP(A1015,'CENTROS DE COSTOS'!A:D,2,0)</f>
        <v>0036-0004</v>
      </c>
      <c r="C1015" s="100" t="str">
        <f>VLOOKUP(A1015,'CENTROS DE COSTOS'!A:D,3,0)</f>
        <v>Wompi Centro</v>
      </c>
      <c r="D1015" s="99">
        <v>11001</v>
      </c>
      <c r="E1015" s="99">
        <v>3132618</v>
      </c>
      <c r="F1015" s="99">
        <v>67638</v>
      </c>
      <c r="G1015" s="100" t="s">
        <v>33</v>
      </c>
      <c r="H1015" s="99" t="s">
        <v>618</v>
      </c>
      <c r="I1015" s="99" t="s">
        <v>71</v>
      </c>
      <c r="J1015" s="99" t="s">
        <v>2000</v>
      </c>
      <c r="K1015" s="100" t="s">
        <v>1170</v>
      </c>
      <c r="L1015" s="99" t="s">
        <v>8045</v>
      </c>
      <c r="M1015" s="101">
        <v>46003.527083333327</v>
      </c>
      <c r="N1015" s="101">
        <v>46004.640972222223</v>
      </c>
      <c r="O1015" s="100" t="s">
        <v>35</v>
      </c>
      <c r="P1015" s="100" t="s">
        <v>35</v>
      </c>
      <c r="Q1015" s="99" t="s">
        <v>1414</v>
      </c>
      <c r="R1015" s="99" t="s">
        <v>1415</v>
      </c>
      <c r="S1015" s="99" t="s">
        <v>10120</v>
      </c>
      <c r="T1015" s="99" t="s">
        <v>1172</v>
      </c>
      <c r="U1015" s="99"/>
      <c r="V1015" s="100" t="str">
        <f>VLOOKUP(D1015,TIPOLOGIA!A:F,5,0)</f>
        <v>PRINCIPAL</v>
      </c>
      <c r="W1015" s="100" t="str">
        <f>VLOOKUP(D1015,TIPOLOGIA!A:F,6,0)</f>
        <v>TERRESTRE</v>
      </c>
      <c r="X1015" s="99" t="s">
        <v>1216</v>
      </c>
      <c r="Y1015" s="99">
        <v>1</v>
      </c>
      <c r="Z1015" s="102">
        <f>IF(T1015="SOPORTE_TELEFÓNICO",'TARIFAS 2025'!$B$14,IF(V1015="PRINCIPAL",'TARIFAS 2025'!$B$11,IF(V1015="INTERMEDIA",'TARIFAS 2025'!$C$11,IF(V1015="LEJANA",'TARIFAS 2025'!$D$11))))</f>
        <v>31419</v>
      </c>
      <c r="AA1015" s="102">
        <f t="shared" si="16"/>
        <v>31419</v>
      </c>
      <c r="AB1015" s="91"/>
      <c r="AC1015" s="91"/>
      <c r="AD1015" s="91"/>
      <c r="AE1015" s="91"/>
      <c r="AF1015" s="91"/>
      <c r="AG1015" s="91"/>
      <c r="AH1015" s="91"/>
      <c r="AI1015" s="91"/>
      <c r="AJ1015" s="91"/>
      <c r="AK1015" s="91"/>
      <c r="AL1015" s="91"/>
      <c r="AM1015" s="91"/>
      <c r="AN1015" s="91"/>
      <c r="AO1015" s="91"/>
      <c r="AP1015" s="91"/>
      <c r="AQ1015" s="91"/>
      <c r="AR1015" s="91"/>
      <c r="AS1015" s="91"/>
      <c r="AT1015" s="91"/>
      <c r="AU1015" s="91"/>
      <c r="AV1015" s="91"/>
      <c r="AW1015" s="91"/>
      <c r="AX1015" s="91"/>
      <c r="AY1015" s="91"/>
      <c r="AZ1015" s="91"/>
      <c r="BA1015" s="91"/>
      <c r="BB1015" s="91"/>
      <c r="BC1015" s="91"/>
      <c r="BD1015" s="91"/>
      <c r="BE1015" s="91"/>
      <c r="BF1015" s="91"/>
      <c r="BG1015" s="91"/>
    </row>
    <row r="1016" spans="1:59" ht="15.6" x14ac:dyDescent="0.3">
      <c r="A1016" s="99" t="s">
        <v>68</v>
      </c>
      <c r="B1016" s="100" t="str">
        <f>VLOOKUP(A1016,'CENTROS DE COSTOS'!A:D,2,0)</f>
        <v>0036-0001</v>
      </c>
      <c r="C1016" s="100" t="str">
        <f>VLOOKUP(A1016,'CENTROS DE COSTOS'!A:D,3,0)</f>
        <v>Wompi Costa</v>
      </c>
      <c r="D1016" s="99">
        <v>8001</v>
      </c>
      <c r="E1016" s="99">
        <v>3108660</v>
      </c>
      <c r="F1016" s="99">
        <v>74523</v>
      </c>
      <c r="G1016" s="100" t="s">
        <v>33</v>
      </c>
      <c r="H1016" s="99" t="s">
        <v>253</v>
      </c>
      <c r="I1016" s="99" t="s">
        <v>68</v>
      </c>
      <c r="J1016" s="99" t="s">
        <v>6456</v>
      </c>
      <c r="K1016" s="100" t="s">
        <v>1170</v>
      </c>
      <c r="L1016" s="99" t="s">
        <v>8046</v>
      </c>
      <c r="M1016" s="101">
        <v>45996.55972222222</v>
      </c>
      <c r="N1016" s="101">
        <v>46004.663194444453</v>
      </c>
      <c r="O1016" s="100" t="s">
        <v>35</v>
      </c>
      <c r="P1016" s="100" t="s">
        <v>35</v>
      </c>
      <c r="Q1016" s="99" t="s">
        <v>1414</v>
      </c>
      <c r="R1016" s="99" t="s">
        <v>1415</v>
      </c>
      <c r="S1016" s="99" t="s">
        <v>10121</v>
      </c>
      <c r="T1016" s="99" t="s">
        <v>1172</v>
      </c>
      <c r="U1016" s="99" t="s">
        <v>1840</v>
      </c>
      <c r="V1016" s="100" t="str">
        <f>VLOOKUP(D1016,TIPOLOGIA!A:F,5,0)</f>
        <v>PRINCIPAL</v>
      </c>
      <c r="W1016" s="100" t="str">
        <f>VLOOKUP(D1016,TIPOLOGIA!A:F,6,0)</f>
        <v>TERRESTRE</v>
      </c>
      <c r="X1016" s="99" t="s">
        <v>1325</v>
      </c>
      <c r="Y1016" s="99">
        <v>1</v>
      </c>
      <c r="Z1016" s="102">
        <f>IF(T1016="SOPORTE_TELEFÓNICO",'TARIFAS 2025'!$B$14,IF(V1016="PRINCIPAL",'TARIFAS 2025'!$B$11,IF(V1016="INTERMEDIA",'TARIFAS 2025'!$C$11,IF(V1016="LEJANA",'TARIFAS 2025'!$D$11))))</f>
        <v>31419</v>
      </c>
      <c r="AA1016" s="102">
        <f t="shared" si="16"/>
        <v>31419</v>
      </c>
      <c r="AB1016" s="91"/>
      <c r="AC1016" s="91"/>
      <c r="AD1016" s="91"/>
      <c r="AE1016" s="91"/>
      <c r="AF1016" s="91"/>
      <c r="AG1016" s="91"/>
      <c r="AH1016" s="91"/>
      <c r="AI1016" s="91"/>
      <c r="AJ1016" s="91"/>
      <c r="AK1016" s="91"/>
      <c r="AL1016" s="91"/>
      <c r="AM1016" s="91"/>
      <c r="AN1016" s="91"/>
      <c r="AO1016" s="91"/>
      <c r="AP1016" s="91"/>
      <c r="AQ1016" s="91"/>
      <c r="AR1016" s="91"/>
      <c r="AS1016" s="91"/>
      <c r="AT1016" s="91"/>
      <c r="AU1016" s="91"/>
      <c r="AV1016" s="91"/>
      <c r="AW1016" s="91"/>
      <c r="AX1016" s="91"/>
      <c r="AY1016" s="91"/>
      <c r="AZ1016" s="91"/>
      <c r="BA1016" s="91"/>
      <c r="BB1016" s="91"/>
      <c r="BC1016" s="91"/>
      <c r="BD1016" s="91"/>
      <c r="BE1016" s="91"/>
      <c r="BF1016" s="91"/>
      <c r="BG1016" s="91"/>
    </row>
    <row r="1017" spans="1:59" ht="15.6" x14ac:dyDescent="0.3">
      <c r="A1017" s="99" t="s">
        <v>85</v>
      </c>
      <c r="B1017" s="100" t="str">
        <f>VLOOKUP(A1017,'CENTROS DE COSTOS'!A:D,2,0)</f>
        <v>0036-0006</v>
      </c>
      <c r="C1017" s="100" t="str">
        <f>VLOOKUP(A1017,'CENTROS DE COSTOS'!A:D,3,0)</f>
        <v>Wompi Oriente</v>
      </c>
      <c r="D1017" s="99">
        <v>73001</v>
      </c>
      <c r="E1017" s="99">
        <v>3106980</v>
      </c>
      <c r="F1017" s="99">
        <v>48408</v>
      </c>
      <c r="G1017" s="100" t="s">
        <v>33</v>
      </c>
      <c r="H1017" s="99" t="s">
        <v>1056</v>
      </c>
      <c r="I1017" s="99" t="s">
        <v>85</v>
      </c>
      <c r="J1017" s="99" t="s">
        <v>1983</v>
      </c>
      <c r="K1017" s="100" t="s">
        <v>1170</v>
      </c>
      <c r="L1017" s="99" t="s">
        <v>8047</v>
      </c>
      <c r="M1017" s="101">
        <v>45996.42083333333</v>
      </c>
      <c r="N1017" s="101">
        <v>46004.999305555553</v>
      </c>
      <c r="O1017" s="100" t="s">
        <v>35</v>
      </c>
      <c r="P1017" s="100" t="s">
        <v>35</v>
      </c>
      <c r="Q1017" s="99" t="s">
        <v>1414</v>
      </c>
      <c r="R1017" s="99" t="s">
        <v>1415</v>
      </c>
      <c r="S1017" s="99" t="s">
        <v>10080</v>
      </c>
      <c r="T1017" s="99" t="s">
        <v>1172</v>
      </c>
      <c r="U1017" s="99" t="s">
        <v>1845</v>
      </c>
      <c r="V1017" s="100" t="str">
        <f>VLOOKUP(D1017,TIPOLOGIA!A:F,5,0)</f>
        <v>PRINCIPAL</v>
      </c>
      <c r="W1017" s="100" t="str">
        <f>VLOOKUP(D1017,TIPOLOGIA!A:F,6,0)</f>
        <v>TERRESTRE</v>
      </c>
      <c r="X1017" s="99" t="s">
        <v>1308</v>
      </c>
      <c r="Y1017" s="99">
        <v>1</v>
      </c>
      <c r="Z1017" s="102">
        <f>IF(T1017="SOPORTE_TELEFÓNICO",'TARIFAS 2025'!$B$14,IF(V1017="PRINCIPAL",'TARIFAS 2025'!$B$11,IF(V1017="INTERMEDIA",'TARIFAS 2025'!$C$11,IF(V1017="LEJANA",'TARIFAS 2025'!$D$11))))</f>
        <v>31419</v>
      </c>
      <c r="AA1017" s="102">
        <f t="shared" si="16"/>
        <v>31419</v>
      </c>
      <c r="AB1017" s="91"/>
      <c r="AC1017" s="91"/>
      <c r="AD1017" s="91"/>
      <c r="AE1017" s="91"/>
      <c r="AF1017" s="91"/>
      <c r="AG1017" s="91"/>
      <c r="AH1017" s="91"/>
      <c r="AI1017" s="91"/>
      <c r="AJ1017" s="91"/>
      <c r="AK1017" s="91"/>
      <c r="AL1017" s="91"/>
      <c r="AM1017" s="91"/>
      <c r="AN1017" s="91"/>
      <c r="AO1017" s="91"/>
      <c r="AP1017" s="91"/>
      <c r="AQ1017" s="91"/>
      <c r="AR1017" s="91"/>
      <c r="AS1017" s="91"/>
      <c r="AT1017" s="91"/>
      <c r="AU1017" s="91"/>
      <c r="AV1017" s="91"/>
      <c r="AW1017" s="91"/>
      <c r="AX1017" s="91"/>
      <c r="AY1017" s="91"/>
      <c r="AZ1017" s="91"/>
      <c r="BA1017" s="91"/>
      <c r="BB1017" s="91"/>
      <c r="BC1017" s="91"/>
      <c r="BD1017" s="91"/>
      <c r="BE1017" s="91"/>
      <c r="BF1017" s="91"/>
      <c r="BG1017" s="91"/>
    </row>
    <row r="1018" spans="1:59" ht="15.6" x14ac:dyDescent="0.3">
      <c r="A1018" s="99" t="s">
        <v>88</v>
      </c>
      <c r="B1018" s="100" t="str">
        <f>VLOOKUP(A1018,'CENTROS DE COSTOS'!A:D,2,0)</f>
        <v>0036-0005</v>
      </c>
      <c r="C1018" s="100" t="str">
        <f>VLOOKUP(A1018,'CENTROS DE COSTOS'!A:D,3,0)</f>
        <v>Wompi Noroccidente</v>
      </c>
      <c r="D1018" s="99">
        <v>5001</v>
      </c>
      <c r="E1018" s="99">
        <v>3111149</v>
      </c>
      <c r="F1018" s="99">
        <v>80707</v>
      </c>
      <c r="G1018" s="100" t="s">
        <v>33</v>
      </c>
      <c r="H1018" s="99" t="s">
        <v>120</v>
      </c>
      <c r="I1018" s="99" t="s">
        <v>88</v>
      </c>
      <c r="J1018" s="99" t="s">
        <v>6457</v>
      </c>
      <c r="K1018" s="100" t="s">
        <v>1170</v>
      </c>
      <c r="L1018" s="99" t="s">
        <v>8048</v>
      </c>
      <c r="M1018" s="101">
        <v>46000.333333333343</v>
      </c>
      <c r="N1018" s="101">
        <v>46005.561805555553</v>
      </c>
      <c r="O1018" s="100" t="s">
        <v>35</v>
      </c>
      <c r="P1018" s="100" t="s">
        <v>35</v>
      </c>
      <c r="Q1018" s="99" t="s">
        <v>1414</v>
      </c>
      <c r="R1018" s="99" t="s">
        <v>1415</v>
      </c>
      <c r="S1018" s="99" t="s">
        <v>10122</v>
      </c>
      <c r="T1018" s="99" t="s">
        <v>9139</v>
      </c>
      <c r="U1018" s="99" t="s">
        <v>1845</v>
      </c>
      <c r="V1018" s="100" t="str">
        <f>VLOOKUP(D1018,TIPOLOGIA!A:F,5,0)</f>
        <v>PRINCIPAL</v>
      </c>
      <c r="W1018" s="100" t="str">
        <f>VLOOKUP(D1018,TIPOLOGIA!A:F,6,0)</f>
        <v>TERRESTRE</v>
      </c>
      <c r="X1018" s="99" t="s">
        <v>1417</v>
      </c>
      <c r="Y1018" s="99">
        <v>1</v>
      </c>
      <c r="Z1018" s="102">
        <f>IF(T1018="SOPORTE_TELEFÓNICO",'TARIFAS 2025'!$B$14,IF(V1018="PRINCIPAL",'TARIFAS 2025'!$B$11,IF(V1018="INTERMEDIA",'TARIFAS 2025'!$C$11,IF(V1018="LEJANA",'TARIFAS 2025'!$D$11))))</f>
        <v>31419</v>
      </c>
      <c r="AA1018" s="102">
        <f t="shared" si="16"/>
        <v>31419</v>
      </c>
      <c r="AB1018" s="91"/>
      <c r="AC1018" s="91"/>
      <c r="AD1018" s="91"/>
      <c r="AE1018" s="91"/>
      <c r="AF1018" s="91"/>
      <c r="AG1018" s="91"/>
      <c r="AH1018" s="91"/>
      <c r="AI1018" s="91"/>
      <c r="AJ1018" s="91"/>
      <c r="AK1018" s="91"/>
      <c r="AL1018" s="91"/>
      <c r="AM1018" s="91"/>
      <c r="AN1018" s="91"/>
      <c r="AO1018" s="91"/>
      <c r="AP1018" s="91"/>
      <c r="AQ1018" s="91"/>
      <c r="AR1018" s="91"/>
      <c r="AS1018" s="91"/>
      <c r="AT1018" s="91"/>
      <c r="AU1018" s="91"/>
      <c r="AV1018" s="91"/>
      <c r="AW1018" s="91"/>
      <c r="AX1018" s="91"/>
      <c r="AY1018" s="91"/>
      <c r="AZ1018" s="91"/>
      <c r="BA1018" s="91"/>
      <c r="BB1018" s="91"/>
      <c r="BC1018" s="91"/>
      <c r="BD1018" s="91"/>
      <c r="BE1018" s="91"/>
      <c r="BF1018" s="91"/>
      <c r="BG1018" s="91"/>
    </row>
    <row r="1019" spans="1:59" ht="15.6" x14ac:dyDescent="0.3">
      <c r="A1019" s="99" t="s">
        <v>71</v>
      </c>
      <c r="B1019" s="100" t="str">
        <f>VLOOKUP(A1019,'CENTROS DE COSTOS'!A:D,2,0)</f>
        <v>0036-0004</v>
      </c>
      <c r="C1019" s="100" t="str">
        <f>VLOOKUP(A1019,'CENTROS DE COSTOS'!A:D,3,0)</f>
        <v>Wompi Centro</v>
      </c>
      <c r="D1019" s="99">
        <v>25743</v>
      </c>
      <c r="E1019" s="99">
        <v>3129823</v>
      </c>
      <c r="F1019" s="99">
        <v>72962</v>
      </c>
      <c r="G1019" s="100" t="s">
        <v>33</v>
      </c>
      <c r="H1019" s="99" t="s">
        <v>618</v>
      </c>
      <c r="I1019" s="99" t="s">
        <v>696</v>
      </c>
      <c r="J1019" s="99" t="s">
        <v>6458</v>
      </c>
      <c r="K1019" s="100" t="s">
        <v>1170</v>
      </c>
      <c r="L1019" s="99" t="s">
        <v>8049</v>
      </c>
      <c r="M1019" s="101">
        <v>46003.333333333343</v>
      </c>
      <c r="N1019" s="101">
        <v>46005.571527777778</v>
      </c>
      <c r="O1019" s="100" t="s">
        <v>35</v>
      </c>
      <c r="P1019" s="100" t="s">
        <v>35</v>
      </c>
      <c r="Q1019" s="99" t="s">
        <v>1414</v>
      </c>
      <c r="R1019" s="99" t="s">
        <v>1415</v>
      </c>
      <c r="S1019" s="99" t="s">
        <v>10123</v>
      </c>
      <c r="T1019" s="99" t="s">
        <v>1416</v>
      </c>
      <c r="U1019" s="99" t="s">
        <v>1840</v>
      </c>
      <c r="V1019" s="100" t="str">
        <f>VLOOKUP(D1019,TIPOLOGIA!A:F,5,0)</f>
        <v>INTERMEDIA</v>
      </c>
      <c r="W1019" s="100" t="str">
        <f>VLOOKUP(D1019,TIPOLOGIA!A:F,6,0)</f>
        <v>TERRESTRE</v>
      </c>
      <c r="X1019" s="99" t="s">
        <v>1464</v>
      </c>
      <c r="Y1019" s="99">
        <v>1</v>
      </c>
      <c r="Z1019" s="102">
        <f>IF(T1019="SOPORTE_TELEFÓNICO",'TARIFAS 2025'!$B$14,IF(V1019="PRINCIPAL",'TARIFAS 2025'!$B$11,IF(V1019="INTERMEDIA",'TARIFAS 2025'!$C$11,IF(V1019="LEJANA",'TARIFAS 2025'!$D$11))))</f>
        <v>36351</v>
      </c>
      <c r="AA1019" s="102">
        <f t="shared" si="16"/>
        <v>36351</v>
      </c>
      <c r="AB1019" s="91"/>
      <c r="AC1019" s="91"/>
      <c r="AD1019" s="91"/>
      <c r="AE1019" s="91"/>
      <c r="AF1019" s="91"/>
      <c r="AG1019" s="91"/>
      <c r="AH1019" s="91"/>
      <c r="AI1019" s="91"/>
      <c r="AJ1019" s="91"/>
      <c r="AK1019" s="91"/>
      <c r="AL1019" s="91"/>
      <c r="AM1019" s="91"/>
      <c r="AN1019" s="91"/>
      <c r="AO1019" s="91"/>
      <c r="AP1019" s="91"/>
      <c r="AQ1019" s="91"/>
      <c r="AR1019" s="91"/>
      <c r="AS1019" s="91"/>
      <c r="AT1019" s="91"/>
      <c r="AU1019" s="91"/>
      <c r="AV1019" s="91"/>
      <c r="AW1019" s="91"/>
      <c r="AX1019" s="91"/>
      <c r="AY1019" s="91"/>
      <c r="AZ1019" s="91"/>
      <c r="BA1019" s="91"/>
      <c r="BB1019" s="91"/>
      <c r="BC1019" s="91"/>
      <c r="BD1019" s="91"/>
      <c r="BE1019" s="91"/>
      <c r="BF1019" s="91"/>
      <c r="BG1019" s="91"/>
    </row>
    <row r="1020" spans="1:59" ht="15.6" x14ac:dyDescent="0.3">
      <c r="A1020" s="99" t="s">
        <v>88</v>
      </c>
      <c r="B1020" s="100" t="str">
        <f>VLOOKUP(A1020,'CENTROS DE COSTOS'!A:D,2,0)</f>
        <v>0036-0005</v>
      </c>
      <c r="C1020" s="100" t="str">
        <f>VLOOKUP(A1020,'CENTROS DE COSTOS'!A:D,3,0)</f>
        <v>Wompi Noroccidente</v>
      </c>
      <c r="D1020" s="99">
        <v>5686</v>
      </c>
      <c r="E1020" s="99">
        <v>3108578</v>
      </c>
      <c r="F1020" s="99">
        <v>79382</v>
      </c>
      <c r="G1020" s="100" t="s">
        <v>33</v>
      </c>
      <c r="H1020" s="99" t="s">
        <v>120</v>
      </c>
      <c r="I1020" s="99" t="s">
        <v>225</v>
      </c>
      <c r="J1020" s="99" t="s">
        <v>6459</v>
      </c>
      <c r="K1020" s="100" t="s">
        <v>1170</v>
      </c>
      <c r="L1020" s="99" t="s">
        <v>8050</v>
      </c>
      <c r="M1020" s="101">
        <v>45996.561805555553</v>
      </c>
      <c r="N1020" s="101">
        <v>46005.584027777782</v>
      </c>
      <c r="O1020" s="100" t="s">
        <v>35</v>
      </c>
      <c r="P1020" s="100" t="s">
        <v>35</v>
      </c>
      <c r="Q1020" s="99" t="s">
        <v>1414</v>
      </c>
      <c r="R1020" s="99" t="s">
        <v>1415</v>
      </c>
      <c r="S1020" s="99" t="s">
        <v>10124</v>
      </c>
      <c r="T1020" s="99" t="s">
        <v>1416</v>
      </c>
      <c r="U1020" s="99" t="s">
        <v>1840</v>
      </c>
      <c r="V1020" s="100" t="str">
        <f>VLOOKUP(D1020,TIPOLOGIA!A:F,5,0)</f>
        <v>INTERMEDIA</v>
      </c>
      <c r="W1020" s="100" t="str">
        <f>VLOOKUP(D1020,TIPOLOGIA!A:F,6,0)</f>
        <v>TERRESTRE</v>
      </c>
      <c r="X1020" s="99" t="s">
        <v>2254</v>
      </c>
      <c r="Y1020" s="99">
        <v>1</v>
      </c>
      <c r="Z1020" s="102">
        <f>IF(T1020="SOPORTE_TELEFÓNICO",'TARIFAS 2025'!$B$14,IF(V1020="PRINCIPAL",'TARIFAS 2025'!$B$11,IF(V1020="INTERMEDIA",'TARIFAS 2025'!$C$11,IF(V1020="LEJANA",'TARIFAS 2025'!$D$11))))</f>
        <v>36351</v>
      </c>
      <c r="AA1020" s="102">
        <f t="shared" si="16"/>
        <v>36351</v>
      </c>
      <c r="AB1020" s="91"/>
      <c r="AC1020" s="91"/>
      <c r="AD1020" s="91"/>
      <c r="AE1020" s="91"/>
      <c r="AF1020" s="91"/>
      <c r="AG1020" s="91"/>
      <c r="AH1020" s="91"/>
      <c r="AI1020" s="91"/>
      <c r="AJ1020" s="91"/>
      <c r="AK1020" s="91"/>
      <c r="AL1020" s="91"/>
      <c r="AM1020" s="91"/>
      <c r="AN1020" s="91"/>
      <c r="AO1020" s="91"/>
      <c r="AP1020" s="91"/>
      <c r="AQ1020" s="91"/>
      <c r="AR1020" s="91"/>
      <c r="AS1020" s="91"/>
      <c r="AT1020" s="91"/>
      <c r="AU1020" s="91"/>
      <c r="AV1020" s="91"/>
      <c r="AW1020" s="91"/>
      <c r="AX1020" s="91"/>
      <c r="AY1020" s="91"/>
      <c r="AZ1020" s="91"/>
      <c r="BA1020" s="91"/>
      <c r="BB1020" s="91"/>
      <c r="BC1020" s="91"/>
      <c r="BD1020" s="91"/>
      <c r="BE1020" s="91"/>
      <c r="BF1020" s="91"/>
      <c r="BG1020" s="91"/>
    </row>
    <row r="1021" spans="1:59" ht="15.6" x14ac:dyDescent="0.3">
      <c r="A1021" s="99" t="s">
        <v>91</v>
      </c>
      <c r="B1021" s="100" t="str">
        <f>VLOOKUP(A1021,'CENTROS DE COSTOS'!A:D,2,0)</f>
        <v>0036-0003</v>
      </c>
      <c r="C1021" s="100" t="str">
        <f>VLOOKUP(A1021,'CENTROS DE COSTOS'!A:D,3,0)</f>
        <v>Wompi Suroccidente</v>
      </c>
      <c r="D1021" s="99">
        <v>52019</v>
      </c>
      <c r="E1021" s="99">
        <v>3109903</v>
      </c>
      <c r="F1021" s="99">
        <v>77512</v>
      </c>
      <c r="G1021" s="100" t="s">
        <v>33</v>
      </c>
      <c r="H1021" s="99" t="s">
        <v>133</v>
      </c>
      <c r="I1021" s="99" t="s">
        <v>617</v>
      </c>
      <c r="J1021" s="99" t="s">
        <v>6460</v>
      </c>
      <c r="K1021" s="100" t="s">
        <v>1170</v>
      </c>
      <c r="L1021" s="99" t="s">
        <v>8051</v>
      </c>
      <c r="M1021" s="101">
        <v>45996.663888888892</v>
      </c>
      <c r="N1021" s="101">
        <v>46005.584027777782</v>
      </c>
      <c r="O1021" s="100" t="s">
        <v>35</v>
      </c>
      <c r="P1021" s="100" t="s">
        <v>35</v>
      </c>
      <c r="Q1021" s="99" t="s">
        <v>1414</v>
      </c>
      <c r="R1021" s="99" t="s">
        <v>1415</v>
      </c>
      <c r="S1021" s="99" t="s">
        <v>10125</v>
      </c>
      <c r="T1021" s="99" t="s">
        <v>1416</v>
      </c>
      <c r="U1021" s="99" t="s">
        <v>1843</v>
      </c>
      <c r="V1021" s="100" t="str">
        <f>VLOOKUP(D1021,TIPOLOGIA!A:F,5,0)</f>
        <v>INTERMEDIA</v>
      </c>
      <c r="W1021" s="100" t="str">
        <f>VLOOKUP(D1021,TIPOLOGIA!A:F,6,0)</f>
        <v>TERRESTRE</v>
      </c>
      <c r="X1021" s="99" t="s">
        <v>2257</v>
      </c>
      <c r="Y1021" s="99">
        <v>1</v>
      </c>
      <c r="Z1021" s="102">
        <f>IF(T1021="SOPORTE_TELEFÓNICO",'TARIFAS 2025'!$B$14,IF(V1021="PRINCIPAL",'TARIFAS 2025'!$B$11,IF(V1021="INTERMEDIA",'TARIFAS 2025'!$C$11,IF(V1021="LEJANA",'TARIFAS 2025'!$D$11))))</f>
        <v>36351</v>
      </c>
      <c r="AA1021" s="102">
        <f t="shared" si="16"/>
        <v>36351</v>
      </c>
      <c r="AB1021" s="91"/>
      <c r="AC1021" s="91"/>
      <c r="AD1021" s="91"/>
      <c r="AE1021" s="91"/>
      <c r="AF1021" s="91"/>
      <c r="AG1021" s="91"/>
      <c r="AH1021" s="91"/>
      <c r="AI1021" s="91"/>
      <c r="AJ1021" s="91"/>
      <c r="AK1021" s="91"/>
      <c r="AL1021" s="91"/>
      <c r="AM1021" s="91"/>
      <c r="AN1021" s="91"/>
      <c r="AO1021" s="91"/>
      <c r="AP1021" s="91"/>
      <c r="AQ1021" s="91"/>
      <c r="AR1021" s="91"/>
      <c r="AS1021" s="91"/>
      <c r="AT1021" s="91"/>
      <c r="AU1021" s="91"/>
      <c r="AV1021" s="91"/>
      <c r="AW1021" s="91"/>
      <c r="AX1021" s="91"/>
      <c r="AY1021" s="91"/>
      <c r="AZ1021" s="91"/>
      <c r="BA1021" s="91"/>
      <c r="BB1021" s="91"/>
      <c r="BC1021" s="91"/>
      <c r="BD1021" s="91"/>
      <c r="BE1021" s="91"/>
      <c r="BF1021" s="91"/>
      <c r="BG1021" s="91"/>
    </row>
    <row r="1022" spans="1:59" ht="15.6" x14ac:dyDescent="0.3">
      <c r="A1022" s="99" t="s">
        <v>88</v>
      </c>
      <c r="B1022" s="100" t="str">
        <f>VLOOKUP(A1022,'CENTROS DE COSTOS'!A:D,2,0)</f>
        <v>0036-0005</v>
      </c>
      <c r="C1022" s="100" t="str">
        <f>VLOOKUP(A1022,'CENTROS DE COSTOS'!A:D,3,0)</f>
        <v>Wompi Noroccidente</v>
      </c>
      <c r="D1022" s="99">
        <v>5686</v>
      </c>
      <c r="E1022" s="99">
        <v>3109098</v>
      </c>
      <c r="F1022" s="99">
        <v>77665</v>
      </c>
      <c r="G1022" s="100" t="s">
        <v>33</v>
      </c>
      <c r="H1022" s="99" t="s">
        <v>120</v>
      </c>
      <c r="I1022" s="99" t="s">
        <v>225</v>
      </c>
      <c r="J1022" s="99" t="s">
        <v>6461</v>
      </c>
      <c r="K1022" s="100" t="s">
        <v>1170</v>
      </c>
      <c r="L1022" s="99" t="s">
        <v>8052</v>
      </c>
      <c r="M1022" s="101">
        <v>45996.632638888892</v>
      </c>
      <c r="N1022" s="101">
        <v>46005.584027777782</v>
      </c>
      <c r="O1022" s="100" t="s">
        <v>35</v>
      </c>
      <c r="P1022" s="100" t="s">
        <v>35</v>
      </c>
      <c r="Q1022" s="99" t="s">
        <v>1414</v>
      </c>
      <c r="R1022" s="99" t="s">
        <v>1415</v>
      </c>
      <c r="S1022" s="99" t="s">
        <v>10126</v>
      </c>
      <c r="T1022" s="99" t="s">
        <v>1416</v>
      </c>
      <c r="U1022" s="99" t="s">
        <v>1840</v>
      </c>
      <c r="V1022" s="100" t="str">
        <f>VLOOKUP(D1022,TIPOLOGIA!A:F,5,0)</f>
        <v>INTERMEDIA</v>
      </c>
      <c r="W1022" s="100" t="str">
        <f>VLOOKUP(D1022,TIPOLOGIA!A:F,6,0)</f>
        <v>TERRESTRE</v>
      </c>
      <c r="X1022" s="99" t="s">
        <v>2254</v>
      </c>
      <c r="Y1022" s="99">
        <v>1</v>
      </c>
      <c r="Z1022" s="102">
        <f>IF(T1022="SOPORTE_TELEFÓNICO",'TARIFAS 2025'!$B$14,IF(V1022="PRINCIPAL",'TARIFAS 2025'!$B$11,IF(V1022="INTERMEDIA",'TARIFAS 2025'!$C$11,IF(V1022="LEJANA",'TARIFAS 2025'!$D$11))))</f>
        <v>36351</v>
      </c>
      <c r="AA1022" s="102">
        <f t="shared" si="16"/>
        <v>36351</v>
      </c>
      <c r="AB1022" s="91"/>
      <c r="AC1022" s="91"/>
      <c r="AD1022" s="91"/>
      <c r="AE1022" s="91"/>
      <c r="AF1022" s="91"/>
      <c r="AG1022" s="91"/>
      <c r="AH1022" s="91"/>
      <c r="AI1022" s="91"/>
      <c r="AJ1022" s="91"/>
      <c r="AK1022" s="91"/>
      <c r="AL1022" s="91"/>
      <c r="AM1022" s="91"/>
      <c r="AN1022" s="91"/>
      <c r="AO1022" s="91"/>
      <c r="AP1022" s="91"/>
      <c r="AQ1022" s="91"/>
      <c r="AR1022" s="91"/>
      <c r="AS1022" s="91"/>
      <c r="AT1022" s="91"/>
      <c r="AU1022" s="91"/>
      <c r="AV1022" s="91"/>
      <c r="AW1022" s="91"/>
      <c r="AX1022" s="91"/>
      <c r="AY1022" s="91"/>
      <c r="AZ1022" s="91"/>
      <c r="BA1022" s="91"/>
      <c r="BB1022" s="91"/>
      <c r="BC1022" s="91"/>
      <c r="BD1022" s="91"/>
      <c r="BE1022" s="91"/>
      <c r="BF1022" s="91"/>
      <c r="BG1022" s="91"/>
    </row>
    <row r="1023" spans="1:59" ht="15.6" x14ac:dyDescent="0.3">
      <c r="A1023" s="99" t="s">
        <v>85</v>
      </c>
      <c r="B1023" s="100" t="str">
        <f>VLOOKUP(A1023,'CENTROS DE COSTOS'!A:D,2,0)</f>
        <v>0036-0006</v>
      </c>
      <c r="C1023" s="100" t="str">
        <f>VLOOKUP(A1023,'CENTROS DE COSTOS'!A:D,3,0)</f>
        <v>Wompi Oriente</v>
      </c>
      <c r="D1023" s="99">
        <v>73585</v>
      </c>
      <c r="E1023" s="99">
        <v>3108624</v>
      </c>
      <c r="F1023" s="99">
        <v>81291</v>
      </c>
      <c r="G1023" s="100" t="s">
        <v>33</v>
      </c>
      <c r="H1023" s="99" t="s">
        <v>1056</v>
      </c>
      <c r="I1023" s="99" t="s">
        <v>1090</v>
      </c>
      <c r="J1023" s="99" t="s">
        <v>6462</v>
      </c>
      <c r="K1023" s="100" t="s">
        <v>1170</v>
      </c>
      <c r="L1023" s="99" t="s">
        <v>8053</v>
      </c>
      <c r="M1023" s="101">
        <v>45996.521527777782</v>
      </c>
      <c r="N1023" s="101">
        <v>46005.584027777782</v>
      </c>
      <c r="O1023" s="100" t="s">
        <v>35</v>
      </c>
      <c r="P1023" s="100" t="s">
        <v>35</v>
      </c>
      <c r="Q1023" s="99" t="s">
        <v>1414</v>
      </c>
      <c r="R1023" s="99" t="s">
        <v>1415</v>
      </c>
      <c r="S1023" s="99" t="s">
        <v>10127</v>
      </c>
      <c r="T1023" s="99" t="s">
        <v>1416</v>
      </c>
      <c r="U1023" s="99" t="s">
        <v>1843</v>
      </c>
      <c r="V1023" s="100" t="str">
        <f>VLOOKUP(D1023,TIPOLOGIA!A:F,5,0)</f>
        <v>INTERMEDIA</v>
      </c>
      <c r="W1023" s="100" t="str">
        <f>VLOOKUP(D1023,TIPOLOGIA!A:F,6,0)</f>
        <v>TERRESTRE</v>
      </c>
      <c r="X1023" s="99" t="s">
        <v>1464</v>
      </c>
      <c r="Y1023" s="99">
        <v>1</v>
      </c>
      <c r="Z1023" s="102">
        <f>IF(T1023="SOPORTE_TELEFÓNICO",'TARIFAS 2025'!$B$14,IF(V1023="PRINCIPAL",'TARIFAS 2025'!$B$11,IF(V1023="INTERMEDIA",'TARIFAS 2025'!$C$11,IF(V1023="LEJANA",'TARIFAS 2025'!$D$11))))</f>
        <v>36351</v>
      </c>
      <c r="AA1023" s="102">
        <f t="shared" si="16"/>
        <v>36351</v>
      </c>
      <c r="AB1023" s="91"/>
      <c r="AC1023" s="91"/>
      <c r="AD1023" s="91"/>
      <c r="AE1023" s="91"/>
      <c r="AF1023" s="91"/>
      <c r="AG1023" s="91"/>
      <c r="AH1023" s="91"/>
      <c r="AI1023" s="91"/>
      <c r="AJ1023" s="91"/>
      <c r="AK1023" s="91"/>
      <c r="AL1023" s="91"/>
      <c r="AM1023" s="91"/>
      <c r="AN1023" s="91"/>
      <c r="AO1023" s="91"/>
      <c r="AP1023" s="91"/>
      <c r="AQ1023" s="91"/>
      <c r="AR1023" s="91"/>
      <c r="AS1023" s="91"/>
      <c r="AT1023" s="91"/>
      <c r="AU1023" s="91"/>
      <c r="AV1023" s="91"/>
      <c r="AW1023" s="91"/>
      <c r="AX1023" s="91"/>
      <c r="AY1023" s="91"/>
      <c r="AZ1023" s="91"/>
      <c r="BA1023" s="91"/>
      <c r="BB1023" s="91"/>
      <c r="BC1023" s="91"/>
      <c r="BD1023" s="91"/>
      <c r="BE1023" s="91"/>
      <c r="BF1023" s="91"/>
      <c r="BG1023" s="91"/>
    </row>
    <row r="1024" spans="1:59" ht="15.6" x14ac:dyDescent="0.3">
      <c r="A1024" s="99" t="s">
        <v>96</v>
      </c>
      <c r="B1024" s="100" t="str">
        <f>VLOOKUP(A1024,'CENTROS DE COSTOS'!A:D,2,0)</f>
        <v>0036-0007</v>
      </c>
      <c r="C1024" s="100" t="str">
        <f>VLOOKUP(A1024,'CENTROS DE COSTOS'!A:D,3,0)</f>
        <v>Wompi Santander</v>
      </c>
      <c r="D1024" s="99">
        <v>15238</v>
      </c>
      <c r="E1024" s="99">
        <v>3131583</v>
      </c>
      <c r="F1024" s="99">
        <v>30609</v>
      </c>
      <c r="G1024" s="100" t="s">
        <v>33</v>
      </c>
      <c r="H1024" s="99" t="s">
        <v>322</v>
      </c>
      <c r="I1024" s="99" t="s">
        <v>352</v>
      </c>
      <c r="J1024" s="99" t="s">
        <v>6463</v>
      </c>
      <c r="K1024" s="100" t="s">
        <v>1170</v>
      </c>
      <c r="L1024" s="99" t="s">
        <v>8054</v>
      </c>
      <c r="M1024" s="101">
        <v>46003.460416666669</v>
      </c>
      <c r="N1024" s="101">
        <v>46005.584027777782</v>
      </c>
      <c r="O1024" s="100" t="s">
        <v>35</v>
      </c>
      <c r="P1024" s="100" t="s">
        <v>35</v>
      </c>
      <c r="Q1024" s="99" t="s">
        <v>1414</v>
      </c>
      <c r="R1024" s="99" t="s">
        <v>1415</v>
      </c>
      <c r="S1024" s="99" t="s">
        <v>10128</v>
      </c>
      <c r="T1024" s="99" t="s">
        <v>1416</v>
      </c>
      <c r="U1024" s="99" t="s">
        <v>1845</v>
      </c>
      <c r="V1024" s="100" t="str">
        <f>VLOOKUP(D1024,TIPOLOGIA!A:F,5,0)</f>
        <v>INTERMEDIA</v>
      </c>
      <c r="W1024" s="100" t="str">
        <f>VLOOKUP(D1024,TIPOLOGIA!A:F,6,0)</f>
        <v>TERRESTRE</v>
      </c>
      <c r="X1024" s="99" t="s">
        <v>1464</v>
      </c>
      <c r="Y1024" s="99">
        <v>1</v>
      </c>
      <c r="Z1024" s="102">
        <f>IF(T1024="SOPORTE_TELEFÓNICO",'TARIFAS 2025'!$B$14,IF(V1024="PRINCIPAL",'TARIFAS 2025'!$B$11,IF(V1024="INTERMEDIA",'TARIFAS 2025'!$C$11,IF(V1024="LEJANA",'TARIFAS 2025'!$D$11))))</f>
        <v>36351</v>
      </c>
      <c r="AA1024" s="102">
        <f t="shared" si="16"/>
        <v>36351</v>
      </c>
      <c r="AB1024" s="91"/>
      <c r="AC1024" s="91"/>
      <c r="AD1024" s="91"/>
      <c r="AE1024" s="91"/>
      <c r="AF1024" s="91"/>
      <c r="AG1024" s="91"/>
      <c r="AH1024" s="91"/>
      <c r="AI1024" s="91"/>
      <c r="AJ1024" s="91"/>
      <c r="AK1024" s="91"/>
      <c r="AL1024" s="91"/>
      <c r="AM1024" s="91"/>
      <c r="AN1024" s="91"/>
      <c r="AO1024" s="91"/>
      <c r="AP1024" s="91"/>
      <c r="AQ1024" s="91"/>
      <c r="AR1024" s="91"/>
      <c r="AS1024" s="91"/>
      <c r="AT1024" s="91"/>
      <c r="AU1024" s="91"/>
      <c r="AV1024" s="91"/>
      <c r="AW1024" s="91"/>
      <c r="AX1024" s="91"/>
      <c r="AY1024" s="91"/>
      <c r="AZ1024" s="91"/>
      <c r="BA1024" s="91"/>
      <c r="BB1024" s="91"/>
      <c r="BC1024" s="91"/>
      <c r="BD1024" s="91"/>
      <c r="BE1024" s="91"/>
      <c r="BF1024" s="91"/>
      <c r="BG1024" s="91"/>
    </row>
    <row r="1025" spans="1:59" ht="15.6" x14ac:dyDescent="0.3">
      <c r="A1025" s="99" t="s">
        <v>71</v>
      </c>
      <c r="B1025" s="100" t="str">
        <f>VLOOKUP(A1025,'CENTROS DE COSTOS'!A:D,2,0)</f>
        <v>0036-0004</v>
      </c>
      <c r="C1025" s="100" t="str">
        <f>VLOOKUP(A1025,'CENTROS DE COSTOS'!A:D,3,0)</f>
        <v>Wompi Centro</v>
      </c>
      <c r="D1025" s="99">
        <v>25307</v>
      </c>
      <c r="E1025" s="99">
        <v>3131562</v>
      </c>
      <c r="F1025" s="99">
        <v>64901</v>
      </c>
      <c r="G1025" s="100" t="s">
        <v>33</v>
      </c>
      <c r="H1025" s="99" t="s">
        <v>618</v>
      </c>
      <c r="I1025" s="99" t="s">
        <v>657</v>
      </c>
      <c r="J1025" s="99" t="s">
        <v>1389</v>
      </c>
      <c r="K1025" s="100" t="s">
        <v>1170</v>
      </c>
      <c r="L1025" s="99" t="s">
        <v>8055</v>
      </c>
      <c r="M1025" s="101">
        <v>46003.452777777777</v>
      </c>
      <c r="N1025" s="101">
        <v>46005.584027777782</v>
      </c>
      <c r="O1025" s="100" t="s">
        <v>35</v>
      </c>
      <c r="P1025" s="100" t="s">
        <v>35</v>
      </c>
      <c r="Q1025" s="99" t="s">
        <v>1414</v>
      </c>
      <c r="R1025" s="99" t="s">
        <v>1415</v>
      </c>
      <c r="S1025" s="99" t="s">
        <v>10129</v>
      </c>
      <c r="T1025" s="99" t="s">
        <v>1416</v>
      </c>
      <c r="U1025" s="99" t="s">
        <v>1845</v>
      </c>
      <c r="V1025" s="100" t="str">
        <f>VLOOKUP(D1025,TIPOLOGIA!A:F,5,0)</f>
        <v>LEJANA</v>
      </c>
      <c r="W1025" s="100" t="str">
        <f>VLOOKUP(D1025,TIPOLOGIA!A:F,6,0)</f>
        <v>TERRESTRE</v>
      </c>
      <c r="X1025" s="99" t="s">
        <v>1464</v>
      </c>
      <c r="Y1025" s="99">
        <v>1</v>
      </c>
      <c r="Z1025" s="102">
        <f>IF(T1025="SOPORTE_TELEFÓNICO",'TARIFAS 2025'!$B$14,IF(V1025="PRINCIPAL",'TARIFAS 2025'!$B$11,IF(V1025="INTERMEDIA",'TARIFAS 2025'!$C$11,IF(V1025="LEJANA",'TARIFAS 2025'!$D$11))))</f>
        <v>40250</v>
      </c>
      <c r="AA1025" s="102">
        <f t="shared" si="16"/>
        <v>40250</v>
      </c>
      <c r="AB1025" s="91"/>
      <c r="AC1025" s="91"/>
      <c r="AD1025" s="91"/>
      <c r="AE1025" s="91"/>
      <c r="AF1025" s="91"/>
      <c r="AG1025" s="91"/>
      <c r="AH1025" s="91"/>
      <c r="AI1025" s="91"/>
      <c r="AJ1025" s="91"/>
      <c r="AK1025" s="91"/>
      <c r="AL1025" s="91"/>
      <c r="AM1025" s="91"/>
      <c r="AN1025" s="91"/>
      <c r="AO1025" s="91"/>
      <c r="AP1025" s="91"/>
      <c r="AQ1025" s="91"/>
      <c r="AR1025" s="91"/>
      <c r="AS1025" s="91"/>
      <c r="AT1025" s="91"/>
      <c r="AU1025" s="91"/>
      <c r="AV1025" s="91"/>
      <c r="AW1025" s="91"/>
      <c r="AX1025" s="91"/>
      <c r="AY1025" s="91"/>
      <c r="AZ1025" s="91"/>
      <c r="BA1025" s="91"/>
      <c r="BB1025" s="91"/>
      <c r="BC1025" s="91"/>
      <c r="BD1025" s="91"/>
      <c r="BE1025" s="91"/>
      <c r="BF1025" s="91"/>
      <c r="BG1025" s="91"/>
    </row>
    <row r="1026" spans="1:59" ht="15.6" x14ac:dyDescent="0.3">
      <c r="A1026" s="99" t="s">
        <v>96</v>
      </c>
      <c r="B1026" s="100" t="str">
        <f>VLOOKUP(A1026,'CENTROS DE COSTOS'!A:D,2,0)</f>
        <v>0036-0007</v>
      </c>
      <c r="C1026" s="100" t="str">
        <f>VLOOKUP(A1026,'CENTROS DE COSTOS'!A:D,3,0)</f>
        <v>Wompi Santander</v>
      </c>
      <c r="D1026" s="99">
        <v>15407</v>
      </c>
      <c r="E1026" s="99">
        <v>3129477</v>
      </c>
      <c r="F1026" s="99">
        <v>80978</v>
      </c>
      <c r="G1026" s="100" t="s">
        <v>33</v>
      </c>
      <c r="H1026" s="99" t="s">
        <v>322</v>
      </c>
      <c r="I1026" s="99" t="s">
        <v>436</v>
      </c>
      <c r="J1026" s="99" t="s">
        <v>6464</v>
      </c>
      <c r="K1026" s="100" t="s">
        <v>1170</v>
      </c>
      <c r="L1026" s="99" t="s">
        <v>8056</v>
      </c>
      <c r="M1026" s="101">
        <v>46003.333333333343</v>
      </c>
      <c r="N1026" s="101">
        <v>46005.584027777782</v>
      </c>
      <c r="O1026" s="100" t="s">
        <v>35</v>
      </c>
      <c r="P1026" s="100" t="s">
        <v>35</v>
      </c>
      <c r="Q1026" s="99" t="s">
        <v>1414</v>
      </c>
      <c r="R1026" s="99" t="s">
        <v>1415</v>
      </c>
      <c r="S1026" s="99" t="s">
        <v>10130</v>
      </c>
      <c r="T1026" s="99" t="s">
        <v>1416</v>
      </c>
      <c r="U1026" s="99" t="s">
        <v>1840</v>
      </c>
      <c r="V1026" s="100" t="str">
        <f>VLOOKUP(D1026,TIPOLOGIA!A:F,5,0)</f>
        <v>INTERMEDIA</v>
      </c>
      <c r="W1026" s="100" t="str">
        <f>VLOOKUP(D1026,TIPOLOGIA!A:F,6,0)</f>
        <v>TERRESTRE</v>
      </c>
      <c r="X1026" s="99" t="s">
        <v>1464</v>
      </c>
      <c r="Y1026" s="99">
        <v>1</v>
      </c>
      <c r="Z1026" s="102">
        <f>IF(T1026="SOPORTE_TELEFÓNICO",'TARIFAS 2025'!$B$14,IF(V1026="PRINCIPAL",'TARIFAS 2025'!$B$11,IF(V1026="INTERMEDIA",'TARIFAS 2025'!$C$11,IF(V1026="LEJANA",'TARIFAS 2025'!$D$11))))</f>
        <v>36351</v>
      </c>
      <c r="AA1026" s="102">
        <f t="shared" si="16"/>
        <v>36351</v>
      </c>
      <c r="AB1026" s="91"/>
      <c r="AC1026" s="91"/>
      <c r="AD1026" s="91"/>
      <c r="AE1026" s="91"/>
      <c r="AF1026" s="91"/>
      <c r="AG1026" s="91"/>
      <c r="AH1026" s="91"/>
      <c r="AI1026" s="91"/>
      <c r="AJ1026" s="91"/>
      <c r="AK1026" s="91"/>
      <c r="AL1026" s="91"/>
      <c r="AM1026" s="91"/>
      <c r="AN1026" s="91"/>
      <c r="AO1026" s="91"/>
      <c r="AP1026" s="93"/>
      <c r="AQ1026" s="91"/>
      <c r="AR1026" s="91"/>
      <c r="AS1026" s="91"/>
      <c r="AT1026" s="91"/>
      <c r="AU1026" s="91"/>
      <c r="AV1026" s="91"/>
      <c r="AW1026" s="91"/>
      <c r="AX1026" s="91"/>
      <c r="AY1026" s="91"/>
      <c r="AZ1026" s="91"/>
      <c r="BA1026" s="91"/>
      <c r="BB1026" s="91"/>
      <c r="BC1026" s="91"/>
      <c r="BD1026" s="91"/>
      <c r="BE1026" s="91"/>
      <c r="BF1026" s="91"/>
      <c r="BG1026" s="91"/>
    </row>
    <row r="1027" spans="1:59" ht="15.6" x14ac:dyDescent="0.3">
      <c r="A1027" s="99" t="s">
        <v>71</v>
      </c>
      <c r="B1027" s="100" t="str">
        <f>VLOOKUP(A1027,'CENTROS DE COSTOS'!A:D,2,0)</f>
        <v>0036-0004</v>
      </c>
      <c r="C1027" s="100" t="str">
        <f>VLOOKUP(A1027,'CENTROS DE COSTOS'!A:D,3,0)</f>
        <v>Wompi Centro</v>
      </c>
      <c r="D1027" s="99">
        <v>25758</v>
      </c>
      <c r="E1027" s="99">
        <v>3128939</v>
      </c>
      <c r="F1027" s="99">
        <v>49329</v>
      </c>
      <c r="G1027" s="100" t="s">
        <v>33</v>
      </c>
      <c r="H1027" s="99" t="s">
        <v>618</v>
      </c>
      <c r="I1027" s="99" t="s">
        <v>699</v>
      </c>
      <c r="J1027" s="99" t="s">
        <v>1915</v>
      </c>
      <c r="K1027" s="100" t="s">
        <v>1170</v>
      </c>
      <c r="L1027" s="99" t="s">
        <v>8057</v>
      </c>
      <c r="M1027" s="101">
        <v>46002.657638888893</v>
      </c>
      <c r="N1027" s="101">
        <v>46005.584027777782</v>
      </c>
      <c r="O1027" s="100" t="s">
        <v>35</v>
      </c>
      <c r="P1027" s="100" t="s">
        <v>35</v>
      </c>
      <c r="Q1027" s="99" t="s">
        <v>1414</v>
      </c>
      <c r="R1027" s="99" t="s">
        <v>1415</v>
      </c>
      <c r="S1027" s="99" t="s">
        <v>10131</v>
      </c>
      <c r="T1027" s="99" t="s">
        <v>1416</v>
      </c>
      <c r="U1027" s="99" t="s">
        <v>1845</v>
      </c>
      <c r="V1027" s="100" t="str">
        <f>VLOOKUP(D1027,TIPOLOGIA!A:F,5,0)</f>
        <v>INTERMEDIA</v>
      </c>
      <c r="W1027" s="100" t="str">
        <f>VLOOKUP(D1027,TIPOLOGIA!A:F,6,0)</f>
        <v>TERRESTRE</v>
      </c>
      <c r="X1027" s="99" t="s">
        <v>1464</v>
      </c>
      <c r="Y1027" s="99">
        <v>1</v>
      </c>
      <c r="Z1027" s="102">
        <f>IF(T1027="SOPORTE_TELEFÓNICO",'TARIFAS 2025'!$B$14,IF(V1027="PRINCIPAL",'TARIFAS 2025'!$B$11,IF(V1027="INTERMEDIA",'TARIFAS 2025'!$C$11,IF(V1027="LEJANA",'TARIFAS 2025'!$D$11))))</f>
        <v>36351</v>
      </c>
      <c r="AA1027" s="102">
        <f t="shared" si="16"/>
        <v>36351</v>
      </c>
      <c r="AB1027" s="91"/>
      <c r="AC1027" s="91"/>
      <c r="AD1027" s="91"/>
      <c r="AE1027" s="91"/>
      <c r="AF1027" s="91"/>
      <c r="AG1027" s="91"/>
      <c r="AH1027" s="91"/>
      <c r="AI1027" s="91"/>
      <c r="AJ1027" s="91"/>
      <c r="AK1027" s="91"/>
      <c r="AL1027" s="91"/>
      <c r="AM1027" s="91"/>
      <c r="AN1027" s="91"/>
      <c r="AO1027" s="91"/>
      <c r="AP1027" s="93"/>
      <c r="AQ1027" s="91"/>
      <c r="AR1027" s="91"/>
      <c r="AS1027" s="91"/>
      <c r="AT1027" s="91"/>
      <c r="AU1027" s="91"/>
      <c r="AV1027" s="91"/>
      <c r="AW1027" s="91"/>
      <c r="AX1027" s="91"/>
      <c r="AY1027" s="91"/>
      <c r="AZ1027" s="91"/>
      <c r="BA1027" s="91"/>
      <c r="BB1027" s="91"/>
      <c r="BC1027" s="91"/>
      <c r="BD1027" s="91"/>
      <c r="BE1027" s="91"/>
      <c r="BF1027" s="91"/>
      <c r="BG1027" s="91"/>
    </row>
    <row r="1028" spans="1:59" ht="15.6" x14ac:dyDescent="0.3">
      <c r="A1028" s="99" t="s">
        <v>85</v>
      </c>
      <c r="B1028" s="100" t="str">
        <f>VLOOKUP(A1028,'CENTROS DE COSTOS'!A:D,2,0)</f>
        <v>0036-0006</v>
      </c>
      <c r="C1028" s="100" t="str">
        <f>VLOOKUP(A1028,'CENTROS DE COSTOS'!A:D,3,0)</f>
        <v>Wompi Oriente</v>
      </c>
      <c r="D1028" s="99">
        <v>73443</v>
      </c>
      <c r="E1028" s="99">
        <v>3124610</v>
      </c>
      <c r="F1028" s="99">
        <v>70948</v>
      </c>
      <c r="G1028" s="100" t="s">
        <v>33</v>
      </c>
      <c r="H1028" s="99" t="s">
        <v>1056</v>
      </c>
      <c r="I1028" s="99" t="s">
        <v>1081</v>
      </c>
      <c r="J1028" s="99" t="s">
        <v>6465</v>
      </c>
      <c r="K1028" s="100" t="s">
        <v>1170</v>
      </c>
      <c r="L1028" s="99" t="s">
        <v>8058</v>
      </c>
      <c r="M1028" s="101">
        <v>46002.333333333343</v>
      </c>
      <c r="N1028" s="101">
        <v>46005.584027777782</v>
      </c>
      <c r="O1028" s="100" t="s">
        <v>35</v>
      </c>
      <c r="P1028" s="100" t="s">
        <v>35</v>
      </c>
      <c r="Q1028" s="99" t="s">
        <v>1414</v>
      </c>
      <c r="R1028" s="99" t="s">
        <v>1415</v>
      </c>
      <c r="S1028" s="99" t="s">
        <v>10132</v>
      </c>
      <c r="T1028" s="99" t="s">
        <v>1416</v>
      </c>
      <c r="U1028" s="99" t="s">
        <v>1847</v>
      </c>
      <c r="V1028" s="100" t="str">
        <f>VLOOKUP(D1028,TIPOLOGIA!A:F,5,0)</f>
        <v>LEJANA</v>
      </c>
      <c r="W1028" s="100" t="str">
        <f>VLOOKUP(D1028,TIPOLOGIA!A:F,6,0)</f>
        <v>TERRESTRE</v>
      </c>
      <c r="X1028" s="99" t="s">
        <v>11196</v>
      </c>
      <c r="Y1028" s="99">
        <v>1</v>
      </c>
      <c r="Z1028" s="102">
        <f>IF(T1028="SOPORTE_TELEFÓNICO",'TARIFAS 2025'!$B$14,IF(V1028="PRINCIPAL",'TARIFAS 2025'!$B$11,IF(V1028="INTERMEDIA",'TARIFAS 2025'!$C$11,IF(V1028="LEJANA",'TARIFAS 2025'!$D$11))))</f>
        <v>40250</v>
      </c>
      <c r="AA1028" s="102">
        <f t="shared" si="16"/>
        <v>40250</v>
      </c>
      <c r="AB1028" s="91"/>
      <c r="AC1028" s="91"/>
      <c r="AD1028" s="91"/>
      <c r="AE1028" s="91"/>
      <c r="AF1028" s="91"/>
      <c r="AG1028" s="91"/>
      <c r="AH1028" s="91"/>
      <c r="AI1028" s="91"/>
      <c r="AJ1028" s="91"/>
      <c r="AK1028" s="91"/>
      <c r="AL1028" s="91"/>
      <c r="AM1028" s="91"/>
      <c r="AN1028" s="91"/>
      <c r="AO1028" s="91"/>
      <c r="AP1028" s="91"/>
      <c r="AQ1028" s="91"/>
      <c r="AR1028" s="91"/>
      <c r="AS1028" s="91"/>
      <c r="AT1028" s="91"/>
      <c r="AU1028" s="91"/>
      <c r="AV1028" s="91"/>
      <c r="AW1028" s="91"/>
      <c r="AX1028" s="91"/>
      <c r="AY1028" s="91"/>
      <c r="AZ1028" s="91"/>
      <c r="BA1028" s="91"/>
      <c r="BB1028" s="91"/>
      <c r="BC1028" s="91"/>
      <c r="BD1028" s="91"/>
      <c r="BE1028" s="91"/>
      <c r="BF1028" s="91"/>
      <c r="BG1028" s="91"/>
    </row>
    <row r="1029" spans="1:59" ht="15.6" x14ac:dyDescent="0.3">
      <c r="A1029" s="99" t="s">
        <v>77</v>
      </c>
      <c r="B1029" s="100" t="str">
        <f>VLOOKUP(A1029,'CENTROS DE COSTOS'!A:D,2,0)</f>
        <v>0036-0003</v>
      </c>
      <c r="C1029" s="100" t="str">
        <f>VLOOKUP(A1029,'CENTROS DE COSTOS'!A:D,3,0)</f>
        <v>Wompi Suroccidente</v>
      </c>
      <c r="D1029" s="99">
        <v>76364</v>
      </c>
      <c r="E1029" s="99">
        <v>3119774</v>
      </c>
      <c r="F1029" s="99">
        <v>80025</v>
      </c>
      <c r="G1029" s="100" t="s">
        <v>33</v>
      </c>
      <c r="H1029" s="99" t="s">
        <v>1101</v>
      </c>
      <c r="I1029" s="99" t="s">
        <v>1119</v>
      </c>
      <c r="J1029" s="99" t="s">
        <v>1817</v>
      </c>
      <c r="K1029" s="100" t="s">
        <v>1170</v>
      </c>
      <c r="L1029" s="99" t="s">
        <v>8059</v>
      </c>
      <c r="M1029" s="101">
        <v>46001.371527777781</v>
      </c>
      <c r="N1029" s="101">
        <v>46005.584027777782</v>
      </c>
      <c r="O1029" s="100" t="s">
        <v>35</v>
      </c>
      <c r="P1029" s="100" t="s">
        <v>35</v>
      </c>
      <c r="Q1029" s="99" t="s">
        <v>1414</v>
      </c>
      <c r="R1029" s="99" t="s">
        <v>1415</v>
      </c>
      <c r="S1029" s="99" t="s">
        <v>10133</v>
      </c>
      <c r="T1029" s="99" t="s">
        <v>1416</v>
      </c>
      <c r="U1029" s="99" t="s">
        <v>1840</v>
      </c>
      <c r="V1029" s="100" t="str">
        <f>VLOOKUP(D1029,TIPOLOGIA!A:F,5,0)</f>
        <v>INTERMEDIA</v>
      </c>
      <c r="W1029" s="100" t="str">
        <f>VLOOKUP(D1029,TIPOLOGIA!A:F,6,0)</f>
        <v>TERRESTRE</v>
      </c>
      <c r="X1029" s="99" t="s">
        <v>1532</v>
      </c>
      <c r="Y1029" s="99">
        <v>1</v>
      </c>
      <c r="Z1029" s="102">
        <f>IF(T1029="SOPORTE_TELEFÓNICO",'TARIFAS 2025'!$B$14,IF(V1029="PRINCIPAL",'TARIFAS 2025'!$B$11,IF(V1029="INTERMEDIA",'TARIFAS 2025'!$C$11,IF(V1029="LEJANA",'TARIFAS 2025'!$D$11))))</f>
        <v>36351</v>
      </c>
      <c r="AA1029" s="102">
        <f t="shared" si="16"/>
        <v>36351</v>
      </c>
      <c r="AB1029" s="91"/>
      <c r="AC1029" s="91"/>
      <c r="AD1029" s="91"/>
      <c r="AE1029" s="91"/>
      <c r="AF1029" s="91"/>
      <c r="AG1029" s="91"/>
      <c r="AH1029" s="91"/>
      <c r="AI1029" s="91"/>
      <c r="AJ1029" s="91"/>
      <c r="AK1029" s="91"/>
      <c r="AL1029" s="91"/>
      <c r="AM1029" s="91"/>
      <c r="AN1029" s="91"/>
      <c r="AO1029" s="91"/>
      <c r="AP1029" s="91"/>
      <c r="AQ1029" s="91"/>
      <c r="AR1029" s="91"/>
      <c r="AS1029" s="91"/>
      <c r="AT1029" s="91"/>
      <c r="AU1029" s="91"/>
      <c r="AV1029" s="91"/>
      <c r="AW1029" s="91"/>
      <c r="AX1029" s="91"/>
      <c r="AY1029" s="91"/>
      <c r="AZ1029" s="91"/>
      <c r="BA1029" s="91"/>
      <c r="BB1029" s="91"/>
      <c r="BC1029" s="91"/>
      <c r="BD1029" s="91"/>
      <c r="BE1029" s="91"/>
      <c r="BF1029" s="91"/>
      <c r="BG1029" s="91"/>
    </row>
    <row r="1030" spans="1:59" ht="15.6" x14ac:dyDescent="0.3">
      <c r="A1030" s="99" t="s">
        <v>90</v>
      </c>
      <c r="B1030" s="100" t="str">
        <f>VLOOKUP(A1030,'CENTROS DE COSTOS'!A:D,2,0)</f>
        <v>0036-0006</v>
      </c>
      <c r="C1030" s="100" t="str">
        <f>VLOOKUP(A1030,'CENTROS DE COSTOS'!A:D,3,0)</f>
        <v>Wompi Oriente</v>
      </c>
      <c r="D1030" s="99">
        <v>41016</v>
      </c>
      <c r="E1030" s="99">
        <v>3119164</v>
      </c>
      <c r="F1030" s="99">
        <v>74533</v>
      </c>
      <c r="G1030" s="100" t="s">
        <v>33</v>
      </c>
      <c r="H1030" s="99" t="s">
        <v>740</v>
      </c>
      <c r="I1030" s="99" t="s">
        <v>743</v>
      </c>
      <c r="J1030" s="99" t="s">
        <v>6466</v>
      </c>
      <c r="K1030" s="100" t="s">
        <v>1170</v>
      </c>
      <c r="L1030" s="99" t="s">
        <v>8060</v>
      </c>
      <c r="M1030" s="101">
        <v>46001.333333333343</v>
      </c>
      <c r="N1030" s="101">
        <v>46005.584027777782</v>
      </c>
      <c r="O1030" s="100" t="s">
        <v>35</v>
      </c>
      <c r="P1030" s="100" t="s">
        <v>35</v>
      </c>
      <c r="Q1030" s="99" t="s">
        <v>1414</v>
      </c>
      <c r="R1030" s="99" t="s">
        <v>1415</v>
      </c>
      <c r="S1030" s="99" t="s">
        <v>10134</v>
      </c>
      <c r="T1030" s="99" t="s">
        <v>1416</v>
      </c>
      <c r="U1030" s="99" t="s">
        <v>1843</v>
      </c>
      <c r="V1030" s="100" t="str">
        <f>VLOOKUP(D1030,TIPOLOGIA!A:F,5,0)</f>
        <v>INTERMEDIA</v>
      </c>
      <c r="W1030" s="100" t="str">
        <f>VLOOKUP(D1030,TIPOLOGIA!A:F,6,0)</f>
        <v>TERRESTRE</v>
      </c>
      <c r="X1030" s="99" t="s">
        <v>1447</v>
      </c>
      <c r="Y1030" s="99">
        <v>1</v>
      </c>
      <c r="Z1030" s="102">
        <f>IF(T1030="SOPORTE_TELEFÓNICO",'TARIFAS 2025'!$B$14,IF(V1030="PRINCIPAL",'TARIFAS 2025'!$B$11,IF(V1030="INTERMEDIA",'TARIFAS 2025'!$C$11,IF(V1030="LEJANA",'TARIFAS 2025'!$D$11))))</f>
        <v>36351</v>
      </c>
      <c r="AA1030" s="102">
        <f t="shared" si="16"/>
        <v>36351</v>
      </c>
      <c r="AB1030" s="91"/>
      <c r="AC1030" s="91"/>
      <c r="AD1030" s="91"/>
      <c r="AE1030" s="91"/>
      <c r="AF1030" s="91"/>
      <c r="AG1030" s="91"/>
      <c r="AH1030" s="91"/>
      <c r="AI1030" s="91"/>
      <c r="AJ1030" s="91"/>
      <c r="AK1030" s="91"/>
      <c r="AL1030" s="91"/>
      <c r="AM1030" s="91"/>
      <c r="AN1030" s="91"/>
      <c r="AO1030" s="91"/>
      <c r="AP1030" s="91"/>
      <c r="AQ1030" s="91"/>
      <c r="AR1030" s="91"/>
      <c r="AS1030" s="91"/>
      <c r="AT1030" s="91"/>
      <c r="AU1030" s="91"/>
      <c r="AV1030" s="91"/>
      <c r="AW1030" s="91"/>
      <c r="AX1030" s="91"/>
      <c r="AY1030" s="91"/>
      <c r="AZ1030" s="91"/>
      <c r="BA1030" s="91"/>
      <c r="BB1030" s="91"/>
      <c r="BC1030" s="91"/>
      <c r="BD1030" s="91"/>
      <c r="BE1030" s="91"/>
      <c r="BF1030" s="91"/>
      <c r="BG1030" s="91"/>
    </row>
    <row r="1031" spans="1:59" ht="15.6" x14ac:dyDescent="0.3">
      <c r="A1031" s="99" t="s">
        <v>77</v>
      </c>
      <c r="B1031" s="100" t="str">
        <f>VLOOKUP(A1031,'CENTROS DE COSTOS'!A:D,2,0)</f>
        <v>0036-0003</v>
      </c>
      <c r="C1031" s="100" t="str">
        <f>VLOOKUP(A1031,'CENTROS DE COSTOS'!A:D,3,0)</f>
        <v>Wompi Suroccidente</v>
      </c>
      <c r="D1031" s="99">
        <v>76248</v>
      </c>
      <c r="E1031" s="99">
        <v>3114918</v>
      </c>
      <c r="F1031" s="99">
        <v>79300</v>
      </c>
      <c r="G1031" s="100" t="s">
        <v>33</v>
      </c>
      <c r="H1031" s="99" t="s">
        <v>1101</v>
      </c>
      <c r="I1031" s="99" t="s">
        <v>1113</v>
      </c>
      <c r="J1031" s="99" t="s">
        <v>6467</v>
      </c>
      <c r="K1031" s="100" t="s">
        <v>1170</v>
      </c>
      <c r="L1031" s="99" t="s">
        <v>8061</v>
      </c>
      <c r="M1031" s="101">
        <v>46000.436805555553</v>
      </c>
      <c r="N1031" s="101">
        <v>46005.584027777782</v>
      </c>
      <c r="O1031" s="100" t="s">
        <v>35</v>
      </c>
      <c r="P1031" s="100" t="s">
        <v>35</v>
      </c>
      <c r="Q1031" s="99" t="s">
        <v>1414</v>
      </c>
      <c r="R1031" s="99" t="s">
        <v>1415</v>
      </c>
      <c r="S1031" s="99" t="s">
        <v>10135</v>
      </c>
      <c r="T1031" s="99" t="s">
        <v>1416</v>
      </c>
      <c r="U1031" s="99" t="s">
        <v>1845</v>
      </c>
      <c r="V1031" s="100" t="str">
        <f>VLOOKUP(D1031,TIPOLOGIA!A:F,5,0)</f>
        <v>INTERMEDIA</v>
      </c>
      <c r="W1031" s="100" t="str">
        <f>VLOOKUP(D1031,TIPOLOGIA!A:F,6,0)</f>
        <v>TERRESTRE</v>
      </c>
      <c r="X1031" s="99" t="s">
        <v>1464</v>
      </c>
      <c r="Y1031" s="99">
        <v>1</v>
      </c>
      <c r="Z1031" s="102">
        <f>IF(T1031="SOPORTE_TELEFÓNICO",'TARIFAS 2025'!$B$14,IF(V1031="PRINCIPAL",'TARIFAS 2025'!$B$11,IF(V1031="INTERMEDIA",'TARIFAS 2025'!$C$11,IF(V1031="LEJANA",'TARIFAS 2025'!$D$11))))</f>
        <v>36351</v>
      </c>
      <c r="AA1031" s="102">
        <f t="shared" si="16"/>
        <v>36351</v>
      </c>
      <c r="AB1031" s="91"/>
      <c r="AC1031" s="91"/>
      <c r="AD1031" s="91"/>
      <c r="AE1031" s="91"/>
      <c r="AF1031" s="91"/>
      <c r="AG1031" s="91"/>
      <c r="AH1031" s="91"/>
      <c r="AI1031" s="91"/>
      <c r="AJ1031" s="91"/>
      <c r="AK1031" s="91"/>
      <c r="AL1031" s="91"/>
      <c r="AM1031" s="91"/>
      <c r="AN1031" s="91"/>
      <c r="AO1031" s="91"/>
      <c r="AP1031" s="91"/>
      <c r="AQ1031" s="91"/>
      <c r="AR1031" s="91"/>
      <c r="AS1031" s="91"/>
      <c r="AT1031" s="91"/>
      <c r="AU1031" s="91"/>
      <c r="AV1031" s="91"/>
      <c r="AW1031" s="91"/>
      <c r="AX1031" s="91"/>
      <c r="AY1031" s="91"/>
      <c r="AZ1031" s="91"/>
      <c r="BA1031" s="91"/>
      <c r="BB1031" s="91"/>
      <c r="BC1031" s="91"/>
      <c r="BD1031" s="91"/>
      <c r="BE1031" s="91"/>
      <c r="BF1031" s="91"/>
      <c r="BG1031" s="91"/>
    </row>
    <row r="1032" spans="1:59" ht="15.6" x14ac:dyDescent="0.3">
      <c r="A1032" s="99" t="s">
        <v>90</v>
      </c>
      <c r="B1032" s="100" t="str">
        <f>VLOOKUP(A1032,'CENTROS DE COSTOS'!A:D,2,0)</f>
        <v>0036-0006</v>
      </c>
      <c r="C1032" s="100" t="str">
        <f>VLOOKUP(A1032,'CENTROS DE COSTOS'!A:D,3,0)</f>
        <v>Wompi Oriente</v>
      </c>
      <c r="D1032" s="99">
        <v>18001</v>
      </c>
      <c r="E1032" s="99">
        <v>3116196</v>
      </c>
      <c r="F1032" s="99">
        <v>79386</v>
      </c>
      <c r="G1032" s="100" t="s">
        <v>33</v>
      </c>
      <c r="H1032" s="99" t="s">
        <v>466</v>
      </c>
      <c r="I1032" s="99" t="s">
        <v>82</v>
      </c>
      <c r="J1032" s="99" t="s">
        <v>6468</v>
      </c>
      <c r="K1032" s="100" t="s">
        <v>1170</v>
      </c>
      <c r="L1032" s="99" t="s">
        <v>8062</v>
      </c>
      <c r="M1032" s="101">
        <v>46000.54583333333</v>
      </c>
      <c r="N1032" s="101">
        <v>46005.59652777778</v>
      </c>
      <c r="O1032" s="100" t="s">
        <v>35</v>
      </c>
      <c r="P1032" s="100" t="s">
        <v>35</v>
      </c>
      <c r="Q1032" s="99" t="s">
        <v>1414</v>
      </c>
      <c r="R1032" s="99" t="s">
        <v>1415</v>
      </c>
      <c r="S1032" s="99" t="s">
        <v>10136</v>
      </c>
      <c r="T1032" s="99" t="s">
        <v>1416</v>
      </c>
      <c r="U1032" s="99" t="s">
        <v>1840</v>
      </c>
      <c r="V1032" s="100" t="str">
        <f>VLOOKUP(D1032,TIPOLOGIA!A:F,5,0)</f>
        <v>LEJANA</v>
      </c>
      <c r="W1032" s="100" t="str">
        <f>VLOOKUP(D1032,TIPOLOGIA!A:F,6,0)</f>
        <v>TERRESTRE</v>
      </c>
      <c r="X1032" s="99" t="s">
        <v>1214</v>
      </c>
      <c r="Y1032" s="99">
        <v>1</v>
      </c>
      <c r="Z1032" s="102">
        <f>IF(T1032="SOPORTE_TELEFÓNICO",'TARIFAS 2025'!$B$14,IF(V1032="PRINCIPAL",'TARIFAS 2025'!$B$11,IF(V1032="INTERMEDIA",'TARIFAS 2025'!$C$11,IF(V1032="LEJANA",'TARIFAS 2025'!$D$11))))</f>
        <v>40250</v>
      </c>
      <c r="AA1032" s="102">
        <f t="shared" si="16"/>
        <v>40250</v>
      </c>
      <c r="AB1032" s="91"/>
      <c r="AC1032" s="91"/>
      <c r="AD1032" s="91"/>
      <c r="AE1032" s="91"/>
      <c r="AF1032" s="91"/>
      <c r="AG1032" s="91"/>
      <c r="AH1032" s="91"/>
      <c r="AI1032" s="91"/>
      <c r="AJ1032" s="91"/>
      <c r="AK1032" s="91"/>
      <c r="AL1032" s="91"/>
      <c r="AM1032" s="91"/>
      <c r="AN1032" s="91"/>
      <c r="AO1032" s="91"/>
      <c r="AP1032" s="91"/>
      <c r="AQ1032" s="91"/>
      <c r="AR1032" s="91"/>
      <c r="AS1032" s="91"/>
      <c r="AT1032" s="91"/>
      <c r="AU1032" s="91"/>
      <c r="AV1032" s="91"/>
      <c r="AW1032" s="91"/>
      <c r="AX1032" s="91"/>
      <c r="AY1032" s="91"/>
      <c r="AZ1032" s="91"/>
      <c r="BA1032" s="91"/>
      <c r="BB1032" s="91"/>
      <c r="BC1032" s="91"/>
      <c r="BD1032" s="91"/>
      <c r="BE1032" s="91"/>
      <c r="BF1032" s="91"/>
      <c r="BG1032" s="91"/>
    </row>
    <row r="1033" spans="1:59" ht="15.6" x14ac:dyDescent="0.3">
      <c r="A1033" s="99" t="s">
        <v>81</v>
      </c>
      <c r="B1033" s="100" t="str">
        <f>VLOOKUP(A1033,'CENTROS DE COSTOS'!A:D,2,0)</f>
        <v>0036-0007</v>
      </c>
      <c r="C1033" s="100" t="str">
        <f>VLOOKUP(A1033,'CENTROS DE COSTOS'!A:D,3,0)</f>
        <v>Wompi Santander</v>
      </c>
      <c r="D1033" s="99">
        <v>54001</v>
      </c>
      <c r="E1033" s="99">
        <v>3130512</v>
      </c>
      <c r="F1033" s="99">
        <v>24838</v>
      </c>
      <c r="G1033" s="100" t="s">
        <v>33</v>
      </c>
      <c r="H1033" s="99" t="s">
        <v>891</v>
      </c>
      <c r="I1033" s="99" t="s">
        <v>81</v>
      </c>
      <c r="J1033" s="99" t="s">
        <v>6469</v>
      </c>
      <c r="K1033" s="100" t="s">
        <v>1170</v>
      </c>
      <c r="L1033" s="99" t="s">
        <v>8063</v>
      </c>
      <c r="M1033" s="101">
        <v>46003.349305555559</v>
      </c>
      <c r="N1033" s="101">
        <v>46006.382638888892</v>
      </c>
      <c r="O1033" s="100" t="s">
        <v>35</v>
      </c>
      <c r="P1033" s="100" t="s">
        <v>35</v>
      </c>
      <c r="Q1033" s="99" t="s">
        <v>1414</v>
      </c>
      <c r="R1033" s="99" t="s">
        <v>1415</v>
      </c>
      <c r="S1033" s="99" t="s">
        <v>10137</v>
      </c>
      <c r="T1033" s="99" t="s">
        <v>1172</v>
      </c>
      <c r="U1033" s="99" t="s">
        <v>1840</v>
      </c>
      <c r="V1033" s="100" t="str">
        <f>VLOOKUP(D1033,TIPOLOGIA!A:F,5,0)</f>
        <v>PRINCIPAL</v>
      </c>
      <c r="W1033" s="100" t="str">
        <f>VLOOKUP(D1033,TIPOLOGIA!A:F,6,0)</f>
        <v>TERRESTRE</v>
      </c>
      <c r="X1033" s="99" t="s">
        <v>1211</v>
      </c>
      <c r="Y1033" s="99">
        <v>1</v>
      </c>
      <c r="Z1033" s="102">
        <f>IF(T1033="SOPORTE_TELEFÓNICO",'TARIFAS 2025'!$B$14,IF(V1033="PRINCIPAL",'TARIFAS 2025'!$B$11,IF(V1033="INTERMEDIA",'TARIFAS 2025'!$C$11,IF(V1033="LEJANA",'TARIFAS 2025'!$D$11))))</f>
        <v>31419</v>
      </c>
      <c r="AA1033" s="102">
        <f t="shared" si="16"/>
        <v>31419</v>
      </c>
      <c r="AB1033" s="91"/>
      <c r="AC1033" s="91"/>
      <c r="AD1033" s="91"/>
      <c r="AE1033" s="91"/>
      <c r="AF1033" s="91"/>
      <c r="AG1033" s="91"/>
      <c r="AH1033" s="91"/>
      <c r="AI1033" s="91"/>
      <c r="AJ1033" s="91"/>
      <c r="AK1033" s="91"/>
      <c r="AL1033" s="91"/>
      <c r="AM1033" s="91"/>
      <c r="AN1033" s="91"/>
      <c r="AO1033" s="91"/>
      <c r="AP1033" s="91"/>
      <c r="AQ1033" s="91"/>
      <c r="AR1033" s="91"/>
      <c r="AS1033" s="91"/>
      <c r="AT1033" s="91"/>
      <c r="AU1033" s="91"/>
      <c r="AV1033" s="91"/>
      <c r="AW1033" s="91"/>
      <c r="AX1033" s="91"/>
      <c r="AY1033" s="91"/>
      <c r="AZ1033" s="91"/>
      <c r="BA1033" s="91"/>
      <c r="BB1033" s="91"/>
      <c r="BC1033" s="91"/>
      <c r="BD1033" s="91"/>
      <c r="BE1033" s="91"/>
      <c r="BF1033" s="91"/>
      <c r="BG1033" s="91"/>
    </row>
    <row r="1034" spans="1:59" ht="15.6" x14ac:dyDescent="0.3">
      <c r="A1034" s="99" t="s">
        <v>77</v>
      </c>
      <c r="B1034" s="100" t="str">
        <f>VLOOKUP(A1034,'CENTROS DE COSTOS'!A:D,2,0)</f>
        <v>0036-0003</v>
      </c>
      <c r="C1034" s="100" t="str">
        <f>VLOOKUP(A1034,'CENTROS DE COSTOS'!A:D,3,0)</f>
        <v>Wompi Suroccidente</v>
      </c>
      <c r="D1034" s="99">
        <v>76001</v>
      </c>
      <c r="E1034" s="99">
        <v>3132232</v>
      </c>
      <c r="F1034" s="99">
        <v>17275</v>
      </c>
      <c r="G1034" s="100" t="s">
        <v>33</v>
      </c>
      <c r="H1034" s="99" t="s">
        <v>1101</v>
      </c>
      <c r="I1034" s="99" t="s">
        <v>77</v>
      </c>
      <c r="J1034" s="99" t="s">
        <v>2139</v>
      </c>
      <c r="K1034" s="100" t="s">
        <v>1170</v>
      </c>
      <c r="L1034" s="99" t="s">
        <v>8064</v>
      </c>
      <c r="M1034" s="101">
        <v>46003.50277777778</v>
      </c>
      <c r="N1034" s="101">
        <v>46006.388888888891</v>
      </c>
      <c r="O1034" s="100" t="s">
        <v>35</v>
      </c>
      <c r="P1034" s="100" t="s">
        <v>35</v>
      </c>
      <c r="Q1034" s="99" t="s">
        <v>1414</v>
      </c>
      <c r="R1034" s="99" t="s">
        <v>1415</v>
      </c>
      <c r="S1034" s="99" t="s">
        <v>10138</v>
      </c>
      <c r="T1034" s="99" t="s">
        <v>1172</v>
      </c>
      <c r="U1034" s="99" t="s">
        <v>1845</v>
      </c>
      <c r="V1034" s="100" t="str">
        <f>VLOOKUP(D1034,TIPOLOGIA!A:F,5,0)</f>
        <v>PRINCIPAL</v>
      </c>
      <c r="W1034" s="100" t="str">
        <f>VLOOKUP(D1034,TIPOLOGIA!A:F,6,0)</f>
        <v>TERRESTRE</v>
      </c>
      <c r="X1034" s="99" t="s">
        <v>1856</v>
      </c>
      <c r="Y1034" s="99">
        <v>1</v>
      </c>
      <c r="Z1034" s="102">
        <f>IF(T1034="SOPORTE_TELEFÓNICO",'TARIFAS 2025'!$B$14,IF(V1034="PRINCIPAL",'TARIFAS 2025'!$B$11,IF(V1034="INTERMEDIA",'TARIFAS 2025'!$C$11,IF(V1034="LEJANA",'TARIFAS 2025'!$D$11))))</f>
        <v>31419</v>
      </c>
      <c r="AA1034" s="102">
        <f t="shared" si="16"/>
        <v>31419</v>
      </c>
      <c r="AB1034" s="91"/>
      <c r="AC1034" s="91"/>
      <c r="AD1034" s="91"/>
      <c r="AE1034" s="91"/>
      <c r="AF1034" s="91"/>
      <c r="AG1034" s="91"/>
      <c r="AH1034" s="91"/>
      <c r="AI1034" s="91"/>
      <c r="AJ1034" s="91"/>
      <c r="AK1034" s="91"/>
      <c r="AL1034" s="91"/>
      <c r="AM1034" s="91"/>
      <c r="AN1034" s="91"/>
      <c r="AO1034" s="91"/>
      <c r="AP1034" s="91"/>
      <c r="AQ1034" s="91"/>
      <c r="AR1034" s="91"/>
      <c r="AS1034" s="91"/>
      <c r="AT1034" s="91"/>
      <c r="AU1034" s="91"/>
      <c r="AV1034" s="91"/>
      <c r="AW1034" s="91"/>
      <c r="AX1034" s="91"/>
      <c r="AY1034" s="91"/>
      <c r="AZ1034" s="91"/>
      <c r="BA1034" s="91"/>
      <c r="BB1034" s="91"/>
      <c r="BC1034" s="91"/>
      <c r="BD1034" s="91"/>
      <c r="BE1034" s="91"/>
      <c r="BF1034" s="91"/>
      <c r="BG1034" s="91"/>
    </row>
    <row r="1035" spans="1:59" ht="15.6" x14ac:dyDescent="0.3">
      <c r="A1035" s="99" t="s">
        <v>77</v>
      </c>
      <c r="B1035" s="100" t="str">
        <f>VLOOKUP(A1035,'CENTROS DE COSTOS'!A:D,2,0)</f>
        <v>0036-0003</v>
      </c>
      <c r="C1035" s="100" t="str">
        <f>VLOOKUP(A1035,'CENTROS DE COSTOS'!A:D,3,0)</f>
        <v>Wompi Suroccidente</v>
      </c>
      <c r="D1035" s="99">
        <v>76001</v>
      </c>
      <c r="E1035" s="99">
        <v>3134857</v>
      </c>
      <c r="F1035" s="99">
        <v>71411</v>
      </c>
      <c r="G1035" s="100" t="s">
        <v>33</v>
      </c>
      <c r="H1035" s="99" t="s">
        <v>1101</v>
      </c>
      <c r="I1035" s="99" t="s">
        <v>77</v>
      </c>
      <c r="J1035" s="99" t="s">
        <v>1861</v>
      </c>
      <c r="K1035" s="100" t="s">
        <v>1170</v>
      </c>
      <c r="L1035" s="99" t="s">
        <v>8065</v>
      </c>
      <c r="M1035" s="101">
        <v>46006.333333333343</v>
      </c>
      <c r="N1035" s="101">
        <v>46006.422222222223</v>
      </c>
      <c r="O1035" s="100" t="s">
        <v>35</v>
      </c>
      <c r="P1035" s="100" t="s">
        <v>35</v>
      </c>
      <c r="Q1035" s="99" t="s">
        <v>1414</v>
      </c>
      <c r="R1035" s="99" t="s">
        <v>1415</v>
      </c>
      <c r="S1035" s="99" t="s">
        <v>10139</v>
      </c>
      <c r="T1035" s="99" t="s">
        <v>1172</v>
      </c>
      <c r="U1035" s="99" t="s">
        <v>1844</v>
      </c>
      <c r="V1035" s="100" t="str">
        <f>VLOOKUP(D1035,TIPOLOGIA!A:F,5,0)</f>
        <v>PRINCIPAL</v>
      </c>
      <c r="W1035" s="100" t="str">
        <f>VLOOKUP(D1035,TIPOLOGIA!A:F,6,0)</f>
        <v>TERRESTRE</v>
      </c>
      <c r="X1035" s="99" t="s">
        <v>1260</v>
      </c>
      <c r="Y1035" s="99">
        <v>1</v>
      </c>
      <c r="Z1035" s="102">
        <f>IF(T1035="SOPORTE_TELEFÓNICO",'TARIFAS 2025'!$B$14,IF(V1035="PRINCIPAL",'TARIFAS 2025'!$B$11,IF(V1035="INTERMEDIA",'TARIFAS 2025'!$C$11,IF(V1035="LEJANA",'TARIFAS 2025'!$D$11))))</f>
        <v>31419</v>
      </c>
      <c r="AA1035" s="102">
        <f t="shared" si="16"/>
        <v>31419</v>
      </c>
      <c r="AB1035" s="91"/>
      <c r="AC1035" s="91"/>
      <c r="AD1035" s="91"/>
      <c r="AE1035" s="91"/>
      <c r="AF1035" s="91"/>
      <c r="AG1035" s="91"/>
      <c r="AH1035" s="91"/>
      <c r="AI1035" s="91"/>
      <c r="AJ1035" s="91"/>
      <c r="AK1035" s="91"/>
      <c r="AL1035" s="91"/>
      <c r="AM1035" s="91"/>
      <c r="AN1035" s="91"/>
      <c r="AO1035" s="91"/>
      <c r="AP1035" s="91"/>
      <c r="AQ1035" s="91"/>
      <c r="AR1035" s="91"/>
      <c r="AS1035" s="91"/>
      <c r="AT1035" s="91"/>
      <c r="AU1035" s="91"/>
      <c r="AV1035" s="91"/>
      <c r="AW1035" s="91"/>
      <c r="AX1035" s="91"/>
      <c r="AY1035" s="91"/>
      <c r="AZ1035" s="91"/>
      <c r="BA1035" s="91"/>
      <c r="BB1035" s="91"/>
      <c r="BC1035" s="91"/>
      <c r="BD1035" s="91"/>
      <c r="BE1035" s="91"/>
      <c r="BF1035" s="91"/>
      <c r="BG1035" s="91"/>
    </row>
    <row r="1036" spans="1:59" ht="15.6" x14ac:dyDescent="0.3">
      <c r="A1036" s="99" t="s">
        <v>71</v>
      </c>
      <c r="B1036" s="100" t="str">
        <f>VLOOKUP(A1036,'CENTROS DE COSTOS'!A:D,2,0)</f>
        <v>0036-0004</v>
      </c>
      <c r="C1036" s="100" t="str">
        <f>VLOOKUP(A1036,'CENTROS DE COSTOS'!A:D,3,0)</f>
        <v>Wompi Centro</v>
      </c>
      <c r="D1036" s="99">
        <v>25754</v>
      </c>
      <c r="E1036" s="99">
        <v>3116346</v>
      </c>
      <c r="F1036" s="99">
        <v>66902</v>
      </c>
      <c r="G1036" s="100" t="s">
        <v>33</v>
      </c>
      <c r="H1036" s="99" t="s">
        <v>618</v>
      </c>
      <c r="I1036" s="99" t="s">
        <v>698</v>
      </c>
      <c r="J1036" s="99" t="s">
        <v>6470</v>
      </c>
      <c r="K1036" s="100" t="s">
        <v>1170</v>
      </c>
      <c r="L1036" s="99" t="s">
        <v>8066</v>
      </c>
      <c r="M1036" s="101">
        <v>46000.550694444442</v>
      </c>
      <c r="N1036" s="101">
        <v>46006.425000000003</v>
      </c>
      <c r="O1036" s="100" t="s">
        <v>35</v>
      </c>
      <c r="P1036" s="100" t="s">
        <v>35</v>
      </c>
      <c r="Q1036" s="99" t="s">
        <v>1414</v>
      </c>
      <c r="R1036" s="99" t="s">
        <v>1415</v>
      </c>
      <c r="S1036" s="99" t="s">
        <v>10140</v>
      </c>
      <c r="T1036" s="99" t="s">
        <v>1172</v>
      </c>
      <c r="U1036" s="99" t="s">
        <v>1847</v>
      </c>
      <c r="V1036" s="100" t="str">
        <f>VLOOKUP(D1036,TIPOLOGIA!A:F,5,0)</f>
        <v>PRINCIPAL</v>
      </c>
      <c r="W1036" s="100" t="str">
        <f>VLOOKUP(D1036,TIPOLOGIA!A:F,6,0)</f>
        <v>TERRESTRE</v>
      </c>
      <c r="X1036" s="99" t="s">
        <v>1216</v>
      </c>
      <c r="Y1036" s="99">
        <v>1</v>
      </c>
      <c r="Z1036" s="102">
        <f>IF(T1036="SOPORTE_TELEFÓNICO",'TARIFAS 2025'!$B$14,IF(V1036="PRINCIPAL",'TARIFAS 2025'!$B$11,IF(V1036="INTERMEDIA",'TARIFAS 2025'!$C$11,IF(V1036="LEJANA",'TARIFAS 2025'!$D$11))))</f>
        <v>31419</v>
      </c>
      <c r="AA1036" s="102">
        <f t="shared" si="16"/>
        <v>31419</v>
      </c>
      <c r="AB1036" s="91"/>
      <c r="AC1036" s="91"/>
      <c r="AD1036" s="91"/>
      <c r="AE1036" s="91"/>
      <c r="AF1036" s="91"/>
      <c r="AG1036" s="91"/>
      <c r="AH1036" s="91"/>
      <c r="AI1036" s="91"/>
      <c r="AJ1036" s="91"/>
      <c r="AK1036" s="91"/>
      <c r="AL1036" s="91"/>
      <c r="AM1036" s="91"/>
      <c r="AN1036" s="91"/>
      <c r="AO1036" s="91"/>
      <c r="AP1036" s="91"/>
      <c r="AQ1036" s="91"/>
      <c r="AR1036" s="91"/>
      <c r="AS1036" s="91"/>
      <c r="AT1036" s="91"/>
      <c r="AU1036" s="91"/>
      <c r="AV1036" s="91"/>
      <c r="AW1036" s="91"/>
      <c r="AX1036" s="91"/>
      <c r="AY1036" s="91"/>
      <c r="AZ1036" s="91"/>
      <c r="BA1036" s="91"/>
      <c r="BB1036" s="91"/>
      <c r="BC1036" s="91"/>
      <c r="BD1036" s="91"/>
      <c r="BE1036" s="91"/>
      <c r="BF1036" s="91"/>
      <c r="BG1036" s="91"/>
    </row>
    <row r="1037" spans="1:59" ht="15.6" x14ac:dyDescent="0.3">
      <c r="A1037" s="99" t="s">
        <v>71</v>
      </c>
      <c r="B1037" s="100" t="str">
        <f>VLOOKUP(A1037,'CENTROS DE COSTOS'!A:D,2,0)</f>
        <v>0036-0004</v>
      </c>
      <c r="C1037" s="100" t="str">
        <f>VLOOKUP(A1037,'CENTROS DE COSTOS'!A:D,3,0)</f>
        <v>Wompi Centro</v>
      </c>
      <c r="D1037" s="99">
        <v>25754</v>
      </c>
      <c r="E1037" s="99">
        <v>3119009</v>
      </c>
      <c r="F1037" s="99">
        <v>74760</v>
      </c>
      <c r="G1037" s="100" t="s">
        <v>33</v>
      </c>
      <c r="H1037" s="99" t="s">
        <v>618</v>
      </c>
      <c r="I1037" s="99" t="s">
        <v>698</v>
      </c>
      <c r="J1037" s="99" t="s">
        <v>6471</v>
      </c>
      <c r="K1037" s="100" t="s">
        <v>1170</v>
      </c>
      <c r="L1037" s="99" t="s">
        <v>8067</v>
      </c>
      <c r="M1037" s="101">
        <v>46001.333333333343</v>
      </c>
      <c r="N1037" s="101">
        <v>46006.429861111108</v>
      </c>
      <c r="O1037" s="100" t="s">
        <v>35</v>
      </c>
      <c r="P1037" s="100" t="s">
        <v>35</v>
      </c>
      <c r="Q1037" s="99" t="s">
        <v>1424</v>
      </c>
      <c r="R1037" s="99" t="s">
        <v>1425</v>
      </c>
      <c r="S1037" s="99" t="s">
        <v>10141</v>
      </c>
      <c r="T1037" s="99" t="s">
        <v>1172</v>
      </c>
      <c r="U1037" s="99"/>
      <c r="V1037" s="100" t="str">
        <f>VLOOKUP(D1037,TIPOLOGIA!A:F,5,0)</f>
        <v>PRINCIPAL</v>
      </c>
      <c r="W1037" s="100" t="str">
        <f>VLOOKUP(D1037,TIPOLOGIA!A:F,6,0)</f>
        <v>TERRESTRE</v>
      </c>
      <c r="X1037" s="99" t="s">
        <v>1216</v>
      </c>
      <c r="Y1037" s="99">
        <v>1</v>
      </c>
      <c r="Z1037" s="102">
        <f>IF(T1037="SOPORTE_TELEFÓNICO",'TARIFAS 2025'!$B$14,IF(V1037="PRINCIPAL",'TARIFAS 2025'!$B$11,IF(V1037="INTERMEDIA",'TARIFAS 2025'!$C$11,IF(V1037="LEJANA",'TARIFAS 2025'!$D$11))))</f>
        <v>31419</v>
      </c>
      <c r="AA1037" s="102">
        <f t="shared" si="16"/>
        <v>31419</v>
      </c>
      <c r="AB1037" s="91"/>
      <c r="AC1037" s="91"/>
      <c r="AD1037" s="91"/>
      <c r="AE1037" s="91"/>
      <c r="AF1037" s="91"/>
      <c r="AG1037" s="91"/>
      <c r="AH1037" s="91"/>
      <c r="AI1037" s="91"/>
      <c r="AJ1037" s="91"/>
      <c r="AK1037" s="91"/>
      <c r="AL1037" s="91"/>
      <c r="AM1037" s="91"/>
      <c r="AN1037" s="91"/>
      <c r="AO1037" s="91"/>
      <c r="AP1037" s="91"/>
      <c r="AQ1037" s="91"/>
      <c r="AR1037" s="91"/>
      <c r="AS1037" s="91"/>
      <c r="AT1037" s="91"/>
      <c r="AU1037" s="91"/>
      <c r="AV1037" s="91"/>
      <c r="AW1037" s="91"/>
      <c r="AX1037" s="91"/>
      <c r="AY1037" s="91"/>
      <c r="AZ1037" s="91"/>
      <c r="BA1037" s="91"/>
      <c r="BB1037" s="91"/>
      <c r="BC1037" s="91"/>
      <c r="BD1037" s="91"/>
      <c r="BE1037" s="91"/>
      <c r="BF1037" s="91"/>
      <c r="BG1037" s="91"/>
    </row>
    <row r="1038" spans="1:59" ht="15.6" x14ac:dyDescent="0.3">
      <c r="A1038" s="99" t="s">
        <v>92</v>
      </c>
      <c r="B1038" s="100" t="str">
        <f>VLOOKUP(A1038,'CENTROS DE COSTOS'!A:D,2,0)</f>
        <v>0036-0002</v>
      </c>
      <c r="C1038" s="100" t="str">
        <f>VLOOKUP(A1038,'CENTROS DE COSTOS'!A:D,3,0)</f>
        <v>Wompi Eje Cafetero</v>
      </c>
      <c r="D1038" s="99">
        <v>63470</v>
      </c>
      <c r="E1038" s="99">
        <v>3107938</v>
      </c>
      <c r="F1038" s="99">
        <v>15237</v>
      </c>
      <c r="G1038" s="100" t="s">
        <v>33</v>
      </c>
      <c r="H1038" s="99" t="s">
        <v>939</v>
      </c>
      <c r="I1038" s="99" t="s">
        <v>945</v>
      </c>
      <c r="J1038" s="99" t="s">
        <v>6472</v>
      </c>
      <c r="K1038" s="100" t="s">
        <v>1170</v>
      </c>
      <c r="L1038" s="99" t="s">
        <v>8068</v>
      </c>
      <c r="M1038" s="101">
        <v>45996.48541666667</v>
      </c>
      <c r="N1038" s="101">
        <v>46006.436111111107</v>
      </c>
      <c r="O1038" s="100" t="s">
        <v>35</v>
      </c>
      <c r="P1038" s="100" t="s">
        <v>35</v>
      </c>
      <c r="Q1038" s="99" t="s">
        <v>1414</v>
      </c>
      <c r="R1038" s="99" t="s">
        <v>1415</v>
      </c>
      <c r="S1038" s="99" t="s">
        <v>10142</v>
      </c>
      <c r="T1038" s="99" t="s">
        <v>1416</v>
      </c>
      <c r="U1038" s="99" t="s">
        <v>1846</v>
      </c>
      <c r="V1038" s="100" t="str">
        <f>VLOOKUP(D1038,TIPOLOGIA!A:F,5,0)</f>
        <v>INTERMEDIA</v>
      </c>
      <c r="W1038" s="100" t="str">
        <f>VLOOKUP(D1038,TIPOLOGIA!A:F,6,0)</f>
        <v>TERRESTRE</v>
      </c>
      <c r="X1038" s="99" t="s">
        <v>1464</v>
      </c>
      <c r="Y1038" s="99">
        <v>1</v>
      </c>
      <c r="Z1038" s="102">
        <f>IF(T1038="SOPORTE_TELEFÓNICO",'TARIFAS 2025'!$B$14,IF(V1038="PRINCIPAL",'TARIFAS 2025'!$B$11,IF(V1038="INTERMEDIA",'TARIFAS 2025'!$C$11,IF(V1038="LEJANA",'TARIFAS 2025'!$D$11))))</f>
        <v>36351</v>
      </c>
      <c r="AA1038" s="102">
        <f t="shared" si="16"/>
        <v>36351</v>
      </c>
      <c r="AB1038" s="91"/>
      <c r="AC1038" s="91"/>
      <c r="AD1038" s="91"/>
      <c r="AE1038" s="91"/>
      <c r="AF1038" s="91"/>
      <c r="AG1038" s="91"/>
      <c r="AH1038" s="91"/>
      <c r="AI1038" s="91"/>
      <c r="AJ1038" s="91"/>
      <c r="AK1038" s="91"/>
      <c r="AL1038" s="91"/>
      <c r="AM1038" s="91"/>
      <c r="AN1038" s="91"/>
      <c r="AO1038" s="91"/>
      <c r="AP1038" s="91"/>
      <c r="AQ1038" s="91"/>
      <c r="AR1038" s="91"/>
      <c r="AS1038" s="91"/>
      <c r="AT1038" s="91"/>
      <c r="AU1038" s="91"/>
      <c r="AV1038" s="91"/>
      <c r="AW1038" s="91"/>
      <c r="AX1038" s="91"/>
      <c r="AY1038" s="91"/>
      <c r="AZ1038" s="91"/>
      <c r="BA1038" s="91"/>
      <c r="BB1038" s="91"/>
      <c r="BC1038" s="91"/>
      <c r="BD1038" s="91"/>
      <c r="BE1038" s="91"/>
      <c r="BF1038" s="91"/>
      <c r="BG1038" s="91"/>
    </row>
    <row r="1039" spans="1:59" ht="15.6" x14ac:dyDescent="0.3">
      <c r="A1039" s="99" t="s">
        <v>92</v>
      </c>
      <c r="B1039" s="100" t="str">
        <f>VLOOKUP(A1039,'CENTROS DE COSTOS'!A:D,2,0)</f>
        <v>0036-0002</v>
      </c>
      <c r="C1039" s="100" t="str">
        <f>VLOOKUP(A1039,'CENTROS DE COSTOS'!A:D,3,0)</f>
        <v>Wompi Eje Cafetero</v>
      </c>
      <c r="D1039" s="99">
        <v>66400</v>
      </c>
      <c r="E1039" s="99">
        <v>3134607</v>
      </c>
      <c r="F1039" s="99">
        <v>81404</v>
      </c>
      <c r="G1039" s="100" t="s">
        <v>33</v>
      </c>
      <c r="H1039" s="99" t="s">
        <v>458</v>
      </c>
      <c r="I1039" s="99" t="s">
        <v>954</v>
      </c>
      <c r="J1039" s="99" t="s">
        <v>6473</v>
      </c>
      <c r="K1039" s="100" t="s">
        <v>1170</v>
      </c>
      <c r="L1039" s="99" t="s">
        <v>8069</v>
      </c>
      <c r="M1039" s="101">
        <v>46006.333333333343</v>
      </c>
      <c r="N1039" s="101">
        <v>46006.438888888893</v>
      </c>
      <c r="O1039" s="100" t="s">
        <v>35</v>
      </c>
      <c r="P1039" s="100" t="s">
        <v>35</v>
      </c>
      <c r="Q1039" s="99" t="s">
        <v>1414</v>
      </c>
      <c r="R1039" s="99" t="s">
        <v>1415</v>
      </c>
      <c r="S1039" s="99" t="s">
        <v>10143</v>
      </c>
      <c r="T1039" s="99" t="s">
        <v>1172</v>
      </c>
      <c r="U1039" s="99" t="s">
        <v>1840</v>
      </c>
      <c r="V1039" s="100" t="str">
        <f>VLOOKUP(D1039,TIPOLOGIA!A:F,5,0)</f>
        <v>PRINCIPAL</v>
      </c>
      <c r="W1039" s="100" t="str">
        <f>VLOOKUP(D1039,TIPOLOGIA!A:F,6,0)</f>
        <v>TERRESTRE</v>
      </c>
      <c r="X1039" s="99" t="s">
        <v>1175</v>
      </c>
      <c r="Y1039" s="99">
        <v>1</v>
      </c>
      <c r="Z1039" s="102">
        <f>IF(T1039="SOPORTE_TELEFÓNICO",'TARIFAS 2025'!$B$14,IF(V1039="PRINCIPAL",'TARIFAS 2025'!$B$11,IF(V1039="INTERMEDIA",'TARIFAS 2025'!$C$11,IF(V1039="LEJANA",'TARIFAS 2025'!$D$11))))</f>
        <v>31419</v>
      </c>
      <c r="AA1039" s="102">
        <f t="shared" si="16"/>
        <v>31419</v>
      </c>
      <c r="AB1039" s="91"/>
      <c r="AC1039" s="91"/>
      <c r="AD1039" s="91"/>
      <c r="AE1039" s="91"/>
      <c r="AF1039" s="91"/>
      <c r="AG1039" s="91"/>
      <c r="AH1039" s="91"/>
      <c r="AI1039" s="91"/>
      <c r="AJ1039" s="91"/>
      <c r="AK1039" s="91"/>
      <c r="AL1039" s="91"/>
      <c r="AM1039" s="91"/>
      <c r="AN1039" s="91"/>
      <c r="AO1039" s="91"/>
      <c r="AP1039" s="91"/>
      <c r="AQ1039" s="91"/>
      <c r="AR1039" s="91"/>
      <c r="AS1039" s="91"/>
      <c r="AT1039" s="91"/>
      <c r="AU1039" s="91"/>
      <c r="AV1039" s="91"/>
      <c r="AW1039" s="91"/>
      <c r="AX1039" s="91"/>
      <c r="AY1039" s="91"/>
      <c r="AZ1039" s="91"/>
      <c r="BA1039" s="91"/>
      <c r="BB1039" s="91"/>
      <c r="BC1039" s="91"/>
      <c r="BD1039" s="91"/>
      <c r="BE1039" s="91"/>
      <c r="BF1039" s="91"/>
      <c r="BG1039" s="91"/>
    </row>
    <row r="1040" spans="1:59" ht="15.6" x14ac:dyDescent="0.3">
      <c r="A1040" s="99" t="s">
        <v>77</v>
      </c>
      <c r="B1040" s="100" t="str">
        <f>VLOOKUP(A1040,'CENTROS DE COSTOS'!A:D,2,0)</f>
        <v>0036-0003</v>
      </c>
      <c r="C1040" s="100" t="str">
        <f>VLOOKUP(A1040,'CENTROS DE COSTOS'!A:D,3,0)</f>
        <v>Wompi Suroccidente</v>
      </c>
      <c r="D1040" s="99">
        <v>76001</v>
      </c>
      <c r="E1040" s="99">
        <v>3134677</v>
      </c>
      <c r="F1040" s="99">
        <v>28329</v>
      </c>
      <c r="G1040" s="100" t="s">
        <v>33</v>
      </c>
      <c r="H1040" s="99" t="s">
        <v>1101</v>
      </c>
      <c r="I1040" s="99" t="s">
        <v>77</v>
      </c>
      <c r="J1040" s="99" t="s">
        <v>3556</v>
      </c>
      <c r="K1040" s="100" t="s">
        <v>1170</v>
      </c>
      <c r="L1040" s="99" t="s">
        <v>8070</v>
      </c>
      <c r="M1040" s="101">
        <v>46006.333333333343</v>
      </c>
      <c r="N1040" s="101">
        <v>46006.444444444453</v>
      </c>
      <c r="O1040" s="100" t="s">
        <v>35</v>
      </c>
      <c r="P1040" s="100" t="s">
        <v>35</v>
      </c>
      <c r="Q1040" s="99" t="s">
        <v>1414</v>
      </c>
      <c r="R1040" s="99" t="s">
        <v>1415</v>
      </c>
      <c r="S1040" s="99" t="s">
        <v>10144</v>
      </c>
      <c r="T1040" s="99" t="s">
        <v>1172</v>
      </c>
      <c r="U1040" s="99" t="s">
        <v>1845</v>
      </c>
      <c r="V1040" s="100" t="str">
        <f>VLOOKUP(D1040,TIPOLOGIA!A:F,5,0)</f>
        <v>PRINCIPAL</v>
      </c>
      <c r="W1040" s="100" t="str">
        <f>VLOOKUP(D1040,TIPOLOGIA!A:F,6,0)</f>
        <v>TERRESTRE</v>
      </c>
      <c r="X1040" s="99" t="s">
        <v>1260</v>
      </c>
      <c r="Y1040" s="99">
        <v>1</v>
      </c>
      <c r="Z1040" s="102">
        <f>IF(T1040="SOPORTE_TELEFÓNICO",'TARIFAS 2025'!$B$14,IF(V1040="PRINCIPAL",'TARIFAS 2025'!$B$11,IF(V1040="INTERMEDIA",'TARIFAS 2025'!$C$11,IF(V1040="LEJANA",'TARIFAS 2025'!$D$11))))</f>
        <v>31419</v>
      </c>
      <c r="AA1040" s="102">
        <f t="shared" si="16"/>
        <v>31419</v>
      </c>
      <c r="AB1040" s="91"/>
      <c r="AC1040" s="91"/>
      <c r="AD1040" s="91"/>
      <c r="AE1040" s="91"/>
      <c r="AF1040" s="91"/>
      <c r="AG1040" s="91"/>
      <c r="AH1040" s="91"/>
      <c r="AI1040" s="91"/>
      <c r="AJ1040" s="91"/>
      <c r="AK1040" s="91"/>
      <c r="AL1040" s="91"/>
      <c r="AM1040" s="91"/>
      <c r="AN1040" s="91"/>
      <c r="AO1040" s="91"/>
      <c r="AP1040" s="91"/>
      <c r="AQ1040" s="91"/>
      <c r="AR1040" s="91"/>
      <c r="AS1040" s="91"/>
      <c r="AT1040" s="91"/>
      <c r="AU1040" s="91"/>
      <c r="AV1040" s="91"/>
      <c r="AW1040" s="91"/>
      <c r="AX1040" s="91"/>
      <c r="AY1040" s="91"/>
      <c r="AZ1040" s="91"/>
      <c r="BA1040" s="91"/>
      <c r="BB1040" s="91"/>
      <c r="BC1040" s="91"/>
      <c r="BD1040" s="91"/>
      <c r="BE1040" s="91"/>
      <c r="BF1040" s="91"/>
      <c r="BG1040" s="91"/>
    </row>
    <row r="1041" spans="1:59" ht="15.6" x14ac:dyDescent="0.3">
      <c r="A1041" s="99" t="s">
        <v>88</v>
      </c>
      <c r="B1041" s="100" t="str">
        <f>VLOOKUP(A1041,'CENTROS DE COSTOS'!A:D,2,0)</f>
        <v>0036-0005</v>
      </c>
      <c r="C1041" s="100" t="str">
        <f>VLOOKUP(A1041,'CENTROS DE COSTOS'!A:D,3,0)</f>
        <v>Wompi Noroccidente</v>
      </c>
      <c r="D1041" s="99">
        <v>5001</v>
      </c>
      <c r="E1041" s="99">
        <v>3108858</v>
      </c>
      <c r="F1041" s="99">
        <v>73915</v>
      </c>
      <c r="G1041" s="100" t="s">
        <v>33</v>
      </c>
      <c r="H1041" s="99" t="s">
        <v>120</v>
      </c>
      <c r="I1041" s="99" t="s">
        <v>88</v>
      </c>
      <c r="J1041" s="99" t="s">
        <v>6474</v>
      </c>
      <c r="K1041" s="100" t="s">
        <v>1170</v>
      </c>
      <c r="L1041" s="99" t="s">
        <v>8071</v>
      </c>
      <c r="M1041" s="101">
        <v>45996.599305555559</v>
      </c>
      <c r="N1041" s="101">
        <v>46006.445833333331</v>
      </c>
      <c r="O1041" s="100" t="s">
        <v>35</v>
      </c>
      <c r="P1041" s="100" t="s">
        <v>35</v>
      </c>
      <c r="Q1041" s="99" t="s">
        <v>1414</v>
      </c>
      <c r="R1041" s="99" t="s">
        <v>1415</v>
      </c>
      <c r="S1041" s="99" t="s">
        <v>10145</v>
      </c>
      <c r="T1041" s="99" t="s">
        <v>9139</v>
      </c>
      <c r="U1041" s="99" t="s">
        <v>1842</v>
      </c>
      <c r="V1041" s="100" t="str">
        <f>VLOOKUP(D1041,TIPOLOGIA!A:F,5,0)</f>
        <v>PRINCIPAL</v>
      </c>
      <c r="W1041" s="100" t="str">
        <f>VLOOKUP(D1041,TIPOLOGIA!A:F,6,0)</f>
        <v>TERRESTRE</v>
      </c>
      <c r="X1041" s="99" t="s">
        <v>1417</v>
      </c>
      <c r="Y1041" s="99">
        <v>1</v>
      </c>
      <c r="Z1041" s="102">
        <f>IF(T1041="SOPORTE_TELEFÓNICO",'TARIFAS 2025'!$B$14,IF(V1041="PRINCIPAL",'TARIFAS 2025'!$B$11,IF(V1041="INTERMEDIA",'TARIFAS 2025'!$C$11,IF(V1041="LEJANA",'TARIFAS 2025'!$D$11))))</f>
        <v>31419</v>
      </c>
      <c r="AA1041" s="102">
        <f t="shared" si="16"/>
        <v>31419</v>
      </c>
      <c r="AB1041" s="91"/>
      <c r="AC1041" s="91"/>
      <c r="AD1041" s="91"/>
      <c r="AE1041" s="91"/>
      <c r="AF1041" s="91"/>
      <c r="AG1041" s="91"/>
      <c r="AH1041" s="91"/>
      <c r="AI1041" s="91"/>
      <c r="AJ1041" s="91"/>
      <c r="AK1041" s="91"/>
      <c r="AL1041" s="91"/>
      <c r="AM1041" s="91"/>
      <c r="AN1041" s="91"/>
      <c r="AO1041" s="91"/>
      <c r="AP1041" s="91"/>
      <c r="AQ1041" s="91"/>
      <c r="AR1041" s="91"/>
      <c r="AS1041" s="91"/>
      <c r="AT1041" s="91"/>
      <c r="AU1041" s="91"/>
      <c r="AV1041" s="91"/>
      <c r="AW1041" s="91"/>
      <c r="AX1041" s="91"/>
      <c r="AY1041" s="91"/>
      <c r="AZ1041" s="91"/>
      <c r="BA1041" s="91"/>
      <c r="BB1041" s="91"/>
      <c r="BC1041" s="91"/>
      <c r="BD1041" s="91"/>
      <c r="BE1041" s="91"/>
      <c r="BF1041" s="91"/>
      <c r="BG1041" s="91"/>
    </row>
    <row r="1042" spans="1:59" ht="15.6" x14ac:dyDescent="0.3">
      <c r="A1042" s="99" t="s">
        <v>88</v>
      </c>
      <c r="B1042" s="100" t="str">
        <f>VLOOKUP(A1042,'CENTROS DE COSTOS'!A:D,2,0)</f>
        <v>0036-0005</v>
      </c>
      <c r="C1042" s="100" t="str">
        <f>VLOOKUP(A1042,'CENTROS DE COSTOS'!A:D,3,0)</f>
        <v>Wompi Noroccidente</v>
      </c>
      <c r="D1042" s="99">
        <v>5001</v>
      </c>
      <c r="E1042" s="99">
        <v>3119817</v>
      </c>
      <c r="F1042" s="99">
        <v>14740</v>
      </c>
      <c r="G1042" s="100" t="s">
        <v>33</v>
      </c>
      <c r="H1042" s="99" t="s">
        <v>120</v>
      </c>
      <c r="I1042" s="99" t="s">
        <v>88</v>
      </c>
      <c r="J1042" s="99" t="s">
        <v>6475</v>
      </c>
      <c r="K1042" s="100" t="s">
        <v>1170</v>
      </c>
      <c r="L1042" s="99" t="s">
        <v>8072</v>
      </c>
      <c r="M1042" s="101">
        <v>46001.351388888892</v>
      </c>
      <c r="N1042" s="101">
        <v>46006.445833333331</v>
      </c>
      <c r="O1042" s="100" t="s">
        <v>35</v>
      </c>
      <c r="P1042" s="100" t="s">
        <v>35</v>
      </c>
      <c r="Q1042" s="99" t="s">
        <v>1414</v>
      </c>
      <c r="R1042" s="99" t="s">
        <v>1415</v>
      </c>
      <c r="S1042" s="99" t="s">
        <v>10146</v>
      </c>
      <c r="T1042" s="99" t="s">
        <v>1172</v>
      </c>
      <c r="U1042" s="99" t="s">
        <v>1846</v>
      </c>
      <c r="V1042" s="100" t="str">
        <f>VLOOKUP(D1042,TIPOLOGIA!A:F,5,0)</f>
        <v>PRINCIPAL</v>
      </c>
      <c r="W1042" s="100" t="str">
        <f>VLOOKUP(D1042,TIPOLOGIA!A:F,6,0)</f>
        <v>TERRESTRE</v>
      </c>
      <c r="X1042" s="99" t="s">
        <v>1273</v>
      </c>
      <c r="Y1042" s="99">
        <v>1</v>
      </c>
      <c r="Z1042" s="102">
        <f>IF(T1042="SOPORTE_TELEFÓNICO",'TARIFAS 2025'!$B$14,IF(V1042="PRINCIPAL",'TARIFAS 2025'!$B$11,IF(V1042="INTERMEDIA",'TARIFAS 2025'!$C$11,IF(V1042="LEJANA",'TARIFAS 2025'!$D$11))))</f>
        <v>31419</v>
      </c>
      <c r="AA1042" s="102">
        <f t="shared" si="16"/>
        <v>31419</v>
      </c>
      <c r="AB1042" s="91"/>
      <c r="AC1042" s="91"/>
      <c r="AD1042" s="91"/>
      <c r="AE1042" s="91"/>
      <c r="AF1042" s="91"/>
      <c r="AG1042" s="91"/>
      <c r="AH1042" s="91"/>
      <c r="AI1042" s="91"/>
      <c r="AJ1042" s="91"/>
      <c r="AK1042" s="91"/>
      <c r="AL1042" s="91"/>
      <c r="AM1042" s="91"/>
      <c r="AN1042" s="91"/>
      <c r="AO1042" s="91"/>
      <c r="AP1042" s="91"/>
      <c r="AQ1042" s="91"/>
      <c r="AR1042" s="91"/>
      <c r="AS1042" s="91"/>
      <c r="AT1042" s="91"/>
      <c r="AU1042" s="91"/>
      <c r="AV1042" s="91"/>
      <c r="AW1042" s="91"/>
      <c r="AX1042" s="91"/>
      <c r="AY1042" s="91"/>
      <c r="AZ1042" s="91"/>
      <c r="BA1042" s="91"/>
      <c r="BB1042" s="91"/>
      <c r="BC1042" s="91"/>
      <c r="BD1042" s="91"/>
      <c r="BE1042" s="91"/>
      <c r="BF1042" s="91"/>
      <c r="BG1042" s="91"/>
    </row>
    <row r="1043" spans="1:59" ht="15.6" x14ac:dyDescent="0.3">
      <c r="A1043" s="99" t="s">
        <v>71</v>
      </c>
      <c r="B1043" s="100" t="str">
        <f>VLOOKUP(A1043,'CENTROS DE COSTOS'!A:D,2,0)</f>
        <v>0036-0004</v>
      </c>
      <c r="C1043" s="100" t="str">
        <f>VLOOKUP(A1043,'CENTROS DE COSTOS'!A:D,3,0)</f>
        <v>Wompi Centro</v>
      </c>
      <c r="D1043" s="99">
        <v>25473</v>
      </c>
      <c r="E1043" s="99">
        <v>3116371</v>
      </c>
      <c r="F1043" s="99">
        <v>71597</v>
      </c>
      <c r="G1043" s="100" t="s">
        <v>33</v>
      </c>
      <c r="H1043" s="99" t="s">
        <v>618</v>
      </c>
      <c r="I1043" s="99" t="s">
        <v>620</v>
      </c>
      <c r="J1043" s="99" t="s">
        <v>6476</v>
      </c>
      <c r="K1043" s="100" t="s">
        <v>1170</v>
      </c>
      <c r="L1043" s="99" t="s">
        <v>8073</v>
      </c>
      <c r="M1043" s="101">
        <v>46000.566666666673</v>
      </c>
      <c r="N1043" s="101">
        <v>46006.45</v>
      </c>
      <c r="O1043" s="100" t="s">
        <v>35</v>
      </c>
      <c r="P1043" s="100" t="s">
        <v>35</v>
      </c>
      <c r="Q1043" s="99" t="s">
        <v>1414</v>
      </c>
      <c r="R1043" s="99" t="s">
        <v>1415</v>
      </c>
      <c r="S1043" s="99" t="s">
        <v>10147</v>
      </c>
      <c r="T1043" s="99" t="s">
        <v>1172</v>
      </c>
      <c r="U1043" s="99" t="s">
        <v>1847</v>
      </c>
      <c r="V1043" s="100" t="str">
        <f>VLOOKUP(D1043,TIPOLOGIA!A:F,5,0)</f>
        <v>PRINCIPAL</v>
      </c>
      <c r="W1043" s="100" t="str">
        <f>VLOOKUP(D1043,TIPOLOGIA!A:F,6,0)</f>
        <v>TERRESTRE</v>
      </c>
      <c r="X1043" s="99" t="s">
        <v>1223</v>
      </c>
      <c r="Y1043" s="99">
        <v>1</v>
      </c>
      <c r="Z1043" s="102">
        <f>IF(T1043="SOPORTE_TELEFÓNICO",'TARIFAS 2025'!$B$14,IF(V1043="PRINCIPAL",'TARIFAS 2025'!$B$11,IF(V1043="INTERMEDIA",'TARIFAS 2025'!$C$11,IF(V1043="LEJANA",'TARIFAS 2025'!$D$11))))</f>
        <v>31419</v>
      </c>
      <c r="AA1043" s="102">
        <f t="shared" si="16"/>
        <v>31419</v>
      </c>
      <c r="AB1043" s="91"/>
      <c r="AC1043" s="91"/>
      <c r="AD1043" s="91"/>
      <c r="AE1043" s="91"/>
      <c r="AF1043" s="91"/>
      <c r="AG1043" s="91"/>
      <c r="AH1043" s="91"/>
      <c r="AI1043" s="91"/>
      <c r="AJ1043" s="91"/>
      <c r="AK1043" s="91"/>
      <c r="AL1043" s="91"/>
      <c r="AM1043" s="91"/>
      <c r="AN1043" s="91"/>
      <c r="AO1043" s="91"/>
      <c r="AP1043" s="91"/>
      <c r="AQ1043" s="91"/>
      <c r="AR1043" s="91"/>
      <c r="AS1043" s="91"/>
      <c r="AT1043" s="91"/>
      <c r="AU1043" s="91"/>
      <c r="AV1043" s="91"/>
      <c r="AW1043" s="91"/>
      <c r="AX1043" s="91"/>
      <c r="AY1043" s="91"/>
      <c r="AZ1043" s="91"/>
      <c r="BA1043" s="91"/>
      <c r="BB1043" s="91"/>
      <c r="BC1043" s="91"/>
      <c r="BD1043" s="91"/>
      <c r="BE1043" s="91"/>
      <c r="BF1043" s="91"/>
      <c r="BG1043" s="91"/>
    </row>
    <row r="1044" spans="1:59" ht="15.6" x14ac:dyDescent="0.3">
      <c r="A1044" s="99" t="s">
        <v>71</v>
      </c>
      <c r="B1044" s="100" t="str">
        <f>VLOOKUP(A1044,'CENTROS DE COSTOS'!A:D,2,0)</f>
        <v>0036-0004</v>
      </c>
      <c r="C1044" s="100" t="str">
        <f>VLOOKUP(A1044,'CENTROS DE COSTOS'!A:D,3,0)</f>
        <v>Wompi Centro</v>
      </c>
      <c r="D1044" s="99">
        <v>25754</v>
      </c>
      <c r="E1044" s="99">
        <v>3124449</v>
      </c>
      <c r="F1044" s="99">
        <v>72863</v>
      </c>
      <c r="G1044" s="100" t="s">
        <v>33</v>
      </c>
      <c r="H1044" s="99" t="s">
        <v>618</v>
      </c>
      <c r="I1044" s="99" t="s">
        <v>698</v>
      </c>
      <c r="J1044" s="99" t="s">
        <v>6477</v>
      </c>
      <c r="K1044" s="100" t="s">
        <v>1170</v>
      </c>
      <c r="L1044" s="99" t="s">
        <v>8074</v>
      </c>
      <c r="M1044" s="101">
        <v>46002.333333333343</v>
      </c>
      <c r="N1044" s="101">
        <v>46006.451388888891</v>
      </c>
      <c r="O1044" s="100" t="s">
        <v>35</v>
      </c>
      <c r="P1044" s="100" t="s">
        <v>35</v>
      </c>
      <c r="Q1044" s="99" t="s">
        <v>1414</v>
      </c>
      <c r="R1044" s="99" t="s">
        <v>1415</v>
      </c>
      <c r="S1044" s="99" t="s">
        <v>10148</v>
      </c>
      <c r="T1044" s="99" t="s">
        <v>1172</v>
      </c>
      <c r="U1044" s="99" t="s">
        <v>1847</v>
      </c>
      <c r="V1044" s="100" t="str">
        <f>VLOOKUP(D1044,TIPOLOGIA!A:F,5,0)</f>
        <v>PRINCIPAL</v>
      </c>
      <c r="W1044" s="100" t="str">
        <f>VLOOKUP(D1044,TIPOLOGIA!A:F,6,0)</f>
        <v>TERRESTRE</v>
      </c>
      <c r="X1044" s="99" t="s">
        <v>1216</v>
      </c>
      <c r="Y1044" s="99">
        <v>1</v>
      </c>
      <c r="Z1044" s="102">
        <f>IF(T1044="SOPORTE_TELEFÓNICO",'TARIFAS 2025'!$B$14,IF(V1044="PRINCIPAL",'TARIFAS 2025'!$B$11,IF(V1044="INTERMEDIA",'TARIFAS 2025'!$C$11,IF(V1044="LEJANA",'TARIFAS 2025'!$D$11))))</f>
        <v>31419</v>
      </c>
      <c r="AA1044" s="102">
        <f t="shared" si="16"/>
        <v>31419</v>
      </c>
      <c r="AB1044" s="91"/>
      <c r="AC1044" s="91"/>
      <c r="AD1044" s="91"/>
      <c r="AE1044" s="91"/>
      <c r="AF1044" s="91"/>
      <c r="AG1044" s="91"/>
      <c r="AH1044" s="91"/>
      <c r="AI1044" s="91"/>
      <c r="AJ1044" s="91"/>
      <c r="AK1044" s="91"/>
      <c r="AL1044" s="91"/>
      <c r="AM1044" s="91"/>
      <c r="AN1044" s="91"/>
      <c r="AO1044" s="91"/>
      <c r="AP1044" s="91"/>
      <c r="AQ1044" s="91"/>
      <c r="AR1044" s="91"/>
      <c r="AS1044" s="91"/>
      <c r="AT1044" s="91"/>
      <c r="AU1044" s="91"/>
      <c r="AV1044" s="91"/>
      <c r="AW1044" s="91"/>
      <c r="AX1044" s="91"/>
      <c r="AY1044" s="91"/>
      <c r="AZ1044" s="91"/>
      <c r="BA1044" s="91"/>
      <c r="BB1044" s="91"/>
      <c r="BC1044" s="91"/>
      <c r="BD1044" s="91"/>
      <c r="BE1044" s="91"/>
      <c r="BF1044" s="91"/>
      <c r="BG1044" s="91"/>
    </row>
    <row r="1045" spans="1:59" ht="15.6" x14ac:dyDescent="0.3">
      <c r="A1045" s="99" t="s">
        <v>77</v>
      </c>
      <c r="B1045" s="100" t="str">
        <f>VLOOKUP(A1045,'CENTROS DE COSTOS'!A:D,2,0)</f>
        <v>0036-0003</v>
      </c>
      <c r="C1045" s="100" t="str">
        <f>VLOOKUP(A1045,'CENTROS DE COSTOS'!A:D,3,0)</f>
        <v>Wompi Suroccidente</v>
      </c>
      <c r="D1045" s="99">
        <v>76001</v>
      </c>
      <c r="E1045" s="99">
        <v>3126758</v>
      </c>
      <c r="F1045" s="99">
        <v>78417</v>
      </c>
      <c r="G1045" s="100" t="s">
        <v>33</v>
      </c>
      <c r="H1045" s="99" t="s">
        <v>1101</v>
      </c>
      <c r="I1045" s="99" t="s">
        <v>77</v>
      </c>
      <c r="J1045" s="99" t="s">
        <v>5780</v>
      </c>
      <c r="K1045" s="100" t="s">
        <v>1170</v>
      </c>
      <c r="L1045" s="99" t="s">
        <v>8075</v>
      </c>
      <c r="M1045" s="101">
        <v>46002.459722222222</v>
      </c>
      <c r="N1045" s="101">
        <v>46006.452777777777</v>
      </c>
      <c r="O1045" s="100" t="s">
        <v>35</v>
      </c>
      <c r="P1045" s="100" t="s">
        <v>35</v>
      </c>
      <c r="Q1045" s="99" t="s">
        <v>1414</v>
      </c>
      <c r="R1045" s="99" t="s">
        <v>1415</v>
      </c>
      <c r="S1045" s="99" t="s">
        <v>10149</v>
      </c>
      <c r="T1045" s="99" t="s">
        <v>1172</v>
      </c>
      <c r="U1045" s="99" t="s">
        <v>1846</v>
      </c>
      <c r="V1045" s="100" t="str">
        <f>VLOOKUP(D1045,TIPOLOGIA!A:F,5,0)</f>
        <v>PRINCIPAL</v>
      </c>
      <c r="W1045" s="100" t="str">
        <f>VLOOKUP(D1045,TIPOLOGIA!A:F,6,0)</f>
        <v>TERRESTRE</v>
      </c>
      <c r="X1045" s="99" t="s">
        <v>1856</v>
      </c>
      <c r="Y1045" s="99">
        <v>1</v>
      </c>
      <c r="Z1045" s="102">
        <f>IF(T1045="SOPORTE_TELEFÓNICO",'TARIFAS 2025'!$B$14,IF(V1045="PRINCIPAL",'TARIFAS 2025'!$B$11,IF(V1045="INTERMEDIA",'TARIFAS 2025'!$C$11,IF(V1045="LEJANA",'TARIFAS 2025'!$D$11))))</f>
        <v>31419</v>
      </c>
      <c r="AA1045" s="102">
        <f t="shared" si="16"/>
        <v>31419</v>
      </c>
      <c r="AB1045" s="91"/>
      <c r="AC1045" s="91"/>
      <c r="AD1045" s="91"/>
      <c r="AE1045" s="91"/>
      <c r="AF1045" s="91"/>
      <c r="AG1045" s="91"/>
      <c r="AH1045" s="91"/>
      <c r="AI1045" s="91"/>
      <c r="AJ1045" s="91"/>
      <c r="AK1045" s="91"/>
      <c r="AL1045" s="91"/>
      <c r="AM1045" s="91"/>
      <c r="AN1045" s="91"/>
      <c r="AO1045" s="91"/>
      <c r="AP1045" s="91"/>
      <c r="AQ1045" s="91"/>
      <c r="AR1045" s="91"/>
      <c r="AS1045" s="91"/>
      <c r="AT1045" s="91"/>
      <c r="AU1045" s="91"/>
      <c r="AV1045" s="91"/>
      <c r="AW1045" s="91"/>
      <c r="AX1045" s="91"/>
      <c r="AY1045" s="91"/>
      <c r="AZ1045" s="91"/>
      <c r="BA1045" s="91"/>
      <c r="BB1045" s="91"/>
      <c r="BC1045" s="91"/>
      <c r="BD1045" s="91"/>
      <c r="BE1045" s="91"/>
      <c r="BF1045" s="91"/>
      <c r="BG1045" s="91"/>
    </row>
    <row r="1046" spans="1:59" ht="15.6" x14ac:dyDescent="0.3">
      <c r="A1046" s="99" t="s">
        <v>71</v>
      </c>
      <c r="B1046" s="100" t="str">
        <f>VLOOKUP(A1046,'CENTROS DE COSTOS'!A:D,2,0)</f>
        <v>0036-0004</v>
      </c>
      <c r="C1046" s="100" t="str">
        <f>VLOOKUP(A1046,'CENTROS DE COSTOS'!A:D,3,0)</f>
        <v>Wompi Centro</v>
      </c>
      <c r="D1046" s="99">
        <v>11001</v>
      </c>
      <c r="E1046" s="99">
        <v>3128195</v>
      </c>
      <c r="F1046" s="99">
        <v>38176</v>
      </c>
      <c r="G1046" s="100" t="s">
        <v>33</v>
      </c>
      <c r="H1046" s="99" t="s">
        <v>618</v>
      </c>
      <c r="I1046" s="99" t="s">
        <v>71</v>
      </c>
      <c r="J1046" s="99" t="s">
        <v>2229</v>
      </c>
      <c r="K1046" s="100" t="s">
        <v>1170</v>
      </c>
      <c r="L1046" s="99" t="s">
        <v>8076</v>
      </c>
      <c r="M1046" s="101">
        <v>46002.60833333333</v>
      </c>
      <c r="N1046" s="101">
        <v>46006.456250000003</v>
      </c>
      <c r="O1046" s="100" t="s">
        <v>35</v>
      </c>
      <c r="P1046" s="100" t="s">
        <v>35</v>
      </c>
      <c r="Q1046" s="99" t="s">
        <v>1414</v>
      </c>
      <c r="R1046" s="99" t="s">
        <v>1415</v>
      </c>
      <c r="S1046" s="99" t="s">
        <v>10150</v>
      </c>
      <c r="T1046" s="99" t="s">
        <v>1172</v>
      </c>
      <c r="U1046" s="99" t="s">
        <v>1845</v>
      </c>
      <c r="V1046" s="100" t="str">
        <f>VLOOKUP(D1046,TIPOLOGIA!A:F,5,0)</f>
        <v>PRINCIPAL</v>
      </c>
      <c r="W1046" s="100" t="str">
        <f>VLOOKUP(D1046,TIPOLOGIA!A:F,6,0)</f>
        <v>TERRESTRE</v>
      </c>
      <c r="X1046" s="99" t="s">
        <v>11202</v>
      </c>
      <c r="Y1046" s="99">
        <v>1</v>
      </c>
      <c r="Z1046" s="102">
        <f>IF(T1046="SOPORTE_TELEFÓNICO",'TARIFAS 2025'!$B$14,IF(V1046="PRINCIPAL",'TARIFAS 2025'!$B$11,IF(V1046="INTERMEDIA",'TARIFAS 2025'!$C$11,IF(V1046="LEJANA",'TARIFAS 2025'!$D$11))))</f>
        <v>31419</v>
      </c>
      <c r="AA1046" s="102">
        <f t="shared" si="16"/>
        <v>31419</v>
      </c>
      <c r="AB1046" s="91"/>
      <c r="AC1046" s="91"/>
      <c r="AD1046" s="91"/>
      <c r="AE1046" s="91"/>
      <c r="AF1046" s="91"/>
      <c r="AG1046" s="91"/>
      <c r="AH1046" s="91"/>
      <c r="AI1046" s="91"/>
      <c r="AJ1046" s="91"/>
      <c r="AK1046" s="91"/>
      <c r="AL1046" s="91"/>
      <c r="AM1046" s="91"/>
      <c r="AN1046" s="91"/>
      <c r="AO1046" s="91"/>
      <c r="AP1046" s="91"/>
      <c r="AQ1046" s="91"/>
      <c r="AR1046" s="91"/>
      <c r="AS1046" s="91"/>
      <c r="AT1046" s="91"/>
      <c r="AU1046" s="91"/>
      <c r="AV1046" s="91"/>
      <c r="AW1046" s="91"/>
      <c r="AX1046" s="91"/>
      <c r="AY1046" s="91"/>
      <c r="AZ1046" s="91"/>
      <c r="BA1046" s="91"/>
      <c r="BB1046" s="91"/>
      <c r="BC1046" s="91"/>
      <c r="BD1046" s="91"/>
      <c r="BE1046" s="91"/>
      <c r="BF1046" s="91"/>
      <c r="BG1046" s="91"/>
    </row>
    <row r="1047" spans="1:59" ht="15.6" x14ac:dyDescent="0.3">
      <c r="A1047" s="99" t="s">
        <v>81</v>
      </c>
      <c r="B1047" s="100" t="str">
        <f>VLOOKUP(A1047,'CENTROS DE COSTOS'!A:D,2,0)</f>
        <v>0036-0007</v>
      </c>
      <c r="C1047" s="100" t="str">
        <f>VLOOKUP(A1047,'CENTROS DE COSTOS'!A:D,3,0)</f>
        <v>Wompi Santander</v>
      </c>
      <c r="D1047" s="99">
        <v>54405</v>
      </c>
      <c r="E1047" s="99">
        <v>3134190</v>
      </c>
      <c r="F1047" s="99">
        <v>80674</v>
      </c>
      <c r="G1047" s="100" t="s">
        <v>33</v>
      </c>
      <c r="H1047" s="99" t="s">
        <v>891</v>
      </c>
      <c r="I1047" s="99" t="s">
        <v>913</v>
      </c>
      <c r="J1047" s="99" t="s">
        <v>6478</v>
      </c>
      <c r="K1047" s="100" t="s">
        <v>1170</v>
      </c>
      <c r="L1047" s="99" t="s">
        <v>8077</v>
      </c>
      <c r="M1047" s="101">
        <v>46006.333333333343</v>
      </c>
      <c r="N1047" s="101">
        <v>46006.465277777781</v>
      </c>
      <c r="O1047" s="100" t="s">
        <v>35</v>
      </c>
      <c r="P1047" s="100" t="s">
        <v>35</v>
      </c>
      <c r="Q1047" s="99" t="s">
        <v>1414</v>
      </c>
      <c r="R1047" s="99" t="s">
        <v>1415</v>
      </c>
      <c r="S1047" s="99" t="s">
        <v>10151</v>
      </c>
      <c r="T1047" s="99" t="s">
        <v>1172</v>
      </c>
      <c r="U1047" s="99" t="s">
        <v>1840</v>
      </c>
      <c r="V1047" s="100" t="str">
        <f>VLOOKUP(D1047,TIPOLOGIA!A:F,5,0)</f>
        <v>PRINCIPAL</v>
      </c>
      <c r="W1047" s="100" t="str">
        <f>VLOOKUP(D1047,TIPOLOGIA!A:F,6,0)</f>
        <v>TERRESTRE</v>
      </c>
      <c r="X1047" s="99" t="s">
        <v>1302</v>
      </c>
      <c r="Y1047" s="99">
        <v>1</v>
      </c>
      <c r="Z1047" s="102">
        <f>IF(T1047="SOPORTE_TELEFÓNICO",'TARIFAS 2025'!$B$14,IF(V1047="PRINCIPAL",'TARIFAS 2025'!$B$11,IF(V1047="INTERMEDIA",'TARIFAS 2025'!$C$11,IF(V1047="LEJANA",'TARIFAS 2025'!$D$11))))</f>
        <v>31419</v>
      </c>
      <c r="AA1047" s="102">
        <f t="shared" si="16"/>
        <v>31419</v>
      </c>
      <c r="AB1047" s="91"/>
      <c r="AC1047" s="91"/>
      <c r="AD1047" s="91"/>
      <c r="AE1047" s="91"/>
      <c r="AF1047" s="91"/>
      <c r="AG1047" s="91"/>
      <c r="AH1047" s="91"/>
      <c r="AI1047" s="91"/>
      <c r="AJ1047" s="91"/>
      <c r="AK1047" s="91"/>
      <c r="AL1047" s="91"/>
      <c r="AM1047" s="91"/>
      <c r="AN1047" s="91"/>
      <c r="AO1047" s="91"/>
      <c r="AP1047" s="91"/>
      <c r="AQ1047" s="91"/>
      <c r="AR1047" s="91"/>
      <c r="AS1047" s="91"/>
      <c r="AT1047" s="91"/>
      <c r="AU1047" s="91"/>
      <c r="AV1047" s="91"/>
      <c r="AW1047" s="91"/>
      <c r="AX1047" s="91"/>
      <c r="AY1047" s="91"/>
      <c r="AZ1047" s="91"/>
      <c r="BA1047" s="91"/>
      <c r="BB1047" s="91"/>
      <c r="BC1047" s="91"/>
      <c r="BD1047" s="91"/>
      <c r="BE1047" s="91"/>
      <c r="BF1047" s="91"/>
      <c r="BG1047" s="91"/>
    </row>
    <row r="1048" spans="1:59" ht="15.6" x14ac:dyDescent="0.3">
      <c r="A1048" s="99" t="s">
        <v>92</v>
      </c>
      <c r="B1048" s="100" t="str">
        <f>VLOOKUP(A1048,'CENTROS DE COSTOS'!A:D,2,0)</f>
        <v>0036-0002</v>
      </c>
      <c r="C1048" s="100" t="str">
        <f>VLOOKUP(A1048,'CENTROS DE COSTOS'!A:D,3,0)</f>
        <v>Wompi Eje Cafetero</v>
      </c>
      <c r="D1048" s="99">
        <v>63001</v>
      </c>
      <c r="E1048" s="99">
        <v>3111168</v>
      </c>
      <c r="F1048" s="99">
        <v>39924</v>
      </c>
      <c r="G1048" s="100" t="s">
        <v>33</v>
      </c>
      <c r="H1048" s="99" t="s">
        <v>939</v>
      </c>
      <c r="I1048" s="99" t="s">
        <v>122</v>
      </c>
      <c r="J1048" s="99" t="s">
        <v>1795</v>
      </c>
      <c r="K1048" s="100" t="s">
        <v>1170</v>
      </c>
      <c r="L1048" s="99" t="s">
        <v>8078</v>
      </c>
      <c r="M1048" s="101">
        <v>46000.333333333343</v>
      </c>
      <c r="N1048" s="101">
        <v>46006.465277777781</v>
      </c>
      <c r="O1048" s="100" t="s">
        <v>35</v>
      </c>
      <c r="P1048" s="100" t="s">
        <v>35</v>
      </c>
      <c r="Q1048" s="99" t="s">
        <v>1424</v>
      </c>
      <c r="R1048" s="99" t="s">
        <v>1425</v>
      </c>
      <c r="S1048" s="99" t="s">
        <v>10152</v>
      </c>
      <c r="T1048" s="99" t="s">
        <v>1172</v>
      </c>
      <c r="U1048" s="99"/>
      <c r="V1048" s="100" t="str">
        <f>VLOOKUP(D1048,TIPOLOGIA!A:F,5,0)</f>
        <v>INTERMEDIA</v>
      </c>
      <c r="W1048" s="100" t="str">
        <f>VLOOKUP(D1048,TIPOLOGIA!A:F,6,0)</f>
        <v>TERRESTRE</v>
      </c>
      <c r="X1048" s="99" t="s">
        <v>1231</v>
      </c>
      <c r="Y1048" s="99">
        <v>1</v>
      </c>
      <c r="Z1048" s="102">
        <f>IF(T1048="SOPORTE_TELEFÓNICO",'TARIFAS 2025'!$B$14,IF(V1048="PRINCIPAL",'TARIFAS 2025'!$B$11,IF(V1048="INTERMEDIA",'TARIFAS 2025'!$C$11,IF(V1048="LEJANA",'TARIFAS 2025'!$D$11))))</f>
        <v>36351</v>
      </c>
      <c r="AA1048" s="102">
        <f t="shared" si="16"/>
        <v>36351</v>
      </c>
      <c r="AB1048" s="91"/>
      <c r="AC1048" s="91"/>
      <c r="AD1048" s="91"/>
      <c r="AE1048" s="91"/>
      <c r="AF1048" s="91"/>
      <c r="AG1048" s="91"/>
      <c r="AH1048" s="91"/>
      <c r="AI1048" s="91"/>
      <c r="AJ1048" s="91"/>
      <c r="AK1048" s="91"/>
      <c r="AL1048" s="91"/>
      <c r="AM1048" s="91"/>
      <c r="AN1048" s="91"/>
      <c r="AO1048" s="91"/>
      <c r="AP1048" s="91"/>
      <c r="AQ1048" s="91"/>
      <c r="AR1048" s="91"/>
      <c r="AS1048" s="91"/>
      <c r="AT1048" s="91"/>
      <c r="AU1048" s="91"/>
      <c r="AV1048" s="91"/>
      <c r="AW1048" s="91"/>
      <c r="AX1048" s="91"/>
      <c r="AY1048" s="91"/>
      <c r="AZ1048" s="91"/>
      <c r="BA1048" s="91"/>
      <c r="BB1048" s="91"/>
      <c r="BC1048" s="91"/>
      <c r="BD1048" s="91"/>
      <c r="BE1048" s="91"/>
      <c r="BF1048" s="91"/>
      <c r="BG1048" s="91"/>
    </row>
    <row r="1049" spans="1:59" ht="15.6" x14ac:dyDescent="0.3">
      <c r="A1049" s="99" t="s">
        <v>92</v>
      </c>
      <c r="B1049" s="100" t="str">
        <f>VLOOKUP(A1049,'CENTROS DE COSTOS'!A:D,2,0)</f>
        <v>0036-0002</v>
      </c>
      <c r="C1049" s="100" t="str">
        <f>VLOOKUP(A1049,'CENTROS DE COSTOS'!A:D,3,0)</f>
        <v>Wompi Eje Cafetero</v>
      </c>
      <c r="D1049" s="99">
        <v>63001</v>
      </c>
      <c r="E1049" s="99">
        <v>3125536</v>
      </c>
      <c r="F1049" s="99">
        <v>76491</v>
      </c>
      <c r="G1049" s="100" t="s">
        <v>33</v>
      </c>
      <c r="H1049" s="99" t="s">
        <v>939</v>
      </c>
      <c r="I1049" s="99" t="s">
        <v>122</v>
      </c>
      <c r="J1049" s="99" t="s">
        <v>3657</v>
      </c>
      <c r="K1049" s="100" t="s">
        <v>1170</v>
      </c>
      <c r="L1049" s="99" t="s">
        <v>8079</v>
      </c>
      <c r="M1049" s="101">
        <v>46002.377083333333</v>
      </c>
      <c r="N1049" s="101">
        <v>46006.46597222222</v>
      </c>
      <c r="O1049" s="100" t="s">
        <v>35</v>
      </c>
      <c r="P1049" s="100" t="s">
        <v>35</v>
      </c>
      <c r="Q1049" s="99" t="s">
        <v>1414</v>
      </c>
      <c r="R1049" s="99" t="s">
        <v>1415</v>
      </c>
      <c r="S1049" s="99" t="s">
        <v>10153</v>
      </c>
      <c r="T1049" s="99" t="s">
        <v>1172</v>
      </c>
      <c r="U1049" s="99" t="s">
        <v>1847</v>
      </c>
      <c r="V1049" s="100" t="str">
        <f>VLOOKUP(D1049,TIPOLOGIA!A:F,5,0)</f>
        <v>INTERMEDIA</v>
      </c>
      <c r="W1049" s="100" t="str">
        <f>VLOOKUP(D1049,TIPOLOGIA!A:F,6,0)</f>
        <v>TERRESTRE</v>
      </c>
      <c r="X1049" s="99" t="s">
        <v>1231</v>
      </c>
      <c r="Y1049" s="99">
        <v>1</v>
      </c>
      <c r="Z1049" s="102">
        <f>IF(T1049="SOPORTE_TELEFÓNICO",'TARIFAS 2025'!$B$14,IF(V1049="PRINCIPAL",'TARIFAS 2025'!$B$11,IF(V1049="INTERMEDIA",'TARIFAS 2025'!$C$11,IF(V1049="LEJANA",'TARIFAS 2025'!$D$11))))</f>
        <v>36351</v>
      </c>
      <c r="AA1049" s="102">
        <f t="shared" si="16"/>
        <v>36351</v>
      </c>
      <c r="AB1049" s="91"/>
      <c r="AC1049" s="91"/>
      <c r="AD1049" s="91"/>
      <c r="AE1049" s="91"/>
      <c r="AF1049" s="91"/>
      <c r="AG1049" s="91"/>
      <c r="AH1049" s="91"/>
      <c r="AI1049" s="91"/>
      <c r="AJ1049" s="91"/>
      <c r="AK1049" s="91"/>
      <c r="AL1049" s="91"/>
      <c r="AM1049" s="91"/>
      <c r="AN1049" s="91"/>
      <c r="AO1049" s="91"/>
      <c r="AP1049" s="91"/>
      <c r="AQ1049" s="91"/>
      <c r="AR1049" s="91"/>
      <c r="AS1049" s="91"/>
      <c r="AT1049" s="91"/>
      <c r="AU1049" s="91"/>
      <c r="AV1049" s="91"/>
      <c r="AW1049" s="91"/>
      <c r="AX1049" s="91"/>
      <c r="AY1049" s="91"/>
      <c r="AZ1049" s="91"/>
      <c r="BA1049" s="91"/>
      <c r="BB1049" s="91"/>
      <c r="BC1049" s="91"/>
      <c r="BD1049" s="91"/>
      <c r="BE1049" s="91"/>
      <c r="BF1049" s="91"/>
      <c r="BG1049" s="91"/>
    </row>
    <row r="1050" spans="1:59" ht="15.6" x14ac:dyDescent="0.3">
      <c r="A1050" s="99" t="s">
        <v>90</v>
      </c>
      <c r="B1050" s="100" t="str">
        <f>VLOOKUP(A1050,'CENTROS DE COSTOS'!A:D,2,0)</f>
        <v>0036-0006</v>
      </c>
      <c r="C1050" s="100" t="str">
        <f>VLOOKUP(A1050,'CENTROS DE COSTOS'!A:D,3,0)</f>
        <v>Wompi Oriente</v>
      </c>
      <c r="D1050" s="99">
        <v>41020</v>
      </c>
      <c r="E1050" s="99">
        <v>3109345</v>
      </c>
      <c r="F1050" s="99">
        <v>72586</v>
      </c>
      <c r="G1050" s="100" t="s">
        <v>33</v>
      </c>
      <c r="H1050" s="99" t="s">
        <v>740</v>
      </c>
      <c r="I1050" s="99" t="s">
        <v>744</v>
      </c>
      <c r="J1050" s="99" t="s">
        <v>1935</v>
      </c>
      <c r="K1050" s="100" t="s">
        <v>1170</v>
      </c>
      <c r="L1050" s="99" t="s">
        <v>8080</v>
      </c>
      <c r="M1050" s="101">
        <v>45996.644444444442</v>
      </c>
      <c r="N1050" s="101">
        <v>46006.467361111107</v>
      </c>
      <c r="O1050" s="100" t="s">
        <v>35</v>
      </c>
      <c r="P1050" s="100" t="s">
        <v>35</v>
      </c>
      <c r="Q1050" s="99" t="s">
        <v>1414</v>
      </c>
      <c r="R1050" s="99" t="s">
        <v>1415</v>
      </c>
      <c r="S1050" s="99" t="s">
        <v>10154</v>
      </c>
      <c r="T1050" s="99" t="s">
        <v>1416</v>
      </c>
      <c r="U1050" s="99" t="s">
        <v>1846</v>
      </c>
      <c r="V1050" s="100" t="str">
        <f>VLOOKUP(D1050,TIPOLOGIA!A:F,5,0)</f>
        <v>INTERMEDIA</v>
      </c>
      <c r="W1050" s="100" t="str">
        <f>VLOOKUP(D1050,TIPOLOGIA!A:F,6,0)</f>
        <v>TERRESTRE</v>
      </c>
      <c r="X1050" s="99" t="s">
        <v>2257</v>
      </c>
      <c r="Y1050" s="99">
        <v>1</v>
      </c>
      <c r="Z1050" s="102">
        <f>IF(T1050="SOPORTE_TELEFÓNICO",'TARIFAS 2025'!$B$14,IF(V1050="PRINCIPAL",'TARIFAS 2025'!$B$11,IF(V1050="INTERMEDIA",'TARIFAS 2025'!$C$11,IF(V1050="LEJANA",'TARIFAS 2025'!$D$11))))</f>
        <v>36351</v>
      </c>
      <c r="AA1050" s="102">
        <f t="shared" si="16"/>
        <v>36351</v>
      </c>
      <c r="AB1050" s="91"/>
      <c r="AC1050" s="91"/>
      <c r="AD1050" s="91"/>
      <c r="AE1050" s="91"/>
      <c r="AF1050" s="91"/>
      <c r="AG1050" s="91"/>
      <c r="AH1050" s="91"/>
      <c r="AI1050" s="91"/>
      <c r="AJ1050" s="91"/>
      <c r="AK1050" s="91"/>
      <c r="AL1050" s="91"/>
      <c r="AM1050" s="91"/>
      <c r="AN1050" s="91"/>
      <c r="AO1050" s="91"/>
      <c r="AP1050" s="91"/>
      <c r="AQ1050" s="91"/>
      <c r="AR1050" s="91"/>
      <c r="AS1050" s="91"/>
      <c r="AT1050" s="91"/>
      <c r="AU1050" s="91"/>
      <c r="AV1050" s="91"/>
      <c r="AW1050" s="91"/>
      <c r="AX1050" s="91"/>
      <c r="AY1050" s="91"/>
      <c r="AZ1050" s="91"/>
      <c r="BA1050" s="91"/>
      <c r="BB1050" s="91"/>
      <c r="BC1050" s="91"/>
      <c r="BD1050" s="91"/>
      <c r="BE1050" s="91"/>
      <c r="BF1050" s="91"/>
      <c r="BG1050" s="91"/>
    </row>
    <row r="1051" spans="1:59" ht="15.6" x14ac:dyDescent="0.3">
      <c r="A1051" s="99" t="s">
        <v>89</v>
      </c>
      <c r="B1051" s="100" t="str">
        <f>VLOOKUP(A1051,'CENTROS DE COSTOS'!A:D,2,0)</f>
        <v>0036-0001</v>
      </c>
      <c r="C1051" s="100" t="str">
        <f>VLOOKUP(A1051,'CENTROS DE COSTOS'!A:D,3,0)</f>
        <v>Wompi Costa</v>
      </c>
      <c r="D1051" s="99">
        <v>23672</v>
      </c>
      <c r="E1051" s="99">
        <v>3110262</v>
      </c>
      <c r="F1051" s="99">
        <v>63139</v>
      </c>
      <c r="G1051" s="100" t="s">
        <v>33</v>
      </c>
      <c r="H1051" s="99" t="s">
        <v>276</v>
      </c>
      <c r="I1051" s="99" t="s">
        <v>612</v>
      </c>
      <c r="J1051" s="99" t="s">
        <v>1750</v>
      </c>
      <c r="K1051" s="100" t="s">
        <v>1170</v>
      </c>
      <c r="L1051" s="99" t="s">
        <v>8081</v>
      </c>
      <c r="M1051" s="101">
        <v>46000.333333333343</v>
      </c>
      <c r="N1051" s="101">
        <v>46006.468055555553</v>
      </c>
      <c r="O1051" s="100" t="s">
        <v>35</v>
      </c>
      <c r="P1051" s="100" t="s">
        <v>35</v>
      </c>
      <c r="Q1051" s="99" t="s">
        <v>1414</v>
      </c>
      <c r="R1051" s="99" t="s">
        <v>1415</v>
      </c>
      <c r="S1051" s="99" t="s">
        <v>10155</v>
      </c>
      <c r="T1051" s="99" t="s">
        <v>1416</v>
      </c>
      <c r="U1051" s="99" t="s">
        <v>1846</v>
      </c>
      <c r="V1051" s="100" t="str">
        <f>VLOOKUP(D1051,TIPOLOGIA!A:F,5,0)</f>
        <v>INTERMEDIA</v>
      </c>
      <c r="W1051" s="100" t="str">
        <f>VLOOKUP(D1051,TIPOLOGIA!A:F,6,0)</f>
        <v>TERRESTRE</v>
      </c>
      <c r="X1051" s="99" t="s">
        <v>1464</v>
      </c>
      <c r="Y1051" s="99">
        <v>1</v>
      </c>
      <c r="Z1051" s="102">
        <f>IF(T1051="SOPORTE_TELEFÓNICO",'TARIFAS 2025'!$B$14,IF(V1051="PRINCIPAL",'TARIFAS 2025'!$B$11,IF(V1051="INTERMEDIA",'TARIFAS 2025'!$C$11,IF(V1051="LEJANA",'TARIFAS 2025'!$D$11))))</f>
        <v>36351</v>
      </c>
      <c r="AA1051" s="102">
        <f t="shared" si="16"/>
        <v>36351</v>
      </c>
      <c r="AB1051" s="91"/>
      <c r="AC1051" s="91"/>
      <c r="AD1051" s="91"/>
      <c r="AE1051" s="91"/>
      <c r="AF1051" s="91"/>
      <c r="AG1051" s="91"/>
      <c r="AH1051" s="91"/>
      <c r="AI1051" s="91"/>
      <c r="AJ1051" s="91"/>
      <c r="AK1051" s="91"/>
      <c r="AL1051" s="91"/>
      <c r="AM1051" s="91"/>
      <c r="AN1051" s="91"/>
      <c r="AO1051" s="91"/>
      <c r="AP1051" s="91"/>
      <c r="AQ1051" s="91"/>
      <c r="AR1051" s="91"/>
      <c r="AS1051" s="91"/>
      <c r="AT1051" s="91"/>
      <c r="AU1051" s="91"/>
      <c r="AV1051" s="91"/>
      <c r="AW1051" s="91"/>
      <c r="AX1051" s="91"/>
      <c r="AY1051" s="91"/>
      <c r="AZ1051" s="91"/>
      <c r="BA1051" s="91"/>
      <c r="BB1051" s="91"/>
      <c r="BC1051" s="91"/>
      <c r="BD1051" s="91"/>
      <c r="BE1051" s="91"/>
      <c r="BF1051" s="91"/>
      <c r="BG1051" s="91"/>
    </row>
    <row r="1052" spans="1:59" ht="15.6" x14ac:dyDescent="0.3">
      <c r="A1052" s="99" t="s">
        <v>74</v>
      </c>
      <c r="B1052" s="100" t="str">
        <f>VLOOKUP(A1052,'CENTROS DE COSTOS'!A:D,2,0)</f>
        <v>0036-0007</v>
      </c>
      <c r="C1052" s="100" t="str">
        <f>VLOOKUP(A1052,'CENTROS DE COSTOS'!A:D,3,0)</f>
        <v>Wompi Santander</v>
      </c>
      <c r="D1052" s="99">
        <v>68547</v>
      </c>
      <c r="E1052" s="99">
        <v>3116155</v>
      </c>
      <c r="F1052" s="99">
        <v>81091</v>
      </c>
      <c r="G1052" s="100" t="s">
        <v>33</v>
      </c>
      <c r="H1052" s="99" t="s">
        <v>963</v>
      </c>
      <c r="I1052" s="99" t="s">
        <v>1013</v>
      </c>
      <c r="J1052" s="99" t="s">
        <v>6479</v>
      </c>
      <c r="K1052" s="100" t="s">
        <v>1170</v>
      </c>
      <c r="L1052" s="99" t="s">
        <v>8082</v>
      </c>
      <c r="M1052" s="101">
        <v>46000.515277777777</v>
      </c>
      <c r="N1052" s="101">
        <v>46006.46875</v>
      </c>
      <c r="O1052" s="100" t="s">
        <v>35</v>
      </c>
      <c r="P1052" s="100" t="s">
        <v>35</v>
      </c>
      <c r="Q1052" s="99" t="s">
        <v>1414</v>
      </c>
      <c r="R1052" s="99" t="s">
        <v>1415</v>
      </c>
      <c r="S1052" s="99" t="s">
        <v>10156</v>
      </c>
      <c r="T1052" s="99" t="s">
        <v>1416</v>
      </c>
      <c r="U1052" s="99" t="s">
        <v>1843</v>
      </c>
      <c r="V1052" s="100" t="str">
        <f>VLOOKUP(D1052,TIPOLOGIA!A:F,5,0)</f>
        <v>INTERMEDIA</v>
      </c>
      <c r="W1052" s="100" t="str">
        <f>VLOOKUP(D1052,TIPOLOGIA!A:F,6,0)</f>
        <v>TERRESTRE</v>
      </c>
      <c r="X1052" s="99" t="s">
        <v>2255</v>
      </c>
      <c r="Y1052" s="99">
        <v>1</v>
      </c>
      <c r="Z1052" s="102">
        <f>IF(T1052="SOPORTE_TELEFÓNICO",'TARIFAS 2025'!$B$14,IF(V1052="PRINCIPAL",'TARIFAS 2025'!$B$11,IF(V1052="INTERMEDIA",'TARIFAS 2025'!$C$11,IF(V1052="LEJANA",'TARIFAS 2025'!$D$11))))</f>
        <v>36351</v>
      </c>
      <c r="AA1052" s="102">
        <f t="shared" si="16"/>
        <v>36351</v>
      </c>
      <c r="AB1052" s="91"/>
      <c r="AC1052" s="91"/>
      <c r="AD1052" s="91"/>
      <c r="AE1052" s="91"/>
      <c r="AF1052" s="91"/>
      <c r="AG1052" s="91"/>
      <c r="AH1052" s="91"/>
      <c r="AI1052" s="91"/>
      <c r="AJ1052" s="91"/>
      <c r="AK1052" s="91"/>
      <c r="AL1052" s="91"/>
      <c r="AM1052" s="91"/>
      <c r="AN1052" s="91"/>
      <c r="AO1052" s="91"/>
      <c r="AP1052" s="91"/>
      <c r="AQ1052" s="91"/>
      <c r="AR1052" s="91"/>
      <c r="AS1052" s="91"/>
      <c r="AT1052" s="91"/>
      <c r="AU1052" s="91"/>
      <c r="AV1052" s="91"/>
      <c r="AW1052" s="91"/>
      <c r="AX1052" s="91"/>
      <c r="AY1052" s="91"/>
      <c r="AZ1052" s="91"/>
      <c r="BA1052" s="91"/>
      <c r="BB1052" s="91"/>
      <c r="BC1052" s="91"/>
      <c r="BD1052" s="91"/>
      <c r="BE1052" s="91"/>
      <c r="BF1052" s="91"/>
      <c r="BG1052" s="91"/>
    </row>
    <row r="1053" spans="1:59" ht="15.6" x14ac:dyDescent="0.3">
      <c r="A1053" s="99" t="s">
        <v>81</v>
      </c>
      <c r="B1053" s="100" t="str">
        <f>VLOOKUP(A1053,'CENTROS DE COSTOS'!A:D,2,0)</f>
        <v>0036-0007</v>
      </c>
      <c r="C1053" s="100" t="str">
        <f>VLOOKUP(A1053,'CENTROS DE COSTOS'!A:D,3,0)</f>
        <v>Wompi Santander</v>
      </c>
      <c r="D1053" s="99">
        <v>54553</v>
      </c>
      <c r="E1053" s="99">
        <v>3108115</v>
      </c>
      <c r="F1053" s="99">
        <v>77288</v>
      </c>
      <c r="G1053" s="100" t="s">
        <v>33</v>
      </c>
      <c r="H1053" s="99" t="s">
        <v>891</v>
      </c>
      <c r="I1053" s="99" t="s">
        <v>109</v>
      </c>
      <c r="J1053" s="99" t="s">
        <v>2125</v>
      </c>
      <c r="K1053" s="100" t="s">
        <v>1170</v>
      </c>
      <c r="L1053" s="99" t="s">
        <v>8083</v>
      </c>
      <c r="M1053" s="101">
        <v>45996.488194444442</v>
      </c>
      <c r="N1053" s="101">
        <v>46006.470833333333</v>
      </c>
      <c r="O1053" s="100" t="s">
        <v>35</v>
      </c>
      <c r="P1053" s="100" t="s">
        <v>35</v>
      </c>
      <c r="Q1053" s="99" t="s">
        <v>1414</v>
      </c>
      <c r="R1053" s="99" t="s">
        <v>1415</v>
      </c>
      <c r="S1053" s="99" t="s">
        <v>10157</v>
      </c>
      <c r="T1053" s="99" t="s">
        <v>1416</v>
      </c>
      <c r="U1053" s="99" t="s">
        <v>1847</v>
      </c>
      <c r="V1053" s="100" t="str">
        <f>VLOOKUP(D1053,TIPOLOGIA!A:F,5,0)</f>
        <v>INTERMEDIA</v>
      </c>
      <c r="W1053" s="100" t="str">
        <f>VLOOKUP(D1053,TIPOLOGIA!A:F,6,0)</f>
        <v>TERRESTRE</v>
      </c>
      <c r="X1053" s="99" t="s">
        <v>2255</v>
      </c>
      <c r="Y1053" s="99">
        <v>1</v>
      </c>
      <c r="Z1053" s="102">
        <f>IF(T1053="SOPORTE_TELEFÓNICO",'TARIFAS 2025'!$B$14,IF(V1053="PRINCIPAL",'TARIFAS 2025'!$B$11,IF(V1053="INTERMEDIA",'TARIFAS 2025'!$C$11,IF(V1053="LEJANA",'TARIFAS 2025'!$D$11))))</f>
        <v>36351</v>
      </c>
      <c r="AA1053" s="102">
        <f t="shared" si="16"/>
        <v>36351</v>
      </c>
      <c r="AB1053" s="91"/>
      <c r="AC1053" s="91"/>
      <c r="AD1053" s="91"/>
      <c r="AE1053" s="91"/>
      <c r="AF1053" s="91"/>
      <c r="AG1053" s="91"/>
      <c r="AH1053" s="91"/>
      <c r="AI1053" s="91"/>
      <c r="AJ1053" s="91"/>
      <c r="AK1053" s="91"/>
      <c r="AL1053" s="91"/>
      <c r="AM1053" s="91"/>
      <c r="AN1053" s="91"/>
      <c r="AO1053" s="91"/>
      <c r="AP1053" s="91"/>
      <c r="AQ1053" s="91"/>
      <c r="AR1053" s="91"/>
      <c r="AS1053" s="91"/>
      <c r="AT1053" s="91"/>
      <c r="AU1053" s="91"/>
      <c r="AV1053" s="91"/>
      <c r="AW1053" s="91"/>
      <c r="AX1053" s="91"/>
      <c r="AY1053" s="91"/>
      <c r="AZ1053" s="91"/>
      <c r="BA1053" s="91"/>
      <c r="BB1053" s="91"/>
      <c r="BC1053" s="91"/>
      <c r="BD1053" s="91"/>
      <c r="BE1053" s="91"/>
      <c r="BF1053" s="91"/>
      <c r="BG1053" s="91"/>
    </row>
    <row r="1054" spans="1:59" ht="15.6" x14ac:dyDescent="0.3">
      <c r="A1054" s="99" t="s">
        <v>77</v>
      </c>
      <c r="B1054" s="100" t="str">
        <f>VLOOKUP(A1054,'CENTROS DE COSTOS'!A:D,2,0)</f>
        <v>0036-0003</v>
      </c>
      <c r="C1054" s="100" t="str">
        <f>VLOOKUP(A1054,'CENTROS DE COSTOS'!A:D,3,0)</f>
        <v>Wompi Suroccidente</v>
      </c>
      <c r="D1054" s="99">
        <v>76001</v>
      </c>
      <c r="E1054" s="99">
        <v>3134705</v>
      </c>
      <c r="F1054" s="99">
        <v>79360</v>
      </c>
      <c r="G1054" s="100" t="s">
        <v>33</v>
      </c>
      <c r="H1054" s="99" t="s">
        <v>1101</v>
      </c>
      <c r="I1054" s="99" t="s">
        <v>77</v>
      </c>
      <c r="J1054" s="99" t="s">
        <v>6480</v>
      </c>
      <c r="K1054" s="100" t="s">
        <v>1170</v>
      </c>
      <c r="L1054" s="99" t="s">
        <v>8084</v>
      </c>
      <c r="M1054" s="101">
        <v>46006.333333333343</v>
      </c>
      <c r="N1054" s="101">
        <v>46006.47152777778</v>
      </c>
      <c r="O1054" s="100" t="s">
        <v>35</v>
      </c>
      <c r="P1054" s="100" t="s">
        <v>35</v>
      </c>
      <c r="Q1054" s="99" t="s">
        <v>1414</v>
      </c>
      <c r="R1054" s="99" t="s">
        <v>1415</v>
      </c>
      <c r="S1054" s="99" t="s">
        <v>10158</v>
      </c>
      <c r="T1054" s="99" t="s">
        <v>1172</v>
      </c>
      <c r="U1054" s="99" t="s">
        <v>1843</v>
      </c>
      <c r="V1054" s="100" t="str">
        <f>VLOOKUP(D1054,TIPOLOGIA!A:F,5,0)</f>
        <v>PRINCIPAL</v>
      </c>
      <c r="W1054" s="100" t="str">
        <f>VLOOKUP(D1054,TIPOLOGIA!A:F,6,0)</f>
        <v>TERRESTRE</v>
      </c>
      <c r="X1054" s="99" t="s">
        <v>1260</v>
      </c>
      <c r="Y1054" s="99">
        <v>1</v>
      </c>
      <c r="Z1054" s="102">
        <f>IF(T1054="SOPORTE_TELEFÓNICO",'TARIFAS 2025'!$B$14,IF(V1054="PRINCIPAL",'TARIFAS 2025'!$B$11,IF(V1054="INTERMEDIA",'TARIFAS 2025'!$C$11,IF(V1054="LEJANA",'TARIFAS 2025'!$D$11))))</f>
        <v>31419</v>
      </c>
      <c r="AA1054" s="102">
        <f t="shared" si="16"/>
        <v>31419</v>
      </c>
      <c r="AB1054" s="91"/>
      <c r="AC1054" s="91"/>
      <c r="AD1054" s="91"/>
      <c r="AE1054" s="91"/>
      <c r="AF1054" s="91"/>
      <c r="AG1054" s="91"/>
      <c r="AH1054" s="91"/>
      <c r="AI1054" s="91"/>
      <c r="AJ1054" s="91"/>
      <c r="AK1054" s="91"/>
      <c r="AL1054" s="91"/>
      <c r="AM1054" s="91"/>
      <c r="AN1054" s="91"/>
      <c r="AO1054" s="91"/>
      <c r="AP1054" s="91"/>
      <c r="AQ1054" s="91"/>
      <c r="AR1054" s="91"/>
      <c r="AS1054" s="91"/>
      <c r="AT1054" s="91"/>
      <c r="AU1054" s="91"/>
      <c r="AV1054" s="91"/>
      <c r="AW1054" s="91"/>
      <c r="AX1054" s="91"/>
      <c r="AY1054" s="91"/>
      <c r="AZ1054" s="91"/>
      <c r="BA1054" s="91"/>
      <c r="BB1054" s="91"/>
      <c r="BC1054" s="91"/>
      <c r="BD1054" s="91"/>
      <c r="BE1054" s="91"/>
      <c r="BF1054" s="91"/>
      <c r="BG1054" s="91"/>
    </row>
    <row r="1055" spans="1:59" ht="15.6" x14ac:dyDescent="0.3">
      <c r="A1055" s="99" t="s">
        <v>96</v>
      </c>
      <c r="B1055" s="100" t="str">
        <f>VLOOKUP(A1055,'CENTROS DE COSTOS'!A:D,2,0)</f>
        <v>0036-0007</v>
      </c>
      <c r="C1055" s="100" t="str">
        <f>VLOOKUP(A1055,'CENTROS DE COSTOS'!A:D,3,0)</f>
        <v>Wompi Santander</v>
      </c>
      <c r="D1055" s="99">
        <v>15176</v>
      </c>
      <c r="E1055" s="99">
        <v>3119038</v>
      </c>
      <c r="F1055" s="99">
        <v>29392</v>
      </c>
      <c r="G1055" s="100" t="s">
        <v>33</v>
      </c>
      <c r="H1055" s="99" t="s">
        <v>322</v>
      </c>
      <c r="I1055" s="99" t="s">
        <v>338</v>
      </c>
      <c r="J1055" s="99" t="s">
        <v>6481</v>
      </c>
      <c r="K1055" s="100" t="s">
        <v>1170</v>
      </c>
      <c r="L1055" s="99" t="s">
        <v>8085</v>
      </c>
      <c r="M1055" s="101">
        <v>46001.333333333343</v>
      </c>
      <c r="N1055" s="101">
        <v>46006.472916666673</v>
      </c>
      <c r="O1055" s="100" t="s">
        <v>35</v>
      </c>
      <c r="P1055" s="100" t="s">
        <v>35</v>
      </c>
      <c r="Q1055" s="99" t="s">
        <v>1414</v>
      </c>
      <c r="R1055" s="99" t="s">
        <v>1415</v>
      </c>
      <c r="S1055" s="99" t="s">
        <v>10159</v>
      </c>
      <c r="T1055" s="99" t="s">
        <v>1416</v>
      </c>
      <c r="U1055" s="99" t="s">
        <v>1847</v>
      </c>
      <c r="V1055" s="100" t="str">
        <f>VLOOKUP(D1055,TIPOLOGIA!A:F,5,0)</f>
        <v>LEJANA</v>
      </c>
      <c r="W1055" s="100" t="str">
        <f>VLOOKUP(D1055,TIPOLOGIA!A:F,6,0)</f>
        <v>TERRESTRE</v>
      </c>
      <c r="X1055" s="99" t="s">
        <v>2257</v>
      </c>
      <c r="Y1055" s="99">
        <v>1</v>
      </c>
      <c r="Z1055" s="102">
        <f>IF(T1055="SOPORTE_TELEFÓNICO",'TARIFAS 2025'!$B$14,IF(V1055="PRINCIPAL",'TARIFAS 2025'!$B$11,IF(V1055="INTERMEDIA",'TARIFAS 2025'!$C$11,IF(V1055="LEJANA",'TARIFAS 2025'!$D$11))))</f>
        <v>40250</v>
      </c>
      <c r="AA1055" s="102">
        <f t="shared" si="16"/>
        <v>40250</v>
      </c>
      <c r="AB1055" s="91"/>
      <c r="AC1055" s="91"/>
      <c r="AD1055" s="91"/>
      <c r="AE1055" s="91"/>
      <c r="AF1055" s="91"/>
      <c r="AG1055" s="91"/>
      <c r="AH1055" s="91"/>
      <c r="AI1055" s="91"/>
      <c r="AJ1055" s="91"/>
      <c r="AK1055" s="91"/>
      <c r="AL1055" s="91"/>
      <c r="AM1055" s="91"/>
      <c r="AN1055" s="91"/>
      <c r="AO1055" s="91"/>
      <c r="AP1055" s="91"/>
      <c r="AQ1055" s="91"/>
      <c r="AR1055" s="91"/>
      <c r="AS1055" s="91"/>
      <c r="AT1055" s="91"/>
      <c r="AU1055" s="91"/>
      <c r="AV1055" s="91"/>
      <c r="AW1055" s="91"/>
      <c r="AX1055" s="91"/>
      <c r="AY1055" s="91"/>
      <c r="AZ1055" s="91"/>
      <c r="BA1055" s="91"/>
      <c r="BB1055" s="91"/>
      <c r="BC1055" s="91"/>
      <c r="BD1055" s="91"/>
      <c r="BE1055" s="91"/>
      <c r="BF1055" s="91"/>
      <c r="BG1055" s="91"/>
    </row>
    <row r="1056" spans="1:59" ht="15.6" x14ac:dyDescent="0.3">
      <c r="A1056" s="99" t="s">
        <v>96</v>
      </c>
      <c r="B1056" s="100" t="str">
        <f>VLOOKUP(A1056,'CENTROS DE COSTOS'!A:D,2,0)</f>
        <v>0036-0007</v>
      </c>
      <c r="C1056" s="100" t="str">
        <f>VLOOKUP(A1056,'CENTROS DE COSTOS'!A:D,3,0)</f>
        <v>Wompi Santander</v>
      </c>
      <c r="D1056" s="99">
        <v>15238</v>
      </c>
      <c r="E1056" s="99">
        <v>3119601</v>
      </c>
      <c r="F1056" s="99">
        <v>78870</v>
      </c>
      <c r="G1056" s="100" t="s">
        <v>33</v>
      </c>
      <c r="H1056" s="99" t="s">
        <v>322</v>
      </c>
      <c r="I1056" s="99" t="s">
        <v>352</v>
      </c>
      <c r="J1056" s="99" t="s">
        <v>6482</v>
      </c>
      <c r="K1056" s="100" t="s">
        <v>1170</v>
      </c>
      <c r="L1056" s="99" t="s">
        <v>8086</v>
      </c>
      <c r="M1056" s="101">
        <v>46001.334027777782</v>
      </c>
      <c r="N1056" s="101">
        <v>46006.474305555559</v>
      </c>
      <c r="O1056" s="100" t="s">
        <v>35</v>
      </c>
      <c r="P1056" s="100" t="s">
        <v>35</v>
      </c>
      <c r="Q1056" s="99" t="s">
        <v>1414</v>
      </c>
      <c r="R1056" s="99" t="s">
        <v>1415</v>
      </c>
      <c r="S1056" s="99" t="s">
        <v>10160</v>
      </c>
      <c r="T1056" s="99" t="s">
        <v>1416</v>
      </c>
      <c r="U1056" s="99" t="s">
        <v>1848</v>
      </c>
      <c r="V1056" s="100" t="str">
        <f>VLOOKUP(D1056,TIPOLOGIA!A:F,5,0)</f>
        <v>INTERMEDIA</v>
      </c>
      <c r="W1056" s="100" t="str">
        <f>VLOOKUP(D1056,TIPOLOGIA!A:F,6,0)</f>
        <v>TERRESTRE</v>
      </c>
      <c r="X1056" s="99" t="s">
        <v>1447</v>
      </c>
      <c r="Y1056" s="99">
        <v>1</v>
      </c>
      <c r="Z1056" s="102">
        <f>IF(T1056="SOPORTE_TELEFÓNICO",'TARIFAS 2025'!$B$14,IF(V1056="PRINCIPAL",'TARIFAS 2025'!$B$11,IF(V1056="INTERMEDIA",'TARIFAS 2025'!$C$11,IF(V1056="LEJANA",'TARIFAS 2025'!$D$11))))</f>
        <v>36351</v>
      </c>
      <c r="AA1056" s="102">
        <f t="shared" si="16"/>
        <v>36351</v>
      </c>
      <c r="AB1056" s="91"/>
      <c r="AC1056" s="91"/>
      <c r="AD1056" s="91"/>
      <c r="AE1056" s="91"/>
      <c r="AF1056" s="91"/>
      <c r="AG1056" s="91"/>
      <c r="AH1056" s="91"/>
      <c r="AI1056" s="91"/>
      <c r="AJ1056" s="91"/>
      <c r="AK1056" s="91"/>
      <c r="AL1056" s="91"/>
      <c r="AM1056" s="91"/>
      <c r="AN1056" s="91"/>
      <c r="AO1056" s="91"/>
      <c r="AP1056" s="91"/>
      <c r="AQ1056" s="91"/>
      <c r="AR1056" s="91"/>
      <c r="AS1056" s="91"/>
      <c r="AT1056" s="91"/>
      <c r="AU1056" s="91"/>
      <c r="AV1056" s="91"/>
      <c r="AW1056" s="91"/>
      <c r="AX1056" s="91"/>
      <c r="AY1056" s="91"/>
      <c r="AZ1056" s="91"/>
      <c r="BA1056" s="91"/>
      <c r="BB1056" s="91"/>
      <c r="BC1056" s="91"/>
      <c r="BD1056" s="91"/>
      <c r="BE1056" s="91"/>
      <c r="BF1056" s="91"/>
      <c r="BG1056" s="91"/>
    </row>
    <row r="1057" spans="1:59" ht="15.6" x14ac:dyDescent="0.3">
      <c r="A1057" s="99" t="s">
        <v>92</v>
      </c>
      <c r="B1057" s="100" t="str">
        <f>VLOOKUP(A1057,'CENTROS DE COSTOS'!A:D,2,0)</f>
        <v>0036-0002</v>
      </c>
      <c r="C1057" s="100" t="str">
        <f>VLOOKUP(A1057,'CENTROS DE COSTOS'!A:D,3,0)</f>
        <v>Wompi Eje Cafetero</v>
      </c>
      <c r="D1057" s="99">
        <v>63001</v>
      </c>
      <c r="E1057" s="99">
        <v>3117224</v>
      </c>
      <c r="F1057" s="99">
        <v>61870</v>
      </c>
      <c r="G1057" s="100" t="s">
        <v>33</v>
      </c>
      <c r="H1057" s="99" t="s">
        <v>939</v>
      </c>
      <c r="I1057" s="99" t="s">
        <v>122</v>
      </c>
      <c r="J1057" s="99" t="s">
        <v>6483</v>
      </c>
      <c r="K1057" s="100" t="s">
        <v>1170</v>
      </c>
      <c r="L1057" s="99" t="s">
        <v>8087</v>
      </c>
      <c r="M1057" s="101">
        <v>46000.62222222222</v>
      </c>
      <c r="N1057" s="101">
        <v>46006.474999999999</v>
      </c>
      <c r="O1057" s="100" t="s">
        <v>35</v>
      </c>
      <c r="P1057" s="100" t="s">
        <v>35</v>
      </c>
      <c r="Q1057" s="99" t="s">
        <v>1414</v>
      </c>
      <c r="R1057" s="99" t="s">
        <v>1415</v>
      </c>
      <c r="S1057" s="99" t="s">
        <v>10161</v>
      </c>
      <c r="T1057" s="99" t="s">
        <v>1172</v>
      </c>
      <c r="U1057" s="99" t="s">
        <v>1845</v>
      </c>
      <c r="V1057" s="100" t="str">
        <f>VLOOKUP(D1057,TIPOLOGIA!A:F,5,0)</f>
        <v>INTERMEDIA</v>
      </c>
      <c r="W1057" s="100" t="str">
        <f>VLOOKUP(D1057,TIPOLOGIA!A:F,6,0)</f>
        <v>TERRESTRE</v>
      </c>
      <c r="X1057" s="99" t="s">
        <v>1231</v>
      </c>
      <c r="Y1057" s="99">
        <v>1</v>
      </c>
      <c r="Z1057" s="102">
        <f>IF(T1057="SOPORTE_TELEFÓNICO",'TARIFAS 2025'!$B$14,IF(V1057="PRINCIPAL",'TARIFAS 2025'!$B$11,IF(V1057="INTERMEDIA",'TARIFAS 2025'!$C$11,IF(V1057="LEJANA",'TARIFAS 2025'!$D$11))))</f>
        <v>36351</v>
      </c>
      <c r="AA1057" s="102">
        <f t="shared" si="16"/>
        <v>36351</v>
      </c>
      <c r="AB1057" s="91"/>
      <c r="AC1057" s="91"/>
      <c r="AD1057" s="91"/>
      <c r="AE1057" s="91"/>
      <c r="AF1057" s="91"/>
      <c r="AG1057" s="91"/>
      <c r="AH1057" s="91"/>
      <c r="AI1057" s="91"/>
      <c r="AJ1057" s="91"/>
      <c r="AK1057" s="91"/>
      <c r="AL1057" s="91"/>
      <c r="AM1057" s="91"/>
      <c r="AN1057" s="91"/>
      <c r="AO1057" s="91"/>
      <c r="AP1057" s="91"/>
      <c r="AQ1057" s="91"/>
      <c r="AR1057" s="91"/>
      <c r="AS1057" s="91"/>
      <c r="AT1057" s="91"/>
      <c r="AU1057" s="91"/>
      <c r="AV1057" s="91"/>
      <c r="AW1057" s="91"/>
      <c r="AX1057" s="91"/>
      <c r="AY1057" s="91"/>
      <c r="AZ1057" s="91"/>
      <c r="BA1057" s="91"/>
      <c r="BB1057" s="91"/>
      <c r="BC1057" s="91"/>
      <c r="BD1057" s="91"/>
      <c r="BE1057" s="91"/>
      <c r="BF1057" s="91"/>
      <c r="BG1057" s="91"/>
    </row>
    <row r="1058" spans="1:59" ht="15.6" x14ac:dyDescent="0.3">
      <c r="A1058" s="99" t="s">
        <v>74</v>
      </c>
      <c r="B1058" s="100" t="str">
        <f>VLOOKUP(A1058,'CENTROS DE COSTOS'!A:D,2,0)</f>
        <v>0036-0007</v>
      </c>
      <c r="C1058" s="100" t="str">
        <f>VLOOKUP(A1058,'CENTROS DE COSTOS'!A:D,3,0)</f>
        <v>Wompi Santander</v>
      </c>
      <c r="D1058" s="99">
        <v>68547</v>
      </c>
      <c r="E1058" s="99">
        <v>3120909</v>
      </c>
      <c r="F1058" s="99">
        <v>71945</v>
      </c>
      <c r="G1058" s="100" t="s">
        <v>33</v>
      </c>
      <c r="H1058" s="99" t="s">
        <v>963</v>
      </c>
      <c r="I1058" s="99" t="s">
        <v>1013</v>
      </c>
      <c r="J1058" s="99" t="s">
        <v>6484</v>
      </c>
      <c r="K1058" s="100" t="s">
        <v>1170</v>
      </c>
      <c r="L1058" s="99" t="s">
        <v>8088</v>
      </c>
      <c r="M1058" s="101">
        <v>46001.427777777782</v>
      </c>
      <c r="N1058" s="101">
        <v>46006.475694444453</v>
      </c>
      <c r="O1058" s="100" t="s">
        <v>35</v>
      </c>
      <c r="P1058" s="100" t="s">
        <v>35</v>
      </c>
      <c r="Q1058" s="99" t="s">
        <v>1414</v>
      </c>
      <c r="R1058" s="99" t="s">
        <v>1415</v>
      </c>
      <c r="S1058" s="99" t="s">
        <v>10162</v>
      </c>
      <c r="T1058" s="99" t="s">
        <v>1416</v>
      </c>
      <c r="U1058" s="99" t="s">
        <v>1847</v>
      </c>
      <c r="V1058" s="100" t="str">
        <f>VLOOKUP(D1058,TIPOLOGIA!A:F,5,0)</f>
        <v>INTERMEDIA</v>
      </c>
      <c r="W1058" s="100" t="str">
        <f>VLOOKUP(D1058,TIPOLOGIA!A:F,6,0)</f>
        <v>TERRESTRE</v>
      </c>
      <c r="X1058" s="99" t="s">
        <v>2255</v>
      </c>
      <c r="Y1058" s="99">
        <v>1</v>
      </c>
      <c r="Z1058" s="102">
        <f>IF(T1058="SOPORTE_TELEFÓNICO",'TARIFAS 2025'!$B$14,IF(V1058="PRINCIPAL",'TARIFAS 2025'!$B$11,IF(V1058="INTERMEDIA",'TARIFAS 2025'!$C$11,IF(V1058="LEJANA",'TARIFAS 2025'!$D$11))))</f>
        <v>36351</v>
      </c>
      <c r="AA1058" s="102">
        <f t="shared" si="16"/>
        <v>36351</v>
      </c>
      <c r="AB1058" s="91"/>
      <c r="AC1058" s="91"/>
      <c r="AD1058" s="91"/>
      <c r="AE1058" s="91"/>
      <c r="AF1058" s="91"/>
      <c r="AG1058" s="91"/>
      <c r="AH1058" s="91"/>
      <c r="AI1058" s="91"/>
      <c r="AJ1058" s="91"/>
      <c r="AK1058" s="91"/>
      <c r="AL1058" s="91"/>
      <c r="AM1058" s="91"/>
      <c r="AN1058" s="91"/>
      <c r="AO1058" s="91"/>
      <c r="AP1058" s="91"/>
      <c r="AQ1058" s="91"/>
      <c r="AR1058" s="91"/>
      <c r="AS1058" s="91"/>
      <c r="AT1058" s="91"/>
      <c r="AU1058" s="91"/>
      <c r="AV1058" s="91"/>
      <c r="AW1058" s="91"/>
      <c r="AX1058" s="91"/>
      <c r="AY1058" s="91"/>
      <c r="AZ1058" s="91"/>
      <c r="BA1058" s="91"/>
      <c r="BB1058" s="91"/>
      <c r="BC1058" s="91"/>
      <c r="BD1058" s="91"/>
      <c r="BE1058" s="91"/>
      <c r="BF1058" s="91"/>
      <c r="BG1058" s="91"/>
    </row>
    <row r="1059" spans="1:59" ht="15.6" x14ac:dyDescent="0.3">
      <c r="A1059" s="99" t="s">
        <v>71</v>
      </c>
      <c r="B1059" s="100" t="str">
        <f>VLOOKUP(A1059,'CENTROS DE COSTOS'!A:D,2,0)</f>
        <v>0036-0004</v>
      </c>
      <c r="C1059" s="100" t="str">
        <f>VLOOKUP(A1059,'CENTROS DE COSTOS'!A:D,3,0)</f>
        <v>Wompi Centro</v>
      </c>
      <c r="D1059" s="99">
        <v>25754</v>
      </c>
      <c r="E1059" s="99">
        <v>3122838</v>
      </c>
      <c r="F1059" s="99">
        <v>72102</v>
      </c>
      <c r="G1059" s="100" t="s">
        <v>33</v>
      </c>
      <c r="H1059" s="99" t="s">
        <v>618</v>
      </c>
      <c r="I1059" s="99" t="s">
        <v>698</v>
      </c>
      <c r="J1059" s="99" t="s">
        <v>6485</v>
      </c>
      <c r="K1059" s="100" t="s">
        <v>1170</v>
      </c>
      <c r="L1059" s="99" t="s">
        <v>8089</v>
      </c>
      <c r="M1059" s="101">
        <v>46001.625</v>
      </c>
      <c r="N1059" s="101">
        <v>46006.476388888892</v>
      </c>
      <c r="O1059" s="100" t="s">
        <v>35</v>
      </c>
      <c r="P1059" s="100" t="s">
        <v>35</v>
      </c>
      <c r="Q1059" s="99" t="s">
        <v>1414</v>
      </c>
      <c r="R1059" s="99" t="s">
        <v>1415</v>
      </c>
      <c r="S1059" s="99" t="s">
        <v>10163</v>
      </c>
      <c r="T1059" s="99" t="s">
        <v>1172</v>
      </c>
      <c r="U1059" s="99" t="s">
        <v>1845</v>
      </c>
      <c r="V1059" s="100" t="str">
        <f>VLOOKUP(D1059,TIPOLOGIA!A:F,5,0)</f>
        <v>PRINCIPAL</v>
      </c>
      <c r="W1059" s="100" t="str">
        <f>VLOOKUP(D1059,TIPOLOGIA!A:F,6,0)</f>
        <v>TERRESTRE</v>
      </c>
      <c r="X1059" s="99" t="s">
        <v>1179</v>
      </c>
      <c r="Y1059" s="99">
        <v>1</v>
      </c>
      <c r="Z1059" s="102">
        <f>IF(T1059="SOPORTE_TELEFÓNICO",'TARIFAS 2025'!$B$14,IF(V1059="PRINCIPAL",'TARIFAS 2025'!$B$11,IF(V1059="INTERMEDIA",'TARIFAS 2025'!$C$11,IF(V1059="LEJANA",'TARIFAS 2025'!$D$11))))</f>
        <v>31419</v>
      </c>
      <c r="AA1059" s="102">
        <f t="shared" si="16"/>
        <v>31419</v>
      </c>
      <c r="AB1059" s="91"/>
      <c r="AC1059" s="91"/>
      <c r="AD1059" s="91"/>
      <c r="AE1059" s="91"/>
      <c r="AF1059" s="91"/>
      <c r="AG1059" s="91"/>
      <c r="AH1059" s="91"/>
      <c r="AI1059" s="91"/>
      <c r="AJ1059" s="91"/>
      <c r="AK1059" s="91"/>
      <c r="AL1059" s="91"/>
      <c r="AM1059" s="91"/>
      <c r="AN1059" s="91"/>
      <c r="AO1059" s="91"/>
      <c r="AP1059" s="91"/>
      <c r="AQ1059" s="91"/>
      <c r="AR1059" s="91"/>
      <c r="AS1059" s="91"/>
      <c r="AT1059" s="91"/>
      <c r="AU1059" s="91"/>
      <c r="AV1059" s="91"/>
      <c r="AW1059" s="91"/>
      <c r="AX1059" s="91"/>
      <c r="AY1059" s="91"/>
      <c r="AZ1059" s="91"/>
      <c r="BA1059" s="91"/>
      <c r="BB1059" s="91"/>
      <c r="BC1059" s="91"/>
      <c r="BD1059" s="91"/>
      <c r="BE1059" s="91"/>
      <c r="BF1059" s="91"/>
      <c r="BG1059" s="91"/>
    </row>
    <row r="1060" spans="1:59" ht="15.6" x14ac:dyDescent="0.3">
      <c r="A1060" s="99" t="s">
        <v>71</v>
      </c>
      <c r="B1060" s="100" t="str">
        <f>VLOOKUP(A1060,'CENTROS DE COSTOS'!A:D,2,0)</f>
        <v>0036-0004</v>
      </c>
      <c r="C1060" s="100" t="str">
        <f>VLOOKUP(A1060,'CENTROS DE COSTOS'!A:D,3,0)</f>
        <v>Wompi Centro</v>
      </c>
      <c r="D1060" s="99">
        <v>25506</v>
      </c>
      <c r="E1060" s="99">
        <v>3123878</v>
      </c>
      <c r="F1060" s="99">
        <v>71738</v>
      </c>
      <c r="G1060" s="100" t="s">
        <v>33</v>
      </c>
      <c r="H1060" s="99" t="s">
        <v>618</v>
      </c>
      <c r="I1060" s="99" t="s">
        <v>143</v>
      </c>
      <c r="J1060" s="99" t="s">
        <v>6486</v>
      </c>
      <c r="K1060" s="100" t="s">
        <v>1170</v>
      </c>
      <c r="L1060" s="99" t="s">
        <v>8090</v>
      </c>
      <c r="M1060" s="101">
        <v>46001.6875</v>
      </c>
      <c r="N1060" s="101">
        <v>46006.477083333331</v>
      </c>
      <c r="O1060" s="100" t="s">
        <v>35</v>
      </c>
      <c r="P1060" s="100" t="s">
        <v>35</v>
      </c>
      <c r="Q1060" s="99" t="s">
        <v>1414</v>
      </c>
      <c r="R1060" s="99" t="s">
        <v>1415</v>
      </c>
      <c r="S1060" s="99" t="s">
        <v>10164</v>
      </c>
      <c r="T1060" s="99" t="s">
        <v>1416</v>
      </c>
      <c r="U1060" s="99" t="s">
        <v>1847</v>
      </c>
      <c r="V1060" s="100" t="str">
        <f>VLOOKUP(D1060,TIPOLOGIA!A:F,5,0)</f>
        <v>LEJANA</v>
      </c>
      <c r="W1060" s="100" t="str">
        <f>VLOOKUP(D1060,TIPOLOGIA!A:F,6,0)</f>
        <v>TERRESTRE</v>
      </c>
      <c r="X1060" s="99" t="s">
        <v>2257</v>
      </c>
      <c r="Y1060" s="99">
        <v>1</v>
      </c>
      <c r="Z1060" s="102">
        <f>IF(T1060="SOPORTE_TELEFÓNICO",'TARIFAS 2025'!$B$14,IF(V1060="PRINCIPAL",'TARIFAS 2025'!$B$11,IF(V1060="INTERMEDIA",'TARIFAS 2025'!$C$11,IF(V1060="LEJANA",'TARIFAS 2025'!$D$11))))</f>
        <v>40250</v>
      </c>
      <c r="AA1060" s="102">
        <f t="shared" si="16"/>
        <v>40250</v>
      </c>
      <c r="AB1060" s="91"/>
      <c r="AC1060" s="91"/>
      <c r="AD1060" s="91"/>
      <c r="AE1060" s="91"/>
      <c r="AF1060" s="91"/>
      <c r="AG1060" s="91"/>
      <c r="AH1060" s="91"/>
      <c r="AI1060" s="91"/>
      <c r="AJ1060" s="91"/>
      <c r="AK1060" s="91"/>
      <c r="AL1060" s="91"/>
      <c r="AM1060" s="91"/>
      <c r="AN1060" s="91"/>
      <c r="AO1060" s="91"/>
      <c r="AP1060" s="91"/>
      <c r="AQ1060" s="91"/>
      <c r="AR1060" s="91"/>
      <c r="AS1060" s="91"/>
      <c r="AT1060" s="91"/>
      <c r="AU1060" s="91"/>
      <c r="AV1060" s="91"/>
      <c r="AW1060" s="91"/>
      <c r="AX1060" s="91"/>
      <c r="AY1060" s="91"/>
      <c r="AZ1060" s="91"/>
      <c r="BA1060" s="91"/>
      <c r="BB1060" s="91"/>
      <c r="BC1060" s="91"/>
      <c r="BD1060" s="91"/>
      <c r="BE1060" s="91"/>
      <c r="BF1060" s="91"/>
      <c r="BG1060" s="91"/>
    </row>
    <row r="1061" spans="1:59" ht="15.6" x14ac:dyDescent="0.3">
      <c r="A1061" s="99" t="s">
        <v>77</v>
      </c>
      <c r="B1061" s="100" t="str">
        <f>VLOOKUP(A1061,'CENTROS DE COSTOS'!A:D,2,0)</f>
        <v>0036-0003</v>
      </c>
      <c r="C1061" s="100" t="str">
        <f>VLOOKUP(A1061,'CENTROS DE COSTOS'!A:D,3,0)</f>
        <v>Wompi Suroccidente</v>
      </c>
      <c r="D1061" s="99">
        <v>76364</v>
      </c>
      <c r="E1061" s="99">
        <v>3124531</v>
      </c>
      <c r="F1061" s="99">
        <v>64310</v>
      </c>
      <c r="G1061" s="100" t="s">
        <v>33</v>
      </c>
      <c r="H1061" s="99" t="s">
        <v>1101</v>
      </c>
      <c r="I1061" s="99" t="s">
        <v>1119</v>
      </c>
      <c r="J1061" s="99" t="s">
        <v>6487</v>
      </c>
      <c r="K1061" s="100" t="s">
        <v>1170</v>
      </c>
      <c r="L1061" s="99" t="s">
        <v>8091</v>
      </c>
      <c r="M1061" s="101">
        <v>46002.333333333343</v>
      </c>
      <c r="N1061" s="101">
        <v>46006.477777777778</v>
      </c>
      <c r="O1061" s="100" t="s">
        <v>35</v>
      </c>
      <c r="P1061" s="100" t="s">
        <v>35</v>
      </c>
      <c r="Q1061" s="99" t="s">
        <v>1414</v>
      </c>
      <c r="R1061" s="99" t="s">
        <v>1415</v>
      </c>
      <c r="S1061" s="99" t="s">
        <v>10165</v>
      </c>
      <c r="T1061" s="99" t="s">
        <v>1416</v>
      </c>
      <c r="U1061" s="99" t="s">
        <v>1840</v>
      </c>
      <c r="V1061" s="100" t="str">
        <f>VLOOKUP(D1061,TIPOLOGIA!A:F,5,0)</f>
        <v>INTERMEDIA</v>
      </c>
      <c r="W1061" s="100" t="str">
        <f>VLOOKUP(D1061,TIPOLOGIA!A:F,6,0)</f>
        <v>TERRESTRE</v>
      </c>
      <c r="X1061" s="99" t="s">
        <v>11196</v>
      </c>
      <c r="Y1061" s="99">
        <v>1</v>
      </c>
      <c r="Z1061" s="102">
        <f>IF(T1061="SOPORTE_TELEFÓNICO",'TARIFAS 2025'!$B$14,IF(V1061="PRINCIPAL",'TARIFAS 2025'!$B$11,IF(V1061="INTERMEDIA",'TARIFAS 2025'!$C$11,IF(V1061="LEJANA",'TARIFAS 2025'!$D$11))))</f>
        <v>36351</v>
      </c>
      <c r="AA1061" s="102">
        <f t="shared" si="16"/>
        <v>36351</v>
      </c>
      <c r="AB1061" s="91"/>
      <c r="AC1061" s="91"/>
      <c r="AD1061" s="91"/>
      <c r="AE1061" s="91"/>
      <c r="AF1061" s="91"/>
      <c r="AG1061" s="91"/>
      <c r="AH1061" s="91"/>
      <c r="AI1061" s="91"/>
      <c r="AJ1061" s="91"/>
      <c r="AK1061" s="91"/>
      <c r="AL1061" s="91"/>
      <c r="AM1061" s="91"/>
      <c r="AN1061" s="91"/>
      <c r="AO1061" s="91"/>
      <c r="AP1061" s="91"/>
      <c r="AQ1061" s="91"/>
      <c r="AR1061" s="91"/>
      <c r="AS1061" s="91"/>
      <c r="AT1061" s="91"/>
      <c r="AU1061" s="91"/>
      <c r="AV1061" s="91"/>
      <c r="AW1061" s="91"/>
      <c r="AX1061" s="91"/>
      <c r="AY1061" s="91"/>
      <c r="AZ1061" s="91"/>
      <c r="BA1061" s="91"/>
      <c r="BB1061" s="91"/>
      <c r="BC1061" s="91"/>
      <c r="BD1061" s="91"/>
      <c r="BE1061" s="91"/>
      <c r="BF1061" s="91"/>
      <c r="BG1061" s="91"/>
    </row>
    <row r="1062" spans="1:59" ht="15.6" x14ac:dyDescent="0.3">
      <c r="A1062" s="99" t="s">
        <v>90</v>
      </c>
      <c r="B1062" s="100" t="str">
        <f>VLOOKUP(A1062,'CENTROS DE COSTOS'!A:D,2,0)</f>
        <v>0036-0006</v>
      </c>
      <c r="C1062" s="100" t="str">
        <f>VLOOKUP(A1062,'CENTROS DE COSTOS'!A:D,3,0)</f>
        <v>Wompi Oriente</v>
      </c>
      <c r="D1062" s="99">
        <v>41132</v>
      </c>
      <c r="E1062" s="99">
        <v>3126043</v>
      </c>
      <c r="F1062" s="99">
        <v>64280</v>
      </c>
      <c r="G1062" s="100" t="s">
        <v>33</v>
      </c>
      <c r="H1062" s="99" t="s">
        <v>740</v>
      </c>
      <c r="I1062" s="99" t="s">
        <v>747</v>
      </c>
      <c r="J1062" s="99" t="s">
        <v>6488</v>
      </c>
      <c r="K1062" s="100" t="s">
        <v>1170</v>
      </c>
      <c r="L1062" s="99" t="s">
        <v>8092</v>
      </c>
      <c r="M1062" s="101">
        <v>46002.398611111108</v>
      </c>
      <c r="N1062" s="101">
        <v>46006.479166666657</v>
      </c>
      <c r="O1062" s="100" t="s">
        <v>35</v>
      </c>
      <c r="P1062" s="100" t="s">
        <v>35</v>
      </c>
      <c r="Q1062" s="99" t="s">
        <v>1414</v>
      </c>
      <c r="R1062" s="99" t="s">
        <v>1415</v>
      </c>
      <c r="S1062" s="99" t="s">
        <v>10166</v>
      </c>
      <c r="T1062" s="99" t="s">
        <v>1416</v>
      </c>
      <c r="U1062" s="99" t="s">
        <v>1847</v>
      </c>
      <c r="V1062" s="100" t="str">
        <f>VLOOKUP(D1062,TIPOLOGIA!A:F,5,0)</f>
        <v>INTERMEDIA</v>
      </c>
      <c r="W1062" s="100" t="str">
        <f>VLOOKUP(D1062,TIPOLOGIA!A:F,6,0)</f>
        <v>TERRESTRE</v>
      </c>
      <c r="X1062" s="99" t="s">
        <v>1532</v>
      </c>
      <c r="Y1062" s="99">
        <v>1</v>
      </c>
      <c r="Z1062" s="102">
        <f>IF(T1062="SOPORTE_TELEFÓNICO",'TARIFAS 2025'!$B$14,IF(V1062="PRINCIPAL",'TARIFAS 2025'!$B$11,IF(V1062="INTERMEDIA",'TARIFAS 2025'!$C$11,IF(V1062="LEJANA",'TARIFAS 2025'!$D$11))))</f>
        <v>36351</v>
      </c>
      <c r="AA1062" s="102">
        <f t="shared" si="16"/>
        <v>36351</v>
      </c>
      <c r="AB1062" s="91"/>
      <c r="AC1062" s="91"/>
      <c r="AD1062" s="91"/>
      <c r="AE1062" s="91"/>
      <c r="AF1062" s="91"/>
      <c r="AG1062" s="91"/>
      <c r="AH1062" s="91"/>
      <c r="AI1062" s="91"/>
      <c r="AJ1062" s="91"/>
      <c r="AK1062" s="91"/>
      <c r="AL1062" s="91"/>
      <c r="AM1062" s="91"/>
      <c r="AN1062" s="91"/>
      <c r="AO1062" s="91"/>
      <c r="AP1062" s="93"/>
      <c r="AQ1062" s="91"/>
      <c r="AR1062" s="91"/>
      <c r="AS1062" s="91"/>
      <c r="AT1062" s="91"/>
      <c r="AU1062" s="91"/>
      <c r="AV1062" s="91"/>
      <c r="AW1062" s="91"/>
      <c r="AX1062" s="91"/>
      <c r="AY1062" s="91"/>
      <c r="AZ1062" s="91"/>
      <c r="BA1062" s="91"/>
      <c r="BB1062" s="91"/>
      <c r="BC1062" s="91"/>
      <c r="BD1062" s="91"/>
      <c r="BE1062" s="91"/>
      <c r="BF1062" s="91"/>
      <c r="BG1062" s="91"/>
    </row>
    <row r="1063" spans="1:59" ht="15.6" x14ac:dyDescent="0.3">
      <c r="A1063" s="99" t="s">
        <v>81</v>
      </c>
      <c r="B1063" s="100" t="str">
        <f>VLOOKUP(A1063,'CENTROS DE COSTOS'!A:D,2,0)</f>
        <v>0036-0007</v>
      </c>
      <c r="C1063" s="100" t="str">
        <f>VLOOKUP(A1063,'CENTROS DE COSTOS'!A:D,3,0)</f>
        <v>Wompi Santander</v>
      </c>
      <c r="D1063" s="99">
        <v>54001</v>
      </c>
      <c r="E1063" s="99">
        <v>3128948</v>
      </c>
      <c r="F1063" s="99">
        <v>74421</v>
      </c>
      <c r="G1063" s="100" t="s">
        <v>33</v>
      </c>
      <c r="H1063" s="99" t="s">
        <v>891</v>
      </c>
      <c r="I1063" s="99" t="s">
        <v>81</v>
      </c>
      <c r="J1063" s="99" t="s">
        <v>6489</v>
      </c>
      <c r="K1063" s="100" t="s">
        <v>1170</v>
      </c>
      <c r="L1063" s="99" t="s">
        <v>8093</v>
      </c>
      <c r="M1063" s="101">
        <v>46002.659722222219</v>
      </c>
      <c r="N1063" s="101">
        <v>46006.479861111111</v>
      </c>
      <c r="O1063" s="100" t="s">
        <v>35</v>
      </c>
      <c r="P1063" s="100" t="s">
        <v>35</v>
      </c>
      <c r="Q1063" s="99" t="s">
        <v>1414</v>
      </c>
      <c r="R1063" s="99" t="s">
        <v>1415</v>
      </c>
      <c r="S1063" s="99" t="s">
        <v>10167</v>
      </c>
      <c r="T1063" s="99" t="s">
        <v>1172</v>
      </c>
      <c r="U1063" s="99" t="s">
        <v>1840</v>
      </c>
      <c r="V1063" s="100" t="str">
        <f>VLOOKUP(D1063,TIPOLOGIA!A:F,5,0)</f>
        <v>PRINCIPAL</v>
      </c>
      <c r="W1063" s="100" t="str">
        <f>VLOOKUP(D1063,TIPOLOGIA!A:F,6,0)</f>
        <v>TERRESTRE</v>
      </c>
      <c r="X1063" s="99" t="s">
        <v>1199</v>
      </c>
      <c r="Y1063" s="99">
        <v>1</v>
      </c>
      <c r="Z1063" s="102">
        <f>IF(T1063="SOPORTE_TELEFÓNICO",'TARIFAS 2025'!$B$14,IF(V1063="PRINCIPAL",'TARIFAS 2025'!$B$11,IF(V1063="INTERMEDIA",'TARIFAS 2025'!$C$11,IF(V1063="LEJANA",'TARIFAS 2025'!$D$11))))</f>
        <v>31419</v>
      </c>
      <c r="AA1063" s="102">
        <f t="shared" si="16"/>
        <v>31419</v>
      </c>
      <c r="AB1063" s="91"/>
      <c r="AC1063" s="91"/>
      <c r="AD1063" s="91"/>
      <c r="AE1063" s="91"/>
      <c r="AF1063" s="91"/>
      <c r="AG1063" s="91"/>
      <c r="AH1063" s="91"/>
      <c r="AI1063" s="91"/>
      <c r="AJ1063" s="91"/>
      <c r="AK1063" s="91"/>
      <c r="AL1063" s="91"/>
      <c r="AM1063" s="91"/>
      <c r="AN1063" s="91"/>
      <c r="AO1063" s="91"/>
      <c r="AP1063" s="91"/>
      <c r="AQ1063" s="91"/>
      <c r="AR1063" s="91"/>
      <c r="AS1063" s="91"/>
      <c r="AT1063" s="91"/>
      <c r="AU1063" s="91"/>
      <c r="AV1063" s="91"/>
      <c r="AW1063" s="91"/>
      <c r="AX1063" s="91"/>
      <c r="AY1063" s="91"/>
      <c r="AZ1063" s="91"/>
      <c r="BA1063" s="91"/>
      <c r="BB1063" s="91"/>
      <c r="BC1063" s="91"/>
      <c r="BD1063" s="91"/>
      <c r="BE1063" s="91"/>
      <c r="BF1063" s="91"/>
      <c r="BG1063" s="91"/>
    </row>
    <row r="1064" spans="1:59" ht="15.6" x14ac:dyDescent="0.3">
      <c r="A1064" s="99" t="s">
        <v>77</v>
      </c>
      <c r="B1064" s="100" t="str">
        <f>VLOOKUP(A1064,'CENTROS DE COSTOS'!A:D,2,0)</f>
        <v>0036-0003</v>
      </c>
      <c r="C1064" s="100" t="str">
        <f>VLOOKUP(A1064,'CENTROS DE COSTOS'!A:D,3,0)</f>
        <v>Wompi Suroccidente</v>
      </c>
      <c r="D1064" s="99">
        <v>76364</v>
      </c>
      <c r="E1064" s="99">
        <v>3126537</v>
      </c>
      <c r="F1064" s="99">
        <v>38513</v>
      </c>
      <c r="G1064" s="100" t="s">
        <v>33</v>
      </c>
      <c r="H1064" s="99" t="s">
        <v>1101</v>
      </c>
      <c r="I1064" s="99" t="s">
        <v>1119</v>
      </c>
      <c r="J1064" s="99" t="s">
        <v>3757</v>
      </c>
      <c r="K1064" s="100" t="s">
        <v>1170</v>
      </c>
      <c r="L1064" s="99" t="s">
        <v>8094</v>
      </c>
      <c r="M1064" s="101">
        <v>46002.431944444441</v>
      </c>
      <c r="N1064" s="101">
        <v>46006.480555555558</v>
      </c>
      <c r="O1064" s="100" t="s">
        <v>35</v>
      </c>
      <c r="P1064" s="100" t="s">
        <v>35</v>
      </c>
      <c r="Q1064" s="99" t="s">
        <v>1414</v>
      </c>
      <c r="R1064" s="99" t="s">
        <v>1415</v>
      </c>
      <c r="S1064" s="99" t="s">
        <v>10168</v>
      </c>
      <c r="T1064" s="99" t="s">
        <v>1416</v>
      </c>
      <c r="U1064" s="99" t="s">
        <v>1848</v>
      </c>
      <c r="V1064" s="100" t="str">
        <f>VLOOKUP(D1064,TIPOLOGIA!A:F,5,0)</f>
        <v>INTERMEDIA</v>
      </c>
      <c r="W1064" s="100" t="str">
        <f>VLOOKUP(D1064,TIPOLOGIA!A:F,6,0)</f>
        <v>TERRESTRE</v>
      </c>
      <c r="X1064" s="99" t="s">
        <v>1532</v>
      </c>
      <c r="Y1064" s="99">
        <v>1</v>
      </c>
      <c r="Z1064" s="102">
        <f>IF(T1064="SOPORTE_TELEFÓNICO",'TARIFAS 2025'!$B$14,IF(V1064="PRINCIPAL",'TARIFAS 2025'!$B$11,IF(V1064="INTERMEDIA",'TARIFAS 2025'!$C$11,IF(V1064="LEJANA",'TARIFAS 2025'!$D$11))))</f>
        <v>36351</v>
      </c>
      <c r="AA1064" s="102">
        <f t="shared" si="16"/>
        <v>36351</v>
      </c>
      <c r="AB1064" s="91"/>
      <c r="AC1064" s="91"/>
      <c r="AD1064" s="91"/>
      <c r="AE1064" s="91"/>
      <c r="AF1064" s="91"/>
      <c r="AG1064" s="91"/>
      <c r="AH1064" s="91"/>
      <c r="AI1064" s="91"/>
      <c r="AJ1064" s="91"/>
      <c r="AK1064" s="91"/>
      <c r="AL1064" s="91"/>
      <c r="AM1064" s="91"/>
      <c r="AN1064" s="91"/>
      <c r="AO1064" s="91"/>
      <c r="AP1064" s="91"/>
      <c r="AQ1064" s="91"/>
      <c r="AR1064" s="91"/>
      <c r="AS1064" s="91"/>
      <c r="AT1064" s="91"/>
      <c r="AU1064" s="91"/>
      <c r="AV1064" s="91"/>
      <c r="AW1064" s="91"/>
      <c r="AX1064" s="91"/>
      <c r="AY1064" s="91"/>
      <c r="AZ1064" s="91"/>
      <c r="BA1064" s="91"/>
      <c r="BB1064" s="91"/>
      <c r="BC1064" s="91"/>
      <c r="BD1064" s="91"/>
      <c r="BE1064" s="91"/>
      <c r="BF1064" s="91"/>
      <c r="BG1064" s="91"/>
    </row>
    <row r="1065" spans="1:59" ht="15.6" x14ac:dyDescent="0.3">
      <c r="A1065" s="99" t="s">
        <v>71</v>
      </c>
      <c r="B1065" s="100" t="str">
        <f>VLOOKUP(A1065,'CENTROS DE COSTOS'!A:D,2,0)</f>
        <v>0036-0004</v>
      </c>
      <c r="C1065" s="100" t="str">
        <f>VLOOKUP(A1065,'CENTROS DE COSTOS'!A:D,3,0)</f>
        <v>Wompi Centro</v>
      </c>
      <c r="D1065" s="99">
        <v>11001</v>
      </c>
      <c r="E1065" s="99">
        <v>3118761</v>
      </c>
      <c r="F1065" s="99">
        <v>40676</v>
      </c>
      <c r="G1065" s="100" t="s">
        <v>33</v>
      </c>
      <c r="H1065" s="99" t="s">
        <v>618</v>
      </c>
      <c r="I1065" s="99" t="s">
        <v>71</v>
      </c>
      <c r="J1065" s="99" t="s">
        <v>6490</v>
      </c>
      <c r="K1065" s="100" t="s">
        <v>1170</v>
      </c>
      <c r="L1065" s="99" t="s">
        <v>8095</v>
      </c>
      <c r="M1065" s="101">
        <v>46001.333333333343</v>
      </c>
      <c r="N1065" s="101">
        <v>46006.481944444437</v>
      </c>
      <c r="O1065" s="100" t="s">
        <v>35</v>
      </c>
      <c r="P1065" s="100" t="s">
        <v>35</v>
      </c>
      <c r="Q1065" s="99" t="s">
        <v>1414</v>
      </c>
      <c r="R1065" s="99" t="s">
        <v>1415</v>
      </c>
      <c r="S1065" s="99" t="s">
        <v>10169</v>
      </c>
      <c r="T1065" s="99" t="s">
        <v>1172</v>
      </c>
      <c r="U1065" s="99" t="s">
        <v>1844</v>
      </c>
      <c r="V1065" s="100" t="str">
        <f>VLOOKUP(D1065,TIPOLOGIA!A:F,5,0)</f>
        <v>PRINCIPAL</v>
      </c>
      <c r="W1065" s="100" t="str">
        <f>VLOOKUP(D1065,TIPOLOGIA!A:F,6,0)</f>
        <v>TERRESTRE</v>
      </c>
      <c r="X1065" s="99" t="s">
        <v>1191</v>
      </c>
      <c r="Y1065" s="99">
        <v>1</v>
      </c>
      <c r="Z1065" s="102">
        <f>IF(T1065="SOPORTE_TELEFÓNICO",'TARIFAS 2025'!$B$14,IF(V1065="PRINCIPAL",'TARIFAS 2025'!$B$11,IF(V1065="INTERMEDIA",'TARIFAS 2025'!$C$11,IF(V1065="LEJANA",'TARIFAS 2025'!$D$11))))</f>
        <v>31419</v>
      </c>
      <c r="AA1065" s="102">
        <f t="shared" si="16"/>
        <v>31419</v>
      </c>
      <c r="AB1065" s="91"/>
      <c r="AC1065" s="91"/>
      <c r="AD1065" s="91"/>
      <c r="AE1065" s="91"/>
      <c r="AF1065" s="91"/>
      <c r="AG1065" s="91"/>
      <c r="AH1065" s="91"/>
      <c r="AI1065" s="91"/>
      <c r="AJ1065" s="91"/>
      <c r="AK1065" s="91"/>
      <c r="AL1065" s="91"/>
      <c r="AM1065" s="91"/>
      <c r="AN1065" s="91"/>
      <c r="AO1065" s="91"/>
      <c r="AP1065" s="91"/>
      <c r="AQ1065" s="91"/>
      <c r="AR1065" s="91"/>
      <c r="AS1065" s="91"/>
      <c r="AT1065" s="91"/>
      <c r="AU1065" s="91"/>
      <c r="AV1065" s="91"/>
      <c r="AW1065" s="91"/>
      <c r="AX1065" s="91"/>
      <c r="AY1065" s="91"/>
      <c r="AZ1065" s="91"/>
      <c r="BA1065" s="91"/>
      <c r="BB1065" s="91"/>
      <c r="BC1065" s="91"/>
      <c r="BD1065" s="91"/>
      <c r="BE1065" s="91"/>
      <c r="BF1065" s="91"/>
      <c r="BG1065" s="91"/>
    </row>
    <row r="1066" spans="1:59" ht="15.6" x14ac:dyDescent="0.3">
      <c r="A1066" s="99" t="s">
        <v>90</v>
      </c>
      <c r="B1066" s="100" t="str">
        <f>VLOOKUP(A1066,'CENTROS DE COSTOS'!A:D,2,0)</f>
        <v>0036-0006</v>
      </c>
      <c r="C1066" s="100" t="str">
        <f>VLOOKUP(A1066,'CENTROS DE COSTOS'!A:D,3,0)</f>
        <v>Wompi Oriente</v>
      </c>
      <c r="D1066" s="99">
        <v>41020</v>
      </c>
      <c r="E1066" s="99">
        <v>3127680</v>
      </c>
      <c r="F1066" s="99">
        <v>75799</v>
      </c>
      <c r="G1066" s="100" t="s">
        <v>33</v>
      </c>
      <c r="H1066" s="99" t="s">
        <v>740</v>
      </c>
      <c r="I1066" s="99" t="s">
        <v>744</v>
      </c>
      <c r="J1066" s="99" t="s">
        <v>6491</v>
      </c>
      <c r="K1066" s="100" t="s">
        <v>1170</v>
      </c>
      <c r="L1066" s="99" t="s">
        <v>8096</v>
      </c>
      <c r="M1066" s="101">
        <v>46002.569444444453</v>
      </c>
      <c r="N1066" s="101">
        <v>46006.482638888891</v>
      </c>
      <c r="O1066" s="100" t="s">
        <v>35</v>
      </c>
      <c r="P1066" s="100" t="s">
        <v>35</v>
      </c>
      <c r="Q1066" s="99" t="s">
        <v>1414</v>
      </c>
      <c r="R1066" s="99" t="s">
        <v>1415</v>
      </c>
      <c r="S1066" s="99" t="s">
        <v>10170</v>
      </c>
      <c r="T1066" s="99" t="s">
        <v>1416</v>
      </c>
      <c r="U1066" s="99" t="s">
        <v>1847</v>
      </c>
      <c r="V1066" s="100" t="str">
        <f>VLOOKUP(D1066,TIPOLOGIA!A:F,5,0)</f>
        <v>INTERMEDIA</v>
      </c>
      <c r="W1066" s="100" t="str">
        <f>VLOOKUP(D1066,TIPOLOGIA!A:F,6,0)</f>
        <v>TERRESTRE</v>
      </c>
      <c r="X1066" s="99" t="s">
        <v>2257</v>
      </c>
      <c r="Y1066" s="99">
        <v>1</v>
      </c>
      <c r="Z1066" s="102">
        <f>IF(T1066="SOPORTE_TELEFÓNICO",'TARIFAS 2025'!$B$14,IF(V1066="PRINCIPAL",'TARIFAS 2025'!$B$11,IF(V1066="INTERMEDIA",'TARIFAS 2025'!$C$11,IF(V1066="LEJANA",'TARIFAS 2025'!$D$11))))</f>
        <v>36351</v>
      </c>
      <c r="AA1066" s="102">
        <f t="shared" si="16"/>
        <v>36351</v>
      </c>
      <c r="AB1066" s="91"/>
      <c r="AC1066" s="91"/>
      <c r="AD1066" s="91"/>
      <c r="AE1066" s="91"/>
      <c r="AF1066" s="91"/>
      <c r="AG1066" s="91"/>
      <c r="AH1066" s="91"/>
      <c r="AI1066" s="91"/>
      <c r="AJ1066" s="91"/>
      <c r="AK1066" s="91"/>
      <c r="AL1066" s="91"/>
      <c r="AM1066" s="91"/>
      <c r="AN1066" s="91"/>
      <c r="AO1066" s="91"/>
      <c r="AP1066" s="91"/>
      <c r="AQ1066" s="91"/>
      <c r="AR1066" s="91"/>
      <c r="AS1066" s="91"/>
      <c r="AT1066" s="91"/>
      <c r="AU1066" s="91"/>
      <c r="AV1066" s="91"/>
      <c r="AW1066" s="91"/>
      <c r="AX1066" s="91"/>
      <c r="AY1066" s="91"/>
      <c r="AZ1066" s="91"/>
      <c r="BA1066" s="91"/>
      <c r="BB1066" s="91"/>
      <c r="BC1066" s="91"/>
      <c r="BD1066" s="91"/>
      <c r="BE1066" s="91"/>
      <c r="BF1066" s="91"/>
      <c r="BG1066" s="91"/>
    </row>
    <row r="1067" spans="1:59" ht="15.6" x14ac:dyDescent="0.3">
      <c r="A1067" s="99" t="s">
        <v>77</v>
      </c>
      <c r="B1067" s="100" t="str">
        <f>VLOOKUP(A1067,'CENTROS DE COSTOS'!A:D,2,0)</f>
        <v>0036-0003</v>
      </c>
      <c r="C1067" s="100" t="str">
        <f>VLOOKUP(A1067,'CENTROS DE COSTOS'!A:D,3,0)</f>
        <v>Wompi Suroccidente</v>
      </c>
      <c r="D1067" s="99">
        <v>76001</v>
      </c>
      <c r="E1067" s="99">
        <v>3132996</v>
      </c>
      <c r="F1067" s="99">
        <v>81275</v>
      </c>
      <c r="G1067" s="100" t="s">
        <v>33</v>
      </c>
      <c r="H1067" s="99" t="s">
        <v>1101</v>
      </c>
      <c r="I1067" s="99" t="s">
        <v>77</v>
      </c>
      <c r="J1067" s="99" t="s">
        <v>6438</v>
      </c>
      <c r="K1067" s="100" t="s">
        <v>1170</v>
      </c>
      <c r="L1067" s="99" t="s">
        <v>8097</v>
      </c>
      <c r="M1067" s="101">
        <v>46003.645833333343</v>
      </c>
      <c r="N1067" s="101">
        <v>46006.48333333333</v>
      </c>
      <c r="O1067" s="100" t="s">
        <v>35</v>
      </c>
      <c r="P1067" s="100" t="s">
        <v>35</v>
      </c>
      <c r="Q1067" s="99" t="s">
        <v>1414</v>
      </c>
      <c r="R1067" s="99" t="s">
        <v>1415</v>
      </c>
      <c r="S1067" s="99" t="s">
        <v>10171</v>
      </c>
      <c r="T1067" s="99" t="s">
        <v>1172</v>
      </c>
      <c r="U1067" s="99" t="s">
        <v>1843</v>
      </c>
      <c r="V1067" s="100" t="str">
        <f>VLOOKUP(D1067,TIPOLOGIA!A:F,5,0)</f>
        <v>PRINCIPAL</v>
      </c>
      <c r="W1067" s="100" t="str">
        <f>VLOOKUP(D1067,TIPOLOGIA!A:F,6,0)</f>
        <v>TERRESTRE</v>
      </c>
      <c r="X1067" s="99" t="s">
        <v>1260</v>
      </c>
      <c r="Y1067" s="99">
        <v>1</v>
      </c>
      <c r="Z1067" s="102">
        <f>IF(T1067="SOPORTE_TELEFÓNICO",'TARIFAS 2025'!$B$14,IF(V1067="PRINCIPAL",'TARIFAS 2025'!$B$11,IF(V1067="INTERMEDIA",'TARIFAS 2025'!$C$11,IF(V1067="LEJANA",'TARIFAS 2025'!$D$11))))</f>
        <v>31419</v>
      </c>
      <c r="AA1067" s="102">
        <f t="shared" si="16"/>
        <v>31419</v>
      </c>
      <c r="AB1067" s="91"/>
      <c r="AC1067" s="91"/>
      <c r="AD1067" s="91"/>
      <c r="AE1067" s="91"/>
      <c r="AF1067" s="91"/>
      <c r="AG1067" s="91"/>
      <c r="AH1067" s="91"/>
      <c r="AI1067" s="91"/>
      <c r="AJ1067" s="91"/>
      <c r="AK1067" s="91"/>
      <c r="AL1067" s="91"/>
      <c r="AM1067" s="91"/>
      <c r="AN1067" s="91"/>
      <c r="AO1067" s="91"/>
      <c r="AP1067" s="91"/>
      <c r="AQ1067" s="91"/>
      <c r="AR1067" s="91"/>
      <c r="AS1067" s="91"/>
      <c r="AT1067" s="91"/>
      <c r="AU1067" s="91"/>
      <c r="AV1067" s="91"/>
      <c r="AW1067" s="91"/>
      <c r="AX1067" s="91"/>
      <c r="AY1067" s="91"/>
      <c r="AZ1067" s="91"/>
      <c r="BA1067" s="91"/>
      <c r="BB1067" s="91"/>
      <c r="BC1067" s="91"/>
      <c r="BD1067" s="91"/>
      <c r="BE1067" s="91"/>
      <c r="BF1067" s="91"/>
      <c r="BG1067" s="91"/>
    </row>
    <row r="1068" spans="1:59" ht="15.6" x14ac:dyDescent="0.3">
      <c r="A1068" s="99" t="s">
        <v>90</v>
      </c>
      <c r="B1068" s="100" t="str">
        <f>VLOOKUP(A1068,'CENTROS DE COSTOS'!A:D,2,0)</f>
        <v>0036-0006</v>
      </c>
      <c r="C1068" s="100" t="str">
        <f>VLOOKUP(A1068,'CENTROS DE COSTOS'!A:D,3,0)</f>
        <v>Wompi Oriente</v>
      </c>
      <c r="D1068" s="99">
        <v>41132</v>
      </c>
      <c r="E1068" s="99">
        <v>3128417</v>
      </c>
      <c r="F1068" s="99">
        <v>74766</v>
      </c>
      <c r="G1068" s="100" t="s">
        <v>33</v>
      </c>
      <c r="H1068" s="99" t="s">
        <v>740</v>
      </c>
      <c r="I1068" s="99" t="s">
        <v>747</v>
      </c>
      <c r="J1068" s="99" t="s">
        <v>1959</v>
      </c>
      <c r="K1068" s="100" t="s">
        <v>1170</v>
      </c>
      <c r="L1068" s="99" t="s">
        <v>8098</v>
      </c>
      <c r="M1068" s="101">
        <v>46002.615972222222</v>
      </c>
      <c r="N1068" s="101">
        <v>46006.484027777777</v>
      </c>
      <c r="O1068" s="100" t="s">
        <v>35</v>
      </c>
      <c r="P1068" s="100" t="s">
        <v>35</v>
      </c>
      <c r="Q1068" s="99" t="s">
        <v>1414</v>
      </c>
      <c r="R1068" s="99" t="s">
        <v>1415</v>
      </c>
      <c r="S1068" s="99" t="s">
        <v>10172</v>
      </c>
      <c r="T1068" s="99" t="s">
        <v>1416</v>
      </c>
      <c r="U1068" s="99" t="s">
        <v>1847</v>
      </c>
      <c r="V1068" s="100" t="str">
        <f>VLOOKUP(D1068,TIPOLOGIA!A:F,5,0)</f>
        <v>INTERMEDIA</v>
      </c>
      <c r="W1068" s="100" t="str">
        <f>VLOOKUP(D1068,TIPOLOGIA!A:F,6,0)</f>
        <v>TERRESTRE</v>
      </c>
      <c r="X1068" s="99" t="s">
        <v>1464</v>
      </c>
      <c r="Y1068" s="99">
        <v>1</v>
      </c>
      <c r="Z1068" s="102">
        <f>IF(T1068="SOPORTE_TELEFÓNICO",'TARIFAS 2025'!$B$14,IF(V1068="PRINCIPAL",'TARIFAS 2025'!$B$11,IF(V1068="INTERMEDIA",'TARIFAS 2025'!$C$11,IF(V1068="LEJANA",'TARIFAS 2025'!$D$11))))</f>
        <v>36351</v>
      </c>
      <c r="AA1068" s="102">
        <f t="shared" si="16"/>
        <v>36351</v>
      </c>
      <c r="AB1068" s="91"/>
      <c r="AC1068" s="91"/>
      <c r="AD1068" s="91"/>
      <c r="AE1068" s="91"/>
      <c r="AF1068" s="91"/>
      <c r="AG1068" s="91"/>
      <c r="AH1068" s="91"/>
      <c r="AI1068" s="91"/>
      <c r="AJ1068" s="91"/>
      <c r="AK1068" s="91"/>
      <c r="AL1068" s="91"/>
      <c r="AM1068" s="91"/>
      <c r="AN1068" s="91"/>
      <c r="AO1068" s="91"/>
      <c r="AP1068" s="91"/>
      <c r="AQ1068" s="91"/>
      <c r="AR1068" s="91"/>
      <c r="AS1068" s="91"/>
      <c r="AT1068" s="91"/>
      <c r="AU1068" s="91"/>
      <c r="AV1068" s="91"/>
      <c r="AW1068" s="91"/>
      <c r="AX1068" s="91"/>
      <c r="AY1068" s="91"/>
      <c r="AZ1068" s="91"/>
      <c r="BA1068" s="91"/>
      <c r="BB1068" s="91"/>
      <c r="BC1068" s="91"/>
      <c r="BD1068" s="91"/>
      <c r="BE1068" s="91"/>
      <c r="BF1068" s="91"/>
      <c r="BG1068" s="91"/>
    </row>
    <row r="1069" spans="1:59" ht="15.6" x14ac:dyDescent="0.3">
      <c r="A1069" s="99" t="s">
        <v>71</v>
      </c>
      <c r="B1069" s="100" t="str">
        <f>VLOOKUP(A1069,'CENTROS DE COSTOS'!A:D,2,0)</f>
        <v>0036-0004</v>
      </c>
      <c r="C1069" s="100" t="str">
        <f>VLOOKUP(A1069,'CENTROS DE COSTOS'!A:D,3,0)</f>
        <v>Wompi Centro</v>
      </c>
      <c r="D1069" s="99">
        <v>25878</v>
      </c>
      <c r="E1069" s="99">
        <v>3131839</v>
      </c>
      <c r="F1069" s="99">
        <v>76808</v>
      </c>
      <c r="G1069" s="100" t="s">
        <v>33</v>
      </c>
      <c r="H1069" s="99" t="s">
        <v>618</v>
      </c>
      <c r="I1069" s="99" t="s">
        <v>724</v>
      </c>
      <c r="J1069" s="99" t="s">
        <v>1797</v>
      </c>
      <c r="K1069" s="100" t="s">
        <v>1170</v>
      </c>
      <c r="L1069" s="99" t="s">
        <v>8099</v>
      </c>
      <c r="M1069" s="101">
        <v>46003.462500000001</v>
      </c>
      <c r="N1069" s="101">
        <v>46006.484722222223</v>
      </c>
      <c r="O1069" s="100" t="s">
        <v>35</v>
      </c>
      <c r="P1069" s="100" t="s">
        <v>35</v>
      </c>
      <c r="Q1069" s="99" t="s">
        <v>1414</v>
      </c>
      <c r="R1069" s="99" t="s">
        <v>1415</v>
      </c>
      <c r="S1069" s="99" t="s">
        <v>10173</v>
      </c>
      <c r="T1069" s="99" t="s">
        <v>1416</v>
      </c>
      <c r="U1069" s="99" t="s">
        <v>1846</v>
      </c>
      <c r="V1069" s="100" t="str">
        <f>VLOOKUP(D1069,TIPOLOGIA!A:F,5,0)</f>
        <v>LEJANA</v>
      </c>
      <c r="W1069" s="100" t="str">
        <f>VLOOKUP(D1069,TIPOLOGIA!A:F,6,0)</f>
        <v>TERRESTRE</v>
      </c>
      <c r="X1069" s="99" t="s">
        <v>1464</v>
      </c>
      <c r="Y1069" s="99">
        <v>1</v>
      </c>
      <c r="Z1069" s="102">
        <f>IF(T1069="SOPORTE_TELEFÓNICO",'TARIFAS 2025'!$B$14,IF(V1069="PRINCIPAL",'TARIFAS 2025'!$B$11,IF(V1069="INTERMEDIA",'TARIFAS 2025'!$C$11,IF(V1069="LEJANA",'TARIFAS 2025'!$D$11))))</f>
        <v>40250</v>
      </c>
      <c r="AA1069" s="102">
        <f t="shared" si="16"/>
        <v>40250</v>
      </c>
      <c r="AB1069" s="91"/>
      <c r="AC1069" s="91"/>
      <c r="AD1069" s="91"/>
      <c r="AE1069" s="91"/>
      <c r="AF1069" s="91"/>
      <c r="AG1069" s="91"/>
      <c r="AH1069" s="91"/>
      <c r="AI1069" s="91"/>
      <c r="AJ1069" s="91"/>
      <c r="AK1069" s="91"/>
      <c r="AL1069" s="91"/>
      <c r="AM1069" s="91"/>
      <c r="AN1069" s="91"/>
      <c r="AO1069" s="91"/>
      <c r="AP1069" s="91"/>
      <c r="AQ1069" s="91"/>
      <c r="AR1069" s="91"/>
      <c r="AS1069" s="91"/>
      <c r="AT1069" s="91"/>
      <c r="AU1069" s="91"/>
      <c r="AV1069" s="91"/>
      <c r="AW1069" s="91"/>
      <c r="AX1069" s="91"/>
      <c r="AY1069" s="91"/>
      <c r="AZ1069" s="91"/>
      <c r="BA1069" s="91"/>
      <c r="BB1069" s="91"/>
      <c r="BC1069" s="91"/>
      <c r="BD1069" s="91"/>
      <c r="BE1069" s="91"/>
      <c r="BF1069" s="91"/>
      <c r="BG1069" s="91"/>
    </row>
    <row r="1070" spans="1:59" ht="15.6" x14ac:dyDescent="0.3">
      <c r="A1070" s="99" t="s">
        <v>71</v>
      </c>
      <c r="B1070" s="100" t="str">
        <f>VLOOKUP(A1070,'CENTROS DE COSTOS'!A:D,2,0)</f>
        <v>0036-0004</v>
      </c>
      <c r="C1070" s="100" t="str">
        <f>VLOOKUP(A1070,'CENTROS DE COSTOS'!A:D,3,0)</f>
        <v>Wompi Centro</v>
      </c>
      <c r="D1070" s="99">
        <v>11001</v>
      </c>
      <c r="E1070" s="99">
        <v>3126977</v>
      </c>
      <c r="F1070" s="99">
        <v>60507</v>
      </c>
      <c r="G1070" s="100" t="s">
        <v>33</v>
      </c>
      <c r="H1070" s="99" t="s">
        <v>618</v>
      </c>
      <c r="I1070" s="99" t="s">
        <v>71</v>
      </c>
      <c r="J1070" s="99" t="s">
        <v>6492</v>
      </c>
      <c r="K1070" s="100" t="s">
        <v>1170</v>
      </c>
      <c r="L1070" s="99" t="s">
        <v>8100</v>
      </c>
      <c r="M1070" s="101">
        <v>46002.470833333333</v>
      </c>
      <c r="N1070" s="101">
        <v>46006.484722222223</v>
      </c>
      <c r="O1070" s="100" t="s">
        <v>35</v>
      </c>
      <c r="P1070" s="100" t="s">
        <v>35</v>
      </c>
      <c r="Q1070" s="99" t="s">
        <v>1414</v>
      </c>
      <c r="R1070" s="99" t="s">
        <v>1415</v>
      </c>
      <c r="S1070" s="99" t="s">
        <v>10174</v>
      </c>
      <c r="T1070" s="99" t="s">
        <v>1172</v>
      </c>
      <c r="U1070" s="99" t="s">
        <v>1844</v>
      </c>
      <c r="V1070" s="100" t="str">
        <f>VLOOKUP(D1070,TIPOLOGIA!A:F,5,0)</f>
        <v>PRINCIPAL</v>
      </c>
      <c r="W1070" s="100" t="str">
        <f>VLOOKUP(D1070,TIPOLOGIA!A:F,6,0)</f>
        <v>TERRESTRE</v>
      </c>
      <c r="X1070" s="99" t="s">
        <v>1854</v>
      </c>
      <c r="Y1070" s="99">
        <v>1</v>
      </c>
      <c r="Z1070" s="102">
        <f>IF(T1070="SOPORTE_TELEFÓNICO",'TARIFAS 2025'!$B$14,IF(V1070="PRINCIPAL",'TARIFAS 2025'!$B$11,IF(V1070="INTERMEDIA",'TARIFAS 2025'!$C$11,IF(V1070="LEJANA",'TARIFAS 2025'!$D$11))))</f>
        <v>31419</v>
      </c>
      <c r="AA1070" s="102">
        <f t="shared" si="16"/>
        <v>31419</v>
      </c>
      <c r="AB1070" s="91"/>
      <c r="AC1070" s="91"/>
      <c r="AD1070" s="91"/>
      <c r="AE1070" s="91"/>
      <c r="AF1070" s="91"/>
      <c r="AG1070" s="91"/>
      <c r="AH1070" s="91"/>
      <c r="AI1070" s="91"/>
      <c r="AJ1070" s="91"/>
      <c r="AK1070" s="91"/>
      <c r="AL1070" s="91"/>
      <c r="AM1070" s="91"/>
      <c r="AN1070" s="91"/>
      <c r="AO1070" s="91"/>
      <c r="AP1070" s="91"/>
      <c r="AQ1070" s="91"/>
      <c r="AR1070" s="91"/>
      <c r="AS1070" s="91"/>
      <c r="AT1070" s="91"/>
      <c r="AU1070" s="91"/>
      <c r="AV1070" s="91"/>
      <c r="AW1070" s="91"/>
      <c r="AX1070" s="91"/>
      <c r="AY1070" s="91"/>
      <c r="AZ1070" s="91"/>
      <c r="BA1070" s="91"/>
      <c r="BB1070" s="91"/>
      <c r="BC1070" s="91"/>
      <c r="BD1070" s="91"/>
      <c r="BE1070" s="91"/>
      <c r="BF1070" s="91"/>
      <c r="BG1070" s="91"/>
    </row>
    <row r="1071" spans="1:59" ht="15.6" x14ac:dyDescent="0.3">
      <c r="A1071" s="99" t="s">
        <v>71</v>
      </c>
      <c r="B1071" s="100" t="str">
        <f>VLOOKUP(A1071,'CENTROS DE COSTOS'!A:D,2,0)</f>
        <v>0036-0004</v>
      </c>
      <c r="C1071" s="100" t="str">
        <f>VLOOKUP(A1071,'CENTROS DE COSTOS'!A:D,3,0)</f>
        <v>Wompi Centro</v>
      </c>
      <c r="D1071" s="99">
        <v>11001</v>
      </c>
      <c r="E1071" s="99">
        <v>3126802</v>
      </c>
      <c r="F1071" s="99">
        <v>41525</v>
      </c>
      <c r="G1071" s="100" t="s">
        <v>33</v>
      </c>
      <c r="H1071" s="99" t="s">
        <v>618</v>
      </c>
      <c r="I1071" s="99" t="s">
        <v>71</v>
      </c>
      <c r="J1071" s="99" t="s">
        <v>1923</v>
      </c>
      <c r="K1071" s="100" t="s">
        <v>1170</v>
      </c>
      <c r="L1071" s="99" t="s">
        <v>8101</v>
      </c>
      <c r="M1071" s="101">
        <v>46002.445833333331</v>
      </c>
      <c r="N1071" s="101">
        <v>46006.486111111109</v>
      </c>
      <c r="O1071" s="100" t="s">
        <v>35</v>
      </c>
      <c r="P1071" s="100" t="s">
        <v>35</v>
      </c>
      <c r="Q1071" s="99" t="s">
        <v>1414</v>
      </c>
      <c r="R1071" s="99" t="s">
        <v>1415</v>
      </c>
      <c r="S1071" s="99" t="s">
        <v>10175</v>
      </c>
      <c r="T1071" s="99" t="s">
        <v>1172</v>
      </c>
      <c r="U1071" s="99" t="s">
        <v>1840</v>
      </c>
      <c r="V1071" s="100" t="str">
        <f>VLOOKUP(D1071,TIPOLOGIA!A:F,5,0)</f>
        <v>PRINCIPAL</v>
      </c>
      <c r="W1071" s="100" t="str">
        <f>VLOOKUP(D1071,TIPOLOGIA!A:F,6,0)</f>
        <v>TERRESTRE</v>
      </c>
      <c r="X1071" s="99" t="s">
        <v>1854</v>
      </c>
      <c r="Y1071" s="99">
        <v>1</v>
      </c>
      <c r="Z1071" s="102">
        <f>IF(T1071="SOPORTE_TELEFÓNICO",'TARIFAS 2025'!$B$14,IF(V1071="PRINCIPAL",'TARIFAS 2025'!$B$11,IF(V1071="INTERMEDIA",'TARIFAS 2025'!$C$11,IF(V1071="LEJANA",'TARIFAS 2025'!$D$11))))</f>
        <v>31419</v>
      </c>
      <c r="AA1071" s="102">
        <f t="shared" si="16"/>
        <v>31419</v>
      </c>
      <c r="AB1071" s="91"/>
      <c r="AC1071" s="91"/>
      <c r="AD1071" s="91"/>
      <c r="AE1071" s="91"/>
      <c r="AF1071" s="91"/>
      <c r="AG1071" s="91"/>
      <c r="AH1071" s="91"/>
      <c r="AI1071" s="91"/>
      <c r="AJ1071" s="91"/>
      <c r="AK1071" s="91"/>
      <c r="AL1071" s="91"/>
      <c r="AM1071" s="91"/>
      <c r="AN1071" s="91"/>
      <c r="AO1071" s="91"/>
      <c r="AP1071" s="91"/>
      <c r="AQ1071" s="91"/>
      <c r="AR1071" s="91"/>
      <c r="AS1071" s="91"/>
      <c r="AT1071" s="91"/>
      <c r="AU1071" s="91"/>
      <c r="AV1071" s="91"/>
      <c r="AW1071" s="91"/>
      <c r="AX1071" s="91"/>
      <c r="AY1071" s="91"/>
      <c r="AZ1071" s="91"/>
      <c r="BA1071" s="91"/>
      <c r="BB1071" s="91"/>
      <c r="BC1071" s="91"/>
      <c r="BD1071" s="91"/>
      <c r="BE1071" s="91"/>
      <c r="BF1071" s="91"/>
      <c r="BG1071" s="91"/>
    </row>
    <row r="1072" spans="1:59" ht="15.6" x14ac:dyDescent="0.3">
      <c r="A1072" s="99" t="s">
        <v>74</v>
      </c>
      <c r="B1072" s="100" t="str">
        <f>VLOOKUP(A1072,'CENTROS DE COSTOS'!A:D,2,0)</f>
        <v>0036-0007</v>
      </c>
      <c r="C1072" s="100" t="str">
        <f>VLOOKUP(A1072,'CENTROS DE COSTOS'!A:D,3,0)</f>
        <v>Wompi Santander</v>
      </c>
      <c r="D1072" s="99">
        <v>68001</v>
      </c>
      <c r="E1072" s="99">
        <v>3135303</v>
      </c>
      <c r="F1072" s="99">
        <v>80658</v>
      </c>
      <c r="G1072" s="100" t="s">
        <v>33</v>
      </c>
      <c r="H1072" s="99" t="s">
        <v>963</v>
      </c>
      <c r="I1072" s="99" t="s">
        <v>74</v>
      </c>
      <c r="J1072" s="99" t="s">
        <v>6493</v>
      </c>
      <c r="K1072" s="100" t="s">
        <v>1170</v>
      </c>
      <c r="L1072" s="99" t="s">
        <v>8102</v>
      </c>
      <c r="M1072" s="101">
        <v>46006.333333333343</v>
      </c>
      <c r="N1072" s="101">
        <v>46006.487500000003</v>
      </c>
      <c r="O1072" s="100" t="s">
        <v>35</v>
      </c>
      <c r="P1072" s="100" t="s">
        <v>35</v>
      </c>
      <c r="Q1072" s="99" t="s">
        <v>1414</v>
      </c>
      <c r="R1072" s="99" t="s">
        <v>1415</v>
      </c>
      <c r="S1072" s="99" t="s">
        <v>10176</v>
      </c>
      <c r="T1072" s="99" t="s">
        <v>1172</v>
      </c>
      <c r="U1072" s="99" t="s">
        <v>1840</v>
      </c>
      <c r="V1072" s="100" t="str">
        <f>VLOOKUP(D1072,TIPOLOGIA!A:F,5,0)</f>
        <v>PRINCIPAL</v>
      </c>
      <c r="W1072" s="100" t="str">
        <f>VLOOKUP(D1072,TIPOLOGIA!A:F,6,0)</f>
        <v>TERRESTRE</v>
      </c>
      <c r="X1072" s="99" t="s">
        <v>1178</v>
      </c>
      <c r="Y1072" s="99">
        <v>1</v>
      </c>
      <c r="Z1072" s="102">
        <f>IF(T1072="SOPORTE_TELEFÓNICO",'TARIFAS 2025'!$B$14,IF(V1072="PRINCIPAL",'TARIFAS 2025'!$B$11,IF(V1072="INTERMEDIA",'TARIFAS 2025'!$C$11,IF(V1072="LEJANA",'TARIFAS 2025'!$D$11))))</f>
        <v>31419</v>
      </c>
      <c r="AA1072" s="102">
        <f t="shared" si="16"/>
        <v>31419</v>
      </c>
      <c r="AB1072" s="91"/>
      <c r="AC1072" s="91"/>
      <c r="AD1072" s="91"/>
      <c r="AE1072" s="91"/>
      <c r="AF1072" s="91"/>
      <c r="AG1072" s="91"/>
      <c r="AH1072" s="91"/>
      <c r="AI1072" s="91"/>
      <c r="AJ1072" s="91"/>
      <c r="AK1072" s="91"/>
      <c r="AL1072" s="91"/>
      <c r="AM1072" s="91"/>
      <c r="AN1072" s="91"/>
      <c r="AO1072" s="91"/>
      <c r="AP1072" s="91"/>
      <c r="AQ1072" s="91"/>
      <c r="AR1072" s="91"/>
      <c r="AS1072" s="91"/>
      <c r="AT1072" s="91"/>
      <c r="AU1072" s="91"/>
      <c r="AV1072" s="91"/>
      <c r="AW1072" s="91"/>
      <c r="AX1072" s="91"/>
      <c r="AY1072" s="91"/>
      <c r="AZ1072" s="91"/>
      <c r="BA1072" s="91"/>
      <c r="BB1072" s="91"/>
      <c r="BC1072" s="91"/>
      <c r="BD1072" s="91"/>
      <c r="BE1072" s="91"/>
      <c r="BF1072" s="91"/>
      <c r="BG1072" s="91"/>
    </row>
    <row r="1073" spans="1:59" ht="15.6" x14ac:dyDescent="0.3">
      <c r="A1073" s="99" t="s">
        <v>74</v>
      </c>
      <c r="B1073" s="100" t="str">
        <f>VLOOKUP(A1073,'CENTROS DE COSTOS'!A:D,2,0)</f>
        <v>0036-0007</v>
      </c>
      <c r="C1073" s="100" t="str">
        <f>VLOOKUP(A1073,'CENTROS DE COSTOS'!A:D,3,0)</f>
        <v>Wompi Santander</v>
      </c>
      <c r="D1073" s="99">
        <v>68679</v>
      </c>
      <c r="E1073" s="99">
        <v>3106441</v>
      </c>
      <c r="F1073" s="99">
        <v>78438</v>
      </c>
      <c r="G1073" s="100" t="s">
        <v>33</v>
      </c>
      <c r="H1073" s="99" t="s">
        <v>963</v>
      </c>
      <c r="I1073" s="99" t="s">
        <v>1020</v>
      </c>
      <c r="J1073" s="99" t="s">
        <v>6494</v>
      </c>
      <c r="K1073" s="100" t="s">
        <v>1170</v>
      </c>
      <c r="L1073" s="99" t="s">
        <v>8103</v>
      </c>
      <c r="M1073" s="101">
        <v>45996.381249999999</v>
      </c>
      <c r="N1073" s="101">
        <v>46006.488194444442</v>
      </c>
      <c r="O1073" s="100" t="s">
        <v>35</v>
      </c>
      <c r="P1073" s="100" t="s">
        <v>35</v>
      </c>
      <c r="Q1073" s="99" t="s">
        <v>1414</v>
      </c>
      <c r="R1073" s="99" t="s">
        <v>1415</v>
      </c>
      <c r="S1073" s="99" t="s">
        <v>10177</v>
      </c>
      <c r="T1073" s="99" t="s">
        <v>1416</v>
      </c>
      <c r="U1073" s="99" t="s">
        <v>1847</v>
      </c>
      <c r="V1073" s="100" t="str">
        <f>VLOOKUP(D1073,TIPOLOGIA!A:F,5,0)</f>
        <v>INTERMEDIA</v>
      </c>
      <c r="W1073" s="100" t="str">
        <f>VLOOKUP(D1073,TIPOLOGIA!A:F,6,0)</f>
        <v>TERRESTRE</v>
      </c>
      <c r="X1073" s="99" t="s">
        <v>2255</v>
      </c>
      <c r="Y1073" s="99">
        <v>1</v>
      </c>
      <c r="Z1073" s="102">
        <f>IF(T1073="SOPORTE_TELEFÓNICO",'TARIFAS 2025'!$B$14,IF(V1073="PRINCIPAL",'TARIFAS 2025'!$B$11,IF(V1073="INTERMEDIA",'TARIFAS 2025'!$C$11,IF(V1073="LEJANA",'TARIFAS 2025'!$D$11))))</f>
        <v>36351</v>
      </c>
      <c r="AA1073" s="102">
        <f t="shared" ref="AA1073:AA1133" si="17">Z1073*Y1073</f>
        <v>36351</v>
      </c>
      <c r="AB1073" s="91"/>
      <c r="AC1073" s="91"/>
      <c r="AD1073" s="91"/>
      <c r="AE1073" s="91"/>
      <c r="AF1073" s="91"/>
      <c r="AG1073" s="91"/>
      <c r="AH1073" s="91"/>
      <c r="AI1073" s="91"/>
      <c r="AJ1073" s="91"/>
      <c r="AK1073" s="91"/>
      <c r="AL1073" s="91"/>
      <c r="AM1073" s="91"/>
      <c r="AN1073" s="91"/>
      <c r="AO1073" s="91"/>
      <c r="AP1073" s="91"/>
      <c r="AQ1073" s="91"/>
      <c r="AR1073" s="91"/>
      <c r="AS1073" s="91"/>
      <c r="AT1073" s="91"/>
      <c r="AU1073" s="91"/>
      <c r="AV1073" s="91"/>
      <c r="AW1073" s="91"/>
      <c r="AX1073" s="91"/>
      <c r="AY1073" s="91"/>
      <c r="AZ1073" s="91"/>
      <c r="BA1073" s="91"/>
      <c r="BB1073" s="91"/>
      <c r="BC1073" s="91"/>
      <c r="BD1073" s="91"/>
      <c r="BE1073" s="91"/>
      <c r="BF1073" s="91"/>
      <c r="BG1073" s="91"/>
    </row>
    <row r="1074" spans="1:59" ht="15.6" x14ac:dyDescent="0.3">
      <c r="A1074" s="99" t="s">
        <v>92</v>
      </c>
      <c r="B1074" s="100" t="str">
        <f>VLOOKUP(A1074,'CENTROS DE COSTOS'!A:D,2,0)</f>
        <v>0036-0002</v>
      </c>
      <c r="C1074" s="100" t="str">
        <f>VLOOKUP(A1074,'CENTROS DE COSTOS'!A:D,3,0)</f>
        <v>Wompi Eje Cafetero</v>
      </c>
      <c r="D1074" s="99">
        <v>76020</v>
      </c>
      <c r="E1074" s="99">
        <v>3111299</v>
      </c>
      <c r="F1074" s="99">
        <v>11696</v>
      </c>
      <c r="G1074" s="100" t="s">
        <v>33</v>
      </c>
      <c r="H1074" s="99" t="s">
        <v>1101</v>
      </c>
      <c r="I1074" s="99" t="s">
        <v>1102</v>
      </c>
      <c r="J1074" s="99" t="s">
        <v>1981</v>
      </c>
      <c r="K1074" s="100" t="s">
        <v>1170</v>
      </c>
      <c r="L1074" s="99" t="s">
        <v>8104</v>
      </c>
      <c r="M1074" s="101">
        <v>46000.333333333343</v>
      </c>
      <c r="N1074" s="101">
        <v>46006.490277777782</v>
      </c>
      <c r="O1074" s="100" t="s">
        <v>35</v>
      </c>
      <c r="P1074" s="100" t="s">
        <v>35</v>
      </c>
      <c r="Q1074" s="99" t="s">
        <v>1414</v>
      </c>
      <c r="R1074" s="99" t="s">
        <v>1415</v>
      </c>
      <c r="S1074" s="99" t="s">
        <v>10178</v>
      </c>
      <c r="T1074" s="99" t="s">
        <v>1416</v>
      </c>
      <c r="U1074" s="99" t="s">
        <v>1845</v>
      </c>
      <c r="V1074" s="100" t="str">
        <f>VLOOKUP(D1074,TIPOLOGIA!A:F,5,0)</f>
        <v>INTERMEDIA</v>
      </c>
      <c r="W1074" s="100" t="str">
        <f>VLOOKUP(D1074,TIPOLOGIA!A:F,6,0)</f>
        <v>TERRESTRE</v>
      </c>
      <c r="X1074" s="99" t="s">
        <v>1464</v>
      </c>
      <c r="Y1074" s="99">
        <v>1</v>
      </c>
      <c r="Z1074" s="102">
        <f>IF(T1074="SOPORTE_TELEFÓNICO",'TARIFAS 2025'!$B$14,IF(V1074="PRINCIPAL",'TARIFAS 2025'!$B$11,IF(V1074="INTERMEDIA",'TARIFAS 2025'!$C$11,IF(V1074="LEJANA",'TARIFAS 2025'!$D$11))))</f>
        <v>36351</v>
      </c>
      <c r="AA1074" s="102">
        <f t="shared" si="17"/>
        <v>36351</v>
      </c>
      <c r="AB1074" s="91"/>
      <c r="AC1074" s="91"/>
      <c r="AD1074" s="91"/>
      <c r="AE1074" s="91"/>
      <c r="AF1074" s="91"/>
      <c r="AG1074" s="91"/>
      <c r="AH1074" s="91"/>
      <c r="AI1074" s="91"/>
      <c r="AJ1074" s="91"/>
      <c r="AK1074" s="91"/>
      <c r="AL1074" s="91"/>
      <c r="AM1074" s="91"/>
      <c r="AN1074" s="91"/>
      <c r="AO1074" s="91"/>
      <c r="AP1074" s="91"/>
      <c r="AQ1074" s="91"/>
      <c r="AR1074" s="91"/>
      <c r="AS1074" s="91"/>
      <c r="AT1074" s="91"/>
      <c r="AU1074" s="91"/>
      <c r="AV1074" s="91"/>
      <c r="AW1074" s="91"/>
      <c r="AX1074" s="91"/>
      <c r="AY1074" s="91"/>
      <c r="AZ1074" s="91"/>
      <c r="BA1074" s="91"/>
      <c r="BB1074" s="91"/>
      <c r="BC1074" s="91"/>
      <c r="BD1074" s="91"/>
      <c r="BE1074" s="91"/>
      <c r="BF1074" s="91"/>
      <c r="BG1074" s="91"/>
    </row>
    <row r="1075" spans="1:59" ht="15.6" x14ac:dyDescent="0.3">
      <c r="A1075" s="99" t="s">
        <v>86</v>
      </c>
      <c r="B1075" s="100" t="str">
        <f>VLOOKUP(A1075,'CENTROS DE COSTOS'!A:D,2,0)</f>
        <v>0036-0002</v>
      </c>
      <c r="C1075" s="100" t="str">
        <f>VLOOKUP(A1075,'CENTROS DE COSTOS'!A:D,3,0)</f>
        <v>Wompi Eje Cafetero</v>
      </c>
      <c r="D1075" s="99">
        <v>17174</v>
      </c>
      <c r="E1075" s="99">
        <v>3110677</v>
      </c>
      <c r="F1075" s="99">
        <v>69896</v>
      </c>
      <c r="G1075" s="100" t="s">
        <v>33</v>
      </c>
      <c r="H1075" s="99" t="s">
        <v>126</v>
      </c>
      <c r="I1075" s="99" t="s">
        <v>446</v>
      </c>
      <c r="J1075" s="99" t="s">
        <v>1370</v>
      </c>
      <c r="K1075" s="100" t="s">
        <v>1170</v>
      </c>
      <c r="L1075" s="99" t="s">
        <v>8105</v>
      </c>
      <c r="M1075" s="101">
        <v>46000.333333333343</v>
      </c>
      <c r="N1075" s="101">
        <v>46006.490277777782</v>
      </c>
      <c r="O1075" s="100" t="s">
        <v>35</v>
      </c>
      <c r="P1075" s="100" t="s">
        <v>35</v>
      </c>
      <c r="Q1075" s="99" t="s">
        <v>1414</v>
      </c>
      <c r="R1075" s="99" t="s">
        <v>1415</v>
      </c>
      <c r="S1075" s="99" t="s">
        <v>10179</v>
      </c>
      <c r="T1075" s="99" t="s">
        <v>1416</v>
      </c>
      <c r="U1075" s="99" t="s">
        <v>1842</v>
      </c>
      <c r="V1075" s="100" t="str">
        <f>VLOOKUP(D1075,TIPOLOGIA!A:F,5,0)</f>
        <v>INTERMEDIA</v>
      </c>
      <c r="W1075" s="100" t="str">
        <f>VLOOKUP(D1075,TIPOLOGIA!A:F,6,0)</f>
        <v>TERRESTRE</v>
      </c>
      <c r="X1075" s="99" t="s">
        <v>2257</v>
      </c>
      <c r="Y1075" s="99">
        <v>1</v>
      </c>
      <c r="Z1075" s="102">
        <f>IF(T1075="SOPORTE_TELEFÓNICO",'TARIFAS 2025'!$B$14,IF(V1075="PRINCIPAL",'TARIFAS 2025'!$B$11,IF(V1075="INTERMEDIA",'TARIFAS 2025'!$C$11,IF(V1075="LEJANA",'TARIFAS 2025'!$D$11))))</f>
        <v>36351</v>
      </c>
      <c r="AA1075" s="102">
        <f t="shared" si="17"/>
        <v>36351</v>
      </c>
      <c r="AB1075" s="91"/>
      <c r="AC1075" s="91"/>
      <c r="AD1075" s="91"/>
      <c r="AE1075" s="91"/>
      <c r="AF1075" s="91"/>
      <c r="AG1075" s="91"/>
      <c r="AH1075" s="91"/>
      <c r="AI1075" s="91"/>
      <c r="AJ1075" s="91"/>
      <c r="AK1075" s="91"/>
      <c r="AL1075" s="91"/>
      <c r="AM1075" s="91"/>
      <c r="AN1075" s="91"/>
      <c r="AO1075" s="91"/>
      <c r="AP1075" s="91"/>
      <c r="AQ1075" s="91"/>
      <c r="AR1075" s="91"/>
      <c r="AS1075" s="91"/>
      <c r="AT1075" s="91"/>
      <c r="AU1075" s="91"/>
      <c r="AV1075" s="91"/>
      <c r="AW1075" s="91"/>
      <c r="AX1075" s="91"/>
      <c r="AY1075" s="91"/>
      <c r="AZ1075" s="91"/>
      <c r="BA1075" s="91"/>
      <c r="BB1075" s="91"/>
      <c r="BC1075" s="91"/>
      <c r="BD1075" s="91"/>
      <c r="BE1075" s="91"/>
      <c r="BF1075" s="91"/>
      <c r="BG1075" s="91"/>
    </row>
    <row r="1076" spans="1:59" ht="15.6" x14ac:dyDescent="0.3">
      <c r="A1076" s="99" t="s">
        <v>89</v>
      </c>
      <c r="B1076" s="100" t="str">
        <f>VLOOKUP(A1076,'CENTROS DE COSTOS'!A:D,2,0)</f>
        <v>0036-0001</v>
      </c>
      <c r="C1076" s="100" t="str">
        <f>VLOOKUP(A1076,'CENTROS DE COSTOS'!A:D,3,0)</f>
        <v>Wompi Costa</v>
      </c>
      <c r="D1076" s="99">
        <v>23001</v>
      </c>
      <c r="E1076" s="99">
        <v>3131523</v>
      </c>
      <c r="F1076" s="99">
        <v>75394</v>
      </c>
      <c r="G1076" s="100" t="s">
        <v>33</v>
      </c>
      <c r="H1076" s="99" t="s">
        <v>276</v>
      </c>
      <c r="I1076" s="99" t="s">
        <v>89</v>
      </c>
      <c r="J1076" s="99" t="s">
        <v>6495</v>
      </c>
      <c r="K1076" s="100" t="s">
        <v>1170</v>
      </c>
      <c r="L1076" s="99" t="s">
        <v>8106</v>
      </c>
      <c r="M1076" s="101">
        <v>46003.43472222222</v>
      </c>
      <c r="N1076" s="101">
        <v>46006.497916666667</v>
      </c>
      <c r="O1076" s="100" t="s">
        <v>35</v>
      </c>
      <c r="P1076" s="100" t="s">
        <v>35</v>
      </c>
      <c r="Q1076" s="99" t="s">
        <v>1414</v>
      </c>
      <c r="R1076" s="99" t="s">
        <v>1415</v>
      </c>
      <c r="S1076" s="99" t="s">
        <v>10180</v>
      </c>
      <c r="T1076" s="99" t="s">
        <v>1172</v>
      </c>
      <c r="U1076" s="99" t="s">
        <v>1840</v>
      </c>
      <c r="V1076" s="100" t="str">
        <f>VLOOKUP(D1076,TIPOLOGIA!A:F,5,0)</f>
        <v>PRINCIPAL</v>
      </c>
      <c r="W1076" s="100" t="str">
        <f>VLOOKUP(D1076,TIPOLOGIA!A:F,6,0)</f>
        <v>TERRESTRE</v>
      </c>
      <c r="X1076" s="99" t="s">
        <v>1378</v>
      </c>
      <c r="Y1076" s="99">
        <v>1</v>
      </c>
      <c r="Z1076" s="102">
        <f>IF(T1076="SOPORTE_TELEFÓNICO",'TARIFAS 2025'!$B$14,IF(V1076="PRINCIPAL",'TARIFAS 2025'!$B$11,IF(V1076="INTERMEDIA",'TARIFAS 2025'!$C$11,IF(V1076="LEJANA",'TARIFAS 2025'!$D$11))))</f>
        <v>31419</v>
      </c>
      <c r="AA1076" s="102">
        <f t="shared" si="17"/>
        <v>31419</v>
      </c>
      <c r="AB1076" s="91"/>
      <c r="AC1076" s="91"/>
      <c r="AD1076" s="91"/>
      <c r="AE1076" s="91"/>
      <c r="AF1076" s="91"/>
      <c r="AG1076" s="91"/>
      <c r="AH1076" s="91"/>
      <c r="AI1076" s="91"/>
      <c r="AJ1076" s="91"/>
      <c r="AK1076" s="91"/>
      <c r="AL1076" s="91"/>
      <c r="AM1076" s="91"/>
      <c r="AN1076" s="91"/>
      <c r="AO1076" s="91"/>
      <c r="AP1076" s="91"/>
      <c r="AQ1076" s="91"/>
      <c r="AR1076" s="91"/>
      <c r="AS1076" s="91"/>
      <c r="AT1076" s="91"/>
      <c r="AU1076" s="91"/>
      <c r="AV1076" s="91"/>
      <c r="AW1076" s="91"/>
      <c r="AX1076" s="91"/>
      <c r="AY1076" s="91"/>
      <c r="AZ1076" s="91"/>
      <c r="BA1076" s="91"/>
      <c r="BB1076" s="91"/>
      <c r="BC1076" s="91"/>
      <c r="BD1076" s="91"/>
      <c r="BE1076" s="91"/>
      <c r="BF1076" s="91"/>
      <c r="BG1076" s="91"/>
    </row>
    <row r="1077" spans="1:59" ht="15.6" x14ac:dyDescent="0.3">
      <c r="A1077" s="99" t="s">
        <v>88</v>
      </c>
      <c r="B1077" s="100" t="str">
        <f>VLOOKUP(A1077,'CENTROS DE COSTOS'!A:D,2,0)</f>
        <v>0036-0005</v>
      </c>
      <c r="C1077" s="100" t="str">
        <f>VLOOKUP(A1077,'CENTROS DE COSTOS'!A:D,3,0)</f>
        <v>Wompi Noroccidente</v>
      </c>
      <c r="D1077" s="99">
        <v>5001</v>
      </c>
      <c r="E1077" s="99">
        <v>3117204</v>
      </c>
      <c r="F1077" s="99">
        <v>76334</v>
      </c>
      <c r="G1077" s="100" t="s">
        <v>33</v>
      </c>
      <c r="H1077" s="99" t="s">
        <v>120</v>
      </c>
      <c r="I1077" s="99" t="s">
        <v>88</v>
      </c>
      <c r="J1077" s="99" t="s">
        <v>6496</v>
      </c>
      <c r="K1077" s="100" t="s">
        <v>1170</v>
      </c>
      <c r="L1077" s="99" t="s">
        <v>8107</v>
      </c>
      <c r="M1077" s="101">
        <v>46000.619444444441</v>
      </c>
      <c r="N1077" s="101">
        <v>46006.497916666667</v>
      </c>
      <c r="O1077" s="100" t="s">
        <v>35</v>
      </c>
      <c r="P1077" s="100" t="s">
        <v>35</v>
      </c>
      <c r="Q1077" s="99" t="s">
        <v>1414</v>
      </c>
      <c r="R1077" s="99" t="s">
        <v>1415</v>
      </c>
      <c r="S1077" s="99" t="s">
        <v>10181</v>
      </c>
      <c r="T1077" s="99" t="s">
        <v>1172</v>
      </c>
      <c r="U1077" s="99" t="s">
        <v>1846</v>
      </c>
      <c r="V1077" s="100" t="str">
        <f>VLOOKUP(D1077,TIPOLOGIA!A:F,5,0)</f>
        <v>PRINCIPAL</v>
      </c>
      <c r="W1077" s="100" t="str">
        <f>VLOOKUP(D1077,TIPOLOGIA!A:F,6,0)</f>
        <v>TERRESTRE</v>
      </c>
      <c r="X1077" s="99" t="s">
        <v>1337</v>
      </c>
      <c r="Y1077" s="99">
        <v>1</v>
      </c>
      <c r="Z1077" s="102">
        <f>IF(T1077="SOPORTE_TELEFÓNICO",'TARIFAS 2025'!$B$14,IF(V1077="PRINCIPAL",'TARIFAS 2025'!$B$11,IF(V1077="INTERMEDIA",'TARIFAS 2025'!$C$11,IF(V1077="LEJANA",'TARIFAS 2025'!$D$11))))</f>
        <v>31419</v>
      </c>
      <c r="AA1077" s="102">
        <f t="shared" si="17"/>
        <v>31419</v>
      </c>
      <c r="AB1077" s="91"/>
      <c r="AC1077" s="91"/>
      <c r="AD1077" s="91"/>
      <c r="AE1077" s="91"/>
      <c r="AF1077" s="91"/>
      <c r="AG1077" s="91"/>
      <c r="AH1077" s="91"/>
      <c r="AI1077" s="91"/>
      <c r="AJ1077" s="91"/>
      <c r="AK1077" s="91"/>
      <c r="AL1077" s="91"/>
      <c r="AM1077" s="91"/>
      <c r="AN1077" s="91"/>
      <c r="AO1077" s="91"/>
      <c r="AP1077" s="91"/>
      <c r="AQ1077" s="91"/>
      <c r="AR1077" s="91"/>
      <c r="AS1077" s="91"/>
      <c r="AT1077" s="91"/>
      <c r="AU1077" s="91"/>
      <c r="AV1077" s="91"/>
      <c r="AW1077" s="91"/>
      <c r="AX1077" s="91"/>
      <c r="AY1077" s="91"/>
      <c r="AZ1077" s="91"/>
      <c r="BA1077" s="91"/>
      <c r="BB1077" s="91"/>
      <c r="BC1077" s="91"/>
      <c r="BD1077" s="91"/>
      <c r="BE1077" s="91"/>
      <c r="BF1077" s="91"/>
      <c r="BG1077" s="91"/>
    </row>
    <row r="1078" spans="1:59" ht="15.6" x14ac:dyDescent="0.3">
      <c r="A1078" s="99" t="s">
        <v>71</v>
      </c>
      <c r="B1078" s="100" t="str">
        <f>VLOOKUP(A1078,'CENTROS DE COSTOS'!A:D,2,0)</f>
        <v>0036-0004</v>
      </c>
      <c r="C1078" s="100" t="str">
        <f>VLOOKUP(A1078,'CENTROS DE COSTOS'!A:D,3,0)</f>
        <v>Wompi Centro</v>
      </c>
      <c r="D1078" s="99">
        <v>25754</v>
      </c>
      <c r="E1078" s="99">
        <v>3116632</v>
      </c>
      <c r="F1078" s="99">
        <v>76919</v>
      </c>
      <c r="G1078" s="100" t="s">
        <v>33</v>
      </c>
      <c r="H1078" s="99" t="s">
        <v>618</v>
      </c>
      <c r="I1078" s="99" t="s">
        <v>698</v>
      </c>
      <c r="J1078" s="99" t="s">
        <v>6497</v>
      </c>
      <c r="K1078" s="100" t="s">
        <v>1170</v>
      </c>
      <c r="L1078" s="99" t="s">
        <v>8108</v>
      </c>
      <c r="M1078" s="101">
        <v>46000.571527777778</v>
      </c>
      <c r="N1078" s="101">
        <v>46006.499305555553</v>
      </c>
      <c r="O1078" s="100" t="s">
        <v>35</v>
      </c>
      <c r="P1078" s="100" t="s">
        <v>35</v>
      </c>
      <c r="Q1078" s="99" t="s">
        <v>1414</v>
      </c>
      <c r="R1078" s="99" t="s">
        <v>1415</v>
      </c>
      <c r="S1078" s="99" t="s">
        <v>10182</v>
      </c>
      <c r="T1078" s="99" t="s">
        <v>1172</v>
      </c>
      <c r="U1078" s="99" t="s">
        <v>1847</v>
      </c>
      <c r="V1078" s="100" t="str">
        <f>VLOOKUP(D1078,TIPOLOGIA!A:F,5,0)</f>
        <v>PRINCIPAL</v>
      </c>
      <c r="W1078" s="100" t="str">
        <f>VLOOKUP(D1078,TIPOLOGIA!A:F,6,0)</f>
        <v>TERRESTRE</v>
      </c>
      <c r="X1078" s="99" t="s">
        <v>1216</v>
      </c>
      <c r="Y1078" s="99">
        <v>1</v>
      </c>
      <c r="Z1078" s="102">
        <f>IF(T1078="SOPORTE_TELEFÓNICO",'TARIFAS 2025'!$B$14,IF(V1078="PRINCIPAL",'TARIFAS 2025'!$B$11,IF(V1078="INTERMEDIA",'TARIFAS 2025'!$C$11,IF(V1078="LEJANA",'TARIFAS 2025'!$D$11))))</f>
        <v>31419</v>
      </c>
      <c r="AA1078" s="102">
        <f t="shared" si="17"/>
        <v>31419</v>
      </c>
      <c r="AB1078" s="91"/>
      <c r="AC1078" s="91"/>
      <c r="AD1078" s="91"/>
      <c r="AE1078" s="91"/>
      <c r="AF1078" s="91"/>
      <c r="AG1078" s="91"/>
      <c r="AH1078" s="91"/>
      <c r="AI1078" s="91"/>
      <c r="AJ1078" s="91"/>
      <c r="AK1078" s="91"/>
      <c r="AL1078" s="91"/>
      <c r="AM1078" s="91"/>
      <c r="AN1078" s="91"/>
      <c r="AO1078" s="91"/>
      <c r="AP1078" s="91"/>
      <c r="AQ1078" s="91"/>
      <c r="AR1078" s="91"/>
      <c r="AS1078" s="91"/>
      <c r="AT1078" s="91"/>
      <c r="AU1078" s="91"/>
      <c r="AV1078" s="91"/>
      <c r="AW1078" s="91"/>
      <c r="AX1078" s="91"/>
      <c r="AY1078" s="91"/>
      <c r="AZ1078" s="91"/>
      <c r="BA1078" s="91"/>
      <c r="BB1078" s="91"/>
      <c r="BC1078" s="91"/>
      <c r="BD1078" s="91"/>
      <c r="BE1078" s="91"/>
      <c r="BF1078" s="91"/>
      <c r="BG1078" s="91"/>
    </row>
    <row r="1079" spans="1:59" ht="15.6" x14ac:dyDescent="0.3">
      <c r="A1079" s="99" t="s">
        <v>99</v>
      </c>
      <c r="B1079" s="100" t="str">
        <f>VLOOKUP(A1079,'CENTROS DE COSTOS'!A:D,2,0)</f>
        <v>0036-0006</v>
      </c>
      <c r="C1079" s="100" t="str">
        <f>VLOOKUP(A1079,'CENTROS DE COSTOS'!A:D,3,0)</f>
        <v>Wompi Oriente</v>
      </c>
      <c r="D1079" s="99">
        <v>85001</v>
      </c>
      <c r="E1079" s="99">
        <v>3130499</v>
      </c>
      <c r="F1079" s="99">
        <v>48288</v>
      </c>
      <c r="G1079" s="100" t="s">
        <v>33</v>
      </c>
      <c r="H1079" s="99" t="s">
        <v>481</v>
      </c>
      <c r="I1079" s="99" t="s">
        <v>99</v>
      </c>
      <c r="J1079" s="99" t="s">
        <v>6498</v>
      </c>
      <c r="K1079" s="100" t="s">
        <v>1170</v>
      </c>
      <c r="L1079" s="99" t="s">
        <v>8109</v>
      </c>
      <c r="M1079" s="101">
        <v>46003.37222222222</v>
      </c>
      <c r="N1079" s="101">
        <v>46006.500694444447</v>
      </c>
      <c r="O1079" s="100" t="s">
        <v>35</v>
      </c>
      <c r="P1079" s="100" t="s">
        <v>35</v>
      </c>
      <c r="Q1079" s="99" t="s">
        <v>1414</v>
      </c>
      <c r="R1079" s="99" t="s">
        <v>1415</v>
      </c>
      <c r="S1079" s="99" t="s">
        <v>10183</v>
      </c>
      <c r="T1079" s="99" t="s">
        <v>1172</v>
      </c>
      <c r="U1079" s="99" t="s">
        <v>1840</v>
      </c>
      <c r="V1079" s="100" t="str">
        <f>VLOOKUP(D1079,TIPOLOGIA!A:F,5,0)</f>
        <v>PRINCIPAL</v>
      </c>
      <c r="W1079" s="100" t="str">
        <f>VLOOKUP(D1079,TIPOLOGIA!A:F,6,0)</f>
        <v>TERRESTRE</v>
      </c>
      <c r="X1079" s="99" t="s">
        <v>1219</v>
      </c>
      <c r="Y1079" s="99">
        <v>1</v>
      </c>
      <c r="Z1079" s="102">
        <f>IF(T1079="SOPORTE_TELEFÓNICO",'TARIFAS 2025'!$B$14,IF(V1079="PRINCIPAL",'TARIFAS 2025'!$B$11,IF(V1079="INTERMEDIA",'TARIFAS 2025'!$C$11,IF(V1079="LEJANA",'TARIFAS 2025'!$D$11))))</f>
        <v>31419</v>
      </c>
      <c r="AA1079" s="102">
        <f t="shared" si="17"/>
        <v>31419</v>
      </c>
      <c r="AB1079" s="91"/>
      <c r="AC1079" s="91"/>
      <c r="AD1079" s="91"/>
      <c r="AE1079" s="91"/>
      <c r="AF1079" s="91"/>
      <c r="AG1079" s="91"/>
      <c r="AH1079" s="91"/>
      <c r="AI1079" s="91"/>
      <c r="AJ1079" s="91"/>
      <c r="AK1079" s="91"/>
      <c r="AL1079" s="91"/>
      <c r="AM1079" s="91"/>
      <c r="AN1079" s="91"/>
      <c r="AO1079" s="91"/>
      <c r="AP1079" s="91"/>
      <c r="AQ1079" s="91"/>
      <c r="AR1079" s="91"/>
      <c r="AS1079" s="91"/>
      <c r="AT1079" s="91"/>
      <c r="AU1079" s="91"/>
      <c r="AV1079" s="91"/>
      <c r="AW1079" s="91"/>
      <c r="AX1079" s="91"/>
      <c r="AY1079" s="91"/>
      <c r="AZ1079" s="91"/>
      <c r="BA1079" s="91"/>
      <c r="BB1079" s="91"/>
      <c r="BC1079" s="91"/>
      <c r="BD1079" s="91"/>
      <c r="BE1079" s="91"/>
      <c r="BF1079" s="91"/>
      <c r="BG1079" s="91"/>
    </row>
    <row r="1080" spans="1:59" ht="15.6" x14ac:dyDescent="0.3">
      <c r="A1080" s="99" t="s">
        <v>71</v>
      </c>
      <c r="B1080" s="100" t="str">
        <f>VLOOKUP(A1080,'CENTROS DE COSTOS'!A:D,2,0)</f>
        <v>0036-0004</v>
      </c>
      <c r="C1080" s="100" t="str">
        <f>VLOOKUP(A1080,'CENTROS DE COSTOS'!A:D,3,0)</f>
        <v>Wompi Centro</v>
      </c>
      <c r="D1080" s="99">
        <v>11001</v>
      </c>
      <c r="E1080" s="99">
        <v>3118220</v>
      </c>
      <c r="F1080" s="99">
        <v>66043</v>
      </c>
      <c r="G1080" s="100" t="s">
        <v>33</v>
      </c>
      <c r="H1080" s="99" t="s">
        <v>618</v>
      </c>
      <c r="I1080" s="99" t="s">
        <v>71</v>
      </c>
      <c r="J1080" s="99" t="s">
        <v>1992</v>
      </c>
      <c r="K1080" s="100" t="s">
        <v>1170</v>
      </c>
      <c r="L1080" s="99" t="s">
        <v>8110</v>
      </c>
      <c r="M1080" s="101">
        <v>46000.677777777782</v>
      </c>
      <c r="N1080" s="101">
        <v>46006.501388888893</v>
      </c>
      <c r="O1080" s="100" t="s">
        <v>35</v>
      </c>
      <c r="P1080" s="100" t="s">
        <v>35</v>
      </c>
      <c r="Q1080" s="99" t="s">
        <v>1414</v>
      </c>
      <c r="R1080" s="99" t="s">
        <v>1415</v>
      </c>
      <c r="S1080" s="99" t="s">
        <v>10184</v>
      </c>
      <c r="T1080" s="99" t="s">
        <v>1172</v>
      </c>
      <c r="U1080" s="99" t="s">
        <v>1843</v>
      </c>
      <c r="V1080" s="100" t="str">
        <f>VLOOKUP(D1080,TIPOLOGIA!A:F,5,0)</f>
        <v>PRINCIPAL</v>
      </c>
      <c r="W1080" s="100" t="str">
        <f>VLOOKUP(D1080,TIPOLOGIA!A:F,6,0)</f>
        <v>TERRESTRE</v>
      </c>
      <c r="X1080" s="99" t="s">
        <v>1854</v>
      </c>
      <c r="Y1080" s="99">
        <v>1</v>
      </c>
      <c r="Z1080" s="102">
        <f>IF(T1080="SOPORTE_TELEFÓNICO",'TARIFAS 2025'!$B$14,IF(V1080="PRINCIPAL",'TARIFAS 2025'!$B$11,IF(V1080="INTERMEDIA",'TARIFAS 2025'!$C$11,IF(V1080="LEJANA",'TARIFAS 2025'!$D$11))))</f>
        <v>31419</v>
      </c>
      <c r="AA1080" s="102">
        <f t="shared" si="17"/>
        <v>31419</v>
      </c>
      <c r="AB1080" s="91"/>
      <c r="AC1080" s="91"/>
      <c r="AD1080" s="91"/>
      <c r="AE1080" s="91"/>
      <c r="AF1080" s="91"/>
      <c r="AG1080" s="91"/>
      <c r="AH1080" s="91"/>
      <c r="AI1080" s="91"/>
      <c r="AJ1080" s="91"/>
      <c r="AK1080" s="91"/>
      <c r="AL1080" s="91"/>
      <c r="AM1080" s="91"/>
      <c r="AN1080" s="91"/>
      <c r="AO1080" s="91"/>
      <c r="AP1080" s="91"/>
      <c r="AQ1080" s="91"/>
      <c r="AR1080" s="91"/>
      <c r="AS1080" s="91"/>
      <c r="AT1080" s="91"/>
      <c r="AU1080" s="91"/>
      <c r="AV1080" s="91"/>
      <c r="AW1080" s="91"/>
      <c r="AX1080" s="91"/>
      <c r="AY1080" s="91"/>
      <c r="AZ1080" s="91"/>
      <c r="BA1080" s="91"/>
      <c r="BB1080" s="91"/>
      <c r="BC1080" s="91"/>
      <c r="BD1080" s="91"/>
      <c r="BE1080" s="91"/>
      <c r="BF1080" s="91"/>
      <c r="BG1080" s="91"/>
    </row>
    <row r="1081" spans="1:59" ht="15.6" x14ac:dyDescent="0.3">
      <c r="A1081" s="99" t="s">
        <v>74</v>
      </c>
      <c r="B1081" s="100" t="str">
        <f>VLOOKUP(A1081,'CENTROS DE COSTOS'!A:D,2,0)</f>
        <v>0036-0007</v>
      </c>
      <c r="C1081" s="100" t="str">
        <f>VLOOKUP(A1081,'CENTROS DE COSTOS'!A:D,3,0)</f>
        <v>Wompi Santander</v>
      </c>
      <c r="D1081" s="99">
        <v>68276</v>
      </c>
      <c r="E1081" s="99">
        <v>3132991</v>
      </c>
      <c r="F1081" s="99">
        <v>17747</v>
      </c>
      <c r="G1081" s="100" t="s">
        <v>33</v>
      </c>
      <c r="H1081" s="99" t="s">
        <v>963</v>
      </c>
      <c r="I1081" s="99" t="s">
        <v>987</v>
      </c>
      <c r="J1081" s="99" t="s">
        <v>6499</v>
      </c>
      <c r="K1081" s="100" t="s">
        <v>1170</v>
      </c>
      <c r="L1081" s="99" t="s">
        <v>8111</v>
      </c>
      <c r="M1081" s="101">
        <v>46003.644444444442</v>
      </c>
      <c r="N1081" s="101">
        <v>46006.502083333333</v>
      </c>
      <c r="O1081" s="100" t="s">
        <v>35</v>
      </c>
      <c r="P1081" s="100" t="s">
        <v>35</v>
      </c>
      <c r="Q1081" s="99" t="s">
        <v>1414</v>
      </c>
      <c r="R1081" s="99" t="s">
        <v>1415</v>
      </c>
      <c r="S1081" s="99" t="s">
        <v>10185</v>
      </c>
      <c r="T1081" s="99" t="s">
        <v>1172</v>
      </c>
      <c r="U1081" s="99" t="s">
        <v>1846</v>
      </c>
      <c r="V1081" s="100" t="str">
        <f>VLOOKUP(D1081,TIPOLOGIA!A:F,5,0)</f>
        <v>PRINCIPAL</v>
      </c>
      <c r="W1081" s="100" t="str">
        <f>VLOOKUP(D1081,TIPOLOGIA!A:F,6,0)</f>
        <v>TERRESTRE</v>
      </c>
      <c r="X1081" s="99" t="s">
        <v>1369</v>
      </c>
      <c r="Y1081" s="99">
        <v>1</v>
      </c>
      <c r="Z1081" s="102">
        <f>IF(T1081="SOPORTE_TELEFÓNICO",'TARIFAS 2025'!$B$14,IF(V1081="PRINCIPAL",'TARIFAS 2025'!$B$11,IF(V1081="INTERMEDIA",'TARIFAS 2025'!$C$11,IF(V1081="LEJANA",'TARIFAS 2025'!$D$11))))</f>
        <v>31419</v>
      </c>
      <c r="AA1081" s="102">
        <f t="shared" si="17"/>
        <v>31419</v>
      </c>
      <c r="AB1081" s="91"/>
      <c r="AC1081" s="91"/>
      <c r="AD1081" s="91"/>
      <c r="AE1081" s="91"/>
      <c r="AF1081" s="91"/>
      <c r="AG1081" s="91"/>
      <c r="AH1081" s="91"/>
      <c r="AI1081" s="91"/>
      <c r="AJ1081" s="91"/>
      <c r="AK1081" s="91"/>
      <c r="AL1081" s="91"/>
      <c r="AM1081" s="91"/>
      <c r="AN1081" s="91"/>
      <c r="AO1081" s="91"/>
      <c r="AP1081" s="91"/>
      <c r="AQ1081" s="91"/>
      <c r="AR1081" s="91"/>
      <c r="AS1081" s="91"/>
      <c r="AT1081" s="91"/>
      <c r="AU1081" s="91"/>
      <c r="AV1081" s="91"/>
      <c r="AW1081" s="91"/>
      <c r="AX1081" s="91"/>
      <c r="AY1081" s="91"/>
      <c r="AZ1081" s="91"/>
      <c r="BA1081" s="91"/>
      <c r="BB1081" s="91"/>
      <c r="BC1081" s="91"/>
      <c r="BD1081" s="91"/>
      <c r="BE1081" s="91"/>
      <c r="BF1081" s="91"/>
      <c r="BG1081" s="91"/>
    </row>
    <row r="1082" spans="1:59" ht="15.6" x14ac:dyDescent="0.3">
      <c r="A1082" s="99" t="s">
        <v>88</v>
      </c>
      <c r="B1082" s="100" t="str">
        <f>VLOOKUP(A1082,'CENTROS DE COSTOS'!A:D,2,0)</f>
        <v>0036-0005</v>
      </c>
      <c r="C1082" s="100" t="str">
        <f>VLOOKUP(A1082,'CENTROS DE COSTOS'!A:D,3,0)</f>
        <v>Wompi Noroccidente</v>
      </c>
      <c r="D1082" s="99">
        <v>5679</v>
      </c>
      <c r="E1082" s="99">
        <v>3111443</v>
      </c>
      <c r="F1082" s="99">
        <v>34543</v>
      </c>
      <c r="G1082" s="100" t="s">
        <v>33</v>
      </c>
      <c r="H1082" s="99" t="s">
        <v>120</v>
      </c>
      <c r="I1082" s="99" t="s">
        <v>140</v>
      </c>
      <c r="J1082" s="99" t="s">
        <v>1505</v>
      </c>
      <c r="K1082" s="100" t="s">
        <v>1170</v>
      </c>
      <c r="L1082" s="99" t="s">
        <v>8112</v>
      </c>
      <c r="M1082" s="101">
        <v>46000.333333333343</v>
      </c>
      <c r="N1082" s="101">
        <v>46006.503472222219</v>
      </c>
      <c r="O1082" s="100" t="s">
        <v>35</v>
      </c>
      <c r="P1082" s="100" t="s">
        <v>35</v>
      </c>
      <c r="Q1082" s="99" t="s">
        <v>1414</v>
      </c>
      <c r="R1082" s="99" t="s">
        <v>1415</v>
      </c>
      <c r="S1082" s="99" t="s">
        <v>10186</v>
      </c>
      <c r="T1082" s="99" t="s">
        <v>1416</v>
      </c>
      <c r="U1082" s="99" t="s">
        <v>1845</v>
      </c>
      <c r="V1082" s="100" t="str">
        <f>VLOOKUP(D1082,TIPOLOGIA!A:F,5,0)</f>
        <v>INTERMEDIA</v>
      </c>
      <c r="W1082" s="100" t="str">
        <f>VLOOKUP(D1082,TIPOLOGIA!A:F,6,0)</f>
        <v>TERRESTRE</v>
      </c>
      <c r="X1082" s="99" t="s">
        <v>2254</v>
      </c>
      <c r="Y1082" s="99">
        <v>1</v>
      </c>
      <c r="Z1082" s="102">
        <f>IF(T1082="SOPORTE_TELEFÓNICO",'TARIFAS 2025'!$B$14,IF(V1082="PRINCIPAL",'TARIFAS 2025'!$B$11,IF(V1082="INTERMEDIA",'TARIFAS 2025'!$C$11,IF(V1082="LEJANA",'TARIFAS 2025'!$D$11))))</f>
        <v>36351</v>
      </c>
      <c r="AA1082" s="102">
        <f t="shared" si="17"/>
        <v>36351</v>
      </c>
      <c r="AB1082" s="91"/>
      <c r="AC1082" s="91"/>
      <c r="AD1082" s="91"/>
      <c r="AE1082" s="91"/>
      <c r="AF1082" s="91"/>
      <c r="AG1082" s="91"/>
      <c r="AH1082" s="91"/>
      <c r="AI1082" s="91"/>
      <c r="AJ1082" s="91"/>
      <c r="AK1082" s="91"/>
      <c r="AL1082" s="91"/>
      <c r="AM1082" s="91"/>
      <c r="AN1082" s="91"/>
      <c r="AO1082" s="91"/>
      <c r="AP1082" s="91"/>
      <c r="AQ1082" s="91"/>
      <c r="AR1082" s="91"/>
      <c r="AS1082" s="91"/>
      <c r="AT1082" s="91"/>
      <c r="AU1082" s="91"/>
      <c r="AV1082" s="91"/>
      <c r="AW1082" s="91"/>
      <c r="AX1082" s="91"/>
      <c r="AY1082" s="91"/>
      <c r="AZ1082" s="91"/>
      <c r="BA1082" s="91"/>
      <c r="BB1082" s="91"/>
      <c r="BC1082" s="91"/>
      <c r="BD1082" s="91"/>
      <c r="BE1082" s="91"/>
      <c r="BF1082" s="91"/>
      <c r="BG1082" s="91"/>
    </row>
    <row r="1083" spans="1:59" ht="15.6" x14ac:dyDescent="0.3">
      <c r="A1083" s="99" t="s">
        <v>71</v>
      </c>
      <c r="B1083" s="100" t="str">
        <f>VLOOKUP(A1083,'CENTROS DE COSTOS'!A:D,2,0)</f>
        <v>0036-0004</v>
      </c>
      <c r="C1083" s="100" t="str">
        <f>VLOOKUP(A1083,'CENTROS DE COSTOS'!A:D,3,0)</f>
        <v>Wompi Centro</v>
      </c>
      <c r="D1083" s="99">
        <v>11001</v>
      </c>
      <c r="E1083" s="99">
        <v>3126328</v>
      </c>
      <c r="F1083" s="99">
        <v>38783</v>
      </c>
      <c r="G1083" s="100" t="s">
        <v>33</v>
      </c>
      <c r="H1083" s="99" t="s">
        <v>618</v>
      </c>
      <c r="I1083" s="99" t="s">
        <v>71</v>
      </c>
      <c r="J1083" s="99" t="s">
        <v>1891</v>
      </c>
      <c r="K1083" s="100" t="s">
        <v>1170</v>
      </c>
      <c r="L1083" s="99" t="s">
        <v>8113</v>
      </c>
      <c r="M1083" s="101">
        <v>46002.419444444437</v>
      </c>
      <c r="N1083" s="101">
        <v>46006.503472222219</v>
      </c>
      <c r="O1083" s="100" t="s">
        <v>35</v>
      </c>
      <c r="P1083" s="100" t="s">
        <v>35</v>
      </c>
      <c r="Q1083" s="99" t="s">
        <v>1414</v>
      </c>
      <c r="R1083" s="99" t="s">
        <v>1415</v>
      </c>
      <c r="S1083" s="99" t="s">
        <v>10187</v>
      </c>
      <c r="T1083" s="99" t="s">
        <v>1172</v>
      </c>
      <c r="U1083" s="99" t="s">
        <v>1848</v>
      </c>
      <c r="V1083" s="100" t="str">
        <f>VLOOKUP(D1083,TIPOLOGIA!A:F,5,0)</f>
        <v>PRINCIPAL</v>
      </c>
      <c r="W1083" s="100" t="str">
        <f>VLOOKUP(D1083,TIPOLOGIA!A:F,6,0)</f>
        <v>TERRESTRE</v>
      </c>
      <c r="X1083" s="99" t="s">
        <v>1854</v>
      </c>
      <c r="Y1083" s="99">
        <v>1</v>
      </c>
      <c r="Z1083" s="102">
        <f>IF(T1083="SOPORTE_TELEFÓNICO",'TARIFAS 2025'!$B$14,IF(V1083="PRINCIPAL",'TARIFAS 2025'!$B$11,IF(V1083="INTERMEDIA",'TARIFAS 2025'!$C$11,IF(V1083="LEJANA",'TARIFAS 2025'!$D$11))))</f>
        <v>31419</v>
      </c>
      <c r="AA1083" s="102">
        <f t="shared" si="17"/>
        <v>31419</v>
      </c>
      <c r="AB1083" s="91"/>
      <c r="AC1083" s="91"/>
      <c r="AD1083" s="91"/>
      <c r="AE1083" s="91"/>
      <c r="AF1083" s="91"/>
      <c r="AG1083" s="91"/>
      <c r="AH1083" s="91"/>
      <c r="AI1083" s="91"/>
      <c r="AJ1083" s="91"/>
      <c r="AK1083" s="91"/>
      <c r="AL1083" s="91"/>
      <c r="AM1083" s="91"/>
      <c r="AN1083" s="91"/>
      <c r="AO1083" s="91"/>
      <c r="AP1083" s="91"/>
      <c r="AQ1083" s="91"/>
      <c r="AR1083" s="91"/>
      <c r="AS1083" s="91"/>
      <c r="AT1083" s="91"/>
      <c r="AU1083" s="91"/>
      <c r="AV1083" s="91"/>
      <c r="AW1083" s="91"/>
      <c r="AX1083" s="91"/>
      <c r="AY1083" s="91"/>
      <c r="AZ1083" s="91"/>
      <c r="BA1083" s="91"/>
      <c r="BB1083" s="91"/>
      <c r="BC1083" s="91"/>
      <c r="BD1083" s="91"/>
      <c r="BE1083" s="91"/>
      <c r="BF1083" s="91"/>
      <c r="BG1083" s="91"/>
    </row>
    <row r="1084" spans="1:59" ht="15.6" x14ac:dyDescent="0.3">
      <c r="A1084" s="99" t="s">
        <v>96</v>
      </c>
      <c r="B1084" s="100" t="str">
        <f>VLOOKUP(A1084,'CENTROS DE COSTOS'!A:D,2,0)</f>
        <v>0036-0007</v>
      </c>
      <c r="C1084" s="100" t="str">
        <f>VLOOKUP(A1084,'CENTROS DE COSTOS'!A:D,3,0)</f>
        <v>Wompi Santander</v>
      </c>
      <c r="D1084" s="99">
        <v>15001</v>
      </c>
      <c r="E1084" s="99">
        <v>3118324</v>
      </c>
      <c r="F1084" s="99">
        <v>78395</v>
      </c>
      <c r="G1084" s="100" t="s">
        <v>33</v>
      </c>
      <c r="H1084" s="99" t="s">
        <v>322</v>
      </c>
      <c r="I1084" s="99" t="s">
        <v>96</v>
      </c>
      <c r="J1084" s="99" t="s">
        <v>6500</v>
      </c>
      <c r="K1084" s="100" t="s">
        <v>1170</v>
      </c>
      <c r="L1084" s="99" t="s">
        <v>8114</v>
      </c>
      <c r="M1084" s="101">
        <v>46000.686111111107</v>
      </c>
      <c r="N1084" s="101">
        <v>46006.504166666673</v>
      </c>
      <c r="O1084" s="100" t="s">
        <v>35</v>
      </c>
      <c r="P1084" s="100" t="s">
        <v>35</v>
      </c>
      <c r="Q1084" s="99" t="s">
        <v>1414</v>
      </c>
      <c r="R1084" s="99" t="s">
        <v>1415</v>
      </c>
      <c r="S1084" s="99" t="s">
        <v>10188</v>
      </c>
      <c r="T1084" s="99" t="s">
        <v>1172</v>
      </c>
      <c r="U1084" s="99" t="s">
        <v>1846</v>
      </c>
      <c r="V1084" s="100" t="str">
        <f>VLOOKUP(D1084,TIPOLOGIA!A:F,5,0)</f>
        <v>PRINCIPAL</v>
      </c>
      <c r="W1084" s="100" t="str">
        <f>VLOOKUP(D1084,TIPOLOGIA!A:F,6,0)</f>
        <v>TERRESTRE</v>
      </c>
      <c r="X1084" s="99" t="s">
        <v>1335</v>
      </c>
      <c r="Y1084" s="99">
        <v>1</v>
      </c>
      <c r="Z1084" s="102">
        <f>IF(T1084="SOPORTE_TELEFÓNICO",'TARIFAS 2025'!$B$14,IF(V1084="PRINCIPAL",'TARIFAS 2025'!$B$11,IF(V1084="INTERMEDIA",'TARIFAS 2025'!$C$11,IF(V1084="LEJANA",'TARIFAS 2025'!$D$11))))</f>
        <v>31419</v>
      </c>
      <c r="AA1084" s="102">
        <f t="shared" si="17"/>
        <v>31419</v>
      </c>
      <c r="AB1084" s="91"/>
      <c r="AC1084" s="91"/>
      <c r="AD1084" s="91"/>
      <c r="AE1084" s="91"/>
      <c r="AF1084" s="91"/>
      <c r="AG1084" s="91"/>
      <c r="AH1084" s="91"/>
      <c r="AI1084" s="91"/>
      <c r="AJ1084" s="91"/>
      <c r="AK1084" s="91"/>
      <c r="AL1084" s="91"/>
      <c r="AM1084" s="91"/>
      <c r="AN1084" s="91"/>
      <c r="AO1084" s="91"/>
      <c r="AP1084" s="91"/>
      <c r="AQ1084" s="91"/>
      <c r="AR1084" s="91"/>
      <c r="AS1084" s="91"/>
      <c r="AT1084" s="91"/>
      <c r="AU1084" s="91"/>
      <c r="AV1084" s="91"/>
      <c r="AW1084" s="91"/>
      <c r="AX1084" s="91"/>
      <c r="AY1084" s="91"/>
      <c r="AZ1084" s="91"/>
      <c r="BA1084" s="91"/>
      <c r="BB1084" s="91"/>
      <c r="BC1084" s="91"/>
      <c r="BD1084" s="91"/>
      <c r="BE1084" s="91"/>
      <c r="BF1084" s="91"/>
      <c r="BG1084" s="91"/>
    </row>
    <row r="1085" spans="1:59" ht="15.6" x14ac:dyDescent="0.3">
      <c r="A1085" s="99" t="s">
        <v>88</v>
      </c>
      <c r="B1085" s="100" t="str">
        <f>VLOOKUP(A1085,'CENTROS DE COSTOS'!A:D,2,0)</f>
        <v>0036-0005</v>
      </c>
      <c r="C1085" s="100" t="str">
        <f>VLOOKUP(A1085,'CENTROS DE COSTOS'!A:D,3,0)</f>
        <v>Wompi Noroccidente</v>
      </c>
      <c r="D1085" s="99">
        <v>5467</v>
      </c>
      <c r="E1085" s="99">
        <v>3116870</v>
      </c>
      <c r="F1085" s="99">
        <v>10317</v>
      </c>
      <c r="G1085" s="100" t="s">
        <v>33</v>
      </c>
      <c r="H1085" s="99" t="s">
        <v>120</v>
      </c>
      <c r="I1085" s="99" t="s">
        <v>199</v>
      </c>
      <c r="J1085" s="99" t="s">
        <v>1542</v>
      </c>
      <c r="K1085" s="100" t="s">
        <v>1170</v>
      </c>
      <c r="L1085" s="99" t="s">
        <v>8115</v>
      </c>
      <c r="M1085" s="101">
        <v>46000.611111111109</v>
      </c>
      <c r="N1085" s="101">
        <v>46006.504861111112</v>
      </c>
      <c r="O1085" s="100" t="s">
        <v>35</v>
      </c>
      <c r="P1085" s="100" t="s">
        <v>35</v>
      </c>
      <c r="Q1085" s="99" t="s">
        <v>1414</v>
      </c>
      <c r="R1085" s="99" t="s">
        <v>1415</v>
      </c>
      <c r="S1085" s="99" t="s">
        <v>10189</v>
      </c>
      <c r="T1085" s="99" t="s">
        <v>1416</v>
      </c>
      <c r="U1085" s="99" t="s">
        <v>1845</v>
      </c>
      <c r="V1085" s="100" t="str">
        <f>VLOOKUP(D1085,TIPOLOGIA!A:F,5,0)</f>
        <v>INTERMEDIA</v>
      </c>
      <c r="W1085" s="100" t="str">
        <f>VLOOKUP(D1085,TIPOLOGIA!A:F,6,0)</f>
        <v>TERRESTRE</v>
      </c>
      <c r="X1085" s="99" t="s">
        <v>2254</v>
      </c>
      <c r="Y1085" s="99">
        <v>1</v>
      </c>
      <c r="Z1085" s="102">
        <f>IF(T1085="SOPORTE_TELEFÓNICO",'TARIFAS 2025'!$B$14,IF(V1085="PRINCIPAL",'TARIFAS 2025'!$B$11,IF(V1085="INTERMEDIA",'TARIFAS 2025'!$C$11,IF(V1085="LEJANA",'TARIFAS 2025'!$D$11))))</f>
        <v>36351</v>
      </c>
      <c r="AA1085" s="102">
        <f t="shared" si="17"/>
        <v>36351</v>
      </c>
      <c r="AB1085" s="91"/>
      <c r="AC1085" s="91"/>
      <c r="AD1085" s="91"/>
      <c r="AE1085" s="91"/>
      <c r="AF1085" s="91"/>
      <c r="AG1085" s="91"/>
      <c r="AH1085" s="91"/>
      <c r="AI1085" s="91"/>
      <c r="AJ1085" s="91"/>
      <c r="AK1085" s="91"/>
      <c r="AL1085" s="91"/>
      <c r="AM1085" s="91"/>
      <c r="AN1085" s="91"/>
      <c r="AO1085" s="91"/>
      <c r="AP1085" s="91"/>
      <c r="AQ1085" s="91"/>
      <c r="AR1085" s="91"/>
      <c r="AS1085" s="91"/>
      <c r="AT1085" s="91"/>
      <c r="AU1085" s="91"/>
      <c r="AV1085" s="91"/>
      <c r="AW1085" s="91"/>
      <c r="AX1085" s="91"/>
      <c r="AY1085" s="91"/>
      <c r="AZ1085" s="91"/>
      <c r="BA1085" s="91"/>
      <c r="BB1085" s="91"/>
      <c r="BC1085" s="91"/>
      <c r="BD1085" s="91"/>
      <c r="BE1085" s="91"/>
      <c r="BF1085" s="91"/>
      <c r="BG1085" s="91"/>
    </row>
    <row r="1086" spans="1:59" ht="15.6" x14ac:dyDescent="0.3">
      <c r="A1086" s="99" t="s">
        <v>88</v>
      </c>
      <c r="B1086" s="100" t="str">
        <f>VLOOKUP(A1086,'CENTROS DE COSTOS'!A:D,2,0)</f>
        <v>0036-0005</v>
      </c>
      <c r="C1086" s="100" t="str">
        <f>VLOOKUP(A1086,'CENTROS DE COSTOS'!A:D,3,0)</f>
        <v>Wompi Noroccidente</v>
      </c>
      <c r="D1086" s="99">
        <v>5615</v>
      </c>
      <c r="E1086" s="99">
        <v>3127772</v>
      </c>
      <c r="F1086" s="99">
        <v>28364</v>
      </c>
      <c r="G1086" s="100" t="s">
        <v>33</v>
      </c>
      <c r="H1086" s="99" t="s">
        <v>120</v>
      </c>
      <c r="I1086" s="99" t="s">
        <v>134</v>
      </c>
      <c r="J1086" s="99" t="s">
        <v>1364</v>
      </c>
      <c r="K1086" s="100" t="s">
        <v>1170</v>
      </c>
      <c r="L1086" s="99" t="s">
        <v>8116</v>
      </c>
      <c r="M1086" s="101">
        <v>46002.574305555558</v>
      </c>
      <c r="N1086" s="101">
        <v>46006.505555555559</v>
      </c>
      <c r="O1086" s="100" t="s">
        <v>35</v>
      </c>
      <c r="P1086" s="100" t="s">
        <v>35</v>
      </c>
      <c r="Q1086" s="99" t="s">
        <v>1414</v>
      </c>
      <c r="R1086" s="99" t="s">
        <v>1415</v>
      </c>
      <c r="S1086" s="99" t="s">
        <v>10190</v>
      </c>
      <c r="T1086" s="99" t="s">
        <v>1416</v>
      </c>
      <c r="U1086" s="99" t="s">
        <v>1845</v>
      </c>
      <c r="V1086" s="100" t="str">
        <f>VLOOKUP(D1086,TIPOLOGIA!A:F,5,0)</f>
        <v>INTERMEDIA</v>
      </c>
      <c r="W1086" s="100" t="str">
        <f>VLOOKUP(D1086,TIPOLOGIA!A:F,6,0)</f>
        <v>TERRESTRE</v>
      </c>
      <c r="X1086" s="99" t="s">
        <v>2254</v>
      </c>
      <c r="Y1086" s="99">
        <v>1</v>
      </c>
      <c r="Z1086" s="102">
        <f>IF(T1086="SOPORTE_TELEFÓNICO",'TARIFAS 2025'!$B$14,IF(V1086="PRINCIPAL",'TARIFAS 2025'!$B$11,IF(V1086="INTERMEDIA",'TARIFAS 2025'!$C$11,IF(V1086="LEJANA",'TARIFAS 2025'!$D$11))))</f>
        <v>36351</v>
      </c>
      <c r="AA1086" s="102">
        <f t="shared" si="17"/>
        <v>36351</v>
      </c>
      <c r="AB1086" s="91"/>
      <c r="AC1086" s="91"/>
      <c r="AD1086" s="91"/>
      <c r="AE1086" s="91"/>
      <c r="AF1086" s="91"/>
      <c r="AG1086" s="91"/>
      <c r="AH1086" s="91"/>
      <c r="AI1086" s="91"/>
      <c r="AJ1086" s="91"/>
      <c r="AK1086" s="91"/>
      <c r="AL1086" s="91"/>
      <c r="AM1086" s="91"/>
      <c r="AN1086" s="91"/>
      <c r="AO1086" s="91"/>
      <c r="AP1086" s="91"/>
      <c r="AQ1086" s="91"/>
      <c r="AR1086" s="91"/>
      <c r="AS1086" s="91"/>
      <c r="AT1086" s="91"/>
      <c r="AU1086" s="91"/>
      <c r="AV1086" s="91"/>
      <c r="AW1086" s="91"/>
      <c r="AX1086" s="91"/>
      <c r="AY1086" s="91"/>
      <c r="AZ1086" s="91"/>
      <c r="BA1086" s="91"/>
      <c r="BB1086" s="91"/>
      <c r="BC1086" s="91"/>
      <c r="BD1086" s="91"/>
      <c r="BE1086" s="91"/>
      <c r="BF1086" s="91"/>
      <c r="BG1086" s="91"/>
    </row>
    <row r="1087" spans="1:59" ht="15.6" x14ac:dyDescent="0.3">
      <c r="A1087" s="99" t="s">
        <v>71</v>
      </c>
      <c r="B1087" s="100" t="str">
        <f>VLOOKUP(A1087,'CENTROS DE COSTOS'!A:D,2,0)</f>
        <v>0036-0004</v>
      </c>
      <c r="C1087" s="100" t="str">
        <f>VLOOKUP(A1087,'CENTROS DE COSTOS'!A:D,3,0)</f>
        <v>Wompi Centro</v>
      </c>
      <c r="D1087" s="99">
        <v>11001</v>
      </c>
      <c r="E1087" s="99">
        <v>3129028</v>
      </c>
      <c r="F1087" s="99">
        <v>76943</v>
      </c>
      <c r="G1087" s="100" t="s">
        <v>33</v>
      </c>
      <c r="H1087" s="99" t="s">
        <v>618</v>
      </c>
      <c r="I1087" s="99" t="s">
        <v>71</v>
      </c>
      <c r="J1087" s="99" t="s">
        <v>6501</v>
      </c>
      <c r="K1087" s="100" t="s">
        <v>1170</v>
      </c>
      <c r="L1087" s="99" t="s">
        <v>8117</v>
      </c>
      <c r="M1087" s="101">
        <v>46002.65625</v>
      </c>
      <c r="N1087" s="101">
        <v>46006.506249999999</v>
      </c>
      <c r="O1087" s="100" t="s">
        <v>35</v>
      </c>
      <c r="P1087" s="100" t="s">
        <v>35</v>
      </c>
      <c r="Q1087" s="99" t="s">
        <v>1414</v>
      </c>
      <c r="R1087" s="99" t="s">
        <v>1415</v>
      </c>
      <c r="S1087" s="99" t="s">
        <v>10191</v>
      </c>
      <c r="T1087" s="99" t="s">
        <v>1172</v>
      </c>
      <c r="U1087" s="99" t="s">
        <v>1840</v>
      </c>
      <c r="V1087" s="100" t="str">
        <f>VLOOKUP(D1087,TIPOLOGIA!A:F,5,0)</f>
        <v>PRINCIPAL</v>
      </c>
      <c r="W1087" s="100" t="str">
        <f>VLOOKUP(D1087,TIPOLOGIA!A:F,6,0)</f>
        <v>TERRESTRE</v>
      </c>
      <c r="X1087" s="99" t="s">
        <v>11203</v>
      </c>
      <c r="Y1087" s="99">
        <v>1</v>
      </c>
      <c r="Z1087" s="102">
        <f>IF(T1087="SOPORTE_TELEFÓNICO",'TARIFAS 2025'!$B$14,IF(V1087="PRINCIPAL",'TARIFAS 2025'!$B$11,IF(V1087="INTERMEDIA",'TARIFAS 2025'!$C$11,IF(V1087="LEJANA",'TARIFAS 2025'!$D$11))))</f>
        <v>31419</v>
      </c>
      <c r="AA1087" s="102">
        <f t="shared" si="17"/>
        <v>31419</v>
      </c>
      <c r="AB1087" s="91"/>
      <c r="AC1087" s="91"/>
      <c r="AD1087" s="91"/>
      <c r="AE1087" s="91"/>
      <c r="AF1087" s="91"/>
      <c r="AG1087" s="91"/>
      <c r="AH1087" s="91"/>
      <c r="AI1087" s="91"/>
      <c r="AJ1087" s="91"/>
      <c r="AK1087" s="91"/>
      <c r="AL1087" s="91"/>
      <c r="AM1087" s="91"/>
      <c r="AN1087" s="91"/>
      <c r="AO1087" s="91"/>
      <c r="AP1087" s="91"/>
      <c r="AQ1087" s="91"/>
      <c r="AR1087" s="91"/>
      <c r="AS1087" s="91"/>
      <c r="AT1087" s="91"/>
      <c r="AU1087" s="91"/>
      <c r="AV1087" s="91"/>
      <c r="AW1087" s="91"/>
      <c r="AX1087" s="91"/>
      <c r="AY1087" s="91"/>
      <c r="AZ1087" s="91"/>
      <c r="BA1087" s="91"/>
      <c r="BB1087" s="91"/>
      <c r="BC1087" s="91"/>
      <c r="BD1087" s="91"/>
      <c r="BE1087" s="91"/>
      <c r="BF1087" s="91"/>
      <c r="BG1087" s="91"/>
    </row>
    <row r="1088" spans="1:59" ht="15.6" x14ac:dyDescent="0.3">
      <c r="A1088" s="99" t="s">
        <v>97</v>
      </c>
      <c r="B1088" s="100" t="str">
        <f>VLOOKUP(A1088,'CENTROS DE COSTOS'!A:D,2,0)</f>
        <v>0036-0001</v>
      </c>
      <c r="C1088" s="100" t="str">
        <f>VLOOKUP(A1088,'CENTROS DE COSTOS'!A:D,3,0)</f>
        <v>Wompi Costa</v>
      </c>
      <c r="D1088" s="99">
        <v>20001</v>
      </c>
      <c r="E1088" s="99">
        <v>3108579</v>
      </c>
      <c r="F1088" s="99">
        <v>20581</v>
      </c>
      <c r="G1088" s="100" t="s">
        <v>33</v>
      </c>
      <c r="H1088" s="99" t="s">
        <v>536</v>
      </c>
      <c r="I1088" s="99" t="s">
        <v>97</v>
      </c>
      <c r="J1088" s="99" t="s">
        <v>6502</v>
      </c>
      <c r="K1088" s="100" t="s">
        <v>1170</v>
      </c>
      <c r="L1088" s="99" t="s">
        <v>8118</v>
      </c>
      <c r="M1088" s="101">
        <v>45996.563888888893</v>
      </c>
      <c r="N1088" s="101">
        <v>46006.507638888892</v>
      </c>
      <c r="O1088" s="100" t="s">
        <v>35</v>
      </c>
      <c r="P1088" s="100" t="s">
        <v>35</v>
      </c>
      <c r="Q1088" s="99" t="s">
        <v>1414</v>
      </c>
      <c r="R1088" s="99" t="s">
        <v>1415</v>
      </c>
      <c r="S1088" s="99" t="s">
        <v>10192</v>
      </c>
      <c r="T1088" s="99" t="s">
        <v>1172</v>
      </c>
      <c r="U1088" s="99" t="s">
        <v>1845</v>
      </c>
      <c r="V1088" s="100" t="str">
        <f>VLOOKUP(D1088,TIPOLOGIA!A:F,5,0)</f>
        <v>PRINCIPAL</v>
      </c>
      <c r="W1088" s="100" t="str">
        <f>VLOOKUP(D1088,TIPOLOGIA!A:F,6,0)</f>
        <v>TERRESTRE</v>
      </c>
      <c r="X1088" s="99" t="s">
        <v>1185</v>
      </c>
      <c r="Y1088" s="99">
        <v>1</v>
      </c>
      <c r="Z1088" s="102">
        <f>IF(T1088="SOPORTE_TELEFÓNICO",'TARIFAS 2025'!$B$14,IF(V1088="PRINCIPAL",'TARIFAS 2025'!$B$11,IF(V1088="INTERMEDIA",'TARIFAS 2025'!$C$11,IF(V1088="LEJANA",'TARIFAS 2025'!$D$11))))</f>
        <v>31419</v>
      </c>
      <c r="AA1088" s="102">
        <f t="shared" si="17"/>
        <v>31419</v>
      </c>
      <c r="AB1088" s="91"/>
      <c r="AC1088" s="91"/>
      <c r="AD1088" s="91"/>
      <c r="AE1088" s="91"/>
      <c r="AF1088" s="91"/>
      <c r="AG1088" s="91"/>
      <c r="AH1088" s="91"/>
      <c r="AI1088" s="91"/>
      <c r="AJ1088" s="91"/>
      <c r="AK1088" s="91"/>
      <c r="AL1088" s="91"/>
      <c r="AM1088" s="91"/>
      <c r="AN1088" s="91"/>
      <c r="AO1088" s="91"/>
      <c r="AP1088" s="91"/>
      <c r="AQ1088" s="91"/>
      <c r="AR1088" s="91"/>
      <c r="AS1088" s="91"/>
      <c r="AT1088" s="91"/>
      <c r="AU1088" s="91"/>
      <c r="AV1088" s="91"/>
      <c r="AW1088" s="91"/>
      <c r="AX1088" s="91"/>
      <c r="AY1088" s="91"/>
      <c r="AZ1088" s="91"/>
      <c r="BA1088" s="91"/>
      <c r="BB1088" s="91"/>
      <c r="BC1088" s="91"/>
      <c r="BD1088" s="91"/>
      <c r="BE1088" s="91"/>
      <c r="BF1088" s="91"/>
      <c r="BG1088" s="91"/>
    </row>
    <row r="1089" spans="1:59" ht="15.6" x14ac:dyDescent="0.3">
      <c r="A1089" s="99" t="s">
        <v>71</v>
      </c>
      <c r="B1089" s="100" t="str">
        <f>VLOOKUP(A1089,'CENTROS DE COSTOS'!A:D,2,0)</f>
        <v>0036-0004</v>
      </c>
      <c r="C1089" s="100" t="str">
        <f>VLOOKUP(A1089,'CENTROS DE COSTOS'!A:D,3,0)</f>
        <v>Wompi Centro</v>
      </c>
      <c r="D1089" s="99">
        <v>11001</v>
      </c>
      <c r="E1089" s="99">
        <v>3127738</v>
      </c>
      <c r="F1089" s="99">
        <v>79345</v>
      </c>
      <c r="G1089" s="100" t="s">
        <v>33</v>
      </c>
      <c r="H1089" s="99" t="s">
        <v>618</v>
      </c>
      <c r="I1089" s="99" t="s">
        <v>71</v>
      </c>
      <c r="J1089" s="99" t="s">
        <v>6503</v>
      </c>
      <c r="K1089" s="100" t="s">
        <v>1170</v>
      </c>
      <c r="L1089" s="99" t="s">
        <v>8119</v>
      </c>
      <c r="M1089" s="101">
        <v>46002.532638888893</v>
      </c>
      <c r="N1089" s="101">
        <v>46006.509027777778</v>
      </c>
      <c r="O1089" s="100" t="s">
        <v>35</v>
      </c>
      <c r="P1089" s="100" t="s">
        <v>35</v>
      </c>
      <c r="Q1089" s="99" t="s">
        <v>1414</v>
      </c>
      <c r="R1089" s="99" t="s">
        <v>1415</v>
      </c>
      <c r="S1089" s="99" t="s">
        <v>10191</v>
      </c>
      <c r="T1089" s="99" t="s">
        <v>1172</v>
      </c>
      <c r="U1089" s="99" t="s">
        <v>1840</v>
      </c>
      <c r="V1089" s="100" t="str">
        <f>VLOOKUP(D1089,TIPOLOGIA!A:F,5,0)</f>
        <v>PRINCIPAL</v>
      </c>
      <c r="W1089" s="100" t="str">
        <f>VLOOKUP(D1089,TIPOLOGIA!A:F,6,0)</f>
        <v>TERRESTRE</v>
      </c>
      <c r="X1089" s="99" t="s">
        <v>11203</v>
      </c>
      <c r="Y1089" s="99">
        <v>1</v>
      </c>
      <c r="Z1089" s="102">
        <f>IF(T1089="SOPORTE_TELEFÓNICO",'TARIFAS 2025'!$B$14,IF(V1089="PRINCIPAL",'TARIFAS 2025'!$B$11,IF(V1089="INTERMEDIA",'TARIFAS 2025'!$C$11,IF(V1089="LEJANA",'TARIFAS 2025'!$D$11))))</f>
        <v>31419</v>
      </c>
      <c r="AA1089" s="102">
        <f t="shared" si="17"/>
        <v>31419</v>
      </c>
      <c r="AB1089" s="91"/>
      <c r="AC1089" s="91"/>
      <c r="AD1089" s="91"/>
      <c r="AE1089" s="91"/>
      <c r="AF1089" s="91"/>
      <c r="AG1089" s="91"/>
      <c r="AH1089" s="91"/>
      <c r="AI1089" s="91"/>
      <c r="AJ1089" s="91"/>
      <c r="AK1089" s="91"/>
      <c r="AL1089" s="91"/>
      <c r="AM1089" s="91"/>
      <c r="AN1089" s="91"/>
      <c r="AO1089" s="91"/>
      <c r="AP1089" s="91"/>
      <c r="AQ1089" s="91"/>
      <c r="AR1089" s="91"/>
      <c r="AS1089" s="91"/>
      <c r="AT1089" s="91"/>
      <c r="AU1089" s="91"/>
      <c r="AV1089" s="91"/>
      <c r="AW1089" s="91"/>
      <c r="AX1089" s="91"/>
      <c r="AY1089" s="91"/>
      <c r="AZ1089" s="91"/>
      <c r="BA1089" s="91"/>
      <c r="BB1089" s="91"/>
      <c r="BC1089" s="91"/>
      <c r="BD1089" s="91"/>
      <c r="BE1089" s="91"/>
      <c r="BF1089" s="91"/>
      <c r="BG1089" s="91"/>
    </row>
    <row r="1090" spans="1:59" ht="15.6" x14ac:dyDescent="0.3">
      <c r="A1090" s="99" t="s">
        <v>71</v>
      </c>
      <c r="B1090" s="100" t="str">
        <f>VLOOKUP(A1090,'CENTROS DE COSTOS'!A:D,2,0)</f>
        <v>0036-0004</v>
      </c>
      <c r="C1090" s="100" t="str">
        <f>VLOOKUP(A1090,'CENTROS DE COSTOS'!A:D,3,0)</f>
        <v>Wompi Centro</v>
      </c>
      <c r="D1090" s="99">
        <v>25754</v>
      </c>
      <c r="E1090" s="99">
        <v>3123622</v>
      </c>
      <c r="F1090" s="99">
        <v>76429</v>
      </c>
      <c r="G1090" s="100" t="s">
        <v>33</v>
      </c>
      <c r="H1090" s="99" t="s">
        <v>618</v>
      </c>
      <c r="I1090" s="99" t="s">
        <v>698</v>
      </c>
      <c r="J1090" s="99" t="s">
        <v>1498</v>
      </c>
      <c r="K1090" s="100" t="s">
        <v>1170</v>
      </c>
      <c r="L1090" s="99" t="s">
        <v>8120</v>
      </c>
      <c r="M1090" s="101">
        <v>46001.668055555558</v>
      </c>
      <c r="N1090" s="101">
        <v>46006.511111111111</v>
      </c>
      <c r="O1090" s="100" t="s">
        <v>35</v>
      </c>
      <c r="P1090" s="100" t="s">
        <v>35</v>
      </c>
      <c r="Q1090" s="99" t="s">
        <v>1414</v>
      </c>
      <c r="R1090" s="99" t="s">
        <v>1415</v>
      </c>
      <c r="S1090" s="99" t="s">
        <v>10193</v>
      </c>
      <c r="T1090" s="99" t="s">
        <v>1172</v>
      </c>
      <c r="U1090" s="99" t="s">
        <v>1847</v>
      </c>
      <c r="V1090" s="100" t="str">
        <f>VLOOKUP(D1090,TIPOLOGIA!A:F,5,0)</f>
        <v>PRINCIPAL</v>
      </c>
      <c r="W1090" s="100" t="str">
        <f>VLOOKUP(D1090,TIPOLOGIA!A:F,6,0)</f>
        <v>TERRESTRE</v>
      </c>
      <c r="X1090" s="99" t="s">
        <v>1216</v>
      </c>
      <c r="Y1090" s="99">
        <v>1</v>
      </c>
      <c r="Z1090" s="102">
        <f>IF(T1090="SOPORTE_TELEFÓNICO",'TARIFAS 2025'!$B$14,IF(V1090="PRINCIPAL",'TARIFAS 2025'!$B$11,IF(V1090="INTERMEDIA",'TARIFAS 2025'!$C$11,IF(V1090="LEJANA",'TARIFAS 2025'!$D$11))))</f>
        <v>31419</v>
      </c>
      <c r="AA1090" s="102">
        <f t="shared" si="17"/>
        <v>31419</v>
      </c>
      <c r="AB1090" s="91"/>
      <c r="AC1090" s="91"/>
      <c r="AD1090" s="91"/>
      <c r="AE1090" s="91"/>
      <c r="AF1090" s="91"/>
      <c r="AG1090" s="91"/>
      <c r="AH1090" s="91"/>
      <c r="AI1090" s="91"/>
      <c r="AJ1090" s="91"/>
      <c r="AK1090" s="91"/>
      <c r="AL1090" s="91"/>
      <c r="AM1090" s="91"/>
      <c r="AN1090" s="91"/>
      <c r="AO1090" s="91"/>
      <c r="AP1090" s="91"/>
      <c r="AQ1090" s="91"/>
      <c r="AR1090" s="91"/>
      <c r="AS1090" s="91"/>
      <c r="AT1090" s="91"/>
      <c r="AU1090" s="91"/>
      <c r="AV1090" s="91"/>
      <c r="AW1090" s="91"/>
      <c r="AX1090" s="91"/>
      <c r="AY1090" s="91"/>
      <c r="AZ1090" s="91"/>
      <c r="BA1090" s="91"/>
      <c r="BB1090" s="91"/>
      <c r="BC1090" s="91"/>
      <c r="BD1090" s="91"/>
      <c r="BE1090" s="91"/>
      <c r="BF1090" s="91"/>
      <c r="BG1090" s="91"/>
    </row>
    <row r="1091" spans="1:59" ht="15.6" x14ac:dyDescent="0.3">
      <c r="A1091" s="99" t="s">
        <v>99</v>
      </c>
      <c r="B1091" s="100" t="str">
        <f>VLOOKUP(A1091,'CENTROS DE COSTOS'!A:D,2,0)</f>
        <v>0036-0006</v>
      </c>
      <c r="C1091" s="100" t="str">
        <f>VLOOKUP(A1091,'CENTROS DE COSTOS'!A:D,3,0)</f>
        <v>Wompi Oriente</v>
      </c>
      <c r="D1091" s="99">
        <v>85001</v>
      </c>
      <c r="E1091" s="99">
        <v>3134756</v>
      </c>
      <c r="F1091" s="99">
        <v>74497</v>
      </c>
      <c r="G1091" s="100" t="s">
        <v>33</v>
      </c>
      <c r="H1091" s="99" t="s">
        <v>481</v>
      </c>
      <c r="I1091" s="99" t="s">
        <v>99</v>
      </c>
      <c r="J1091" s="99" t="s">
        <v>2223</v>
      </c>
      <c r="K1091" s="100" t="s">
        <v>1170</v>
      </c>
      <c r="L1091" s="99" t="s">
        <v>8121</v>
      </c>
      <c r="M1091" s="101">
        <v>46006.333333333343</v>
      </c>
      <c r="N1091" s="101">
        <v>46006.513194444437</v>
      </c>
      <c r="O1091" s="100" t="s">
        <v>35</v>
      </c>
      <c r="P1091" s="100" t="s">
        <v>35</v>
      </c>
      <c r="Q1091" s="99" t="s">
        <v>1414</v>
      </c>
      <c r="R1091" s="99" t="s">
        <v>1415</v>
      </c>
      <c r="S1091" s="99" t="s">
        <v>10194</v>
      </c>
      <c r="T1091" s="99" t="s">
        <v>1172</v>
      </c>
      <c r="U1091" s="99" t="s">
        <v>1846</v>
      </c>
      <c r="V1091" s="100" t="str">
        <f>VLOOKUP(D1091,TIPOLOGIA!A:F,5,0)</f>
        <v>PRINCIPAL</v>
      </c>
      <c r="W1091" s="100" t="str">
        <f>VLOOKUP(D1091,TIPOLOGIA!A:F,6,0)</f>
        <v>TERRESTRE</v>
      </c>
      <c r="X1091" s="99" t="s">
        <v>1219</v>
      </c>
      <c r="Y1091" s="99">
        <v>1</v>
      </c>
      <c r="Z1091" s="102">
        <f>IF(T1091="SOPORTE_TELEFÓNICO",'TARIFAS 2025'!$B$14,IF(V1091="PRINCIPAL",'TARIFAS 2025'!$B$11,IF(V1091="INTERMEDIA",'TARIFAS 2025'!$C$11,IF(V1091="LEJANA",'TARIFAS 2025'!$D$11))))</f>
        <v>31419</v>
      </c>
      <c r="AA1091" s="102">
        <f t="shared" si="17"/>
        <v>31419</v>
      </c>
      <c r="AB1091" s="91"/>
      <c r="AC1091" s="91"/>
      <c r="AD1091" s="91"/>
      <c r="AE1091" s="91"/>
      <c r="AF1091" s="91"/>
      <c r="AG1091" s="91"/>
      <c r="AH1091" s="91"/>
      <c r="AI1091" s="91"/>
      <c r="AJ1091" s="91"/>
      <c r="AK1091" s="91"/>
      <c r="AL1091" s="91"/>
      <c r="AM1091" s="91"/>
      <c r="AN1091" s="91"/>
      <c r="AO1091" s="91"/>
      <c r="AP1091" s="91"/>
      <c r="AQ1091" s="91"/>
      <c r="AR1091" s="91"/>
      <c r="AS1091" s="91"/>
      <c r="AT1091" s="91"/>
      <c r="AU1091" s="91"/>
      <c r="AV1091" s="91"/>
      <c r="AW1091" s="91"/>
      <c r="AX1091" s="91"/>
      <c r="AY1091" s="91"/>
      <c r="AZ1091" s="91"/>
      <c r="BA1091" s="91"/>
      <c r="BB1091" s="91"/>
      <c r="BC1091" s="91"/>
      <c r="BD1091" s="91"/>
      <c r="BE1091" s="91"/>
      <c r="BF1091" s="91"/>
      <c r="BG1091" s="91"/>
    </row>
    <row r="1092" spans="1:59" ht="15.6" x14ac:dyDescent="0.3">
      <c r="A1092" s="99" t="s">
        <v>71</v>
      </c>
      <c r="B1092" s="100" t="str">
        <f>VLOOKUP(A1092,'CENTROS DE COSTOS'!A:D,2,0)</f>
        <v>0036-0004</v>
      </c>
      <c r="C1092" s="100" t="str">
        <f>VLOOKUP(A1092,'CENTROS DE COSTOS'!A:D,3,0)</f>
        <v>Wompi Centro</v>
      </c>
      <c r="D1092" s="99">
        <v>25754</v>
      </c>
      <c r="E1092" s="99">
        <v>3127633</v>
      </c>
      <c r="F1092" s="99">
        <v>57698</v>
      </c>
      <c r="G1092" s="100" t="s">
        <v>33</v>
      </c>
      <c r="H1092" s="99" t="s">
        <v>618</v>
      </c>
      <c r="I1092" s="99" t="s">
        <v>698</v>
      </c>
      <c r="J1092" s="99" t="s">
        <v>6504</v>
      </c>
      <c r="K1092" s="100" t="s">
        <v>1170</v>
      </c>
      <c r="L1092" s="99" t="s">
        <v>8122</v>
      </c>
      <c r="M1092" s="101">
        <v>46002.529166666667</v>
      </c>
      <c r="N1092" s="101">
        <v>46006.513888888891</v>
      </c>
      <c r="O1092" s="100" t="s">
        <v>35</v>
      </c>
      <c r="P1092" s="100" t="s">
        <v>35</v>
      </c>
      <c r="Q1092" s="99" t="s">
        <v>1414</v>
      </c>
      <c r="R1092" s="99" t="s">
        <v>1415</v>
      </c>
      <c r="S1092" s="99" t="s">
        <v>10195</v>
      </c>
      <c r="T1092" s="99" t="s">
        <v>1172</v>
      </c>
      <c r="U1092" s="99" t="s">
        <v>1842</v>
      </c>
      <c r="V1092" s="100" t="str">
        <f>VLOOKUP(D1092,TIPOLOGIA!A:F,5,0)</f>
        <v>PRINCIPAL</v>
      </c>
      <c r="W1092" s="100" t="str">
        <f>VLOOKUP(D1092,TIPOLOGIA!A:F,6,0)</f>
        <v>TERRESTRE</v>
      </c>
      <c r="X1092" s="99" t="s">
        <v>1179</v>
      </c>
      <c r="Y1092" s="99">
        <v>1</v>
      </c>
      <c r="Z1092" s="102">
        <f>IF(T1092="SOPORTE_TELEFÓNICO",'TARIFAS 2025'!$B$14,IF(V1092="PRINCIPAL",'TARIFAS 2025'!$B$11,IF(V1092="INTERMEDIA",'TARIFAS 2025'!$C$11,IF(V1092="LEJANA",'TARIFAS 2025'!$D$11))))</f>
        <v>31419</v>
      </c>
      <c r="AA1092" s="102">
        <f t="shared" si="17"/>
        <v>31419</v>
      </c>
      <c r="AB1092" s="91"/>
      <c r="AC1092" s="91"/>
      <c r="AD1092" s="91"/>
      <c r="AE1092" s="91"/>
      <c r="AF1092" s="91"/>
      <c r="AG1092" s="91"/>
      <c r="AH1092" s="91"/>
      <c r="AI1092" s="91"/>
      <c r="AJ1092" s="91"/>
      <c r="AK1092" s="91"/>
      <c r="AL1092" s="91"/>
      <c r="AM1092" s="91"/>
      <c r="AN1092" s="91"/>
      <c r="AO1092" s="91"/>
      <c r="AP1092" s="91"/>
      <c r="AQ1092" s="91"/>
      <c r="AR1092" s="91"/>
      <c r="AS1092" s="91"/>
      <c r="AT1092" s="91"/>
      <c r="AU1092" s="91"/>
      <c r="AV1092" s="91"/>
      <c r="AW1092" s="91"/>
      <c r="AX1092" s="91"/>
      <c r="AY1092" s="91"/>
      <c r="AZ1092" s="91"/>
      <c r="BA1092" s="91"/>
      <c r="BB1092" s="91"/>
      <c r="BC1092" s="91"/>
      <c r="BD1092" s="91"/>
      <c r="BE1092" s="91"/>
      <c r="BF1092" s="91"/>
      <c r="BG1092" s="91"/>
    </row>
    <row r="1093" spans="1:59" ht="15.6" x14ac:dyDescent="0.3">
      <c r="A1093" s="99" t="s">
        <v>92</v>
      </c>
      <c r="B1093" s="100" t="str">
        <f>VLOOKUP(A1093,'CENTROS DE COSTOS'!A:D,2,0)</f>
        <v>0036-0002</v>
      </c>
      <c r="C1093" s="100" t="str">
        <f>VLOOKUP(A1093,'CENTROS DE COSTOS'!A:D,3,0)</f>
        <v>Wompi Eje Cafetero</v>
      </c>
      <c r="D1093" s="99">
        <v>63001</v>
      </c>
      <c r="E1093" s="99">
        <v>3115465</v>
      </c>
      <c r="F1093" s="99">
        <v>28755</v>
      </c>
      <c r="G1093" s="100" t="s">
        <v>33</v>
      </c>
      <c r="H1093" s="99" t="s">
        <v>939</v>
      </c>
      <c r="I1093" s="99" t="s">
        <v>122</v>
      </c>
      <c r="J1093" s="99" t="s">
        <v>3709</v>
      </c>
      <c r="K1093" s="100" t="s">
        <v>1170</v>
      </c>
      <c r="L1093" s="99" t="s">
        <v>8123</v>
      </c>
      <c r="M1093" s="101">
        <v>46000.476388888892</v>
      </c>
      <c r="N1093" s="101">
        <v>46006.515277777777</v>
      </c>
      <c r="O1093" s="100" t="s">
        <v>35</v>
      </c>
      <c r="P1093" s="100" t="s">
        <v>35</v>
      </c>
      <c r="Q1093" s="99" t="s">
        <v>1414</v>
      </c>
      <c r="R1093" s="99" t="s">
        <v>1415</v>
      </c>
      <c r="S1093" s="99" t="s">
        <v>10196</v>
      </c>
      <c r="T1093" s="99" t="s">
        <v>1172</v>
      </c>
      <c r="U1093" s="99" t="s">
        <v>1846</v>
      </c>
      <c r="V1093" s="100" t="str">
        <f>VLOOKUP(D1093,TIPOLOGIA!A:F,5,0)</f>
        <v>INTERMEDIA</v>
      </c>
      <c r="W1093" s="100" t="str">
        <f>VLOOKUP(D1093,TIPOLOGIA!A:F,6,0)</f>
        <v>TERRESTRE</v>
      </c>
      <c r="X1093" s="99" t="s">
        <v>1231</v>
      </c>
      <c r="Y1093" s="99">
        <v>1</v>
      </c>
      <c r="Z1093" s="102">
        <f>IF(T1093="SOPORTE_TELEFÓNICO",'TARIFAS 2025'!$B$14,IF(V1093="PRINCIPAL",'TARIFAS 2025'!$B$11,IF(V1093="INTERMEDIA",'TARIFAS 2025'!$C$11,IF(V1093="LEJANA",'TARIFAS 2025'!$D$11))))</f>
        <v>36351</v>
      </c>
      <c r="AA1093" s="102">
        <f t="shared" si="17"/>
        <v>36351</v>
      </c>
      <c r="AB1093" s="91"/>
      <c r="AC1093" s="91"/>
      <c r="AD1093" s="91"/>
      <c r="AE1093" s="91"/>
      <c r="AF1093" s="91"/>
      <c r="AG1093" s="91"/>
      <c r="AH1093" s="91"/>
      <c r="AI1093" s="91"/>
      <c r="AJ1093" s="91"/>
      <c r="AK1093" s="91"/>
      <c r="AL1093" s="91"/>
      <c r="AM1093" s="91"/>
      <c r="AN1093" s="91"/>
      <c r="AO1093" s="91"/>
      <c r="AP1093" s="91"/>
      <c r="AQ1093" s="91"/>
      <c r="AR1093" s="91"/>
      <c r="AS1093" s="91"/>
      <c r="AT1093" s="91"/>
      <c r="AU1093" s="91"/>
      <c r="AV1093" s="91"/>
      <c r="AW1093" s="91"/>
      <c r="AX1093" s="91"/>
      <c r="AY1093" s="91"/>
      <c r="AZ1093" s="91"/>
      <c r="BA1093" s="91"/>
      <c r="BB1093" s="91"/>
      <c r="BC1093" s="91"/>
      <c r="BD1093" s="91"/>
      <c r="BE1093" s="91"/>
      <c r="BF1093" s="91"/>
      <c r="BG1093" s="91"/>
    </row>
    <row r="1094" spans="1:59" ht="15.6" x14ac:dyDescent="0.3">
      <c r="A1094" s="99" t="s">
        <v>92</v>
      </c>
      <c r="B1094" s="100" t="str">
        <f>VLOOKUP(A1094,'CENTROS DE COSTOS'!A:D,2,0)</f>
        <v>0036-0002</v>
      </c>
      <c r="C1094" s="100" t="str">
        <f>VLOOKUP(A1094,'CENTROS DE COSTOS'!A:D,3,0)</f>
        <v>Wompi Eje Cafetero</v>
      </c>
      <c r="D1094" s="99">
        <v>63001</v>
      </c>
      <c r="E1094" s="99">
        <v>3117544</v>
      </c>
      <c r="F1094" s="99">
        <v>81051</v>
      </c>
      <c r="G1094" s="100" t="s">
        <v>33</v>
      </c>
      <c r="H1094" s="99" t="s">
        <v>939</v>
      </c>
      <c r="I1094" s="99" t="s">
        <v>122</v>
      </c>
      <c r="J1094" s="99" t="s">
        <v>5771</v>
      </c>
      <c r="K1094" s="100" t="s">
        <v>1170</v>
      </c>
      <c r="L1094" s="99" t="s">
        <v>8124</v>
      </c>
      <c r="M1094" s="101">
        <v>46000.652083333327</v>
      </c>
      <c r="N1094" s="101">
        <v>46006.51666666667</v>
      </c>
      <c r="O1094" s="100" t="s">
        <v>35</v>
      </c>
      <c r="P1094" s="100" t="s">
        <v>35</v>
      </c>
      <c r="Q1094" s="99" t="s">
        <v>1414</v>
      </c>
      <c r="R1094" s="99" t="s">
        <v>1415</v>
      </c>
      <c r="S1094" s="99" t="s">
        <v>10197</v>
      </c>
      <c r="T1094" s="99" t="s">
        <v>1172</v>
      </c>
      <c r="U1094" s="99" t="s">
        <v>1843</v>
      </c>
      <c r="V1094" s="100" t="str">
        <f>VLOOKUP(D1094,TIPOLOGIA!A:F,5,0)</f>
        <v>INTERMEDIA</v>
      </c>
      <c r="W1094" s="100" t="str">
        <f>VLOOKUP(D1094,TIPOLOGIA!A:F,6,0)</f>
        <v>TERRESTRE</v>
      </c>
      <c r="X1094" s="99" t="s">
        <v>1231</v>
      </c>
      <c r="Y1094" s="99">
        <v>1</v>
      </c>
      <c r="Z1094" s="102">
        <f>IF(T1094="SOPORTE_TELEFÓNICO",'TARIFAS 2025'!$B$14,IF(V1094="PRINCIPAL",'TARIFAS 2025'!$B$11,IF(V1094="INTERMEDIA",'TARIFAS 2025'!$C$11,IF(V1094="LEJANA",'TARIFAS 2025'!$D$11))))</f>
        <v>36351</v>
      </c>
      <c r="AA1094" s="102">
        <f t="shared" si="17"/>
        <v>36351</v>
      </c>
      <c r="AB1094" s="91"/>
      <c r="AC1094" s="91"/>
      <c r="AD1094" s="91"/>
      <c r="AE1094" s="91"/>
      <c r="AF1094" s="91"/>
      <c r="AG1094" s="91"/>
      <c r="AH1094" s="91"/>
      <c r="AI1094" s="91"/>
      <c r="AJ1094" s="91"/>
      <c r="AK1094" s="91"/>
      <c r="AL1094" s="91"/>
      <c r="AM1094" s="91"/>
      <c r="AN1094" s="91"/>
      <c r="AO1094" s="91"/>
      <c r="AP1094" s="91"/>
      <c r="AQ1094" s="91"/>
      <c r="AR1094" s="91"/>
      <c r="AS1094" s="91"/>
      <c r="AT1094" s="91"/>
      <c r="AU1094" s="91"/>
      <c r="AV1094" s="91"/>
      <c r="AW1094" s="91"/>
      <c r="AX1094" s="91"/>
      <c r="AY1094" s="91"/>
      <c r="AZ1094" s="91"/>
      <c r="BA1094" s="91"/>
      <c r="BB1094" s="91"/>
      <c r="BC1094" s="91"/>
      <c r="BD1094" s="91"/>
      <c r="BE1094" s="91"/>
      <c r="BF1094" s="91"/>
      <c r="BG1094" s="91"/>
    </row>
    <row r="1095" spans="1:59" ht="15.6" x14ac:dyDescent="0.3">
      <c r="A1095" s="99" t="s">
        <v>71</v>
      </c>
      <c r="B1095" s="100" t="str">
        <f>VLOOKUP(A1095,'CENTROS DE COSTOS'!A:D,2,0)</f>
        <v>0036-0004</v>
      </c>
      <c r="C1095" s="100" t="str">
        <f>VLOOKUP(A1095,'CENTROS DE COSTOS'!A:D,3,0)</f>
        <v>Wompi Centro</v>
      </c>
      <c r="D1095" s="99">
        <v>11001</v>
      </c>
      <c r="E1095" s="99">
        <v>3126889</v>
      </c>
      <c r="F1095" s="99">
        <v>31745</v>
      </c>
      <c r="G1095" s="100" t="s">
        <v>33</v>
      </c>
      <c r="H1095" s="99" t="s">
        <v>618</v>
      </c>
      <c r="I1095" s="99" t="s">
        <v>71</v>
      </c>
      <c r="J1095" s="99" t="s">
        <v>6505</v>
      </c>
      <c r="K1095" s="100" t="s">
        <v>1170</v>
      </c>
      <c r="L1095" s="99" t="s">
        <v>8125</v>
      </c>
      <c r="M1095" s="101">
        <v>46002.46875</v>
      </c>
      <c r="N1095" s="101">
        <v>46006.518055555563</v>
      </c>
      <c r="O1095" s="100" t="s">
        <v>35</v>
      </c>
      <c r="P1095" s="100" t="s">
        <v>35</v>
      </c>
      <c r="Q1095" s="99" t="s">
        <v>1414</v>
      </c>
      <c r="R1095" s="99" t="s">
        <v>1415</v>
      </c>
      <c r="S1095" s="99" t="s">
        <v>10198</v>
      </c>
      <c r="T1095" s="99" t="s">
        <v>1172</v>
      </c>
      <c r="U1095" s="99" t="s">
        <v>1846</v>
      </c>
      <c r="V1095" s="100" t="str">
        <f>VLOOKUP(D1095,TIPOLOGIA!A:F,5,0)</f>
        <v>PRINCIPAL</v>
      </c>
      <c r="W1095" s="100" t="str">
        <f>VLOOKUP(D1095,TIPOLOGIA!A:F,6,0)</f>
        <v>TERRESTRE</v>
      </c>
      <c r="X1095" s="99" t="s">
        <v>11203</v>
      </c>
      <c r="Y1095" s="99">
        <v>1</v>
      </c>
      <c r="Z1095" s="102">
        <f>IF(T1095="SOPORTE_TELEFÓNICO",'TARIFAS 2025'!$B$14,IF(V1095="PRINCIPAL",'TARIFAS 2025'!$B$11,IF(V1095="INTERMEDIA",'TARIFAS 2025'!$C$11,IF(V1095="LEJANA",'TARIFAS 2025'!$D$11))))</f>
        <v>31419</v>
      </c>
      <c r="AA1095" s="102">
        <f t="shared" si="17"/>
        <v>31419</v>
      </c>
      <c r="AB1095" s="91"/>
      <c r="AC1095" s="91"/>
      <c r="AD1095" s="91"/>
      <c r="AE1095" s="91"/>
      <c r="AF1095" s="91"/>
      <c r="AG1095" s="91"/>
      <c r="AH1095" s="91"/>
      <c r="AI1095" s="91"/>
      <c r="AJ1095" s="91"/>
      <c r="AK1095" s="91"/>
      <c r="AL1095" s="91"/>
      <c r="AM1095" s="91"/>
      <c r="AN1095" s="91"/>
      <c r="AO1095" s="91"/>
      <c r="AP1095" s="91"/>
      <c r="AQ1095" s="91"/>
      <c r="AR1095" s="91"/>
      <c r="AS1095" s="91"/>
      <c r="AT1095" s="91"/>
      <c r="AU1095" s="91"/>
      <c r="AV1095" s="91"/>
      <c r="AW1095" s="91"/>
      <c r="AX1095" s="91"/>
      <c r="AY1095" s="91"/>
      <c r="AZ1095" s="91"/>
      <c r="BA1095" s="91"/>
      <c r="BB1095" s="91"/>
      <c r="BC1095" s="91"/>
      <c r="BD1095" s="91"/>
      <c r="BE1095" s="91"/>
      <c r="BF1095" s="91"/>
      <c r="BG1095" s="91"/>
    </row>
    <row r="1096" spans="1:59" ht="15.6" x14ac:dyDescent="0.3">
      <c r="A1096" s="99" t="s">
        <v>71</v>
      </c>
      <c r="B1096" s="100" t="str">
        <f>VLOOKUP(A1096,'CENTROS DE COSTOS'!A:D,2,0)</f>
        <v>0036-0004</v>
      </c>
      <c r="C1096" s="100" t="str">
        <f>VLOOKUP(A1096,'CENTROS DE COSTOS'!A:D,3,0)</f>
        <v>Wompi Centro</v>
      </c>
      <c r="D1096" s="99">
        <v>25754</v>
      </c>
      <c r="E1096" s="99">
        <v>3115641</v>
      </c>
      <c r="F1096" s="99">
        <v>79325</v>
      </c>
      <c r="G1096" s="100" t="s">
        <v>33</v>
      </c>
      <c r="H1096" s="99" t="s">
        <v>618</v>
      </c>
      <c r="I1096" s="99" t="s">
        <v>698</v>
      </c>
      <c r="J1096" s="99" t="s">
        <v>6506</v>
      </c>
      <c r="K1096" s="100" t="s">
        <v>1170</v>
      </c>
      <c r="L1096" s="99" t="s">
        <v>8126</v>
      </c>
      <c r="M1096" s="101">
        <v>46000.479166666657</v>
      </c>
      <c r="N1096" s="101">
        <v>46006.55</v>
      </c>
      <c r="O1096" s="100" t="s">
        <v>35</v>
      </c>
      <c r="P1096" s="100" t="s">
        <v>35</v>
      </c>
      <c r="Q1096" s="99" t="s">
        <v>1424</v>
      </c>
      <c r="R1096" s="99" t="s">
        <v>1425</v>
      </c>
      <c r="S1096" s="99" t="s">
        <v>10199</v>
      </c>
      <c r="T1096" s="99" t="s">
        <v>1172</v>
      </c>
      <c r="U1096" s="99"/>
      <c r="V1096" s="100" t="str">
        <f>VLOOKUP(D1096,TIPOLOGIA!A:F,5,0)</f>
        <v>PRINCIPAL</v>
      </c>
      <c r="W1096" s="100" t="str">
        <f>VLOOKUP(D1096,TIPOLOGIA!A:F,6,0)</f>
        <v>TERRESTRE</v>
      </c>
      <c r="X1096" s="99" t="s">
        <v>1216</v>
      </c>
      <c r="Y1096" s="99">
        <v>1</v>
      </c>
      <c r="Z1096" s="102">
        <f>IF(T1096="SOPORTE_TELEFÓNICO",'TARIFAS 2025'!$B$14,IF(V1096="PRINCIPAL",'TARIFAS 2025'!$B$11,IF(V1096="INTERMEDIA",'TARIFAS 2025'!$C$11,IF(V1096="LEJANA",'TARIFAS 2025'!$D$11))))</f>
        <v>31419</v>
      </c>
      <c r="AA1096" s="102">
        <f t="shared" si="17"/>
        <v>31419</v>
      </c>
      <c r="AB1096" s="91"/>
      <c r="AC1096" s="91"/>
      <c r="AD1096" s="91"/>
      <c r="AE1096" s="91"/>
      <c r="AF1096" s="91"/>
      <c r="AG1096" s="91"/>
      <c r="AH1096" s="91"/>
      <c r="AI1096" s="91"/>
      <c r="AJ1096" s="91"/>
      <c r="AK1096" s="91"/>
      <c r="AL1096" s="91"/>
      <c r="AM1096" s="91"/>
      <c r="AN1096" s="91"/>
      <c r="AO1096" s="91"/>
      <c r="AP1096" s="91"/>
      <c r="AQ1096" s="91"/>
      <c r="AR1096" s="91"/>
      <c r="AS1096" s="91"/>
      <c r="AT1096" s="91"/>
      <c r="AU1096" s="91"/>
      <c r="AV1096" s="91"/>
      <c r="AW1096" s="91"/>
      <c r="AX1096" s="91"/>
      <c r="AY1096" s="91"/>
      <c r="AZ1096" s="91"/>
      <c r="BA1096" s="91"/>
      <c r="BB1096" s="91"/>
      <c r="BC1096" s="91"/>
      <c r="BD1096" s="91"/>
      <c r="BE1096" s="91"/>
      <c r="BF1096" s="91"/>
      <c r="BG1096" s="91"/>
    </row>
    <row r="1097" spans="1:59" ht="15.6" x14ac:dyDescent="0.3">
      <c r="A1097" s="99" t="s">
        <v>71</v>
      </c>
      <c r="B1097" s="100" t="str">
        <f>VLOOKUP(A1097,'CENTROS DE COSTOS'!A:D,2,0)</f>
        <v>0036-0004</v>
      </c>
      <c r="C1097" s="100" t="str">
        <f>VLOOKUP(A1097,'CENTROS DE COSTOS'!A:D,3,0)</f>
        <v>Wompi Centro</v>
      </c>
      <c r="D1097" s="99">
        <v>25175</v>
      </c>
      <c r="E1097" s="99">
        <v>3116184</v>
      </c>
      <c r="F1097" s="99">
        <v>69981</v>
      </c>
      <c r="G1097" s="100" t="s">
        <v>33</v>
      </c>
      <c r="H1097" s="99" t="s">
        <v>618</v>
      </c>
      <c r="I1097" s="99" t="s">
        <v>638</v>
      </c>
      <c r="J1097" s="99" t="s">
        <v>1566</v>
      </c>
      <c r="K1097" s="100" t="s">
        <v>1170</v>
      </c>
      <c r="L1097" s="99" t="s">
        <v>8127</v>
      </c>
      <c r="M1097" s="101">
        <v>46000.536805555559</v>
      </c>
      <c r="N1097" s="101">
        <v>46006.552083333343</v>
      </c>
      <c r="O1097" s="100" t="s">
        <v>35</v>
      </c>
      <c r="P1097" s="100" t="s">
        <v>35</v>
      </c>
      <c r="Q1097" s="99" t="s">
        <v>1414</v>
      </c>
      <c r="R1097" s="99" t="s">
        <v>1415</v>
      </c>
      <c r="S1097" s="99" t="s">
        <v>10200</v>
      </c>
      <c r="T1097" s="99" t="s">
        <v>1172</v>
      </c>
      <c r="U1097" s="99" t="s">
        <v>1847</v>
      </c>
      <c r="V1097" s="100" t="str">
        <f>VLOOKUP(D1097,TIPOLOGIA!A:F,5,0)</f>
        <v>INTERMEDIA</v>
      </c>
      <c r="W1097" s="100" t="str">
        <f>VLOOKUP(D1097,TIPOLOGIA!A:F,6,0)</f>
        <v>TERRESTRE</v>
      </c>
      <c r="X1097" s="99" t="s">
        <v>1198</v>
      </c>
      <c r="Y1097" s="99">
        <v>1</v>
      </c>
      <c r="Z1097" s="102">
        <f>IF(T1097="SOPORTE_TELEFÓNICO",'TARIFAS 2025'!$B$14,IF(V1097="PRINCIPAL",'TARIFAS 2025'!$B$11,IF(V1097="INTERMEDIA",'TARIFAS 2025'!$C$11,IF(V1097="LEJANA",'TARIFAS 2025'!$D$11))))</f>
        <v>36351</v>
      </c>
      <c r="AA1097" s="102">
        <f t="shared" si="17"/>
        <v>36351</v>
      </c>
      <c r="AB1097" s="91"/>
      <c r="AC1097" s="91"/>
      <c r="AD1097" s="91"/>
      <c r="AE1097" s="91"/>
      <c r="AF1097" s="91"/>
      <c r="AG1097" s="91"/>
      <c r="AH1097" s="91"/>
      <c r="AI1097" s="91"/>
      <c r="AJ1097" s="91"/>
      <c r="AK1097" s="91"/>
      <c r="AL1097" s="91"/>
      <c r="AM1097" s="91"/>
      <c r="AN1097" s="91"/>
      <c r="AO1097" s="91"/>
      <c r="AP1097" s="91"/>
      <c r="AQ1097" s="91"/>
      <c r="AR1097" s="91"/>
      <c r="AS1097" s="91"/>
      <c r="AT1097" s="91"/>
      <c r="AU1097" s="91"/>
      <c r="AV1097" s="91"/>
      <c r="AW1097" s="91"/>
      <c r="AX1097" s="91"/>
      <c r="AY1097" s="91"/>
      <c r="AZ1097" s="91"/>
      <c r="BA1097" s="91"/>
      <c r="BB1097" s="91"/>
      <c r="BC1097" s="91"/>
      <c r="BD1097" s="91"/>
      <c r="BE1097" s="91"/>
      <c r="BF1097" s="91"/>
      <c r="BG1097" s="91"/>
    </row>
    <row r="1098" spans="1:59" ht="15.6" x14ac:dyDescent="0.3">
      <c r="A1098" s="99" t="s">
        <v>89</v>
      </c>
      <c r="B1098" s="100" t="str">
        <f>VLOOKUP(A1098,'CENTROS DE COSTOS'!A:D,2,0)</f>
        <v>0036-0001</v>
      </c>
      <c r="C1098" s="100" t="str">
        <f>VLOOKUP(A1098,'CENTROS DE COSTOS'!A:D,3,0)</f>
        <v>Wompi Costa</v>
      </c>
      <c r="D1098" s="99">
        <v>23001</v>
      </c>
      <c r="E1098" s="99">
        <v>3127215</v>
      </c>
      <c r="F1098" s="99">
        <v>72142</v>
      </c>
      <c r="G1098" s="100" t="s">
        <v>33</v>
      </c>
      <c r="H1098" s="99" t="s">
        <v>276</v>
      </c>
      <c r="I1098" s="99" t="s">
        <v>89</v>
      </c>
      <c r="J1098" s="99" t="s">
        <v>6507</v>
      </c>
      <c r="K1098" s="100" t="s">
        <v>1170</v>
      </c>
      <c r="L1098" s="99" t="s">
        <v>8128</v>
      </c>
      <c r="M1098" s="101">
        <v>46002.477777777778</v>
      </c>
      <c r="N1098" s="101">
        <v>46006.561111111107</v>
      </c>
      <c r="O1098" s="100" t="s">
        <v>35</v>
      </c>
      <c r="P1098" s="100" t="s">
        <v>35</v>
      </c>
      <c r="Q1098" s="99" t="s">
        <v>1414</v>
      </c>
      <c r="R1098" s="99" t="s">
        <v>1415</v>
      </c>
      <c r="S1098" s="99" t="s">
        <v>10201</v>
      </c>
      <c r="T1098" s="99" t="s">
        <v>1172</v>
      </c>
      <c r="U1098" s="99" t="s">
        <v>1848</v>
      </c>
      <c r="V1098" s="100" t="str">
        <f>VLOOKUP(D1098,TIPOLOGIA!A:F,5,0)</f>
        <v>PRINCIPAL</v>
      </c>
      <c r="W1098" s="100" t="str">
        <f>VLOOKUP(D1098,TIPOLOGIA!A:F,6,0)</f>
        <v>TERRESTRE</v>
      </c>
      <c r="X1098" s="99" t="s">
        <v>1378</v>
      </c>
      <c r="Y1098" s="99">
        <v>1</v>
      </c>
      <c r="Z1098" s="102">
        <f>IF(T1098="SOPORTE_TELEFÓNICO",'TARIFAS 2025'!$B$14,IF(V1098="PRINCIPAL",'TARIFAS 2025'!$B$11,IF(V1098="INTERMEDIA",'TARIFAS 2025'!$C$11,IF(V1098="LEJANA",'TARIFAS 2025'!$D$11))))</f>
        <v>31419</v>
      </c>
      <c r="AA1098" s="102">
        <f t="shared" si="17"/>
        <v>31419</v>
      </c>
      <c r="AB1098" s="91"/>
      <c r="AC1098" s="91"/>
      <c r="AD1098" s="91"/>
      <c r="AE1098" s="91"/>
      <c r="AF1098" s="91"/>
      <c r="AG1098" s="91"/>
      <c r="AH1098" s="91"/>
      <c r="AI1098" s="91"/>
      <c r="AJ1098" s="91"/>
      <c r="AK1098" s="91"/>
      <c r="AL1098" s="91"/>
      <c r="AM1098" s="91"/>
      <c r="AN1098" s="91"/>
      <c r="AO1098" s="91"/>
      <c r="AP1098" s="91"/>
      <c r="AQ1098" s="91"/>
      <c r="AR1098" s="91"/>
      <c r="AS1098" s="91"/>
      <c r="AT1098" s="91"/>
      <c r="AU1098" s="91"/>
      <c r="AV1098" s="91"/>
      <c r="AW1098" s="91"/>
      <c r="AX1098" s="91"/>
      <c r="AY1098" s="91"/>
      <c r="AZ1098" s="91"/>
      <c r="BA1098" s="91"/>
      <c r="BB1098" s="91"/>
      <c r="BC1098" s="91"/>
      <c r="BD1098" s="91"/>
      <c r="BE1098" s="91"/>
      <c r="BF1098" s="91"/>
      <c r="BG1098" s="91"/>
    </row>
    <row r="1099" spans="1:59" ht="15.6" x14ac:dyDescent="0.3">
      <c r="A1099" s="99" t="s">
        <v>89</v>
      </c>
      <c r="B1099" s="100" t="str">
        <f>VLOOKUP(A1099,'CENTROS DE COSTOS'!A:D,2,0)</f>
        <v>0036-0001</v>
      </c>
      <c r="C1099" s="100" t="str">
        <f>VLOOKUP(A1099,'CENTROS DE COSTOS'!A:D,3,0)</f>
        <v>Wompi Costa</v>
      </c>
      <c r="D1099" s="99">
        <v>23001</v>
      </c>
      <c r="E1099" s="99">
        <v>3127238</v>
      </c>
      <c r="F1099" s="99">
        <v>36670</v>
      </c>
      <c r="G1099" s="100" t="s">
        <v>33</v>
      </c>
      <c r="H1099" s="99" t="s">
        <v>276</v>
      </c>
      <c r="I1099" s="99" t="s">
        <v>89</v>
      </c>
      <c r="J1099" s="99" t="s">
        <v>6508</v>
      </c>
      <c r="K1099" s="100" t="s">
        <v>1170</v>
      </c>
      <c r="L1099" s="99" t="s">
        <v>8129</v>
      </c>
      <c r="M1099" s="101">
        <v>46002.484027777777</v>
      </c>
      <c r="N1099" s="101">
        <v>46006.563888888893</v>
      </c>
      <c r="O1099" s="100" t="s">
        <v>35</v>
      </c>
      <c r="P1099" s="100" t="s">
        <v>35</v>
      </c>
      <c r="Q1099" s="99" t="s">
        <v>1414</v>
      </c>
      <c r="R1099" s="99" t="s">
        <v>1415</v>
      </c>
      <c r="S1099" s="99" t="s">
        <v>10202</v>
      </c>
      <c r="T1099" s="99" t="s">
        <v>1172</v>
      </c>
      <c r="U1099" s="99" t="s">
        <v>1845</v>
      </c>
      <c r="V1099" s="100" t="str">
        <f>VLOOKUP(D1099,TIPOLOGIA!A:F,5,0)</f>
        <v>PRINCIPAL</v>
      </c>
      <c r="W1099" s="100" t="str">
        <f>VLOOKUP(D1099,TIPOLOGIA!A:F,6,0)</f>
        <v>TERRESTRE</v>
      </c>
      <c r="X1099" s="99" t="s">
        <v>1378</v>
      </c>
      <c r="Y1099" s="99">
        <v>1</v>
      </c>
      <c r="Z1099" s="102">
        <f>IF(T1099="SOPORTE_TELEFÓNICO",'TARIFAS 2025'!$B$14,IF(V1099="PRINCIPAL",'TARIFAS 2025'!$B$11,IF(V1099="INTERMEDIA",'TARIFAS 2025'!$C$11,IF(V1099="LEJANA",'TARIFAS 2025'!$D$11))))</f>
        <v>31419</v>
      </c>
      <c r="AA1099" s="102">
        <f t="shared" si="17"/>
        <v>31419</v>
      </c>
      <c r="AB1099" s="91"/>
      <c r="AC1099" s="91"/>
      <c r="AD1099" s="91"/>
      <c r="AE1099" s="91"/>
      <c r="AF1099" s="91"/>
      <c r="AG1099" s="91"/>
      <c r="AH1099" s="91"/>
      <c r="AI1099" s="91"/>
      <c r="AJ1099" s="91"/>
      <c r="AK1099" s="91"/>
      <c r="AL1099" s="91"/>
      <c r="AM1099" s="91"/>
      <c r="AN1099" s="91"/>
      <c r="AO1099" s="91"/>
      <c r="AP1099" s="91"/>
      <c r="AQ1099" s="91"/>
      <c r="AR1099" s="91"/>
      <c r="AS1099" s="91"/>
      <c r="AT1099" s="91"/>
      <c r="AU1099" s="91"/>
      <c r="AV1099" s="91"/>
      <c r="AW1099" s="91"/>
      <c r="AX1099" s="91"/>
      <c r="AY1099" s="91"/>
      <c r="AZ1099" s="91"/>
      <c r="BA1099" s="91"/>
      <c r="BB1099" s="91"/>
      <c r="BC1099" s="91"/>
      <c r="BD1099" s="91"/>
      <c r="BE1099" s="91"/>
      <c r="BF1099" s="91"/>
      <c r="BG1099" s="91"/>
    </row>
    <row r="1100" spans="1:59" ht="15.6" x14ac:dyDescent="0.3">
      <c r="A1100" s="99" t="s">
        <v>96</v>
      </c>
      <c r="B1100" s="100" t="str">
        <f>VLOOKUP(A1100,'CENTROS DE COSTOS'!A:D,2,0)</f>
        <v>0036-0007</v>
      </c>
      <c r="C1100" s="100" t="str">
        <f>VLOOKUP(A1100,'CENTROS DE COSTOS'!A:D,3,0)</f>
        <v>Wompi Santander</v>
      </c>
      <c r="D1100" s="99">
        <v>25183</v>
      </c>
      <c r="E1100" s="99">
        <v>3108863</v>
      </c>
      <c r="F1100" s="99">
        <v>68965</v>
      </c>
      <c r="G1100" s="100" t="s">
        <v>33</v>
      </c>
      <c r="H1100" s="99" t="s">
        <v>618</v>
      </c>
      <c r="I1100" s="99" t="s">
        <v>641</v>
      </c>
      <c r="J1100" s="99" t="s">
        <v>6509</v>
      </c>
      <c r="K1100" s="100" t="s">
        <v>1170</v>
      </c>
      <c r="L1100" s="99" t="s">
        <v>8130</v>
      </c>
      <c r="M1100" s="101">
        <v>45996.600694444453</v>
      </c>
      <c r="N1100" s="101">
        <v>46006.575694444437</v>
      </c>
      <c r="O1100" s="100" t="s">
        <v>35</v>
      </c>
      <c r="P1100" s="100" t="s">
        <v>35</v>
      </c>
      <c r="Q1100" s="99" t="s">
        <v>1414</v>
      </c>
      <c r="R1100" s="99" t="s">
        <v>1415</v>
      </c>
      <c r="S1100" s="99" t="s">
        <v>10203</v>
      </c>
      <c r="T1100" s="99" t="s">
        <v>1416</v>
      </c>
      <c r="U1100" s="99" t="s">
        <v>1848</v>
      </c>
      <c r="V1100" s="100" t="str">
        <f>VLOOKUP(D1100,TIPOLOGIA!A:F,5,0)</f>
        <v>INTERMEDIA</v>
      </c>
      <c r="W1100" s="100" t="str">
        <f>VLOOKUP(D1100,TIPOLOGIA!A:F,6,0)</f>
        <v>TERRESTRE</v>
      </c>
      <c r="X1100" s="99" t="s">
        <v>1532</v>
      </c>
      <c r="Y1100" s="99">
        <v>1</v>
      </c>
      <c r="Z1100" s="102">
        <f>IF(T1100="SOPORTE_TELEFÓNICO",'TARIFAS 2025'!$B$14,IF(V1100="PRINCIPAL",'TARIFAS 2025'!$B$11,IF(V1100="INTERMEDIA",'TARIFAS 2025'!$C$11,IF(V1100="LEJANA",'TARIFAS 2025'!$D$11))))</f>
        <v>36351</v>
      </c>
      <c r="AA1100" s="102">
        <f t="shared" si="17"/>
        <v>36351</v>
      </c>
      <c r="AB1100" s="91"/>
      <c r="AC1100" s="91"/>
      <c r="AD1100" s="91"/>
      <c r="AE1100" s="91"/>
      <c r="AF1100" s="91"/>
      <c r="AG1100" s="91"/>
      <c r="AH1100" s="91"/>
      <c r="AI1100" s="91"/>
      <c r="AJ1100" s="91"/>
      <c r="AK1100" s="91"/>
      <c r="AL1100" s="91"/>
      <c r="AM1100" s="91"/>
      <c r="AN1100" s="91"/>
      <c r="AO1100" s="91"/>
      <c r="AP1100" s="91"/>
      <c r="AQ1100" s="91"/>
      <c r="AR1100" s="91"/>
      <c r="AS1100" s="91"/>
      <c r="AT1100" s="91"/>
      <c r="AU1100" s="91"/>
      <c r="AV1100" s="91"/>
      <c r="AW1100" s="91"/>
      <c r="AX1100" s="91"/>
      <c r="AY1100" s="91"/>
      <c r="AZ1100" s="91"/>
      <c r="BA1100" s="91"/>
      <c r="BB1100" s="91"/>
      <c r="BC1100" s="91"/>
      <c r="BD1100" s="91"/>
      <c r="BE1100" s="91"/>
      <c r="BF1100" s="91"/>
      <c r="BG1100" s="91"/>
    </row>
    <row r="1101" spans="1:59" ht="15.6" x14ac:dyDescent="0.3">
      <c r="A1101" s="99" t="s">
        <v>98</v>
      </c>
      <c r="B1101" s="100" t="str">
        <f>VLOOKUP(A1101,'CENTROS DE COSTOS'!A:D,2,0)</f>
        <v>0036-0006</v>
      </c>
      <c r="C1101" s="100" t="str">
        <f>VLOOKUP(A1101,'CENTROS DE COSTOS'!A:D,3,0)</f>
        <v>Wompi Oriente</v>
      </c>
      <c r="D1101" s="99">
        <v>50001</v>
      </c>
      <c r="E1101" s="99">
        <v>3134704</v>
      </c>
      <c r="F1101" s="99">
        <v>29694</v>
      </c>
      <c r="G1101" s="100" t="s">
        <v>33</v>
      </c>
      <c r="H1101" s="99" t="s">
        <v>814</v>
      </c>
      <c r="I1101" s="99" t="s">
        <v>98</v>
      </c>
      <c r="J1101" s="99" t="s">
        <v>6510</v>
      </c>
      <c r="K1101" s="100" t="s">
        <v>1170</v>
      </c>
      <c r="L1101" s="99" t="s">
        <v>8131</v>
      </c>
      <c r="M1101" s="101">
        <v>46006.333333333343</v>
      </c>
      <c r="N1101" s="101">
        <v>46006.584722222222</v>
      </c>
      <c r="O1101" s="100" t="s">
        <v>35</v>
      </c>
      <c r="P1101" s="100" t="s">
        <v>35</v>
      </c>
      <c r="Q1101" s="99" t="s">
        <v>1414</v>
      </c>
      <c r="R1101" s="99" t="s">
        <v>1415</v>
      </c>
      <c r="S1101" s="99" t="s">
        <v>10204</v>
      </c>
      <c r="T1101" s="99" t="s">
        <v>1172</v>
      </c>
      <c r="U1101" s="99" t="s">
        <v>1844</v>
      </c>
      <c r="V1101" s="100" t="str">
        <f>VLOOKUP(D1101,TIPOLOGIA!A:F,5,0)</f>
        <v>PRINCIPAL</v>
      </c>
      <c r="W1101" s="100" t="str">
        <f>VLOOKUP(D1101,TIPOLOGIA!A:F,6,0)</f>
        <v>TERRESTRE</v>
      </c>
      <c r="X1101" s="99" t="s">
        <v>1352</v>
      </c>
      <c r="Y1101" s="99">
        <v>1</v>
      </c>
      <c r="Z1101" s="102">
        <f>IF(T1101="SOPORTE_TELEFÓNICO",'TARIFAS 2025'!$B$14,IF(V1101="PRINCIPAL",'TARIFAS 2025'!$B$11,IF(V1101="INTERMEDIA",'TARIFAS 2025'!$C$11,IF(V1101="LEJANA",'TARIFAS 2025'!$D$11))))</f>
        <v>31419</v>
      </c>
      <c r="AA1101" s="102">
        <f t="shared" si="17"/>
        <v>31419</v>
      </c>
      <c r="AB1101" s="91"/>
      <c r="AC1101" s="91"/>
      <c r="AD1101" s="91"/>
      <c r="AE1101" s="91"/>
      <c r="AF1101" s="91"/>
      <c r="AG1101" s="91"/>
      <c r="AH1101" s="91"/>
      <c r="AI1101" s="91"/>
      <c r="AJ1101" s="91"/>
      <c r="AK1101" s="91"/>
      <c r="AL1101" s="91"/>
      <c r="AM1101" s="91"/>
      <c r="AN1101" s="91"/>
      <c r="AO1101" s="91"/>
      <c r="AP1101" s="91"/>
      <c r="AQ1101" s="91"/>
      <c r="AR1101" s="91"/>
      <c r="AS1101" s="91"/>
      <c r="AT1101" s="91"/>
      <c r="AU1101" s="91"/>
      <c r="AV1101" s="91"/>
      <c r="AW1101" s="91"/>
      <c r="AX1101" s="91"/>
      <c r="AY1101" s="91"/>
      <c r="AZ1101" s="91"/>
      <c r="BA1101" s="91"/>
      <c r="BB1101" s="91"/>
      <c r="BC1101" s="91"/>
      <c r="BD1101" s="91"/>
      <c r="BE1101" s="91"/>
      <c r="BF1101" s="91"/>
      <c r="BG1101" s="91"/>
    </row>
    <row r="1102" spans="1:59" ht="15.6" x14ac:dyDescent="0.3">
      <c r="A1102" s="99" t="s">
        <v>81</v>
      </c>
      <c r="B1102" s="100" t="str">
        <f>VLOOKUP(A1102,'CENTROS DE COSTOS'!A:D,2,0)</f>
        <v>0036-0007</v>
      </c>
      <c r="C1102" s="100" t="str">
        <f>VLOOKUP(A1102,'CENTROS DE COSTOS'!A:D,3,0)</f>
        <v>Wompi Santander</v>
      </c>
      <c r="D1102" s="99">
        <v>54001</v>
      </c>
      <c r="E1102" s="99">
        <v>3134615</v>
      </c>
      <c r="F1102" s="99">
        <v>33151</v>
      </c>
      <c r="G1102" s="100" t="s">
        <v>33</v>
      </c>
      <c r="H1102" s="99" t="s">
        <v>891</v>
      </c>
      <c r="I1102" s="99" t="s">
        <v>81</v>
      </c>
      <c r="J1102" s="99" t="s">
        <v>6511</v>
      </c>
      <c r="K1102" s="100" t="s">
        <v>1170</v>
      </c>
      <c r="L1102" s="99" t="s">
        <v>8132</v>
      </c>
      <c r="M1102" s="101">
        <v>46006.333333333343</v>
      </c>
      <c r="N1102" s="101">
        <v>46006.586111111108</v>
      </c>
      <c r="O1102" s="100" t="s">
        <v>35</v>
      </c>
      <c r="P1102" s="100" t="s">
        <v>35</v>
      </c>
      <c r="Q1102" s="99" t="s">
        <v>1414</v>
      </c>
      <c r="R1102" s="99" t="s">
        <v>1415</v>
      </c>
      <c r="S1102" s="99" t="s">
        <v>10205</v>
      </c>
      <c r="T1102" s="99" t="s">
        <v>1172</v>
      </c>
      <c r="U1102" s="99" t="s">
        <v>1845</v>
      </c>
      <c r="V1102" s="100" t="str">
        <f>VLOOKUP(D1102,TIPOLOGIA!A:F,5,0)</f>
        <v>PRINCIPAL</v>
      </c>
      <c r="W1102" s="100" t="str">
        <f>VLOOKUP(D1102,TIPOLOGIA!A:F,6,0)</f>
        <v>TERRESTRE</v>
      </c>
      <c r="X1102" s="99" t="s">
        <v>1199</v>
      </c>
      <c r="Y1102" s="99">
        <v>1</v>
      </c>
      <c r="Z1102" s="102">
        <f>IF(T1102="SOPORTE_TELEFÓNICO",'TARIFAS 2025'!$B$14,IF(V1102="PRINCIPAL",'TARIFAS 2025'!$B$11,IF(V1102="INTERMEDIA",'TARIFAS 2025'!$C$11,IF(V1102="LEJANA",'TARIFAS 2025'!$D$11))))</f>
        <v>31419</v>
      </c>
      <c r="AA1102" s="102">
        <f t="shared" si="17"/>
        <v>31419</v>
      </c>
      <c r="AB1102" s="91"/>
      <c r="AC1102" s="91"/>
      <c r="AD1102" s="91"/>
      <c r="AE1102" s="91"/>
      <c r="AF1102" s="91"/>
      <c r="AG1102" s="91"/>
      <c r="AH1102" s="91"/>
      <c r="AI1102" s="91"/>
      <c r="AJ1102" s="91"/>
      <c r="AK1102" s="91"/>
      <c r="AL1102" s="91"/>
      <c r="AM1102" s="91"/>
      <c r="AN1102" s="91"/>
      <c r="AO1102" s="91"/>
      <c r="AP1102" s="91"/>
      <c r="AQ1102" s="91"/>
      <c r="AR1102" s="91"/>
      <c r="AS1102" s="91"/>
      <c r="AT1102" s="91"/>
      <c r="AU1102" s="91"/>
      <c r="AV1102" s="91"/>
      <c r="AW1102" s="91"/>
      <c r="AX1102" s="91"/>
      <c r="AY1102" s="91"/>
      <c r="AZ1102" s="91"/>
      <c r="BA1102" s="91"/>
      <c r="BB1102" s="91"/>
      <c r="BC1102" s="91"/>
      <c r="BD1102" s="91"/>
      <c r="BE1102" s="91"/>
      <c r="BF1102" s="91"/>
      <c r="BG1102" s="91"/>
    </row>
    <row r="1103" spans="1:59" ht="15.6" x14ac:dyDescent="0.3">
      <c r="A1103" s="99" t="s">
        <v>68</v>
      </c>
      <c r="B1103" s="100" t="str">
        <f>VLOOKUP(A1103,'CENTROS DE COSTOS'!A:D,2,0)</f>
        <v>0036-0001</v>
      </c>
      <c r="C1103" s="100" t="str">
        <f>VLOOKUP(A1103,'CENTROS DE COSTOS'!A:D,3,0)</f>
        <v>Wompi Costa</v>
      </c>
      <c r="D1103" s="99">
        <v>8001</v>
      </c>
      <c r="E1103" s="99">
        <v>3134111</v>
      </c>
      <c r="F1103" s="99">
        <v>70606</v>
      </c>
      <c r="G1103" s="100" t="s">
        <v>33</v>
      </c>
      <c r="H1103" s="99" t="s">
        <v>253</v>
      </c>
      <c r="I1103" s="99" t="s">
        <v>68</v>
      </c>
      <c r="J1103" s="99" t="s">
        <v>1712</v>
      </c>
      <c r="K1103" s="100" t="s">
        <v>1170</v>
      </c>
      <c r="L1103" s="99" t="s">
        <v>8133</v>
      </c>
      <c r="M1103" s="101">
        <v>46006.333333333343</v>
      </c>
      <c r="N1103" s="101">
        <v>46006.587500000001</v>
      </c>
      <c r="O1103" s="100" t="s">
        <v>35</v>
      </c>
      <c r="P1103" s="100" t="s">
        <v>35</v>
      </c>
      <c r="Q1103" s="99" t="s">
        <v>1414</v>
      </c>
      <c r="R1103" s="99" t="s">
        <v>1415</v>
      </c>
      <c r="S1103" s="99" t="s">
        <v>10206</v>
      </c>
      <c r="T1103" s="99" t="s">
        <v>1172</v>
      </c>
      <c r="U1103" s="99" t="s">
        <v>1844</v>
      </c>
      <c r="V1103" s="100" t="str">
        <f>VLOOKUP(D1103,TIPOLOGIA!A:F,5,0)</f>
        <v>PRINCIPAL</v>
      </c>
      <c r="W1103" s="100" t="str">
        <f>VLOOKUP(D1103,TIPOLOGIA!A:F,6,0)</f>
        <v>TERRESTRE</v>
      </c>
      <c r="X1103" s="99" t="s">
        <v>1435</v>
      </c>
      <c r="Y1103" s="99">
        <v>1</v>
      </c>
      <c r="Z1103" s="102">
        <f>IF(T1103="SOPORTE_TELEFÓNICO",'TARIFAS 2025'!$B$14,IF(V1103="PRINCIPAL",'TARIFAS 2025'!$B$11,IF(V1103="INTERMEDIA",'TARIFAS 2025'!$C$11,IF(V1103="LEJANA",'TARIFAS 2025'!$D$11))))</f>
        <v>31419</v>
      </c>
      <c r="AA1103" s="102">
        <f t="shared" si="17"/>
        <v>31419</v>
      </c>
      <c r="AB1103" s="91"/>
      <c r="AC1103" s="91"/>
      <c r="AD1103" s="91"/>
      <c r="AE1103" s="91"/>
      <c r="AF1103" s="91"/>
      <c r="AG1103" s="91"/>
      <c r="AH1103" s="91"/>
      <c r="AI1103" s="91"/>
      <c r="AJ1103" s="91"/>
      <c r="AK1103" s="91"/>
      <c r="AL1103" s="91"/>
      <c r="AM1103" s="91"/>
      <c r="AN1103" s="91"/>
      <c r="AO1103" s="91"/>
      <c r="AP1103" s="91"/>
      <c r="AQ1103" s="91"/>
      <c r="AR1103" s="91"/>
      <c r="AS1103" s="91"/>
      <c r="AT1103" s="91"/>
      <c r="AU1103" s="91"/>
      <c r="AV1103" s="91"/>
      <c r="AW1103" s="91"/>
      <c r="AX1103" s="91"/>
      <c r="AY1103" s="91"/>
      <c r="AZ1103" s="91"/>
      <c r="BA1103" s="91"/>
      <c r="BB1103" s="91"/>
      <c r="BC1103" s="91"/>
      <c r="BD1103" s="91"/>
      <c r="BE1103" s="91"/>
      <c r="BF1103" s="91"/>
      <c r="BG1103" s="91"/>
    </row>
    <row r="1104" spans="1:59" ht="15.6" x14ac:dyDescent="0.3">
      <c r="A1104" s="99" t="s">
        <v>88</v>
      </c>
      <c r="B1104" s="100" t="str">
        <f>VLOOKUP(A1104,'CENTROS DE COSTOS'!A:D,2,0)</f>
        <v>0036-0005</v>
      </c>
      <c r="C1104" s="100" t="str">
        <f>VLOOKUP(A1104,'CENTROS DE COSTOS'!A:D,3,0)</f>
        <v>Wompi Noroccidente</v>
      </c>
      <c r="D1104" s="99">
        <v>5088</v>
      </c>
      <c r="E1104" s="99">
        <v>3134806</v>
      </c>
      <c r="F1104" s="99">
        <v>30295</v>
      </c>
      <c r="G1104" s="100" t="s">
        <v>33</v>
      </c>
      <c r="H1104" s="99" t="s">
        <v>120</v>
      </c>
      <c r="I1104" s="99" t="s">
        <v>155</v>
      </c>
      <c r="J1104" s="99" t="s">
        <v>3541</v>
      </c>
      <c r="K1104" s="100" t="s">
        <v>1170</v>
      </c>
      <c r="L1104" s="99" t="s">
        <v>8134</v>
      </c>
      <c r="M1104" s="101">
        <v>46006.333333333343</v>
      </c>
      <c r="N1104" s="101">
        <v>46006.588194444441</v>
      </c>
      <c r="O1104" s="100" t="s">
        <v>35</v>
      </c>
      <c r="P1104" s="100" t="s">
        <v>35</v>
      </c>
      <c r="Q1104" s="99" t="s">
        <v>1414</v>
      </c>
      <c r="R1104" s="99" t="s">
        <v>1415</v>
      </c>
      <c r="S1104" s="99" t="s">
        <v>10207</v>
      </c>
      <c r="T1104" s="99" t="s">
        <v>1172</v>
      </c>
      <c r="U1104" s="99" t="s">
        <v>1845</v>
      </c>
      <c r="V1104" s="100" t="str">
        <f>VLOOKUP(D1104,TIPOLOGIA!A:F,5,0)</f>
        <v>PRINCIPAL</v>
      </c>
      <c r="W1104" s="100" t="str">
        <f>VLOOKUP(D1104,TIPOLOGIA!A:F,6,0)</f>
        <v>TERRESTRE</v>
      </c>
      <c r="X1104" s="99" t="s">
        <v>1201</v>
      </c>
      <c r="Y1104" s="99">
        <v>1</v>
      </c>
      <c r="Z1104" s="102">
        <f>IF(T1104="SOPORTE_TELEFÓNICO",'TARIFAS 2025'!$B$14,IF(V1104="PRINCIPAL",'TARIFAS 2025'!$B$11,IF(V1104="INTERMEDIA",'TARIFAS 2025'!$C$11,IF(V1104="LEJANA",'TARIFAS 2025'!$D$11))))</f>
        <v>31419</v>
      </c>
      <c r="AA1104" s="102">
        <f t="shared" si="17"/>
        <v>31419</v>
      </c>
      <c r="AB1104" s="91"/>
      <c r="AC1104" s="91"/>
      <c r="AD1104" s="91"/>
      <c r="AE1104" s="91"/>
      <c r="AF1104" s="91"/>
      <c r="AG1104" s="91"/>
      <c r="AH1104" s="91"/>
      <c r="AI1104" s="91"/>
      <c r="AJ1104" s="91"/>
      <c r="AK1104" s="91"/>
      <c r="AL1104" s="91"/>
      <c r="AM1104" s="91"/>
      <c r="AN1104" s="91"/>
      <c r="AO1104" s="91"/>
      <c r="AP1104" s="91"/>
      <c r="AQ1104" s="91"/>
      <c r="AR1104" s="91"/>
      <c r="AS1104" s="91"/>
      <c r="AT1104" s="91"/>
      <c r="AU1104" s="91"/>
      <c r="AV1104" s="91"/>
      <c r="AW1104" s="91"/>
      <c r="AX1104" s="91"/>
      <c r="AY1104" s="91"/>
      <c r="AZ1104" s="91"/>
      <c r="BA1104" s="91"/>
      <c r="BB1104" s="91"/>
      <c r="BC1104" s="91"/>
      <c r="BD1104" s="91"/>
      <c r="BE1104" s="91"/>
      <c r="BF1104" s="91"/>
      <c r="BG1104" s="91"/>
    </row>
    <row r="1105" spans="1:59" ht="15.6" x14ac:dyDescent="0.3">
      <c r="A1105" s="99" t="s">
        <v>71</v>
      </c>
      <c r="B1105" s="100" t="str">
        <f>VLOOKUP(A1105,'CENTROS DE COSTOS'!A:D,2,0)</f>
        <v>0036-0004</v>
      </c>
      <c r="C1105" s="100" t="str">
        <f>VLOOKUP(A1105,'CENTROS DE COSTOS'!A:D,3,0)</f>
        <v>Wompi Centro</v>
      </c>
      <c r="D1105" s="99">
        <v>11001</v>
      </c>
      <c r="E1105" s="99">
        <v>3129890</v>
      </c>
      <c r="F1105" s="99">
        <v>66959</v>
      </c>
      <c r="G1105" s="100" t="s">
        <v>33</v>
      </c>
      <c r="H1105" s="99" t="s">
        <v>618</v>
      </c>
      <c r="I1105" s="99" t="s">
        <v>71</v>
      </c>
      <c r="J1105" s="99" t="s">
        <v>6512</v>
      </c>
      <c r="K1105" s="100" t="s">
        <v>1170</v>
      </c>
      <c r="L1105" s="99" t="s">
        <v>8135</v>
      </c>
      <c r="M1105" s="101">
        <v>46003.334722222222</v>
      </c>
      <c r="N1105" s="101">
        <v>46006.591666666667</v>
      </c>
      <c r="O1105" s="100" t="s">
        <v>35</v>
      </c>
      <c r="P1105" s="100" t="s">
        <v>35</v>
      </c>
      <c r="Q1105" s="99" t="s">
        <v>1414</v>
      </c>
      <c r="R1105" s="99" t="s">
        <v>1415</v>
      </c>
      <c r="S1105" s="99" t="s">
        <v>10208</v>
      </c>
      <c r="T1105" s="99" t="s">
        <v>1172</v>
      </c>
      <c r="U1105" s="99" t="s">
        <v>1847</v>
      </c>
      <c r="V1105" s="100" t="str">
        <f>VLOOKUP(D1105,TIPOLOGIA!A:F,5,0)</f>
        <v>PRINCIPAL</v>
      </c>
      <c r="W1105" s="100" t="str">
        <f>VLOOKUP(D1105,TIPOLOGIA!A:F,6,0)</f>
        <v>TERRESTRE</v>
      </c>
      <c r="X1105" s="99" t="s">
        <v>1854</v>
      </c>
      <c r="Y1105" s="99">
        <v>1</v>
      </c>
      <c r="Z1105" s="102">
        <f>IF(T1105="SOPORTE_TELEFÓNICO",'TARIFAS 2025'!$B$14,IF(V1105="PRINCIPAL",'TARIFAS 2025'!$B$11,IF(V1105="INTERMEDIA",'TARIFAS 2025'!$C$11,IF(V1105="LEJANA",'TARIFAS 2025'!$D$11))))</f>
        <v>31419</v>
      </c>
      <c r="AA1105" s="102">
        <f t="shared" si="17"/>
        <v>31419</v>
      </c>
      <c r="AB1105" s="91"/>
      <c r="AC1105" s="91"/>
      <c r="AD1105" s="91"/>
      <c r="AE1105" s="91"/>
      <c r="AF1105" s="91"/>
      <c r="AG1105" s="91"/>
      <c r="AH1105" s="91"/>
      <c r="AI1105" s="91"/>
      <c r="AJ1105" s="91"/>
      <c r="AK1105" s="91"/>
      <c r="AL1105" s="91"/>
      <c r="AM1105" s="91"/>
      <c r="AN1105" s="91"/>
      <c r="AO1105" s="91"/>
      <c r="AP1105" s="91"/>
      <c r="AQ1105" s="91"/>
      <c r="AR1105" s="91"/>
      <c r="AS1105" s="91"/>
      <c r="AT1105" s="91"/>
      <c r="AU1105" s="91"/>
      <c r="AV1105" s="91"/>
      <c r="AW1105" s="91"/>
      <c r="AX1105" s="91"/>
      <c r="AY1105" s="91"/>
      <c r="AZ1105" s="91"/>
      <c r="BA1105" s="91"/>
      <c r="BB1105" s="91"/>
      <c r="BC1105" s="91"/>
      <c r="BD1105" s="91"/>
      <c r="BE1105" s="91"/>
      <c r="BF1105" s="91"/>
      <c r="BG1105" s="91"/>
    </row>
    <row r="1106" spans="1:59" ht="15.6" x14ac:dyDescent="0.3">
      <c r="A1106" s="99" t="s">
        <v>71</v>
      </c>
      <c r="B1106" s="100" t="str">
        <f>VLOOKUP(A1106,'CENTROS DE COSTOS'!A:D,2,0)</f>
        <v>0036-0004</v>
      </c>
      <c r="C1106" s="100" t="str">
        <f>VLOOKUP(A1106,'CENTROS DE COSTOS'!A:D,3,0)</f>
        <v>Wompi Centro</v>
      </c>
      <c r="D1106" s="99">
        <v>11001</v>
      </c>
      <c r="E1106" s="99">
        <v>3133666</v>
      </c>
      <c r="F1106" s="99">
        <v>74520</v>
      </c>
      <c r="G1106" s="100" t="s">
        <v>33</v>
      </c>
      <c r="H1106" s="99" t="s">
        <v>618</v>
      </c>
      <c r="I1106" s="99" t="s">
        <v>71</v>
      </c>
      <c r="J1106" s="99" t="s">
        <v>2169</v>
      </c>
      <c r="K1106" s="100" t="s">
        <v>1170</v>
      </c>
      <c r="L1106" s="99" t="s">
        <v>8136</v>
      </c>
      <c r="M1106" s="101">
        <v>46003.694444444453</v>
      </c>
      <c r="N1106" s="101">
        <v>46006.59652777778</v>
      </c>
      <c r="O1106" s="100" t="s">
        <v>35</v>
      </c>
      <c r="P1106" s="100" t="s">
        <v>35</v>
      </c>
      <c r="Q1106" s="99" t="s">
        <v>1414</v>
      </c>
      <c r="R1106" s="99" t="s">
        <v>1415</v>
      </c>
      <c r="S1106" s="99" t="s">
        <v>10209</v>
      </c>
      <c r="T1106" s="99" t="s">
        <v>1172</v>
      </c>
      <c r="U1106" s="99" t="s">
        <v>1847</v>
      </c>
      <c r="V1106" s="100" t="str">
        <f>VLOOKUP(D1106,TIPOLOGIA!A:F,5,0)</f>
        <v>PRINCIPAL</v>
      </c>
      <c r="W1106" s="100" t="str">
        <f>VLOOKUP(D1106,TIPOLOGIA!A:F,6,0)</f>
        <v>TERRESTRE</v>
      </c>
      <c r="X1106" s="99" t="s">
        <v>1202</v>
      </c>
      <c r="Y1106" s="99">
        <v>1</v>
      </c>
      <c r="Z1106" s="102">
        <f>IF(T1106="SOPORTE_TELEFÓNICO",'TARIFAS 2025'!$B$14,IF(V1106="PRINCIPAL",'TARIFAS 2025'!$B$11,IF(V1106="INTERMEDIA",'TARIFAS 2025'!$C$11,IF(V1106="LEJANA",'TARIFAS 2025'!$D$11))))</f>
        <v>31419</v>
      </c>
      <c r="AA1106" s="102">
        <f t="shared" si="17"/>
        <v>31419</v>
      </c>
      <c r="AB1106" s="91"/>
      <c r="AC1106" s="91"/>
      <c r="AD1106" s="91"/>
      <c r="AE1106" s="91"/>
      <c r="AF1106" s="91"/>
      <c r="AG1106" s="91"/>
      <c r="AH1106" s="91"/>
      <c r="AI1106" s="91"/>
      <c r="AJ1106" s="91"/>
      <c r="AK1106" s="91"/>
      <c r="AL1106" s="91"/>
      <c r="AM1106" s="91"/>
      <c r="AN1106" s="91"/>
      <c r="AO1106" s="91"/>
      <c r="AP1106" s="91"/>
      <c r="AQ1106" s="91"/>
      <c r="AR1106" s="91"/>
      <c r="AS1106" s="91"/>
      <c r="AT1106" s="91"/>
      <c r="AU1106" s="91"/>
      <c r="AV1106" s="91"/>
      <c r="AW1106" s="91"/>
      <c r="AX1106" s="91"/>
      <c r="AY1106" s="91"/>
      <c r="AZ1106" s="91"/>
      <c r="BA1106" s="91"/>
      <c r="BB1106" s="91"/>
      <c r="BC1106" s="91"/>
      <c r="BD1106" s="91"/>
      <c r="BE1106" s="91"/>
      <c r="BF1106" s="91"/>
      <c r="BG1106" s="91"/>
    </row>
    <row r="1107" spans="1:59" ht="15.6" x14ac:dyDescent="0.3">
      <c r="A1107" s="99" t="s">
        <v>68</v>
      </c>
      <c r="B1107" s="100" t="str">
        <f>VLOOKUP(A1107,'CENTROS DE COSTOS'!A:D,2,0)</f>
        <v>0036-0001</v>
      </c>
      <c r="C1107" s="100" t="str">
        <f>VLOOKUP(A1107,'CENTROS DE COSTOS'!A:D,3,0)</f>
        <v>Wompi Costa</v>
      </c>
      <c r="D1107" s="99">
        <v>8001</v>
      </c>
      <c r="E1107" s="99">
        <v>3132993</v>
      </c>
      <c r="F1107" s="99">
        <v>58496</v>
      </c>
      <c r="G1107" s="100" t="s">
        <v>33</v>
      </c>
      <c r="H1107" s="99" t="s">
        <v>253</v>
      </c>
      <c r="I1107" s="99" t="s">
        <v>68</v>
      </c>
      <c r="J1107" s="99" t="s">
        <v>6513</v>
      </c>
      <c r="K1107" s="100" t="s">
        <v>1170</v>
      </c>
      <c r="L1107" s="99" t="s">
        <v>8137</v>
      </c>
      <c r="M1107" s="101">
        <v>46003.645138888889</v>
      </c>
      <c r="N1107" s="101">
        <v>46006.601388888892</v>
      </c>
      <c r="O1107" s="100" t="s">
        <v>35</v>
      </c>
      <c r="P1107" s="100" t="s">
        <v>35</v>
      </c>
      <c r="Q1107" s="99" t="s">
        <v>1414</v>
      </c>
      <c r="R1107" s="99" t="s">
        <v>1415</v>
      </c>
      <c r="S1107" s="99" t="s">
        <v>10210</v>
      </c>
      <c r="T1107" s="99" t="s">
        <v>1172</v>
      </c>
      <c r="U1107" s="99" t="s">
        <v>1846</v>
      </c>
      <c r="V1107" s="100" t="str">
        <f>VLOOKUP(D1107,TIPOLOGIA!A:F,5,0)</f>
        <v>PRINCIPAL</v>
      </c>
      <c r="W1107" s="100" t="str">
        <f>VLOOKUP(D1107,TIPOLOGIA!A:F,6,0)</f>
        <v>TERRESTRE</v>
      </c>
      <c r="X1107" s="99" t="s">
        <v>1435</v>
      </c>
      <c r="Y1107" s="99">
        <v>1</v>
      </c>
      <c r="Z1107" s="102">
        <f>IF(T1107="SOPORTE_TELEFÓNICO",'TARIFAS 2025'!$B$14,IF(V1107="PRINCIPAL",'TARIFAS 2025'!$B$11,IF(V1107="INTERMEDIA",'TARIFAS 2025'!$C$11,IF(V1107="LEJANA",'TARIFAS 2025'!$D$11))))</f>
        <v>31419</v>
      </c>
      <c r="AA1107" s="102">
        <f t="shared" si="17"/>
        <v>31419</v>
      </c>
      <c r="AB1107" s="91"/>
      <c r="AC1107" s="91"/>
      <c r="AD1107" s="91"/>
      <c r="AE1107" s="91"/>
      <c r="AF1107" s="91"/>
      <c r="AG1107" s="91"/>
      <c r="AH1107" s="91"/>
      <c r="AI1107" s="91"/>
      <c r="AJ1107" s="91"/>
      <c r="AK1107" s="91"/>
      <c r="AL1107" s="91"/>
      <c r="AM1107" s="91"/>
      <c r="AN1107" s="91"/>
      <c r="AO1107" s="91"/>
      <c r="AP1107" s="91"/>
      <c r="AQ1107" s="91"/>
      <c r="AR1107" s="91"/>
      <c r="AS1107" s="91"/>
      <c r="AT1107" s="91"/>
      <c r="AU1107" s="91"/>
      <c r="AV1107" s="91"/>
      <c r="AW1107" s="91"/>
      <c r="AX1107" s="91"/>
      <c r="AY1107" s="91"/>
      <c r="AZ1107" s="91"/>
      <c r="BA1107" s="91"/>
      <c r="BB1107" s="91"/>
      <c r="BC1107" s="91"/>
      <c r="BD1107" s="91"/>
      <c r="BE1107" s="91"/>
      <c r="BF1107" s="91"/>
      <c r="BG1107" s="91"/>
    </row>
    <row r="1108" spans="1:59" ht="15.6" x14ac:dyDescent="0.3">
      <c r="A1108" s="99" t="s">
        <v>98</v>
      </c>
      <c r="B1108" s="100" t="str">
        <f>VLOOKUP(A1108,'CENTROS DE COSTOS'!A:D,2,0)</f>
        <v>0036-0006</v>
      </c>
      <c r="C1108" s="100" t="str">
        <f>VLOOKUP(A1108,'CENTROS DE COSTOS'!A:D,3,0)</f>
        <v>Wompi Oriente</v>
      </c>
      <c r="D1108" s="99">
        <v>50001</v>
      </c>
      <c r="E1108" s="99">
        <v>3129651</v>
      </c>
      <c r="F1108" s="99">
        <v>37503</v>
      </c>
      <c r="G1108" s="100" t="s">
        <v>33</v>
      </c>
      <c r="H1108" s="99" t="s">
        <v>814</v>
      </c>
      <c r="I1108" s="99" t="s">
        <v>98</v>
      </c>
      <c r="J1108" s="99" t="s">
        <v>6514</v>
      </c>
      <c r="K1108" s="100" t="s">
        <v>1170</v>
      </c>
      <c r="L1108" s="99" t="s">
        <v>8138</v>
      </c>
      <c r="M1108" s="101">
        <v>46003.333333333343</v>
      </c>
      <c r="N1108" s="101">
        <v>46006.602083333331</v>
      </c>
      <c r="O1108" s="100" t="s">
        <v>35</v>
      </c>
      <c r="P1108" s="100" t="s">
        <v>35</v>
      </c>
      <c r="Q1108" s="99" t="s">
        <v>1414</v>
      </c>
      <c r="R1108" s="99" t="s">
        <v>1415</v>
      </c>
      <c r="S1108" s="99" t="s">
        <v>10211</v>
      </c>
      <c r="T1108" s="99" t="s">
        <v>1172</v>
      </c>
      <c r="U1108" s="99" t="s">
        <v>1847</v>
      </c>
      <c r="V1108" s="100" t="str">
        <f>VLOOKUP(D1108,TIPOLOGIA!A:F,5,0)</f>
        <v>PRINCIPAL</v>
      </c>
      <c r="W1108" s="100" t="str">
        <f>VLOOKUP(D1108,TIPOLOGIA!A:F,6,0)</f>
        <v>TERRESTRE</v>
      </c>
      <c r="X1108" s="99" t="s">
        <v>1352</v>
      </c>
      <c r="Y1108" s="99">
        <v>1</v>
      </c>
      <c r="Z1108" s="102">
        <f>IF(T1108="SOPORTE_TELEFÓNICO",'TARIFAS 2025'!$B$14,IF(V1108="PRINCIPAL",'TARIFAS 2025'!$B$11,IF(V1108="INTERMEDIA",'TARIFAS 2025'!$C$11,IF(V1108="LEJANA",'TARIFAS 2025'!$D$11))))</f>
        <v>31419</v>
      </c>
      <c r="AA1108" s="102">
        <f t="shared" si="17"/>
        <v>31419</v>
      </c>
      <c r="AB1108" s="91"/>
      <c r="AC1108" s="91"/>
      <c r="AD1108" s="91"/>
      <c r="AE1108" s="91"/>
      <c r="AF1108" s="91"/>
      <c r="AG1108" s="91"/>
      <c r="AH1108" s="91"/>
      <c r="AI1108" s="91"/>
      <c r="AJ1108" s="91"/>
      <c r="AK1108" s="91"/>
      <c r="AL1108" s="91"/>
      <c r="AM1108" s="91"/>
      <c r="AN1108" s="91"/>
      <c r="AO1108" s="91"/>
      <c r="AP1108" s="91"/>
      <c r="AQ1108" s="91"/>
      <c r="AR1108" s="91"/>
      <c r="AS1108" s="91"/>
      <c r="AT1108" s="91"/>
      <c r="AU1108" s="91"/>
      <c r="AV1108" s="91"/>
      <c r="AW1108" s="91"/>
      <c r="AX1108" s="91"/>
      <c r="AY1108" s="91"/>
      <c r="AZ1108" s="91"/>
      <c r="BA1108" s="91"/>
      <c r="BB1108" s="91"/>
      <c r="BC1108" s="91"/>
      <c r="BD1108" s="91"/>
      <c r="BE1108" s="91"/>
      <c r="BF1108" s="91"/>
      <c r="BG1108" s="91"/>
    </row>
    <row r="1109" spans="1:59" ht="15.6" x14ac:dyDescent="0.3">
      <c r="A1109" s="99" t="s">
        <v>88</v>
      </c>
      <c r="B1109" s="100" t="str">
        <f>VLOOKUP(A1109,'CENTROS DE COSTOS'!A:D,2,0)</f>
        <v>0036-0005</v>
      </c>
      <c r="C1109" s="100" t="str">
        <f>VLOOKUP(A1109,'CENTROS DE COSTOS'!A:D,3,0)</f>
        <v>Wompi Noroccidente</v>
      </c>
      <c r="D1109" s="99">
        <v>5001</v>
      </c>
      <c r="E1109" s="99">
        <v>3103169</v>
      </c>
      <c r="F1109" s="99">
        <v>51506</v>
      </c>
      <c r="G1109" s="100" t="s">
        <v>33</v>
      </c>
      <c r="H1109" s="99" t="s">
        <v>120</v>
      </c>
      <c r="I1109" s="99" t="s">
        <v>88</v>
      </c>
      <c r="J1109" s="99" t="s">
        <v>6515</v>
      </c>
      <c r="K1109" s="100" t="s">
        <v>1170</v>
      </c>
      <c r="L1109" s="99" t="s">
        <v>8139</v>
      </c>
      <c r="M1109" s="101">
        <v>45995.52847222222</v>
      </c>
      <c r="N1109" s="101">
        <v>46006.605555555558</v>
      </c>
      <c r="O1109" s="100" t="s">
        <v>35</v>
      </c>
      <c r="P1109" s="100" t="s">
        <v>35</v>
      </c>
      <c r="Q1109" s="99" t="s">
        <v>1414</v>
      </c>
      <c r="R1109" s="99" t="s">
        <v>1415</v>
      </c>
      <c r="S1109" s="99" t="s">
        <v>10212</v>
      </c>
      <c r="T1109" s="99" t="s">
        <v>9139</v>
      </c>
      <c r="U1109" s="99" t="s">
        <v>1846</v>
      </c>
      <c r="V1109" s="100" t="str">
        <f>VLOOKUP(D1109,TIPOLOGIA!A:F,5,0)</f>
        <v>PRINCIPAL</v>
      </c>
      <c r="W1109" s="100" t="str">
        <f>VLOOKUP(D1109,TIPOLOGIA!A:F,6,0)</f>
        <v>TERRESTRE</v>
      </c>
      <c r="X1109" s="99" t="s">
        <v>1417</v>
      </c>
      <c r="Y1109" s="99">
        <v>1</v>
      </c>
      <c r="Z1109" s="102">
        <f>IF(T1109="SOPORTE_TELEFÓNICO",'TARIFAS 2025'!$B$14,IF(V1109="PRINCIPAL",'TARIFAS 2025'!$B$11,IF(V1109="INTERMEDIA",'TARIFAS 2025'!$C$11,IF(V1109="LEJANA",'TARIFAS 2025'!$D$11))))</f>
        <v>31419</v>
      </c>
      <c r="AA1109" s="102">
        <f t="shared" si="17"/>
        <v>31419</v>
      </c>
      <c r="AB1109" s="91"/>
      <c r="AC1109" s="91"/>
      <c r="AD1109" s="91"/>
      <c r="AE1109" s="91"/>
      <c r="AF1109" s="91"/>
      <c r="AG1109" s="91"/>
      <c r="AH1109" s="91"/>
      <c r="AI1109" s="91"/>
      <c r="AJ1109" s="91"/>
      <c r="AK1109" s="91"/>
      <c r="AL1109" s="91"/>
      <c r="AM1109" s="91"/>
      <c r="AN1109" s="91"/>
      <c r="AO1109" s="91"/>
      <c r="AP1109" s="91"/>
      <c r="AQ1109" s="91"/>
      <c r="AR1109" s="91"/>
      <c r="AS1109" s="91"/>
      <c r="AT1109" s="91"/>
      <c r="AU1109" s="91"/>
      <c r="AV1109" s="91"/>
      <c r="AW1109" s="91"/>
      <c r="AX1109" s="91"/>
      <c r="AY1109" s="91"/>
      <c r="AZ1109" s="91"/>
      <c r="BA1109" s="91"/>
      <c r="BB1109" s="91"/>
      <c r="BC1109" s="91"/>
      <c r="BD1109" s="91"/>
      <c r="BE1109" s="91"/>
      <c r="BF1109" s="91"/>
      <c r="BG1109" s="91"/>
    </row>
    <row r="1110" spans="1:59" ht="15.6" x14ac:dyDescent="0.3">
      <c r="A1110" s="99" t="s">
        <v>71</v>
      </c>
      <c r="B1110" s="100" t="str">
        <f>VLOOKUP(A1110,'CENTROS DE COSTOS'!A:D,2,0)</f>
        <v>0036-0004</v>
      </c>
      <c r="C1110" s="100" t="str">
        <f>VLOOKUP(A1110,'CENTROS DE COSTOS'!A:D,3,0)</f>
        <v>Wompi Centro</v>
      </c>
      <c r="D1110" s="99">
        <v>11001</v>
      </c>
      <c r="E1110" s="99">
        <v>3132824</v>
      </c>
      <c r="F1110" s="99">
        <v>80581</v>
      </c>
      <c r="G1110" s="100" t="s">
        <v>33</v>
      </c>
      <c r="H1110" s="99" t="s">
        <v>618</v>
      </c>
      <c r="I1110" s="99" t="s">
        <v>71</v>
      </c>
      <c r="J1110" s="99" t="s">
        <v>6516</v>
      </c>
      <c r="K1110" s="100" t="s">
        <v>1170</v>
      </c>
      <c r="L1110" s="99" t="s">
        <v>8140</v>
      </c>
      <c r="M1110" s="101">
        <v>46003.591666666667</v>
      </c>
      <c r="N1110" s="101">
        <v>46006.625</v>
      </c>
      <c r="O1110" s="100" t="s">
        <v>35</v>
      </c>
      <c r="P1110" s="100" t="s">
        <v>35</v>
      </c>
      <c r="Q1110" s="99" t="s">
        <v>1414</v>
      </c>
      <c r="R1110" s="99" t="s">
        <v>1415</v>
      </c>
      <c r="S1110" s="99" t="s">
        <v>10213</v>
      </c>
      <c r="T1110" s="99" t="s">
        <v>1172</v>
      </c>
      <c r="U1110" s="99" t="s">
        <v>1843</v>
      </c>
      <c r="V1110" s="100" t="str">
        <f>VLOOKUP(D1110,TIPOLOGIA!A:F,5,0)</f>
        <v>PRINCIPAL</v>
      </c>
      <c r="W1110" s="100" t="str">
        <f>VLOOKUP(D1110,TIPOLOGIA!A:F,6,0)</f>
        <v>TERRESTRE</v>
      </c>
      <c r="X1110" s="99" t="s">
        <v>1359</v>
      </c>
      <c r="Y1110" s="99">
        <v>1</v>
      </c>
      <c r="Z1110" s="102">
        <f>IF(T1110="SOPORTE_TELEFÓNICO",'TARIFAS 2025'!$B$14,IF(V1110="PRINCIPAL",'TARIFAS 2025'!$B$11,IF(V1110="INTERMEDIA",'TARIFAS 2025'!$C$11,IF(V1110="LEJANA",'TARIFAS 2025'!$D$11))))</f>
        <v>31419</v>
      </c>
      <c r="AA1110" s="102">
        <f t="shared" si="17"/>
        <v>31419</v>
      </c>
      <c r="AB1110" s="91"/>
      <c r="AC1110" s="91"/>
      <c r="AD1110" s="91"/>
      <c r="AE1110" s="91"/>
      <c r="AF1110" s="91"/>
      <c r="AG1110" s="91"/>
      <c r="AH1110" s="91"/>
      <c r="AI1110" s="91"/>
      <c r="AJ1110" s="91"/>
      <c r="AK1110" s="91"/>
      <c r="AL1110" s="91"/>
      <c r="AM1110" s="91"/>
      <c r="AN1110" s="91"/>
      <c r="AO1110" s="91"/>
      <c r="AP1110" s="91"/>
      <c r="AQ1110" s="91"/>
      <c r="AR1110" s="91"/>
      <c r="AS1110" s="91"/>
      <c r="AT1110" s="91"/>
      <c r="AU1110" s="91"/>
      <c r="AV1110" s="91"/>
      <c r="AW1110" s="91"/>
      <c r="AX1110" s="91"/>
      <c r="AY1110" s="91"/>
      <c r="AZ1110" s="91"/>
      <c r="BA1110" s="91"/>
      <c r="BB1110" s="91"/>
      <c r="BC1110" s="91"/>
      <c r="BD1110" s="91"/>
      <c r="BE1110" s="91"/>
      <c r="BF1110" s="91"/>
      <c r="BG1110" s="91"/>
    </row>
    <row r="1111" spans="1:59" ht="15.6" x14ac:dyDescent="0.3">
      <c r="A1111" s="99" t="s">
        <v>91</v>
      </c>
      <c r="B1111" s="100" t="str">
        <f>VLOOKUP(A1111,'CENTROS DE COSTOS'!A:D,2,0)</f>
        <v>0036-0003</v>
      </c>
      <c r="C1111" s="100" t="str">
        <f>VLOOKUP(A1111,'CENTROS DE COSTOS'!A:D,3,0)</f>
        <v>Wompi Suroccidente</v>
      </c>
      <c r="D1111" s="99">
        <v>52001</v>
      </c>
      <c r="E1111" s="99">
        <v>3134805</v>
      </c>
      <c r="F1111" s="99">
        <v>30664</v>
      </c>
      <c r="G1111" s="100" t="s">
        <v>33</v>
      </c>
      <c r="H1111" s="99" t="s">
        <v>133</v>
      </c>
      <c r="I1111" s="99" t="s">
        <v>91</v>
      </c>
      <c r="J1111" s="99" t="s">
        <v>6517</v>
      </c>
      <c r="K1111" s="100" t="s">
        <v>1170</v>
      </c>
      <c r="L1111" s="99" t="s">
        <v>8141</v>
      </c>
      <c r="M1111" s="101">
        <v>46006.333333333343</v>
      </c>
      <c r="N1111" s="101">
        <v>46006.627083333333</v>
      </c>
      <c r="O1111" s="100" t="s">
        <v>35</v>
      </c>
      <c r="P1111" s="100" t="s">
        <v>35</v>
      </c>
      <c r="Q1111" s="99" t="s">
        <v>1414</v>
      </c>
      <c r="R1111" s="99" t="s">
        <v>1415</v>
      </c>
      <c r="S1111" s="99" t="s">
        <v>10214</v>
      </c>
      <c r="T1111" s="99" t="s">
        <v>1172</v>
      </c>
      <c r="U1111" s="99" t="s">
        <v>1848</v>
      </c>
      <c r="V1111" s="100" t="str">
        <f>VLOOKUP(D1111,TIPOLOGIA!A:F,5,0)</f>
        <v>PRINCIPAL</v>
      </c>
      <c r="W1111" s="100" t="str">
        <f>VLOOKUP(D1111,TIPOLOGIA!A:F,6,0)</f>
        <v>TERRESTRE</v>
      </c>
      <c r="X1111" s="99" t="s">
        <v>1229</v>
      </c>
      <c r="Y1111" s="99">
        <v>1</v>
      </c>
      <c r="Z1111" s="102">
        <f>IF(T1111="SOPORTE_TELEFÓNICO",'TARIFAS 2025'!$B$14,IF(V1111="PRINCIPAL",'TARIFAS 2025'!$B$11,IF(V1111="INTERMEDIA",'TARIFAS 2025'!$C$11,IF(V1111="LEJANA",'TARIFAS 2025'!$D$11))))</f>
        <v>31419</v>
      </c>
      <c r="AA1111" s="102">
        <f t="shared" si="17"/>
        <v>31419</v>
      </c>
      <c r="AB1111" s="91"/>
      <c r="AC1111" s="91"/>
      <c r="AD1111" s="91"/>
      <c r="AE1111" s="91"/>
      <c r="AF1111" s="91"/>
      <c r="AG1111" s="91"/>
      <c r="AH1111" s="91"/>
      <c r="AI1111" s="91"/>
      <c r="AJ1111" s="91"/>
      <c r="AK1111" s="91"/>
      <c r="AL1111" s="91"/>
      <c r="AM1111" s="91"/>
      <c r="AN1111" s="91"/>
      <c r="AO1111" s="91"/>
      <c r="AP1111" s="91"/>
      <c r="AQ1111" s="91"/>
      <c r="AR1111" s="91"/>
      <c r="AS1111" s="91"/>
      <c r="AT1111" s="91"/>
      <c r="AU1111" s="91"/>
      <c r="AV1111" s="91"/>
      <c r="AW1111" s="91"/>
      <c r="AX1111" s="91"/>
      <c r="AY1111" s="91"/>
      <c r="AZ1111" s="91"/>
      <c r="BA1111" s="91"/>
      <c r="BB1111" s="91"/>
      <c r="BC1111" s="91"/>
      <c r="BD1111" s="91"/>
      <c r="BE1111" s="91"/>
      <c r="BF1111" s="91"/>
      <c r="BG1111" s="91"/>
    </row>
    <row r="1112" spans="1:59" ht="15.6" x14ac:dyDescent="0.3">
      <c r="A1112" s="99" t="s">
        <v>68</v>
      </c>
      <c r="B1112" s="100" t="str">
        <f>VLOOKUP(A1112,'CENTROS DE COSTOS'!A:D,2,0)</f>
        <v>0036-0001</v>
      </c>
      <c r="C1112" s="100" t="str">
        <f>VLOOKUP(A1112,'CENTROS DE COSTOS'!A:D,3,0)</f>
        <v>Wompi Costa</v>
      </c>
      <c r="D1112" s="99">
        <v>8001</v>
      </c>
      <c r="E1112" s="99">
        <v>3134813</v>
      </c>
      <c r="F1112" s="99">
        <v>65596</v>
      </c>
      <c r="G1112" s="100" t="s">
        <v>33</v>
      </c>
      <c r="H1112" s="99" t="s">
        <v>253</v>
      </c>
      <c r="I1112" s="99" t="s">
        <v>68</v>
      </c>
      <c r="J1112" s="99" t="s">
        <v>1569</v>
      </c>
      <c r="K1112" s="100" t="s">
        <v>1170</v>
      </c>
      <c r="L1112" s="99" t="s">
        <v>8142</v>
      </c>
      <c r="M1112" s="101">
        <v>46006.333333333343</v>
      </c>
      <c r="N1112" s="101">
        <v>46006.637499999997</v>
      </c>
      <c r="O1112" s="100" t="s">
        <v>35</v>
      </c>
      <c r="P1112" s="100" t="s">
        <v>35</v>
      </c>
      <c r="Q1112" s="99" t="s">
        <v>1414</v>
      </c>
      <c r="R1112" s="99" t="s">
        <v>1415</v>
      </c>
      <c r="S1112" s="99" t="s">
        <v>10215</v>
      </c>
      <c r="T1112" s="99" t="s">
        <v>1172</v>
      </c>
      <c r="U1112" s="99" t="s">
        <v>1845</v>
      </c>
      <c r="V1112" s="100" t="str">
        <f>VLOOKUP(D1112,TIPOLOGIA!A:F,5,0)</f>
        <v>PRINCIPAL</v>
      </c>
      <c r="W1112" s="100" t="str">
        <f>VLOOKUP(D1112,TIPOLOGIA!A:F,6,0)</f>
        <v>TERRESTRE</v>
      </c>
      <c r="X1112" s="99" t="s">
        <v>1353</v>
      </c>
      <c r="Y1112" s="99">
        <v>1</v>
      </c>
      <c r="Z1112" s="102">
        <f>IF(T1112="SOPORTE_TELEFÓNICO",'TARIFAS 2025'!$B$14,IF(V1112="PRINCIPAL",'TARIFAS 2025'!$B$11,IF(V1112="INTERMEDIA",'TARIFAS 2025'!$C$11,IF(V1112="LEJANA",'TARIFAS 2025'!$D$11))))</f>
        <v>31419</v>
      </c>
      <c r="AA1112" s="102">
        <f t="shared" si="17"/>
        <v>31419</v>
      </c>
      <c r="AB1112" s="91"/>
      <c r="AC1112" s="91"/>
      <c r="AD1112" s="91"/>
      <c r="AE1112" s="91"/>
      <c r="AF1112" s="91"/>
      <c r="AG1112" s="91"/>
      <c r="AH1112" s="91"/>
      <c r="AI1112" s="91"/>
      <c r="AJ1112" s="91"/>
      <c r="AK1112" s="91"/>
      <c r="AL1112" s="91"/>
      <c r="AM1112" s="91"/>
      <c r="AN1112" s="91"/>
      <c r="AO1112" s="91"/>
      <c r="AP1112" s="91"/>
      <c r="AQ1112" s="91"/>
      <c r="AR1112" s="91"/>
      <c r="AS1112" s="91"/>
      <c r="AT1112" s="91"/>
      <c r="AU1112" s="91"/>
      <c r="AV1112" s="91"/>
      <c r="AW1112" s="91"/>
      <c r="AX1112" s="91"/>
      <c r="AY1112" s="91"/>
      <c r="AZ1112" s="91"/>
      <c r="BA1112" s="91"/>
      <c r="BB1112" s="91"/>
      <c r="BC1112" s="91"/>
      <c r="BD1112" s="91"/>
      <c r="BE1112" s="91"/>
      <c r="BF1112" s="91"/>
      <c r="BG1112" s="91"/>
    </row>
    <row r="1113" spans="1:59" ht="15.6" x14ac:dyDescent="0.3">
      <c r="A1113" s="99" t="s">
        <v>81</v>
      </c>
      <c r="B1113" s="100" t="str">
        <f>VLOOKUP(A1113,'CENTROS DE COSTOS'!A:D,2,0)</f>
        <v>0036-0007</v>
      </c>
      <c r="C1113" s="100" t="str">
        <f>VLOOKUP(A1113,'CENTROS DE COSTOS'!A:D,3,0)</f>
        <v>Wompi Santander</v>
      </c>
      <c r="D1113" s="99">
        <v>54001</v>
      </c>
      <c r="E1113" s="99">
        <v>3138115</v>
      </c>
      <c r="F1113" s="99">
        <v>78950</v>
      </c>
      <c r="G1113" s="100" t="s">
        <v>33</v>
      </c>
      <c r="H1113" s="99" t="s">
        <v>891</v>
      </c>
      <c r="I1113" s="99" t="s">
        <v>81</v>
      </c>
      <c r="J1113" s="99" t="s">
        <v>6518</v>
      </c>
      <c r="K1113" s="100" t="s">
        <v>1170</v>
      </c>
      <c r="L1113" s="99" t="s">
        <v>8143</v>
      </c>
      <c r="M1113" s="101">
        <v>46006.474305555559</v>
      </c>
      <c r="N1113" s="101">
        <v>46006.640972222223</v>
      </c>
      <c r="O1113" s="100" t="s">
        <v>35</v>
      </c>
      <c r="P1113" s="100" t="s">
        <v>35</v>
      </c>
      <c r="Q1113" s="99" t="s">
        <v>1414</v>
      </c>
      <c r="R1113" s="99" t="s">
        <v>1415</v>
      </c>
      <c r="S1113" s="99" t="s">
        <v>10216</v>
      </c>
      <c r="T1113" s="99" t="s">
        <v>1172</v>
      </c>
      <c r="U1113" s="99" t="s">
        <v>1843</v>
      </c>
      <c r="V1113" s="100" t="str">
        <f>VLOOKUP(D1113,TIPOLOGIA!A:F,5,0)</f>
        <v>PRINCIPAL</v>
      </c>
      <c r="W1113" s="100" t="str">
        <f>VLOOKUP(D1113,TIPOLOGIA!A:F,6,0)</f>
        <v>TERRESTRE</v>
      </c>
      <c r="X1113" s="99" t="s">
        <v>1199</v>
      </c>
      <c r="Y1113" s="99">
        <v>1</v>
      </c>
      <c r="Z1113" s="102">
        <f>IF(T1113="SOPORTE_TELEFÓNICO",'TARIFAS 2025'!$B$14,IF(V1113="PRINCIPAL",'TARIFAS 2025'!$B$11,IF(V1113="INTERMEDIA",'TARIFAS 2025'!$C$11,IF(V1113="LEJANA",'TARIFAS 2025'!$D$11))))</f>
        <v>31419</v>
      </c>
      <c r="AA1113" s="102">
        <f t="shared" si="17"/>
        <v>31419</v>
      </c>
      <c r="AB1113" s="91"/>
      <c r="AC1113" s="91"/>
      <c r="AD1113" s="91"/>
      <c r="AE1113" s="91"/>
      <c r="AF1113" s="91"/>
      <c r="AG1113" s="91"/>
      <c r="AH1113" s="91"/>
      <c r="AI1113" s="91"/>
      <c r="AJ1113" s="91"/>
      <c r="AK1113" s="91"/>
      <c r="AL1113" s="91"/>
      <c r="AM1113" s="91"/>
      <c r="AN1113" s="91"/>
      <c r="AO1113" s="91"/>
      <c r="AP1113" s="91"/>
      <c r="AQ1113" s="91"/>
      <c r="AR1113" s="91"/>
      <c r="AS1113" s="91"/>
      <c r="AT1113" s="91"/>
      <c r="AU1113" s="91"/>
      <c r="AV1113" s="91"/>
      <c r="AW1113" s="91"/>
      <c r="AX1113" s="91"/>
      <c r="AY1113" s="91"/>
      <c r="AZ1113" s="91"/>
      <c r="BA1113" s="91"/>
      <c r="BB1113" s="91"/>
      <c r="BC1113" s="91"/>
      <c r="BD1113" s="91"/>
      <c r="BE1113" s="91"/>
      <c r="BF1113" s="91"/>
      <c r="BG1113" s="91"/>
    </row>
    <row r="1114" spans="1:59" ht="15.6" x14ac:dyDescent="0.3">
      <c r="A1114" s="99" t="s">
        <v>96</v>
      </c>
      <c r="B1114" s="100" t="str">
        <f>VLOOKUP(A1114,'CENTROS DE COSTOS'!A:D,2,0)</f>
        <v>0036-0007</v>
      </c>
      <c r="C1114" s="100" t="str">
        <f>VLOOKUP(A1114,'CENTROS DE COSTOS'!A:D,3,0)</f>
        <v>Wompi Santander</v>
      </c>
      <c r="D1114" s="99">
        <v>15001</v>
      </c>
      <c r="E1114" s="99">
        <v>3124615</v>
      </c>
      <c r="F1114" s="99">
        <v>71303</v>
      </c>
      <c r="G1114" s="100" t="s">
        <v>33</v>
      </c>
      <c r="H1114" s="99" t="s">
        <v>322</v>
      </c>
      <c r="I1114" s="99" t="s">
        <v>96</v>
      </c>
      <c r="J1114" s="99" t="s">
        <v>6519</v>
      </c>
      <c r="K1114" s="100" t="s">
        <v>1170</v>
      </c>
      <c r="L1114" s="99" t="s">
        <v>8144</v>
      </c>
      <c r="M1114" s="101">
        <v>46002.333333333343</v>
      </c>
      <c r="N1114" s="101">
        <v>46006.645138888889</v>
      </c>
      <c r="O1114" s="100" t="s">
        <v>35</v>
      </c>
      <c r="P1114" s="100" t="s">
        <v>35</v>
      </c>
      <c r="Q1114" s="99" t="s">
        <v>1414</v>
      </c>
      <c r="R1114" s="99" t="s">
        <v>1415</v>
      </c>
      <c r="S1114" s="99" t="s">
        <v>10217</v>
      </c>
      <c r="T1114" s="99" t="s">
        <v>1172</v>
      </c>
      <c r="U1114" s="99" t="s">
        <v>1847</v>
      </c>
      <c r="V1114" s="100" t="str">
        <f>VLOOKUP(D1114,TIPOLOGIA!A:F,5,0)</f>
        <v>PRINCIPAL</v>
      </c>
      <c r="W1114" s="100" t="str">
        <f>VLOOKUP(D1114,TIPOLOGIA!A:F,6,0)</f>
        <v>TERRESTRE</v>
      </c>
      <c r="X1114" s="99" t="s">
        <v>1335</v>
      </c>
      <c r="Y1114" s="99">
        <v>1</v>
      </c>
      <c r="Z1114" s="102">
        <f>IF(T1114="SOPORTE_TELEFÓNICO",'TARIFAS 2025'!$B$14,IF(V1114="PRINCIPAL",'TARIFAS 2025'!$B$11,IF(V1114="INTERMEDIA",'TARIFAS 2025'!$C$11,IF(V1114="LEJANA",'TARIFAS 2025'!$D$11))))</f>
        <v>31419</v>
      </c>
      <c r="AA1114" s="102">
        <f t="shared" si="17"/>
        <v>31419</v>
      </c>
      <c r="AB1114" s="91"/>
      <c r="AC1114" s="91"/>
      <c r="AD1114" s="91"/>
      <c r="AE1114" s="91"/>
      <c r="AF1114" s="91"/>
      <c r="AG1114" s="91"/>
      <c r="AH1114" s="91"/>
      <c r="AI1114" s="91"/>
      <c r="AJ1114" s="91"/>
      <c r="AK1114" s="91"/>
      <c r="AL1114" s="91"/>
      <c r="AM1114" s="91"/>
      <c r="AN1114" s="91"/>
      <c r="AO1114" s="91"/>
      <c r="AP1114" s="91"/>
      <c r="AQ1114" s="91"/>
      <c r="AR1114" s="91"/>
      <c r="AS1114" s="91"/>
      <c r="AT1114" s="91"/>
      <c r="AU1114" s="91"/>
      <c r="AV1114" s="91"/>
      <c r="AW1114" s="91"/>
      <c r="AX1114" s="91"/>
      <c r="AY1114" s="91"/>
      <c r="AZ1114" s="91"/>
      <c r="BA1114" s="91"/>
      <c r="BB1114" s="91"/>
      <c r="BC1114" s="91"/>
      <c r="BD1114" s="91"/>
      <c r="BE1114" s="91"/>
      <c r="BF1114" s="91"/>
      <c r="BG1114" s="91"/>
    </row>
    <row r="1115" spans="1:59" ht="15.6" x14ac:dyDescent="0.3">
      <c r="A1115" s="99" t="s">
        <v>71</v>
      </c>
      <c r="B1115" s="100" t="str">
        <f>VLOOKUP(A1115,'CENTROS DE COSTOS'!A:D,2,0)</f>
        <v>0036-0004</v>
      </c>
      <c r="C1115" s="100" t="str">
        <f>VLOOKUP(A1115,'CENTROS DE COSTOS'!A:D,3,0)</f>
        <v>Wompi Centro</v>
      </c>
      <c r="D1115" s="99">
        <v>11001</v>
      </c>
      <c r="E1115" s="99">
        <v>3119168</v>
      </c>
      <c r="F1115" s="99">
        <v>75360</v>
      </c>
      <c r="G1115" s="100" t="s">
        <v>33</v>
      </c>
      <c r="H1115" s="99" t="s">
        <v>618</v>
      </c>
      <c r="I1115" s="99" t="s">
        <v>71</v>
      </c>
      <c r="J1115" s="99" t="s">
        <v>6520</v>
      </c>
      <c r="K1115" s="100" t="s">
        <v>1170</v>
      </c>
      <c r="L1115" s="99" t="s">
        <v>8145</v>
      </c>
      <c r="M1115" s="101">
        <v>46001.333333333343</v>
      </c>
      <c r="N1115" s="101">
        <v>46006.649305555547</v>
      </c>
      <c r="O1115" s="100" t="s">
        <v>35</v>
      </c>
      <c r="P1115" s="100" t="s">
        <v>35</v>
      </c>
      <c r="Q1115" s="99" t="s">
        <v>1414</v>
      </c>
      <c r="R1115" s="99" t="s">
        <v>1415</v>
      </c>
      <c r="S1115" s="99" t="s">
        <v>10218</v>
      </c>
      <c r="T1115" s="99" t="s">
        <v>1172</v>
      </c>
      <c r="U1115" s="99" t="s">
        <v>1840</v>
      </c>
      <c r="V1115" s="100" t="str">
        <f>VLOOKUP(D1115,TIPOLOGIA!A:F,5,0)</f>
        <v>PRINCIPAL</v>
      </c>
      <c r="W1115" s="100" t="str">
        <f>VLOOKUP(D1115,TIPOLOGIA!A:F,6,0)</f>
        <v>TERRESTRE</v>
      </c>
      <c r="X1115" s="99" t="s">
        <v>1191</v>
      </c>
      <c r="Y1115" s="99">
        <v>1</v>
      </c>
      <c r="Z1115" s="102">
        <f>IF(T1115="SOPORTE_TELEFÓNICO",'TARIFAS 2025'!$B$14,IF(V1115="PRINCIPAL",'TARIFAS 2025'!$B$11,IF(V1115="INTERMEDIA",'TARIFAS 2025'!$C$11,IF(V1115="LEJANA",'TARIFAS 2025'!$D$11))))</f>
        <v>31419</v>
      </c>
      <c r="AA1115" s="102">
        <f t="shared" si="17"/>
        <v>31419</v>
      </c>
      <c r="AB1115" s="91"/>
      <c r="AC1115" s="91"/>
      <c r="AD1115" s="91"/>
      <c r="AE1115" s="91"/>
      <c r="AF1115" s="91"/>
      <c r="AG1115" s="91"/>
      <c r="AH1115" s="91"/>
      <c r="AI1115" s="91"/>
      <c r="AJ1115" s="91"/>
      <c r="AK1115" s="91"/>
      <c r="AL1115" s="91"/>
      <c r="AM1115" s="91"/>
      <c r="AN1115" s="91"/>
      <c r="AO1115" s="91"/>
      <c r="AP1115" s="91"/>
      <c r="AQ1115" s="91"/>
      <c r="AR1115" s="91"/>
      <c r="AS1115" s="91"/>
      <c r="AT1115" s="91"/>
      <c r="AU1115" s="91"/>
      <c r="AV1115" s="91"/>
      <c r="AW1115" s="91"/>
      <c r="AX1115" s="91"/>
      <c r="AY1115" s="91"/>
      <c r="AZ1115" s="91"/>
      <c r="BA1115" s="91"/>
      <c r="BB1115" s="91"/>
      <c r="BC1115" s="91"/>
      <c r="BD1115" s="91"/>
      <c r="BE1115" s="91"/>
      <c r="BF1115" s="91"/>
      <c r="BG1115" s="91"/>
    </row>
    <row r="1116" spans="1:59" ht="15.6" x14ac:dyDescent="0.3">
      <c r="A1116" s="99" t="s">
        <v>98</v>
      </c>
      <c r="B1116" s="100" t="str">
        <f>VLOOKUP(A1116,'CENTROS DE COSTOS'!A:D,2,0)</f>
        <v>0036-0006</v>
      </c>
      <c r="C1116" s="100" t="str">
        <f>VLOOKUP(A1116,'CENTROS DE COSTOS'!A:D,3,0)</f>
        <v>Wompi Oriente</v>
      </c>
      <c r="D1116" s="99">
        <v>50001</v>
      </c>
      <c r="E1116" s="99">
        <v>3136169</v>
      </c>
      <c r="F1116" s="99">
        <v>63789</v>
      </c>
      <c r="G1116" s="100" t="s">
        <v>33</v>
      </c>
      <c r="H1116" s="99" t="s">
        <v>814</v>
      </c>
      <c r="I1116" s="99" t="s">
        <v>98</v>
      </c>
      <c r="J1116" s="99" t="s">
        <v>6521</v>
      </c>
      <c r="K1116" s="100" t="s">
        <v>1170</v>
      </c>
      <c r="L1116" s="99" t="s">
        <v>8146</v>
      </c>
      <c r="M1116" s="101">
        <v>46006.375694444447</v>
      </c>
      <c r="N1116" s="101">
        <v>46006.660416666673</v>
      </c>
      <c r="O1116" s="100" t="s">
        <v>35</v>
      </c>
      <c r="P1116" s="100" t="s">
        <v>35</v>
      </c>
      <c r="Q1116" s="99" t="s">
        <v>1414</v>
      </c>
      <c r="R1116" s="99" t="s">
        <v>1415</v>
      </c>
      <c r="S1116" s="99" t="s">
        <v>10219</v>
      </c>
      <c r="T1116" s="99" t="s">
        <v>1172</v>
      </c>
      <c r="U1116" s="99" t="s">
        <v>1846</v>
      </c>
      <c r="V1116" s="100" t="str">
        <f>VLOOKUP(D1116,TIPOLOGIA!A:F,5,0)</f>
        <v>PRINCIPAL</v>
      </c>
      <c r="W1116" s="100" t="str">
        <f>VLOOKUP(D1116,TIPOLOGIA!A:F,6,0)</f>
        <v>TERRESTRE</v>
      </c>
      <c r="X1116" s="99" t="s">
        <v>1461</v>
      </c>
      <c r="Y1116" s="99">
        <v>1</v>
      </c>
      <c r="Z1116" s="102">
        <f>IF(T1116="SOPORTE_TELEFÓNICO",'TARIFAS 2025'!$B$14,IF(V1116="PRINCIPAL",'TARIFAS 2025'!$B$11,IF(V1116="INTERMEDIA",'TARIFAS 2025'!$C$11,IF(V1116="LEJANA",'TARIFAS 2025'!$D$11))))</f>
        <v>31419</v>
      </c>
      <c r="AA1116" s="102">
        <f t="shared" si="17"/>
        <v>31419</v>
      </c>
      <c r="AB1116" s="91"/>
      <c r="AC1116" s="91"/>
      <c r="AD1116" s="91"/>
      <c r="AE1116" s="91"/>
      <c r="AF1116" s="91"/>
      <c r="AG1116" s="91"/>
      <c r="AH1116" s="91"/>
      <c r="AI1116" s="91"/>
      <c r="AJ1116" s="91"/>
      <c r="AK1116" s="91"/>
      <c r="AL1116" s="91"/>
      <c r="AM1116" s="91"/>
      <c r="AN1116" s="91"/>
      <c r="AO1116" s="91"/>
      <c r="AP1116" s="91"/>
      <c r="AQ1116" s="91"/>
      <c r="AR1116" s="91"/>
      <c r="AS1116" s="91"/>
      <c r="AT1116" s="91"/>
      <c r="AU1116" s="91"/>
      <c r="AV1116" s="91"/>
      <c r="AW1116" s="91"/>
      <c r="AX1116" s="91"/>
      <c r="AY1116" s="91"/>
      <c r="AZ1116" s="91"/>
      <c r="BA1116" s="91"/>
      <c r="BB1116" s="91"/>
      <c r="BC1116" s="91"/>
      <c r="BD1116" s="91"/>
      <c r="BE1116" s="91"/>
      <c r="BF1116" s="91"/>
      <c r="BG1116" s="91"/>
    </row>
    <row r="1117" spans="1:59" ht="15.6" x14ac:dyDescent="0.3">
      <c r="A1117" s="99" t="s">
        <v>68</v>
      </c>
      <c r="B1117" s="100" t="str">
        <f>VLOOKUP(A1117,'CENTROS DE COSTOS'!A:D,2,0)</f>
        <v>0036-0001</v>
      </c>
      <c r="C1117" s="100" t="str">
        <f>VLOOKUP(A1117,'CENTROS DE COSTOS'!A:D,3,0)</f>
        <v>Wompi Costa</v>
      </c>
      <c r="D1117" s="99">
        <v>8001</v>
      </c>
      <c r="E1117" s="99">
        <v>3134870</v>
      </c>
      <c r="F1117" s="99">
        <v>77916</v>
      </c>
      <c r="G1117" s="100" t="s">
        <v>33</v>
      </c>
      <c r="H1117" s="99" t="s">
        <v>253</v>
      </c>
      <c r="I1117" s="99" t="s">
        <v>68</v>
      </c>
      <c r="J1117" s="99" t="s">
        <v>1882</v>
      </c>
      <c r="K1117" s="100" t="s">
        <v>1170</v>
      </c>
      <c r="L1117" s="99" t="s">
        <v>8147</v>
      </c>
      <c r="M1117" s="101">
        <v>46006.333333333343</v>
      </c>
      <c r="N1117" s="101">
        <v>46006.661805555559</v>
      </c>
      <c r="O1117" s="100" t="s">
        <v>35</v>
      </c>
      <c r="P1117" s="100" t="s">
        <v>35</v>
      </c>
      <c r="Q1117" s="99" t="s">
        <v>1414</v>
      </c>
      <c r="R1117" s="99" t="s">
        <v>1415</v>
      </c>
      <c r="S1117" s="99" t="s">
        <v>10220</v>
      </c>
      <c r="T1117" s="99" t="s">
        <v>1172</v>
      </c>
      <c r="U1117" s="99" t="s">
        <v>1846</v>
      </c>
      <c r="V1117" s="100" t="str">
        <f>VLOOKUP(D1117,TIPOLOGIA!A:F,5,0)</f>
        <v>PRINCIPAL</v>
      </c>
      <c r="W1117" s="100" t="str">
        <f>VLOOKUP(D1117,TIPOLOGIA!A:F,6,0)</f>
        <v>TERRESTRE</v>
      </c>
      <c r="X1117" s="99" t="s">
        <v>1353</v>
      </c>
      <c r="Y1117" s="99">
        <v>1</v>
      </c>
      <c r="Z1117" s="102">
        <f>IF(T1117="SOPORTE_TELEFÓNICO",'TARIFAS 2025'!$B$14,IF(V1117="PRINCIPAL",'TARIFAS 2025'!$B$11,IF(V1117="INTERMEDIA",'TARIFAS 2025'!$C$11,IF(V1117="LEJANA",'TARIFAS 2025'!$D$11))))</f>
        <v>31419</v>
      </c>
      <c r="AA1117" s="102">
        <f t="shared" si="17"/>
        <v>31419</v>
      </c>
      <c r="AB1117" s="91"/>
      <c r="AC1117" s="91"/>
      <c r="AD1117" s="91"/>
      <c r="AE1117" s="91"/>
      <c r="AF1117" s="91"/>
      <c r="AG1117" s="91"/>
      <c r="AH1117" s="91"/>
      <c r="AI1117" s="91"/>
      <c r="AJ1117" s="91"/>
      <c r="AK1117" s="91"/>
      <c r="AL1117" s="91"/>
      <c r="AM1117" s="91"/>
      <c r="AN1117" s="91"/>
      <c r="AO1117" s="91"/>
      <c r="AP1117" s="91"/>
      <c r="AQ1117" s="91"/>
      <c r="AR1117" s="91"/>
      <c r="AS1117" s="91"/>
      <c r="AT1117" s="91"/>
      <c r="AU1117" s="91"/>
      <c r="AV1117" s="91"/>
      <c r="AW1117" s="91"/>
      <c r="AX1117" s="91"/>
      <c r="AY1117" s="91"/>
      <c r="AZ1117" s="91"/>
      <c r="BA1117" s="91"/>
      <c r="BB1117" s="91"/>
      <c r="BC1117" s="91"/>
      <c r="BD1117" s="91"/>
      <c r="BE1117" s="91"/>
      <c r="BF1117" s="91"/>
      <c r="BG1117" s="91"/>
    </row>
    <row r="1118" spans="1:59" ht="15.6" x14ac:dyDescent="0.3">
      <c r="A1118" s="99" t="s">
        <v>96</v>
      </c>
      <c r="B1118" s="100" t="str">
        <f>VLOOKUP(A1118,'CENTROS DE COSTOS'!A:D,2,0)</f>
        <v>0036-0007</v>
      </c>
      <c r="C1118" s="100" t="str">
        <f>VLOOKUP(A1118,'CENTROS DE COSTOS'!A:D,3,0)</f>
        <v>Wompi Santander</v>
      </c>
      <c r="D1118" s="99">
        <v>15001</v>
      </c>
      <c r="E1118" s="99">
        <v>3127350</v>
      </c>
      <c r="F1118" s="99">
        <v>79424</v>
      </c>
      <c r="G1118" s="100" t="s">
        <v>33</v>
      </c>
      <c r="H1118" s="99" t="s">
        <v>322</v>
      </c>
      <c r="I1118" s="99" t="s">
        <v>96</v>
      </c>
      <c r="J1118" s="99" t="s">
        <v>6522</v>
      </c>
      <c r="K1118" s="100" t="s">
        <v>1170</v>
      </c>
      <c r="L1118" s="99" t="s">
        <v>8148</v>
      </c>
      <c r="M1118" s="101">
        <v>46002.492361111108</v>
      </c>
      <c r="N1118" s="101">
        <v>46006.669444444437</v>
      </c>
      <c r="O1118" s="100" t="s">
        <v>35</v>
      </c>
      <c r="P1118" s="100" t="s">
        <v>35</v>
      </c>
      <c r="Q1118" s="99" t="s">
        <v>1414</v>
      </c>
      <c r="R1118" s="99" t="s">
        <v>1415</v>
      </c>
      <c r="S1118" s="99" t="s">
        <v>10221</v>
      </c>
      <c r="T1118" s="99" t="s">
        <v>1172</v>
      </c>
      <c r="U1118" s="99" t="s">
        <v>1840</v>
      </c>
      <c r="V1118" s="100" t="str">
        <f>VLOOKUP(D1118,TIPOLOGIA!A:F,5,0)</f>
        <v>PRINCIPAL</v>
      </c>
      <c r="W1118" s="100" t="str">
        <f>VLOOKUP(D1118,TIPOLOGIA!A:F,6,0)</f>
        <v>TERRESTRE</v>
      </c>
      <c r="X1118" s="99" t="s">
        <v>1218</v>
      </c>
      <c r="Y1118" s="99">
        <v>1</v>
      </c>
      <c r="Z1118" s="102">
        <f>IF(T1118="SOPORTE_TELEFÓNICO",'TARIFAS 2025'!$B$14,IF(V1118="PRINCIPAL",'TARIFAS 2025'!$B$11,IF(V1118="INTERMEDIA",'TARIFAS 2025'!$C$11,IF(V1118="LEJANA",'TARIFAS 2025'!$D$11))))</f>
        <v>31419</v>
      </c>
      <c r="AA1118" s="102">
        <f t="shared" si="17"/>
        <v>31419</v>
      </c>
      <c r="AB1118" s="91"/>
      <c r="AC1118" s="91"/>
      <c r="AD1118" s="91"/>
      <c r="AE1118" s="91"/>
      <c r="AF1118" s="91"/>
      <c r="AG1118" s="91"/>
      <c r="AH1118" s="91"/>
      <c r="AI1118" s="91"/>
      <c r="AJ1118" s="91"/>
      <c r="AK1118" s="91"/>
      <c r="AL1118" s="91"/>
      <c r="AM1118" s="91"/>
      <c r="AN1118" s="91"/>
      <c r="AO1118" s="91"/>
      <c r="AP1118" s="91"/>
      <c r="AQ1118" s="91"/>
      <c r="AR1118" s="91"/>
      <c r="AS1118" s="91"/>
      <c r="AT1118" s="91"/>
      <c r="AU1118" s="91"/>
      <c r="AV1118" s="91"/>
      <c r="AW1118" s="91"/>
      <c r="AX1118" s="91"/>
      <c r="AY1118" s="91"/>
      <c r="AZ1118" s="91"/>
      <c r="BA1118" s="91"/>
      <c r="BB1118" s="91"/>
      <c r="BC1118" s="91"/>
      <c r="BD1118" s="91"/>
      <c r="BE1118" s="91"/>
      <c r="BF1118" s="91"/>
      <c r="BG1118" s="91"/>
    </row>
    <row r="1119" spans="1:59" ht="15.6" x14ac:dyDescent="0.3">
      <c r="A1119" s="99" t="s">
        <v>68</v>
      </c>
      <c r="B1119" s="100" t="str">
        <f>VLOOKUP(A1119,'CENTROS DE COSTOS'!A:D,2,0)</f>
        <v>0036-0001</v>
      </c>
      <c r="C1119" s="100" t="str">
        <f>VLOOKUP(A1119,'CENTROS DE COSTOS'!A:D,3,0)</f>
        <v>Wompi Costa</v>
      </c>
      <c r="D1119" s="99">
        <v>8001</v>
      </c>
      <c r="E1119" s="99">
        <v>3134628</v>
      </c>
      <c r="F1119" s="99">
        <v>41635</v>
      </c>
      <c r="G1119" s="100" t="s">
        <v>33</v>
      </c>
      <c r="H1119" s="99" t="s">
        <v>253</v>
      </c>
      <c r="I1119" s="99" t="s">
        <v>68</v>
      </c>
      <c r="J1119" s="99" t="s">
        <v>1709</v>
      </c>
      <c r="K1119" s="100" t="s">
        <v>1170</v>
      </c>
      <c r="L1119" s="99" t="s">
        <v>8149</v>
      </c>
      <c r="M1119" s="101">
        <v>46006.333333333343</v>
      </c>
      <c r="N1119" s="101">
        <v>46006.686111111107</v>
      </c>
      <c r="O1119" s="100" t="s">
        <v>35</v>
      </c>
      <c r="P1119" s="100" t="s">
        <v>35</v>
      </c>
      <c r="Q1119" s="99" t="s">
        <v>1414</v>
      </c>
      <c r="R1119" s="99" t="s">
        <v>1415</v>
      </c>
      <c r="S1119" s="99" t="s">
        <v>10215</v>
      </c>
      <c r="T1119" s="99" t="s">
        <v>1172</v>
      </c>
      <c r="U1119" s="99" t="s">
        <v>1845</v>
      </c>
      <c r="V1119" s="100" t="str">
        <f>VLOOKUP(D1119,TIPOLOGIA!A:F,5,0)</f>
        <v>PRINCIPAL</v>
      </c>
      <c r="W1119" s="100" t="str">
        <f>VLOOKUP(D1119,TIPOLOGIA!A:F,6,0)</f>
        <v>TERRESTRE</v>
      </c>
      <c r="X1119" s="99" t="s">
        <v>1353</v>
      </c>
      <c r="Y1119" s="99">
        <v>1</v>
      </c>
      <c r="Z1119" s="102">
        <f>IF(T1119="SOPORTE_TELEFÓNICO",'TARIFAS 2025'!$B$14,IF(V1119="PRINCIPAL",'TARIFAS 2025'!$B$11,IF(V1119="INTERMEDIA",'TARIFAS 2025'!$C$11,IF(V1119="LEJANA",'TARIFAS 2025'!$D$11))))</f>
        <v>31419</v>
      </c>
      <c r="AA1119" s="102">
        <f t="shared" si="17"/>
        <v>31419</v>
      </c>
      <c r="AB1119" s="91"/>
      <c r="AC1119" s="91"/>
      <c r="AD1119" s="91"/>
      <c r="AE1119" s="91"/>
      <c r="AF1119" s="91"/>
      <c r="AG1119" s="91"/>
      <c r="AH1119" s="91"/>
      <c r="AI1119" s="91"/>
      <c r="AJ1119" s="91"/>
      <c r="AK1119" s="91"/>
      <c r="AL1119" s="91"/>
      <c r="AM1119" s="91"/>
      <c r="AN1119" s="91"/>
      <c r="AO1119" s="91"/>
      <c r="AP1119" s="91"/>
      <c r="AQ1119" s="91"/>
      <c r="AR1119" s="91"/>
      <c r="AS1119" s="91"/>
      <c r="AT1119" s="91"/>
      <c r="AU1119" s="91"/>
      <c r="AV1119" s="91"/>
      <c r="AW1119" s="91"/>
      <c r="AX1119" s="91"/>
      <c r="AY1119" s="91"/>
      <c r="AZ1119" s="91"/>
      <c r="BA1119" s="91"/>
      <c r="BB1119" s="91"/>
      <c r="BC1119" s="91"/>
      <c r="BD1119" s="91"/>
      <c r="BE1119" s="91"/>
      <c r="BF1119" s="91"/>
      <c r="BG1119" s="91"/>
    </row>
    <row r="1120" spans="1:59" ht="15.6" x14ac:dyDescent="0.3">
      <c r="A1120" s="99" t="s">
        <v>88</v>
      </c>
      <c r="B1120" s="100" t="str">
        <f>VLOOKUP(A1120,'CENTROS DE COSTOS'!A:D,2,0)</f>
        <v>0036-0005</v>
      </c>
      <c r="C1120" s="100" t="str">
        <f>VLOOKUP(A1120,'CENTROS DE COSTOS'!A:D,3,0)</f>
        <v>Wompi Noroccidente</v>
      </c>
      <c r="D1120" s="99">
        <v>5001</v>
      </c>
      <c r="E1120" s="99">
        <v>3112601</v>
      </c>
      <c r="F1120" s="99">
        <v>60536</v>
      </c>
      <c r="G1120" s="100" t="s">
        <v>33</v>
      </c>
      <c r="H1120" s="99" t="s">
        <v>120</v>
      </c>
      <c r="I1120" s="99" t="s">
        <v>88</v>
      </c>
      <c r="J1120" s="99" t="s">
        <v>6523</v>
      </c>
      <c r="K1120" s="100" t="s">
        <v>1170</v>
      </c>
      <c r="L1120" s="99" t="s">
        <v>8150</v>
      </c>
      <c r="M1120" s="101">
        <v>46000.333333333343</v>
      </c>
      <c r="N1120" s="101">
        <v>46006.707638888889</v>
      </c>
      <c r="O1120" s="100" t="s">
        <v>35</v>
      </c>
      <c r="P1120" s="100" t="s">
        <v>35</v>
      </c>
      <c r="Q1120" s="99" t="s">
        <v>1414</v>
      </c>
      <c r="R1120" s="99" t="s">
        <v>1415</v>
      </c>
      <c r="S1120" s="99" t="s">
        <v>10222</v>
      </c>
      <c r="T1120" s="99" t="s">
        <v>9139</v>
      </c>
      <c r="U1120" s="99" t="s">
        <v>1845</v>
      </c>
      <c r="V1120" s="100" t="str">
        <f>VLOOKUP(D1120,TIPOLOGIA!A:F,5,0)</f>
        <v>PRINCIPAL</v>
      </c>
      <c r="W1120" s="100" t="str">
        <f>VLOOKUP(D1120,TIPOLOGIA!A:F,6,0)</f>
        <v>TERRESTRE</v>
      </c>
      <c r="X1120" s="99" t="s">
        <v>1417</v>
      </c>
      <c r="Y1120" s="99">
        <v>1</v>
      </c>
      <c r="Z1120" s="102">
        <f>IF(T1120="SOPORTE_TELEFÓNICO",'TARIFAS 2025'!$B$14,IF(V1120="PRINCIPAL",'TARIFAS 2025'!$B$11,IF(V1120="INTERMEDIA",'TARIFAS 2025'!$C$11,IF(V1120="LEJANA",'TARIFAS 2025'!$D$11))))</f>
        <v>31419</v>
      </c>
      <c r="AA1120" s="102">
        <f t="shared" si="17"/>
        <v>31419</v>
      </c>
      <c r="AB1120" s="91"/>
      <c r="AC1120" s="91"/>
      <c r="AD1120" s="91"/>
      <c r="AE1120" s="91"/>
      <c r="AF1120" s="91"/>
      <c r="AG1120" s="91"/>
      <c r="AH1120" s="91"/>
      <c r="AI1120" s="91"/>
      <c r="AJ1120" s="91"/>
      <c r="AK1120" s="91"/>
      <c r="AL1120" s="91"/>
      <c r="AM1120" s="91"/>
      <c r="AN1120" s="91"/>
      <c r="AO1120" s="91"/>
      <c r="AP1120" s="91"/>
      <c r="AQ1120" s="91"/>
      <c r="AR1120" s="91"/>
      <c r="AS1120" s="91"/>
      <c r="AT1120" s="91"/>
      <c r="AU1120" s="91"/>
      <c r="AV1120" s="91"/>
      <c r="AW1120" s="91"/>
      <c r="AX1120" s="91"/>
      <c r="AY1120" s="91"/>
      <c r="AZ1120" s="91"/>
      <c r="BA1120" s="91"/>
      <c r="BB1120" s="91"/>
      <c r="BC1120" s="91"/>
      <c r="BD1120" s="91"/>
      <c r="BE1120" s="91"/>
      <c r="BF1120" s="91"/>
      <c r="BG1120" s="91"/>
    </row>
    <row r="1121" spans="1:59" ht="15.6" x14ac:dyDescent="0.3">
      <c r="A1121" s="99" t="s">
        <v>88</v>
      </c>
      <c r="B1121" s="100" t="str">
        <f>VLOOKUP(A1121,'CENTROS DE COSTOS'!A:D,2,0)</f>
        <v>0036-0005</v>
      </c>
      <c r="C1121" s="100" t="str">
        <f>VLOOKUP(A1121,'CENTROS DE COSTOS'!A:D,3,0)</f>
        <v>Wompi Noroccidente</v>
      </c>
      <c r="D1121" s="99">
        <v>5001</v>
      </c>
      <c r="E1121" s="99">
        <v>3111298</v>
      </c>
      <c r="F1121" s="99">
        <v>58471</v>
      </c>
      <c r="G1121" s="100" t="s">
        <v>33</v>
      </c>
      <c r="H1121" s="99" t="s">
        <v>120</v>
      </c>
      <c r="I1121" s="99" t="s">
        <v>88</v>
      </c>
      <c r="J1121" s="99" t="s">
        <v>2115</v>
      </c>
      <c r="K1121" s="100" t="s">
        <v>1170</v>
      </c>
      <c r="L1121" s="99" t="s">
        <v>8151</v>
      </c>
      <c r="M1121" s="101">
        <v>46000.333333333343</v>
      </c>
      <c r="N1121" s="101">
        <v>46006.709027777782</v>
      </c>
      <c r="O1121" s="100" t="s">
        <v>35</v>
      </c>
      <c r="P1121" s="100" t="s">
        <v>35</v>
      </c>
      <c r="Q1121" s="99" t="s">
        <v>1414</v>
      </c>
      <c r="R1121" s="99" t="s">
        <v>1415</v>
      </c>
      <c r="S1121" s="99" t="s">
        <v>10223</v>
      </c>
      <c r="T1121" s="99" t="s">
        <v>9139</v>
      </c>
      <c r="U1121" s="99" t="s">
        <v>1845</v>
      </c>
      <c r="V1121" s="100" t="str">
        <f>VLOOKUP(D1121,TIPOLOGIA!A:F,5,0)</f>
        <v>PRINCIPAL</v>
      </c>
      <c r="W1121" s="100" t="str">
        <f>VLOOKUP(D1121,TIPOLOGIA!A:F,6,0)</f>
        <v>TERRESTRE</v>
      </c>
      <c r="X1121" s="99" t="s">
        <v>1417</v>
      </c>
      <c r="Y1121" s="99">
        <v>1</v>
      </c>
      <c r="Z1121" s="102">
        <f>IF(T1121="SOPORTE_TELEFÓNICO",'TARIFAS 2025'!$B$14,IF(V1121="PRINCIPAL",'TARIFAS 2025'!$B$11,IF(V1121="INTERMEDIA",'TARIFAS 2025'!$C$11,IF(V1121="LEJANA",'TARIFAS 2025'!$D$11))))</f>
        <v>31419</v>
      </c>
      <c r="AA1121" s="102">
        <f t="shared" si="17"/>
        <v>31419</v>
      </c>
      <c r="AB1121" s="91"/>
      <c r="AC1121" s="91"/>
      <c r="AD1121" s="91"/>
      <c r="AE1121" s="91"/>
      <c r="AF1121" s="91"/>
      <c r="AG1121" s="91"/>
      <c r="AH1121" s="91"/>
      <c r="AI1121" s="91"/>
      <c r="AJ1121" s="91"/>
      <c r="AK1121" s="91"/>
      <c r="AL1121" s="91"/>
      <c r="AM1121" s="91"/>
      <c r="AN1121" s="91"/>
      <c r="AO1121" s="91"/>
      <c r="AP1121" s="91"/>
      <c r="AQ1121" s="91"/>
      <c r="AR1121" s="91"/>
      <c r="AS1121" s="91"/>
      <c r="AT1121" s="91"/>
      <c r="AU1121" s="91"/>
      <c r="AV1121" s="91"/>
      <c r="AW1121" s="91"/>
      <c r="AX1121" s="91"/>
      <c r="AY1121" s="91"/>
      <c r="AZ1121" s="91"/>
      <c r="BA1121" s="91"/>
      <c r="BB1121" s="91"/>
      <c r="BC1121" s="91"/>
      <c r="BD1121" s="91"/>
      <c r="BE1121" s="91"/>
      <c r="BF1121" s="91"/>
      <c r="BG1121" s="91"/>
    </row>
    <row r="1122" spans="1:59" ht="15.6" x14ac:dyDescent="0.3">
      <c r="A1122" s="99" t="s">
        <v>88</v>
      </c>
      <c r="B1122" s="100" t="str">
        <f>VLOOKUP(A1122,'CENTROS DE COSTOS'!A:D,2,0)</f>
        <v>0036-0005</v>
      </c>
      <c r="C1122" s="100" t="str">
        <f>VLOOKUP(A1122,'CENTROS DE COSTOS'!A:D,3,0)</f>
        <v>Wompi Noroccidente</v>
      </c>
      <c r="D1122" s="99">
        <v>5088</v>
      </c>
      <c r="E1122" s="99">
        <v>3112376</v>
      </c>
      <c r="F1122" s="99">
        <v>21261</v>
      </c>
      <c r="G1122" s="100" t="s">
        <v>33</v>
      </c>
      <c r="H1122" s="99" t="s">
        <v>120</v>
      </c>
      <c r="I1122" s="99" t="s">
        <v>155</v>
      </c>
      <c r="J1122" s="99" t="s">
        <v>6524</v>
      </c>
      <c r="K1122" s="100" t="s">
        <v>1170</v>
      </c>
      <c r="L1122" s="99" t="s">
        <v>8152</v>
      </c>
      <c r="M1122" s="101">
        <v>46000.333333333343</v>
      </c>
      <c r="N1122" s="101">
        <v>46006.713194444441</v>
      </c>
      <c r="O1122" s="100" t="s">
        <v>35</v>
      </c>
      <c r="P1122" s="100" t="s">
        <v>35</v>
      </c>
      <c r="Q1122" s="99" t="s">
        <v>1414</v>
      </c>
      <c r="R1122" s="99" t="s">
        <v>1415</v>
      </c>
      <c r="S1122" s="99" t="s">
        <v>10224</v>
      </c>
      <c r="T1122" s="99" t="s">
        <v>9139</v>
      </c>
      <c r="U1122" s="99" t="s">
        <v>1848</v>
      </c>
      <c r="V1122" s="100" t="str">
        <f>VLOOKUP(D1122,TIPOLOGIA!A:F,5,0)</f>
        <v>PRINCIPAL</v>
      </c>
      <c r="W1122" s="100" t="str">
        <f>VLOOKUP(D1122,TIPOLOGIA!A:F,6,0)</f>
        <v>TERRESTRE</v>
      </c>
      <c r="X1122" s="99" t="s">
        <v>1417</v>
      </c>
      <c r="Y1122" s="99">
        <v>1</v>
      </c>
      <c r="Z1122" s="102">
        <f>IF(T1122="SOPORTE_TELEFÓNICO",'TARIFAS 2025'!$B$14,IF(V1122="PRINCIPAL",'TARIFAS 2025'!$B$11,IF(V1122="INTERMEDIA",'TARIFAS 2025'!$C$11,IF(V1122="LEJANA",'TARIFAS 2025'!$D$11))))</f>
        <v>31419</v>
      </c>
      <c r="AA1122" s="102">
        <f t="shared" si="17"/>
        <v>31419</v>
      </c>
      <c r="AB1122" s="91"/>
      <c r="AC1122" s="91"/>
      <c r="AD1122" s="91"/>
      <c r="AE1122" s="91"/>
      <c r="AF1122" s="91"/>
      <c r="AG1122" s="91"/>
      <c r="AH1122" s="91"/>
      <c r="AI1122" s="91"/>
      <c r="AJ1122" s="91"/>
      <c r="AK1122" s="91"/>
      <c r="AL1122" s="91"/>
      <c r="AM1122" s="91"/>
      <c r="AN1122" s="91"/>
      <c r="AO1122" s="91"/>
      <c r="AP1122" s="91"/>
      <c r="AQ1122" s="91"/>
      <c r="AR1122" s="91"/>
      <c r="AS1122" s="91"/>
      <c r="AT1122" s="91"/>
      <c r="AU1122" s="91"/>
      <c r="AV1122" s="91"/>
      <c r="AW1122" s="91"/>
      <c r="AX1122" s="91"/>
      <c r="AY1122" s="91"/>
      <c r="AZ1122" s="91"/>
      <c r="BA1122" s="91"/>
      <c r="BB1122" s="91"/>
      <c r="BC1122" s="91"/>
      <c r="BD1122" s="91"/>
      <c r="BE1122" s="91"/>
      <c r="BF1122" s="91"/>
      <c r="BG1122" s="91"/>
    </row>
    <row r="1123" spans="1:59" ht="15.6" x14ac:dyDescent="0.3">
      <c r="A1123" s="99" t="s">
        <v>88</v>
      </c>
      <c r="B1123" s="100" t="str">
        <f>VLOOKUP(A1123,'CENTROS DE COSTOS'!A:D,2,0)</f>
        <v>0036-0005</v>
      </c>
      <c r="C1123" s="100" t="str">
        <f>VLOOKUP(A1123,'CENTROS DE COSTOS'!A:D,3,0)</f>
        <v>Wompi Noroccidente</v>
      </c>
      <c r="D1123" s="99">
        <v>5001</v>
      </c>
      <c r="E1123" s="99">
        <v>3119039</v>
      </c>
      <c r="F1123" s="99">
        <v>13212</v>
      </c>
      <c r="G1123" s="100" t="s">
        <v>33</v>
      </c>
      <c r="H1123" s="99" t="s">
        <v>120</v>
      </c>
      <c r="I1123" s="99" t="s">
        <v>88</v>
      </c>
      <c r="J1123" s="99" t="s">
        <v>6525</v>
      </c>
      <c r="K1123" s="100" t="s">
        <v>1170</v>
      </c>
      <c r="L1123" s="99" t="s">
        <v>8153</v>
      </c>
      <c r="M1123" s="101">
        <v>46001.333333333343</v>
      </c>
      <c r="N1123" s="101">
        <v>46006.714583333327</v>
      </c>
      <c r="O1123" s="100" t="s">
        <v>35</v>
      </c>
      <c r="P1123" s="100" t="s">
        <v>35</v>
      </c>
      <c r="Q1123" s="99" t="s">
        <v>1414</v>
      </c>
      <c r="R1123" s="99" t="s">
        <v>1415</v>
      </c>
      <c r="S1123" s="99" t="s">
        <v>10225</v>
      </c>
      <c r="T1123" s="99" t="s">
        <v>9139</v>
      </c>
      <c r="U1123" s="99" t="s">
        <v>1847</v>
      </c>
      <c r="V1123" s="100" t="str">
        <f>VLOOKUP(D1123,TIPOLOGIA!A:F,5,0)</f>
        <v>PRINCIPAL</v>
      </c>
      <c r="W1123" s="100" t="str">
        <f>VLOOKUP(D1123,TIPOLOGIA!A:F,6,0)</f>
        <v>TERRESTRE</v>
      </c>
      <c r="X1123" s="99" t="s">
        <v>1417</v>
      </c>
      <c r="Y1123" s="99">
        <v>1</v>
      </c>
      <c r="Z1123" s="102">
        <f>IF(T1123="SOPORTE_TELEFÓNICO",'TARIFAS 2025'!$B$14,IF(V1123="PRINCIPAL",'TARIFAS 2025'!$B$11,IF(V1123="INTERMEDIA",'TARIFAS 2025'!$C$11,IF(V1123="LEJANA",'TARIFAS 2025'!$D$11))))</f>
        <v>31419</v>
      </c>
      <c r="AA1123" s="102">
        <f t="shared" si="17"/>
        <v>31419</v>
      </c>
      <c r="AB1123" s="91"/>
      <c r="AC1123" s="91"/>
      <c r="AD1123" s="91"/>
      <c r="AE1123" s="91"/>
      <c r="AF1123" s="91"/>
      <c r="AG1123" s="91"/>
      <c r="AH1123" s="91"/>
      <c r="AI1123" s="91"/>
      <c r="AJ1123" s="91"/>
      <c r="AK1123" s="91"/>
      <c r="AL1123" s="91"/>
      <c r="AM1123" s="91"/>
      <c r="AN1123" s="91"/>
      <c r="AO1123" s="91"/>
      <c r="AP1123" s="91"/>
      <c r="AQ1123" s="91"/>
      <c r="AR1123" s="91"/>
      <c r="AS1123" s="91"/>
      <c r="AT1123" s="91"/>
      <c r="AU1123" s="91"/>
      <c r="AV1123" s="91"/>
      <c r="AW1123" s="91"/>
      <c r="AX1123" s="91"/>
      <c r="AY1123" s="91"/>
      <c r="AZ1123" s="91"/>
      <c r="BA1123" s="91"/>
      <c r="BB1123" s="91"/>
      <c r="BC1123" s="91"/>
      <c r="BD1123" s="91"/>
      <c r="BE1123" s="91"/>
      <c r="BF1123" s="91"/>
      <c r="BG1123" s="91"/>
    </row>
    <row r="1124" spans="1:59" ht="15.6" x14ac:dyDescent="0.3">
      <c r="A1124" s="99" t="s">
        <v>88</v>
      </c>
      <c r="B1124" s="100" t="str">
        <f>VLOOKUP(A1124,'CENTROS DE COSTOS'!A:D,2,0)</f>
        <v>0036-0005</v>
      </c>
      <c r="C1124" s="100" t="str">
        <f>VLOOKUP(A1124,'CENTROS DE COSTOS'!A:D,3,0)</f>
        <v>Wompi Noroccidente</v>
      </c>
      <c r="D1124" s="99">
        <v>5001</v>
      </c>
      <c r="E1124" s="99">
        <v>3119050</v>
      </c>
      <c r="F1124" s="99">
        <v>79589</v>
      </c>
      <c r="G1124" s="100" t="s">
        <v>33</v>
      </c>
      <c r="H1124" s="99" t="s">
        <v>120</v>
      </c>
      <c r="I1124" s="99" t="s">
        <v>88</v>
      </c>
      <c r="J1124" s="99" t="s">
        <v>1877</v>
      </c>
      <c r="K1124" s="100" t="s">
        <v>1170</v>
      </c>
      <c r="L1124" s="99" t="s">
        <v>8154</v>
      </c>
      <c r="M1124" s="101">
        <v>46001.333333333343</v>
      </c>
      <c r="N1124" s="101">
        <v>46006.715277777781</v>
      </c>
      <c r="O1124" s="100" t="s">
        <v>35</v>
      </c>
      <c r="P1124" s="100" t="s">
        <v>35</v>
      </c>
      <c r="Q1124" s="99" t="s">
        <v>1414</v>
      </c>
      <c r="R1124" s="99" t="s">
        <v>1415</v>
      </c>
      <c r="S1124" s="99" t="s">
        <v>10226</v>
      </c>
      <c r="T1124" s="99" t="s">
        <v>9139</v>
      </c>
      <c r="U1124" s="99" t="s">
        <v>1840</v>
      </c>
      <c r="V1124" s="100" t="str">
        <f>VLOOKUP(D1124,TIPOLOGIA!A:F,5,0)</f>
        <v>PRINCIPAL</v>
      </c>
      <c r="W1124" s="100" t="str">
        <f>VLOOKUP(D1124,TIPOLOGIA!A:F,6,0)</f>
        <v>TERRESTRE</v>
      </c>
      <c r="X1124" s="99" t="s">
        <v>1417</v>
      </c>
      <c r="Y1124" s="99">
        <v>1</v>
      </c>
      <c r="Z1124" s="102">
        <f>IF(T1124="SOPORTE_TELEFÓNICO",'TARIFAS 2025'!$B$14,IF(V1124="PRINCIPAL",'TARIFAS 2025'!$B$11,IF(V1124="INTERMEDIA",'TARIFAS 2025'!$C$11,IF(V1124="LEJANA",'TARIFAS 2025'!$D$11))))</f>
        <v>31419</v>
      </c>
      <c r="AA1124" s="102">
        <f t="shared" si="17"/>
        <v>31419</v>
      </c>
      <c r="AB1124" s="91"/>
      <c r="AC1124" s="91"/>
      <c r="AD1124" s="91"/>
      <c r="AE1124" s="91"/>
      <c r="AF1124" s="91"/>
      <c r="AG1124" s="91"/>
      <c r="AH1124" s="91"/>
      <c r="AI1124" s="91"/>
      <c r="AJ1124" s="91"/>
      <c r="AK1124" s="91"/>
      <c r="AL1124" s="91"/>
      <c r="AM1124" s="91"/>
      <c r="AN1124" s="91"/>
      <c r="AO1124" s="91"/>
      <c r="AP1124" s="91"/>
      <c r="AQ1124" s="91"/>
      <c r="AR1124" s="91"/>
      <c r="AS1124" s="91"/>
      <c r="AT1124" s="91"/>
      <c r="AU1124" s="91"/>
      <c r="AV1124" s="91"/>
      <c r="AW1124" s="91"/>
      <c r="AX1124" s="91"/>
      <c r="AY1124" s="91"/>
      <c r="AZ1124" s="91"/>
      <c r="BA1124" s="91"/>
      <c r="BB1124" s="91"/>
      <c r="BC1124" s="91"/>
      <c r="BD1124" s="91"/>
      <c r="BE1124" s="91"/>
      <c r="BF1124" s="91"/>
      <c r="BG1124" s="91"/>
    </row>
    <row r="1125" spans="1:59" ht="15.6" x14ac:dyDescent="0.3">
      <c r="A1125" s="99" t="s">
        <v>88</v>
      </c>
      <c r="B1125" s="100" t="str">
        <f>VLOOKUP(A1125,'CENTROS DE COSTOS'!A:D,2,0)</f>
        <v>0036-0005</v>
      </c>
      <c r="C1125" s="100" t="str">
        <f>VLOOKUP(A1125,'CENTROS DE COSTOS'!A:D,3,0)</f>
        <v>Wompi Noroccidente</v>
      </c>
      <c r="D1125" s="99">
        <v>5266</v>
      </c>
      <c r="E1125" s="99">
        <v>3116540</v>
      </c>
      <c r="F1125" s="99">
        <v>69416</v>
      </c>
      <c r="G1125" s="100" t="s">
        <v>33</v>
      </c>
      <c r="H1125" s="99" t="s">
        <v>120</v>
      </c>
      <c r="I1125" s="99" t="s">
        <v>180</v>
      </c>
      <c r="J1125" s="99" t="s">
        <v>6526</v>
      </c>
      <c r="K1125" s="100" t="s">
        <v>1170</v>
      </c>
      <c r="L1125" s="99" t="s">
        <v>8155</v>
      </c>
      <c r="M1125" s="101">
        <v>46000.572222222218</v>
      </c>
      <c r="N1125" s="101">
        <v>46006.715277777781</v>
      </c>
      <c r="O1125" s="100" t="s">
        <v>35</v>
      </c>
      <c r="P1125" s="100" t="s">
        <v>35</v>
      </c>
      <c r="Q1125" s="99" t="s">
        <v>1414</v>
      </c>
      <c r="R1125" s="99" t="s">
        <v>1415</v>
      </c>
      <c r="S1125" s="99" t="s">
        <v>10227</v>
      </c>
      <c r="T1125" s="99" t="s">
        <v>9139</v>
      </c>
      <c r="U1125" s="99" t="s">
        <v>1846</v>
      </c>
      <c r="V1125" s="100" t="str">
        <f>VLOOKUP(D1125,TIPOLOGIA!A:F,5,0)</f>
        <v>PRINCIPAL</v>
      </c>
      <c r="W1125" s="100" t="str">
        <f>VLOOKUP(D1125,TIPOLOGIA!A:F,6,0)</f>
        <v>TERRESTRE</v>
      </c>
      <c r="X1125" s="99" t="s">
        <v>1417</v>
      </c>
      <c r="Y1125" s="99">
        <v>1</v>
      </c>
      <c r="Z1125" s="102">
        <f>IF(T1125="SOPORTE_TELEFÓNICO",'TARIFAS 2025'!$B$14,IF(V1125="PRINCIPAL",'TARIFAS 2025'!$B$11,IF(V1125="INTERMEDIA",'TARIFAS 2025'!$C$11,IF(V1125="LEJANA",'TARIFAS 2025'!$D$11))))</f>
        <v>31419</v>
      </c>
      <c r="AA1125" s="102">
        <f t="shared" si="17"/>
        <v>31419</v>
      </c>
      <c r="AB1125" s="91"/>
      <c r="AC1125" s="91"/>
      <c r="AD1125" s="91"/>
      <c r="AE1125" s="91"/>
      <c r="AF1125" s="91"/>
      <c r="AG1125" s="91"/>
      <c r="AH1125" s="91"/>
      <c r="AI1125" s="91"/>
      <c r="AJ1125" s="91"/>
      <c r="AK1125" s="91"/>
      <c r="AL1125" s="91"/>
      <c r="AM1125" s="91"/>
      <c r="AN1125" s="91"/>
      <c r="AO1125" s="91"/>
      <c r="AP1125" s="91"/>
      <c r="AQ1125" s="91"/>
      <c r="AR1125" s="91"/>
      <c r="AS1125" s="91"/>
      <c r="AT1125" s="91"/>
      <c r="AU1125" s="91"/>
      <c r="AV1125" s="91"/>
      <c r="AW1125" s="91"/>
      <c r="AX1125" s="91"/>
      <c r="AY1125" s="91"/>
      <c r="AZ1125" s="91"/>
      <c r="BA1125" s="91"/>
      <c r="BB1125" s="91"/>
      <c r="BC1125" s="91"/>
      <c r="BD1125" s="91"/>
      <c r="BE1125" s="91"/>
      <c r="BF1125" s="91"/>
      <c r="BG1125" s="91"/>
    </row>
    <row r="1126" spans="1:59" ht="15.6" x14ac:dyDescent="0.3">
      <c r="A1126" s="99" t="s">
        <v>88</v>
      </c>
      <c r="B1126" s="100" t="str">
        <f>VLOOKUP(A1126,'CENTROS DE COSTOS'!A:D,2,0)</f>
        <v>0036-0005</v>
      </c>
      <c r="C1126" s="100" t="str">
        <f>VLOOKUP(A1126,'CENTROS DE COSTOS'!A:D,3,0)</f>
        <v>Wompi Noroccidente</v>
      </c>
      <c r="D1126" s="99">
        <v>5360</v>
      </c>
      <c r="E1126" s="99">
        <v>3115682</v>
      </c>
      <c r="F1126" s="99">
        <v>76064</v>
      </c>
      <c r="G1126" s="100" t="s">
        <v>33</v>
      </c>
      <c r="H1126" s="99" t="s">
        <v>120</v>
      </c>
      <c r="I1126" s="99" t="s">
        <v>190</v>
      </c>
      <c r="J1126" s="99" t="s">
        <v>2002</v>
      </c>
      <c r="K1126" s="100" t="s">
        <v>1170</v>
      </c>
      <c r="L1126" s="99" t="s">
        <v>8156</v>
      </c>
      <c r="M1126" s="101">
        <v>46000.486805555563</v>
      </c>
      <c r="N1126" s="101">
        <v>46006.71597222222</v>
      </c>
      <c r="O1126" s="100" t="s">
        <v>35</v>
      </c>
      <c r="P1126" s="100" t="s">
        <v>35</v>
      </c>
      <c r="Q1126" s="99" t="s">
        <v>1414</v>
      </c>
      <c r="R1126" s="99" t="s">
        <v>1415</v>
      </c>
      <c r="S1126" s="99" t="s">
        <v>10228</v>
      </c>
      <c r="T1126" s="99" t="s">
        <v>9139</v>
      </c>
      <c r="U1126" s="99" t="s">
        <v>1846</v>
      </c>
      <c r="V1126" s="100" t="str">
        <f>VLOOKUP(D1126,TIPOLOGIA!A:F,5,0)</f>
        <v>PRINCIPAL</v>
      </c>
      <c r="W1126" s="100" t="str">
        <f>VLOOKUP(D1126,TIPOLOGIA!A:F,6,0)</f>
        <v>TERRESTRE</v>
      </c>
      <c r="X1126" s="99" t="s">
        <v>1417</v>
      </c>
      <c r="Y1126" s="99">
        <v>1</v>
      </c>
      <c r="Z1126" s="102">
        <f>IF(T1126="SOPORTE_TELEFÓNICO",'TARIFAS 2025'!$B$14,IF(V1126="PRINCIPAL",'TARIFAS 2025'!$B$11,IF(V1126="INTERMEDIA",'TARIFAS 2025'!$C$11,IF(V1126="LEJANA",'TARIFAS 2025'!$D$11))))</f>
        <v>31419</v>
      </c>
      <c r="AA1126" s="102">
        <f t="shared" si="17"/>
        <v>31419</v>
      </c>
      <c r="AB1126" s="91"/>
      <c r="AC1126" s="91"/>
      <c r="AD1126" s="91"/>
      <c r="AE1126" s="91"/>
      <c r="AF1126" s="91"/>
      <c r="AG1126" s="91"/>
      <c r="AH1126" s="91"/>
      <c r="AI1126" s="91"/>
      <c r="AJ1126" s="91"/>
      <c r="AK1126" s="91"/>
      <c r="AL1126" s="91"/>
      <c r="AM1126" s="91"/>
      <c r="AN1126" s="91"/>
      <c r="AO1126" s="91"/>
      <c r="AP1126" s="91"/>
      <c r="AQ1126" s="91"/>
      <c r="AR1126" s="91"/>
      <c r="AS1126" s="91"/>
      <c r="AT1126" s="91"/>
      <c r="AU1126" s="91"/>
      <c r="AV1126" s="91"/>
      <c r="AW1126" s="91"/>
      <c r="AX1126" s="91"/>
      <c r="AY1126" s="91"/>
      <c r="AZ1126" s="91"/>
      <c r="BA1126" s="91"/>
      <c r="BB1126" s="91"/>
      <c r="BC1126" s="91"/>
      <c r="BD1126" s="91"/>
      <c r="BE1126" s="91"/>
      <c r="BF1126" s="91"/>
      <c r="BG1126" s="91"/>
    </row>
    <row r="1127" spans="1:59" ht="15.6" x14ac:dyDescent="0.3">
      <c r="A1127" s="99" t="s">
        <v>88</v>
      </c>
      <c r="B1127" s="100" t="str">
        <f>VLOOKUP(A1127,'CENTROS DE COSTOS'!A:D,2,0)</f>
        <v>0036-0005</v>
      </c>
      <c r="C1127" s="100" t="str">
        <f>VLOOKUP(A1127,'CENTROS DE COSTOS'!A:D,3,0)</f>
        <v>Wompi Noroccidente</v>
      </c>
      <c r="D1127" s="99">
        <v>5001</v>
      </c>
      <c r="E1127" s="99">
        <v>3115588</v>
      </c>
      <c r="F1127" s="99">
        <v>45522</v>
      </c>
      <c r="G1127" s="100" t="s">
        <v>33</v>
      </c>
      <c r="H1127" s="99" t="s">
        <v>120</v>
      </c>
      <c r="I1127" s="99" t="s">
        <v>88</v>
      </c>
      <c r="J1127" s="99" t="s">
        <v>1782</v>
      </c>
      <c r="K1127" s="100" t="s">
        <v>1170</v>
      </c>
      <c r="L1127" s="99" t="s">
        <v>8157</v>
      </c>
      <c r="M1127" s="101">
        <v>46000.479861111111</v>
      </c>
      <c r="N1127" s="101">
        <v>46006.71597222222</v>
      </c>
      <c r="O1127" s="100" t="s">
        <v>35</v>
      </c>
      <c r="P1127" s="100" t="s">
        <v>35</v>
      </c>
      <c r="Q1127" s="99" t="s">
        <v>1414</v>
      </c>
      <c r="R1127" s="99" t="s">
        <v>1415</v>
      </c>
      <c r="S1127" s="99" t="s">
        <v>10229</v>
      </c>
      <c r="T1127" s="99" t="s">
        <v>9139</v>
      </c>
      <c r="U1127" s="99" t="s">
        <v>1845</v>
      </c>
      <c r="V1127" s="100" t="str">
        <f>VLOOKUP(D1127,TIPOLOGIA!A:F,5,0)</f>
        <v>PRINCIPAL</v>
      </c>
      <c r="W1127" s="100" t="str">
        <f>VLOOKUP(D1127,TIPOLOGIA!A:F,6,0)</f>
        <v>TERRESTRE</v>
      </c>
      <c r="X1127" s="99" t="s">
        <v>1417</v>
      </c>
      <c r="Y1127" s="99">
        <v>1</v>
      </c>
      <c r="Z1127" s="102">
        <f>IF(T1127="SOPORTE_TELEFÓNICO",'TARIFAS 2025'!$B$14,IF(V1127="PRINCIPAL",'TARIFAS 2025'!$B$11,IF(V1127="INTERMEDIA",'TARIFAS 2025'!$C$11,IF(V1127="LEJANA",'TARIFAS 2025'!$D$11))))</f>
        <v>31419</v>
      </c>
      <c r="AA1127" s="102">
        <f t="shared" si="17"/>
        <v>31419</v>
      </c>
      <c r="AB1127" s="91"/>
      <c r="AC1127" s="91"/>
      <c r="AD1127" s="91"/>
      <c r="AE1127" s="91"/>
      <c r="AF1127" s="91"/>
      <c r="AG1127" s="91"/>
      <c r="AH1127" s="91"/>
      <c r="AI1127" s="91"/>
      <c r="AJ1127" s="91"/>
      <c r="AK1127" s="91"/>
      <c r="AL1127" s="91"/>
      <c r="AM1127" s="91"/>
      <c r="AN1127" s="91"/>
      <c r="AO1127" s="91"/>
      <c r="AP1127" s="91"/>
      <c r="AQ1127" s="91"/>
      <c r="AR1127" s="91"/>
      <c r="AS1127" s="91"/>
      <c r="AT1127" s="91"/>
      <c r="AU1127" s="91"/>
      <c r="AV1127" s="91"/>
      <c r="AW1127" s="91"/>
      <c r="AX1127" s="91"/>
      <c r="AY1127" s="91"/>
      <c r="AZ1127" s="91"/>
      <c r="BA1127" s="91"/>
      <c r="BB1127" s="91"/>
      <c r="BC1127" s="91"/>
      <c r="BD1127" s="91"/>
      <c r="BE1127" s="91"/>
      <c r="BF1127" s="91"/>
      <c r="BG1127" s="91"/>
    </row>
    <row r="1128" spans="1:59" ht="15.6" x14ac:dyDescent="0.3">
      <c r="A1128" s="99" t="s">
        <v>81</v>
      </c>
      <c r="B1128" s="100" t="str">
        <f>VLOOKUP(A1128,'CENTROS DE COSTOS'!A:D,2,0)</f>
        <v>0036-0007</v>
      </c>
      <c r="C1128" s="100" t="str">
        <f>VLOOKUP(A1128,'CENTROS DE COSTOS'!A:D,3,0)</f>
        <v>Wompi Santander</v>
      </c>
      <c r="D1128" s="99">
        <v>54001</v>
      </c>
      <c r="E1128" s="99">
        <v>3138150</v>
      </c>
      <c r="F1128" s="99">
        <v>79767</v>
      </c>
      <c r="G1128" s="100" t="s">
        <v>33</v>
      </c>
      <c r="H1128" s="99" t="s">
        <v>891</v>
      </c>
      <c r="I1128" s="99" t="s">
        <v>81</v>
      </c>
      <c r="J1128" s="99" t="s">
        <v>6527</v>
      </c>
      <c r="K1128" s="100" t="s">
        <v>1170</v>
      </c>
      <c r="L1128" s="99" t="s">
        <v>8158</v>
      </c>
      <c r="M1128" s="101">
        <v>46006.482638888891</v>
      </c>
      <c r="N1128" s="101">
        <v>46006.718055555553</v>
      </c>
      <c r="O1128" s="100" t="s">
        <v>35</v>
      </c>
      <c r="P1128" s="100" t="s">
        <v>35</v>
      </c>
      <c r="Q1128" s="99" t="s">
        <v>1414</v>
      </c>
      <c r="R1128" s="99" t="s">
        <v>1415</v>
      </c>
      <c r="S1128" s="99" t="s">
        <v>10216</v>
      </c>
      <c r="T1128" s="99" t="s">
        <v>1172</v>
      </c>
      <c r="U1128" s="99" t="s">
        <v>1843</v>
      </c>
      <c r="V1128" s="100" t="str">
        <f>VLOOKUP(D1128,TIPOLOGIA!A:F,5,0)</f>
        <v>PRINCIPAL</v>
      </c>
      <c r="W1128" s="100" t="str">
        <f>VLOOKUP(D1128,TIPOLOGIA!A:F,6,0)</f>
        <v>TERRESTRE</v>
      </c>
      <c r="X1128" s="99" t="s">
        <v>1199</v>
      </c>
      <c r="Y1128" s="99">
        <v>1</v>
      </c>
      <c r="Z1128" s="102">
        <f>IF(T1128="SOPORTE_TELEFÓNICO",'TARIFAS 2025'!$B$14,IF(V1128="PRINCIPAL",'TARIFAS 2025'!$B$11,IF(V1128="INTERMEDIA",'TARIFAS 2025'!$C$11,IF(V1128="LEJANA",'TARIFAS 2025'!$D$11))))</f>
        <v>31419</v>
      </c>
      <c r="AA1128" s="102">
        <f t="shared" si="17"/>
        <v>31419</v>
      </c>
      <c r="AB1128" s="91"/>
      <c r="AC1128" s="91"/>
      <c r="AD1128" s="91"/>
      <c r="AE1128" s="91"/>
      <c r="AF1128" s="91"/>
      <c r="AG1128" s="91"/>
      <c r="AH1128" s="91"/>
      <c r="AI1128" s="91"/>
      <c r="AJ1128" s="91"/>
      <c r="AK1128" s="91"/>
      <c r="AL1128" s="91"/>
      <c r="AM1128" s="91"/>
      <c r="AN1128" s="91"/>
      <c r="AO1128" s="91"/>
      <c r="AP1128" s="91"/>
      <c r="AQ1128" s="91"/>
      <c r="AR1128" s="91"/>
      <c r="AS1128" s="91"/>
      <c r="AT1128" s="91"/>
      <c r="AU1128" s="91"/>
      <c r="AV1128" s="91"/>
      <c r="AW1128" s="91"/>
      <c r="AX1128" s="91"/>
      <c r="AY1128" s="91"/>
      <c r="AZ1128" s="91"/>
      <c r="BA1128" s="91"/>
      <c r="BB1128" s="91"/>
      <c r="BC1128" s="91"/>
      <c r="BD1128" s="91"/>
      <c r="BE1128" s="91"/>
      <c r="BF1128" s="91"/>
      <c r="BG1128" s="91"/>
    </row>
    <row r="1129" spans="1:59" ht="15.6" x14ac:dyDescent="0.3">
      <c r="A1129" s="99" t="s">
        <v>88</v>
      </c>
      <c r="B1129" s="100" t="str">
        <f>VLOOKUP(A1129,'CENTROS DE COSTOS'!A:D,2,0)</f>
        <v>0036-0005</v>
      </c>
      <c r="C1129" s="100" t="str">
        <f>VLOOKUP(A1129,'CENTROS DE COSTOS'!A:D,3,0)</f>
        <v>Wompi Noroccidente</v>
      </c>
      <c r="D1129" s="99">
        <v>5088</v>
      </c>
      <c r="E1129" s="99">
        <v>3114620</v>
      </c>
      <c r="F1129" s="99">
        <v>30300</v>
      </c>
      <c r="G1129" s="100" t="s">
        <v>33</v>
      </c>
      <c r="H1129" s="99" t="s">
        <v>120</v>
      </c>
      <c r="I1129" s="99" t="s">
        <v>155</v>
      </c>
      <c r="J1129" s="99" t="s">
        <v>1722</v>
      </c>
      <c r="K1129" s="100" t="s">
        <v>1170</v>
      </c>
      <c r="L1129" s="99" t="s">
        <v>8159</v>
      </c>
      <c r="M1129" s="101">
        <v>46000.427083333343</v>
      </c>
      <c r="N1129" s="101">
        <v>46006.718055555553</v>
      </c>
      <c r="O1129" s="100" t="s">
        <v>35</v>
      </c>
      <c r="P1129" s="100" t="s">
        <v>35</v>
      </c>
      <c r="Q1129" s="99" t="s">
        <v>1414</v>
      </c>
      <c r="R1129" s="99" t="s">
        <v>1415</v>
      </c>
      <c r="S1129" s="99" t="s">
        <v>10230</v>
      </c>
      <c r="T1129" s="99" t="s">
        <v>9139</v>
      </c>
      <c r="U1129" s="99" t="s">
        <v>1845</v>
      </c>
      <c r="V1129" s="100" t="str">
        <f>VLOOKUP(D1129,TIPOLOGIA!A:F,5,0)</f>
        <v>PRINCIPAL</v>
      </c>
      <c r="W1129" s="100" t="str">
        <f>VLOOKUP(D1129,TIPOLOGIA!A:F,6,0)</f>
        <v>TERRESTRE</v>
      </c>
      <c r="X1129" s="99" t="s">
        <v>1417</v>
      </c>
      <c r="Y1129" s="99">
        <v>1</v>
      </c>
      <c r="Z1129" s="102">
        <f>IF(T1129="SOPORTE_TELEFÓNICO",'TARIFAS 2025'!$B$14,IF(V1129="PRINCIPAL",'TARIFAS 2025'!$B$11,IF(V1129="INTERMEDIA",'TARIFAS 2025'!$C$11,IF(V1129="LEJANA",'TARIFAS 2025'!$D$11))))</f>
        <v>31419</v>
      </c>
      <c r="AA1129" s="102">
        <f t="shared" si="17"/>
        <v>31419</v>
      </c>
      <c r="AB1129" s="91"/>
      <c r="AC1129" s="91"/>
      <c r="AD1129" s="91"/>
      <c r="AE1129" s="91"/>
      <c r="AF1129" s="91"/>
      <c r="AG1129" s="91"/>
      <c r="AH1129" s="91"/>
      <c r="AI1129" s="91"/>
      <c r="AJ1129" s="91"/>
      <c r="AK1129" s="91"/>
      <c r="AL1129" s="91"/>
      <c r="AM1129" s="91"/>
      <c r="AN1129" s="91"/>
      <c r="AO1129" s="91"/>
      <c r="AP1129" s="91"/>
      <c r="AQ1129" s="91"/>
      <c r="AR1129" s="91"/>
      <c r="AS1129" s="91"/>
      <c r="AT1129" s="91"/>
      <c r="AU1129" s="91"/>
      <c r="AV1129" s="91"/>
      <c r="AW1129" s="91"/>
      <c r="AX1129" s="91"/>
      <c r="AY1129" s="91"/>
      <c r="AZ1129" s="91"/>
      <c r="BA1129" s="91"/>
      <c r="BB1129" s="91"/>
      <c r="BC1129" s="91"/>
      <c r="BD1129" s="91"/>
      <c r="BE1129" s="91"/>
      <c r="BF1129" s="91"/>
      <c r="BG1129" s="91"/>
    </row>
    <row r="1130" spans="1:59" ht="15.6" x14ac:dyDescent="0.3">
      <c r="A1130" s="99" t="s">
        <v>88</v>
      </c>
      <c r="B1130" s="100" t="str">
        <f>VLOOKUP(A1130,'CENTROS DE COSTOS'!A:D,2,0)</f>
        <v>0036-0005</v>
      </c>
      <c r="C1130" s="100" t="str">
        <f>VLOOKUP(A1130,'CENTROS DE COSTOS'!A:D,3,0)</f>
        <v>Wompi Noroccidente</v>
      </c>
      <c r="D1130" s="99">
        <v>5001</v>
      </c>
      <c r="E1130" s="99">
        <v>3115440</v>
      </c>
      <c r="F1130" s="99">
        <v>80553</v>
      </c>
      <c r="G1130" s="100" t="s">
        <v>33</v>
      </c>
      <c r="H1130" s="99" t="s">
        <v>120</v>
      </c>
      <c r="I1130" s="99" t="s">
        <v>88</v>
      </c>
      <c r="J1130" s="99" t="s">
        <v>1874</v>
      </c>
      <c r="K1130" s="100" t="s">
        <v>1170</v>
      </c>
      <c r="L1130" s="99" t="s">
        <v>8160</v>
      </c>
      <c r="M1130" s="101">
        <v>46000.469444444447</v>
      </c>
      <c r="N1130" s="101">
        <v>46006.71875</v>
      </c>
      <c r="O1130" s="100" t="s">
        <v>35</v>
      </c>
      <c r="P1130" s="100" t="s">
        <v>35</v>
      </c>
      <c r="Q1130" s="99" t="s">
        <v>1414</v>
      </c>
      <c r="R1130" s="99" t="s">
        <v>1415</v>
      </c>
      <c r="S1130" s="99" t="s">
        <v>10231</v>
      </c>
      <c r="T1130" s="99" t="s">
        <v>9139</v>
      </c>
      <c r="U1130" s="99" t="s">
        <v>1847</v>
      </c>
      <c r="V1130" s="100" t="str">
        <f>VLOOKUP(D1130,TIPOLOGIA!A:F,5,0)</f>
        <v>PRINCIPAL</v>
      </c>
      <c r="W1130" s="100" t="str">
        <f>VLOOKUP(D1130,TIPOLOGIA!A:F,6,0)</f>
        <v>TERRESTRE</v>
      </c>
      <c r="X1130" s="99" t="s">
        <v>1417</v>
      </c>
      <c r="Y1130" s="99">
        <v>1</v>
      </c>
      <c r="Z1130" s="102">
        <f>IF(T1130="SOPORTE_TELEFÓNICO",'TARIFAS 2025'!$B$14,IF(V1130="PRINCIPAL",'TARIFAS 2025'!$B$11,IF(V1130="INTERMEDIA",'TARIFAS 2025'!$C$11,IF(V1130="LEJANA",'TARIFAS 2025'!$D$11))))</f>
        <v>31419</v>
      </c>
      <c r="AA1130" s="102">
        <f t="shared" si="17"/>
        <v>31419</v>
      </c>
      <c r="AB1130" s="91"/>
      <c r="AC1130" s="91"/>
      <c r="AD1130" s="91"/>
      <c r="AE1130" s="91"/>
      <c r="AF1130" s="91"/>
      <c r="AG1130" s="91"/>
      <c r="AH1130" s="91"/>
      <c r="AI1130" s="91"/>
      <c r="AJ1130" s="91"/>
      <c r="AK1130" s="91"/>
      <c r="AL1130" s="91"/>
      <c r="AM1130" s="91"/>
      <c r="AN1130" s="91"/>
      <c r="AO1130" s="91"/>
      <c r="AP1130" s="91"/>
      <c r="AQ1130" s="91"/>
      <c r="AR1130" s="91"/>
      <c r="AS1130" s="91"/>
      <c r="AT1130" s="91"/>
      <c r="AU1130" s="91"/>
      <c r="AV1130" s="91"/>
      <c r="AW1130" s="91"/>
      <c r="AX1130" s="91"/>
      <c r="AY1130" s="91"/>
      <c r="AZ1130" s="91"/>
      <c r="BA1130" s="91"/>
      <c r="BB1130" s="91"/>
      <c r="BC1130" s="91"/>
      <c r="BD1130" s="91"/>
      <c r="BE1130" s="91"/>
      <c r="BF1130" s="91"/>
      <c r="BG1130" s="91"/>
    </row>
    <row r="1131" spans="1:59" ht="15.6" x14ac:dyDescent="0.3">
      <c r="A1131" s="99" t="s">
        <v>96</v>
      </c>
      <c r="B1131" s="100" t="str">
        <f>VLOOKUP(A1131,'CENTROS DE COSTOS'!A:D,2,0)</f>
        <v>0036-0007</v>
      </c>
      <c r="C1131" s="100" t="str">
        <f>VLOOKUP(A1131,'CENTROS DE COSTOS'!A:D,3,0)</f>
        <v>Wompi Santander</v>
      </c>
      <c r="D1131" s="99">
        <v>15632</v>
      </c>
      <c r="E1131" s="99">
        <v>3111165</v>
      </c>
      <c r="F1131" s="99">
        <v>68265</v>
      </c>
      <c r="G1131" s="100" t="s">
        <v>33</v>
      </c>
      <c r="H1131" s="99" t="s">
        <v>322</v>
      </c>
      <c r="I1131" s="99" t="s">
        <v>394</v>
      </c>
      <c r="J1131" s="99" t="s">
        <v>6529</v>
      </c>
      <c r="K1131" s="100" t="s">
        <v>1170</v>
      </c>
      <c r="L1131" s="99" t="s">
        <v>8161</v>
      </c>
      <c r="M1131" s="101">
        <v>46000.333333333343</v>
      </c>
      <c r="N1131" s="101">
        <v>46006.736111111109</v>
      </c>
      <c r="O1131" s="100" t="s">
        <v>35</v>
      </c>
      <c r="P1131" s="100" t="s">
        <v>35</v>
      </c>
      <c r="Q1131" s="99" t="s">
        <v>1414</v>
      </c>
      <c r="R1131" s="99" t="s">
        <v>1415</v>
      </c>
      <c r="S1131" s="99" t="s">
        <v>10232</v>
      </c>
      <c r="T1131" s="99" t="s">
        <v>1416</v>
      </c>
      <c r="U1131" s="99" t="s">
        <v>1847</v>
      </c>
      <c r="V1131" s="100" t="str">
        <f>VLOOKUP(D1131,TIPOLOGIA!A:F,5,0)</f>
        <v>INTERMEDIA</v>
      </c>
      <c r="W1131" s="100" t="str">
        <f>VLOOKUP(D1131,TIPOLOGIA!A:F,6,0)</f>
        <v>TERRESTRE</v>
      </c>
      <c r="X1131" s="99" t="s">
        <v>2257</v>
      </c>
      <c r="Y1131" s="99">
        <v>1</v>
      </c>
      <c r="Z1131" s="102">
        <f>IF(T1131="SOPORTE_TELEFÓNICO",'TARIFAS 2025'!$B$14,IF(V1131="PRINCIPAL",'TARIFAS 2025'!$B$11,IF(V1131="INTERMEDIA",'TARIFAS 2025'!$C$11,IF(V1131="LEJANA",'TARIFAS 2025'!$D$11))))</f>
        <v>36351</v>
      </c>
      <c r="AA1131" s="102">
        <f t="shared" si="17"/>
        <v>36351</v>
      </c>
      <c r="AB1131" s="91"/>
      <c r="AC1131" s="91"/>
      <c r="AD1131" s="91"/>
      <c r="AE1131" s="91"/>
      <c r="AF1131" s="91"/>
      <c r="AG1131" s="91"/>
      <c r="AH1131" s="91"/>
      <c r="AI1131" s="91"/>
      <c r="AJ1131" s="91"/>
      <c r="AK1131" s="91"/>
      <c r="AL1131" s="91"/>
      <c r="AM1131" s="91"/>
      <c r="AN1131" s="91"/>
      <c r="AO1131" s="91"/>
      <c r="AP1131" s="91"/>
      <c r="AQ1131" s="91"/>
      <c r="AR1131" s="91"/>
      <c r="AS1131" s="91"/>
      <c r="AT1131" s="91"/>
      <c r="AU1131" s="91"/>
      <c r="AV1131" s="91"/>
      <c r="AW1131" s="91"/>
      <c r="AX1131" s="91"/>
      <c r="AY1131" s="91"/>
      <c r="AZ1131" s="91"/>
      <c r="BA1131" s="91"/>
      <c r="BB1131" s="91"/>
      <c r="BC1131" s="91"/>
      <c r="BD1131" s="91"/>
      <c r="BE1131" s="91"/>
      <c r="BF1131" s="91"/>
      <c r="BG1131" s="91"/>
    </row>
    <row r="1132" spans="1:59" ht="15.6" x14ac:dyDescent="0.3">
      <c r="A1132" s="99" t="s">
        <v>89</v>
      </c>
      <c r="B1132" s="100" t="str">
        <f>VLOOKUP(A1132,'CENTROS DE COSTOS'!A:D,2,0)</f>
        <v>0036-0001</v>
      </c>
      <c r="C1132" s="100" t="str">
        <f>VLOOKUP(A1132,'CENTROS DE COSTOS'!A:D,3,0)</f>
        <v>Wompi Costa</v>
      </c>
      <c r="D1132" s="99">
        <v>23555</v>
      </c>
      <c r="E1132" s="99">
        <v>3111212</v>
      </c>
      <c r="F1132" s="99">
        <v>79402</v>
      </c>
      <c r="G1132" s="100" t="s">
        <v>33</v>
      </c>
      <c r="H1132" s="99" t="s">
        <v>276</v>
      </c>
      <c r="I1132" s="99" t="s">
        <v>605</v>
      </c>
      <c r="J1132" s="99" t="s">
        <v>1513</v>
      </c>
      <c r="K1132" s="100" t="s">
        <v>1170</v>
      </c>
      <c r="L1132" s="99" t="s">
        <v>8162</v>
      </c>
      <c r="M1132" s="101">
        <v>46000.333333333343</v>
      </c>
      <c r="N1132" s="101">
        <v>46006.736805555563</v>
      </c>
      <c r="O1132" s="100" t="s">
        <v>35</v>
      </c>
      <c r="P1132" s="100" t="s">
        <v>35</v>
      </c>
      <c r="Q1132" s="99" t="s">
        <v>1414</v>
      </c>
      <c r="R1132" s="99" t="s">
        <v>1415</v>
      </c>
      <c r="S1132" s="99" t="s">
        <v>10233</v>
      </c>
      <c r="T1132" s="99" t="s">
        <v>1416</v>
      </c>
      <c r="U1132" s="99" t="s">
        <v>1840</v>
      </c>
      <c r="V1132" s="100" t="str">
        <f>VLOOKUP(D1132,TIPOLOGIA!A:F,5,0)</f>
        <v>INTERMEDIA</v>
      </c>
      <c r="W1132" s="100" t="str">
        <f>VLOOKUP(D1132,TIPOLOGIA!A:F,6,0)</f>
        <v>TERRESTRE</v>
      </c>
      <c r="X1132" s="99" t="s">
        <v>2257</v>
      </c>
      <c r="Y1132" s="99">
        <v>1</v>
      </c>
      <c r="Z1132" s="102">
        <f>IF(T1132="SOPORTE_TELEFÓNICO",'TARIFAS 2025'!$B$14,IF(V1132="PRINCIPAL",'TARIFAS 2025'!$B$11,IF(V1132="INTERMEDIA",'TARIFAS 2025'!$C$11,IF(V1132="LEJANA",'TARIFAS 2025'!$D$11))))</f>
        <v>36351</v>
      </c>
      <c r="AA1132" s="102">
        <f t="shared" si="17"/>
        <v>36351</v>
      </c>
      <c r="AB1132" s="91"/>
      <c r="AC1132" s="91"/>
      <c r="AD1132" s="91"/>
      <c r="AE1132" s="91"/>
      <c r="AF1132" s="91"/>
      <c r="AG1132" s="91"/>
      <c r="AH1132" s="91"/>
      <c r="AI1132" s="91"/>
      <c r="AJ1132" s="91"/>
      <c r="AK1132" s="91"/>
      <c r="AL1132" s="91"/>
      <c r="AM1132" s="91"/>
      <c r="AN1132" s="91"/>
      <c r="AO1132" s="91"/>
      <c r="AP1132" s="91"/>
      <c r="AQ1132" s="91"/>
      <c r="AR1132" s="91"/>
      <c r="AS1132" s="91"/>
      <c r="AT1132" s="91"/>
      <c r="AU1132" s="91"/>
      <c r="AV1132" s="91"/>
      <c r="AW1132" s="91"/>
      <c r="AX1132" s="91"/>
      <c r="AY1132" s="91"/>
      <c r="AZ1132" s="91"/>
      <c r="BA1132" s="91"/>
      <c r="BB1132" s="91"/>
      <c r="BC1132" s="91"/>
      <c r="BD1132" s="91"/>
      <c r="BE1132" s="91"/>
      <c r="BF1132" s="91"/>
      <c r="BG1132" s="91"/>
    </row>
    <row r="1133" spans="1:59" ht="15.6" x14ac:dyDescent="0.3">
      <c r="A1133" s="99" t="s">
        <v>81</v>
      </c>
      <c r="B1133" s="100" t="str">
        <f>VLOOKUP(A1133,'CENTROS DE COSTOS'!A:D,2,0)</f>
        <v>0036-0007</v>
      </c>
      <c r="C1133" s="100" t="str">
        <f>VLOOKUP(A1133,'CENTROS DE COSTOS'!A:D,3,0)</f>
        <v>Wompi Santander</v>
      </c>
      <c r="D1133" s="99">
        <v>54001</v>
      </c>
      <c r="E1133" s="99">
        <v>3137380</v>
      </c>
      <c r="F1133" s="99">
        <v>51474</v>
      </c>
      <c r="G1133" s="100" t="s">
        <v>33</v>
      </c>
      <c r="H1133" s="99" t="s">
        <v>891</v>
      </c>
      <c r="I1133" s="99" t="s">
        <v>81</v>
      </c>
      <c r="J1133" s="99" t="s">
        <v>6530</v>
      </c>
      <c r="K1133" s="100" t="s">
        <v>1170</v>
      </c>
      <c r="L1133" s="99" t="s">
        <v>8163</v>
      </c>
      <c r="M1133" s="101">
        <v>46006.445138888892</v>
      </c>
      <c r="N1133" s="101">
        <v>46007.34097222222</v>
      </c>
      <c r="O1133" s="100" t="s">
        <v>35</v>
      </c>
      <c r="P1133" s="100" t="s">
        <v>35</v>
      </c>
      <c r="Q1133" s="99" t="s">
        <v>1414</v>
      </c>
      <c r="R1133" s="99" t="s">
        <v>1415</v>
      </c>
      <c r="S1133" s="99" t="s">
        <v>10234</v>
      </c>
      <c r="T1133" s="99" t="s">
        <v>1172</v>
      </c>
      <c r="U1133" s="99">
        <v>48</v>
      </c>
      <c r="V1133" s="100" t="str">
        <f>VLOOKUP(D1133,TIPOLOGIA!A:F,5,0)</f>
        <v>PRINCIPAL</v>
      </c>
      <c r="W1133" s="100" t="str">
        <f>VLOOKUP(D1133,TIPOLOGIA!A:F,6,0)</f>
        <v>TERRESTRE</v>
      </c>
      <c r="X1133" s="99" t="s">
        <v>1199</v>
      </c>
      <c r="Y1133" s="99">
        <v>1</v>
      </c>
      <c r="Z1133" s="102">
        <f>IF(T1133="SOPORTE_TELEFÓNICO",'TARIFAS 2025'!$B$14,IF(V1133="PRINCIPAL",'TARIFAS 2025'!$B$11,IF(V1133="INTERMEDIA",'TARIFAS 2025'!$C$11,IF(V1133="LEJANA",'TARIFAS 2025'!$D$11))))</f>
        <v>31419</v>
      </c>
      <c r="AA1133" s="102">
        <f t="shared" si="17"/>
        <v>31419</v>
      </c>
      <c r="AB1133" s="91"/>
      <c r="AC1133" s="91"/>
      <c r="AD1133" s="91"/>
      <c r="AE1133" s="91"/>
      <c r="AF1133" s="91"/>
      <c r="AG1133" s="91"/>
      <c r="AH1133" s="91"/>
      <c r="AI1133" s="91"/>
      <c r="AJ1133" s="91"/>
      <c r="AK1133" s="91"/>
      <c r="AL1133" s="91"/>
      <c r="AM1133" s="91"/>
      <c r="AN1133" s="91"/>
      <c r="AO1133" s="91"/>
      <c r="AP1133" s="91"/>
      <c r="AQ1133" s="91"/>
      <c r="AR1133" s="91"/>
      <c r="AS1133" s="91"/>
      <c r="AT1133" s="91"/>
      <c r="AU1133" s="91"/>
      <c r="AV1133" s="91"/>
      <c r="AW1133" s="91"/>
      <c r="AX1133" s="91"/>
      <c r="AY1133" s="91"/>
      <c r="AZ1133" s="91"/>
      <c r="BA1133" s="91"/>
      <c r="BB1133" s="91"/>
      <c r="BC1133" s="91"/>
      <c r="BD1133" s="91"/>
      <c r="BE1133" s="91"/>
      <c r="BF1133" s="91"/>
      <c r="BG1133" s="91"/>
    </row>
    <row r="1134" spans="1:59" ht="15.6" x14ac:dyDescent="0.3">
      <c r="A1134" s="99" t="s">
        <v>90</v>
      </c>
      <c r="B1134" s="100" t="str">
        <f>VLOOKUP(A1134,'CENTROS DE COSTOS'!A:D,2,0)</f>
        <v>0036-0006</v>
      </c>
      <c r="C1134" s="100" t="str">
        <f>VLOOKUP(A1134,'CENTROS DE COSTOS'!A:D,3,0)</f>
        <v>Wompi Oriente</v>
      </c>
      <c r="D1134" s="99">
        <v>41078</v>
      </c>
      <c r="E1134" s="99">
        <v>3113524</v>
      </c>
      <c r="F1134" s="99">
        <v>72868</v>
      </c>
      <c r="G1134" s="100" t="s">
        <v>33</v>
      </c>
      <c r="H1134" s="99" t="s">
        <v>740</v>
      </c>
      <c r="I1134" s="99" t="s">
        <v>746</v>
      </c>
      <c r="J1134" s="99" t="s">
        <v>6531</v>
      </c>
      <c r="K1134" s="100" t="s">
        <v>1170</v>
      </c>
      <c r="L1134" s="99" t="s">
        <v>8164</v>
      </c>
      <c r="M1134" s="101">
        <v>46000.371527777781</v>
      </c>
      <c r="N1134" s="101">
        <v>46007.342361111107</v>
      </c>
      <c r="O1134" s="100" t="s">
        <v>35</v>
      </c>
      <c r="P1134" s="100" t="s">
        <v>35</v>
      </c>
      <c r="Q1134" s="99" t="s">
        <v>1414</v>
      </c>
      <c r="R1134" s="99" t="s">
        <v>1415</v>
      </c>
      <c r="S1134" s="99" t="s">
        <v>10235</v>
      </c>
      <c r="T1134" s="99" t="s">
        <v>1416</v>
      </c>
      <c r="U1134" s="99">
        <v>24</v>
      </c>
      <c r="V1134" s="100" t="str">
        <f>VLOOKUP(D1134,TIPOLOGIA!A:F,5,0)</f>
        <v>INTERMEDIA</v>
      </c>
      <c r="W1134" s="100" t="str">
        <f>VLOOKUP(D1134,TIPOLOGIA!A:F,6,0)</f>
        <v>TERRESTRE</v>
      </c>
      <c r="X1134" s="99" t="s">
        <v>1447</v>
      </c>
      <c r="Y1134" s="99">
        <v>1</v>
      </c>
      <c r="Z1134" s="102">
        <f>IF(T1134="SOPORTE_TELEFÓNICO",'TARIFAS 2025'!$B$14,IF(V1134="PRINCIPAL",'TARIFAS 2025'!$B$11,IF(V1134="INTERMEDIA",'TARIFAS 2025'!$C$11,IF(V1134="LEJANA",'TARIFAS 2025'!$D$11))))</f>
        <v>36351</v>
      </c>
      <c r="AA1134" s="102">
        <f t="shared" ref="AA1134:AA1153" si="18">Z1134*Y1134</f>
        <v>36351</v>
      </c>
      <c r="AB1134" s="91"/>
      <c r="AC1134" s="91"/>
      <c r="AD1134" s="91"/>
      <c r="AE1134" s="91"/>
      <c r="AF1134" s="91"/>
      <c r="AG1134" s="91"/>
      <c r="AH1134" s="91"/>
      <c r="AI1134" s="91"/>
      <c r="AJ1134" s="91"/>
      <c r="AK1134" s="91"/>
      <c r="AL1134" s="91"/>
      <c r="AM1134" s="91"/>
      <c r="AN1134" s="91"/>
      <c r="AO1134" s="91"/>
      <c r="AP1134" s="91"/>
      <c r="AQ1134" s="91"/>
      <c r="AR1134" s="91"/>
      <c r="AS1134" s="91"/>
      <c r="AT1134" s="91"/>
      <c r="AU1134" s="91"/>
      <c r="AV1134" s="91"/>
      <c r="AW1134" s="91"/>
      <c r="AX1134" s="91"/>
      <c r="AY1134" s="91"/>
      <c r="AZ1134" s="91"/>
      <c r="BA1134" s="91"/>
      <c r="BB1134" s="91"/>
      <c r="BC1134" s="91"/>
      <c r="BD1134" s="91"/>
      <c r="BE1134" s="91"/>
      <c r="BF1134" s="91"/>
      <c r="BG1134" s="91"/>
    </row>
    <row r="1135" spans="1:59" ht="15.6" x14ac:dyDescent="0.3">
      <c r="A1135" s="99" t="s">
        <v>96</v>
      </c>
      <c r="B1135" s="100" t="str">
        <f>VLOOKUP(A1135,'CENTROS DE COSTOS'!A:D,2,0)</f>
        <v>0036-0007</v>
      </c>
      <c r="C1135" s="100" t="str">
        <f>VLOOKUP(A1135,'CENTROS DE COSTOS'!A:D,3,0)</f>
        <v>Wompi Santander</v>
      </c>
      <c r="D1135" s="99">
        <v>15632</v>
      </c>
      <c r="E1135" s="99">
        <v>3114393</v>
      </c>
      <c r="F1135" s="99">
        <v>71187</v>
      </c>
      <c r="G1135" s="100" t="s">
        <v>33</v>
      </c>
      <c r="H1135" s="99" t="s">
        <v>322</v>
      </c>
      <c r="I1135" s="99" t="s">
        <v>394</v>
      </c>
      <c r="J1135" s="99" t="s">
        <v>2178</v>
      </c>
      <c r="K1135" s="100" t="s">
        <v>1170</v>
      </c>
      <c r="L1135" s="99" t="s">
        <v>8165</v>
      </c>
      <c r="M1135" s="101">
        <v>46000.418055555558</v>
      </c>
      <c r="N1135" s="101">
        <v>46007.357638888891</v>
      </c>
      <c r="O1135" s="100" t="s">
        <v>35</v>
      </c>
      <c r="P1135" s="100" t="s">
        <v>35</v>
      </c>
      <c r="Q1135" s="99" t="s">
        <v>1414</v>
      </c>
      <c r="R1135" s="99" t="s">
        <v>1415</v>
      </c>
      <c r="S1135" s="99" t="s">
        <v>10236</v>
      </c>
      <c r="T1135" s="99" t="s">
        <v>1416</v>
      </c>
      <c r="U1135" s="99">
        <v>24</v>
      </c>
      <c r="V1135" s="100" t="str">
        <f>VLOOKUP(D1135,TIPOLOGIA!A:F,5,0)</f>
        <v>INTERMEDIA</v>
      </c>
      <c r="W1135" s="100" t="str">
        <f>VLOOKUP(D1135,TIPOLOGIA!A:F,6,0)</f>
        <v>TERRESTRE</v>
      </c>
      <c r="X1135" s="99" t="s">
        <v>2257</v>
      </c>
      <c r="Y1135" s="99">
        <v>1</v>
      </c>
      <c r="Z1135" s="102">
        <f>IF(T1135="SOPORTE_TELEFÓNICO",'TARIFAS 2025'!$B$14,IF(V1135="PRINCIPAL",'TARIFAS 2025'!$B$11,IF(V1135="INTERMEDIA",'TARIFAS 2025'!$C$11,IF(V1135="LEJANA",'TARIFAS 2025'!$D$11))))</f>
        <v>36351</v>
      </c>
      <c r="AA1135" s="102">
        <f t="shared" si="18"/>
        <v>36351</v>
      </c>
      <c r="AB1135" s="91"/>
      <c r="AC1135" s="91"/>
      <c r="AD1135" s="91"/>
      <c r="AE1135" s="91"/>
      <c r="AF1135" s="91"/>
      <c r="AG1135" s="91"/>
      <c r="AH1135" s="91"/>
      <c r="AI1135" s="91"/>
      <c r="AJ1135" s="91"/>
      <c r="AK1135" s="91"/>
      <c r="AL1135" s="91"/>
      <c r="AM1135" s="91"/>
      <c r="AN1135" s="91"/>
      <c r="AO1135" s="91"/>
      <c r="AP1135" s="91"/>
      <c r="AQ1135" s="91"/>
      <c r="AR1135" s="91"/>
      <c r="AS1135" s="91"/>
      <c r="AT1135" s="91"/>
      <c r="AU1135" s="91"/>
      <c r="AV1135" s="91"/>
      <c r="AW1135" s="91"/>
      <c r="AX1135" s="91"/>
      <c r="AY1135" s="91"/>
      <c r="AZ1135" s="91"/>
      <c r="BA1135" s="91"/>
      <c r="BB1135" s="91"/>
      <c r="BC1135" s="91"/>
      <c r="BD1135" s="91"/>
      <c r="BE1135" s="91"/>
      <c r="BF1135" s="91"/>
      <c r="BG1135" s="91"/>
    </row>
    <row r="1136" spans="1:59" ht="15.6" x14ac:dyDescent="0.3">
      <c r="A1136" s="99" t="s">
        <v>80</v>
      </c>
      <c r="B1136" s="100" t="str">
        <f>VLOOKUP(A1136,'CENTROS DE COSTOS'!A:D,2,0)</f>
        <v>0036-0001</v>
      </c>
      <c r="C1136" s="100" t="str">
        <f>VLOOKUP(A1136,'CENTROS DE COSTOS'!A:D,3,0)</f>
        <v>Wompi Costa</v>
      </c>
      <c r="D1136" s="99">
        <v>13001</v>
      </c>
      <c r="E1136" s="99">
        <v>3128424</v>
      </c>
      <c r="F1136" s="99">
        <v>66218</v>
      </c>
      <c r="G1136" s="100" t="s">
        <v>33</v>
      </c>
      <c r="H1136" s="99" t="s">
        <v>275</v>
      </c>
      <c r="I1136" s="99" t="s">
        <v>80</v>
      </c>
      <c r="J1136" s="99" t="s">
        <v>6532</v>
      </c>
      <c r="K1136" s="100" t="s">
        <v>1170</v>
      </c>
      <c r="L1136" s="99" t="s">
        <v>8166</v>
      </c>
      <c r="M1136" s="101">
        <v>46002.618055555547</v>
      </c>
      <c r="N1136" s="101">
        <v>46007.371527777781</v>
      </c>
      <c r="O1136" s="100" t="s">
        <v>35</v>
      </c>
      <c r="P1136" s="100" t="s">
        <v>35</v>
      </c>
      <c r="Q1136" s="99" t="s">
        <v>1414</v>
      </c>
      <c r="R1136" s="99" t="s">
        <v>1415</v>
      </c>
      <c r="S1136" s="99" t="s">
        <v>10237</v>
      </c>
      <c r="T1136" s="99" t="s">
        <v>1172</v>
      </c>
      <c r="U1136" s="99">
        <v>24</v>
      </c>
      <c r="V1136" s="100" t="str">
        <f>VLOOKUP(D1136,TIPOLOGIA!A:F,5,0)</f>
        <v>PRINCIPAL</v>
      </c>
      <c r="W1136" s="100" t="str">
        <f>VLOOKUP(D1136,TIPOLOGIA!A:F,6,0)</f>
        <v>TERRESTRE</v>
      </c>
      <c r="X1136" s="99" t="s">
        <v>1855</v>
      </c>
      <c r="Y1136" s="99">
        <v>1</v>
      </c>
      <c r="Z1136" s="102">
        <f>IF(T1136="SOPORTE_TELEFÓNICO",'TARIFAS 2025'!$B$14,IF(V1136="PRINCIPAL",'TARIFAS 2025'!$B$11,IF(V1136="INTERMEDIA",'TARIFAS 2025'!$C$11,IF(V1136="LEJANA",'TARIFAS 2025'!$D$11))))</f>
        <v>31419</v>
      </c>
      <c r="AA1136" s="102">
        <f t="shared" si="18"/>
        <v>31419</v>
      </c>
      <c r="AB1136" s="91"/>
      <c r="AC1136" s="91"/>
      <c r="AD1136" s="91"/>
      <c r="AE1136" s="91"/>
      <c r="AF1136" s="91"/>
      <c r="AG1136" s="91"/>
      <c r="AH1136" s="91"/>
      <c r="AI1136" s="91"/>
      <c r="AJ1136" s="91"/>
      <c r="AK1136" s="91"/>
      <c r="AL1136" s="91"/>
      <c r="AM1136" s="91"/>
      <c r="AN1136" s="91"/>
      <c r="AO1136" s="91"/>
      <c r="AP1136" s="91"/>
      <c r="AQ1136" s="91"/>
      <c r="AR1136" s="91"/>
      <c r="AS1136" s="91"/>
      <c r="AT1136" s="91"/>
      <c r="AU1136" s="91"/>
      <c r="AV1136" s="91"/>
      <c r="AW1136" s="91"/>
      <c r="AX1136" s="91"/>
      <c r="AY1136" s="91"/>
      <c r="AZ1136" s="91"/>
      <c r="BA1136" s="91"/>
      <c r="BB1136" s="91"/>
      <c r="BC1136" s="91"/>
      <c r="BD1136" s="91"/>
      <c r="BE1136" s="91"/>
      <c r="BF1136" s="91"/>
      <c r="BG1136" s="91"/>
    </row>
    <row r="1137" spans="1:59" ht="15.6" x14ac:dyDescent="0.3">
      <c r="A1137" s="99" t="s">
        <v>97</v>
      </c>
      <c r="B1137" s="100" t="str">
        <f>VLOOKUP(A1137,'CENTROS DE COSTOS'!A:D,2,0)</f>
        <v>0036-0001</v>
      </c>
      <c r="C1137" s="100" t="str">
        <f>VLOOKUP(A1137,'CENTROS DE COSTOS'!A:D,3,0)</f>
        <v>Wompi Costa</v>
      </c>
      <c r="D1137" s="99">
        <v>20400</v>
      </c>
      <c r="E1137" s="99">
        <v>3115630</v>
      </c>
      <c r="F1137" s="99">
        <v>67030</v>
      </c>
      <c r="G1137" s="100" t="s">
        <v>33</v>
      </c>
      <c r="H1137" s="99" t="s">
        <v>536</v>
      </c>
      <c r="I1137" s="99" t="s">
        <v>552</v>
      </c>
      <c r="J1137" s="99" t="s">
        <v>6533</v>
      </c>
      <c r="K1137" s="100" t="s">
        <v>1170</v>
      </c>
      <c r="L1137" s="99" t="s">
        <v>8167</v>
      </c>
      <c r="M1137" s="101">
        <v>46000.477083333331</v>
      </c>
      <c r="N1137" s="101">
        <v>46007.378472222219</v>
      </c>
      <c r="O1137" s="100" t="s">
        <v>35</v>
      </c>
      <c r="P1137" s="100" t="s">
        <v>35</v>
      </c>
      <c r="Q1137" s="99" t="s">
        <v>1414</v>
      </c>
      <c r="R1137" s="99" t="s">
        <v>1415</v>
      </c>
      <c r="S1137" s="99" t="s">
        <v>10238</v>
      </c>
      <c r="T1137" s="99" t="s">
        <v>1416</v>
      </c>
      <c r="U1137" s="99">
        <v>16</v>
      </c>
      <c r="V1137" s="100" t="str">
        <f>VLOOKUP(D1137,TIPOLOGIA!A:F,5,0)</f>
        <v>LEJANA</v>
      </c>
      <c r="W1137" s="100" t="str">
        <f>VLOOKUP(D1137,TIPOLOGIA!A:F,6,0)</f>
        <v>TERRESTRE</v>
      </c>
      <c r="X1137" s="99" t="s">
        <v>1447</v>
      </c>
      <c r="Y1137" s="99">
        <v>1</v>
      </c>
      <c r="Z1137" s="102">
        <f>IF(T1137="SOPORTE_TELEFÓNICO",'TARIFAS 2025'!$B$14,IF(V1137="PRINCIPAL",'TARIFAS 2025'!$B$11,IF(V1137="INTERMEDIA",'TARIFAS 2025'!$C$11,IF(V1137="LEJANA",'TARIFAS 2025'!$D$11))))</f>
        <v>40250</v>
      </c>
      <c r="AA1137" s="102">
        <f t="shared" si="18"/>
        <v>40250</v>
      </c>
      <c r="AB1137" s="91"/>
      <c r="AC1137" s="91"/>
      <c r="AD1137" s="91"/>
      <c r="AE1137" s="91"/>
      <c r="AF1137" s="91"/>
      <c r="AG1137" s="91"/>
      <c r="AH1137" s="91"/>
      <c r="AI1137" s="91"/>
      <c r="AJ1137" s="91"/>
      <c r="AK1137" s="91"/>
      <c r="AL1137" s="91"/>
      <c r="AM1137" s="91"/>
      <c r="AN1137" s="91"/>
      <c r="AO1137" s="91"/>
      <c r="AP1137" s="91"/>
      <c r="AQ1137" s="91"/>
      <c r="AR1137" s="91"/>
      <c r="AS1137" s="91"/>
      <c r="AT1137" s="91"/>
      <c r="AU1137" s="91"/>
      <c r="AV1137" s="91"/>
      <c r="AW1137" s="91"/>
      <c r="AX1137" s="91"/>
      <c r="AY1137" s="91"/>
      <c r="AZ1137" s="91"/>
      <c r="BA1137" s="91"/>
      <c r="BB1137" s="91"/>
      <c r="BC1137" s="91"/>
      <c r="BD1137" s="91"/>
      <c r="BE1137" s="91"/>
      <c r="BF1137" s="91"/>
      <c r="BG1137" s="91"/>
    </row>
    <row r="1138" spans="1:59" ht="15.6" x14ac:dyDescent="0.3">
      <c r="A1138" s="99" t="s">
        <v>90</v>
      </c>
      <c r="B1138" s="100" t="str">
        <f>VLOOKUP(A1138,'CENTROS DE COSTOS'!A:D,2,0)</f>
        <v>0036-0006</v>
      </c>
      <c r="C1138" s="100" t="str">
        <f>VLOOKUP(A1138,'CENTROS DE COSTOS'!A:D,3,0)</f>
        <v>Wompi Oriente</v>
      </c>
      <c r="D1138" s="99">
        <v>41001</v>
      </c>
      <c r="E1138" s="99">
        <v>3127709</v>
      </c>
      <c r="F1138" s="99">
        <v>35988</v>
      </c>
      <c r="G1138" s="100" t="s">
        <v>33</v>
      </c>
      <c r="H1138" s="99" t="s">
        <v>740</v>
      </c>
      <c r="I1138" s="99" t="s">
        <v>90</v>
      </c>
      <c r="J1138" s="99" t="s">
        <v>1715</v>
      </c>
      <c r="K1138" s="100" t="s">
        <v>1170</v>
      </c>
      <c r="L1138" s="99" t="s">
        <v>8168</v>
      </c>
      <c r="M1138" s="101">
        <v>46002.509027777778</v>
      </c>
      <c r="N1138" s="101">
        <v>46007.396527777782</v>
      </c>
      <c r="O1138" s="100" t="s">
        <v>35</v>
      </c>
      <c r="P1138" s="100" t="s">
        <v>35</v>
      </c>
      <c r="Q1138" s="99" t="s">
        <v>1414</v>
      </c>
      <c r="R1138" s="99" t="s">
        <v>1415</v>
      </c>
      <c r="S1138" s="99" t="s">
        <v>10239</v>
      </c>
      <c r="T1138" s="99" t="s">
        <v>1172</v>
      </c>
      <c r="U1138" s="99">
        <v>32</v>
      </c>
      <c r="V1138" s="100" t="str">
        <f>VLOOKUP(D1138,TIPOLOGIA!A:F,5,0)</f>
        <v>PRINCIPAL</v>
      </c>
      <c r="W1138" s="100" t="str">
        <f>VLOOKUP(D1138,TIPOLOGIA!A:F,6,0)</f>
        <v>TERRESTRE</v>
      </c>
      <c r="X1138" s="99" t="s">
        <v>1214</v>
      </c>
      <c r="Y1138" s="99">
        <v>1</v>
      </c>
      <c r="Z1138" s="102">
        <f>IF(T1138="SOPORTE_TELEFÓNICO",'TARIFAS 2025'!$B$14,IF(V1138="PRINCIPAL",'TARIFAS 2025'!$B$11,IF(V1138="INTERMEDIA",'TARIFAS 2025'!$C$11,IF(V1138="LEJANA",'TARIFAS 2025'!$D$11))))</f>
        <v>31419</v>
      </c>
      <c r="AA1138" s="102">
        <f t="shared" si="18"/>
        <v>31419</v>
      </c>
      <c r="AB1138" s="91"/>
      <c r="AC1138" s="91"/>
      <c r="AD1138" s="91"/>
      <c r="AE1138" s="91"/>
      <c r="AF1138" s="91"/>
      <c r="AG1138" s="91"/>
      <c r="AH1138" s="91"/>
      <c r="AI1138" s="91"/>
      <c r="AJ1138" s="91"/>
      <c r="AK1138" s="91"/>
      <c r="AL1138" s="91"/>
      <c r="AM1138" s="91"/>
      <c r="AN1138" s="91"/>
      <c r="AO1138" s="91"/>
      <c r="AP1138" s="91"/>
      <c r="AQ1138" s="91"/>
      <c r="AR1138" s="91"/>
      <c r="AS1138" s="91"/>
      <c r="AT1138" s="91"/>
      <c r="AU1138" s="91"/>
      <c r="AV1138" s="91"/>
      <c r="AW1138" s="91"/>
      <c r="AX1138" s="91"/>
      <c r="AY1138" s="91"/>
      <c r="AZ1138" s="91"/>
      <c r="BA1138" s="91"/>
      <c r="BB1138" s="91"/>
      <c r="BC1138" s="91"/>
      <c r="BD1138" s="91"/>
      <c r="BE1138" s="91"/>
      <c r="BF1138" s="91"/>
      <c r="BG1138" s="91"/>
    </row>
    <row r="1139" spans="1:59" ht="15.6" x14ac:dyDescent="0.3">
      <c r="A1139" s="99" t="s">
        <v>95</v>
      </c>
      <c r="B1139" s="100" t="str">
        <f>VLOOKUP(A1139,'CENTROS DE COSTOS'!A:D,2,0)</f>
        <v>0036-0001</v>
      </c>
      <c r="C1139" s="100" t="str">
        <f>VLOOKUP(A1139,'CENTROS DE COSTOS'!A:D,3,0)</f>
        <v>Wompi Costa</v>
      </c>
      <c r="D1139" s="99">
        <v>70820</v>
      </c>
      <c r="E1139" s="99">
        <v>3102486</v>
      </c>
      <c r="F1139" s="99">
        <v>41902</v>
      </c>
      <c r="G1139" s="100" t="s">
        <v>33</v>
      </c>
      <c r="H1139" s="99" t="s">
        <v>504</v>
      </c>
      <c r="I1139" s="99" t="s">
        <v>1054</v>
      </c>
      <c r="J1139" s="99" t="s">
        <v>6534</v>
      </c>
      <c r="K1139" s="100" t="s">
        <v>1170</v>
      </c>
      <c r="L1139" s="99" t="s">
        <v>8169</v>
      </c>
      <c r="M1139" s="101">
        <v>45995.480555555558</v>
      </c>
      <c r="N1139" s="101">
        <v>46007.402777777781</v>
      </c>
      <c r="O1139" s="100" t="s">
        <v>35</v>
      </c>
      <c r="P1139" s="100" t="s">
        <v>35</v>
      </c>
      <c r="Q1139" s="99" t="s">
        <v>1414</v>
      </c>
      <c r="R1139" s="99" t="s">
        <v>1415</v>
      </c>
      <c r="S1139" s="99" t="s">
        <v>10240</v>
      </c>
      <c r="T1139" s="99" t="s">
        <v>1416</v>
      </c>
      <c r="U1139" s="99">
        <v>40</v>
      </c>
      <c r="V1139" s="100" t="str">
        <f>VLOOKUP(D1139,TIPOLOGIA!A:F,5,0)</f>
        <v>INTERMEDIA</v>
      </c>
      <c r="W1139" s="100" t="str">
        <f>VLOOKUP(D1139,TIPOLOGIA!A:F,6,0)</f>
        <v>TERRESTRE</v>
      </c>
      <c r="X1139" s="99" t="s">
        <v>1464</v>
      </c>
      <c r="Y1139" s="99">
        <v>1</v>
      </c>
      <c r="Z1139" s="102">
        <f>IF(T1139="SOPORTE_TELEFÓNICO",'TARIFAS 2025'!$B$14,IF(V1139="PRINCIPAL",'TARIFAS 2025'!$B$11,IF(V1139="INTERMEDIA",'TARIFAS 2025'!$C$11,IF(V1139="LEJANA",'TARIFAS 2025'!$D$11))))</f>
        <v>36351</v>
      </c>
      <c r="AA1139" s="102">
        <f t="shared" si="18"/>
        <v>36351</v>
      </c>
      <c r="AB1139" s="91"/>
      <c r="AC1139" s="91"/>
      <c r="AD1139" s="91"/>
      <c r="AE1139" s="91"/>
      <c r="AF1139" s="91"/>
      <c r="AG1139" s="91"/>
      <c r="AH1139" s="91"/>
      <c r="AI1139" s="91"/>
      <c r="AJ1139" s="91"/>
      <c r="AK1139" s="91"/>
      <c r="AL1139" s="91"/>
      <c r="AM1139" s="91"/>
      <c r="AN1139" s="91"/>
      <c r="AO1139" s="91"/>
      <c r="AP1139" s="91"/>
      <c r="AQ1139" s="91"/>
      <c r="AR1139" s="91"/>
      <c r="AS1139" s="91"/>
      <c r="AT1139" s="91"/>
      <c r="AU1139" s="91"/>
      <c r="AV1139" s="91"/>
      <c r="AW1139" s="91"/>
      <c r="AX1139" s="91"/>
      <c r="AY1139" s="91"/>
      <c r="AZ1139" s="91"/>
      <c r="BA1139" s="91"/>
      <c r="BB1139" s="91"/>
      <c r="BC1139" s="91"/>
      <c r="BD1139" s="91"/>
      <c r="BE1139" s="91"/>
      <c r="BF1139" s="91"/>
      <c r="BG1139" s="91"/>
    </row>
    <row r="1140" spans="1:59" ht="15.6" x14ac:dyDescent="0.3">
      <c r="A1140" s="99" t="s">
        <v>88</v>
      </c>
      <c r="B1140" s="100" t="str">
        <f>VLOOKUP(A1140,'CENTROS DE COSTOS'!A:D,2,0)</f>
        <v>0036-0005</v>
      </c>
      <c r="C1140" s="100" t="str">
        <f>VLOOKUP(A1140,'CENTROS DE COSTOS'!A:D,3,0)</f>
        <v>Wompi Noroccidente</v>
      </c>
      <c r="D1140" s="99">
        <v>5001</v>
      </c>
      <c r="E1140" s="99">
        <v>3134701</v>
      </c>
      <c r="F1140" s="99">
        <v>80986</v>
      </c>
      <c r="G1140" s="100" t="s">
        <v>33</v>
      </c>
      <c r="H1140" s="99" t="s">
        <v>120</v>
      </c>
      <c r="I1140" s="99" t="s">
        <v>88</v>
      </c>
      <c r="J1140" s="99" t="s">
        <v>1530</v>
      </c>
      <c r="K1140" s="100" t="s">
        <v>1170</v>
      </c>
      <c r="L1140" s="99" t="s">
        <v>8170</v>
      </c>
      <c r="M1140" s="101">
        <v>46006.333333333343</v>
      </c>
      <c r="N1140" s="101">
        <v>46007.402777777781</v>
      </c>
      <c r="O1140" s="100" t="s">
        <v>35</v>
      </c>
      <c r="P1140" s="100" t="s">
        <v>35</v>
      </c>
      <c r="Q1140" s="99" t="s">
        <v>1414</v>
      </c>
      <c r="R1140" s="99" t="s">
        <v>1415</v>
      </c>
      <c r="S1140" s="99" t="s">
        <v>10241</v>
      </c>
      <c r="T1140" s="99" t="s">
        <v>1172</v>
      </c>
      <c r="U1140" s="99">
        <v>64</v>
      </c>
      <c r="V1140" s="100" t="str">
        <f>VLOOKUP(D1140,TIPOLOGIA!A:F,5,0)</f>
        <v>PRINCIPAL</v>
      </c>
      <c r="W1140" s="100" t="str">
        <f>VLOOKUP(D1140,TIPOLOGIA!A:F,6,0)</f>
        <v>TERRESTRE</v>
      </c>
      <c r="X1140" s="99" t="s">
        <v>1222</v>
      </c>
      <c r="Y1140" s="99">
        <v>1</v>
      </c>
      <c r="Z1140" s="102">
        <f>IF(T1140="SOPORTE_TELEFÓNICO",'TARIFAS 2025'!$B$14,IF(V1140="PRINCIPAL",'TARIFAS 2025'!$B$11,IF(V1140="INTERMEDIA",'TARIFAS 2025'!$C$11,IF(V1140="LEJANA",'TARIFAS 2025'!$D$11))))</f>
        <v>31419</v>
      </c>
      <c r="AA1140" s="102">
        <f t="shared" si="18"/>
        <v>31419</v>
      </c>
      <c r="AB1140" s="91"/>
      <c r="AC1140" s="91"/>
      <c r="AD1140" s="91"/>
      <c r="AE1140" s="91"/>
      <c r="AF1140" s="91"/>
      <c r="AG1140" s="91"/>
      <c r="AH1140" s="91"/>
      <c r="AI1140" s="91"/>
      <c r="AJ1140" s="91"/>
      <c r="AK1140" s="91"/>
      <c r="AL1140" s="91"/>
      <c r="AM1140" s="91"/>
      <c r="AN1140" s="91"/>
      <c r="AO1140" s="91"/>
      <c r="AP1140" s="91"/>
      <c r="AQ1140" s="91"/>
      <c r="AR1140" s="91"/>
      <c r="AS1140" s="91"/>
      <c r="AT1140" s="91"/>
      <c r="AU1140" s="91"/>
      <c r="AV1140" s="91"/>
      <c r="AW1140" s="91"/>
      <c r="AX1140" s="91"/>
      <c r="AY1140" s="91"/>
      <c r="AZ1140" s="91"/>
      <c r="BA1140" s="91"/>
      <c r="BB1140" s="91"/>
      <c r="BC1140" s="91"/>
      <c r="BD1140" s="91"/>
      <c r="BE1140" s="91"/>
      <c r="BF1140" s="91"/>
      <c r="BG1140" s="91"/>
    </row>
    <row r="1141" spans="1:59" ht="15.6" x14ac:dyDescent="0.3">
      <c r="A1141" s="99" t="s">
        <v>91</v>
      </c>
      <c r="B1141" s="100" t="str">
        <f>VLOOKUP(A1141,'CENTROS DE COSTOS'!A:D,2,0)</f>
        <v>0036-0003</v>
      </c>
      <c r="C1141" s="100" t="str">
        <f>VLOOKUP(A1141,'CENTROS DE COSTOS'!A:D,3,0)</f>
        <v>Wompi Suroccidente</v>
      </c>
      <c r="D1141" s="99">
        <v>86749</v>
      </c>
      <c r="E1141" s="99">
        <v>3107686</v>
      </c>
      <c r="F1141" s="99">
        <v>46255</v>
      </c>
      <c r="G1141" s="100" t="s">
        <v>33</v>
      </c>
      <c r="H1141" s="99" t="s">
        <v>928</v>
      </c>
      <c r="I1141" s="99" t="s">
        <v>936</v>
      </c>
      <c r="J1141" s="99" t="s">
        <v>6535</v>
      </c>
      <c r="K1141" s="100" t="s">
        <v>1170</v>
      </c>
      <c r="L1141" s="99" t="s">
        <v>8171</v>
      </c>
      <c r="M1141" s="101">
        <v>45996.46875</v>
      </c>
      <c r="N1141" s="101">
        <v>46007.404166666667</v>
      </c>
      <c r="O1141" s="100" t="s">
        <v>35</v>
      </c>
      <c r="P1141" s="100" t="s">
        <v>35</v>
      </c>
      <c r="Q1141" s="99" t="s">
        <v>1414</v>
      </c>
      <c r="R1141" s="99" t="s">
        <v>1415</v>
      </c>
      <c r="S1141" s="99" t="s">
        <v>10242</v>
      </c>
      <c r="T1141" s="99" t="s">
        <v>1416</v>
      </c>
      <c r="U1141" s="99">
        <v>16</v>
      </c>
      <c r="V1141" s="100" t="str">
        <f>VLOOKUP(D1141,TIPOLOGIA!A:F,5,0)</f>
        <v>LEJANA</v>
      </c>
      <c r="W1141" s="100" t="str">
        <f>VLOOKUP(D1141,TIPOLOGIA!A:F,6,0)</f>
        <v>TERRESTRE</v>
      </c>
      <c r="X1141" s="99" t="s">
        <v>2257</v>
      </c>
      <c r="Y1141" s="99">
        <v>1</v>
      </c>
      <c r="Z1141" s="102">
        <f>IF(T1141="SOPORTE_TELEFÓNICO",'TARIFAS 2025'!$B$14,IF(V1141="PRINCIPAL",'TARIFAS 2025'!$B$11,IF(V1141="INTERMEDIA",'TARIFAS 2025'!$C$11,IF(V1141="LEJANA",'TARIFAS 2025'!$D$11))))</f>
        <v>40250</v>
      </c>
      <c r="AA1141" s="102">
        <f t="shared" si="18"/>
        <v>40250</v>
      </c>
      <c r="AB1141" s="91"/>
      <c r="AC1141" s="91"/>
      <c r="AD1141" s="91"/>
      <c r="AE1141" s="91"/>
      <c r="AF1141" s="91"/>
      <c r="AG1141" s="91"/>
      <c r="AH1141" s="91"/>
      <c r="AI1141" s="91"/>
      <c r="AJ1141" s="91"/>
      <c r="AK1141" s="91"/>
      <c r="AL1141" s="91"/>
      <c r="AM1141" s="91"/>
      <c r="AN1141" s="91"/>
      <c r="AO1141" s="91"/>
      <c r="AP1141" s="91"/>
      <c r="AQ1141" s="91"/>
      <c r="AR1141" s="91"/>
      <c r="AS1141" s="91"/>
      <c r="AT1141" s="91"/>
      <c r="AU1141" s="91"/>
      <c r="AV1141" s="91"/>
      <c r="AW1141" s="91"/>
      <c r="AX1141" s="91"/>
      <c r="AY1141" s="91"/>
      <c r="AZ1141" s="91"/>
      <c r="BA1141" s="91"/>
      <c r="BB1141" s="91"/>
      <c r="BC1141" s="91"/>
      <c r="BD1141" s="91"/>
      <c r="BE1141" s="91"/>
      <c r="BF1141" s="91"/>
      <c r="BG1141" s="91"/>
    </row>
    <row r="1142" spans="1:59" ht="15.6" x14ac:dyDescent="0.3">
      <c r="A1142" s="99" t="s">
        <v>96</v>
      </c>
      <c r="B1142" s="100" t="str">
        <f>VLOOKUP(A1142,'CENTROS DE COSTOS'!A:D,2,0)</f>
        <v>0036-0007</v>
      </c>
      <c r="C1142" s="100" t="str">
        <f>VLOOKUP(A1142,'CENTROS DE COSTOS'!A:D,3,0)</f>
        <v>Wompi Santander</v>
      </c>
      <c r="D1142" s="99">
        <v>15759</v>
      </c>
      <c r="E1142" s="99">
        <v>3116764</v>
      </c>
      <c r="F1142" s="99">
        <v>76613</v>
      </c>
      <c r="G1142" s="100" t="s">
        <v>33</v>
      </c>
      <c r="H1142" s="99" t="s">
        <v>322</v>
      </c>
      <c r="I1142" s="99" t="s">
        <v>412</v>
      </c>
      <c r="J1142" s="99" t="s">
        <v>6536</v>
      </c>
      <c r="K1142" s="100" t="s">
        <v>1170</v>
      </c>
      <c r="L1142" s="99" t="s">
        <v>8172</v>
      </c>
      <c r="M1142" s="101">
        <v>46000.609027777777</v>
      </c>
      <c r="N1142" s="101">
        <v>46007.404861111107</v>
      </c>
      <c r="O1142" s="100" t="s">
        <v>35</v>
      </c>
      <c r="P1142" s="100" t="s">
        <v>35</v>
      </c>
      <c r="Q1142" s="99" t="s">
        <v>1414</v>
      </c>
      <c r="R1142" s="99" t="s">
        <v>1415</v>
      </c>
      <c r="S1142" s="99" t="s">
        <v>10243</v>
      </c>
      <c r="T1142" s="99" t="s">
        <v>1416</v>
      </c>
      <c r="U1142" s="99">
        <v>24</v>
      </c>
      <c r="V1142" s="100" t="str">
        <f>VLOOKUP(D1142,TIPOLOGIA!A:F,5,0)</f>
        <v>INTERMEDIA</v>
      </c>
      <c r="W1142" s="100" t="str">
        <f>VLOOKUP(D1142,TIPOLOGIA!A:F,6,0)</f>
        <v>TERRESTRE</v>
      </c>
      <c r="X1142" s="99" t="s">
        <v>1447</v>
      </c>
      <c r="Y1142" s="99">
        <v>1</v>
      </c>
      <c r="Z1142" s="102">
        <f>IF(T1142="SOPORTE_TELEFÓNICO",'TARIFAS 2025'!$B$14,IF(V1142="PRINCIPAL",'TARIFAS 2025'!$B$11,IF(V1142="INTERMEDIA",'TARIFAS 2025'!$C$11,IF(V1142="LEJANA",'TARIFAS 2025'!$D$11))))</f>
        <v>36351</v>
      </c>
      <c r="AA1142" s="102">
        <f t="shared" si="18"/>
        <v>36351</v>
      </c>
      <c r="AB1142" s="91"/>
      <c r="AC1142" s="91"/>
      <c r="AD1142" s="91"/>
      <c r="AE1142" s="91"/>
      <c r="AF1142" s="91"/>
      <c r="AG1142" s="91"/>
      <c r="AH1142" s="91"/>
      <c r="AI1142" s="91"/>
      <c r="AJ1142" s="91"/>
      <c r="AK1142" s="91"/>
      <c r="AL1142" s="91"/>
      <c r="AM1142" s="91"/>
      <c r="AN1142" s="91"/>
      <c r="AO1142" s="91"/>
      <c r="AP1142" s="91"/>
      <c r="AQ1142" s="91"/>
      <c r="AR1142" s="91"/>
      <c r="AS1142" s="91"/>
      <c r="AT1142" s="91"/>
      <c r="AU1142" s="91"/>
      <c r="AV1142" s="91"/>
      <c r="AW1142" s="91"/>
      <c r="AX1142" s="91"/>
      <c r="AY1142" s="91"/>
      <c r="AZ1142" s="91"/>
      <c r="BA1142" s="91"/>
      <c r="BB1142" s="91"/>
      <c r="BC1142" s="91"/>
      <c r="BD1142" s="91"/>
      <c r="BE1142" s="91"/>
      <c r="BF1142" s="91"/>
      <c r="BG1142" s="91"/>
    </row>
    <row r="1143" spans="1:59" ht="15.6" x14ac:dyDescent="0.3">
      <c r="A1143" s="99" t="s">
        <v>74</v>
      </c>
      <c r="B1143" s="100" t="str">
        <f>VLOOKUP(A1143,'CENTROS DE COSTOS'!A:D,2,0)</f>
        <v>0036-0007</v>
      </c>
      <c r="C1143" s="100" t="str">
        <f>VLOOKUP(A1143,'CENTROS DE COSTOS'!A:D,3,0)</f>
        <v>Wompi Santander</v>
      </c>
      <c r="D1143" s="99">
        <v>68235</v>
      </c>
      <c r="E1143" s="99">
        <v>3119115</v>
      </c>
      <c r="F1143" s="99">
        <v>10944</v>
      </c>
      <c r="G1143" s="100" t="s">
        <v>33</v>
      </c>
      <c r="H1143" s="99" t="s">
        <v>963</v>
      </c>
      <c r="I1143" s="99" t="s">
        <v>981</v>
      </c>
      <c r="J1143" s="99" t="s">
        <v>6537</v>
      </c>
      <c r="K1143" s="100" t="s">
        <v>1170</v>
      </c>
      <c r="L1143" s="99" t="s">
        <v>8173</v>
      </c>
      <c r="M1143" s="101">
        <v>46001.333333333343</v>
      </c>
      <c r="N1143" s="101">
        <v>46007.40902777778</v>
      </c>
      <c r="O1143" s="100" t="s">
        <v>35</v>
      </c>
      <c r="P1143" s="100" t="s">
        <v>35</v>
      </c>
      <c r="Q1143" s="99" t="s">
        <v>1414</v>
      </c>
      <c r="R1143" s="99" t="s">
        <v>1415</v>
      </c>
      <c r="S1143" s="99" t="s">
        <v>10244</v>
      </c>
      <c r="T1143" s="99" t="s">
        <v>1416</v>
      </c>
      <c r="U1143" s="99">
        <v>40</v>
      </c>
      <c r="V1143" s="100" t="str">
        <f>VLOOKUP(D1143,TIPOLOGIA!A:F,5,0)</f>
        <v>LEJANA</v>
      </c>
      <c r="W1143" s="100" t="str">
        <f>VLOOKUP(D1143,TIPOLOGIA!A:F,6,0)</f>
        <v>TERRESTRE</v>
      </c>
      <c r="X1143" s="99" t="s">
        <v>2255</v>
      </c>
      <c r="Y1143" s="99">
        <v>1</v>
      </c>
      <c r="Z1143" s="102">
        <f>IF(T1143="SOPORTE_TELEFÓNICO",'TARIFAS 2025'!$B$14,IF(V1143="PRINCIPAL",'TARIFAS 2025'!$B$11,IF(V1143="INTERMEDIA",'TARIFAS 2025'!$C$11,IF(V1143="LEJANA",'TARIFAS 2025'!$D$11))))</f>
        <v>40250</v>
      </c>
      <c r="AA1143" s="102">
        <f t="shared" si="18"/>
        <v>40250</v>
      </c>
      <c r="AB1143" s="91"/>
      <c r="AC1143" s="91"/>
      <c r="AD1143" s="91"/>
      <c r="AE1143" s="91"/>
      <c r="AF1143" s="91"/>
      <c r="AG1143" s="91"/>
      <c r="AH1143" s="91"/>
      <c r="AI1143" s="91"/>
      <c r="AJ1143" s="91"/>
      <c r="AK1143" s="91"/>
      <c r="AL1143" s="91"/>
      <c r="AM1143" s="91"/>
      <c r="AN1143" s="91"/>
      <c r="AO1143" s="91"/>
      <c r="AP1143" s="91"/>
      <c r="AQ1143" s="91"/>
      <c r="AR1143" s="91"/>
      <c r="AS1143" s="91"/>
      <c r="AT1143" s="91"/>
      <c r="AU1143" s="91"/>
      <c r="AV1143" s="91"/>
      <c r="AW1143" s="91"/>
      <c r="AX1143" s="91"/>
      <c r="AY1143" s="91"/>
      <c r="AZ1143" s="91"/>
      <c r="BA1143" s="91"/>
      <c r="BB1143" s="91"/>
      <c r="BC1143" s="91"/>
      <c r="BD1143" s="91"/>
      <c r="BE1143" s="91"/>
      <c r="BF1143" s="91"/>
      <c r="BG1143" s="91"/>
    </row>
    <row r="1144" spans="1:59" ht="15.6" x14ac:dyDescent="0.3">
      <c r="A1144" s="99" t="s">
        <v>96</v>
      </c>
      <c r="B1144" s="100" t="str">
        <f>VLOOKUP(A1144,'CENTROS DE COSTOS'!A:D,2,0)</f>
        <v>0036-0007</v>
      </c>
      <c r="C1144" s="100" t="str">
        <f>VLOOKUP(A1144,'CENTROS DE COSTOS'!A:D,3,0)</f>
        <v>Wompi Santander</v>
      </c>
      <c r="D1144" s="99">
        <v>15176</v>
      </c>
      <c r="E1144" s="99">
        <v>3119034</v>
      </c>
      <c r="F1144" s="99">
        <v>55135</v>
      </c>
      <c r="G1144" s="100" t="s">
        <v>33</v>
      </c>
      <c r="H1144" s="99" t="s">
        <v>322</v>
      </c>
      <c r="I1144" s="99" t="s">
        <v>338</v>
      </c>
      <c r="J1144" s="99" t="s">
        <v>6538</v>
      </c>
      <c r="K1144" s="100" t="s">
        <v>1170</v>
      </c>
      <c r="L1144" s="99" t="s">
        <v>8174</v>
      </c>
      <c r="M1144" s="101">
        <v>46001.333333333343</v>
      </c>
      <c r="N1144" s="101">
        <v>46007.410416666673</v>
      </c>
      <c r="O1144" s="100" t="s">
        <v>35</v>
      </c>
      <c r="P1144" s="100" t="s">
        <v>35</v>
      </c>
      <c r="Q1144" s="99" t="s">
        <v>1414</v>
      </c>
      <c r="R1144" s="99" t="s">
        <v>1415</v>
      </c>
      <c r="S1144" s="99" t="s">
        <v>10245</v>
      </c>
      <c r="T1144" s="99" t="s">
        <v>1416</v>
      </c>
      <c r="U1144" s="99">
        <v>48</v>
      </c>
      <c r="V1144" s="100" t="str">
        <f>VLOOKUP(D1144,TIPOLOGIA!A:F,5,0)</f>
        <v>LEJANA</v>
      </c>
      <c r="W1144" s="100" t="str">
        <f>VLOOKUP(D1144,TIPOLOGIA!A:F,6,0)</f>
        <v>TERRESTRE</v>
      </c>
      <c r="X1144" s="99" t="s">
        <v>2257</v>
      </c>
      <c r="Y1144" s="99">
        <v>1</v>
      </c>
      <c r="Z1144" s="102">
        <f>IF(T1144="SOPORTE_TELEFÓNICO",'TARIFAS 2025'!$B$14,IF(V1144="PRINCIPAL",'TARIFAS 2025'!$B$11,IF(V1144="INTERMEDIA",'TARIFAS 2025'!$C$11,IF(V1144="LEJANA",'TARIFAS 2025'!$D$11))))</f>
        <v>40250</v>
      </c>
      <c r="AA1144" s="102">
        <f t="shared" si="18"/>
        <v>40250</v>
      </c>
      <c r="AB1144" s="91"/>
      <c r="AC1144" s="91"/>
      <c r="AD1144" s="91"/>
      <c r="AE1144" s="91"/>
      <c r="AF1144" s="91"/>
      <c r="AG1144" s="91"/>
      <c r="AH1144" s="91"/>
      <c r="AI1144" s="91"/>
      <c r="AJ1144" s="91"/>
      <c r="AK1144" s="91"/>
      <c r="AL1144" s="91"/>
      <c r="AM1144" s="91"/>
      <c r="AN1144" s="91"/>
      <c r="AO1144" s="91"/>
      <c r="AP1144" s="91"/>
      <c r="AQ1144" s="91"/>
      <c r="AR1144" s="91"/>
      <c r="AS1144" s="91"/>
      <c r="AT1144" s="91"/>
      <c r="AU1144" s="91"/>
      <c r="AV1144" s="91"/>
      <c r="AW1144" s="91"/>
      <c r="AX1144" s="91"/>
      <c r="AY1144" s="91"/>
      <c r="AZ1144" s="91"/>
      <c r="BA1144" s="91"/>
      <c r="BB1144" s="91"/>
      <c r="BC1144" s="91"/>
      <c r="BD1144" s="91"/>
      <c r="BE1144" s="91"/>
      <c r="BF1144" s="91"/>
      <c r="BG1144" s="91"/>
    </row>
    <row r="1145" spans="1:59" ht="15.6" x14ac:dyDescent="0.3">
      <c r="A1145" s="99" t="s">
        <v>85</v>
      </c>
      <c r="B1145" s="100" t="str">
        <f>VLOOKUP(A1145,'CENTROS DE COSTOS'!A:D,2,0)</f>
        <v>0036-0006</v>
      </c>
      <c r="C1145" s="100" t="str">
        <f>VLOOKUP(A1145,'CENTROS DE COSTOS'!A:D,3,0)</f>
        <v>Wompi Oriente</v>
      </c>
      <c r="D1145" s="99">
        <v>73319</v>
      </c>
      <c r="E1145" s="99">
        <v>3119929</v>
      </c>
      <c r="F1145" s="99">
        <v>81401</v>
      </c>
      <c r="G1145" s="100" t="s">
        <v>33</v>
      </c>
      <c r="H1145" s="99" t="s">
        <v>1056</v>
      </c>
      <c r="I1145" s="99" t="s">
        <v>1075</v>
      </c>
      <c r="J1145" s="99" t="s">
        <v>2192</v>
      </c>
      <c r="K1145" s="100" t="s">
        <v>1170</v>
      </c>
      <c r="L1145" s="99" t="s">
        <v>8175</v>
      </c>
      <c r="M1145" s="101">
        <v>46001.379166666673</v>
      </c>
      <c r="N1145" s="101">
        <v>46007.411111111112</v>
      </c>
      <c r="O1145" s="100" t="s">
        <v>35</v>
      </c>
      <c r="P1145" s="100" t="s">
        <v>35</v>
      </c>
      <c r="Q1145" s="99" t="s">
        <v>1414</v>
      </c>
      <c r="R1145" s="99" t="s">
        <v>1415</v>
      </c>
      <c r="S1145" s="99" t="s">
        <v>10246</v>
      </c>
      <c r="T1145" s="99" t="s">
        <v>1416</v>
      </c>
      <c r="U1145" s="99">
        <v>8</v>
      </c>
      <c r="V1145" s="100" t="str">
        <f>VLOOKUP(D1145,TIPOLOGIA!A:F,5,0)</f>
        <v>INTERMEDIA</v>
      </c>
      <c r="W1145" s="100" t="str">
        <f>VLOOKUP(D1145,TIPOLOGIA!A:F,6,0)</f>
        <v>TERRESTRE</v>
      </c>
      <c r="X1145" s="99" t="s">
        <v>1464</v>
      </c>
      <c r="Y1145" s="99">
        <v>1</v>
      </c>
      <c r="Z1145" s="102">
        <f>IF(T1145="SOPORTE_TELEFÓNICO",'TARIFAS 2025'!$B$14,IF(V1145="PRINCIPAL",'TARIFAS 2025'!$B$11,IF(V1145="INTERMEDIA",'TARIFAS 2025'!$C$11,IF(V1145="LEJANA",'TARIFAS 2025'!$D$11))))</f>
        <v>36351</v>
      </c>
      <c r="AA1145" s="102">
        <f t="shared" si="18"/>
        <v>36351</v>
      </c>
      <c r="AB1145" s="91"/>
      <c r="AC1145" s="91"/>
      <c r="AD1145" s="91"/>
      <c r="AE1145" s="91"/>
      <c r="AF1145" s="91"/>
      <c r="AG1145" s="91"/>
      <c r="AH1145" s="91"/>
      <c r="AI1145" s="91"/>
      <c r="AJ1145" s="91"/>
      <c r="AK1145" s="91"/>
      <c r="AL1145" s="91"/>
      <c r="AM1145" s="91"/>
      <c r="AN1145" s="91"/>
      <c r="AO1145" s="91"/>
      <c r="AP1145" s="91"/>
      <c r="AQ1145" s="91"/>
      <c r="AR1145" s="91"/>
      <c r="AS1145" s="91"/>
      <c r="AT1145" s="91"/>
      <c r="AU1145" s="91"/>
      <c r="AV1145" s="91"/>
      <c r="AW1145" s="91"/>
      <c r="AX1145" s="91"/>
      <c r="AY1145" s="91"/>
      <c r="AZ1145" s="91"/>
      <c r="BA1145" s="91"/>
      <c r="BB1145" s="91"/>
      <c r="BC1145" s="91"/>
      <c r="BD1145" s="91"/>
      <c r="BE1145" s="91"/>
      <c r="BF1145" s="91"/>
      <c r="BG1145" s="91"/>
    </row>
    <row r="1146" spans="1:59" ht="15.6" x14ac:dyDescent="0.3">
      <c r="A1146" s="99" t="s">
        <v>90</v>
      </c>
      <c r="B1146" s="100" t="str">
        <f>VLOOKUP(A1146,'CENTROS DE COSTOS'!A:D,2,0)</f>
        <v>0036-0006</v>
      </c>
      <c r="C1146" s="100" t="str">
        <f>VLOOKUP(A1146,'CENTROS DE COSTOS'!A:D,3,0)</f>
        <v>Wompi Oriente</v>
      </c>
      <c r="D1146" s="99">
        <v>18610</v>
      </c>
      <c r="E1146" s="99">
        <v>3123230</v>
      </c>
      <c r="F1146" s="99">
        <v>76068</v>
      </c>
      <c r="G1146" s="100" t="s">
        <v>33</v>
      </c>
      <c r="H1146" s="99" t="s">
        <v>466</v>
      </c>
      <c r="I1146" s="99" t="s">
        <v>476</v>
      </c>
      <c r="J1146" s="99" t="s">
        <v>6539</v>
      </c>
      <c r="K1146" s="100" t="s">
        <v>1170</v>
      </c>
      <c r="L1146" s="99" t="s">
        <v>8176</v>
      </c>
      <c r="M1146" s="101">
        <v>46001.643055555563</v>
      </c>
      <c r="N1146" s="101">
        <v>46007.413194444453</v>
      </c>
      <c r="O1146" s="100" t="s">
        <v>35</v>
      </c>
      <c r="P1146" s="100" t="s">
        <v>35</v>
      </c>
      <c r="Q1146" s="99" t="s">
        <v>1414</v>
      </c>
      <c r="R1146" s="99" t="s">
        <v>1415</v>
      </c>
      <c r="S1146" s="99" t="s">
        <v>10247</v>
      </c>
      <c r="T1146" s="99" t="s">
        <v>1416</v>
      </c>
      <c r="U1146" s="99">
        <v>16</v>
      </c>
      <c r="V1146" s="100" t="str">
        <f>VLOOKUP(D1146,TIPOLOGIA!A:F,5,0)</f>
        <v>LEJANA</v>
      </c>
      <c r="W1146" s="100" t="str">
        <f>VLOOKUP(D1146,TIPOLOGIA!A:F,6,0)</f>
        <v>TERRESTRE</v>
      </c>
      <c r="X1146" s="99" t="s">
        <v>1532</v>
      </c>
      <c r="Y1146" s="99">
        <v>1</v>
      </c>
      <c r="Z1146" s="102">
        <f>IF(T1146="SOPORTE_TELEFÓNICO",'TARIFAS 2025'!$B$14,IF(V1146="PRINCIPAL",'TARIFAS 2025'!$B$11,IF(V1146="INTERMEDIA",'TARIFAS 2025'!$C$11,IF(V1146="LEJANA",'TARIFAS 2025'!$D$11))))</f>
        <v>40250</v>
      </c>
      <c r="AA1146" s="102">
        <f t="shared" si="18"/>
        <v>40250</v>
      </c>
      <c r="AB1146" s="91"/>
      <c r="AC1146" s="91"/>
      <c r="AD1146" s="91"/>
      <c r="AE1146" s="91"/>
      <c r="AF1146" s="91"/>
      <c r="AG1146" s="91"/>
      <c r="AH1146" s="91"/>
      <c r="AI1146" s="91"/>
      <c r="AJ1146" s="91"/>
      <c r="AK1146" s="91"/>
      <c r="AL1146" s="91"/>
      <c r="AM1146" s="91"/>
      <c r="AN1146" s="91"/>
      <c r="AO1146" s="91"/>
      <c r="AP1146" s="91"/>
      <c r="AQ1146" s="91"/>
      <c r="AR1146" s="91"/>
      <c r="AS1146" s="91"/>
      <c r="AT1146" s="91"/>
      <c r="AU1146" s="91"/>
      <c r="AV1146" s="91"/>
      <c r="AW1146" s="91"/>
      <c r="AX1146" s="91"/>
      <c r="AY1146" s="91"/>
      <c r="AZ1146" s="91"/>
      <c r="BA1146" s="91"/>
      <c r="BB1146" s="91"/>
      <c r="BC1146" s="91"/>
      <c r="BD1146" s="91"/>
      <c r="BE1146" s="91"/>
      <c r="BF1146" s="91"/>
      <c r="BG1146" s="91"/>
    </row>
    <row r="1147" spans="1:59" ht="15.6" x14ac:dyDescent="0.3">
      <c r="A1147" s="99" t="s">
        <v>71</v>
      </c>
      <c r="B1147" s="100" t="str">
        <f>VLOOKUP(A1147,'CENTROS DE COSTOS'!A:D,2,0)</f>
        <v>0036-0004</v>
      </c>
      <c r="C1147" s="100" t="str">
        <f>VLOOKUP(A1147,'CENTROS DE COSTOS'!A:D,3,0)</f>
        <v>Wompi Centro</v>
      </c>
      <c r="D1147" s="99">
        <v>25322</v>
      </c>
      <c r="E1147" s="99">
        <v>3124605</v>
      </c>
      <c r="F1147" s="99">
        <v>68888</v>
      </c>
      <c r="G1147" s="100" t="s">
        <v>33</v>
      </c>
      <c r="H1147" s="99" t="s">
        <v>618</v>
      </c>
      <c r="I1147" s="99" t="s">
        <v>660</v>
      </c>
      <c r="J1147" s="99" t="s">
        <v>2191</v>
      </c>
      <c r="K1147" s="100" t="s">
        <v>1170</v>
      </c>
      <c r="L1147" s="99" t="s">
        <v>8177</v>
      </c>
      <c r="M1147" s="101">
        <v>46002.333333333343</v>
      </c>
      <c r="N1147" s="101">
        <v>46007.413888888892</v>
      </c>
      <c r="O1147" s="100" t="s">
        <v>35</v>
      </c>
      <c r="P1147" s="100" t="s">
        <v>35</v>
      </c>
      <c r="Q1147" s="99" t="s">
        <v>1414</v>
      </c>
      <c r="R1147" s="99" t="s">
        <v>1415</v>
      </c>
      <c r="S1147" s="99" t="s">
        <v>10248</v>
      </c>
      <c r="T1147" s="99" t="s">
        <v>1416</v>
      </c>
      <c r="U1147" s="99">
        <v>32</v>
      </c>
      <c r="V1147" s="100" t="str">
        <f>VLOOKUP(D1147,TIPOLOGIA!A:F,5,0)</f>
        <v>INTERMEDIA</v>
      </c>
      <c r="W1147" s="100" t="str">
        <f>VLOOKUP(D1147,TIPOLOGIA!A:F,6,0)</f>
        <v>TERRESTRE</v>
      </c>
      <c r="X1147" s="99" t="s">
        <v>1464</v>
      </c>
      <c r="Y1147" s="99">
        <v>1</v>
      </c>
      <c r="Z1147" s="102">
        <f>IF(T1147="SOPORTE_TELEFÓNICO",'TARIFAS 2025'!$B$14,IF(V1147="PRINCIPAL",'TARIFAS 2025'!$B$11,IF(V1147="INTERMEDIA",'TARIFAS 2025'!$C$11,IF(V1147="LEJANA",'TARIFAS 2025'!$D$11))))</f>
        <v>36351</v>
      </c>
      <c r="AA1147" s="102">
        <f t="shared" si="18"/>
        <v>36351</v>
      </c>
      <c r="AB1147" s="91"/>
      <c r="AC1147" s="91"/>
      <c r="AD1147" s="91"/>
      <c r="AE1147" s="91"/>
      <c r="AF1147" s="91"/>
      <c r="AG1147" s="91"/>
      <c r="AH1147" s="91"/>
      <c r="AI1147" s="91"/>
      <c r="AJ1147" s="91"/>
      <c r="AK1147" s="91"/>
      <c r="AL1147" s="91"/>
      <c r="AM1147" s="91"/>
      <c r="AN1147" s="91"/>
      <c r="AO1147" s="91"/>
      <c r="AP1147" s="91"/>
      <c r="AQ1147" s="91"/>
      <c r="AR1147" s="91"/>
      <c r="AS1147" s="91"/>
      <c r="AT1147" s="91"/>
      <c r="AU1147" s="91"/>
      <c r="AV1147" s="91"/>
      <c r="AW1147" s="91"/>
      <c r="AX1147" s="91"/>
      <c r="AY1147" s="91"/>
      <c r="AZ1147" s="91"/>
      <c r="BA1147" s="91"/>
      <c r="BB1147" s="91"/>
      <c r="BC1147" s="91"/>
      <c r="BD1147" s="91"/>
      <c r="BE1147" s="91"/>
      <c r="BF1147" s="91"/>
      <c r="BG1147" s="91"/>
    </row>
    <row r="1148" spans="1:59" ht="15.6" x14ac:dyDescent="0.3">
      <c r="A1148" s="99" t="s">
        <v>90</v>
      </c>
      <c r="B1148" s="100" t="str">
        <f>VLOOKUP(A1148,'CENTROS DE COSTOS'!A:D,2,0)</f>
        <v>0036-0006</v>
      </c>
      <c r="C1148" s="100" t="str">
        <f>VLOOKUP(A1148,'CENTROS DE COSTOS'!A:D,3,0)</f>
        <v>Wompi Oriente</v>
      </c>
      <c r="D1148" s="99">
        <v>18610</v>
      </c>
      <c r="E1148" s="99">
        <v>3125421</v>
      </c>
      <c r="F1148" s="99">
        <v>34343</v>
      </c>
      <c r="G1148" s="100" t="s">
        <v>33</v>
      </c>
      <c r="H1148" s="99" t="s">
        <v>466</v>
      </c>
      <c r="I1148" s="99" t="s">
        <v>476</v>
      </c>
      <c r="J1148" s="99" t="s">
        <v>6540</v>
      </c>
      <c r="K1148" s="100" t="s">
        <v>1170</v>
      </c>
      <c r="L1148" s="99" t="s">
        <v>8178</v>
      </c>
      <c r="M1148" s="101">
        <v>46002.364583333343</v>
      </c>
      <c r="N1148" s="101">
        <v>46007.414583333331</v>
      </c>
      <c r="O1148" s="100" t="s">
        <v>35</v>
      </c>
      <c r="P1148" s="100" t="s">
        <v>35</v>
      </c>
      <c r="Q1148" s="99" t="s">
        <v>1414</v>
      </c>
      <c r="R1148" s="99" t="s">
        <v>1415</v>
      </c>
      <c r="S1148" s="99" t="s">
        <v>10249</v>
      </c>
      <c r="T1148" s="99" t="s">
        <v>1416</v>
      </c>
      <c r="U1148" s="99">
        <v>48</v>
      </c>
      <c r="V1148" s="100" t="str">
        <f>VLOOKUP(D1148,TIPOLOGIA!A:F,5,0)</f>
        <v>LEJANA</v>
      </c>
      <c r="W1148" s="100" t="str">
        <f>VLOOKUP(D1148,TIPOLOGIA!A:F,6,0)</f>
        <v>TERRESTRE</v>
      </c>
      <c r="X1148" s="99" t="s">
        <v>11196</v>
      </c>
      <c r="Y1148" s="99">
        <v>1</v>
      </c>
      <c r="Z1148" s="102">
        <f>IF(T1148="SOPORTE_TELEFÓNICO",'TARIFAS 2025'!$B$14,IF(V1148="PRINCIPAL",'TARIFAS 2025'!$B$11,IF(V1148="INTERMEDIA",'TARIFAS 2025'!$C$11,IF(V1148="LEJANA",'TARIFAS 2025'!$D$11))))</f>
        <v>40250</v>
      </c>
      <c r="AA1148" s="102">
        <f t="shared" si="18"/>
        <v>40250</v>
      </c>
      <c r="AB1148" s="91"/>
      <c r="AC1148" s="91"/>
      <c r="AD1148" s="91"/>
      <c r="AE1148" s="91"/>
      <c r="AF1148" s="91"/>
      <c r="AG1148" s="91"/>
      <c r="AH1148" s="91"/>
      <c r="AI1148" s="91"/>
      <c r="AJ1148" s="91"/>
      <c r="AK1148" s="91"/>
      <c r="AL1148" s="91"/>
      <c r="AM1148" s="91"/>
      <c r="AN1148" s="91"/>
      <c r="AO1148" s="91"/>
      <c r="AP1148" s="91"/>
      <c r="AQ1148" s="91"/>
      <c r="AR1148" s="91"/>
      <c r="AS1148" s="91"/>
      <c r="AT1148" s="91"/>
      <c r="AU1148" s="91"/>
      <c r="AV1148" s="91"/>
      <c r="AW1148" s="91"/>
      <c r="AX1148" s="91"/>
      <c r="AY1148" s="91"/>
      <c r="AZ1148" s="91"/>
      <c r="BA1148" s="91"/>
      <c r="BB1148" s="91"/>
      <c r="BC1148" s="91"/>
      <c r="BD1148" s="91"/>
      <c r="BE1148" s="91"/>
      <c r="BF1148" s="91"/>
      <c r="BG1148" s="91"/>
    </row>
    <row r="1149" spans="1:59" ht="15.6" x14ac:dyDescent="0.3">
      <c r="A1149" s="99" t="s">
        <v>98</v>
      </c>
      <c r="B1149" s="100" t="str">
        <f>VLOOKUP(A1149,'CENTROS DE COSTOS'!A:D,2,0)</f>
        <v>0036-0006</v>
      </c>
      <c r="C1149" s="100" t="str">
        <f>VLOOKUP(A1149,'CENTROS DE COSTOS'!A:D,3,0)</f>
        <v>Wompi Oriente</v>
      </c>
      <c r="D1149" s="99">
        <v>50313</v>
      </c>
      <c r="E1149" s="99">
        <v>3125510</v>
      </c>
      <c r="F1149" s="99">
        <v>54881</v>
      </c>
      <c r="G1149" s="100" t="s">
        <v>33</v>
      </c>
      <c r="H1149" s="99" t="s">
        <v>814</v>
      </c>
      <c r="I1149" s="99" t="s">
        <v>129</v>
      </c>
      <c r="J1149" s="99" t="s">
        <v>2193</v>
      </c>
      <c r="K1149" s="100" t="s">
        <v>1170</v>
      </c>
      <c r="L1149" s="99" t="s">
        <v>8179</v>
      </c>
      <c r="M1149" s="101">
        <v>46002.370138888888</v>
      </c>
      <c r="N1149" s="101">
        <v>46007.415277777778</v>
      </c>
      <c r="O1149" s="100" t="s">
        <v>35</v>
      </c>
      <c r="P1149" s="100" t="s">
        <v>35</v>
      </c>
      <c r="Q1149" s="99" t="s">
        <v>1414</v>
      </c>
      <c r="R1149" s="99" t="s">
        <v>1415</v>
      </c>
      <c r="S1149" s="99" t="s">
        <v>10250</v>
      </c>
      <c r="T1149" s="99" t="s">
        <v>1416</v>
      </c>
      <c r="U1149" s="99">
        <v>64</v>
      </c>
      <c r="V1149" s="100" t="str">
        <f>VLOOKUP(D1149,TIPOLOGIA!A:F,5,0)</f>
        <v>INTERMEDIA</v>
      </c>
      <c r="W1149" s="100" t="str">
        <f>VLOOKUP(D1149,TIPOLOGIA!A:F,6,0)</f>
        <v>TERRESTRE</v>
      </c>
      <c r="X1149" s="99" t="s">
        <v>11196</v>
      </c>
      <c r="Y1149" s="99">
        <v>1</v>
      </c>
      <c r="Z1149" s="102">
        <f>IF(T1149="SOPORTE_TELEFÓNICO",'TARIFAS 2025'!$B$14,IF(V1149="PRINCIPAL",'TARIFAS 2025'!$B$11,IF(V1149="INTERMEDIA",'TARIFAS 2025'!$C$11,IF(V1149="LEJANA",'TARIFAS 2025'!$D$11))))</f>
        <v>36351</v>
      </c>
      <c r="AA1149" s="102">
        <f t="shared" si="18"/>
        <v>36351</v>
      </c>
      <c r="AB1149" s="91"/>
      <c r="AC1149" s="91"/>
      <c r="AD1149" s="91"/>
      <c r="AE1149" s="91"/>
      <c r="AF1149" s="91"/>
      <c r="AG1149" s="91"/>
      <c r="AH1149" s="91"/>
      <c r="AI1149" s="91"/>
      <c r="AJ1149" s="91"/>
      <c r="AK1149" s="91"/>
      <c r="AL1149" s="91"/>
      <c r="AM1149" s="91"/>
      <c r="AN1149" s="91"/>
      <c r="AO1149" s="91"/>
      <c r="AP1149" s="91"/>
      <c r="AQ1149" s="91"/>
      <c r="AR1149" s="91"/>
      <c r="AS1149" s="91"/>
      <c r="AT1149" s="91"/>
      <c r="AU1149" s="91"/>
      <c r="AV1149" s="91"/>
      <c r="AW1149" s="91"/>
      <c r="AX1149" s="91"/>
      <c r="AY1149" s="91"/>
      <c r="AZ1149" s="91"/>
      <c r="BA1149" s="91"/>
      <c r="BB1149" s="91"/>
      <c r="BC1149" s="91"/>
      <c r="BD1149" s="91"/>
      <c r="BE1149" s="91"/>
      <c r="BF1149" s="91"/>
      <c r="BG1149" s="91"/>
    </row>
    <row r="1150" spans="1:59" ht="15.6" x14ac:dyDescent="0.3">
      <c r="A1150" s="99" t="s">
        <v>77</v>
      </c>
      <c r="B1150" s="100" t="str">
        <f>VLOOKUP(A1150,'CENTROS DE COSTOS'!A:D,2,0)</f>
        <v>0036-0003</v>
      </c>
      <c r="C1150" s="100" t="str">
        <f>VLOOKUP(A1150,'CENTROS DE COSTOS'!A:D,3,0)</f>
        <v>Wompi Suroccidente</v>
      </c>
      <c r="D1150" s="99">
        <v>76130</v>
      </c>
      <c r="E1150" s="99">
        <v>3126865</v>
      </c>
      <c r="F1150" s="99">
        <v>69986</v>
      </c>
      <c r="G1150" s="100" t="s">
        <v>33</v>
      </c>
      <c r="H1150" s="99" t="s">
        <v>1101</v>
      </c>
      <c r="I1150" s="99" t="s">
        <v>252</v>
      </c>
      <c r="J1150" s="99" t="s">
        <v>6541</v>
      </c>
      <c r="K1150" s="100" t="s">
        <v>1170</v>
      </c>
      <c r="L1150" s="99" t="s">
        <v>8180</v>
      </c>
      <c r="M1150" s="101">
        <v>46002.461805555547</v>
      </c>
      <c r="N1150" s="101">
        <v>46007.415972222218</v>
      </c>
      <c r="O1150" s="100" t="s">
        <v>35</v>
      </c>
      <c r="P1150" s="100" t="s">
        <v>35</v>
      </c>
      <c r="Q1150" s="99" t="s">
        <v>1414</v>
      </c>
      <c r="R1150" s="99" t="s">
        <v>1415</v>
      </c>
      <c r="S1150" s="99" t="s">
        <v>10251</v>
      </c>
      <c r="T1150" s="99" t="s">
        <v>1416</v>
      </c>
      <c r="U1150" s="99">
        <v>64</v>
      </c>
      <c r="V1150" s="100" t="str">
        <f>VLOOKUP(D1150,TIPOLOGIA!A:F,5,0)</f>
        <v>INTERMEDIA</v>
      </c>
      <c r="W1150" s="100" t="str">
        <f>VLOOKUP(D1150,TIPOLOGIA!A:F,6,0)</f>
        <v>TERRESTRE</v>
      </c>
      <c r="X1150" s="99" t="s">
        <v>1532</v>
      </c>
      <c r="Y1150" s="99">
        <v>1</v>
      </c>
      <c r="Z1150" s="102">
        <f>IF(T1150="SOPORTE_TELEFÓNICO",'TARIFAS 2025'!$B$14,IF(V1150="PRINCIPAL",'TARIFAS 2025'!$B$11,IF(V1150="INTERMEDIA",'TARIFAS 2025'!$C$11,IF(V1150="LEJANA",'TARIFAS 2025'!$D$11))))</f>
        <v>36351</v>
      </c>
      <c r="AA1150" s="102">
        <f t="shared" si="18"/>
        <v>36351</v>
      </c>
      <c r="AB1150" s="91"/>
      <c r="AC1150" s="91"/>
      <c r="AD1150" s="91"/>
      <c r="AE1150" s="91"/>
      <c r="AF1150" s="91"/>
      <c r="AG1150" s="91"/>
      <c r="AH1150" s="91"/>
      <c r="AI1150" s="91"/>
      <c r="AJ1150" s="91"/>
      <c r="AK1150" s="91"/>
      <c r="AL1150" s="91"/>
      <c r="AM1150" s="91"/>
      <c r="AN1150" s="91"/>
      <c r="AO1150" s="91"/>
      <c r="AP1150" s="91"/>
      <c r="AQ1150" s="91"/>
      <c r="AR1150" s="91"/>
      <c r="AS1150" s="91"/>
      <c r="AT1150" s="91"/>
      <c r="AU1150" s="91"/>
      <c r="AV1150" s="91"/>
      <c r="AW1150" s="91"/>
      <c r="AX1150" s="91"/>
      <c r="AY1150" s="91"/>
      <c r="AZ1150" s="91"/>
      <c r="BA1150" s="91"/>
      <c r="BB1150" s="91"/>
      <c r="BC1150" s="91"/>
      <c r="BD1150" s="91"/>
      <c r="BE1150" s="91"/>
      <c r="BF1150" s="91"/>
      <c r="BG1150" s="91"/>
    </row>
    <row r="1151" spans="1:59" ht="15.6" x14ac:dyDescent="0.3">
      <c r="A1151" s="99" t="s">
        <v>97</v>
      </c>
      <c r="B1151" s="100" t="str">
        <f>VLOOKUP(A1151,'CENTROS DE COSTOS'!A:D,2,0)</f>
        <v>0036-0001</v>
      </c>
      <c r="C1151" s="100" t="str">
        <f>VLOOKUP(A1151,'CENTROS DE COSTOS'!A:D,3,0)</f>
        <v>Wompi Costa</v>
      </c>
      <c r="D1151" s="99">
        <v>20550</v>
      </c>
      <c r="E1151" s="99">
        <v>3127037</v>
      </c>
      <c r="F1151" s="99">
        <v>81415</v>
      </c>
      <c r="G1151" s="100" t="s">
        <v>33</v>
      </c>
      <c r="H1151" s="99" t="s">
        <v>536</v>
      </c>
      <c r="I1151" s="99" t="s">
        <v>554</v>
      </c>
      <c r="J1151" s="99" t="s">
        <v>6542</v>
      </c>
      <c r="K1151" s="100" t="s">
        <v>1170</v>
      </c>
      <c r="L1151" s="99" t="s">
        <v>8181</v>
      </c>
      <c r="M1151" s="101">
        <v>46002.480555555558</v>
      </c>
      <c r="N1151" s="101">
        <v>46007.416666666657</v>
      </c>
      <c r="O1151" s="100" t="s">
        <v>35</v>
      </c>
      <c r="P1151" s="100" t="s">
        <v>35</v>
      </c>
      <c r="Q1151" s="99" t="s">
        <v>1414</v>
      </c>
      <c r="R1151" s="99" t="s">
        <v>1415</v>
      </c>
      <c r="S1151" s="99" t="s">
        <v>10252</v>
      </c>
      <c r="T1151" s="99" t="s">
        <v>1416</v>
      </c>
      <c r="U1151" s="99">
        <v>8</v>
      </c>
      <c r="V1151" s="100" t="str">
        <f>VLOOKUP(D1151,TIPOLOGIA!A:F,5,0)</f>
        <v>LEJANA</v>
      </c>
      <c r="W1151" s="100" t="str">
        <f>VLOOKUP(D1151,TIPOLOGIA!A:F,6,0)</f>
        <v>TERRESTRE</v>
      </c>
      <c r="X1151" s="99" t="s">
        <v>2257</v>
      </c>
      <c r="Y1151" s="99">
        <v>1</v>
      </c>
      <c r="Z1151" s="102">
        <f>IF(T1151="SOPORTE_TELEFÓNICO",'TARIFAS 2025'!$B$14,IF(V1151="PRINCIPAL",'TARIFAS 2025'!$B$11,IF(V1151="INTERMEDIA",'TARIFAS 2025'!$C$11,IF(V1151="LEJANA",'TARIFAS 2025'!$D$11))))</f>
        <v>40250</v>
      </c>
      <c r="AA1151" s="102">
        <f t="shared" si="18"/>
        <v>40250</v>
      </c>
      <c r="AB1151" s="91"/>
      <c r="AC1151" s="91"/>
      <c r="AD1151" s="91"/>
      <c r="AE1151" s="91"/>
      <c r="AF1151" s="91"/>
      <c r="AG1151" s="91"/>
      <c r="AH1151" s="91"/>
      <c r="AI1151" s="91"/>
      <c r="AJ1151" s="91"/>
      <c r="AK1151" s="91"/>
      <c r="AL1151" s="91"/>
      <c r="AM1151" s="91"/>
      <c r="AN1151" s="91"/>
      <c r="AO1151" s="91"/>
      <c r="AP1151" s="91"/>
      <c r="AQ1151" s="91"/>
      <c r="AR1151" s="91"/>
      <c r="AS1151" s="91"/>
      <c r="AT1151" s="91"/>
      <c r="AU1151" s="91"/>
      <c r="AV1151" s="91"/>
      <c r="AW1151" s="91"/>
      <c r="AX1151" s="91"/>
      <c r="AY1151" s="91"/>
      <c r="AZ1151" s="91"/>
      <c r="BA1151" s="91"/>
      <c r="BB1151" s="91"/>
      <c r="BC1151" s="91"/>
      <c r="BD1151" s="91"/>
      <c r="BE1151" s="91"/>
      <c r="BF1151" s="91"/>
      <c r="BG1151" s="91"/>
    </row>
    <row r="1152" spans="1:59" ht="15.6" x14ac:dyDescent="0.3">
      <c r="A1152" s="99" t="s">
        <v>74</v>
      </c>
      <c r="B1152" s="100" t="str">
        <f>VLOOKUP(A1152,'CENTROS DE COSTOS'!A:D,2,0)</f>
        <v>0036-0007</v>
      </c>
      <c r="C1152" s="100" t="str">
        <f>VLOOKUP(A1152,'CENTROS DE COSTOS'!A:D,3,0)</f>
        <v>Wompi Santander</v>
      </c>
      <c r="D1152" s="99">
        <v>68689</v>
      </c>
      <c r="E1152" s="99">
        <v>3127661</v>
      </c>
      <c r="F1152" s="99">
        <v>48790</v>
      </c>
      <c r="G1152" s="100" t="s">
        <v>33</v>
      </c>
      <c r="H1152" s="99" t="s">
        <v>963</v>
      </c>
      <c r="I1152" s="99" t="s">
        <v>1023</v>
      </c>
      <c r="J1152" s="99" t="s">
        <v>6543</v>
      </c>
      <c r="K1152" s="100" t="s">
        <v>1170</v>
      </c>
      <c r="L1152" s="99" t="s">
        <v>8182</v>
      </c>
      <c r="M1152" s="101">
        <v>46002.542361111111</v>
      </c>
      <c r="N1152" s="101">
        <v>46007.418055555558</v>
      </c>
      <c r="O1152" s="100" t="s">
        <v>35</v>
      </c>
      <c r="P1152" s="100" t="s">
        <v>35</v>
      </c>
      <c r="Q1152" s="99" t="s">
        <v>1414</v>
      </c>
      <c r="R1152" s="99" t="s">
        <v>1415</v>
      </c>
      <c r="S1152" s="99" t="s">
        <v>10253</v>
      </c>
      <c r="T1152" s="99" t="s">
        <v>1416</v>
      </c>
      <c r="U1152" s="99">
        <v>16</v>
      </c>
      <c r="V1152" s="100" t="str">
        <f>VLOOKUP(D1152,TIPOLOGIA!A:F,5,0)</f>
        <v>LEJANA</v>
      </c>
      <c r="W1152" s="100" t="str">
        <f>VLOOKUP(D1152,TIPOLOGIA!A:F,6,0)</f>
        <v>TERRESTRE</v>
      </c>
      <c r="X1152" s="99" t="s">
        <v>2255</v>
      </c>
      <c r="Y1152" s="99">
        <v>1</v>
      </c>
      <c r="Z1152" s="102">
        <f>IF(T1152="SOPORTE_TELEFÓNICO",'TARIFAS 2025'!$B$14,IF(V1152="PRINCIPAL",'TARIFAS 2025'!$B$11,IF(V1152="INTERMEDIA",'TARIFAS 2025'!$C$11,IF(V1152="LEJANA",'TARIFAS 2025'!$D$11))))</f>
        <v>40250</v>
      </c>
      <c r="AA1152" s="102">
        <f t="shared" si="18"/>
        <v>40250</v>
      </c>
      <c r="AB1152" s="91"/>
      <c r="AC1152" s="91"/>
      <c r="AD1152" s="91"/>
      <c r="AE1152" s="91"/>
      <c r="AF1152" s="91"/>
      <c r="AG1152" s="91"/>
      <c r="AH1152" s="91"/>
      <c r="AI1152" s="91"/>
      <c r="AJ1152" s="91"/>
      <c r="AK1152" s="91"/>
      <c r="AL1152" s="91"/>
      <c r="AM1152" s="91"/>
      <c r="AN1152" s="91"/>
      <c r="AO1152" s="91"/>
      <c r="AP1152" s="91"/>
      <c r="AQ1152" s="91"/>
      <c r="AR1152" s="91"/>
      <c r="AS1152" s="91"/>
      <c r="AT1152" s="91"/>
      <c r="AU1152" s="91"/>
      <c r="AV1152" s="91"/>
      <c r="AW1152" s="91"/>
      <c r="AX1152" s="91"/>
      <c r="AY1152" s="91"/>
      <c r="AZ1152" s="91"/>
      <c r="BA1152" s="91"/>
      <c r="BB1152" s="91"/>
      <c r="BC1152" s="91"/>
      <c r="BD1152" s="91"/>
      <c r="BE1152" s="91"/>
      <c r="BF1152" s="91"/>
      <c r="BG1152" s="91"/>
    </row>
    <row r="1153" spans="1:27" x14ac:dyDescent="0.3">
      <c r="A1153" s="99" t="s">
        <v>77</v>
      </c>
      <c r="B1153" s="100" t="str">
        <f>VLOOKUP(A1153,'CENTROS DE COSTOS'!A:D,2,0)</f>
        <v>0036-0003</v>
      </c>
      <c r="C1153" s="100" t="str">
        <f>VLOOKUP(A1153,'CENTROS DE COSTOS'!A:D,3,0)</f>
        <v>Wompi Suroccidente</v>
      </c>
      <c r="D1153" s="99">
        <v>19807</v>
      </c>
      <c r="E1153" s="99">
        <v>3129145</v>
      </c>
      <c r="F1153" s="99">
        <v>21723</v>
      </c>
      <c r="G1153" s="100" t="s">
        <v>33</v>
      </c>
      <c r="H1153" s="99" t="s">
        <v>498</v>
      </c>
      <c r="I1153" s="99" t="s">
        <v>530</v>
      </c>
      <c r="J1153" s="99" t="s">
        <v>2084</v>
      </c>
      <c r="K1153" s="100" t="s">
        <v>1170</v>
      </c>
      <c r="L1153" s="99" t="s">
        <v>8183</v>
      </c>
      <c r="M1153" s="101">
        <v>46002.668749999997</v>
      </c>
      <c r="N1153" s="101">
        <v>46007.418749999997</v>
      </c>
      <c r="O1153" s="100" t="s">
        <v>35</v>
      </c>
      <c r="P1153" s="100" t="s">
        <v>35</v>
      </c>
      <c r="Q1153" s="99" t="s">
        <v>1414</v>
      </c>
      <c r="R1153" s="99" t="s">
        <v>1415</v>
      </c>
      <c r="S1153" s="99" t="s">
        <v>10254</v>
      </c>
      <c r="T1153" s="99" t="s">
        <v>1416</v>
      </c>
      <c r="U1153" s="99">
        <v>64</v>
      </c>
      <c r="V1153" s="100" t="str">
        <f>VLOOKUP(D1153,TIPOLOGIA!A:F,5,0)</f>
        <v>LEJANA</v>
      </c>
      <c r="W1153" s="100" t="str">
        <f>VLOOKUP(D1153,TIPOLOGIA!A:F,6,0)</f>
        <v>TERRESTRE</v>
      </c>
      <c r="X1153" s="99" t="s">
        <v>1464</v>
      </c>
      <c r="Y1153" s="99">
        <v>1</v>
      </c>
      <c r="Z1153" s="102">
        <f>IF(T1153="SOPORTE_TELEFÓNICO",'TARIFAS 2025'!$B$14,IF(V1153="PRINCIPAL",'TARIFAS 2025'!$B$11,IF(V1153="INTERMEDIA",'TARIFAS 2025'!$C$11,IF(V1153="LEJANA",'TARIFAS 2025'!$D$11))))</f>
        <v>40250</v>
      </c>
      <c r="AA1153" s="102">
        <f t="shared" si="18"/>
        <v>40250</v>
      </c>
    </row>
    <row r="1154" spans="1:27" x14ac:dyDescent="0.3">
      <c r="A1154" s="99" t="s">
        <v>86</v>
      </c>
      <c r="B1154" s="100" t="str">
        <f>VLOOKUP(A1154,'CENTROS DE COSTOS'!A:D,2,0)</f>
        <v>0036-0002</v>
      </c>
      <c r="C1154" s="100" t="str">
        <f>VLOOKUP(A1154,'CENTROS DE COSTOS'!A:D,3,0)</f>
        <v>Wompi Eje Cafetero</v>
      </c>
      <c r="D1154" s="99">
        <v>17001</v>
      </c>
      <c r="E1154" s="99">
        <v>3117641</v>
      </c>
      <c r="F1154" s="99">
        <v>63078</v>
      </c>
      <c r="G1154" s="100" t="s">
        <v>33</v>
      </c>
      <c r="H1154" s="99" t="s">
        <v>126</v>
      </c>
      <c r="I1154" s="99" t="s">
        <v>86</v>
      </c>
      <c r="J1154" s="99" t="s">
        <v>6544</v>
      </c>
      <c r="K1154" s="100" t="s">
        <v>1170</v>
      </c>
      <c r="L1154" s="99" t="s">
        <v>8184</v>
      </c>
      <c r="M1154" s="101">
        <v>46000.651388888888</v>
      </c>
      <c r="N1154" s="101">
        <v>46007.423611111109</v>
      </c>
      <c r="O1154" s="100" t="s">
        <v>35</v>
      </c>
      <c r="P1154" s="100" t="s">
        <v>35</v>
      </c>
      <c r="Q1154" s="99" t="s">
        <v>1414</v>
      </c>
      <c r="R1154" s="99" t="s">
        <v>1415</v>
      </c>
      <c r="S1154" s="99" t="s">
        <v>10255</v>
      </c>
      <c r="T1154" s="99" t="s">
        <v>1172</v>
      </c>
      <c r="U1154" s="99">
        <v>32</v>
      </c>
      <c r="V1154" s="100" t="str">
        <f>VLOOKUP(D1154,TIPOLOGIA!A:F,5,0)</f>
        <v>PRINCIPAL</v>
      </c>
      <c r="W1154" s="100" t="str">
        <f>VLOOKUP(D1154,TIPOLOGIA!A:F,6,0)</f>
        <v>TERRESTRE</v>
      </c>
      <c r="X1154" s="99" t="s">
        <v>1207</v>
      </c>
      <c r="Y1154" s="99">
        <v>1</v>
      </c>
      <c r="Z1154" s="102">
        <f>IF(T1154="SOPORTE_TELEFÓNICO",'TARIFAS 2025'!$B$14,IF(V1154="PRINCIPAL",'TARIFAS 2025'!$B$11,IF(V1154="INTERMEDIA",'TARIFAS 2025'!$C$11,IF(V1154="LEJANA",'TARIFAS 2025'!$D$11))))</f>
        <v>31419</v>
      </c>
      <c r="AA1154" s="102">
        <f t="shared" ref="AA1154:AA1217" si="19">Z1154*Y1154</f>
        <v>31419</v>
      </c>
    </row>
    <row r="1155" spans="1:27" x14ac:dyDescent="0.3">
      <c r="A1155" s="99" t="s">
        <v>77</v>
      </c>
      <c r="B1155" s="100" t="str">
        <f>VLOOKUP(A1155,'CENTROS DE COSTOS'!A:D,2,0)</f>
        <v>0036-0003</v>
      </c>
      <c r="C1155" s="100" t="str">
        <f>VLOOKUP(A1155,'CENTROS DE COSTOS'!A:D,3,0)</f>
        <v>Wompi Suroccidente</v>
      </c>
      <c r="D1155" s="99">
        <v>76892</v>
      </c>
      <c r="E1155" s="99">
        <v>3132248</v>
      </c>
      <c r="F1155" s="99">
        <v>79592</v>
      </c>
      <c r="G1155" s="100" t="s">
        <v>33</v>
      </c>
      <c r="H1155" s="99" t="s">
        <v>1101</v>
      </c>
      <c r="I1155" s="99" t="s">
        <v>1134</v>
      </c>
      <c r="J1155" s="99" t="s">
        <v>6545</v>
      </c>
      <c r="K1155" s="100" t="s">
        <v>1170</v>
      </c>
      <c r="L1155" s="99" t="s">
        <v>8185</v>
      </c>
      <c r="M1155" s="101">
        <v>46003.513194444437</v>
      </c>
      <c r="N1155" s="101">
        <v>46007.424305555563</v>
      </c>
      <c r="O1155" s="100" t="s">
        <v>35</v>
      </c>
      <c r="P1155" s="100" t="s">
        <v>35</v>
      </c>
      <c r="Q1155" s="99" t="s">
        <v>1414</v>
      </c>
      <c r="R1155" s="99" t="s">
        <v>1415</v>
      </c>
      <c r="S1155" s="99" t="s">
        <v>10256</v>
      </c>
      <c r="T1155" s="99" t="s">
        <v>1172</v>
      </c>
      <c r="U1155" s="99">
        <v>24</v>
      </c>
      <c r="V1155" s="100" t="str">
        <f>VLOOKUP(D1155,TIPOLOGIA!A:F,5,0)</f>
        <v>PRINCIPAL</v>
      </c>
      <c r="W1155" s="100" t="str">
        <f>VLOOKUP(D1155,TIPOLOGIA!A:F,6,0)</f>
        <v>TERRESTRE</v>
      </c>
      <c r="X1155" s="99" t="s">
        <v>1856</v>
      </c>
      <c r="Y1155" s="99">
        <v>1</v>
      </c>
      <c r="Z1155" s="102">
        <f>IF(T1155="SOPORTE_TELEFÓNICO",'TARIFAS 2025'!$B$14,IF(V1155="PRINCIPAL",'TARIFAS 2025'!$B$11,IF(V1155="INTERMEDIA",'TARIFAS 2025'!$C$11,IF(V1155="LEJANA",'TARIFAS 2025'!$D$11))))</f>
        <v>31419</v>
      </c>
      <c r="AA1155" s="102">
        <f t="shared" si="19"/>
        <v>31419</v>
      </c>
    </row>
    <row r="1156" spans="1:27" x14ac:dyDescent="0.3">
      <c r="A1156" s="99" t="s">
        <v>92</v>
      </c>
      <c r="B1156" s="100" t="str">
        <f>VLOOKUP(A1156,'CENTROS DE COSTOS'!A:D,2,0)</f>
        <v>0036-0002</v>
      </c>
      <c r="C1156" s="100" t="str">
        <f>VLOOKUP(A1156,'CENTROS DE COSTOS'!A:D,3,0)</f>
        <v>Wompi Eje Cafetero</v>
      </c>
      <c r="D1156" s="99">
        <v>63001</v>
      </c>
      <c r="E1156" s="99">
        <v>3138653</v>
      </c>
      <c r="F1156" s="99">
        <v>74596</v>
      </c>
      <c r="G1156" s="100" t="s">
        <v>33</v>
      </c>
      <c r="H1156" s="99" t="s">
        <v>939</v>
      </c>
      <c r="I1156" s="99" t="s">
        <v>122</v>
      </c>
      <c r="J1156" s="99" t="s">
        <v>6546</v>
      </c>
      <c r="K1156" s="100" t="s">
        <v>1170</v>
      </c>
      <c r="L1156" s="99" t="s">
        <v>8186</v>
      </c>
      <c r="M1156" s="101">
        <v>46006.530555555553</v>
      </c>
      <c r="N1156" s="101">
        <v>46007.425000000003</v>
      </c>
      <c r="O1156" s="100" t="s">
        <v>35</v>
      </c>
      <c r="P1156" s="100" t="s">
        <v>35</v>
      </c>
      <c r="Q1156" s="99" t="s">
        <v>1414</v>
      </c>
      <c r="R1156" s="99" t="s">
        <v>1415</v>
      </c>
      <c r="S1156" s="99" t="s">
        <v>10257</v>
      </c>
      <c r="T1156" s="99" t="s">
        <v>1172</v>
      </c>
      <c r="U1156" s="99">
        <v>24</v>
      </c>
      <c r="V1156" s="100" t="str">
        <f>VLOOKUP(D1156,TIPOLOGIA!A:F,5,0)</f>
        <v>INTERMEDIA</v>
      </c>
      <c r="W1156" s="100" t="str">
        <f>VLOOKUP(D1156,TIPOLOGIA!A:F,6,0)</f>
        <v>TERRESTRE</v>
      </c>
      <c r="X1156" s="99" t="s">
        <v>1231</v>
      </c>
      <c r="Y1156" s="99">
        <v>1</v>
      </c>
      <c r="Z1156" s="102">
        <f>IF(T1156="SOPORTE_TELEFÓNICO",'TARIFAS 2025'!$B$14,IF(V1156="PRINCIPAL",'TARIFAS 2025'!$B$11,IF(V1156="INTERMEDIA",'TARIFAS 2025'!$C$11,IF(V1156="LEJANA",'TARIFAS 2025'!$D$11))))</f>
        <v>36351</v>
      </c>
      <c r="AA1156" s="102">
        <f t="shared" si="19"/>
        <v>36351</v>
      </c>
    </row>
    <row r="1157" spans="1:27" x14ac:dyDescent="0.3">
      <c r="A1157" s="99" t="s">
        <v>71</v>
      </c>
      <c r="B1157" s="100" t="str">
        <f>VLOOKUP(A1157,'CENTROS DE COSTOS'!A:D,2,0)</f>
        <v>0036-0004</v>
      </c>
      <c r="C1157" s="100" t="str">
        <f>VLOOKUP(A1157,'CENTROS DE COSTOS'!A:D,3,0)</f>
        <v>Wompi Centro</v>
      </c>
      <c r="D1157" s="99">
        <v>11001</v>
      </c>
      <c r="E1157" s="99">
        <v>3134755</v>
      </c>
      <c r="F1157" s="99">
        <v>63727</v>
      </c>
      <c r="G1157" s="100" t="s">
        <v>33</v>
      </c>
      <c r="H1157" s="99" t="s">
        <v>618</v>
      </c>
      <c r="I1157" s="99" t="s">
        <v>71</v>
      </c>
      <c r="J1157" s="99" t="s">
        <v>2135</v>
      </c>
      <c r="K1157" s="100" t="s">
        <v>1170</v>
      </c>
      <c r="L1157" s="99" t="s">
        <v>8187</v>
      </c>
      <c r="M1157" s="101">
        <v>46006.333333333343</v>
      </c>
      <c r="N1157" s="101">
        <v>46007.425694444442</v>
      </c>
      <c r="O1157" s="100" t="s">
        <v>35</v>
      </c>
      <c r="P1157" s="100" t="s">
        <v>35</v>
      </c>
      <c r="Q1157" s="99" t="s">
        <v>1414</v>
      </c>
      <c r="R1157" s="99" t="s">
        <v>1415</v>
      </c>
      <c r="S1157" s="99" t="s">
        <v>10258</v>
      </c>
      <c r="T1157" s="99" t="s">
        <v>1172</v>
      </c>
      <c r="U1157" s="99">
        <v>24</v>
      </c>
      <c r="V1157" s="100" t="str">
        <f>VLOOKUP(D1157,TIPOLOGIA!A:F,5,0)</f>
        <v>PRINCIPAL</v>
      </c>
      <c r="W1157" s="100" t="str">
        <f>VLOOKUP(D1157,TIPOLOGIA!A:F,6,0)</f>
        <v>TERRESTRE</v>
      </c>
      <c r="X1157" s="99" t="s">
        <v>1225</v>
      </c>
      <c r="Y1157" s="99">
        <v>1</v>
      </c>
      <c r="Z1157" s="102">
        <f>IF(T1157="SOPORTE_TELEFÓNICO",'TARIFAS 2025'!$B$14,IF(V1157="PRINCIPAL",'TARIFAS 2025'!$B$11,IF(V1157="INTERMEDIA",'TARIFAS 2025'!$C$11,IF(V1157="LEJANA",'TARIFAS 2025'!$D$11))))</f>
        <v>31419</v>
      </c>
      <c r="AA1157" s="102">
        <f t="shared" si="19"/>
        <v>31419</v>
      </c>
    </row>
    <row r="1158" spans="1:27" x14ac:dyDescent="0.3">
      <c r="A1158" s="99" t="s">
        <v>81</v>
      </c>
      <c r="B1158" s="100" t="str">
        <f>VLOOKUP(A1158,'CENTROS DE COSTOS'!A:D,2,0)</f>
        <v>0036-0007</v>
      </c>
      <c r="C1158" s="100" t="str">
        <f>VLOOKUP(A1158,'CENTROS DE COSTOS'!A:D,3,0)</f>
        <v>Wompi Santander</v>
      </c>
      <c r="D1158" s="99">
        <v>54001</v>
      </c>
      <c r="E1158" s="99">
        <v>3135795</v>
      </c>
      <c r="F1158" s="99">
        <v>67822</v>
      </c>
      <c r="G1158" s="100" t="s">
        <v>33</v>
      </c>
      <c r="H1158" s="99" t="s">
        <v>891</v>
      </c>
      <c r="I1158" s="99" t="s">
        <v>81</v>
      </c>
      <c r="J1158" s="99" t="s">
        <v>6547</v>
      </c>
      <c r="K1158" s="100" t="s">
        <v>1170</v>
      </c>
      <c r="L1158" s="99" t="s">
        <v>8188</v>
      </c>
      <c r="M1158" s="101">
        <v>46006.361805555563</v>
      </c>
      <c r="N1158" s="101">
        <v>46007.427083333343</v>
      </c>
      <c r="O1158" s="100" t="s">
        <v>35</v>
      </c>
      <c r="P1158" s="100" t="s">
        <v>35</v>
      </c>
      <c r="Q1158" s="99" t="s">
        <v>1414</v>
      </c>
      <c r="R1158" s="99" t="s">
        <v>1415</v>
      </c>
      <c r="S1158" s="99" t="s">
        <v>10259</v>
      </c>
      <c r="T1158" s="99" t="s">
        <v>1172</v>
      </c>
      <c r="U1158" s="99">
        <v>32</v>
      </c>
      <c r="V1158" s="100" t="str">
        <f>VLOOKUP(D1158,TIPOLOGIA!A:F,5,0)</f>
        <v>PRINCIPAL</v>
      </c>
      <c r="W1158" s="100" t="str">
        <f>VLOOKUP(D1158,TIPOLOGIA!A:F,6,0)</f>
        <v>TERRESTRE</v>
      </c>
      <c r="X1158" s="99" t="s">
        <v>1205</v>
      </c>
      <c r="Y1158" s="99">
        <v>1</v>
      </c>
      <c r="Z1158" s="102">
        <f>IF(T1158="SOPORTE_TELEFÓNICO",'TARIFAS 2025'!$B$14,IF(V1158="PRINCIPAL",'TARIFAS 2025'!$B$11,IF(V1158="INTERMEDIA",'TARIFAS 2025'!$C$11,IF(V1158="LEJANA",'TARIFAS 2025'!$D$11))))</f>
        <v>31419</v>
      </c>
      <c r="AA1158" s="102">
        <f t="shared" si="19"/>
        <v>31419</v>
      </c>
    </row>
    <row r="1159" spans="1:27" x14ac:dyDescent="0.3">
      <c r="A1159" s="99" t="s">
        <v>86</v>
      </c>
      <c r="B1159" s="100" t="str">
        <f>VLOOKUP(A1159,'CENTROS DE COSTOS'!A:D,2,0)</f>
        <v>0036-0002</v>
      </c>
      <c r="C1159" s="100" t="str">
        <f>VLOOKUP(A1159,'CENTROS DE COSTOS'!A:D,3,0)</f>
        <v>Wompi Eje Cafetero</v>
      </c>
      <c r="D1159" s="99">
        <v>17001</v>
      </c>
      <c r="E1159" s="99">
        <v>3130509</v>
      </c>
      <c r="F1159" s="99">
        <v>76599</v>
      </c>
      <c r="G1159" s="100" t="s">
        <v>33</v>
      </c>
      <c r="H1159" s="99" t="s">
        <v>126</v>
      </c>
      <c r="I1159" s="99" t="s">
        <v>86</v>
      </c>
      <c r="J1159" s="99" t="s">
        <v>6548</v>
      </c>
      <c r="K1159" s="100" t="s">
        <v>1170</v>
      </c>
      <c r="L1159" s="99" t="s">
        <v>8189</v>
      </c>
      <c r="M1159" s="101">
        <v>46003.345138888893</v>
      </c>
      <c r="N1159" s="101">
        <v>46007.428472222222</v>
      </c>
      <c r="O1159" s="100" t="s">
        <v>35</v>
      </c>
      <c r="P1159" s="100" t="s">
        <v>35</v>
      </c>
      <c r="Q1159" s="99" t="s">
        <v>1414</v>
      </c>
      <c r="R1159" s="99" t="s">
        <v>1415</v>
      </c>
      <c r="S1159" s="99" t="s">
        <v>10260</v>
      </c>
      <c r="T1159" s="99" t="s">
        <v>1172</v>
      </c>
      <c r="U1159" s="99">
        <v>32</v>
      </c>
      <c r="V1159" s="100" t="str">
        <f>VLOOKUP(D1159,TIPOLOGIA!A:F,5,0)</f>
        <v>PRINCIPAL</v>
      </c>
      <c r="W1159" s="100" t="str">
        <f>VLOOKUP(D1159,TIPOLOGIA!A:F,6,0)</f>
        <v>TERRESTRE</v>
      </c>
      <c r="X1159" s="99" t="s">
        <v>1207</v>
      </c>
      <c r="Y1159" s="99">
        <v>1</v>
      </c>
      <c r="Z1159" s="102">
        <f>IF(T1159="SOPORTE_TELEFÓNICO",'TARIFAS 2025'!$B$14,IF(V1159="PRINCIPAL",'TARIFAS 2025'!$B$11,IF(V1159="INTERMEDIA",'TARIFAS 2025'!$C$11,IF(V1159="LEJANA",'TARIFAS 2025'!$D$11))))</f>
        <v>31419</v>
      </c>
      <c r="AA1159" s="102">
        <f t="shared" si="19"/>
        <v>31419</v>
      </c>
    </row>
    <row r="1160" spans="1:27" x14ac:dyDescent="0.3">
      <c r="A1160" s="99" t="s">
        <v>74</v>
      </c>
      <c r="B1160" s="100" t="str">
        <f>VLOOKUP(A1160,'CENTROS DE COSTOS'!A:D,2,0)</f>
        <v>0036-0007</v>
      </c>
      <c r="C1160" s="100" t="str">
        <f>VLOOKUP(A1160,'CENTROS DE COSTOS'!A:D,3,0)</f>
        <v>Wompi Santander</v>
      </c>
      <c r="D1160" s="99">
        <v>68001</v>
      </c>
      <c r="E1160" s="99">
        <v>3138995</v>
      </c>
      <c r="F1160" s="99">
        <v>42055</v>
      </c>
      <c r="G1160" s="100" t="s">
        <v>33</v>
      </c>
      <c r="H1160" s="99" t="s">
        <v>963</v>
      </c>
      <c r="I1160" s="99" t="s">
        <v>74</v>
      </c>
      <c r="J1160" s="99" t="s">
        <v>6549</v>
      </c>
      <c r="K1160" s="100" t="s">
        <v>1170</v>
      </c>
      <c r="L1160" s="99" t="s">
        <v>8190</v>
      </c>
      <c r="M1160" s="101">
        <v>46006.598611111112</v>
      </c>
      <c r="N1160" s="101">
        <v>46007.446527777778</v>
      </c>
      <c r="O1160" s="100" t="s">
        <v>35</v>
      </c>
      <c r="P1160" s="100" t="s">
        <v>35</v>
      </c>
      <c r="Q1160" s="99" t="s">
        <v>1414</v>
      </c>
      <c r="R1160" s="99" t="s">
        <v>1415</v>
      </c>
      <c r="S1160" s="99" t="s">
        <v>10261</v>
      </c>
      <c r="T1160" s="99" t="s">
        <v>1172</v>
      </c>
      <c r="U1160" s="99">
        <v>40</v>
      </c>
      <c r="V1160" s="100" t="str">
        <f>VLOOKUP(D1160,TIPOLOGIA!A:F,5,0)</f>
        <v>PRINCIPAL</v>
      </c>
      <c r="W1160" s="100" t="str">
        <f>VLOOKUP(D1160,TIPOLOGIA!A:F,6,0)</f>
        <v>TERRESTRE</v>
      </c>
      <c r="X1160" s="99" t="s">
        <v>1192</v>
      </c>
      <c r="Y1160" s="99">
        <v>1</v>
      </c>
      <c r="Z1160" s="102">
        <f>IF(T1160="SOPORTE_TELEFÓNICO",'TARIFAS 2025'!$B$14,IF(V1160="PRINCIPAL",'TARIFAS 2025'!$B$11,IF(V1160="INTERMEDIA",'TARIFAS 2025'!$C$11,IF(V1160="LEJANA",'TARIFAS 2025'!$D$11))))</f>
        <v>31419</v>
      </c>
      <c r="AA1160" s="102">
        <f t="shared" si="19"/>
        <v>31419</v>
      </c>
    </row>
    <row r="1161" spans="1:27" x14ac:dyDescent="0.3">
      <c r="A1161" s="99" t="s">
        <v>71</v>
      </c>
      <c r="B1161" s="100" t="str">
        <f>VLOOKUP(A1161,'CENTROS DE COSTOS'!A:D,2,0)</f>
        <v>0036-0004</v>
      </c>
      <c r="C1161" s="100" t="str">
        <f>VLOOKUP(A1161,'CENTROS DE COSTOS'!A:D,3,0)</f>
        <v>Wompi Centro</v>
      </c>
      <c r="D1161" s="99">
        <v>25754</v>
      </c>
      <c r="E1161" s="99">
        <v>3140102</v>
      </c>
      <c r="F1161" s="99">
        <v>78568</v>
      </c>
      <c r="G1161" s="100" t="s">
        <v>33</v>
      </c>
      <c r="H1161" s="99" t="s">
        <v>618</v>
      </c>
      <c r="I1161" s="99" t="s">
        <v>698</v>
      </c>
      <c r="J1161" s="99" t="s">
        <v>2140</v>
      </c>
      <c r="K1161" s="100" t="s">
        <v>1170</v>
      </c>
      <c r="L1161" s="99" t="s">
        <v>8191</v>
      </c>
      <c r="M1161" s="101">
        <v>46006.656944444447</v>
      </c>
      <c r="N1161" s="101">
        <v>46007.447222222218</v>
      </c>
      <c r="O1161" s="100" t="s">
        <v>35</v>
      </c>
      <c r="P1161" s="100" t="s">
        <v>35</v>
      </c>
      <c r="Q1161" s="99" t="s">
        <v>1414</v>
      </c>
      <c r="R1161" s="99" t="s">
        <v>1415</v>
      </c>
      <c r="S1161" s="99" t="s">
        <v>10262</v>
      </c>
      <c r="T1161" s="99" t="s">
        <v>1172</v>
      </c>
      <c r="U1161" s="99">
        <v>16</v>
      </c>
      <c r="V1161" s="100" t="str">
        <f>VLOOKUP(D1161,TIPOLOGIA!A:F,5,0)</f>
        <v>PRINCIPAL</v>
      </c>
      <c r="W1161" s="100" t="str">
        <f>VLOOKUP(D1161,TIPOLOGIA!A:F,6,0)</f>
        <v>TERRESTRE</v>
      </c>
      <c r="X1161" s="99" t="s">
        <v>1197</v>
      </c>
      <c r="Y1161" s="99">
        <v>1</v>
      </c>
      <c r="Z1161" s="102">
        <f>IF(T1161="SOPORTE_TELEFÓNICO",'TARIFAS 2025'!$B$14,IF(V1161="PRINCIPAL",'TARIFAS 2025'!$B$11,IF(V1161="INTERMEDIA",'TARIFAS 2025'!$C$11,IF(V1161="LEJANA",'TARIFAS 2025'!$D$11))))</f>
        <v>31419</v>
      </c>
      <c r="AA1161" s="102">
        <f t="shared" si="19"/>
        <v>31419</v>
      </c>
    </row>
    <row r="1162" spans="1:27" x14ac:dyDescent="0.3">
      <c r="A1162" s="99" t="s">
        <v>86</v>
      </c>
      <c r="B1162" s="100" t="str">
        <f>VLOOKUP(A1162,'CENTROS DE COSTOS'!A:D,2,0)</f>
        <v>0036-0002</v>
      </c>
      <c r="C1162" s="100" t="str">
        <f>VLOOKUP(A1162,'CENTROS DE COSTOS'!A:D,3,0)</f>
        <v>Wompi Eje Cafetero</v>
      </c>
      <c r="D1162" s="99">
        <v>17001</v>
      </c>
      <c r="E1162" s="99">
        <v>3124417</v>
      </c>
      <c r="F1162" s="99">
        <v>68885</v>
      </c>
      <c r="G1162" s="100" t="s">
        <v>33</v>
      </c>
      <c r="H1162" s="99" t="s">
        <v>126</v>
      </c>
      <c r="I1162" s="99" t="s">
        <v>86</v>
      </c>
      <c r="J1162" s="99" t="s">
        <v>1376</v>
      </c>
      <c r="K1162" s="100" t="s">
        <v>1170</v>
      </c>
      <c r="L1162" s="99" t="s">
        <v>8192</v>
      </c>
      <c r="M1162" s="101">
        <v>46002.333333333343</v>
      </c>
      <c r="N1162" s="101">
        <v>46007.448611111111</v>
      </c>
      <c r="O1162" s="100" t="s">
        <v>35</v>
      </c>
      <c r="P1162" s="100" t="s">
        <v>35</v>
      </c>
      <c r="Q1162" s="99" t="s">
        <v>1414</v>
      </c>
      <c r="R1162" s="99" t="s">
        <v>1415</v>
      </c>
      <c r="S1162" s="99" t="s">
        <v>10263</v>
      </c>
      <c r="T1162" s="99" t="s">
        <v>1172</v>
      </c>
      <c r="U1162" s="99">
        <v>40</v>
      </c>
      <c r="V1162" s="100" t="str">
        <f>VLOOKUP(D1162,TIPOLOGIA!A:F,5,0)</f>
        <v>PRINCIPAL</v>
      </c>
      <c r="W1162" s="100" t="str">
        <f>VLOOKUP(D1162,TIPOLOGIA!A:F,6,0)</f>
        <v>TERRESTRE</v>
      </c>
      <c r="X1162" s="99" t="s">
        <v>1207</v>
      </c>
      <c r="Y1162" s="99">
        <v>1</v>
      </c>
      <c r="Z1162" s="102">
        <f>IF(T1162="SOPORTE_TELEFÓNICO",'TARIFAS 2025'!$B$14,IF(V1162="PRINCIPAL",'TARIFAS 2025'!$B$11,IF(V1162="INTERMEDIA",'TARIFAS 2025'!$C$11,IF(V1162="LEJANA",'TARIFAS 2025'!$D$11))))</f>
        <v>31419</v>
      </c>
      <c r="AA1162" s="102">
        <f t="shared" si="19"/>
        <v>31419</v>
      </c>
    </row>
    <row r="1163" spans="1:27" x14ac:dyDescent="0.3">
      <c r="A1163" s="99" t="s">
        <v>81</v>
      </c>
      <c r="B1163" s="100" t="str">
        <f>VLOOKUP(A1163,'CENTROS DE COSTOS'!A:D,2,0)</f>
        <v>0036-0007</v>
      </c>
      <c r="C1163" s="100" t="str">
        <f>VLOOKUP(A1163,'CENTROS DE COSTOS'!A:D,3,0)</f>
        <v>Wompi Santander</v>
      </c>
      <c r="D1163" s="99">
        <v>54001</v>
      </c>
      <c r="E1163" s="99">
        <v>3140444</v>
      </c>
      <c r="F1163" s="99">
        <v>39108</v>
      </c>
      <c r="G1163" s="100" t="s">
        <v>33</v>
      </c>
      <c r="H1163" s="99" t="s">
        <v>891</v>
      </c>
      <c r="I1163" s="99" t="s">
        <v>81</v>
      </c>
      <c r="J1163" s="99" t="s">
        <v>6550</v>
      </c>
      <c r="K1163" s="100" t="s">
        <v>1170</v>
      </c>
      <c r="L1163" s="99" t="s">
        <v>8193</v>
      </c>
      <c r="M1163" s="101">
        <v>46006.689583333333</v>
      </c>
      <c r="N1163" s="101">
        <v>46007.449305555558</v>
      </c>
      <c r="O1163" s="100" t="s">
        <v>35</v>
      </c>
      <c r="P1163" s="100" t="s">
        <v>35</v>
      </c>
      <c r="Q1163" s="99" t="s">
        <v>1414</v>
      </c>
      <c r="R1163" s="99" t="s">
        <v>1415</v>
      </c>
      <c r="S1163" s="99" t="s">
        <v>10264</v>
      </c>
      <c r="T1163" s="99" t="s">
        <v>1172</v>
      </c>
      <c r="U1163" s="99">
        <v>24</v>
      </c>
      <c r="V1163" s="100" t="str">
        <f>VLOOKUP(D1163,TIPOLOGIA!A:F,5,0)</f>
        <v>PRINCIPAL</v>
      </c>
      <c r="W1163" s="100" t="str">
        <f>VLOOKUP(D1163,TIPOLOGIA!A:F,6,0)</f>
        <v>TERRESTRE</v>
      </c>
      <c r="X1163" s="99" t="s">
        <v>1199</v>
      </c>
      <c r="Y1163" s="99">
        <v>1</v>
      </c>
      <c r="Z1163" s="102">
        <f>IF(T1163="SOPORTE_TELEFÓNICO",'TARIFAS 2025'!$B$14,IF(V1163="PRINCIPAL",'TARIFAS 2025'!$B$11,IF(V1163="INTERMEDIA",'TARIFAS 2025'!$C$11,IF(V1163="LEJANA",'TARIFAS 2025'!$D$11))))</f>
        <v>31419</v>
      </c>
      <c r="AA1163" s="102">
        <f t="shared" si="19"/>
        <v>31419</v>
      </c>
    </row>
    <row r="1164" spans="1:27" x14ac:dyDescent="0.3">
      <c r="A1164" s="99" t="s">
        <v>98</v>
      </c>
      <c r="B1164" s="100" t="str">
        <f>VLOOKUP(A1164,'CENTROS DE COSTOS'!A:D,2,0)</f>
        <v>0036-0006</v>
      </c>
      <c r="C1164" s="100" t="str">
        <f>VLOOKUP(A1164,'CENTROS DE COSTOS'!A:D,3,0)</f>
        <v>Wompi Oriente</v>
      </c>
      <c r="D1164" s="99">
        <v>50001</v>
      </c>
      <c r="E1164" s="99">
        <v>3140835</v>
      </c>
      <c r="F1164" s="99">
        <v>77376</v>
      </c>
      <c r="G1164" s="100" t="s">
        <v>33</v>
      </c>
      <c r="H1164" s="99" t="s">
        <v>814</v>
      </c>
      <c r="I1164" s="99" t="s">
        <v>98</v>
      </c>
      <c r="J1164" s="99" t="s">
        <v>6551</v>
      </c>
      <c r="K1164" s="100" t="s">
        <v>1170</v>
      </c>
      <c r="L1164" s="99" t="s">
        <v>8194</v>
      </c>
      <c r="M1164" s="101">
        <v>46007.333333333343</v>
      </c>
      <c r="N1164" s="101">
        <v>46007.451388888891</v>
      </c>
      <c r="O1164" s="100" t="s">
        <v>35</v>
      </c>
      <c r="P1164" s="100" t="s">
        <v>35</v>
      </c>
      <c r="Q1164" s="99" t="s">
        <v>1414</v>
      </c>
      <c r="R1164" s="99" t="s">
        <v>1415</v>
      </c>
      <c r="S1164" s="99" t="s">
        <v>10265</v>
      </c>
      <c r="T1164" s="99" t="s">
        <v>1172</v>
      </c>
      <c r="U1164" s="99">
        <v>24</v>
      </c>
      <c r="V1164" s="100" t="str">
        <f>VLOOKUP(D1164,TIPOLOGIA!A:F,5,0)</f>
        <v>PRINCIPAL</v>
      </c>
      <c r="W1164" s="100" t="str">
        <f>VLOOKUP(D1164,TIPOLOGIA!A:F,6,0)</f>
        <v>TERRESTRE</v>
      </c>
      <c r="X1164" s="99" t="s">
        <v>1352</v>
      </c>
      <c r="Y1164" s="99">
        <v>1</v>
      </c>
      <c r="Z1164" s="102">
        <f>IF(T1164="SOPORTE_TELEFÓNICO",'TARIFAS 2025'!$B$14,IF(V1164="PRINCIPAL",'TARIFAS 2025'!$B$11,IF(V1164="INTERMEDIA",'TARIFAS 2025'!$C$11,IF(V1164="LEJANA",'TARIFAS 2025'!$D$11))))</f>
        <v>31419</v>
      </c>
      <c r="AA1164" s="102">
        <f t="shared" si="19"/>
        <v>31419</v>
      </c>
    </row>
    <row r="1165" spans="1:27" x14ac:dyDescent="0.3">
      <c r="A1165" s="99" t="s">
        <v>88</v>
      </c>
      <c r="B1165" s="100" t="str">
        <f>VLOOKUP(A1165,'CENTROS DE COSTOS'!A:D,2,0)</f>
        <v>0036-0005</v>
      </c>
      <c r="C1165" s="100" t="str">
        <f>VLOOKUP(A1165,'CENTROS DE COSTOS'!A:D,3,0)</f>
        <v>Wompi Noroccidente</v>
      </c>
      <c r="D1165" s="99">
        <v>5308</v>
      </c>
      <c r="E1165" s="99">
        <v>3114700</v>
      </c>
      <c r="F1165" s="99">
        <v>27120</v>
      </c>
      <c r="G1165" s="100" t="s">
        <v>33</v>
      </c>
      <c r="H1165" s="99" t="s">
        <v>120</v>
      </c>
      <c r="I1165" s="99" t="s">
        <v>184</v>
      </c>
      <c r="J1165" s="99" t="s">
        <v>6552</v>
      </c>
      <c r="K1165" s="100" t="s">
        <v>1170</v>
      </c>
      <c r="L1165" s="99" t="s">
        <v>8195</v>
      </c>
      <c r="M1165" s="101">
        <v>46000.426388888889</v>
      </c>
      <c r="N1165" s="101">
        <v>46007.480555555558</v>
      </c>
      <c r="O1165" s="100" t="s">
        <v>35</v>
      </c>
      <c r="P1165" s="100" t="s">
        <v>35</v>
      </c>
      <c r="Q1165" s="99" t="s">
        <v>1414</v>
      </c>
      <c r="R1165" s="99" t="s">
        <v>1415</v>
      </c>
      <c r="S1165" s="99" t="s">
        <v>10266</v>
      </c>
      <c r="T1165" s="99" t="s">
        <v>9140</v>
      </c>
      <c r="U1165" s="99">
        <v>64</v>
      </c>
      <c r="V1165" s="100" t="str">
        <f>VLOOKUP(D1165,TIPOLOGIA!A:F,5,0)</f>
        <v>PRINCIPAL</v>
      </c>
      <c r="W1165" s="100" t="str">
        <f>VLOOKUP(D1165,TIPOLOGIA!A:F,6,0)</f>
        <v>TERRESTRE</v>
      </c>
      <c r="X1165" s="99" t="s">
        <v>1220</v>
      </c>
      <c r="Y1165" s="99">
        <v>1</v>
      </c>
      <c r="Z1165" s="102">
        <f>IF(T1165="SOPORTE_TELEFÓNICO",'TARIFAS 2025'!$B$14,IF(V1165="PRINCIPAL",'TARIFAS 2025'!$B$11,IF(V1165="INTERMEDIA",'TARIFAS 2025'!$C$11,IF(V1165="LEJANA",'TARIFAS 2025'!$D$11))))</f>
        <v>31419</v>
      </c>
      <c r="AA1165" s="102">
        <f t="shared" si="19"/>
        <v>31419</v>
      </c>
    </row>
    <row r="1166" spans="1:27" x14ac:dyDescent="0.3">
      <c r="A1166" s="99" t="s">
        <v>71</v>
      </c>
      <c r="B1166" s="100" t="str">
        <f>VLOOKUP(A1166,'CENTROS DE COSTOS'!A:D,2,0)</f>
        <v>0036-0004</v>
      </c>
      <c r="C1166" s="100" t="str">
        <f>VLOOKUP(A1166,'CENTROS DE COSTOS'!A:D,3,0)</f>
        <v>Wompi Centro</v>
      </c>
      <c r="D1166" s="99">
        <v>11001</v>
      </c>
      <c r="E1166" s="99">
        <v>3131496</v>
      </c>
      <c r="F1166" s="99">
        <v>24922</v>
      </c>
      <c r="G1166" s="100" t="s">
        <v>33</v>
      </c>
      <c r="H1166" s="99" t="s">
        <v>618</v>
      </c>
      <c r="I1166" s="99" t="s">
        <v>71</v>
      </c>
      <c r="J1166" s="99" t="s">
        <v>1914</v>
      </c>
      <c r="K1166" s="100" t="s">
        <v>1170</v>
      </c>
      <c r="L1166" s="99" t="s">
        <v>8196</v>
      </c>
      <c r="M1166" s="101">
        <v>46003.459027777782</v>
      </c>
      <c r="N1166" s="101">
        <v>46007.48333333333</v>
      </c>
      <c r="O1166" s="100" t="s">
        <v>35</v>
      </c>
      <c r="P1166" s="100" t="s">
        <v>35</v>
      </c>
      <c r="Q1166" s="99" t="s">
        <v>1414</v>
      </c>
      <c r="R1166" s="99" t="s">
        <v>1415</v>
      </c>
      <c r="S1166" s="99" t="s">
        <v>10267</v>
      </c>
      <c r="T1166" s="99" t="s">
        <v>1172</v>
      </c>
      <c r="U1166" s="99">
        <v>32</v>
      </c>
      <c r="V1166" s="100" t="str">
        <f>VLOOKUP(D1166,TIPOLOGIA!A:F,5,0)</f>
        <v>PRINCIPAL</v>
      </c>
      <c r="W1166" s="100" t="str">
        <f>VLOOKUP(D1166,TIPOLOGIA!A:F,6,0)</f>
        <v>TERRESTRE</v>
      </c>
      <c r="X1166" s="99" t="s">
        <v>1197</v>
      </c>
      <c r="Y1166" s="99">
        <v>1</v>
      </c>
      <c r="Z1166" s="102">
        <f>IF(T1166="SOPORTE_TELEFÓNICO",'TARIFAS 2025'!$B$14,IF(V1166="PRINCIPAL",'TARIFAS 2025'!$B$11,IF(V1166="INTERMEDIA",'TARIFAS 2025'!$C$11,IF(V1166="LEJANA",'TARIFAS 2025'!$D$11))))</f>
        <v>31419</v>
      </c>
      <c r="AA1166" s="102">
        <f t="shared" si="19"/>
        <v>31419</v>
      </c>
    </row>
    <row r="1167" spans="1:27" x14ac:dyDescent="0.3">
      <c r="A1167" s="99" t="s">
        <v>80</v>
      </c>
      <c r="B1167" s="100" t="str">
        <f>VLOOKUP(A1167,'CENTROS DE COSTOS'!A:D,2,0)</f>
        <v>0036-0001</v>
      </c>
      <c r="C1167" s="100" t="str">
        <f>VLOOKUP(A1167,'CENTROS DE COSTOS'!A:D,3,0)</f>
        <v>Wompi Costa</v>
      </c>
      <c r="D1167" s="99">
        <v>13001</v>
      </c>
      <c r="E1167" s="99">
        <v>3135318</v>
      </c>
      <c r="F1167" s="99">
        <v>77596</v>
      </c>
      <c r="G1167" s="100" t="s">
        <v>33</v>
      </c>
      <c r="H1167" s="99" t="s">
        <v>275</v>
      </c>
      <c r="I1167" s="99" t="s">
        <v>80</v>
      </c>
      <c r="J1167" s="99" t="s">
        <v>1885</v>
      </c>
      <c r="K1167" s="100" t="s">
        <v>1170</v>
      </c>
      <c r="L1167" s="99" t="s">
        <v>8197</v>
      </c>
      <c r="M1167" s="101">
        <v>46006.333333333343</v>
      </c>
      <c r="N1167" s="101">
        <v>46007.48541666667</v>
      </c>
      <c r="O1167" s="100" t="s">
        <v>35</v>
      </c>
      <c r="P1167" s="100" t="s">
        <v>35</v>
      </c>
      <c r="Q1167" s="99" t="s">
        <v>1414</v>
      </c>
      <c r="R1167" s="99" t="s">
        <v>1415</v>
      </c>
      <c r="S1167" s="99" t="s">
        <v>10268</v>
      </c>
      <c r="T1167" s="99" t="s">
        <v>1172</v>
      </c>
      <c r="U1167" s="99">
        <v>64</v>
      </c>
      <c r="V1167" s="100" t="str">
        <f>VLOOKUP(D1167,TIPOLOGIA!A:F,5,0)</f>
        <v>PRINCIPAL</v>
      </c>
      <c r="W1167" s="100" t="str">
        <f>VLOOKUP(D1167,TIPOLOGIA!A:F,6,0)</f>
        <v>TERRESTRE</v>
      </c>
      <c r="X1167" s="99" t="s">
        <v>1228</v>
      </c>
      <c r="Y1167" s="99">
        <v>1</v>
      </c>
      <c r="Z1167" s="102">
        <f>IF(T1167="SOPORTE_TELEFÓNICO",'TARIFAS 2025'!$B$14,IF(V1167="PRINCIPAL",'TARIFAS 2025'!$B$11,IF(V1167="INTERMEDIA",'TARIFAS 2025'!$C$11,IF(V1167="LEJANA",'TARIFAS 2025'!$D$11))))</f>
        <v>31419</v>
      </c>
      <c r="AA1167" s="102">
        <f t="shared" si="19"/>
        <v>31419</v>
      </c>
    </row>
    <row r="1168" spans="1:27" x14ac:dyDescent="0.3">
      <c r="A1168" s="99" t="s">
        <v>77</v>
      </c>
      <c r="B1168" s="100" t="str">
        <f>VLOOKUP(A1168,'CENTROS DE COSTOS'!A:D,2,0)</f>
        <v>0036-0003</v>
      </c>
      <c r="C1168" s="100" t="str">
        <f>VLOOKUP(A1168,'CENTROS DE COSTOS'!A:D,3,0)</f>
        <v>Wompi Suroccidente</v>
      </c>
      <c r="D1168" s="99">
        <v>76001</v>
      </c>
      <c r="E1168" s="99">
        <v>3139001</v>
      </c>
      <c r="F1168" s="99">
        <v>56867</v>
      </c>
      <c r="G1168" s="100" t="s">
        <v>33</v>
      </c>
      <c r="H1168" s="99" t="s">
        <v>1101</v>
      </c>
      <c r="I1168" s="99" t="s">
        <v>77</v>
      </c>
      <c r="J1168" s="99" t="s">
        <v>3760</v>
      </c>
      <c r="K1168" s="100" t="s">
        <v>1170</v>
      </c>
      <c r="L1168" s="99" t="s">
        <v>8198</v>
      </c>
      <c r="M1168" s="101">
        <v>46006.573611111111</v>
      </c>
      <c r="N1168" s="101">
        <v>46007.488194444442</v>
      </c>
      <c r="O1168" s="100" t="s">
        <v>35</v>
      </c>
      <c r="P1168" s="100" t="s">
        <v>35</v>
      </c>
      <c r="Q1168" s="99" t="s">
        <v>1414</v>
      </c>
      <c r="R1168" s="99" t="s">
        <v>1415</v>
      </c>
      <c r="S1168" s="99" t="s">
        <v>10269</v>
      </c>
      <c r="T1168" s="99" t="s">
        <v>1172</v>
      </c>
      <c r="U1168" s="99">
        <v>64</v>
      </c>
      <c r="V1168" s="100" t="str">
        <f>VLOOKUP(D1168,TIPOLOGIA!A:F,5,0)</f>
        <v>PRINCIPAL</v>
      </c>
      <c r="W1168" s="100" t="str">
        <f>VLOOKUP(D1168,TIPOLOGIA!A:F,6,0)</f>
        <v>TERRESTRE</v>
      </c>
      <c r="X1168" s="99" t="s">
        <v>1260</v>
      </c>
      <c r="Y1168" s="99">
        <v>1</v>
      </c>
      <c r="Z1168" s="102">
        <f>IF(T1168="SOPORTE_TELEFÓNICO",'TARIFAS 2025'!$B$14,IF(V1168="PRINCIPAL",'TARIFAS 2025'!$B$11,IF(V1168="INTERMEDIA",'TARIFAS 2025'!$C$11,IF(V1168="LEJANA",'TARIFAS 2025'!$D$11))))</f>
        <v>31419</v>
      </c>
      <c r="AA1168" s="102">
        <f t="shared" si="19"/>
        <v>31419</v>
      </c>
    </row>
    <row r="1169" spans="1:27" x14ac:dyDescent="0.3">
      <c r="A1169" s="99" t="s">
        <v>96</v>
      </c>
      <c r="B1169" s="100" t="str">
        <f>VLOOKUP(A1169,'CENTROS DE COSTOS'!A:D,2,0)</f>
        <v>0036-0007</v>
      </c>
      <c r="C1169" s="100" t="str">
        <f>VLOOKUP(A1169,'CENTROS DE COSTOS'!A:D,3,0)</f>
        <v>Wompi Santander</v>
      </c>
      <c r="D1169" s="99">
        <v>15755</v>
      </c>
      <c r="E1169" s="99">
        <v>3117304</v>
      </c>
      <c r="F1169" s="99">
        <v>63430</v>
      </c>
      <c r="G1169" s="100" t="s">
        <v>33</v>
      </c>
      <c r="H1169" s="99" t="s">
        <v>322</v>
      </c>
      <c r="I1169" s="99" t="s">
        <v>411</v>
      </c>
      <c r="J1169" s="99" t="s">
        <v>6553</v>
      </c>
      <c r="K1169" s="100" t="s">
        <v>1170</v>
      </c>
      <c r="L1169" s="99" t="s">
        <v>8199</v>
      </c>
      <c r="M1169" s="101">
        <v>46000.620833333327</v>
      </c>
      <c r="N1169" s="101">
        <v>46007.488194444442</v>
      </c>
      <c r="O1169" s="100" t="s">
        <v>35</v>
      </c>
      <c r="P1169" s="100" t="s">
        <v>35</v>
      </c>
      <c r="Q1169" s="99" t="s">
        <v>1414</v>
      </c>
      <c r="R1169" s="99" t="s">
        <v>1415</v>
      </c>
      <c r="S1169" s="99" t="s">
        <v>10270</v>
      </c>
      <c r="T1169" s="99" t="s">
        <v>1416</v>
      </c>
      <c r="U1169" s="99">
        <v>24</v>
      </c>
      <c r="V1169" s="100" t="str">
        <f>VLOOKUP(D1169,TIPOLOGIA!A:F,5,0)</f>
        <v>LEJANA</v>
      </c>
      <c r="W1169" s="100" t="str">
        <f>VLOOKUP(D1169,TIPOLOGIA!A:F,6,0)</f>
        <v>TERRESTRE</v>
      </c>
      <c r="X1169" s="99" t="s">
        <v>1464</v>
      </c>
      <c r="Y1169" s="99">
        <v>1</v>
      </c>
      <c r="Z1169" s="102">
        <f>IF(T1169="SOPORTE_TELEFÓNICO",'TARIFAS 2025'!$B$14,IF(V1169="PRINCIPAL",'TARIFAS 2025'!$B$11,IF(V1169="INTERMEDIA",'TARIFAS 2025'!$C$11,IF(V1169="LEJANA",'TARIFAS 2025'!$D$11))))</f>
        <v>40250</v>
      </c>
      <c r="AA1169" s="102">
        <f t="shared" si="19"/>
        <v>40250</v>
      </c>
    </row>
    <row r="1170" spans="1:27" x14ac:dyDescent="0.3">
      <c r="A1170" s="99" t="s">
        <v>71</v>
      </c>
      <c r="B1170" s="100" t="str">
        <f>VLOOKUP(A1170,'CENTROS DE COSTOS'!A:D,2,0)</f>
        <v>0036-0004</v>
      </c>
      <c r="C1170" s="100" t="str">
        <f>VLOOKUP(A1170,'CENTROS DE COSTOS'!A:D,3,0)</f>
        <v>Wompi Centro</v>
      </c>
      <c r="D1170" s="99">
        <v>25754</v>
      </c>
      <c r="E1170" s="99">
        <v>3139966</v>
      </c>
      <c r="F1170" s="99">
        <v>68734</v>
      </c>
      <c r="G1170" s="100" t="s">
        <v>33</v>
      </c>
      <c r="H1170" s="99" t="s">
        <v>618</v>
      </c>
      <c r="I1170" s="99" t="s">
        <v>698</v>
      </c>
      <c r="J1170" s="99" t="s">
        <v>6554</v>
      </c>
      <c r="K1170" s="100" t="s">
        <v>1170</v>
      </c>
      <c r="L1170" s="99" t="s">
        <v>8200</v>
      </c>
      <c r="M1170" s="101">
        <v>46006.659722222219</v>
      </c>
      <c r="N1170" s="101">
        <v>46007.488888888889</v>
      </c>
      <c r="O1170" s="100" t="s">
        <v>35</v>
      </c>
      <c r="P1170" s="100" t="s">
        <v>35</v>
      </c>
      <c r="Q1170" s="99" t="s">
        <v>1414</v>
      </c>
      <c r="R1170" s="99" t="s">
        <v>1415</v>
      </c>
      <c r="S1170" s="99" t="s">
        <v>10271</v>
      </c>
      <c r="T1170" s="99" t="s">
        <v>1172</v>
      </c>
      <c r="U1170" s="99">
        <v>32</v>
      </c>
      <c r="V1170" s="100" t="str">
        <f>VLOOKUP(D1170,TIPOLOGIA!A:F,5,0)</f>
        <v>PRINCIPAL</v>
      </c>
      <c r="W1170" s="100" t="str">
        <f>VLOOKUP(D1170,TIPOLOGIA!A:F,6,0)</f>
        <v>TERRESTRE</v>
      </c>
      <c r="X1170" s="99" t="s">
        <v>1197</v>
      </c>
      <c r="Y1170" s="99">
        <v>1</v>
      </c>
      <c r="Z1170" s="102">
        <f>IF(T1170="SOPORTE_TELEFÓNICO",'TARIFAS 2025'!$B$14,IF(V1170="PRINCIPAL",'TARIFAS 2025'!$B$11,IF(V1170="INTERMEDIA",'TARIFAS 2025'!$C$11,IF(V1170="LEJANA",'TARIFAS 2025'!$D$11))))</f>
        <v>31419</v>
      </c>
      <c r="AA1170" s="102">
        <f t="shared" si="19"/>
        <v>31419</v>
      </c>
    </row>
    <row r="1171" spans="1:27" x14ac:dyDescent="0.3">
      <c r="A1171" s="99" t="s">
        <v>92</v>
      </c>
      <c r="B1171" s="100" t="str">
        <f>VLOOKUP(A1171,'CENTROS DE COSTOS'!A:D,2,0)</f>
        <v>0036-0002</v>
      </c>
      <c r="C1171" s="100" t="str">
        <f>VLOOKUP(A1171,'CENTROS DE COSTOS'!A:D,3,0)</f>
        <v>Wompi Eje Cafetero</v>
      </c>
      <c r="D1171" s="99">
        <v>63130</v>
      </c>
      <c r="E1171" s="99">
        <v>3111254</v>
      </c>
      <c r="F1171" s="99">
        <v>57391</v>
      </c>
      <c r="G1171" s="100" t="s">
        <v>33</v>
      </c>
      <c r="H1171" s="99" t="s">
        <v>939</v>
      </c>
      <c r="I1171" s="99" t="s">
        <v>940</v>
      </c>
      <c r="J1171" s="99" t="s">
        <v>6555</v>
      </c>
      <c r="K1171" s="100" t="s">
        <v>1170</v>
      </c>
      <c r="L1171" s="99" t="s">
        <v>8201</v>
      </c>
      <c r="M1171" s="101">
        <v>46000.333333333343</v>
      </c>
      <c r="N1171" s="101">
        <v>46007.498611111107</v>
      </c>
      <c r="O1171" s="100" t="s">
        <v>35</v>
      </c>
      <c r="P1171" s="100" t="s">
        <v>35</v>
      </c>
      <c r="Q1171" s="99" t="s">
        <v>1414</v>
      </c>
      <c r="R1171" s="99" t="s">
        <v>1415</v>
      </c>
      <c r="S1171" s="99" t="s">
        <v>10272</v>
      </c>
      <c r="T1171" s="99" t="s">
        <v>1416</v>
      </c>
      <c r="U1171" s="99">
        <v>64</v>
      </c>
      <c r="V1171" s="100" t="str">
        <f>VLOOKUP(D1171,TIPOLOGIA!A:F,5,0)</f>
        <v>INTERMEDIA</v>
      </c>
      <c r="W1171" s="100" t="str">
        <f>VLOOKUP(D1171,TIPOLOGIA!A:F,6,0)</f>
        <v>TERRESTRE</v>
      </c>
      <c r="X1171" s="99" t="s">
        <v>1464</v>
      </c>
      <c r="Y1171" s="99">
        <v>1</v>
      </c>
      <c r="Z1171" s="102">
        <f>IF(T1171="SOPORTE_TELEFÓNICO",'TARIFAS 2025'!$B$14,IF(V1171="PRINCIPAL",'TARIFAS 2025'!$B$11,IF(V1171="INTERMEDIA",'TARIFAS 2025'!$C$11,IF(V1171="LEJANA",'TARIFAS 2025'!$D$11))))</f>
        <v>36351</v>
      </c>
      <c r="AA1171" s="102">
        <f t="shared" si="19"/>
        <v>36351</v>
      </c>
    </row>
    <row r="1172" spans="1:27" x14ac:dyDescent="0.3">
      <c r="A1172" s="99" t="s">
        <v>94</v>
      </c>
      <c r="B1172" s="100" t="str">
        <f>VLOOKUP(A1172,'CENTROS DE COSTOS'!A:D,2,0)</f>
        <v>0036-0001</v>
      </c>
      <c r="C1172" s="100" t="str">
        <f>VLOOKUP(A1172,'CENTROS DE COSTOS'!A:D,3,0)</f>
        <v>Wompi Costa</v>
      </c>
      <c r="D1172" s="99">
        <v>47001</v>
      </c>
      <c r="E1172" s="99">
        <v>3136260</v>
      </c>
      <c r="F1172" s="99">
        <v>75414</v>
      </c>
      <c r="G1172" s="100" t="s">
        <v>33</v>
      </c>
      <c r="H1172" s="99" t="s">
        <v>787</v>
      </c>
      <c r="I1172" s="99" t="s">
        <v>94</v>
      </c>
      <c r="J1172" s="99" t="s">
        <v>6556</v>
      </c>
      <c r="K1172" s="100" t="s">
        <v>1170</v>
      </c>
      <c r="L1172" s="99" t="s">
        <v>8202</v>
      </c>
      <c r="M1172" s="101">
        <v>46006.37777777778</v>
      </c>
      <c r="N1172" s="101">
        <v>46007.498611111107</v>
      </c>
      <c r="O1172" s="100" t="s">
        <v>35</v>
      </c>
      <c r="P1172" s="100" t="s">
        <v>35</v>
      </c>
      <c r="Q1172" s="99" t="s">
        <v>1414</v>
      </c>
      <c r="R1172" s="99" t="s">
        <v>1415</v>
      </c>
      <c r="S1172" s="99" t="s">
        <v>10273</v>
      </c>
      <c r="T1172" s="99" t="s">
        <v>1172</v>
      </c>
      <c r="U1172" s="99">
        <v>24</v>
      </c>
      <c r="V1172" s="100" t="str">
        <f>VLOOKUP(D1172,TIPOLOGIA!A:F,5,0)</f>
        <v>PRINCIPAL</v>
      </c>
      <c r="W1172" s="100" t="str">
        <f>VLOOKUP(D1172,TIPOLOGIA!A:F,6,0)</f>
        <v>TERRESTRE</v>
      </c>
      <c r="X1172" s="99" t="s">
        <v>1284</v>
      </c>
      <c r="Y1172" s="99">
        <v>1</v>
      </c>
      <c r="Z1172" s="102">
        <f>IF(T1172="SOPORTE_TELEFÓNICO",'TARIFAS 2025'!$B$14,IF(V1172="PRINCIPAL",'TARIFAS 2025'!$B$11,IF(V1172="INTERMEDIA",'TARIFAS 2025'!$C$11,IF(V1172="LEJANA",'TARIFAS 2025'!$D$11))))</f>
        <v>31419</v>
      </c>
      <c r="AA1172" s="102">
        <f t="shared" si="19"/>
        <v>31419</v>
      </c>
    </row>
    <row r="1173" spans="1:27" x14ac:dyDescent="0.3">
      <c r="A1173" s="99" t="s">
        <v>85</v>
      </c>
      <c r="B1173" s="100" t="str">
        <f>VLOOKUP(A1173,'CENTROS DE COSTOS'!A:D,2,0)</f>
        <v>0036-0006</v>
      </c>
      <c r="C1173" s="100" t="str">
        <f>VLOOKUP(A1173,'CENTROS DE COSTOS'!A:D,3,0)</f>
        <v>Wompi Oriente</v>
      </c>
      <c r="D1173" s="99">
        <v>73124</v>
      </c>
      <c r="E1173" s="99">
        <v>3119012</v>
      </c>
      <c r="F1173" s="99">
        <v>36840</v>
      </c>
      <c r="G1173" s="100" t="s">
        <v>33</v>
      </c>
      <c r="H1173" s="99" t="s">
        <v>1056</v>
      </c>
      <c r="I1173" s="99" t="s">
        <v>1063</v>
      </c>
      <c r="J1173" s="99" t="s">
        <v>6557</v>
      </c>
      <c r="K1173" s="100" t="s">
        <v>1170</v>
      </c>
      <c r="L1173" s="99" t="s">
        <v>8203</v>
      </c>
      <c r="M1173" s="101">
        <v>46001.333333333343</v>
      </c>
      <c r="N1173" s="101">
        <v>46007.499305555553</v>
      </c>
      <c r="O1173" s="100" t="s">
        <v>35</v>
      </c>
      <c r="P1173" s="100" t="s">
        <v>35</v>
      </c>
      <c r="Q1173" s="99" t="s">
        <v>1414</v>
      </c>
      <c r="R1173" s="99" t="s">
        <v>1415</v>
      </c>
      <c r="S1173" s="99" t="s">
        <v>10274</v>
      </c>
      <c r="T1173" s="99" t="s">
        <v>1416</v>
      </c>
      <c r="U1173" s="99">
        <v>16</v>
      </c>
      <c r="V1173" s="100" t="str">
        <f>VLOOKUP(D1173,TIPOLOGIA!A:F,5,0)</f>
        <v>INTERMEDIA</v>
      </c>
      <c r="W1173" s="100" t="str">
        <f>VLOOKUP(D1173,TIPOLOGIA!A:F,6,0)</f>
        <v>TERRESTRE</v>
      </c>
      <c r="X1173" s="99" t="s">
        <v>2257</v>
      </c>
      <c r="Y1173" s="99">
        <v>1</v>
      </c>
      <c r="Z1173" s="102">
        <f>IF(T1173="SOPORTE_TELEFÓNICO",'TARIFAS 2025'!$B$14,IF(V1173="PRINCIPAL",'TARIFAS 2025'!$B$11,IF(V1173="INTERMEDIA",'TARIFAS 2025'!$C$11,IF(V1173="LEJANA",'TARIFAS 2025'!$D$11))))</f>
        <v>36351</v>
      </c>
      <c r="AA1173" s="102">
        <f t="shared" si="19"/>
        <v>36351</v>
      </c>
    </row>
    <row r="1174" spans="1:27" x14ac:dyDescent="0.3">
      <c r="A1174" s="99" t="s">
        <v>86</v>
      </c>
      <c r="B1174" s="100" t="str">
        <f>VLOOKUP(A1174,'CENTROS DE COSTOS'!A:D,2,0)</f>
        <v>0036-0002</v>
      </c>
      <c r="C1174" s="100" t="str">
        <f>VLOOKUP(A1174,'CENTROS DE COSTOS'!A:D,3,0)</f>
        <v>Wompi Eje Cafetero</v>
      </c>
      <c r="D1174" s="99">
        <v>17042</v>
      </c>
      <c r="E1174" s="99">
        <v>3120380</v>
      </c>
      <c r="F1174" s="99">
        <v>63756</v>
      </c>
      <c r="G1174" s="100" t="s">
        <v>33</v>
      </c>
      <c r="H1174" s="99" t="s">
        <v>126</v>
      </c>
      <c r="I1174" s="99" t="s">
        <v>443</v>
      </c>
      <c r="J1174" s="99" t="s">
        <v>3765</v>
      </c>
      <c r="K1174" s="100" t="s">
        <v>1170</v>
      </c>
      <c r="L1174" s="99" t="s">
        <v>8204</v>
      </c>
      <c r="M1174" s="101">
        <v>46001.412499999999</v>
      </c>
      <c r="N1174" s="101">
        <v>46007.502083333333</v>
      </c>
      <c r="O1174" s="100" t="s">
        <v>35</v>
      </c>
      <c r="P1174" s="100" t="s">
        <v>35</v>
      </c>
      <c r="Q1174" s="99" t="s">
        <v>1414</v>
      </c>
      <c r="R1174" s="99" t="s">
        <v>1415</v>
      </c>
      <c r="S1174" s="99" t="s">
        <v>10275</v>
      </c>
      <c r="T1174" s="99" t="s">
        <v>1416</v>
      </c>
      <c r="U1174" s="99">
        <v>48</v>
      </c>
      <c r="V1174" s="100" t="str">
        <f>VLOOKUP(D1174,TIPOLOGIA!A:F,5,0)</f>
        <v>INTERMEDIA</v>
      </c>
      <c r="W1174" s="100" t="str">
        <f>VLOOKUP(D1174,TIPOLOGIA!A:F,6,0)</f>
        <v>TERRESTRE</v>
      </c>
      <c r="X1174" s="99" t="s">
        <v>2257</v>
      </c>
      <c r="Y1174" s="99">
        <v>1</v>
      </c>
      <c r="Z1174" s="102">
        <f>IF(T1174="SOPORTE_TELEFÓNICO",'TARIFAS 2025'!$B$14,IF(V1174="PRINCIPAL",'TARIFAS 2025'!$B$11,IF(V1174="INTERMEDIA",'TARIFAS 2025'!$C$11,IF(V1174="LEJANA",'TARIFAS 2025'!$D$11))))</f>
        <v>36351</v>
      </c>
      <c r="AA1174" s="102">
        <f t="shared" si="19"/>
        <v>36351</v>
      </c>
    </row>
    <row r="1175" spans="1:27" x14ac:dyDescent="0.3">
      <c r="A1175" s="99" t="s">
        <v>96</v>
      </c>
      <c r="B1175" s="100" t="str">
        <f>VLOOKUP(A1175,'CENTROS DE COSTOS'!A:D,2,0)</f>
        <v>0036-0007</v>
      </c>
      <c r="C1175" s="100" t="str">
        <f>VLOOKUP(A1175,'CENTROS DE COSTOS'!A:D,3,0)</f>
        <v>Wompi Santander</v>
      </c>
      <c r="D1175" s="99">
        <v>15638</v>
      </c>
      <c r="E1175" s="99">
        <v>3112508</v>
      </c>
      <c r="F1175" s="99">
        <v>31689</v>
      </c>
      <c r="G1175" s="100" t="s">
        <v>33</v>
      </c>
      <c r="H1175" s="99" t="s">
        <v>322</v>
      </c>
      <c r="I1175" s="99" t="s">
        <v>395</v>
      </c>
      <c r="J1175" s="99" t="s">
        <v>6558</v>
      </c>
      <c r="K1175" s="100" t="s">
        <v>1170</v>
      </c>
      <c r="L1175" s="99" t="s">
        <v>8205</v>
      </c>
      <c r="M1175" s="101">
        <v>46000.333333333343</v>
      </c>
      <c r="N1175" s="101">
        <v>46007.506249999999</v>
      </c>
      <c r="O1175" s="100" t="s">
        <v>35</v>
      </c>
      <c r="P1175" s="100" t="s">
        <v>35</v>
      </c>
      <c r="Q1175" s="99" t="s">
        <v>1414</v>
      </c>
      <c r="R1175" s="99" t="s">
        <v>1415</v>
      </c>
      <c r="S1175" s="99" t="s">
        <v>10276</v>
      </c>
      <c r="T1175" s="99" t="s">
        <v>1416</v>
      </c>
      <c r="U1175" s="99">
        <v>64</v>
      </c>
      <c r="V1175" s="100" t="str">
        <f>VLOOKUP(D1175,TIPOLOGIA!A:F,5,0)</f>
        <v>INTERMEDIA</v>
      </c>
      <c r="W1175" s="100" t="str">
        <f>VLOOKUP(D1175,TIPOLOGIA!A:F,6,0)</f>
        <v>TERRESTRE</v>
      </c>
      <c r="X1175" s="99" t="s">
        <v>2257</v>
      </c>
      <c r="Y1175" s="99">
        <v>1</v>
      </c>
      <c r="Z1175" s="102">
        <f>IF(T1175="SOPORTE_TELEFÓNICO",'TARIFAS 2025'!$B$14,IF(V1175="PRINCIPAL",'TARIFAS 2025'!$B$11,IF(V1175="INTERMEDIA",'TARIFAS 2025'!$C$11,IF(V1175="LEJANA",'TARIFAS 2025'!$D$11))))</f>
        <v>36351</v>
      </c>
      <c r="AA1175" s="102">
        <f t="shared" si="19"/>
        <v>36351</v>
      </c>
    </row>
    <row r="1176" spans="1:27" x14ac:dyDescent="0.3">
      <c r="A1176" s="99" t="s">
        <v>91</v>
      </c>
      <c r="B1176" s="100" t="str">
        <f>VLOOKUP(A1176,'CENTROS DE COSTOS'!A:D,2,0)</f>
        <v>0036-0003</v>
      </c>
      <c r="C1176" s="100" t="str">
        <f>VLOOKUP(A1176,'CENTROS DE COSTOS'!A:D,3,0)</f>
        <v>Wompi Suroccidente</v>
      </c>
      <c r="D1176" s="99">
        <v>52612</v>
      </c>
      <c r="E1176" s="99">
        <v>3112623</v>
      </c>
      <c r="F1176" s="99">
        <v>10564</v>
      </c>
      <c r="G1176" s="100" t="s">
        <v>33</v>
      </c>
      <c r="H1176" s="99" t="s">
        <v>133</v>
      </c>
      <c r="I1176" s="99" t="s">
        <v>621</v>
      </c>
      <c r="J1176" s="99" t="s">
        <v>5845</v>
      </c>
      <c r="K1176" s="100" t="s">
        <v>1170</v>
      </c>
      <c r="L1176" s="99" t="s">
        <v>8206</v>
      </c>
      <c r="M1176" s="101">
        <v>46000.333333333343</v>
      </c>
      <c r="N1176" s="101">
        <v>46007.509722222218</v>
      </c>
      <c r="O1176" s="100" t="s">
        <v>35</v>
      </c>
      <c r="P1176" s="100" t="s">
        <v>35</v>
      </c>
      <c r="Q1176" s="99" t="s">
        <v>1414</v>
      </c>
      <c r="R1176" s="99" t="s">
        <v>1415</v>
      </c>
      <c r="S1176" s="99" t="s">
        <v>10277</v>
      </c>
      <c r="T1176" s="99" t="s">
        <v>1416</v>
      </c>
      <c r="U1176" s="99">
        <v>64</v>
      </c>
      <c r="V1176" s="100" t="str">
        <f>VLOOKUP(D1176,TIPOLOGIA!A:F,5,0)</f>
        <v>LEJANA</v>
      </c>
      <c r="W1176" s="100" t="str">
        <f>VLOOKUP(D1176,TIPOLOGIA!A:F,6,0)</f>
        <v>TERRESTRE</v>
      </c>
      <c r="X1176" s="99" t="s">
        <v>1532</v>
      </c>
      <c r="Y1176" s="99">
        <v>1</v>
      </c>
      <c r="Z1176" s="102">
        <f>IF(T1176="SOPORTE_TELEFÓNICO",'TARIFAS 2025'!$B$14,IF(V1176="PRINCIPAL",'TARIFAS 2025'!$B$11,IF(V1176="INTERMEDIA",'TARIFAS 2025'!$C$11,IF(V1176="LEJANA",'TARIFAS 2025'!$D$11))))</f>
        <v>40250</v>
      </c>
      <c r="AA1176" s="102">
        <f t="shared" si="19"/>
        <v>40250</v>
      </c>
    </row>
    <row r="1177" spans="1:27" x14ac:dyDescent="0.3">
      <c r="A1177" s="99" t="s">
        <v>94</v>
      </c>
      <c r="B1177" s="100" t="str">
        <f>VLOOKUP(A1177,'CENTROS DE COSTOS'!A:D,2,0)</f>
        <v>0036-0001</v>
      </c>
      <c r="C1177" s="100" t="str">
        <f>VLOOKUP(A1177,'CENTROS DE COSTOS'!A:D,3,0)</f>
        <v>Wompi Costa</v>
      </c>
      <c r="D1177" s="99">
        <v>47001</v>
      </c>
      <c r="E1177" s="99">
        <v>3129285</v>
      </c>
      <c r="F1177" s="99">
        <v>59639</v>
      </c>
      <c r="G1177" s="100" t="s">
        <v>33</v>
      </c>
      <c r="H1177" s="99" t="s">
        <v>787</v>
      </c>
      <c r="I1177" s="99" t="s">
        <v>94</v>
      </c>
      <c r="J1177" s="99" t="s">
        <v>6559</v>
      </c>
      <c r="K1177" s="100" t="s">
        <v>1170</v>
      </c>
      <c r="L1177" s="99" t="s">
        <v>8207</v>
      </c>
      <c r="M1177" s="101">
        <v>46003.333333333343</v>
      </c>
      <c r="N1177" s="101">
        <v>46007.511805555558</v>
      </c>
      <c r="O1177" s="100" t="s">
        <v>35</v>
      </c>
      <c r="P1177" s="100" t="s">
        <v>35</v>
      </c>
      <c r="Q1177" s="99" t="s">
        <v>1414</v>
      </c>
      <c r="R1177" s="99" t="s">
        <v>1415</v>
      </c>
      <c r="S1177" s="99" t="s">
        <v>10278</v>
      </c>
      <c r="T1177" s="99" t="s">
        <v>1172</v>
      </c>
      <c r="U1177" s="99">
        <v>16</v>
      </c>
      <c r="V1177" s="100" t="str">
        <f>VLOOKUP(D1177,TIPOLOGIA!A:F,5,0)</f>
        <v>PRINCIPAL</v>
      </c>
      <c r="W1177" s="100" t="str">
        <f>VLOOKUP(D1177,TIPOLOGIA!A:F,6,0)</f>
        <v>TERRESTRE</v>
      </c>
      <c r="X1177" s="99" t="s">
        <v>1284</v>
      </c>
      <c r="Y1177" s="99">
        <v>1</v>
      </c>
      <c r="Z1177" s="102">
        <f>IF(T1177="SOPORTE_TELEFÓNICO",'TARIFAS 2025'!$B$14,IF(V1177="PRINCIPAL",'TARIFAS 2025'!$B$11,IF(V1177="INTERMEDIA",'TARIFAS 2025'!$C$11,IF(V1177="LEJANA",'TARIFAS 2025'!$D$11))))</f>
        <v>31419</v>
      </c>
      <c r="AA1177" s="102">
        <f t="shared" si="19"/>
        <v>31419</v>
      </c>
    </row>
    <row r="1178" spans="1:27" x14ac:dyDescent="0.3">
      <c r="A1178" s="99" t="s">
        <v>71</v>
      </c>
      <c r="B1178" s="100" t="str">
        <f>VLOOKUP(A1178,'CENTROS DE COSTOS'!A:D,2,0)</f>
        <v>0036-0004</v>
      </c>
      <c r="C1178" s="100" t="str">
        <f>VLOOKUP(A1178,'CENTROS DE COSTOS'!A:D,3,0)</f>
        <v>Wompi Centro</v>
      </c>
      <c r="D1178" s="99">
        <v>11001</v>
      </c>
      <c r="E1178" s="99">
        <v>3139587</v>
      </c>
      <c r="F1178" s="99">
        <v>66602</v>
      </c>
      <c r="G1178" s="100" t="s">
        <v>33</v>
      </c>
      <c r="H1178" s="99" t="s">
        <v>618</v>
      </c>
      <c r="I1178" s="99" t="s">
        <v>71</v>
      </c>
      <c r="J1178" s="99" t="s">
        <v>6560</v>
      </c>
      <c r="K1178" s="100" t="s">
        <v>1170</v>
      </c>
      <c r="L1178" s="99" t="s">
        <v>8208</v>
      </c>
      <c r="M1178" s="101">
        <v>46006.640277777777</v>
      </c>
      <c r="N1178" s="101">
        <v>46007.512499999997</v>
      </c>
      <c r="O1178" s="100" t="s">
        <v>35</v>
      </c>
      <c r="P1178" s="100" t="s">
        <v>35</v>
      </c>
      <c r="Q1178" s="99" t="s">
        <v>1414</v>
      </c>
      <c r="R1178" s="99" t="s">
        <v>1415</v>
      </c>
      <c r="S1178" s="99" t="s">
        <v>10279</v>
      </c>
      <c r="T1178" s="99" t="s">
        <v>1172</v>
      </c>
      <c r="U1178" s="99">
        <v>16</v>
      </c>
      <c r="V1178" s="100" t="str">
        <f>VLOOKUP(D1178,TIPOLOGIA!A:F,5,0)</f>
        <v>PRINCIPAL</v>
      </c>
      <c r="W1178" s="100" t="str">
        <f>VLOOKUP(D1178,TIPOLOGIA!A:F,6,0)</f>
        <v>TERRESTRE</v>
      </c>
      <c r="X1178" s="99" t="s">
        <v>1223</v>
      </c>
      <c r="Y1178" s="99">
        <v>1</v>
      </c>
      <c r="Z1178" s="102">
        <f>IF(T1178="SOPORTE_TELEFÓNICO",'TARIFAS 2025'!$B$14,IF(V1178="PRINCIPAL",'TARIFAS 2025'!$B$11,IF(V1178="INTERMEDIA",'TARIFAS 2025'!$C$11,IF(V1178="LEJANA",'TARIFAS 2025'!$D$11))))</f>
        <v>31419</v>
      </c>
      <c r="AA1178" s="102">
        <f t="shared" si="19"/>
        <v>31419</v>
      </c>
    </row>
    <row r="1179" spans="1:27" x14ac:dyDescent="0.3">
      <c r="A1179" s="99" t="s">
        <v>77</v>
      </c>
      <c r="B1179" s="100" t="str">
        <f>VLOOKUP(A1179,'CENTROS DE COSTOS'!A:D,2,0)</f>
        <v>0036-0003</v>
      </c>
      <c r="C1179" s="100" t="str">
        <f>VLOOKUP(A1179,'CENTROS DE COSTOS'!A:D,3,0)</f>
        <v>Wompi Suroccidente</v>
      </c>
      <c r="D1179" s="99">
        <v>76001</v>
      </c>
      <c r="E1179" s="99">
        <v>3134069</v>
      </c>
      <c r="F1179" s="99">
        <v>81064</v>
      </c>
      <c r="G1179" s="100" t="s">
        <v>33</v>
      </c>
      <c r="H1179" s="99" t="s">
        <v>1101</v>
      </c>
      <c r="I1179" s="99" t="s">
        <v>77</v>
      </c>
      <c r="J1179" s="99" t="s">
        <v>6561</v>
      </c>
      <c r="K1179" s="100" t="s">
        <v>1170</v>
      </c>
      <c r="L1179" s="99" t="s">
        <v>8209</v>
      </c>
      <c r="M1179" s="101">
        <v>46006.333333333343</v>
      </c>
      <c r="N1179" s="101">
        <v>46007.513888888891</v>
      </c>
      <c r="O1179" s="100" t="s">
        <v>35</v>
      </c>
      <c r="P1179" s="100" t="s">
        <v>35</v>
      </c>
      <c r="Q1179" s="99" t="s">
        <v>1414</v>
      </c>
      <c r="R1179" s="99" t="s">
        <v>1415</v>
      </c>
      <c r="S1179" s="99" t="s">
        <v>10280</v>
      </c>
      <c r="T1179" s="99" t="s">
        <v>1172</v>
      </c>
      <c r="U1179" s="99">
        <v>16</v>
      </c>
      <c r="V1179" s="100" t="str">
        <f>VLOOKUP(D1179,TIPOLOGIA!A:F,5,0)</f>
        <v>PRINCIPAL</v>
      </c>
      <c r="W1179" s="100" t="str">
        <f>VLOOKUP(D1179,TIPOLOGIA!A:F,6,0)</f>
        <v>TERRESTRE</v>
      </c>
      <c r="X1179" s="99" t="s">
        <v>1260</v>
      </c>
      <c r="Y1179" s="99">
        <v>1</v>
      </c>
      <c r="Z1179" s="102">
        <f>IF(T1179="SOPORTE_TELEFÓNICO",'TARIFAS 2025'!$B$14,IF(V1179="PRINCIPAL",'TARIFAS 2025'!$B$11,IF(V1179="INTERMEDIA",'TARIFAS 2025'!$C$11,IF(V1179="LEJANA",'TARIFAS 2025'!$D$11))))</f>
        <v>31419</v>
      </c>
      <c r="AA1179" s="102">
        <f t="shared" si="19"/>
        <v>31419</v>
      </c>
    </row>
    <row r="1180" spans="1:27" x14ac:dyDescent="0.3">
      <c r="A1180" s="99" t="s">
        <v>98</v>
      </c>
      <c r="B1180" s="100" t="str">
        <f>VLOOKUP(A1180,'CENTROS DE COSTOS'!A:D,2,0)</f>
        <v>0036-0006</v>
      </c>
      <c r="C1180" s="100" t="str">
        <f>VLOOKUP(A1180,'CENTROS DE COSTOS'!A:D,3,0)</f>
        <v>Wompi Oriente</v>
      </c>
      <c r="D1180" s="99">
        <v>50001</v>
      </c>
      <c r="E1180" s="99">
        <v>3136918</v>
      </c>
      <c r="F1180" s="99">
        <v>76778</v>
      </c>
      <c r="G1180" s="100" t="s">
        <v>33</v>
      </c>
      <c r="H1180" s="99" t="s">
        <v>814</v>
      </c>
      <c r="I1180" s="99" t="s">
        <v>98</v>
      </c>
      <c r="J1180" s="99" t="s">
        <v>6562</v>
      </c>
      <c r="K1180" s="100" t="s">
        <v>1170</v>
      </c>
      <c r="L1180" s="99" t="s">
        <v>8210</v>
      </c>
      <c r="M1180" s="101">
        <v>46006.40347222222</v>
      </c>
      <c r="N1180" s="101">
        <v>46007.51458333333</v>
      </c>
      <c r="O1180" s="100" t="s">
        <v>35</v>
      </c>
      <c r="P1180" s="100" t="s">
        <v>35</v>
      </c>
      <c r="Q1180" s="99" t="s">
        <v>1414</v>
      </c>
      <c r="R1180" s="99" t="s">
        <v>1415</v>
      </c>
      <c r="S1180" s="99" t="s">
        <v>10281</v>
      </c>
      <c r="T1180" s="99" t="s">
        <v>1172</v>
      </c>
      <c r="U1180" s="99">
        <v>24</v>
      </c>
      <c r="V1180" s="100" t="str">
        <f>VLOOKUP(D1180,TIPOLOGIA!A:F,5,0)</f>
        <v>PRINCIPAL</v>
      </c>
      <c r="W1180" s="100" t="str">
        <f>VLOOKUP(D1180,TIPOLOGIA!A:F,6,0)</f>
        <v>TERRESTRE</v>
      </c>
      <c r="X1180" s="99" t="s">
        <v>1352</v>
      </c>
      <c r="Y1180" s="99">
        <v>1</v>
      </c>
      <c r="Z1180" s="102">
        <f>IF(T1180="SOPORTE_TELEFÓNICO",'TARIFAS 2025'!$B$14,IF(V1180="PRINCIPAL",'TARIFAS 2025'!$B$11,IF(V1180="INTERMEDIA",'TARIFAS 2025'!$C$11,IF(V1180="LEJANA",'TARIFAS 2025'!$D$11))))</f>
        <v>31419</v>
      </c>
      <c r="AA1180" s="102">
        <f t="shared" si="19"/>
        <v>31419</v>
      </c>
    </row>
    <row r="1181" spans="1:27" x14ac:dyDescent="0.3">
      <c r="A1181" s="99" t="s">
        <v>97</v>
      </c>
      <c r="B1181" s="100" t="str">
        <f>VLOOKUP(A1181,'CENTROS DE COSTOS'!A:D,2,0)</f>
        <v>0036-0001</v>
      </c>
      <c r="C1181" s="100" t="str">
        <f>VLOOKUP(A1181,'CENTROS DE COSTOS'!A:D,3,0)</f>
        <v>Wompi Costa</v>
      </c>
      <c r="D1181" s="99">
        <v>20001</v>
      </c>
      <c r="E1181" s="99">
        <v>3134616</v>
      </c>
      <c r="F1181" s="99">
        <v>46465</v>
      </c>
      <c r="G1181" s="100" t="s">
        <v>33</v>
      </c>
      <c r="H1181" s="99" t="s">
        <v>536</v>
      </c>
      <c r="I1181" s="99" t="s">
        <v>97</v>
      </c>
      <c r="J1181" s="99" t="s">
        <v>6563</v>
      </c>
      <c r="K1181" s="100" t="s">
        <v>1170</v>
      </c>
      <c r="L1181" s="99" t="s">
        <v>8211</v>
      </c>
      <c r="M1181" s="101">
        <v>46006.333333333343</v>
      </c>
      <c r="N1181" s="101">
        <v>46007.518750000003</v>
      </c>
      <c r="O1181" s="100" t="s">
        <v>35</v>
      </c>
      <c r="P1181" s="100" t="s">
        <v>35</v>
      </c>
      <c r="Q1181" s="99" t="s">
        <v>1414</v>
      </c>
      <c r="R1181" s="99" t="s">
        <v>1415</v>
      </c>
      <c r="S1181" s="99" t="s">
        <v>10282</v>
      </c>
      <c r="T1181" s="99" t="s">
        <v>1172</v>
      </c>
      <c r="U1181" s="99">
        <v>56</v>
      </c>
      <c r="V1181" s="100" t="str">
        <f>VLOOKUP(D1181,TIPOLOGIA!A:F,5,0)</f>
        <v>PRINCIPAL</v>
      </c>
      <c r="W1181" s="100" t="str">
        <f>VLOOKUP(D1181,TIPOLOGIA!A:F,6,0)</f>
        <v>TERRESTRE</v>
      </c>
      <c r="X1181" s="99" t="s">
        <v>1210</v>
      </c>
      <c r="Y1181" s="99">
        <v>1</v>
      </c>
      <c r="Z1181" s="102">
        <f>IF(T1181="SOPORTE_TELEFÓNICO",'TARIFAS 2025'!$B$14,IF(V1181="PRINCIPAL",'TARIFAS 2025'!$B$11,IF(V1181="INTERMEDIA",'TARIFAS 2025'!$C$11,IF(V1181="LEJANA",'TARIFAS 2025'!$D$11))))</f>
        <v>31419</v>
      </c>
      <c r="AA1181" s="102">
        <f t="shared" si="19"/>
        <v>31419</v>
      </c>
    </row>
    <row r="1182" spans="1:27" x14ac:dyDescent="0.3">
      <c r="A1182" s="99" t="s">
        <v>94</v>
      </c>
      <c r="B1182" s="100" t="str">
        <f>VLOOKUP(A1182,'CENTROS DE COSTOS'!A:D,2,0)</f>
        <v>0036-0001</v>
      </c>
      <c r="C1182" s="100" t="str">
        <f>VLOOKUP(A1182,'CENTROS DE COSTOS'!A:D,3,0)</f>
        <v>Wompi Costa</v>
      </c>
      <c r="D1182" s="99">
        <v>47001</v>
      </c>
      <c r="E1182" s="99">
        <v>3130461</v>
      </c>
      <c r="F1182" s="99">
        <v>65606</v>
      </c>
      <c r="G1182" s="100" t="s">
        <v>33</v>
      </c>
      <c r="H1182" s="99" t="s">
        <v>787</v>
      </c>
      <c r="I1182" s="99" t="s">
        <v>94</v>
      </c>
      <c r="J1182" s="99" t="s">
        <v>1893</v>
      </c>
      <c r="K1182" s="100" t="s">
        <v>1170</v>
      </c>
      <c r="L1182" s="99" t="s">
        <v>8212</v>
      </c>
      <c r="M1182" s="101">
        <v>46003.359722222223</v>
      </c>
      <c r="N1182" s="101">
        <v>46007.519444444442</v>
      </c>
      <c r="O1182" s="100" t="s">
        <v>35</v>
      </c>
      <c r="P1182" s="100" t="s">
        <v>35</v>
      </c>
      <c r="Q1182" s="99" t="s">
        <v>1414</v>
      </c>
      <c r="R1182" s="99" t="s">
        <v>1415</v>
      </c>
      <c r="S1182" s="99" t="s">
        <v>10283</v>
      </c>
      <c r="T1182" s="99" t="s">
        <v>1172</v>
      </c>
      <c r="U1182" s="99">
        <v>32</v>
      </c>
      <c r="V1182" s="100" t="str">
        <f>VLOOKUP(D1182,TIPOLOGIA!A:F,5,0)</f>
        <v>PRINCIPAL</v>
      </c>
      <c r="W1182" s="100" t="str">
        <f>VLOOKUP(D1182,TIPOLOGIA!A:F,6,0)</f>
        <v>TERRESTRE</v>
      </c>
      <c r="X1182" s="99" t="s">
        <v>1284</v>
      </c>
      <c r="Y1182" s="99">
        <v>1</v>
      </c>
      <c r="Z1182" s="102">
        <f>IF(T1182="SOPORTE_TELEFÓNICO",'TARIFAS 2025'!$B$14,IF(V1182="PRINCIPAL",'TARIFAS 2025'!$B$11,IF(V1182="INTERMEDIA",'TARIFAS 2025'!$C$11,IF(V1182="LEJANA",'TARIFAS 2025'!$D$11))))</f>
        <v>31419</v>
      </c>
      <c r="AA1182" s="102">
        <f t="shared" si="19"/>
        <v>31419</v>
      </c>
    </row>
    <row r="1183" spans="1:27" x14ac:dyDescent="0.3">
      <c r="A1183" s="99" t="s">
        <v>68</v>
      </c>
      <c r="B1183" s="100" t="str">
        <f>VLOOKUP(A1183,'CENTROS DE COSTOS'!A:D,2,0)</f>
        <v>0036-0001</v>
      </c>
      <c r="C1183" s="100" t="str">
        <f>VLOOKUP(A1183,'CENTROS DE COSTOS'!A:D,3,0)</f>
        <v>Wompi Costa</v>
      </c>
      <c r="D1183" s="99">
        <v>8001</v>
      </c>
      <c r="E1183" s="99">
        <v>3139018</v>
      </c>
      <c r="F1183" s="99">
        <v>23975</v>
      </c>
      <c r="G1183" s="100" t="s">
        <v>33</v>
      </c>
      <c r="H1183" s="99" t="s">
        <v>253</v>
      </c>
      <c r="I1183" s="99" t="s">
        <v>68</v>
      </c>
      <c r="J1183" s="99" t="s">
        <v>6564</v>
      </c>
      <c r="K1183" s="100" t="s">
        <v>1170</v>
      </c>
      <c r="L1183" s="99" t="s">
        <v>8213</v>
      </c>
      <c r="M1183" s="101">
        <v>46006.581944444442</v>
      </c>
      <c r="N1183" s="101">
        <v>46007.520833333343</v>
      </c>
      <c r="O1183" s="100" t="s">
        <v>35</v>
      </c>
      <c r="P1183" s="100" t="s">
        <v>35</v>
      </c>
      <c r="Q1183" s="99" t="s">
        <v>1414</v>
      </c>
      <c r="R1183" s="99" t="s">
        <v>1415</v>
      </c>
      <c r="S1183" s="99" t="s">
        <v>10284</v>
      </c>
      <c r="T1183" s="99" t="s">
        <v>1172</v>
      </c>
      <c r="U1183" s="99">
        <v>56</v>
      </c>
      <c r="V1183" s="100" t="str">
        <f>VLOOKUP(D1183,TIPOLOGIA!A:F,5,0)</f>
        <v>PRINCIPAL</v>
      </c>
      <c r="W1183" s="100" t="str">
        <f>VLOOKUP(D1183,TIPOLOGIA!A:F,6,0)</f>
        <v>TERRESTRE</v>
      </c>
      <c r="X1183" s="99" t="s">
        <v>1196</v>
      </c>
      <c r="Y1183" s="99">
        <v>1</v>
      </c>
      <c r="Z1183" s="102">
        <f>IF(T1183="SOPORTE_TELEFÓNICO",'TARIFAS 2025'!$B$14,IF(V1183="PRINCIPAL",'TARIFAS 2025'!$B$11,IF(V1183="INTERMEDIA",'TARIFAS 2025'!$C$11,IF(V1183="LEJANA",'TARIFAS 2025'!$D$11))))</f>
        <v>31419</v>
      </c>
      <c r="AA1183" s="102">
        <f t="shared" si="19"/>
        <v>31419</v>
      </c>
    </row>
    <row r="1184" spans="1:27" x14ac:dyDescent="0.3">
      <c r="A1184" s="99" t="s">
        <v>88</v>
      </c>
      <c r="B1184" s="100" t="str">
        <f>VLOOKUP(A1184,'CENTROS DE COSTOS'!A:D,2,0)</f>
        <v>0036-0005</v>
      </c>
      <c r="C1184" s="100" t="str">
        <f>VLOOKUP(A1184,'CENTROS DE COSTOS'!A:D,3,0)</f>
        <v>Wompi Noroccidente</v>
      </c>
      <c r="D1184" s="99">
        <v>5001</v>
      </c>
      <c r="E1184" s="99">
        <v>3135397</v>
      </c>
      <c r="F1184" s="99">
        <v>38424</v>
      </c>
      <c r="G1184" s="100" t="s">
        <v>33</v>
      </c>
      <c r="H1184" s="99" t="s">
        <v>120</v>
      </c>
      <c r="I1184" s="99" t="s">
        <v>88</v>
      </c>
      <c r="J1184" s="99" t="s">
        <v>6565</v>
      </c>
      <c r="K1184" s="100" t="s">
        <v>1170</v>
      </c>
      <c r="L1184" s="99" t="s">
        <v>8214</v>
      </c>
      <c r="M1184" s="101">
        <v>46006.363194444442</v>
      </c>
      <c r="N1184" s="101">
        <v>46007.536111111112</v>
      </c>
      <c r="O1184" s="100" t="s">
        <v>35</v>
      </c>
      <c r="P1184" s="100" t="s">
        <v>35</v>
      </c>
      <c r="Q1184" s="99" t="s">
        <v>1414</v>
      </c>
      <c r="R1184" s="99" t="s">
        <v>1415</v>
      </c>
      <c r="S1184" s="99" t="s">
        <v>10285</v>
      </c>
      <c r="T1184" s="99" t="s">
        <v>9139</v>
      </c>
      <c r="U1184" s="99">
        <v>64</v>
      </c>
      <c r="V1184" s="100" t="str">
        <f>VLOOKUP(D1184,TIPOLOGIA!A:F,5,0)</f>
        <v>PRINCIPAL</v>
      </c>
      <c r="W1184" s="100" t="str">
        <f>VLOOKUP(D1184,TIPOLOGIA!A:F,6,0)</f>
        <v>TERRESTRE</v>
      </c>
      <c r="X1184" s="99" t="s">
        <v>1417</v>
      </c>
      <c r="Y1184" s="99">
        <v>1</v>
      </c>
      <c r="Z1184" s="102">
        <f>IF(T1184="SOPORTE_TELEFÓNICO",'TARIFAS 2025'!$B$14,IF(V1184="PRINCIPAL",'TARIFAS 2025'!$B$11,IF(V1184="INTERMEDIA",'TARIFAS 2025'!$C$11,IF(V1184="LEJANA",'TARIFAS 2025'!$D$11))))</f>
        <v>31419</v>
      </c>
      <c r="AA1184" s="102">
        <f t="shared" si="19"/>
        <v>31419</v>
      </c>
    </row>
    <row r="1185" spans="1:27" x14ac:dyDescent="0.3">
      <c r="A1185" s="99" t="s">
        <v>90</v>
      </c>
      <c r="B1185" s="100" t="str">
        <f>VLOOKUP(A1185,'CENTROS DE COSTOS'!A:D,2,0)</f>
        <v>0036-0006</v>
      </c>
      <c r="C1185" s="100" t="str">
        <f>VLOOKUP(A1185,'CENTROS DE COSTOS'!A:D,3,0)</f>
        <v>Wompi Oriente</v>
      </c>
      <c r="D1185" s="99">
        <v>18753</v>
      </c>
      <c r="E1185" s="99">
        <v>3118646</v>
      </c>
      <c r="F1185" s="99">
        <v>77482</v>
      </c>
      <c r="G1185" s="100" t="s">
        <v>33</v>
      </c>
      <c r="H1185" s="99" t="s">
        <v>466</v>
      </c>
      <c r="I1185" s="99" t="s">
        <v>477</v>
      </c>
      <c r="J1185" s="99" t="s">
        <v>6566</v>
      </c>
      <c r="K1185" s="100" t="s">
        <v>1170</v>
      </c>
      <c r="L1185" s="99" t="s">
        <v>8215</v>
      </c>
      <c r="M1185" s="101">
        <v>46001.333333333343</v>
      </c>
      <c r="N1185" s="101">
        <v>46007.543055555558</v>
      </c>
      <c r="O1185" s="100" t="s">
        <v>35</v>
      </c>
      <c r="P1185" s="100" t="s">
        <v>35</v>
      </c>
      <c r="Q1185" s="99" t="s">
        <v>1414</v>
      </c>
      <c r="R1185" s="99" t="s">
        <v>1415</v>
      </c>
      <c r="S1185" s="99" t="s">
        <v>10286</v>
      </c>
      <c r="T1185" s="99" t="s">
        <v>1416</v>
      </c>
      <c r="U1185" s="99">
        <v>40</v>
      </c>
      <c r="V1185" s="100" t="str">
        <f>VLOOKUP(D1185,TIPOLOGIA!A:F,5,0)</f>
        <v>LEJANA</v>
      </c>
      <c r="W1185" s="100" t="str">
        <f>VLOOKUP(D1185,TIPOLOGIA!A:F,6,0)</f>
        <v>TERRESTRE / AEREO</v>
      </c>
      <c r="X1185" s="99" t="s">
        <v>1214</v>
      </c>
      <c r="Y1185" s="99">
        <v>1</v>
      </c>
      <c r="Z1185" s="102">
        <f>IF(T1185="SOPORTE_TELEFÓNICO",'TARIFAS 2025'!$B$14,IF(V1185="PRINCIPAL",'TARIFAS 2025'!$B$11,IF(V1185="INTERMEDIA",'TARIFAS 2025'!$C$11,IF(V1185="LEJANA",'TARIFAS 2025'!$D$11))))</f>
        <v>40250</v>
      </c>
      <c r="AA1185" s="102">
        <f t="shared" si="19"/>
        <v>40250</v>
      </c>
    </row>
    <row r="1186" spans="1:27" x14ac:dyDescent="0.3">
      <c r="A1186" s="99" t="s">
        <v>91</v>
      </c>
      <c r="B1186" s="100" t="str">
        <f>VLOOKUP(A1186,'CENTROS DE COSTOS'!A:D,2,0)</f>
        <v>0036-0003</v>
      </c>
      <c r="C1186" s="100" t="str">
        <f>VLOOKUP(A1186,'CENTROS DE COSTOS'!A:D,3,0)</f>
        <v>Wompi Suroccidente</v>
      </c>
      <c r="D1186" s="99">
        <v>52540</v>
      </c>
      <c r="E1186" s="99">
        <v>3132786</v>
      </c>
      <c r="F1186" s="99">
        <v>60986</v>
      </c>
      <c r="G1186" s="100" t="s">
        <v>33</v>
      </c>
      <c r="H1186" s="99" t="s">
        <v>133</v>
      </c>
      <c r="I1186" s="99" t="s">
        <v>875</v>
      </c>
      <c r="J1186" s="99" t="s">
        <v>6567</v>
      </c>
      <c r="K1186" s="100" t="s">
        <v>1170</v>
      </c>
      <c r="L1186" s="99" t="s">
        <v>8216</v>
      </c>
      <c r="M1186" s="101">
        <v>46003.599305555559</v>
      </c>
      <c r="N1186" s="101">
        <v>46007.54583333333</v>
      </c>
      <c r="O1186" s="100" t="s">
        <v>35</v>
      </c>
      <c r="P1186" s="100" t="s">
        <v>35</v>
      </c>
      <c r="Q1186" s="99" t="s">
        <v>1414</v>
      </c>
      <c r="R1186" s="99" t="s">
        <v>1415</v>
      </c>
      <c r="S1186" s="99" t="s">
        <v>10287</v>
      </c>
      <c r="T1186" s="99" t="s">
        <v>1416</v>
      </c>
      <c r="U1186" s="99">
        <v>16</v>
      </c>
      <c r="V1186" s="100" t="str">
        <f>VLOOKUP(D1186,TIPOLOGIA!A:F,5,0)</f>
        <v>LEJANA</v>
      </c>
      <c r="W1186" s="100" t="str">
        <f>VLOOKUP(D1186,TIPOLOGIA!A:F,6,0)</f>
        <v>TERRESTRE</v>
      </c>
      <c r="X1186" s="99" t="s">
        <v>1229</v>
      </c>
      <c r="Y1186" s="99">
        <v>1</v>
      </c>
      <c r="Z1186" s="102">
        <f>IF(T1186="SOPORTE_TELEFÓNICO",'TARIFAS 2025'!$B$14,IF(V1186="PRINCIPAL",'TARIFAS 2025'!$B$11,IF(V1186="INTERMEDIA",'TARIFAS 2025'!$C$11,IF(V1186="LEJANA",'TARIFAS 2025'!$D$11))))</f>
        <v>40250</v>
      </c>
      <c r="AA1186" s="102">
        <f t="shared" si="19"/>
        <v>40250</v>
      </c>
    </row>
    <row r="1187" spans="1:27" x14ac:dyDescent="0.3">
      <c r="A1187" s="99" t="s">
        <v>88</v>
      </c>
      <c r="B1187" s="100" t="str">
        <f>VLOOKUP(A1187,'CENTROS DE COSTOS'!A:D,2,0)</f>
        <v>0036-0005</v>
      </c>
      <c r="C1187" s="100" t="str">
        <f>VLOOKUP(A1187,'CENTROS DE COSTOS'!A:D,3,0)</f>
        <v>Wompi Noroccidente</v>
      </c>
      <c r="D1187" s="99">
        <v>5001</v>
      </c>
      <c r="E1187" s="99">
        <v>3117860</v>
      </c>
      <c r="F1187" s="99">
        <v>41277</v>
      </c>
      <c r="G1187" s="100" t="s">
        <v>33</v>
      </c>
      <c r="H1187" s="99" t="s">
        <v>120</v>
      </c>
      <c r="I1187" s="99" t="s">
        <v>88</v>
      </c>
      <c r="J1187" s="99" t="s">
        <v>6568</v>
      </c>
      <c r="K1187" s="100" t="s">
        <v>1170</v>
      </c>
      <c r="L1187" s="99" t="s">
        <v>8217</v>
      </c>
      <c r="M1187" s="101">
        <v>46000.658333333333</v>
      </c>
      <c r="N1187" s="101">
        <v>46007.571527777778</v>
      </c>
      <c r="O1187" s="100" t="s">
        <v>35</v>
      </c>
      <c r="P1187" s="100" t="s">
        <v>35</v>
      </c>
      <c r="Q1187" s="99" t="s">
        <v>1414</v>
      </c>
      <c r="R1187" s="99" t="s">
        <v>1415</v>
      </c>
      <c r="S1187" s="99" t="s">
        <v>10288</v>
      </c>
      <c r="T1187" s="99" t="s">
        <v>9139</v>
      </c>
      <c r="U1187" s="99">
        <v>32</v>
      </c>
      <c r="V1187" s="100" t="str">
        <f>VLOOKUP(D1187,TIPOLOGIA!A:F,5,0)</f>
        <v>PRINCIPAL</v>
      </c>
      <c r="W1187" s="100" t="str">
        <f>VLOOKUP(D1187,TIPOLOGIA!A:F,6,0)</f>
        <v>TERRESTRE</v>
      </c>
      <c r="X1187" s="99" t="s">
        <v>1417</v>
      </c>
      <c r="Y1187" s="99">
        <v>1</v>
      </c>
      <c r="Z1187" s="102">
        <f>IF(T1187="SOPORTE_TELEFÓNICO",'TARIFAS 2025'!$B$14,IF(V1187="PRINCIPAL",'TARIFAS 2025'!$B$11,IF(V1187="INTERMEDIA",'TARIFAS 2025'!$C$11,IF(V1187="LEJANA",'TARIFAS 2025'!$D$11))))</f>
        <v>31419</v>
      </c>
      <c r="AA1187" s="102">
        <f t="shared" si="19"/>
        <v>31419</v>
      </c>
    </row>
    <row r="1188" spans="1:27" x14ac:dyDescent="0.3">
      <c r="A1188" s="99" t="s">
        <v>88</v>
      </c>
      <c r="B1188" s="100" t="str">
        <f>VLOOKUP(A1188,'CENTROS DE COSTOS'!A:D,2,0)</f>
        <v>0036-0005</v>
      </c>
      <c r="C1188" s="100" t="str">
        <f>VLOOKUP(A1188,'CENTROS DE COSTOS'!A:D,3,0)</f>
        <v>Wompi Noroccidente</v>
      </c>
      <c r="D1188" s="99">
        <v>5679</v>
      </c>
      <c r="E1188" s="99">
        <v>3110259</v>
      </c>
      <c r="F1188" s="99">
        <v>28611</v>
      </c>
      <c r="G1188" s="100" t="s">
        <v>33</v>
      </c>
      <c r="H1188" s="99" t="s">
        <v>120</v>
      </c>
      <c r="I1188" s="99" t="s">
        <v>140</v>
      </c>
      <c r="J1188" s="99" t="s">
        <v>1501</v>
      </c>
      <c r="K1188" s="100" t="s">
        <v>1170</v>
      </c>
      <c r="L1188" s="99" t="s">
        <v>8218</v>
      </c>
      <c r="M1188" s="101">
        <v>46000.333333333343</v>
      </c>
      <c r="N1188" s="101">
        <v>46007.576388888891</v>
      </c>
      <c r="O1188" s="100" t="s">
        <v>35</v>
      </c>
      <c r="P1188" s="100" t="s">
        <v>35</v>
      </c>
      <c r="Q1188" s="99" t="s">
        <v>1414</v>
      </c>
      <c r="R1188" s="99" t="s">
        <v>1415</v>
      </c>
      <c r="S1188" s="99" t="s">
        <v>10289</v>
      </c>
      <c r="T1188" s="99" t="s">
        <v>1416</v>
      </c>
      <c r="U1188" s="99">
        <v>64</v>
      </c>
      <c r="V1188" s="100" t="str">
        <f>VLOOKUP(D1188,TIPOLOGIA!A:F,5,0)</f>
        <v>INTERMEDIA</v>
      </c>
      <c r="W1188" s="100" t="str">
        <f>VLOOKUP(D1188,TIPOLOGIA!A:F,6,0)</f>
        <v>TERRESTRE</v>
      </c>
      <c r="X1188" s="99" t="s">
        <v>2254</v>
      </c>
      <c r="Y1188" s="99">
        <v>1</v>
      </c>
      <c r="Z1188" s="102">
        <f>IF(T1188="SOPORTE_TELEFÓNICO",'TARIFAS 2025'!$B$14,IF(V1188="PRINCIPAL",'TARIFAS 2025'!$B$11,IF(V1188="INTERMEDIA",'TARIFAS 2025'!$C$11,IF(V1188="LEJANA",'TARIFAS 2025'!$D$11))))</f>
        <v>36351</v>
      </c>
      <c r="AA1188" s="102">
        <f t="shared" si="19"/>
        <v>36351</v>
      </c>
    </row>
    <row r="1189" spans="1:27" x14ac:dyDescent="0.3">
      <c r="A1189" s="99" t="s">
        <v>77</v>
      </c>
      <c r="B1189" s="100" t="str">
        <f>VLOOKUP(A1189,'CENTROS DE COSTOS'!A:D,2,0)</f>
        <v>0036-0003</v>
      </c>
      <c r="C1189" s="100" t="str">
        <f>VLOOKUP(A1189,'CENTROS DE COSTOS'!A:D,3,0)</f>
        <v>Wompi Suroccidente</v>
      </c>
      <c r="D1189" s="99">
        <v>19001</v>
      </c>
      <c r="E1189" s="99">
        <v>3132728</v>
      </c>
      <c r="F1189" s="99">
        <v>35225</v>
      </c>
      <c r="G1189" s="100" t="s">
        <v>33</v>
      </c>
      <c r="H1189" s="99" t="s">
        <v>498</v>
      </c>
      <c r="I1189" s="99" t="s">
        <v>93</v>
      </c>
      <c r="J1189" s="99" t="s">
        <v>6569</v>
      </c>
      <c r="K1189" s="100" t="s">
        <v>1170</v>
      </c>
      <c r="L1189" s="99" t="s">
        <v>8219</v>
      </c>
      <c r="M1189" s="101">
        <v>46003.582638888889</v>
      </c>
      <c r="N1189" s="101">
        <v>46007.584027777782</v>
      </c>
      <c r="O1189" s="100" t="s">
        <v>35</v>
      </c>
      <c r="P1189" s="100" t="s">
        <v>35</v>
      </c>
      <c r="Q1189" s="99" t="s">
        <v>1414</v>
      </c>
      <c r="R1189" s="99" t="s">
        <v>1415</v>
      </c>
      <c r="S1189" s="99" t="s">
        <v>10290</v>
      </c>
      <c r="T1189" s="99" t="s">
        <v>1172</v>
      </c>
      <c r="U1189" s="99">
        <v>64</v>
      </c>
      <c r="V1189" s="100" t="str">
        <f>VLOOKUP(D1189,TIPOLOGIA!A:F,5,0)</f>
        <v>LEJANA</v>
      </c>
      <c r="W1189" s="100" t="str">
        <f>VLOOKUP(D1189,TIPOLOGIA!A:F,6,0)</f>
        <v>TERRESTRE</v>
      </c>
      <c r="X1189" s="99" t="s">
        <v>1194</v>
      </c>
      <c r="Y1189" s="99">
        <v>1</v>
      </c>
      <c r="Z1189" s="102">
        <f>IF(T1189="SOPORTE_TELEFÓNICO",'TARIFAS 2025'!$B$14,IF(V1189="PRINCIPAL",'TARIFAS 2025'!$B$11,IF(V1189="INTERMEDIA",'TARIFAS 2025'!$C$11,IF(V1189="LEJANA",'TARIFAS 2025'!$D$11))))</f>
        <v>40250</v>
      </c>
      <c r="AA1189" s="102">
        <f t="shared" si="19"/>
        <v>40250</v>
      </c>
    </row>
    <row r="1190" spans="1:27" x14ac:dyDescent="0.3">
      <c r="A1190" s="99" t="s">
        <v>77</v>
      </c>
      <c r="B1190" s="100" t="str">
        <f>VLOOKUP(A1190,'CENTROS DE COSTOS'!A:D,2,0)</f>
        <v>0036-0003</v>
      </c>
      <c r="C1190" s="100" t="str">
        <f>VLOOKUP(A1190,'CENTROS DE COSTOS'!A:D,3,0)</f>
        <v>Wompi Suroccidente</v>
      </c>
      <c r="D1190" s="99">
        <v>19001</v>
      </c>
      <c r="E1190" s="99">
        <v>3134708</v>
      </c>
      <c r="F1190" s="99">
        <v>66794</v>
      </c>
      <c r="G1190" s="100" t="s">
        <v>33</v>
      </c>
      <c r="H1190" s="99" t="s">
        <v>498</v>
      </c>
      <c r="I1190" s="99" t="s">
        <v>93</v>
      </c>
      <c r="J1190" s="99" t="s">
        <v>1794</v>
      </c>
      <c r="K1190" s="100" t="s">
        <v>1170</v>
      </c>
      <c r="L1190" s="99" t="s">
        <v>8220</v>
      </c>
      <c r="M1190" s="101">
        <v>46006.333333333343</v>
      </c>
      <c r="N1190" s="101">
        <v>46007.584722222222</v>
      </c>
      <c r="O1190" s="100" t="s">
        <v>35</v>
      </c>
      <c r="P1190" s="100" t="s">
        <v>35</v>
      </c>
      <c r="Q1190" s="99" t="s">
        <v>1414</v>
      </c>
      <c r="R1190" s="99" t="s">
        <v>1415</v>
      </c>
      <c r="S1190" s="99" t="s">
        <v>10291</v>
      </c>
      <c r="T1190" s="99" t="s">
        <v>1172</v>
      </c>
      <c r="U1190" s="99">
        <v>32</v>
      </c>
      <c r="V1190" s="100" t="str">
        <f>VLOOKUP(D1190,TIPOLOGIA!A:F,5,0)</f>
        <v>LEJANA</v>
      </c>
      <c r="W1190" s="100" t="str">
        <f>VLOOKUP(D1190,TIPOLOGIA!A:F,6,0)</f>
        <v>TERRESTRE</v>
      </c>
      <c r="X1190" s="99" t="s">
        <v>1194</v>
      </c>
      <c r="Y1190" s="99">
        <v>1</v>
      </c>
      <c r="Z1190" s="102">
        <f>IF(T1190="SOPORTE_TELEFÓNICO",'TARIFAS 2025'!$B$14,IF(V1190="PRINCIPAL",'TARIFAS 2025'!$B$11,IF(V1190="INTERMEDIA",'TARIFAS 2025'!$C$11,IF(V1190="LEJANA",'TARIFAS 2025'!$D$11))))</f>
        <v>40250</v>
      </c>
      <c r="AA1190" s="102">
        <f t="shared" si="19"/>
        <v>40250</v>
      </c>
    </row>
    <row r="1191" spans="1:27" x14ac:dyDescent="0.3">
      <c r="A1191" s="99" t="s">
        <v>71</v>
      </c>
      <c r="B1191" s="100" t="str">
        <f>VLOOKUP(A1191,'CENTROS DE COSTOS'!A:D,2,0)</f>
        <v>0036-0004</v>
      </c>
      <c r="C1191" s="100" t="str">
        <f>VLOOKUP(A1191,'CENTROS DE COSTOS'!A:D,3,0)</f>
        <v>Wompi Centro</v>
      </c>
      <c r="D1191" s="99">
        <v>11001</v>
      </c>
      <c r="E1191" s="99">
        <v>3137008</v>
      </c>
      <c r="F1191" s="99">
        <v>69261</v>
      </c>
      <c r="G1191" s="100" t="s">
        <v>33</v>
      </c>
      <c r="H1191" s="99" t="s">
        <v>618</v>
      </c>
      <c r="I1191" s="99" t="s">
        <v>71</v>
      </c>
      <c r="J1191" s="99" t="s">
        <v>6570</v>
      </c>
      <c r="K1191" s="100" t="s">
        <v>1170</v>
      </c>
      <c r="L1191" s="99" t="s">
        <v>8221</v>
      </c>
      <c r="M1191" s="101">
        <v>46006.405555555553</v>
      </c>
      <c r="N1191" s="101">
        <v>46007.585416666669</v>
      </c>
      <c r="O1191" s="100" t="s">
        <v>35</v>
      </c>
      <c r="P1191" s="100" t="s">
        <v>35</v>
      </c>
      <c r="Q1191" s="99" t="s">
        <v>1414</v>
      </c>
      <c r="R1191" s="99" t="s">
        <v>1415</v>
      </c>
      <c r="S1191" s="99" t="s">
        <v>10292</v>
      </c>
      <c r="T1191" s="99" t="s">
        <v>1172</v>
      </c>
      <c r="U1191" s="99">
        <v>24</v>
      </c>
      <c r="V1191" s="100" t="str">
        <f>VLOOKUP(D1191,TIPOLOGIA!A:F,5,0)</f>
        <v>PRINCIPAL</v>
      </c>
      <c r="W1191" s="100" t="str">
        <f>VLOOKUP(D1191,TIPOLOGIA!A:F,6,0)</f>
        <v>TERRESTRE</v>
      </c>
      <c r="X1191" s="99" t="s">
        <v>1223</v>
      </c>
      <c r="Y1191" s="99">
        <v>1</v>
      </c>
      <c r="Z1191" s="102">
        <f>IF(T1191="SOPORTE_TELEFÓNICO",'TARIFAS 2025'!$B$14,IF(V1191="PRINCIPAL",'TARIFAS 2025'!$B$11,IF(V1191="INTERMEDIA",'TARIFAS 2025'!$C$11,IF(V1191="LEJANA",'TARIFAS 2025'!$D$11))))</f>
        <v>31419</v>
      </c>
      <c r="AA1191" s="102">
        <f t="shared" si="19"/>
        <v>31419</v>
      </c>
    </row>
    <row r="1192" spans="1:27" x14ac:dyDescent="0.3">
      <c r="A1192" s="99" t="s">
        <v>97</v>
      </c>
      <c r="B1192" s="100" t="str">
        <f>VLOOKUP(A1192,'CENTROS DE COSTOS'!A:D,2,0)</f>
        <v>0036-0001</v>
      </c>
      <c r="C1192" s="100" t="str">
        <f>VLOOKUP(A1192,'CENTROS DE COSTOS'!A:D,3,0)</f>
        <v>Wompi Costa</v>
      </c>
      <c r="D1192" s="99">
        <v>20001</v>
      </c>
      <c r="E1192" s="99">
        <v>3136828</v>
      </c>
      <c r="F1192" s="99">
        <v>81791</v>
      </c>
      <c r="G1192" s="100" t="s">
        <v>33</v>
      </c>
      <c r="H1192" s="99" t="s">
        <v>536</v>
      </c>
      <c r="I1192" s="99" t="s">
        <v>97</v>
      </c>
      <c r="J1192" s="99" t="s">
        <v>1749</v>
      </c>
      <c r="K1192" s="100" t="s">
        <v>1170</v>
      </c>
      <c r="L1192" s="99" t="s">
        <v>8222</v>
      </c>
      <c r="M1192" s="101">
        <v>46006.406944444447</v>
      </c>
      <c r="N1192" s="101">
        <v>46007.586805555547</v>
      </c>
      <c r="O1192" s="100" t="s">
        <v>35</v>
      </c>
      <c r="P1192" s="100" t="s">
        <v>35</v>
      </c>
      <c r="Q1192" s="99" t="s">
        <v>1414</v>
      </c>
      <c r="R1192" s="99" t="s">
        <v>1415</v>
      </c>
      <c r="S1192" s="99" t="s">
        <v>10293</v>
      </c>
      <c r="T1192" s="99" t="s">
        <v>1172</v>
      </c>
      <c r="U1192" s="99">
        <v>8</v>
      </c>
      <c r="V1192" s="100" t="str">
        <f>VLOOKUP(D1192,TIPOLOGIA!A:F,5,0)</f>
        <v>PRINCIPAL</v>
      </c>
      <c r="W1192" s="100" t="str">
        <f>VLOOKUP(D1192,TIPOLOGIA!A:F,6,0)</f>
        <v>TERRESTRE</v>
      </c>
      <c r="X1192" s="99" t="s">
        <v>1185</v>
      </c>
      <c r="Y1192" s="99">
        <v>1</v>
      </c>
      <c r="Z1192" s="102">
        <f>IF(T1192="SOPORTE_TELEFÓNICO",'TARIFAS 2025'!$B$14,IF(V1192="PRINCIPAL",'TARIFAS 2025'!$B$11,IF(V1192="INTERMEDIA",'TARIFAS 2025'!$C$11,IF(V1192="LEJANA",'TARIFAS 2025'!$D$11))))</f>
        <v>31419</v>
      </c>
      <c r="AA1192" s="102">
        <f t="shared" si="19"/>
        <v>31419</v>
      </c>
    </row>
    <row r="1193" spans="1:27" x14ac:dyDescent="0.3">
      <c r="A1193" s="99" t="s">
        <v>80</v>
      </c>
      <c r="B1193" s="100" t="str">
        <f>VLOOKUP(A1193,'CENTROS DE COSTOS'!A:D,2,0)</f>
        <v>0036-0001</v>
      </c>
      <c r="C1193" s="100" t="str">
        <f>VLOOKUP(A1193,'CENTROS DE COSTOS'!A:D,3,0)</f>
        <v>Wompi Costa</v>
      </c>
      <c r="D1193" s="99">
        <v>13001</v>
      </c>
      <c r="E1193" s="99">
        <v>3141856</v>
      </c>
      <c r="F1193" s="99">
        <v>78794</v>
      </c>
      <c r="G1193" s="100" t="s">
        <v>33</v>
      </c>
      <c r="H1193" s="99" t="s">
        <v>275</v>
      </c>
      <c r="I1193" s="99" t="s">
        <v>80</v>
      </c>
      <c r="J1193" s="99" t="s">
        <v>2010</v>
      </c>
      <c r="K1193" s="100" t="s">
        <v>1170</v>
      </c>
      <c r="L1193" s="99" t="s">
        <v>8223</v>
      </c>
      <c r="M1193" s="101">
        <v>46007.372916666667</v>
      </c>
      <c r="N1193" s="101">
        <v>46007.587500000001</v>
      </c>
      <c r="O1193" s="100" t="s">
        <v>35</v>
      </c>
      <c r="P1193" s="100" t="s">
        <v>35</v>
      </c>
      <c r="Q1193" s="99" t="s">
        <v>1414</v>
      </c>
      <c r="R1193" s="99" t="s">
        <v>1415</v>
      </c>
      <c r="S1193" s="99" t="s">
        <v>10294</v>
      </c>
      <c r="T1193" s="99" t="s">
        <v>1172</v>
      </c>
      <c r="U1193" s="99">
        <v>24</v>
      </c>
      <c r="V1193" s="100" t="str">
        <f>VLOOKUP(D1193,TIPOLOGIA!A:F,5,0)</f>
        <v>PRINCIPAL</v>
      </c>
      <c r="W1193" s="100" t="str">
        <f>VLOOKUP(D1193,TIPOLOGIA!A:F,6,0)</f>
        <v>TERRESTRE</v>
      </c>
      <c r="X1193" s="99" t="s">
        <v>1855</v>
      </c>
      <c r="Y1193" s="99">
        <v>1</v>
      </c>
      <c r="Z1193" s="102">
        <f>IF(T1193="SOPORTE_TELEFÓNICO",'TARIFAS 2025'!$B$14,IF(V1193="PRINCIPAL",'TARIFAS 2025'!$B$11,IF(V1193="INTERMEDIA",'TARIFAS 2025'!$C$11,IF(V1193="LEJANA",'TARIFAS 2025'!$D$11))))</f>
        <v>31419</v>
      </c>
      <c r="AA1193" s="102">
        <f t="shared" si="19"/>
        <v>31419</v>
      </c>
    </row>
    <row r="1194" spans="1:27" x14ac:dyDescent="0.3">
      <c r="A1194" s="99" t="s">
        <v>71</v>
      </c>
      <c r="B1194" s="100" t="str">
        <f>VLOOKUP(A1194,'CENTROS DE COSTOS'!A:D,2,0)</f>
        <v>0036-0004</v>
      </c>
      <c r="C1194" s="100" t="str">
        <f>VLOOKUP(A1194,'CENTROS DE COSTOS'!A:D,3,0)</f>
        <v>Wompi Centro</v>
      </c>
      <c r="D1194" s="99">
        <v>11001</v>
      </c>
      <c r="E1194" s="99">
        <v>3134786</v>
      </c>
      <c r="F1194" s="99">
        <v>80657</v>
      </c>
      <c r="G1194" s="100" t="s">
        <v>33</v>
      </c>
      <c r="H1194" s="99" t="s">
        <v>618</v>
      </c>
      <c r="I1194" s="99" t="s">
        <v>71</v>
      </c>
      <c r="J1194" s="99" t="s">
        <v>6571</v>
      </c>
      <c r="K1194" s="100" t="s">
        <v>1170</v>
      </c>
      <c r="L1194" s="99" t="s">
        <v>8224</v>
      </c>
      <c r="M1194" s="101">
        <v>46006.333333333343</v>
      </c>
      <c r="N1194" s="101">
        <v>46007.588888888888</v>
      </c>
      <c r="O1194" s="100" t="s">
        <v>35</v>
      </c>
      <c r="P1194" s="100" t="s">
        <v>35</v>
      </c>
      <c r="Q1194" s="99" t="s">
        <v>1414</v>
      </c>
      <c r="R1194" s="99" t="s">
        <v>1415</v>
      </c>
      <c r="S1194" s="99" t="s">
        <v>10295</v>
      </c>
      <c r="T1194" s="99" t="s">
        <v>1172</v>
      </c>
      <c r="U1194" s="99">
        <v>8</v>
      </c>
      <c r="V1194" s="100" t="str">
        <f>VLOOKUP(D1194,TIPOLOGIA!A:F,5,0)</f>
        <v>PRINCIPAL</v>
      </c>
      <c r="W1194" s="100" t="str">
        <f>VLOOKUP(D1194,TIPOLOGIA!A:F,6,0)</f>
        <v>TERRESTRE</v>
      </c>
      <c r="X1194" s="99" t="s">
        <v>1854</v>
      </c>
      <c r="Y1194" s="99">
        <v>1</v>
      </c>
      <c r="Z1194" s="102">
        <f>IF(T1194="SOPORTE_TELEFÓNICO",'TARIFAS 2025'!$B$14,IF(V1194="PRINCIPAL",'TARIFAS 2025'!$B$11,IF(V1194="INTERMEDIA",'TARIFAS 2025'!$C$11,IF(V1194="LEJANA",'TARIFAS 2025'!$D$11))))</f>
        <v>31419</v>
      </c>
      <c r="AA1194" s="102">
        <f t="shared" si="19"/>
        <v>31419</v>
      </c>
    </row>
    <row r="1195" spans="1:27" x14ac:dyDescent="0.3">
      <c r="A1195" s="99" t="s">
        <v>97</v>
      </c>
      <c r="B1195" s="100" t="str">
        <f>VLOOKUP(A1195,'CENTROS DE COSTOS'!A:D,2,0)</f>
        <v>0036-0001</v>
      </c>
      <c r="C1195" s="100" t="str">
        <f>VLOOKUP(A1195,'CENTROS DE COSTOS'!A:D,3,0)</f>
        <v>Wompi Costa</v>
      </c>
      <c r="D1195" s="99">
        <v>20001</v>
      </c>
      <c r="E1195" s="99">
        <v>3134667</v>
      </c>
      <c r="F1195" s="99">
        <v>21147</v>
      </c>
      <c r="G1195" s="100" t="s">
        <v>33</v>
      </c>
      <c r="H1195" s="99" t="s">
        <v>536</v>
      </c>
      <c r="I1195" s="99" t="s">
        <v>97</v>
      </c>
      <c r="J1195" s="99" t="s">
        <v>6572</v>
      </c>
      <c r="K1195" s="100" t="s">
        <v>1170</v>
      </c>
      <c r="L1195" s="99" t="s">
        <v>8225</v>
      </c>
      <c r="M1195" s="101">
        <v>46006.333333333343</v>
      </c>
      <c r="N1195" s="101">
        <v>46007.590277777781</v>
      </c>
      <c r="O1195" s="100" t="s">
        <v>35</v>
      </c>
      <c r="P1195" s="100" t="s">
        <v>35</v>
      </c>
      <c r="Q1195" s="99" t="s">
        <v>1414</v>
      </c>
      <c r="R1195" s="99" t="s">
        <v>1415</v>
      </c>
      <c r="S1195" s="99" t="s">
        <v>10296</v>
      </c>
      <c r="T1195" s="99" t="s">
        <v>1172</v>
      </c>
      <c r="U1195" s="99">
        <v>64</v>
      </c>
      <c r="V1195" s="100" t="str">
        <f>VLOOKUP(D1195,TIPOLOGIA!A:F,5,0)</f>
        <v>PRINCIPAL</v>
      </c>
      <c r="W1195" s="100" t="str">
        <f>VLOOKUP(D1195,TIPOLOGIA!A:F,6,0)</f>
        <v>TERRESTRE</v>
      </c>
      <c r="X1195" s="99" t="s">
        <v>1210</v>
      </c>
      <c r="Y1195" s="99">
        <v>1</v>
      </c>
      <c r="Z1195" s="102">
        <f>IF(T1195="SOPORTE_TELEFÓNICO",'TARIFAS 2025'!$B$14,IF(V1195="PRINCIPAL",'TARIFAS 2025'!$B$11,IF(V1195="INTERMEDIA",'TARIFAS 2025'!$C$11,IF(V1195="LEJANA",'TARIFAS 2025'!$D$11))))</f>
        <v>31419</v>
      </c>
      <c r="AA1195" s="102">
        <f t="shared" si="19"/>
        <v>31419</v>
      </c>
    </row>
    <row r="1196" spans="1:27" x14ac:dyDescent="0.3">
      <c r="A1196" s="99" t="s">
        <v>97</v>
      </c>
      <c r="B1196" s="100" t="str">
        <f>VLOOKUP(A1196,'CENTROS DE COSTOS'!A:D,2,0)</f>
        <v>0036-0001</v>
      </c>
      <c r="C1196" s="100" t="str">
        <f>VLOOKUP(A1196,'CENTROS DE COSTOS'!A:D,3,0)</f>
        <v>Wompi Costa</v>
      </c>
      <c r="D1196" s="99">
        <v>20001</v>
      </c>
      <c r="E1196" s="99">
        <v>3119036</v>
      </c>
      <c r="F1196" s="99">
        <v>15204</v>
      </c>
      <c r="G1196" s="100" t="s">
        <v>33</v>
      </c>
      <c r="H1196" s="99" t="s">
        <v>536</v>
      </c>
      <c r="I1196" s="99" t="s">
        <v>97</v>
      </c>
      <c r="J1196" s="99" t="s">
        <v>6573</v>
      </c>
      <c r="K1196" s="100" t="s">
        <v>1170</v>
      </c>
      <c r="L1196" s="99" t="s">
        <v>8226</v>
      </c>
      <c r="M1196" s="101">
        <v>46001.333333333343</v>
      </c>
      <c r="N1196" s="101">
        <v>46007.59097222222</v>
      </c>
      <c r="O1196" s="100" t="s">
        <v>35</v>
      </c>
      <c r="P1196" s="100" t="s">
        <v>35</v>
      </c>
      <c r="Q1196" s="99" t="s">
        <v>1414</v>
      </c>
      <c r="R1196" s="99" t="s">
        <v>1415</v>
      </c>
      <c r="S1196" s="99" t="s">
        <v>10297</v>
      </c>
      <c r="T1196" s="99" t="s">
        <v>1172</v>
      </c>
      <c r="U1196" s="99">
        <v>40</v>
      </c>
      <c r="V1196" s="100" t="str">
        <f>VLOOKUP(D1196,TIPOLOGIA!A:F,5,0)</f>
        <v>PRINCIPAL</v>
      </c>
      <c r="W1196" s="100" t="str">
        <f>VLOOKUP(D1196,TIPOLOGIA!A:F,6,0)</f>
        <v>TERRESTRE</v>
      </c>
      <c r="X1196" s="99" t="s">
        <v>1185</v>
      </c>
      <c r="Y1196" s="99">
        <v>1</v>
      </c>
      <c r="Z1196" s="102">
        <f>IF(T1196="SOPORTE_TELEFÓNICO",'TARIFAS 2025'!$B$14,IF(V1196="PRINCIPAL",'TARIFAS 2025'!$B$11,IF(V1196="INTERMEDIA",'TARIFAS 2025'!$C$11,IF(V1196="LEJANA",'TARIFAS 2025'!$D$11))))</f>
        <v>31419</v>
      </c>
      <c r="AA1196" s="102">
        <f t="shared" si="19"/>
        <v>31419</v>
      </c>
    </row>
    <row r="1197" spans="1:27" x14ac:dyDescent="0.3">
      <c r="A1197" s="99" t="s">
        <v>89</v>
      </c>
      <c r="B1197" s="100" t="str">
        <f>VLOOKUP(A1197,'CENTROS DE COSTOS'!A:D,2,0)</f>
        <v>0036-0001</v>
      </c>
      <c r="C1197" s="100" t="str">
        <f>VLOOKUP(A1197,'CENTROS DE COSTOS'!A:D,3,0)</f>
        <v>Wompi Costa</v>
      </c>
      <c r="D1197" s="99">
        <v>23001</v>
      </c>
      <c r="E1197" s="99">
        <v>3135450</v>
      </c>
      <c r="F1197" s="99">
        <v>77902</v>
      </c>
      <c r="G1197" s="100" t="s">
        <v>33</v>
      </c>
      <c r="H1197" s="99" t="s">
        <v>276</v>
      </c>
      <c r="I1197" s="99" t="s">
        <v>89</v>
      </c>
      <c r="J1197" s="99" t="s">
        <v>6574</v>
      </c>
      <c r="K1197" s="100" t="s">
        <v>1170</v>
      </c>
      <c r="L1197" s="99" t="s">
        <v>8227</v>
      </c>
      <c r="M1197" s="101">
        <v>46006.34097222222</v>
      </c>
      <c r="N1197" s="101">
        <v>46007.591666666667</v>
      </c>
      <c r="O1197" s="100" t="s">
        <v>35</v>
      </c>
      <c r="P1197" s="100" t="s">
        <v>35</v>
      </c>
      <c r="Q1197" s="99" t="s">
        <v>1414</v>
      </c>
      <c r="R1197" s="99" t="s">
        <v>1415</v>
      </c>
      <c r="S1197" s="99" t="s">
        <v>10298</v>
      </c>
      <c r="T1197" s="99" t="s">
        <v>1172</v>
      </c>
      <c r="U1197" s="99">
        <v>16</v>
      </c>
      <c r="V1197" s="100" t="str">
        <f>VLOOKUP(D1197,TIPOLOGIA!A:F,5,0)</f>
        <v>PRINCIPAL</v>
      </c>
      <c r="W1197" s="100" t="str">
        <f>VLOOKUP(D1197,TIPOLOGIA!A:F,6,0)</f>
        <v>TERRESTRE</v>
      </c>
      <c r="X1197" s="99" t="s">
        <v>1378</v>
      </c>
      <c r="Y1197" s="99">
        <v>1</v>
      </c>
      <c r="Z1197" s="102">
        <f>IF(T1197="SOPORTE_TELEFÓNICO",'TARIFAS 2025'!$B$14,IF(V1197="PRINCIPAL",'TARIFAS 2025'!$B$11,IF(V1197="INTERMEDIA",'TARIFAS 2025'!$C$11,IF(V1197="LEJANA",'TARIFAS 2025'!$D$11))))</f>
        <v>31419</v>
      </c>
      <c r="AA1197" s="102">
        <f t="shared" si="19"/>
        <v>31419</v>
      </c>
    </row>
    <row r="1198" spans="1:27" x14ac:dyDescent="0.3">
      <c r="A1198" s="99" t="s">
        <v>68</v>
      </c>
      <c r="B1198" s="100" t="str">
        <f>VLOOKUP(A1198,'CENTROS DE COSTOS'!A:D,2,0)</f>
        <v>0036-0001</v>
      </c>
      <c r="C1198" s="100" t="str">
        <f>VLOOKUP(A1198,'CENTROS DE COSTOS'!A:D,3,0)</f>
        <v>Wompi Costa</v>
      </c>
      <c r="D1198" s="99">
        <v>8001</v>
      </c>
      <c r="E1198" s="99">
        <v>3138767</v>
      </c>
      <c r="F1198" s="99">
        <v>74251</v>
      </c>
      <c r="G1198" s="100" t="s">
        <v>33</v>
      </c>
      <c r="H1198" s="99" t="s">
        <v>253</v>
      </c>
      <c r="I1198" s="99" t="s">
        <v>68</v>
      </c>
      <c r="J1198" s="99" t="s">
        <v>6575</v>
      </c>
      <c r="K1198" s="100" t="s">
        <v>1170</v>
      </c>
      <c r="L1198" s="99" t="s">
        <v>8228</v>
      </c>
      <c r="M1198" s="101">
        <v>46006.568055555559</v>
      </c>
      <c r="N1198" s="101">
        <v>46007.592361111107</v>
      </c>
      <c r="O1198" s="100" t="s">
        <v>35</v>
      </c>
      <c r="P1198" s="100" t="s">
        <v>35</v>
      </c>
      <c r="Q1198" s="99" t="s">
        <v>1414</v>
      </c>
      <c r="R1198" s="99" t="s">
        <v>1415</v>
      </c>
      <c r="S1198" s="99" t="s">
        <v>10299</v>
      </c>
      <c r="T1198" s="99" t="s">
        <v>1172</v>
      </c>
      <c r="U1198" s="99">
        <v>24</v>
      </c>
      <c r="V1198" s="100" t="str">
        <f>VLOOKUP(D1198,TIPOLOGIA!A:F,5,0)</f>
        <v>PRINCIPAL</v>
      </c>
      <c r="W1198" s="100" t="str">
        <f>VLOOKUP(D1198,TIPOLOGIA!A:F,6,0)</f>
        <v>TERRESTRE</v>
      </c>
      <c r="X1198" s="99" t="s">
        <v>1196</v>
      </c>
      <c r="Y1198" s="99">
        <v>1</v>
      </c>
      <c r="Z1198" s="102">
        <f>IF(T1198="SOPORTE_TELEFÓNICO",'TARIFAS 2025'!$B$14,IF(V1198="PRINCIPAL",'TARIFAS 2025'!$B$11,IF(V1198="INTERMEDIA",'TARIFAS 2025'!$C$11,IF(V1198="LEJANA",'TARIFAS 2025'!$D$11))))</f>
        <v>31419</v>
      </c>
      <c r="AA1198" s="102">
        <f t="shared" si="19"/>
        <v>31419</v>
      </c>
    </row>
    <row r="1199" spans="1:27" x14ac:dyDescent="0.3">
      <c r="A1199" s="99" t="s">
        <v>71</v>
      </c>
      <c r="B1199" s="100" t="str">
        <f>VLOOKUP(A1199,'CENTROS DE COSTOS'!A:D,2,0)</f>
        <v>0036-0004</v>
      </c>
      <c r="C1199" s="100" t="str">
        <f>VLOOKUP(A1199,'CENTROS DE COSTOS'!A:D,3,0)</f>
        <v>Wompi Centro</v>
      </c>
      <c r="D1199" s="99">
        <v>11001</v>
      </c>
      <c r="E1199" s="99">
        <v>3135754</v>
      </c>
      <c r="F1199" s="99">
        <v>69485</v>
      </c>
      <c r="G1199" s="100" t="s">
        <v>33</v>
      </c>
      <c r="H1199" s="99" t="s">
        <v>618</v>
      </c>
      <c r="I1199" s="99" t="s">
        <v>71</v>
      </c>
      <c r="J1199" s="99" t="s">
        <v>1968</v>
      </c>
      <c r="K1199" s="100" t="s">
        <v>1170</v>
      </c>
      <c r="L1199" s="99" t="s">
        <v>8229</v>
      </c>
      <c r="M1199" s="101">
        <v>46006.350694444453</v>
      </c>
      <c r="N1199" s="101">
        <v>46007.593055555553</v>
      </c>
      <c r="O1199" s="100" t="s">
        <v>35</v>
      </c>
      <c r="P1199" s="100" t="s">
        <v>35</v>
      </c>
      <c r="Q1199" s="99" t="s">
        <v>1414</v>
      </c>
      <c r="R1199" s="99" t="s">
        <v>1415</v>
      </c>
      <c r="S1199" s="99" t="s">
        <v>10300</v>
      </c>
      <c r="T1199" s="99" t="s">
        <v>1172</v>
      </c>
      <c r="U1199" s="99">
        <v>16</v>
      </c>
      <c r="V1199" s="100" t="str">
        <f>VLOOKUP(D1199,TIPOLOGIA!A:F,5,0)</f>
        <v>PRINCIPAL</v>
      </c>
      <c r="W1199" s="100" t="str">
        <f>VLOOKUP(D1199,TIPOLOGIA!A:F,6,0)</f>
        <v>TERRESTRE</v>
      </c>
      <c r="X1199" s="99" t="s">
        <v>1223</v>
      </c>
      <c r="Y1199" s="99">
        <v>1</v>
      </c>
      <c r="Z1199" s="102">
        <f>IF(T1199="SOPORTE_TELEFÓNICO",'TARIFAS 2025'!$B$14,IF(V1199="PRINCIPAL",'TARIFAS 2025'!$B$11,IF(V1199="INTERMEDIA",'TARIFAS 2025'!$C$11,IF(V1199="LEJANA",'TARIFAS 2025'!$D$11))))</f>
        <v>31419</v>
      </c>
      <c r="AA1199" s="102">
        <f t="shared" si="19"/>
        <v>31419</v>
      </c>
    </row>
    <row r="1200" spans="1:27" x14ac:dyDescent="0.3">
      <c r="A1200" s="99" t="s">
        <v>71</v>
      </c>
      <c r="B1200" s="100" t="str">
        <f>VLOOKUP(A1200,'CENTROS DE COSTOS'!A:D,2,0)</f>
        <v>0036-0004</v>
      </c>
      <c r="C1200" s="100" t="str">
        <f>VLOOKUP(A1200,'CENTROS DE COSTOS'!A:D,3,0)</f>
        <v>Wompi Centro</v>
      </c>
      <c r="D1200" s="99">
        <v>11001</v>
      </c>
      <c r="E1200" s="99">
        <v>3129110</v>
      </c>
      <c r="F1200" s="99">
        <v>47416</v>
      </c>
      <c r="G1200" s="100" t="s">
        <v>33</v>
      </c>
      <c r="H1200" s="99" t="s">
        <v>618</v>
      </c>
      <c r="I1200" s="99" t="s">
        <v>71</v>
      </c>
      <c r="J1200" s="99" t="s">
        <v>6576</v>
      </c>
      <c r="K1200" s="100" t="s">
        <v>1170</v>
      </c>
      <c r="L1200" s="99" t="s">
        <v>8230</v>
      </c>
      <c r="M1200" s="101">
        <v>46002.663888888892</v>
      </c>
      <c r="N1200" s="101">
        <v>46007.595138888893</v>
      </c>
      <c r="O1200" s="100" t="s">
        <v>35</v>
      </c>
      <c r="P1200" s="100" t="s">
        <v>35</v>
      </c>
      <c r="Q1200" s="99" t="s">
        <v>1414</v>
      </c>
      <c r="R1200" s="99" t="s">
        <v>1415</v>
      </c>
      <c r="S1200" s="99" t="s">
        <v>10301</v>
      </c>
      <c r="T1200" s="99" t="s">
        <v>1172</v>
      </c>
      <c r="U1200" s="99">
        <v>64</v>
      </c>
      <c r="V1200" s="100" t="str">
        <f>VLOOKUP(D1200,TIPOLOGIA!A:F,5,0)</f>
        <v>PRINCIPAL</v>
      </c>
      <c r="W1200" s="100" t="str">
        <f>VLOOKUP(D1200,TIPOLOGIA!A:F,6,0)</f>
        <v>TERRESTRE</v>
      </c>
      <c r="X1200" s="99" t="s">
        <v>1312</v>
      </c>
      <c r="Y1200" s="99">
        <v>1</v>
      </c>
      <c r="Z1200" s="102">
        <f>IF(T1200="SOPORTE_TELEFÓNICO",'TARIFAS 2025'!$B$14,IF(V1200="PRINCIPAL",'TARIFAS 2025'!$B$11,IF(V1200="INTERMEDIA",'TARIFAS 2025'!$C$11,IF(V1200="LEJANA",'TARIFAS 2025'!$D$11))))</f>
        <v>31419</v>
      </c>
      <c r="AA1200" s="102">
        <f t="shared" si="19"/>
        <v>31419</v>
      </c>
    </row>
    <row r="1201" spans="1:27" x14ac:dyDescent="0.3">
      <c r="A1201" s="99" t="s">
        <v>71</v>
      </c>
      <c r="B1201" s="100" t="str">
        <f>VLOOKUP(A1201,'CENTROS DE COSTOS'!A:D,2,0)</f>
        <v>0036-0004</v>
      </c>
      <c r="C1201" s="100" t="str">
        <f>VLOOKUP(A1201,'CENTROS DE COSTOS'!A:D,3,0)</f>
        <v>Wompi Centro</v>
      </c>
      <c r="D1201" s="99">
        <v>11001</v>
      </c>
      <c r="E1201" s="99">
        <v>3138615</v>
      </c>
      <c r="F1201" s="99">
        <v>73846</v>
      </c>
      <c r="G1201" s="100" t="s">
        <v>33</v>
      </c>
      <c r="H1201" s="99" t="s">
        <v>618</v>
      </c>
      <c r="I1201" s="99" t="s">
        <v>71</v>
      </c>
      <c r="J1201" s="99" t="s">
        <v>6577</v>
      </c>
      <c r="K1201" s="100" t="s">
        <v>1170</v>
      </c>
      <c r="L1201" s="99" t="s">
        <v>8231</v>
      </c>
      <c r="M1201" s="101">
        <v>46006.504166666673</v>
      </c>
      <c r="N1201" s="101">
        <v>46007.595833333333</v>
      </c>
      <c r="O1201" s="100" t="s">
        <v>35</v>
      </c>
      <c r="P1201" s="100" t="s">
        <v>35</v>
      </c>
      <c r="Q1201" s="99" t="s">
        <v>1414</v>
      </c>
      <c r="R1201" s="99" t="s">
        <v>1415</v>
      </c>
      <c r="S1201" s="99" t="s">
        <v>10302</v>
      </c>
      <c r="T1201" s="99" t="s">
        <v>1172</v>
      </c>
      <c r="U1201" s="99">
        <v>24</v>
      </c>
      <c r="V1201" s="100" t="str">
        <f>VLOOKUP(D1201,TIPOLOGIA!A:F,5,0)</f>
        <v>PRINCIPAL</v>
      </c>
      <c r="W1201" s="100" t="str">
        <f>VLOOKUP(D1201,TIPOLOGIA!A:F,6,0)</f>
        <v>TERRESTRE</v>
      </c>
      <c r="X1201" s="99" t="s">
        <v>1854</v>
      </c>
      <c r="Y1201" s="99">
        <v>1</v>
      </c>
      <c r="Z1201" s="102">
        <f>IF(T1201="SOPORTE_TELEFÓNICO",'TARIFAS 2025'!$B$14,IF(V1201="PRINCIPAL",'TARIFAS 2025'!$B$11,IF(V1201="INTERMEDIA",'TARIFAS 2025'!$C$11,IF(V1201="LEJANA",'TARIFAS 2025'!$D$11))))</f>
        <v>31419</v>
      </c>
      <c r="AA1201" s="102">
        <f t="shared" si="19"/>
        <v>31419</v>
      </c>
    </row>
    <row r="1202" spans="1:27" x14ac:dyDescent="0.3">
      <c r="A1202" s="99" t="s">
        <v>95</v>
      </c>
      <c r="B1202" s="100" t="str">
        <f>VLOOKUP(A1202,'CENTROS DE COSTOS'!A:D,2,0)</f>
        <v>0036-0001</v>
      </c>
      <c r="C1202" s="100" t="str">
        <f>VLOOKUP(A1202,'CENTROS DE COSTOS'!A:D,3,0)</f>
        <v>Wompi Costa</v>
      </c>
      <c r="D1202" s="99">
        <v>70001</v>
      </c>
      <c r="E1202" s="99">
        <v>3129851</v>
      </c>
      <c r="F1202" s="99">
        <v>57061</v>
      </c>
      <c r="G1202" s="100" t="s">
        <v>33</v>
      </c>
      <c r="H1202" s="99" t="s">
        <v>504</v>
      </c>
      <c r="I1202" s="99" t="s">
        <v>95</v>
      </c>
      <c r="J1202" s="99" t="s">
        <v>1345</v>
      </c>
      <c r="K1202" s="100" t="s">
        <v>1170</v>
      </c>
      <c r="L1202" s="99" t="s">
        <v>8232</v>
      </c>
      <c r="M1202" s="101">
        <v>46003.333333333343</v>
      </c>
      <c r="N1202" s="101">
        <v>46007.595833333333</v>
      </c>
      <c r="O1202" s="100" t="s">
        <v>35</v>
      </c>
      <c r="P1202" s="100" t="s">
        <v>35</v>
      </c>
      <c r="Q1202" s="99" t="s">
        <v>1414</v>
      </c>
      <c r="R1202" s="99" t="s">
        <v>1415</v>
      </c>
      <c r="S1202" s="99" t="s">
        <v>10303</v>
      </c>
      <c r="T1202" s="99" t="s">
        <v>1172</v>
      </c>
      <c r="U1202" s="99">
        <v>64</v>
      </c>
      <c r="V1202" s="100" t="str">
        <f>VLOOKUP(D1202,TIPOLOGIA!A:F,5,0)</f>
        <v>PRINCIPAL</v>
      </c>
      <c r="W1202" s="100" t="str">
        <f>VLOOKUP(D1202,TIPOLOGIA!A:F,6,0)</f>
        <v>TERRESTRE</v>
      </c>
      <c r="X1202" s="99" t="s">
        <v>1311</v>
      </c>
      <c r="Y1202" s="99">
        <v>1</v>
      </c>
      <c r="Z1202" s="102">
        <f>IF(T1202="SOPORTE_TELEFÓNICO",'TARIFAS 2025'!$B$14,IF(V1202="PRINCIPAL",'TARIFAS 2025'!$B$11,IF(V1202="INTERMEDIA",'TARIFAS 2025'!$C$11,IF(V1202="LEJANA",'TARIFAS 2025'!$D$11))))</f>
        <v>31419</v>
      </c>
      <c r="AA1202" s="102">
        <f t="shared" si="19"/>
        <v>31419</v>
      </c>
    </row>
    <row r="1203" spans="1:27" x14ac:dyDescent="0.3">
      <c r="A1203" s="99" t="s">
        <v>94</v>
      </c>
      <c r="B1203" s="100" t="str">
        <f>VLOOKUP(A1203,'CENTROS DE COSTOS'!A:D,2,0)</f>
        <v>0036-0001</v>
      </c>
      <c r="C1203" s="100" t="str">
        <f>VLOOKUP(A1203,'CENTROS DE COSTOS'!A:D,3,0)</f>
        <v>Wompi Costa</v>
      </c>
      <c r="D1203" s="99">
        <v>47001</v>
      </c>
      <c r="E1203" s="99">
        <v>3132929</v>
      </c>
      <c r="F1203" s="99">
        <v>77141</v>
      </c>
      <c r="G1203" s="100" t="s">
        <v>33</v>
      </c>
      <c r="H1203" s="99" t="s">
        <v>787</v>
      </c>
      <c r="I1203" s="99" t="s">
        <v>94</v>
      </c>
      <c r="J1203" s="99" t="s">
        <v>6578</v>
      </c>
      <c r="K1203" s="100" t="s">
        <v>1170</v>
      </c>
      <c r="L1203" s="99" t="s">
        <v>8233</v>
      </c>
      <c r="M1203" s="101">
        <v>46003.61041666667</v>
      </c>
      <c r="N1203" s="101">
        <v>46007.607638888891</v>
      </c>
      <c r="O1203" s="100" t="s">
        <v>35</v>
      </c>
      <c r="P1203" s="100" t="s">
        <v>35</v>
      </c>
      <c r="Q1203" s="99" t="s">
        <v>1414</v>
      </c>
      <c r="R1203" s="99" t="s">
        <v>1415</v>
      </c>
      <c r="S1203" s="99" t="s">
        <v>10304</v>
      </c>
      <c r="T1203" s="99" t="s">
        <v>1172</v>
      </c>
      <c r="U1203" s="99">
        <v>24</v>
      </c>
      <c r="V1203" s="100" t="str">
        <f>VLOOKUP(D1203,TIPOLOGIA!A:F,5,0)</f>
        <v>PRINCIPAL</v>
      </c>
      <c r="W1203" s="100" t="str">
        <f>VLOOKUP(D1203,TIPOLOGIA!A:F,6,0)</f>
        <v>TERRESTRE</v>
      </c>
      <c r="X1203" s="99" t="s">
        <v>1284</v>
      </c>
      <c r="Y1203" s="99">
        <v>1</v>
      </c>
      <c r="Z1203" s="102">
        <f>IF(T1203="SOPORTE_TELEFÓNICO",'TARIFAS 2025'!$B$14,IF(V1203="PRINCIPAL",'TARIFAS 2025'!$B$11,IF(V1203="INTERMEDIA",'TARIFAS 2025'!$C$11,IF(V1203="LEJANA",'TARIFAS 2025'!$D$11))))</f>
        <v>31419</v>
      </c>
      <c r="AA1203" s="102">
        <f t="shared" si="19"/>
        <v>31419</v>
      </c>
    </row>
    <row r="1204" spans="1:27" x14ac:dyDescent="0.3">
      <c r="A1204" s="99" t="s">
        <v>71</v>
      </c>
      <c r="B1204" s="100" t="str">
        <f>VLOOKUP(A1204,'CENTROS DE COSTOS'!A:D,2,0)</f>
        <v>0036-0004</v>
      </c>
      <c r="C1204" s="100" t="str">
        <f>VLOOKUP(A1204,'CENTROS DE COSTOS'!A:D,3,0)</f>
        <v>Wompi Centro</v>
      </c>
      <c r="D1204" s="99">
        <v>11001</v>
      </c>
      <c r="E1204" s="99">
        <v>3132730</v>
      </c>
      <c r="F1204" s="99">
        <v>59293</v>
      </c>
      <c r="G1204" s="100" t="s">
        <v>33</v>
      </c>
      <c r="H1204" s="99" t="s">
        <v>618</v>
      </c>
      <c r="I1204" s="99" t="s">
        <v>71</v>
      </c>
      <c r="J1204" s="99" t="s">
        <v>6579</v>
      </c>
      <c r="K1204" s="100" t="s">
        <v>1170</v>
      </c>
      <c r="L1204" s="99" t="s">
        <v>8234</v>
      </c>
      <c r="M1204" s="101">
        <v>46003.583333333343</v>
      </c>
      <c r="N1204" s="101">
        <v>46007.609722222223</v>
      </c>
      <c r="O1204" s="100" t="s">
        <v>35</v>
      </c>
      <c r="P1204" s="100" t="s">
        <v>35</v>
      </c>
      <c r="Q1204" s="99" t="s">
        <v>1414</v>
      </c>
      <c r="R1204" s="99" t="s">
        <v>1415</v>
      </c>
      <c r="S1204" s="99" t="s">
        <v>10305</v>
      </c>
      <c r="T1204" s="99" t="s">
        <v>1172</v>
      </c>
      <c r="U1204" s="99">
        <v>64</v>
      </c>
      <c r="V1204" s="100" t="str">
        <f>VLOOKUP(D1204,TIPOLOGIA!A:F,5,0)</f>
        <v>PRINCIPAL</v>
      </c>
      <c r="W1204" s="100" t="str">
        <f>VLOOKUP(D1204,TIPOLOGIA!A:F,6,0)</f>
        <v>TERRESTRE</v>
      </c>
      <c r="X1204" s="99" t="s">
        <v>1359</v>
      </c>
      <c r="Y1204" s="99">
        <v>1</v>
      </c>
      <c r="Z1204" s="102">
        <f>IF(T1204="SOPORTE_TELEFÓNICO",'TARIFAS 2025'!$B$14,IF(V1204="PRINCIPAL",'TARIFAS 2025'!$B$11,IF(V1204="INTERMEDIA",'TARIFAS 2025'!$C$11,IF(V1204="LEJANA",'TARIFAS 2025'!$D$11))))</f>
        <v>31419</v>
      </c>
      <c r="AA1204" s="102">
        <f t="shared" si="19"/>
        <v>31419</v>
      </c>
    </row>
    <row r="1205" spans="1:27" x14ac:dyDescent="0.3">
      <c r="A1205" s="99" t="s">
        <v>89</v>
      </c>
      <c r="B1205" s="100" t="str">
        <f>VLOOKUP(A1205,'CENTROS DE COSTOS'!A:D,2,0)</f>
        <v>0036-0001</v>
      </c>
      <c r="C1205" s="100" t="str">
        <f>VLOOKUP(A1205,'CENTROS DE COSTOS'!A:D,3,0)</f>
        <v>Wompi Costa</v>
      </c>
      <c r="D1205" s="99">
        <v>23001</v>
      </c>
      <c r="E1205" s="99">
        <v>3135361</v>
      </c>
      <c r="F1205" s="99">
        <v>65136</v>
      </c>
      <c r="G1205" s="100" t="s">
        <v>33</v>
      </c>
      <c r="H1205" s="99" t="s">
        <v>276</v>
      </c>
      <c r="I1205" s="99" t="s">
        <v>89</v>
      </c>
      <c r="J1205" s="99" t="s">
        <v>6580</v>
      </c>
      <c r="K1205" s="100" t="s">
        <v>1170</v>
      </c>
      <c r="L1205" s="99" t="s">
        <v>8235</v>
      </c>
      <c r="M1205" s="101">
        <v>46006.34375</v>
      </c>
      <c r="N1205" s="101">
        <v>46007.611111111109</v>
      </c>
      <c r="O1205" s="100" t="s">
        <v>35</v>
      </c>
      <c r="P1205" s="100" t="s">
        <v>35</v>
      </c>
      <c r="Q1205" s="99" t="s">
        <v>1414</v>
      </c>
      <c r="R1205" s="99" t="s">
        <v>1415</v>
      </c>
      <c r="S1205" s="99" t="s">
        <v>10306</v>
      </c>
      <c r="T1205" s="99" t="s">
        <v>1172</v>
      </c>
      <c r="U1205" s="99">
        <v>64</v>
      </c>
      <c r="V1205" s="100" t="str">
        <f>VLOOKUP(D1205,TIPOLOGIA!A:F,5,0)</f>
        <v>PRINCIPAL</v>
      </c>
      <c r="W1205" s="100" t="str">
        <f>VLOOKUP(D1205,TIPOLOGIA!A:F,6,0)</f>
        <v>TERRESTRE</v>
      </c>
      <c r="X1205" s="99" t="s">
        <v>1853</v>
      </c>
      <c r="Y1205" s="99">
        <v>1</v>
      </c>
      <c r="Z1205" s="102">
        <f>IF(T1205="SOPORTE_TELEFÓNICO",'TARIFAS 2025'!$B$14,IF(V1205="PRINCIPAL",'TARIFAS 2025'!$B$11,IF(V1205="INTERMEDIA",'TARIFAS 2025'!$C$11,IF(V1205="LEJANA",'TARIFAS 2025'!$D$11))))</f>
        <v>31419</v>
      </c>
      <c r="AA1205" s="102">
        <f t="shared" si="19"/>
        <v>31419</v>
      </c>
    </row>
    <row r="1206" spans="1:27" x14ac:dyDescent="0.3">
      <c r="A1206" s="99" t="s">
        <v>95</v>
      </c>
      <c r="B1206" s="100" t="str">
        <f>VLOOKUP(A1206,'CENTROS DE COSTOS'!A:D,2,0)</f>
        <v>0036-0001</v>
      </c>
      <c r="C1206" s="100" t="str">
        <f>VLOOKUP(A1206,'CENTROS DE COSTOS'!A:D,3,0)</f>
        <v>Wompi Costa</v>
      </c>
      <c r="D1206" s="99">
        <v>70001</v>
      </c>
      <c r="E1206" s="99">
        <v>3128765</v>
      </c>
      <c r="F1206" s="99">
        <v>39417</v>
      </c>
      <c r="G1206" s="100" t="s">
        <v>33</v>
      </c>
      <c r="H1206" s="99" t="s">
        <v>504</v>
      </c>
      <c r="I1206" s="99" t="s">
        <v>95</v>
      </c>
      <c r="J1206" s="99" t="s">
        <v>6528</v>
      </c>
      <c r="K1206" s="100" t="s">
        <v>1170</v>
      </c>
      <c r="L1206" s="99" t="s">
        <v>8236</v>
      </c>
      <c r="M1206" s="101">
        <v>46002.654166666667</v>
      </c>
      <c r="N1206" s="101">
        <v>46007.613194444442</v>
      </c>
      <c r="O1206" s="100" t="s">
        <v>35</v>
      </c>
      <c r="P1206" s="100" t="s">
        <v>35</v>
      </c>
      <c r="Q1206" s="99" t="s">
        <v>1414</v>
      </c>
      <c r="R1206" s="99" t="s">
        <v>1415</v>
      </c>
      <c r="S1206" s="99" t="s">
        <v>10307</v>
      </c>
      <c r="T1206" s="99" t="s">
        <v>1172</v>
      </c>
      <c r="U1206" s="99">
        <v>24</v>
      </c>
      <c r="V1206" s="100" t="str">
        <f>VLOOKUP(D1206,TIPOLOGIA!A:F,5,0)</f>
        <v>PRINCIPAL</v>
      </c>
      <c r="W1206" s="100" t="str">
        <f>VLOOKUP(D1206,TIPOLOGIA!A:F,6,0)</f>
        <v>TERRESTRE</v>
      </c>
      <c r="X1206" s="99" t="s">
        <v>1311</v>
      </c>
      <c r="Y1206" s="99">
        <v>1</v>
      </c>
      <c r="Z1206" s="102">
        <f>IF(T1206="SOPORTE_TELEFÓNICO",'TARIFAS 2025'!$B$14,IF(V1206="PRINCIPAL",'TARIFAS 2025'!$B$11,IF(V1206="INTERMEDIA",'TARIFAS 2025'!$C$11,IF(V1206="LEJANA",'TARIFAS 2025'!$D$11))))</f>
        <v>31419</v>
      </c>
      <c r="AA1206" s="102">
        <f t="shared" si="19"/>
        <v>31419</v>
      </c>
    </row>
    <row r="1207" spans="1:27" x14ac:dyDescent="0.3">
      <c r="A1207" s="99" t="s">
        <v>68</v>
      </c>
      <c r="B1207" s="100" t="str">
        <f>VLOOKUP(A1207,'CENTROS DE COSTOS'!A:D,2,0)</f>
        <v>0036-0001</v>
      </c>
      <c r="C1207" s="100" t="str">
        <f>VLOOKUP(A1207,'CENTROS DE COSTOS'!A:D,3,0)</f>
        <v>Wompi Costa</v>
      </c>
      <c r="D1207" s="99">
        <v>8001</v>
      </c>
      <c r="E1207" s="99">
        <v>3132658</v>
      </c>
      <c r="F1207" s="99">
        <v>77156</v>
      </c>
      <c r="G1207" s="100" t="s">
        <v>33</v>
      </c>
      <c r="H1207" s="99" t="s">
        <v>253</v>
      </c>
      <c r="I1207" s="99" t="s">
        <v>68</v>
      </c>
      <c r="J1207" s="99" t="s">
        <v>3615</v>
      </c>
      <c r="K1207" s="100" t="s">
        <v>1170</v>
      </c>
      <c r="L1207" s="99" t="s">
        <v>8237</v>
      </c>
      <c r="M1207" s="101">
        <v>46003.580555555563</v>
      </c>
      <c r="N1207" s="101">
        <v>46007.614583333343</v>
      </c>
      <c r="O1207" s="100" t="s">
        <v>35</v>
      </c>
      <c r="P1207" s="100" t="s">
        <v>35</v>
      </c>
      <c r="Q1207" s="99" t="s">
        <v>1414</v>
      </c>
      <c r="R1207" s="99" t="s">
        <v>1415</v>
      </c>
      <c r="S1207" s="99" t="s">
        <v>10308</v>
      </c>
      <c r="T1207" s="99" t="s">
        <v>1172</v>
      </c>
      <c r="U1207" s="99">
        <v>40</v>
      </c>
      <c r="V1207" s="100" t="str">
        <f>VLOOKUP(D1207,TIPOLOGIA!A:F,5,0)</f>
        <v>PRINCIPAL</v>
      </c>
      <c r="W1207" s="100" t="str">
        <f>VLOOKUP(D1207,TIPOLOGIA!A:F,6,0)</f>
        <v>TERRESTRE</v>
      </c>
      <c r="X1207" s="99" t="s">
        <v>1435</v>
      </c>
      <c r="Y1207" s="99">
        <v>1</v>
      </c>
      <c r="Z1207" s="102">
        <f>IF(T1207="SOPORTE_TELEFÓNICO",'TARIFAS 2025'!$B$14,IF(V1207="PRINCIPAL",'TARIFAS 2025'!$B$11,IF(V1207="INTERMEDIA",'TARIFAS 2025'!$C$11,IF(V1207="LEJANA",'TARIFAS 2025'!$D$11))))</f>
        <v>31419</v>
      </c>
      <c r="AA1207" s="102">
        <f t="shared" si="19"/>
        <v>31419</v>
      </c>
    </row>
    <row r="1208" spans="1:27" x14ac:dyDescent="0.3">
      <c r="A1208" s="99" t="s">
        <v>89</v>
      </c>
      <c r="B1208" s="100" t="str">
        <f>VLOOKUP(A1208,'CENTROS DE COSTOS'!A:D,2,0)</f>
        <v>0036-0001</v>
      </c>
      <c r="C1208" s="100" t="str">
        <f>VLOOKUP(A1208,'CENTROS DE COSTOS'!A:D,3,0)</f>
        <v>Wompi Costa</v>
      </c>
      <c r="D1208" s="99">
        <v>23001</v>
      </c>
      <c r="E1208" s="99">
        <v>3134809</v>
      </c>
      <c r="F1208" s="99">
        <v>53968</v>
      </c>
      <c r="G1208" s="100" t="s">
        <v>33</v>
      </c>
      <c r="H1208" s="99" t="s">
        <v>276</v>
      </c>
      <c r="I1208" s="99" t="s">
        <v>89</v>
      </c>
      <c r="J1208" s="99" t="s">
        <v>6581</v>
      </c>
      <c r="K1208" s="100" t="s">
        <v>1170</v>
      </c>
      <c r="L1208" s="99" t="s">
        <v>8238</v>
      </c>
      <c r="M1208" s="101">
        <v>46006.333333333343</v>
      </c>
      <c r="N1208" s="101">
        <v>46007.617361111108</v>
      </c>
      <c r="O1208" s="100" t="s">
        <v>35</v>
      </c>
      <c r="P1208" s="100" t="s">
        <v>35</v>
      </c>
      <c r="Q1208" s="99" t="s">
        <v>1414</v>
      </c>
      <c r="R1208" s="99" t="s">
        <v>1415</v>
      </c>
      <c r="S1208" s="99" t="s">
        <v>10309</v>
      </c>
      <c r="T1208" s="99" t="s">
        <v>1172</v>
      </c>
      <c r="U1208" s="99">
        <v>64</v>
      </c>
      <c r="V1208" s="100" t="str">
        <f>VLOOKUP(D1208,TIPOLOGIA!A:F,5,0)</f>
        <v>PRINCIPAL</v>
      </c>
      <c r="W1208" s="100" t="str">
        <f>VLOOKUP(D1208,TIPOLOGIA!A:F,6,0)</f>
        <v>TERRESTRE</v>
      </c>
      <c r="X1208" s="99" t="s">
        <v>1853</v>
      </c>
      <c r="Y1208" s="99">
        <v>1</v>
      </c>
      <c r="Z1208" s="102">
        <f>IF(T1208="SOPORTE_TELEFÓNICO",'TARIFAS 2025'!$B$14,IF(V1208="PRINCIPAL",'TARIFAS 2025'!$B$11,IF(V1208="INTERMEDIA",'TARIFAS 2025'!$C$11,IF(V1208="LEJANA",'TARIFAS 2025'!$D$11))))</f>
        <v>31419</v>
      </c>
      <c r="AA1208" s="102">
        <f t="shared" si="19"/>
        <v>31419</v>
      </c>
    </row>
    <row r="1209" spans="1:27" x14ac:dyDescent="0.3">
      <c r="A1209" s="99" t="s">
        <v>74</v>
      </c>
      <c r="B1209" s="100" t="str">
        <f>VLOOKUP(A1209,'CENTROS DE COSTOS'!A:D,2,0)</f>
        <v>0036-0007</v>
      </c>
      <c r="C1209" s="100" t="str">
        <f>VLOOKUP(A1209,'CENTROS DE COSTOS'!A:D,3,0)</f>
        <v>Wompi Santander</v>
      </c>
      <c r="D1209" s="99">
        <v>68001</v>
      </c>
      <c r="E1209" s="99">
        <v>3142035</v>
      </c>
      <c r="F1209" s="99">
        <v>65069</v>
      </c>
      <c r="G1209" s="100" t="s">
        <v>33</v>
      </c>
      <c r="H1209" s="99" t="s">
        <v>963</v>
      </c>
      <c r="I1209" s="99" t="s">
        <v>74</v>
      </c>
      <c r="J1209" s="99" t="s">
        <v>1454</v>
      </c>
      <c r="K1209" s="100" t="s">
        <v>1170</v>
      </c>
      <c r="L1209" s="99" t="s">
        <v>8239</v>
      </c>
      <c r="M1209" s="101">
        <v>46007.373611111107</v>
      </c>
      <c r="N1209" s="101">
        <v>46007.618750000001</v>
      </c>
      <c r="O1209" s="100" t="s">
        <v>35</v>
      </c>
      <c r="P1209" s="100" t="s">
        <v>35</v>
      </c>
      <c r="Q1209" s="99" t="s">
        <v>1414</v>
      </c>
      <c r="R1209" s="99" t="s">
        <v>1415</v>
      </c>
      <c r="S1209" s="99" t="s">
        <v>10310</v>
      </c>
      <c r="T1209" s="99" t="s">
        <v>1172</v>
      </c>
      <c r="U1209" s="99">
        <v>16</v>
      </c>
      <c r="V1209" s="100" t="str">
        <f>VLOOKUP(D1209,TIPOLOGIA!A:F,5,0)</f>
        <v>PRINCIPAL</v>
      </c>
      <c r="W1209" s="100" t="str">
        <f>VLOOKUP(D1209,TIPOLOGIA!A:F,6,0)</f>
        <v>TERRESTRE</v>
      </c>
      <c r="X1209" s="99" t="s">
        <v>1178</v>
      </c>
      <c r="Y1209" s="99">
        <v>1</v>
      </c>
      <c r="Z1209" s="102">
        <f>IF(T1209="SOPORTE_TELEFÓNICO",'TARIFAS 2025'!$B$14,IF(V1209="PRINCIPAL",'TARIFAS 2025'!$B$11,IF(V1209="INTERMEDIA",'TARIFAS 2025'!$C$11,IF(V1209="LEJANA",'TARIFAS 2025'!$D$11))))</f>
        <v>31419</v>
      </c>
      <c r="AA1209" s="102">
        <f t="shared" si="19"/>
        <v>31419</v>
      </c>
    </row>
    <row r="1210" spans="1:27" x14ac:dyDescent="0.3">
      <c r="A1210" s="99" t="s">
        <v>71</v>
      </c>
      <c r="B1210" s="100" t="str">
        <f>VLOOKUP(A1210,'CENTROS DE COSTOS'!A:D,2,0)</f>
        <v>0036-0004</v>
      </c>
      <c r="C1210" s="100" t="str">
        <f>VLOOKUP(A1210,'CENTROS DE COSTOS'!A:D,3,0)</f>
        <v>Wompi Centro</v>
      </c>
      <c r="D1210" s="99">
        <v>11001</v>
      </c>
      <c r="E1210" s="99">
        <v>3133131</v>
      </c>
      <c r="F1210" s="99">
        <v>81370</v>
      </c>
      <c r="G1210" s="100" t="s">
        <v>33</v>
      </c>
      <c r="H1210" s="99" t="s">
        <v>618</v>
      </c>
      <c r="I1210" s="99" t="s">
        <v>71</v>
      </c>
      <c r="J1210" s="99" t="s">
        <v>6582</v>
      </c>
      <c r="K1210" s="100" t="s">
        <v>1170</v>
      </c>
      <c r="L1210" s="99" t="s">
        <v>8240</v>
      </c>
      <c r="M1210" s="101">
        <v>46003.619444444441</v>
      </c>
      <c r="N1210" s="101">
        <v>46007.620138888888</v>
      </c>
      <c r="O1210" s="100" t="s">
        <v>35</v>
      </c>
      <c r="P1210" s="100" t="s">
        <v>35</v>
      </c>
      <c r="Q1210" s="99" t="s">
        <v>1414</v>
      </c>
      <c r="R1210" s="99" t="s">
        <v>1415</v>
      </c>
      <c r="S1210" s="99" t="s">
        <v>10311</v>
      </c>
      <c r="T1210" s="99" t="s">
        <v>1172</v>
      </c>
      <c r="U1210" s="99">
        <v>8</v>
      </c>
      <c r="V1210" s="100" t="str">
        <f>VLOOKUP(D1210,TIPOLOGIA!A:F,5,0)</f>
        <v>PRINCIPAL</v>
      </c>
      <c r="W1210" s="100" t="str">
        <f>VLOOKUP(D1210,TIPOLOGIA!A:F,6,0)</f>
        <v>TERRESTRE</v>
      </c>
      <c r="X1210" s="99" t="s">
        <v>1359</v>
      </c>
      <c r="Y1210" s="99">
        <v>1</v>
      </c>
      <c r="Z1210" s="102">
        <f>IF(T1210="SOPORTE_TELEFÓNICO",'TARIFAS 2025'!$B$14,IF(V1210="PRINCIPAL",'TARIFAS 2025'!$B$11,IF(V1210="INTERMEDIA",'TARIFAS 2025'!$C$11,IF(V1210="LEJANA",'TARIFAS 2025'!$D$11))))</f>
        <v>31419</v>
      </c>
      <c r="AA1210" s="102">
        <f t="shared" si="19"/>
        <v>31419</v>
      </c>
    </row>
    <row r="1211" spans="1:27" x14ac:dyDescent="0.3">
      <c r="A1211" s="99" t="s">
        <v>85</v>
      </c>
      <c r="B1211" s="100" t="str">
        <f>VLOOKUP(A1211,'CENTROS DE COSTOS'!A:D,2,0)</f>
        <v>0036-0006</v>
      </c>
      <c r="C1211" s="100" t="str">
        <f>VLOOKUP(A1211,'CENTROS DE COSTOS'!A:D,3,0)</f>
        <v>Wompi Oriente</v>
      </c>
      <c r="D1211" s="99">
        <v>73678</v>
      </c>
      <c r="E1211" s="99">
        <v>3112504</v>
      </c>
      <c r="F1211" s="99">
        <v>40566</v>
      </c>
      <c r="G1211" s="100" t="s">
        <v>33</v>
      </c>
      <c r="H1211" s="99" t="s">
        <v>1056</v>
      </c>
      <c r="I1211" s="99" t="s">
        <v>138</v>
      </c>
      <c r="J1211" s="99" t="s">
        <v>6583</v>
      </c>
      <c r="K1211" s="100" t="s">
        <v>1170</v>
      </c>
      <c r="L1211" s="99" t="s">
        <v>8241</v>
      </c>
      <c r="M1211" s="101">
        <v>46000.333333333343</v>
      </c>
      <c r="N1211" s="101">
        <v>46007.62222222222</v>
      </c>
      <c r="O1211" s="100" t="s">
        <v>35</v>
      </c>
      <c r="P1211" s="100" t="s">
        <v>35</v>
      </c>
      <c r="Q1211" s="99" t="s">
        <v>1414</v>
      </c>
      <c r="R1211" s="99" t="s">
        <v>1415</v>
      </c>
      <c r="S1211" s="99" t="s">
        <v>10312</v>
      </c>
      <c r="T1211" s="99" t="s">
        <v>1416</v>
      </c>
      <c r="U1211" s="99">
        <v>40</v>
      </c>
      <c r="V1211" s="100" t="str">
        <f>VLOOKUP(D1211,TIPOLOGIA!A:F,5,0)</f>
        <v>INTERMEDIA</v>
      </c>
      <c r="W1211" s="100" t="str">
        <f>VLOOKUP(D1211,TIPOLOGIA!A:F,6,0)</f>
        <v>TERRESTRE</v>
      </c>
      <c r="X1211" s="99" t="s">
        <v>1464</v>
      </c>
      <c r="Y1211" s="99">
        <v>1</v>
      </c>
      <c r="Z1211" s="102">
        <f>IF(T1211="SOPORTE_TELEFÓNICO",'TARIFAS 2025'!$B$14,IF(V1211="PRINCIPAL",'TARIFAS 2025'!$B$11,IF(V1211="INTERMEDIA",'TARIFAS 2025'!$C$11,IF(V1211="LEJANA",'TARIFAS 2025'!$D$11))))</f>
        <v>36351</v>
      </c>
      <c r="AA1211" s="102">
        <f t="shared" si="19"/>
        <v>36351</v>
      </c>
    </row>
    <row r="1212" spans="1:27" x14ac:dyDescent="0.3">
      <c r="A1212" s="99" t="s">
        <v>95</v>
      </c>
      <c r="B1212" s="100" t="str">
        <f>VLOOKUP(A1212,'CENTROS DE COSTOS'!A:D,2,0)</f>
        <v>0036-0001</v>
      </c>
      <c r="C1212" s="100" t="str">
        <f>VLOOKUP(A1212,'CENTROS DE COSTOS'!A:D,3,0)</f>
        <v>Wompi Costa</v>
      </c>
      <c r="D1212" s="99">
        <v>70742</v>
      </c>
      <c r="E1212" s="99">
        <v>3112528</v>
      </c>
      <c r="F1212" s="99">
        <v>27088</v>
      </c>
      <c r="G1212" s="100" t="s">
        <v>33</v>
      </c>
      <c r="H1212" s="99" t="s">
        <v>504</v>
      </c>
      <c r="I1212" s="99" t="s">
        <v>1051</v>
      </c>
      <c r="J1212" s="99" t="s">
        <v>1578</v>
      </c>
      <c r="K1212" s="100" t="s">
        <v>1170</v>
      </c>
      <c r="L1212" s="99" t="s">
        <v>8242</v>
      </c>
      <c r="M1212" s="101">
        <v>46000.333333333343</v>
      </c>
      <c r="N1212" s="101">
        <v>46007.622916666667</v>
      </c>
      <c r="O1212" s="100" t="s">
        <v>35</v>
      </c>
      <c r="P1212" s="100" t="s">
        <v>35</v>
      </c>
      <c r="Q1212" s="99" t="s">
        <v>1414</v>
      </c>
      <c r="R1212" s="99" t="s">
        <v>1415</v>
      </c>
      <c r="S1212" s="99" t="s">
        <v>10313</v>
      </c>
      <c r="T1212" s="99" t="s">
        <v>1416</v>
      </c>
      <c r="U1212" s="99">
        <v>68</v>
      </c>
      <c r="V1212" s="100" t="str">
        <f>VLOOKUP(D1212,TIPOLOGIA!A:F,5,0)</f>
        <v>INTERMEDIA</v>
      </c>
      <c r="W1212" s="100" t="str">
        <f>VLOOKUP(D1212,TIPOLOGIA!A:F,6,0)</f>
        <v>TERRESTRE</v>
      </c>
      <c r="X1212" s="99" t="s">
        <v>11196</v>
      </c>
      <c r="Y1212" s="99">
        <v>1</v>
      </c>
      <c r="Z1212" s="102">
        <f>IF(T1212="SOPORTE_TELEFÓNICO",'TARIFAS 2025'!$B$14,IF(V1212="PRINCIPAL",'TARIFAS 2025'!$B$11,IF(V1212="INTERMEDIA",'TARIFAS 2025'!$C$11,IF(V1212="LEJANA",'TARIFAS 2025'!$D$11))))</f>
        <v>36351</v>
      </c>
      <c r="AA1212" s="102">
        <f t="shared" si="19"/>
        <v>36351</v>
      </c>
    </row>
    <row r="1213" spans="1:27" x14ac:dyDescent="0.3">
      <c r="A1213" s="99" t="s">
        <v>89</v>
      </c>
      <c r="B1213" s="100" t="str">
        <f>VLOOKUP(A1213,'CENTROS DE COSTOS'!A:D,2,0)</f>
        <v>0036-0001</v>
      </c>
      <c r="C1213" s="100" t="str">
        <f>VLOOKUP(A1213,'CENTROS DE COSTOS'!A:D,3,0)</f>
        <v>Wompi Costa</v>
      </c>
      <c r="D1213" s="99">
        <v>23182</v>
      </c>
      <c r="E1213" s="99">
        <v>3072030</v>
      </c>
      <c r="F1213" s="99">
        <v>74414</v>
      </c>
      <c r="G1213" s="100" t="s">
        <v>33</v>
      </c>
      <c r="H1213" s="99" t="s">
        <v>276</v>
      </c>
      <c r="I1213" s="99" t="s">
        <v>596</v>
      </c>
      <c r="J1213" s="99" t="s">
        <v>6584</v>
      </c>
      <c r="K1213" s="100" t="s">
        <v>1170</v>
      </c>
      <c r="L1213" s="99" t="s">
        <v>8243</v>
      </c>
      <c r="M1213" s="101">
        <v>45988.580555555563</v>
      </c>
      <c r="N1213" s="101">
        <v>46007.628472222219</v>
      </c>
      <c r="O1213" s="100" t="s">
        <v>35</v>
      </c>
      <c r="P1213" s="100" t="s">
        <v>35</v>
      </c>
      <c r="Q1213" s="99" t="s">
        <v>1414</v>
      </c>
      <c r="R1213" s="99" t="s">
        <v>1415</v>
      </c>
      <c r="S1213" s="99" t="s">
        <v>10314</v>
      </c>
      <c r="T1213" s="99" t="s">
        <v>1416</v>
      </c>
      <c r="U1213" s="99">
        <v>32</v>
      </c>
      <c r="V1213" s="100" t="str">
        <f>VLOOKUP(D1213,TIPOLOGIA!A:F,5,0)</f>
        <v>INTERMEDIA</v>
      </c>
      <c r="W1213" s="100" t="str">
        <f>VLOOKUP(D1213,TIPOLOGIA!A:F,6,0)</f>
        <v>TERRESTRE</v>
      </c>
      <c r="X1213" s="99" t="s">
        <v>1453</v>
      </c>
      <c r="Y1213" s="99">
        <v>1</v>
      </c>
      <c r="Z1213" s="102">
        <f>IF(T1213="SOPORTE_TELEFÓNICO",'TARIFAS 2025'!$B$14,IF(V1213="PRINCIPAL",'TARIFAS 2025'!$B$11,IF(V1213="INTERMEDIA",'TARIFAS 2025'!$C$11,IF(V1213="LEJANA",'TARIFAS 2025'!$D$11))))</f>
        <v>36351</v>
      </c>
      <c r="AA1213" s="102">
        <f t="shared" si="19"/>
        <v>36351</v>
      </c>
    </row>
    <row r="1214" spans="1:27" x14ac:dyDescent="0.3">
      <c r="A1214" s="99" t="s">
        <v>74</v>
      </c>
      <c r="B1214" s="100" t="str">
        <f>VLOOKUP(A1214,'CENTROS DE COSTOS'!A:D,2,0)</f>
        <v>0036-0007</v>
      </c>
      <c r="C1214" s="100" t="str">
        <f>VLOOKUP(A1214,'CENTROS DE COSTOS'!A:D,3,0)</f>
        <v>Wompi Santander</v>
      </c>
      <c r="D1214" s="99">
        <v>68152</v>
      </c>
      <c r="E1214" s="99">
        <v>3116099</v>
      </c>
      <c r="F1214" s="99">
        <v>48401</v>
      </c>
      <c r="G1214" s="100" t="s">
        <v>33</v>
      </c>
      <c r="H1214" s="99" t="s">
        <v>963</v>
      </c>
      <c r="I1214" s="99" t="s">
        <v>970</v>
      </c>
      <c r="J1214" s="99" t="s">
        <v>6193</v>
      </c>
      <c r="K1214" s="100" t="s">
        <v>1170</v>
      </c>
      <c r="L1214" s="99" t="s">
        <v>8244</v>
      </c>
      <c r="M1214" s="101">
        <v>46000.515972222223</v>
      </c>
      <c r="N1214" s="101">
        <v>46007.629166666673</v>
      </c>
      <c r="O1214" s="100" t="s">
        <v>35</v>
      </c>
      <c r="P1214" s="100" t="s">
        <v>35</v>
      </c>
      <c r="Q1214" s="99" t="s">
        <v>1414</v>
      </c>
      <c r="R1214" s="99" t="s">
        <v>1415</v>
      </c>
      <c r="S1214" s="99" t="s">
        <v>10315</v>
      </c>
      <c r="T1214" s="99" t="s">
        <v>1416</v>
      </c>
      <c r="U1214" s="99">
        <v>16</v>
      </c>
      <c r="V1214" s="100" t="str">
        <f>VLOOKUP(D1214,TIPOLOGIA!A:F,5,0)</f>
        <v>LEJANA</v>
      </c>
      <c r="W1214" s="100" t="str">
        <f>VLOOKUP(D1214,TIPOLOGIA!A:F,6,0)</f>
        <v>TERRESTRE</v>
      </c>
      <c r="X1214" s="99" t="s">
        <v>2255</v>
      </c>
      <c r="Y1214" s="99">
        <v>1</v>
      </c>
      <c r="Z1214" s="102">
        <f>IF(T1214="SOPORTE_TELEFÓNICO",'TARIFAS 2025'!$B$14,IF(V1214="PRINCIPAL",'TARIFAS 2025'!$B$11,IF(V1214="INTERMEDIA",'TARIFAS 2025'!$C$11,IF(V1214="LEJANA",'TARIFAS 2025'!$D$11))))</f>
        <v>40250</v>
      </c>
      <c r="AA1214" s="102">
        <f t="shared" si="19"/>
        <v>40250</v>
      </c>
    </row>
    <row r="1215" spans="1:27" x14ac:dyDescent="0.3">
      <c r="A1215" s="99" t="s">
        <v>80</v>
      </c>
      <c r="B1215" s="100" t="str">
        <f>VLOOKUP(A1215,'CENTROS DE COSTOS'!A:D,2,0)</f>
        <v>0036-0001</v>
      </c>
      <c r="C1215" s="100" t="str">
        <f>VLOOKUP(A1215,'CENTROS DE COSTOS'!A:D,3,0)</f>
        <v>Wompi Costa</v>
      </c>
      <c r="D1215" s="99">
        <v>13430</v>
      </c>
      <c r="E1215" s="99">
        <v>3118569</v>
      </c>
      <c r="F1215" s="99">
        <v>16325</v>
      </c>
      <c r="G1215" s="100" t="s">
        <v>33</v>
      </c>
      <c r="H1215" s="99" t="s">
        <v>275</v>
      </c>
      <c r="I1215" s="99" t="s">
        <v>295</v>
      </c>
      <c r="J1215" s="99" t="s">
        <v>6585</v>
      </c>
      <c r="K1215" s="100" t="s">
        <v>1170</v>
      </c>
      <c r="L1215" s="99" t="s">
        <v>8245</v>
      </c>
      <c r="M1215" s="101">
        <v>46001.333333333343</v>
      </c>
      <c r="N1215" s="101">
        <v>46007.629861111112</v>
      </c>
      <c r="O1215" s="100" t="s">
        <v>35</v>
      </c>
      <c r="P1215" s="100" t="s">
        <v>35</v>
      </c>
      <c r="Q1215" s="99" t="s">
        <v>1414</v>
      </c>
      <c r="R1215" s="99" t="s">
        <v>1415</v>
      </c>
      <c r="S1215" s="99" t="s">
        <v>10316</v>
      </c>
      <c r="T1215" s="99" t="s">
        <v>1416</v>
      </c>
      <c r="U1215" s="99">
        <v>32</v>
      </c>
      <c r="V1215" s="100" t="str">
        <f>VLOOKUP(D1215,TIPOLOGIA!A:F,5,0)</f>
        <v>LEJANA</v>
      </c>
      <c r="W1215" s="100" t="str">
        <f>VLOOKUP(D1215,TIPOLOGIA!A:F,6,0)</f>
        <v>TERRESTRE</v>
      </c>
      <c r="X1215" s="99" t="s">
        <v>2257</v>
      </c>
      <c r="Y1215" s="99">
        <v>1</v>
      </c>
      <c r="Z1215" s="102">
        <f>IF(T1215="SOPORTE_TELEFÓNICO",'TARIFAS 2025'!$B$14,IF(V1215="PRINCIPAL",'TARIFAS 2025'!$B$11,IF(V1215="INTERMEDIA",'TARIFAS 2025'!$C$11,IF(V1215="LEJANA",'TARIFAS 2025'!$D$11))))</f>
        <v>40250</v>
      </c>
      <c r="AA1215" s="102">
        <f t="shared" si="19"/>
        <v>40250</v>
      </c>
    </row>
    <row r="1216" spans="1:27" x14ac:dyDescent="0.3">
      <c r="A1216" s="99" t="s">
        <v>96</v>
      </c>
      <c r="B1216" s="100" t="str">
        <f>VLOOKUP(A1216,'CENTROS DE COSTOS'!A:D,2,0)</f>
        <v>0036-0007</v>
      </c>
      <c r="C1216" s="100" t="str">
        <f>VLOOKUP(A1216,'CENTROS DE COSTOS'!A:D,3,0)</f>
        <v>Wompi Santander</v>
      </c>
      <c r="D1216" s="99">
        <v>15491</v>
      </c>
      <c r="E1216" s="99">
        <v>3119925</v>
      </c>
      <c r="F1216" s="99">
        <v>73269</v>
      </c>
      <c r="G1216" s="100" t="s">
        <v>33</v>
      </c>
      <c r="H1216" s="99" t="s">
        <v>322</v>
      </c>
      <c r="I1216" s="99" t="s">
        <v>376</v>
      </c>
      <c r="J1216" s="99" t="s">
        <v>6586</v>
      </c>
      <c r="K1216" s="100" t="s">
        <v>1170</v>
      </c>
      <c r="L1216" s="99" t="s">
        <v>8246</v>
      </c>
      <c r="M1216" s="101">
        <v>46001.378472222219</v>
      </c>
      <c r="N1216" s="101">
        <v>46007.630555555559</v>
      </c>
      <c r="O1216" s="100" t="s">
        <v>35</v>
      </c>
      <c r="P1216" s="100" t="s">
        <v>35</v>
      </c>
      <c r="Q1216" s="99" t="s">
        <v>1414</v>
      </c>
      <c r="R1216" s="99" t="s">
        <v>1415</v>
      </c>
      <c r="S1216" s="99" t="s">
        <v>10317</v>
      </c>
      <c r="T1216" s="99" t="s">
        <v>1416</v>
      </c>
      <c r="U1216" s="99">
        <v>24</v>
      </c>
      <c r="V1216" s="100" t="str">
        <f>VLOOKUP(D1216,TIPOLOGIA!A:F,5,0)</f>
        <v>INTERMEDIA</v>
      </c>
      <c r="W1216" s="100" t="str">
        <f>VLOOKUP(D1216,TIPOLOGIA!A:F,6,0)</f>
        <v>TERRESTRE</v>
      </c>
      <c r="X1216" s="99" t="s">
        <v>2257</v>
      </c>
      <c r="Y1216" s="99">
        <v>1</v>
      </c>
      <c r="Z1216" s="102">
        <f>IF(T1216="SOPORTE_TELEFÓNICO",'TARIFAS 2025'!$B$14,IF(V1216="PRINCIPAL",'TARIFAS 2025'!$B$11,IF(V1216="INTERMEDIA",'TARIFAS 2025'!$C$11,IF(V1216="LEJANA",'TARIFAS 2025'!$D$11))))</f>
        <v>36351</v>
      </c>
      <c r="AA1216" s="102">
        <f t="shared" si="19"/>
        <v>36351</v>
      </c>
    </row>
    <row r="1217" spans="1:27" x14ac:dyDescent="0.3">
      <c r="A1217" s="99" t="s">
        <v>85</v>
      </c>
      <c r="B1217" s="100" t="str">
        <f>VLOOKUP(A1217,'CENTROS DE COSTOS'!A:D,2,0)</f>
        <v>0036-0006</v>
      </c>
      <c r="C1217" s="100" t="str">
        <f>VLOOKUP(A1217,'CENTROS DE COSTOS'!A:D,3,0)</f>
        <v>Wompi Oriente</v>
      </c>
      <c r="D1217" s="99">
        <v>73168</v>
      </c>
      <c r="E1217" s="99">
        <v>3124275</v>
      </c>
      <c r="F1217" s="99">
        <v>61237</v>
      </c>
      <c r="G1217" s="100" t="s">
        <v>33</v>
      </c>
      <c r="H1217" s="99" t="s">
        <v>1056</v>
      </c>
      <c r="I1217" s="99" t="s">
        <v>1066</v>
      </c>
      <c r="J1217" s="99" t="s">
        <v>6587</v>
      </c>
      <c r="K1217" s="100" t="s">
        <v>1170</v>
      </c>
      <c r="L1217" s="99" t="s">
        <v>8247</v>
      </c>
      <c r="M1217" s="101">
        <v>46002.333333333343</v>
      </c>
      <c r="N1217" s="101">
        <v>46007.631249999999</v>
      </c>
      <c r="O1217" s="100" t="s">
        <v>35</v>
      </c>
      <c r="P1217" s="100" t="s">
        <v>35</v>
      </c>
      <c r="Q1217" s="99" t="s">
        <v>1414</v>
      </c>
      <c r="R1217" s="99" t="s">
        <v>1415</v>
      </c>
      <c r="S1217" s="99" t="s">
        <v>10318</v>
      </c>
      <c r="T1217" s="99" t="s">
        <v>1416</v>
      </c>
      <c r="U1217" s="99">
        <v>32</v>
      </c>
      <c r="V1217" s="100" t="str">
        <f>VLOOKUP(D1217,TIPOLOGIA!A:F,5,0)</f>
        <v>LEJANA</v>
      </c>
      <c r="W1217" s="100" t="str">
        <f>VLOOKUP(D1217,TIPOLOGIA!A:F,6,0)</f>
        <v>TERRESTRE</v>
      </c>
      <c r="X1217" s="99" t="s">
        <v>11196</v>
      </c>
      <c r="Y1217" s="99">
        <v>1</v>
      </c>
      <c r="Z1217" s="102">
        <f>IF(T1217="SOPORTE_TELEFÓNICO",'TARIFAS 2025'!$B$14,IF(V1217="PRINCIPAL",'TARIFAS 2025'!$B$11,IF(V1217="INTERMEDIA",'TARIFAS 2025'!$C$11,IF(V1217="LEJANA",'TARIFAS 2025'!$D$11))))</f>
        <v>40250</v>
      </c>
      <c r="AA1217" s="102">
        <f t="shared" si="19"/>
        <v>40250</v>
      </c>
    </row>
    <row r="1218" spans="1:27" x14ac:dyDescent="0.3">
      <c r="A1218" s="99" t="s">
        <v>81</v>
      </c>
      <c r="B1218" s="100" t="str">
        <f>VLOOKUP(A1218,'CENTROS DE COSTOS'!A:D,2,0)</f>
        <v>0036-0007</v>
      </c>
      <c r="C1218" s="100" t="str">
        <f>VLOOKUP(A1218,'CENTROS DE COSTOS'!A:D,3,0)</f>
        <v>Wompi Santander</v>
      </c>
      <c r="D1218" s="99">
        <v>54518</v>
      </c>
      <c r="E1218" s="99">
        <v>3126731</v>
      </c>
      <c r="F1218" s="99">
        <v>56425</v>
      </c>
      <c r="G1218" s="100" t="s">
        <v>33</v>
      </c>
      <c r="H1218" s="99" t="s">
        <v>891</v>
      </c>
      <c r="I1218" s="99" t="s">
        <v>917</v>
      </c>
      <c r="J1218" s="99" t="s">
        <v>6588</v>
      </c>
      <c r="K1218" s="100" t="s">
        <v>1170</v>
      </c>
      <c r="L1218" s="99" t="s">
        <v>8248</v>
      </c>
      <c r="M1218" s="101">
        <v>46002.45416666667</v>
      </c>
      <c r="N1218" s="101">
        <v>46007.631944444453</v>
      </c>
      <c r="O1218" s="100" t="s">
        <v>35</v>
      </c>
      <c r="P1218" s="100" t="s">
        <v>35</v>
      </c>
      <c r="Q1218" s="99" t="s">
        <v>1414</v>
      </c>
      <c r="R1218" s="99" t="s">
        <v>1415</v>
      </c>
      <c r="S1218" s="99" t="s">
        <v>10319</v>
      </c>
      <c r="T1218" s="99" t="s">
        <v>1416</v>
      </c>
      <c r="U1218" s="99">
        <v>24</v>
      </c>
      <c r="V1218" s="100" t="str">
        <f>VLOOKUP(D1218,TIPOLOGIA!A:F,5,0)</f>
        <v>LEJANA</v>
      </c>
      <c r="W1218" s="100" t="str">
        <f>VLOOKUP(D1218,TIPOLOGIA!A:F,6,0)</f>
        <v>TERRESTRE</v>
      </c>
      <c r="X1218" s="99" t="s">
        <v>2255</v>
      </c>
      <c r="Y1218" s="99">
        <v>1</v>
      </c>
      <c r="Z1218" s="102">
        <f>IF(T1218="SOPORTE_TELEFÓNICO",'TARIFAS 2025'!$B$14,IF(V1218="PRINCIPAL",'TARIFAS 2025'!$B$11,IF(V1218="INTERMEDIA",'TARIFAS 2025'!$C$11,IF(V1218="LEJANA",'TARIFAS 2025'!$D$11))))</f>
        <v>40250</v>
      </c>
      <c r="AA1218" s="102">
        <f t="shared" ref="AA1218:AA1278" si="20">Z1218*Y1218</f>
        <v>40250</v>
      </c>
    </row>
    <row r="1219" spans="1:27" x14ac:dyDescent="0.3">
      <c r="A1219" s="99" t="s">
        <v>96</v>
      </c>
      <c r="B1219" s="100" t="str">
        <f>VLOOKUP(A1219,'CENTROS DE COSTOS'!A:D,2,0)</f>
        <v>0036-0007</v>
      </c>
      <c r="C1219" s="100" t="str">
        <f>VLOOKUP(A1219,'CENTROS DE COSTOS'!A:D,3,0)</f>
        <v>Wompi Santander</v>
      </c>
      <c r="D1219" s="99">
        <v>15087</v>
      </c>
      <c r="E1219" s="99">
        <v>3132249</v>
      </c>
      <c r="F1219" s="99">
        <v>29863</v>
      </c>
      <c r="G1219" s="100" t="s">
        <v>33</v>
      </c>
      <c r="H1219" s="99" t="s">
        <v>322</v>
      </c>
      <c r="I1219" s="99" t="s">
        <v>321</v>
      </c>
      <c r="J1219" s="99" t="s">
        <v>6589</v>
      </c>
      <c r="K1219" s="100" t="s">
        <v>1170</v>
      </c>
      <c r="L1219" s="99" t="s">
        <v>8249</v>
      </c>
      <c r="M1219" s="101">
        <v>46003.51458333333</v>
      </c>
      <c r="N1219" s="101">
        <v>46007.632638888892</v>
      </c>
      <c r="O1219" s="100" t="s">
        <v>35</v>
      </c>
      <c r="P1219" s="100" t="s">
        <v>35</v>
      </c>
      <c r="Q1219" s="99" t="s">
        <v>1414</v>
      </c>
      <c r="R1219" s="99" t="s">
        <v>1415</v>
      </c>
      <c r="S1219" s="99" t="s">
        <v>10320</v>
      </c>
      <c r="T1219" s="99" t="s">
        <v>1416</v>
      </c>
      <c r="U1219" s="99">
        <v>16</v>
      </c>
      <c r="V1219" s="100" t="str">
        <f>VLOOKUP(D1219,TIPOLOGIA!A:F,5,0)</f>
        <v>INTERMEDIA</v>
      </c>
      <c r="W1219" s="100" t="str">
        <f>VLOOKUP(D1219,TIPOLOGIA!A:F,6,0)</f>
        <v>TERRESTRE</v>
      </c>
      <c r="X1219" s="99" t="s">
        <v>11196</v>
      </c>
      <c r="Y1219" s="99">
        <v>1</v>
      </c>
      <c r="Z1219" s="102">
        <f>IF(T1219="SOPORTE_TELEFÓNICO",'TARIFAS 2025'!$B$14,IF(V1219="PRINCIPAL",'TARIFAS 2025'!$B$11,IF(V1219="INTERMEDIA",'TARIFAS 2025'!$C$11,IF(V1219="LEJANA",'TARIFAS 2025'!$D$11))))</f>
        <v>36351</v>
      </c>
      <c r="AA1219" s="102">
        <f t="shared" si="20"/>
        <v>36351</v>
      </c>
    </row>
    <row r="1220" spans="1:27" x14ac:dyDescent="0.3">
      <c r="A1220" s="99" t="s">
        <v>71</v>
      </c>
      <c r="B1220" s="100" t="str">
        <f>VLOOKUP(A1220,'CENTROS DE COSTOS'!A:D,2,0)</f>
        <v>0036-0004</v>
      </c>
      <c r="C1220" s="100" t="str">
        <f>VLOOKUP(A1220,'CENTROS DE COSTOS'!A:D,3,0)</f>
        <v>Wompi Centro</v>
      </c>
      <c r="D1220" s="99">
        <v>25867</v>
      </c>
      <c r="E1220" s="99">
        <v>3134808</v>
      </c>
      <c r="F1220" s="99">
        <v>77370</v>
      </c>
      <c r="G1220" s="100" t="s">
        <v>33</v>
      </c>
      <c r="H1220" s="99" t="s">
        <v>618</v>
      </c>
      <c r="I1220" s="99" t="s">
        <v>719</v>
      </c>
      <c r="J1220" s="99" t="s">
        <v>6590</v>
      </c>
      <c r="K1220" s="100" t="s">
        <v>1170</v>
      </c>
      <c r="L1220" s="99" t="s">
        <v>8250</v>
      </c>
      <c r="M1220" s="101">
        <v>46006.333333333343</v>
      </c>
      <c r="N1220" s="101">
        <v>46007.633333333331</v>
      </c>
      <c r="O1220" s="100" t="s">
        <v>35</v>
      </c>
      <c r="P1220" s="100" t="s">
        <v>35</v>
      </c>
      <c r="Q1220" s="99" t="s">
        <v>1414</v>
      </c>
      <c r="R1220" s="99" t="s">
        <v>1415</v>
      </c>
      <c r="S1220" s="99" t="s">
        <v>10321</v>
      </c>
      <c r="T1220" s="99" t="s">
        <v>1416</v>
      </c>
      <c r="U1220" s="99">
        <v>24</v>
      </c>
      <c r="V1220" s="100" t="str">
        <f>VLOOKUP(D1220,TIPOLOGIA!A:F,5,0)</f>
        <v>LEJANA</v>
      </c>
      <c r="W1220" s="100" t="str">
        <f>VLOOKUP(D1220,TIPOLOGIA!A:F,6,0)</f>
        <v>TERRESTRE</v>
      </c>
      <c r="X1220" s="99" t="s">
        <v>1563</v>
      </c>
      <c r="Y1220" s="99">
        <v>1</v>
      </c>
      <c r="Z1220" s="102">
        <f>IF(T1220="SOPORTE_TELEFÓNICO",'TARIFAS 2025'!$B$14,IF(V1220="PRINCIPAL",'TARIFAS 2025'!$B$11,IF(V1220="INTERMEDIA",'TARIFAS 2025'!$C$11,IF(V1220="LEJANA",'TARIFAS 2025'!$D$11))))</f>
        <v>40250</v>
      </c>
      <c r="AA1220" s="102">
        <f t="shared" si="20"/>
        <v>40250</v>
      </c>
    </row>
    <row r="1221" spans="1:27" x14ac:dyDescent="0.3">
      <c r="A1221" s="99" t="s">
        <v>71</v>
      </c>
      <c r="B1221" s="100" t="str">
        <f>VLOOKUP(A1221,'CENTROS DE COSTOS'!A:D,2,0)</f>
        <v>0036-0004</v>
      </c>
      <c r="C1221" s="100" t="str">
        <f>VLOOKUP(A1221,'CENTROS DE COSTOS'!A:D,3,0)</f>
        <v>Wompi Centro</v>
      </c>
      <c r="D1221" s="99">
        <v>25290</v>
      </c>
      <c r="E1221" s="99">
        <v>3134794</v>
      </c>
      <c r="F1221" s="99">
        <v>76800</v>
      </c>
      <c r="G1221" s="100" t="s">
        <v>33</v>
      </c>
      <c r="H1221" s="99" t="s">
        <v>618</v>
      </c>
      <c r="I1221" s="99" t="s">
        <v>652</v>
      </c>
      <c r="J1221" s="99" t="s">
        <v>1485</v>
      </c>
      <c r="K1221" s="100" t="s">
        <v>1170</v>
      </c>
      <c r="L1221" s="99" t="s">
        <v>8251</v>
      </c>
      <c r="M1221" s="101">
        <v>46006.333333333343</v>
      </c>
      <c r="N1221" s="101">
        <v>46007.634027777778</v>
      </c>
      <c r="O1221" s="100" t="s">
        <v>35</v>
      </c>
      <c r="P1221" s="100" t="s">
        <v>35</v>
      </c>
      <c r="Q1221" s="99" t="s">
        <v>1414</v>
      </c>
      <c r="R1221" s="99" t="s">
        <v>1415</v>
      </c>
      <c r="S1221" s="99" t="s">
        <v>10322</v>
      </c>
      <c r="T1221" s="99" t="s">
        <v>1416</v>
      </c>
      <c r="U1221" s="99">
        <v>64</v>
      </c>
      <c r="V1221" s="100" t="str">
        <f>VLOOKUP(D1221,TIPOLOGIA!A:F,5,0)</f>
        <v>INTERMEDIA</v>
      </c>
      <c r="W1221" s="100" t="str">
        <f>VLOOKUP(D1221,TIPOLOGIA!A:F,6,0)</f>
        <v>TERRESTRE</v>
      </c>
      <c r="X1221" s="99" t="s">
        <v>1464</v>
      </c>
      <c r="Y1221" s="99">
        <v>1</v>
      </c>
      <c r="Z1221" s="102">
        <f>IF(T1221="SOPORTE_TELEFÓNICO",'TARIFAS 2025'!$B$14,IF(V1221="PRINCIPAL",'TARIFAS 2025'!$B$11,IF(V1221="INTERMEDIA",'TARIFAS 2025'!$C$11,IF(V1221="LEJANA",'TARIFAS 2025'!$D$11))))</f>
        <v>36351</v>
      </c>
      <c r="AA1221" s="102">
        <f t="shared" si="20"/>
        <v>36351</v>
      </c>
    </row>
    <row r="1222" spans="1:27" x14ac:dyDescent="0.3">
      <c r="A1222" s="99" t="s">
        <v>71</v>
      </c>
      <c r="B1222" s="100" t="str">
        <f>VLOOKUP(A1222,'CENTROS DE COSTOS'!A:D,2,0)</f>
        <v>0036-0004</v>
      </c>
      <c r="C1222" s="100" t="str">
        <f>VLOOKUP(A1222,'CENTROS DE COSTOS'!A:D,3,0)</f>
        <v>Wompi Centro</v>
      </c>
      <c r="D1222" s="99">
        <v>25718</v>
      </c>
      <c r="E1222" s="99">
        <v>3134879</v>
      </c>
      <c r="F1222" s="99">
        <v>42284</v>
      </c>
      <c r="G1222" s="100" t="s">
        <v>33</v>
      </c>
      <c r="H1222" s="99" t="s">
        <v>618</v>
      </c>
      <c r="I1222" s="99" t="s">
        <v>693</v>
      </c>
      <c r="J1222" s="99" t="s">
        <v>2085</v>
      </c>
      <c r="K1222" s="100" t="s">
        <v>1170</v>
      </c>
      <c r="L1222" s="99" t="s">
        <v>8252</v>
      </c>
      <c r="M1222" s="101">
        <v>46006.333333333343</v>
      </c>
      <c r="N1222" s="101">
        <v>46007.634722222218</v>
      </c>
      <c r="O1222" s="100" t="s">
        <v>35</v>
      </c>
      <c r="P1222" s="100" t="s">
        <v>35</v>
      </c>
      <c r="Q1222" s="99" t="s">
        <v>1414</v>
      </c>
      <c r="R1222" s="99" t="s">
        <v>1415</v>
      </c>
      <c r="S1222" s="99" t="s">
        <v>10323</v>
      </c>
      <c r="T1222" s="99" t="s">
        <v>1416</v>
      </c>
      <c r="U1222" s="99">
        <v>64</v>
      </c>
      <c r="V1222" s="100" t="str">
        <f>VLOOKUP(D1222,TIPOLOGIA!A:F,5,0)</f>
        <v>INTERMEDIA</v>
      </c>
      <c r="W1222" s="100" t="str">
        <f>VLOOKUP(D1222,TIPOLOGIA!A:F,6,0)</f>
        <v>TERRESTRE</v>
      </c>
      <c r="X1222" s="99" t="s">
        <v>1464</v>
      </c>
      <c r="Y1222" s="99">
        <v>1</v>
      </c>
      <c r="Z1222" s="102">
        <f>IF(T1222="SOPORTE_TELEFÓNICO",'TARIFAS 2025'!$B$14,IF(V1222="PRINCIPAL",'TARIFAS 2025'!$B$11,IF(V1222="INTERMEDIA",'TARIFAS 2025'!$C$11,IF(V1222="LEJANA",'TARIFAS 2025'!$D$11))))</f>
        <v>36351</v>
      </c>
      <c r="AA1222" s="102">
        <f t="shared" si="20"/>
        <v>36351</v>
      </c>
    </row>
    <row r="1223" spans="1:27" x14ac:dyDescent="0.3">
      <c r="A1223" s="99" t="s">
        <v>96</v>
      </c>
      <c r="B1223" s="100" t="str">
        <f>VLOOKUP(A1223,'CENTROS DE COSTOS'!A:D,2,0)</f>
        <v>0036-0007</v>
      </c>
      <c r="C1223" s="100" t="str">
        <f>VLOOKUP(A1223,'CENTROS DE COSTOS'!A:D,3,0)</f>
        <v>Wompi Santander</v>
      </c>
      <c r="D1223" s="99">
        <v>15491</v>
      </c>
      <c r="E1223" s="99">
        <v>3134001</v>
      </c>
      <c r="F1223" s="99">
        <v>53165</v>
      </c>
      <c r="G1223" s="100" t="s">
        <v>33</v>
      </c>
      <c r="H1223" s="99" t="s">
        <v>322</v>
      </c>
      <c r="I1223" s="99" t="s">
        <v>376</v>
      </c>
      <c r="J1223" s="99" t="s">
        <v>6591</v>
      </c>
      <c r="K1223" s="100" t="s">
        <v>1170</v>
      </c>
      <c r="L1223" s="99" t="s">
        <v>8253</v>
      </c>
      <c r="M1223" s="101">
        <v>46006.333333333343</v>
      </c>
      <c r="N1223" s="101">
        <v>46007.636111111111</v>
      </c>
      <c r="O1223" s="100" t="s">
        <v>35</v>
      </c>
      <c r="P1223" s="100" t="s">
        <v>35</v>
      </c>
      <c r="Q1223" s="99" t="s">
        <v>1414</v>
      </c>
      <c r="R1223" s="99" t="s">
        <v>1415</v>
      </c>
      <c r="S1223" s="99" t="s">
        <v>10324</v>
      </c>
      <c r="T1223" s="99" t="s">
        <v>1416</v>
      </c>
      <c r="U1223" s="99">
        <v>24</v>
      </c>
      <c r="V1223" s="100" t="str">
        <f>VLOOKUP(D1223,TIPOLOGIA!A:F,5,0)</f>
        <v>INTERMEDIA</v>
      </c>
      <c r="W1223" s="100" t="str">
        <f>VLOOKUP(D1223,TIPOLOGIA!A:F,6,0)</f>
        <v>TERRESTRE</v>
      </c>
      <c r="X1223" s="99" t="s">
        <v>2257</v>
      </c>
      <c r="Y1223" s="99">
        <v>1</v>
      </c>
      <c r="Z1223" s="102">
        <f>IF(T1223="SOPORTE_TELEFÓNICO",'TARIFAS 2025'!$B$14,IF(V1223="PRINCIPAL",'TARIFAS 2025'!$B$11,IF(V1223="INTERMEDIA",'TARIFAS 2025'!$C$11,IF(V1223="LEJANA",'TARIFAS 2025'!$D$11))))</f>
        <v>36351</v>
      </c>
      <c r="AA1223" s="102">
        <f t="shared" si="20"/>
        <v>36351</v>
      </c>
    </row>
    <row r="1224" spans="1:27" x14ac:dyDescent="0.3">
      <c r="A1224" s="99" t="s">
        <v>71</v>
      </c>
      <c r="B1224" s="100" t="str">
        <f>VLOOKUP(A1224,'CENTROS DE COSTOS'!A:D,2,0)</f>
        <v>0036-0004</v>
      </c>
      <c r="C1224" s="100" t="str">
        <f>VLOOKUP(A1224,'CENTROS DE COSTOS'!A:D,3,0)</f>
        <v>Wompi Centro</v>
      </c>
      <c r="D1224" s="99">
        <v>11001</v>
      </c>
      <c r="E1224" s="99">
        <v>3132685</v>
      </c>
      <c r="F1224" s="99">
        <v>45149</v>
      </c>
      <c r="G1224" s="100" t="s">
        <v>33</v>
      </c>
      <c r="H1224" s="99" t="s">
        <v>618</v>
      </c>
      <c r="I1224" s="99" t="s">
        <v>71</v>
      </c>
      <c r="J1224" s="99" t="s">
        <v>6592</v>
      </c>
      <c r="K1224" s="100" t="s">
        <v>1170</v>
      </c>
      <c r="L1224" s="99" t="s">
        <v>8254</v>
      </c>
      <c r="M1224" s="101">
        <v>46003.587500000001</v>
      </c>
      <c r="N1224" s="101">
        <v>46007.636111111111</v>
      </c>
      <c r="O1224" s="100" t="s">
        <v>35</v>
      </c>
      <c r="P1224" s="100" t="s">
        <v>35</v>
      </c>
      <c r="Q1224" s="99" t="s">
        <v>1414</v>
      </c>
      <c r="R1224" s="99" t="s">
        <v>1415</v>
      </c>
      <c r="S1224" s="99" t="s">
        <v>10325</v>
      </c>
      <c r="T1224" s="99" t="s">
        <v>1172</v>
      </c>
      <c r="U1224" s="99">
        <v>56</v>
      </c>
      <c r="V1224" s="100" t="str">
        <f>VLOOKUP(D1224,TIPOLOGIA!A:F,5,0)</f>
        <v>PRINCIPAL</v>
      </c>
      <c r="W1224" s="100" t="str">
        <f>VLOOKUP(D1224,TIPOLOGIA!A:F,6,0)</f>
        <v>TERRESTRE</v>
      </c>
      <c r="X1224" s="99" t="s">
        <v>1198</v>
      </c>
      <c r="Y1224" s="99">
        <v>1</v>
      </c>
      <c r="Z1224" s="102">
        <f>IF(T1224="SOPORTE_TELEFÓNICO",'TARIFAS 2025'!$B$14,IF(V1224="PRINCIPAL",'TARIFAS 2025'!$B$11,IF(V1224="INTERMEDIA",'TARIFAS 2025'!$C$11,IF(V1224="LEJANA",'TARIFAS 2025'!$D$11))))</f>
        <v>31419</v>
      </c>
      <c r="AA1224" s="102">
        <f t="shared" si="20"/>
        <v>31419</v>
      </c>
    </row>
    <row r="1225" spans="1:27" x14ac:dyDescent="0.3">
      <c r="A1225" s="99" t="s">
        <v>89</v>
      </c>
      <c r="B1225" s="100" t="str">
        <f>VLOOKUP(A1225,'CENTROS DE COSTOS'!A:D,2,0)</f>
        <v>0036-0001</v>
      </c>
      <c r="C1225" s="100" t="str">
        <f>VLOOKUP(A1225,'CENTROS DE COSTOS'!A:D,3,0)</f>
        <v>Wompi Costa</v>
      </c>
      <c r="D1225" s="99">
        <v>23001</v>
      </c>
      <c r="E1225" s="99">
        <v>3134191</v>
      </c>
      <c r="F1225" s="99">
        <v>75461</v>
      </c>
      <c r="G1225" s="100" t="s">
        <v>33</v>
      </c>
      <c r="H1225" s="99" t="s">
        <v>276</v>
      </c>
      <c r="I1225" s="99" t="s">
        <v>89</v>
      </c>
      <c r="J1225" s="99" t="s">
        <v>6593</v>
      </c>
      <c r="K1225" s="100" t="s">
        <v>1170</v>
      </c>
      <c r="L1225" s="99" t="s">
        <v>8255</v>
      </c>
      <c r="M1225" s="101">
        <v>46006.333333333343</v>
      </c>
      <c r="N1225" s="101">
        <v>46007.637499999997</v>
      </c>
      <c r="O1225" s="100" t="s">
        <v>35</v>
      </c>
      <c r="P1225" s="100" t="s">
        <v>35</v>
      </c>
      <c r="Q1225" s="99" t="s">
        <v>1414</v>
      </c>
      <c r="R1225" s="99" t="s">
        <v>1415</v>
      </c>
      <c r="S1225" s="99" t="s">
        <v>10326</v>
      </c>
      <c r="T1225" s="99" t="s">
        <v>1172</v>
      </c>
      <c r="U1225" s="99">
        <v>48</v>
      </c>
      <c r="V1225" s="100" t="str">
        <f>VLOOKUP(D1225,TIPOLOGIA!A:F,5,0)</f>
        <v>PRINCIPAL</v>
      </c>
      <c r="W1225" s="100" t="str">
        <f>VLOOKUP(D1225,TIPOLOGIA!A:F,6,0)</f>
        <v>TERRESTRE</v>
      </c>
      <c r="X1225" s="99" t="s">
        <v>1853</v>
      </c>
      <c r="Y1225" s="99">
        <v>1</v>
      </c>
      <c r="Z1225" s="102">
        <f>IF(T1225="SOPORTE_TELEFÓNICO",'TARIFAS 2025'!$B$14,IF(V1225="PRINCIPAL",'TARIFAS 2025'!$B$11,IF(V1225="INTERMEDIA",'TARIFAS 2025'!$C$11,IF(V1225="LEJANA",'TARIFAS 2025'!$D$11))))</f>
        <v>31419</v>
      </c>
      <c r="AA1225" s="102">
        <f t="shared" si="20"/>
        <v>31419</v>
      </c>
    </row>
    <row r="1226" spans="1:27" x14ac:dyDescent="0.3">
      <c r="A1226" s="99" t="s">
        <v>71</v>
      </c>
      <c r="B1226" s="100" t="str">
        <f>VLOOKUP(A1226,'CENTROS DE COSTOS'!A:D,2,0)</f>
        <v>0036-0004</v>
      </c>
      <c r="C1226" s="100" t="str">
        <f>VLOOKUP(A1226,'CENTROS DE COSTOS'!A:D,3,0)</f>
        <v>Wompi Centro</v>
      </c>
      <c r="D1226" s="99">
        <v>11001</v>
      </c>
      <c r="E1226" s="99">
        <v>3134779</v>
      </c>
      <c r="F1226" s="99">
        <v>74243</v>
      </c>
      <c r="G1226" s="100" t="s">
        <v>33</v>
      </c>
      <c r="H1226" s="99" t="s">
        <v>618</v>
      </c>
      <c r="I1226" s="99" t="s">
        <v>71</v>
      </c>
      <c r="J1226" s="99" t="s">
        <v>2127</v>
      </c>
      <c r="K1226" s="100" t="s">
        <v>1170</v>
      </c>
      <c r="L1226" s="99" t="s">
        <v>8256</v>
      </c>
      <c r="M1226" s="101">
        <v>46006.333333333343</v>
      </c>
      <c r="N1226" s="101">
        <v>46007.63958333333</v>
      </c>
      <c r="O1226" s="100" t="s">
        <v>35</v>
      </c>
      <c r="P1226" s="100" t="s">
        <v>35</v>
      </c>
      <c r="Q1226" s="99" t="s">
        <v>1414</v>
      </c>
      <c r="R1226" s="99" t="s">
        <v>1415</v>
      </c>
      <c r="S1226" s="99" t="s">
        <v>10327</v>
      </c>
      <c r="T1226" s="99" t="s">
        <v>1172</v>
      </c>
      <c r="U1226" s="99">
        <v>64</v>
      </c>
      <c r="V1226" s="100" t="str">
        <f>VLOOKUP(D1226,TIPOLOGIA!A:F,5,0)</f>
        <v>PRINCIPAL</v>
      </c>
      <c r="W1226" s="100" t="str">
        <f>VLOOKUP(D1226,TIPOLOGIA!A:F,6,0)</f>
        <v>TERRESTRE</v>
      </c>
      <c r="X1226" s="99" t="s">
        <v>1312</v>
      </c>
      <c r="Y1226" s="99">
        <v>1</v>
      </c>
      <c r="Z1226" s="102">
        <f>IF(T1226="SOPORTE_TELEFÓNICO",'TARIFAS 2025'!$B$14,IF(V1226="PRINCIPAL",'TARIFAS 2025'!$B$11,IF(V1226="INTERMEDIA",'TARIFAS 2025'!$C$11,IF(V1226="LEJANA",'TARIFAS 2025'!$D$11))))</f>
        <v>31419</v>
      </c>
      <c r="AA1226" s="102">
        <f t="shared" si="20"/>
        <v>31419</v>
      </c>
    </row>
    <row r="1227" spans="1:27" x14ac:dyDescent="0.3">
      <c r="A1227" s="99" t="s">
        <v>81</v>
      </c>
      <c r="B1227" s="100" t="str">
        <f>VLOOKUP(A1227,'CENTROS DE COSTOS'!A:D,2,0)</f>
        <v>0036-0007</v>
      </c>
      <c r="C1227" s="100" t="str">
        <f>VLOOKUP(A1227,'CENTROS DE COSTOS'!A:D,3,0)</f>
        <v>Wompi Santander</v>
      </c>
      <c r="D1227" s="99">
        <v>54001</v>
      </c>
      <c r="E1227" s="99">
        <v>3124293</v>
      </c>
      <c r="F1227" s="99">
        <v>61224</v>
      </c>
      <c r="G1227" s="100" t="s">
        <v>33</v>
      </c>
      <c r="H1227" s="99" t="s">
        <v>891</v>
      </c>
      <c r="I1227" s="99" t="s">
        <v>81</v>
      </c>
      <c r="J1227" s="99" t="s">
        <v>3632</v>
      </c>
      <c r="K1227" s="100" t="s">
        <v>1170</v>
      </c>
      <c r="L1227" s="99" t="s">
        <v>8257</v>
      </c>
      <c r="M1227" s="101">
        <v>46002.333333333343</v>
      </c>
      <c r="N1227" s="101">
        <v>46007.642361111109</v>
      </c>
      <c r="O1227" s="100" t="s">
        <v>35</v>
      </c>
      <c r="P1227" s="100" t="s">
        <v>35</v>
      </c>
      <c r="Q1227" s="99" t="s">
        <v>1414</v>
      </c>
      <c r="R1227" s="99" t="s">
        <v>1415</v>
      </c>
      <c r="S1227" s="99" t="s">
        <v>10328</v>
      </c>
      <c r="T1227" s="99" t="s">
        <v>1172</v>
      </c>
      <c r="U1227" s="99">
        <v>32</v>
      </c>
      <c r="V1227" s="100" t="str">
        <f>VLOOKUP(D1227,TIPOLOGIA!A:F,5,0)</f>
        <v>PRINCIPAL</v>
      </c>
      <c r="W1227" s="100" t="str">
        <f>VLOOKUP(D1227,TIPOLOGIA!A:F,6,0)</f>
        <v>TERRESTRE</v>
      </c>
      <c r="X1227" s="99" t="s">
        <v>1188</v>
      </c>
      <c r="Y1227" s="99">
        <v>1</v>
      </c>
      <c r="Z1227" s="102">
        <f>IF(T1227="SOPORTE_TELEFÓNICO",'TARIFAS 2025'!$B$14,IF(V1227="PRINCIPAL",'TARIFAS 2025'!$B$11,IF(V1227="INTERMEDIA",'TARIFAS 2025'!$C$11,IF(V1227="LEJANA",'TARIFAS 2025'!$D$11))))</f>
        <v>31419</v>
      </c>
      <c r="AA1227" s="102">
        <f t="shared" si="20"/>
        <v>31419</v>
      </c>
    </row>
    <row r="1228" spans="1:27" x14ac:dyDescent="0.3">
      <c r="A1228" s="99" t="s">
        <v>74</v>
      </c>
      <c r="B1228" s="100" t="str">
        <f>VLOOKUP(A1228,'CENTROS DE COSTOS'!A:D,2,0)</f>
        <v>0036-0007</v>
      </c>
      <c r="C1228" s="100" t="str">
        <f>VLOOKUP(A1228,'CENTROS DE COSTOS'!A:D,3,0)</f>
        <v>Wompi Santander</v>
      </c>
      <c r="D1228" s="99">
        <v>68820</v>
      </c>
      <c r="E1228" s="99">
        <v>3134782</v>
      </c>
      <c r="F1228" s="99">
        <v>71948</v>
      </c>
      <c r="G1228" s="100" t="s">
        <v>33</v>
      </c>
      <c r="H1228" s="99" t="s">
        <v>963</v>
      </c>
      <c r="I1228" s="99" t="s">
        <v>1029</v>
      </c>
      <c r="J1228" s="99" t="s">
        <v>6594</v>
      </c>
      <c r="K1228" s="100" t="s">
        <v>1170</v>
      </c>
      <c r="L1228" s="99" t="s">
        <v>8258</v>
      </c>
      <c r="M1228" s="101">
        <v>46006.333333333343</v>
      </c>
      <c r="N1228" s="101">
        <v>46007.648611111108</v>
      </c>
      <c r="O1228" s="100" t="s">
        <v>35</v>
      </c>
      <c r="P1228" s="100" t="s">
        <v>35</v>
      </c>
      <c r="Q1228" s="99" t="s">
        <v>1414</v>
      </c>
      <c r="R1228" s="99" t="s">
        <v>1415</v>
      </c>
      <c r="S1228" s="99" t="s">
        <v>10329</v>
      </c>
      <c r="T1228" s="99" t="s">
        <v>1416</v>
      </c>
      <c r="U1228" s="99">
        <v>8</v>
      </c>
      <c r="V1228" s="100" t="str">
        <f>VLOOKUP(D1228,TIPOLOGIA!A:F,5,0)</f>
        <v>INTERMEDIA</v>
      </c>
      <c r="W1228" s="100" t="str">
        <f>VLOOKUP(D1228,TIPOLOGIA!A:F,6,0)</f>
        <v>TERRESTRE</v>
      </c>
      <c r="X1228" s="99" t="s">
        <v>1182</v>
      </c>
      <c r="Y1228" s="99">
        <v>1</v>
      </c>
      <c r="Z1228" s="102">
        <f>IF(T1228="SOPORTE_TELEFÓNICO",'TARIFAS 2025'!$B$14,IF(V1228="PRINCIPAL",'TARIFAS 2025'!$B$11,IF(V1228="INTERMEDIA",'TARIFAS 2025'!$C$11,IF(V1228="LEJANA",'TARIFAS 2025'!$D$11))))</f>
        <v>36351</v>
      </c>
      <c r="AA1228" s="102">
        <f t="shared" si="20"/>
        <v>36351</v>
      </c>
    </row>
    <row r="1229" spans="1:27" x14ac:dyDescent="0.3">
      <c r="A1229" s="99" t="s">
        <v>88</v>
      </c>
      <c r="B1229" s="100" t="str">
        <f>VLOOKUP(A1229,'CENTROS DE COSTOS'!A:D,2,0)</f>
        <v>0036-0005</v>
      </c>
      <c r="C1229" s="100" t="str">
        <f>VLOOKUP(A1229,'CENTROS DE COSTOS'!A:D,3,0)</f>
        <v>Wompi Noroccidente</v>
      </c>
      <c r="D1229" s="99">
        <v>5113</v>
      </c>
      <c r="E1229" s="99">
        <v>3114705</v>
      </c>
      <c r="F1229" s="99">
        <v>80604</v>
      </c>
      <c r="G1229" s="100" t="s">
        <v>33</v>
      </c>
      <c r="H1229" s="99" t="s">
        <v>120</v>
      </c>
      <c r="I1229" s="99" t="s">
        <v>158</v>
      </c>
      <c r="J1229" s="99" t="s">
        <v>6595</v>
      </c>
      <c r="K1229" s="100" t="s">
        <v>1170</v>
      </c>
      <c r="L1229" s="99" t="s">
        <v>8259</v>
      </c>
      <c r="M1229" s="101">
        <v>46000.427777777782</v>
      </c>
      <c r="N1229" s="101">
        <v>46007.65347222222</v>
      </c>
      <c r="O1229" s="100" t="s">
        <v>35</v>
      </c>
      <c r="P1229" s="100" t="s">
        <v>35</v>
      </c>
      <c r="Q1229" s="99" t="s">
        <v>1414</v>
      </c>
      <c r="R1229" s="99" t="s">
        <v>1415</v>
      </c>
      <c r="S1229" s="99" t="s">
        <v>10330</v>
      </c>
      <c r="T1229" s="99" t="s">
        <v>1416</v>
      </c>
      <c r="U1229" s="99">
        <v>32</v>
      </c>
      <c r="V1229" s="100" t="str">
        <f>VLOOKUP(D1229,TIPOLOGIA!A:F,5,0)</f>
        <v>LEJANA</v>
      </c>
      <c r="W1229" s="100" t="str">
        <f>VLOOKUP(D1229,TIPOLOGIA!A:F,6,0)</f>
        <v>TERRESTRE</v>
      </c>
      <c r="X1229" s="99" t="s">
        <v>2254</v>
      </c>
      <c r="Y1229" s="99">
        <v>1</v>
      </c>
      <c r="Z1229" s="102">
        <f>IF(T1229="SOPORTE_TELEFÓNICO",'TARIFAS 2025'!$B$14,IF(V1229="PRINCIPAL",'TARIFAS 2025'!$B$11,IF(V1229="INTERMEDIA",'TARIFAS 2025'!$C$11,IF(V1229="LEJANA",'TARIFAS 2025'!$D$11))))</f>
        <v>40250</v>
      </c>
      <c r="AA1229" s="102">
        <f t="shared" si="20"/>
        <v>40250</v>
      </c>
    </row>
    <row r="1230" spans="1:27" x14ac:dyDescent="0.3">
      <c r="A1230" s="99" t="s">
        <v>89</v>
      </c>
      <c r="B1230" s="100" t="str">
        <f>VLOOKUP(A1230,'CENTROS DE COSTOS'!A:D,2,0)</f>
        <v>0036-0001</v>
      </c>
      <c r="C1230" s="100" t="str">
        <f>VLOOKUP(A1230,'CENTROS DE COSTOS'!A:D,3,0)</f>
        <v>Wompi Costa</v>
      </c>
      <c r="D1230" s="99">
        <v>23001</v>
      </c>
      <c r="E1230" s="99">
        <v>3134197</v>
      </c>
      <c r="F1230" s="99">
        <v>73043</v>
      </c>
      <c r="G1230" s="100" t="s">
        <v>33</v>
      </c>
      <c r="H1230" s="99" t="s">
        <v>276</v>
      </c>
      <c r="I1230" s="99" t="s">
        <v>89</v>
      </c>
      <c r="J1230" s="99" t="s">
        <v>6596</v>
      </c>
      <c r="K1230" s="100" t="s">
        <v>1170</v>
      </c>
      <c r="L1230" s="99" t="s">
        <v>8260</v>
      </c>
      <c r="M1230" s="101">
        <v>46006.333333333343</v>
      </c>
      <c r="N1230" s="101">
        <v>46007.654166666667</v>
      </c>
      <c r="O1230" s="100" t="s">
        <v>35</v>
      </c>
      <c r="P1230" s="100" t="s">
        <v>35</v>
      </c>
      <c r="Q1230" s="99" t="s">
        <v>1414</v>
      </c>
      <c r="R1230" s="99" t="s">
        <v>1415</v>
      </c>
      <c r="S1230" s="99" t="s">
        <v>10331</v>
      </c>
      <c r="T1230" s="99" t="s">
        <v>1172</v>
      </c>
      <c r="U1230" s="99">
        <v>56</v>
      </c>
      <c r="V1230" s="100" t="str">
        <f>VLOOKUP(D1230,TIPOLOGIA!A:F,5,0)</f>
        <v>PRINCIPAL</v>
      </c>
      <c r="W1230" s="100" t="str">
        <f>VLOOKUP(D1230,TIPOLOGIA!A:F,6,0)</f>
        <v>TERRESTRE</v>
      </c>
      <c r="X1230" s="99" t="s">
        <v>1853</v>
      </c>
      <c r="Y1230" s="99">
        <v>1</v>
      </c>
      <c r="Z1230" s="102">
        <f>IF(T1230="SOPORTE_TELEFÓNICO",'TARIFAS 2025'!$B$14,IF(V1230="PRINCIPAL",'TARIFAS 2025'!$B$11,IF(V1230="INTERMEDIA",'TARIFAS 2025'!$C$11,IF(V1230="LEJANA",'TARIFAS 2025'!$D$11))))</f>
        <v>31419</v>
      </c>
      <c r="AA1230" s="102">
        <f t="shared" si="20"/>
        <v>31419</v>
      </c>
    </row>
    <row r="1231" spans="1:27" x14ac:dyDescent="0.3">
      <c r="A1231" s="99" t="s">
        <v>81</v>
      </c>
      <c r="B1231" s="100" t="str">
        <f>VLOOKUP(A1231,'CENTROS DE COSTOS'!A:D,2,0)</f>
        <v>0036-0007</v>
      </c>
      <c r="C1231" s="100" t="str">
        <f>VLOOKUP(A1231,'CENTROS DE COSTOS'!A:D,3,0)</f>
        <v>Wompi Santander</v>
      </c>
      <c r="D1231" s="99">
        <v>54001</v>
      </c>
      <c r="E1231" s="99">
        <v>3132084</v>
      </c>
      <c r="F1231" s="99">
        <v>55338</v>
      </c>
      <c r="G1231" s="100" t="s">
        <v>33</v>
      </c>
      <c r="H1231" s="99" t="s">
        <v>891</v>
      </c>
      <c r="I1231" s="99" t="s">
        <v>81</v>
      </c>
      <c r="J1231" s="99" t="s">
        <v>6597</v>
      </c>
      <c r="K1231" s="100" t="s">
        <v>1170</v>
      </c>
      <c r="L1231" s="99" t="s">
        <v>8261</v>
      </c>
      <c r="M1231" s="101">
        <v>46003.488888888889</v>
      </c>
      <c r="N1231" s="101">
        <v>46007.65625</v>
      </c>
      <c r="O1231" s="100" t="s">
        <v>35</v>
      </c>
      <c r="P1231" s="100" t="s">
        <v>35</v>
      </c>
      <c r="Q1231" s="99" t="s">
        <v>1414</v>
      </c>
      <c r="R1231" s="99" t="s">
        <v>1415</v>
      </c>
      <c r="S1231" s="99" t="s">
        <v>10332</v>
      </c>
      <c r="T1231" s="99" t="s">
        <v>1172</v>
      </c>
      <c r="U1231" s="99">
        <v>48</v>
      </c>
      <c r="V1231" s="100" t="str">
        <f>VLOOKUP(D1231,TIPOLOGIA!A:F,5,0)</f>
        <v>PRINCIPAL</v>
      </c>
      <c r="W1231" s="100" t="str">
        <f>VLOOKUP(D1231,TIPOLOGIA!A:F,6,0)</f>
        <v>TERRESTRE</v>
      </c>
      <c r="X1231" s="99" t="s">
        <v>1188</v>
      </c>
      <c r="Y1231" s="99">
        <v>1</v>
      </c>
      <c r="Z1231" s="102">
        <f>IF(T1231="SOPORTE_TELEFÓNICO",'TARIFAS 2025'!$B$14,IF(V1231="PRINCIPAL",'TARIFAS 2025'!$B$11,IF(V1231="INTERMEDIA",'TARIFAS 2025'!$C$11,IF(V1231="LEJANA",'TARIFAS 2025'!$D$11))))</f>
        <v>31419</v>
      </c>
      <c r="AA1231" s="102">
        <f t="shared" si="20"/>
        <v>31419</v>
      </c>
    </row>
    <row r="1232" spans="1:27" x14ac:dyDescent="0.3">
      <c r="A1232" s="99" t="s">
        <v>74</v>
      </c>
      <c r="B1232" s="100" t="str">
        <f>VLOOKUP(A1232,'CENTROS DE COSTOS'!A:D,2,0)</f>
        <v>0036-0007</v>
      </c>
      <c r="C1232" s="100" t="str">
        <f>VLOOKUP(A1232,'CENTROS DE COSTOS'!A:D,3,0)</f>
        <v>Wompi Santander</v>
      </c>
      <c r="D1232" s="99">
        <v>68276</v>
      </c>
      <c r="E1232" s="99">
        <v>3142755</v>
      </c>
      <c r="F1232" s="99">
        <v>40163</v>
      </c>
      <c r="G1232" s="100" t="s">
        <v>33</v>
      </c>
      <c r="H1232" s="99" t="s">
        <v>963</v>
      </c>
      <c r="I1232" s="99" t="s">
        <v>987</v>
      </c>
      <c r="J1232" s="99" t="s">
        <v>6598</v>
      </c>
      <c r="K1232" s="100" t="s">
        <v>1170</v>
      </c>
      <c r="L1232" s="99" t="s">
        <v>8262</v>
      </c>
      <c r="M1232" s="101">
        <v>46007.415972222218</v>
      </c>
      <c r="N1232" s="101">
        <v>46007.65902777778</v>
      </c>
      <c r="O1232" s="100" t="s">
        <v>35</v>
      </c>
      <c r="P1232" s="100" t="s">
        <v>35</v>
      </c>
      <c r="Q1232" s="99" t="s">
        <v>1414</v>
      </c>
      <c r="R1232" s="99" t="s">
        <v>1415</v>
      </c>
      <c r="S1232" s="99" t="s">
        <v>10333</v>
      </c>
      <c r="T1232" s="99" t="s">
        <v>1172</v>
      </c>
      <c r="U1232" s="99">
        <v>64</v>
      </c>
      <c r="V1232" s="100" t="str">
        <f>VLOOKUP(D1232,TIPOLOGIA!A:F,5,0)</f>
        <v>PRINCIPAL</v>
      </c>
      <c r="W1232" s="100" t="str">
        <f>VLOOKUP(D1232,TIPOLOGIA!A:F,6,0)</f>
        <v>TERRESTRE</v>
      </c>
      <c r="X1232" s="99" t="s">
        <v>1380</v>
      </c>
      <c r="Y1232" s="99">
        <v>1</v>
      </c>
      <c r="Z1232" s="102">
        <f>IF(T1232="SOPORTE_TELEFÓNICO",'TARIFAS 2025'!$B$14,IF(V1232="PRINCIPAL",'TARIFAS 2025'!$B$11,IF(V1232="INTERMEDIA",'TARIFAS 2025'!$C$11,IF(V1232="LEJANA",'TARIFAS 2025'!$D$11))))</f>
        <v>31419</v>
      </c>
      <c r="AA1232" s="102">
        <f t="shared" si="20"/>
        <v>31419</v>
      </c>
    </row>
    <row r="1233" spans="1:27" x14ac:dyDescent="0.3">
      <c r="A1233" s="99" t="s">
        <v>90</v>
      </c>
      <c r="B1233" s="100" t="str">
        <f>VLOOKUP(A1233,'CENTROS DE COSTOS'!A:D,2,0)</f>
        <v>0036-0006</v>
      </c>
      <c r="C1233" s="100" t="str">
        <f>VLOOKUP(A1233,'CENTROS DE COSTOS'!A:D,3,0)</f>
        <v>Wompi Oriente</v>
      </c>
      <c r="D1233" s="99">
        <v>18001</v>
      </c>
      <c r="E1233" s="99">
        <v>3123693</v>
      </c>
      <c r="F1233" s="99">
        <v>79385</v>
      </c>
      <c r="G1233" s="100" t="s">
        <v>33</v>
      </c>
      <c r="H1233" s="99" t="s">
        <v>466</v>
      </c>
      <c r="I1233" s="99" t="s">
        <v>82</v>
      </c>
      <c r="J1233" s="99" t="s">
        <v>1384</v>
      </c>
      <c r="K1233" s="100" t="s">
        <v>1170</v>
      </c>
      <c r="L1233" s="99" t="s">
        <v>8263</v>
      </c>
      <c r="M1233" s="101">
        <v>46001.685416666667</v>
      </c>
      <c r="N1233" s="101">
        <v>46007.661805555559</v>
      </c>
      <c r="O1233" s="100" t="s">
        <v>35</v>
      </c>
      <c r="P1233" s="100" t="s">
        <v>35</v>
      </c>
      <c r="Q1233" s="99" t="s">
        <v>1414</v>
      </c>
      <c r="R1233" s="99" t="s">
        <v>1415</v>
      </c>
      <c r="S1233" s="99" t="s">
        <v>10334</v>
      </c>
      <c r="T1233" s="99" t="s">
        <v>1172</v>
      </c>
      <c r="U1233" s="99">
        <v>16</v>
      </c>
      <c r="V1233" s="100" t="str">
        <f>VLOOKUP(D1233,TIPOLOGIA!A:F,5,0)</f>
        <v>LEJANA</v>
      </c>
      <c r="W1233" s="100" t="str">
        <f>VLOOKUP(D1233,TIPOLOGIA!A:F,6,0)</f>
        <v>TERRESTRE</v>
      </c>
      <c r="X1233" s="99" t="s">
        <v>1187</v>
      </c>
      <c r="Y1233" s="99">
        <v>1</v>
      </c>
      <c r="Z1233" s="102">
        <f>IF(T1233="SOPORTE_TELEFÓNICO",'TARIFAS 2025'!$B$14,IF(V1233="PRINCIPAL",'TARIFAS 2025'!$B$11,IF(V1233="INTERMEDIA",'TARIFAS 2025'!$C$11,IF(V1233="LEJANA",'TARIFAS 2025'!$D$11))))</f>
        <v>40250</v>
      </c>
      <c r="AA1233" s="102">
        <f t="shared" si="20"/>
        <v>40250</v>
      </c>
    </row>
    <row r="1234" spans="1:27" x14ac:dyDescent="0.3">
      <c r="A1234" s="99" t="s">
        <v>81</v>
      </c>
      <c r="B1234" s="100" t="str">
        <f>VLOOKUP(A1234,'CENTROS DE COSTOS'!A:D,2,0)</f>
        <v>0036-0007</v>
      </c>
      <c r="C1234" s="100" t="str">
        <f>VLOOKUP(A1234,'CENTROS DE COSTOS'!A:D,3,0)</f>
        <v>Wompi Santander</v>
      </c>
      <c r="D1234" s="99">
        <v>54001</v>
      </c>
      <c r="E1234" s="99">
        <v>3131094</v>
      </c>
      <c r="F1234" s="99">
        <v>43196</v>
      </c>
      <c r="G1234" s="100" t="s">
        <v>33</v>
      </c>
      <c r="H1234" s="99" t="s">
        <v>891</v>
      </c>
      <c r="I1234" s="99" t="s">
        <v>81</v>
      </c>
      <c r="J1234" s="99" t="s">
        <v>6599</v>
      </c>
      <c r="K1234" s="100" t="s">
        <v>1170</v>
      </c>
      <c r="L1234" s="99" t="s">
        <v>8264</v>
      </c>
      <c r="M1234" s="101">
        <v>46003.42291666667</v>
      </c>
      <c r="N1234" s="101">
        <v>46007.662499999999</v>
      </c>
      <c r="O1234" s="100" t="s">
        <v>35</v>
      </c>
      <c r="P1234" s="100" t="s">
        <v>35</v>
      </c>
      <c r="Q1234" s="99" t="s">
        <v>1414</v>
      </c>
      <c r="R1234" s="99" t="s">
        <v>1415</v>
      </c>
      <c r="S1234" s="99" t="s">
        <v>10335</v>
      </c>
      <c r="T1234" s="99" t="s">
        <v>1172</v>
      </c>
      <c r="U1234" s="99">
        <v>56</v>
      </c>
      <c r="V1234" s="100" t="str">
        <f>VLOOKUP(D1234,TIPOLOGIA!A:F,5,0)</f>
        <v>PRINCIPAL</v>
      </c>
      <c r="W1234" s="100" t="str">
        <f>VLOOKUP(D1234,TIPOLOGIA!A:F,6,0)</f>
        <v>TERRESTRE</v>
      </c>
      <c r="X1234" s="99" t="s">
        <v>1188</v>
      </c>
      <c r="Y1234" s="99">
        <v>1</v>
      </c>
      <c r="Z1234" s="102">
        <f>IF(T1234="SOPORTE_TELEFÓNICO",'TARIFAS 2025'!$B$14,IF(V1234="PRINCIPAL",'TARIFAS 2025'!$B$11,IF(V1234="INTERMEDIA",'TARIFAS 2025'!$C$11,IF(V1234="LEJANA",'TARIFAS 2025'!$D$11))))</f>
        <v>31419</v>
      </c>
      <c r="AA1234" s="102">
        <f t="shared" si="20"/>
        <v>31419</v>
      </c>
    </row>
    <row r="1235" spans="1:27" x14ac:dyDescent="0.3">
      <c r="A1235" s="99" t="s">
        <v>71</v>
      </c>
      <c r="B1235" s="100" t="str">
        <f>VLOOKUP(A1235,'CENTROS DE COSTOS'!A:D,2,0)</f>
        <v>0036-0004</v>
      </c>
      <c r="C1235" s="100" t="str">
        <f>VLOOKUP(A1235,'CENTROS DE COSTOS'!A:D,3,0)</f>
        <v>Wompi Centro</v>
      </c>
      <c r="D1235" s="99">
        <v>25754</v>
      </c>
      <c r="E1235" s="99">
        <v>3127786</v>
      </c>
      <c r="F1235" s="99">
        <v>68813</v>
      </c>
      <c r="G1235" s="100" t="s">
        <v>33</v>
      </c>
      <c r="H1235" s="99" t="s">
        <v>618</v>
      </c>
      <c r="I1235" s="99" t="s">
        <v>698</v>
      </c>
      <c r="J1235" s="99" t="s">
        <v>6600</v>
      </c>
      <c r="K1235" s="100" t="s">
        <v>1170</v>
      </c>
      <c r="L1235" s="99" t="s">
        <v>8265</v>
      </c>
      <c r="M1235" s="101">
        <v>46002.577777777777</v>
      </c>
      <c r="N1235" s="101">
        <v>46007.663194444453</v>
      </c>
      <c r="O1235" s="100" t="s">
        <v>35</v>
      </c>
      <c r="P1235" s="100" t="s">
        <v>35</v>
      </c>
      <c r="Q1235" s="99" t="s">
        <v>1414</v>
      </c>
      <c r="R1235" s="99" t="s">
        <v>1415</v>
      </c>
      <c r="S1235" s="99" t="s">
        <v>10336</v>
      </c>
      <c r="T1235" s="99" t="s">
        <v>1172</v>
      </c>
      <c r="U1235" s="99">
        <v>24</v>
      </c>
      <c r="V1235" s="100" t="str">
        <f>VLOOKUP(D1235,TIPOLOGIA!A:F,5,0)</f>
        <v>PRINCIPAL</v>
      </c>
      <c r="W1235" s="100" t="str">
        <f>VLOOKUP(D1235,TIPOLOGIA!A:F,6,0)</f>
        <v>TERRESTRE</v>
      </c>
      <c r="X1235" s="99" t="s">
        <v>1197</v>
      </c>
      <c r="Y1235" s="99">
        <v>1</v>
      </c>
      <c r="Z1235" s="102">
        <f>IF(T1235="SOPORTE_TELEFÓNICO",'TARIFAS 2025'!$B$14,IF(V1235="PRINCIPAL",'TARIFAS 2025'!$B$11,IF(V1235="INTERMEDIA",'TARIFAS 2025'!$C$11,IF(V1235="LEJANA",'TARIFAS 2025'!$D$11))))</f>
        <v>31419</v>
      </c>
      <c r="AA1235" s="102">
        <f t="shared" si="20"/>
        <v>31419</v>
      </c>
    </row>
    <row r="1236" spans="1:27" x14ac:dyDescent="0.3">
      <c r="A1236" s="99" t="s">
        <v>74</v>
      </c>
      <c r="B1236" s="100" t="str">
        <f>VLOOKUP(A1236,'CENTROS DE COSTOS'!A:D,2,0)</f>
        <v>0036-0007</v>
      </c>
      <c r="C1236" s="100" t="str">
        <f>VLOOKUP(A1236,'CENTROS DE COSTOS'!A:D,3,0)</f>
        <v>Wompi Santander</v>
      </c>
      <c r="D1236" s="99">
        <v>68307</v>
      </c>
      <c r="E1236" s="99">
        <v>3142060</v>
      </c>
      <c r="F1236" s="99">
        <v>38881</v>
      </c>
      <c r="G1236" s="100" t="s">
        <v>33</v>
      </c>
      <c r="H1236" s="99" t="s">
        <v>963</v>
      </c>
      <c r="I1236" s="99" t="s">
        <v>990</v>
      </c>
      <c r="J1236" s="99" t="s">
        <v>3513</v>
      </c>
      <c r="K1236" s="100" t="s">
        <v>1170</v>
      </c>
      <c r="L1236" s="99" t="s">
        <v>8266</v>
      </c>
      <c r="M1236" s="101">
        <v>46007.380555555559</v>
      </c>
      <c r="N1236" s="101">
        <v>46007.663888888892</v>
      </c>
      <c r="O1236" s="100" t="s">
        <v>35</v>
      </c>
      <c r="P1236" s="100" t="s">
        <v>35</v>
      </c>
      <c r="Q1236" s="99" t="s">
        <v>1414</v>
      </c>
      <c r="R1236" s="99" t="s">
        <v>1415</v>
      </c>
      <c r="S1236" s="99" t="s">
        <v>10337</v>
      </c>
      <c r="T1236" s="99" t="s">
        <v>1172</v>
      </c>
      <c r="U1236" s="99">
        <v>24</v>
      </c>
      <c r="V1236" s="100" t="str">
        <f>VLOOKUP(D1236,TIPOLOGIA!A:F,5,0)</f>
        <v>PRINCIPAL</v>
      </c>
      <c r="W1236" s="100" t="str">
        <f>VLOOKUP(D1236,TIPOLOGIA!A:F,6,0)</f>
        <v>TERRESTRE</v>
      </c>
      <c r="X1236" s="99" t="s">
        <v>1430</v>
      </c>
      <c r="Y1236" s="99">
        <v>1</v>
      </c>
      <c r="Z1236" s="102">
        <f>IF(T1236="SOPORTE_TELEFÓNICO",'TARIFAS 2025'!$B$14,IF(V1236="PRINCIPAL",'TARIFAS 2025'!$B$11,IF(V1236="INTERMEDIA",'TARIFAS 2025'!$C$11,IF(V1236="LEJANA",'TARIFAS 2025'!$D$11))))</f>
        <v>31419</v>
      </c>
      <c r="AA1236" s="102">
        <f t="shared" si="20"/>
        <v>31419</v>
      </c>
    </row>
    <row r="1237" spans="1:27" x14ac:dyDescent="0.3">
      <c r="A1237" s="99" t="s">
        <v>90</v>
      </c>
      <c r="B1237" s="100" t="str">
        <f>VLOOKUP(A1237,'CENTROS DE COSTOS'!A:D,2,0)</f>
        <v>0036-0006</v>
      </c>
      <c r="C1237" s="100" t="str">
        <f>VLOOKUP(A1237,'CENTROS DE COSTOS'!A:D,3,0)</f>
        <v>Wompi Oriente</v>
      </c>
      <c r="D1237" s="99">
        <v>18001</v>
      </c>
      <c r="E1237" s="99">
        <v>3134053</v>
      </c>
      <c r="F1237" s="99">
        <v>67573</v>
      </c>
      <c r="G1237" s="100" t="s">
        <v>33</v>
      </c>
      <c r="H1237" s="99" t="s">
        <v>466</v>
      </c>
      <c r="I1237" s="99" t="s">
        <v>82</v>
      </c>
      <c r="J1237" s="99" t="s">
        <v>2143</v>
      </c>
      <c r="K1237" s="100" t="s">
        <v>1170</v>
      </c>
      <c r="L1237" s="99" t="s">
        <v>8267</v>
      </c>
      <c r="M1237" s="101">
        <v>46006.333333333343</v>
      </c>
      <c r="N1237" s="101">
        <v>46007.670138888891</v>
      </c>
      <c r="O1237" s="100" t="s">
        <v>35</v>
      </c>
      <c r="P1237" s="100" t="s">
        <v>35</v>
      </c>
      <c r="Q1237" s="99" t="s">
        <v>1414</v>
      </c>
      <c r="R1237" s="99" t="s">
        <v>1415</v>
      </c>
      <c r="S1237" s="99" t="s">
        <v>10338</v>
      </c>
      <c r="T1237" s="99" t="s">
        <v>1172</v>
      </c>
      <c r="U1237" s="99">
        <v>48</v>
      </c>
      <c r="V1237" s="100" t="str">
        <f>VLOOKUP(D1237,TIPOLOGIA!A:F,5,0)</f>
        <v>LEJANA</v>
      </c>
      <c r="W1237" s="100" t="str">
        <f>VLOOKUP(D1237,TIPOLOGIA!A:F,6,0)</f>
        <v>TERRESTRE</v>
      </c>
      <c r="X1237" s="99" t="s">
        <v>1187</v>
      </c>
      <c r="Y1237" s="99">
        <v>1</v>
      </c>
      <c r="Z1237" s="102">
        <f>IF(T1237="SOPORTE_TELEFÓNICO",'TARIFAS 2025'!$B$14,IF(V1237="PRINCIPAL",'TARIFAS 2025'!$B$11,IF(V1237="INTERMEDIA",'TARIFAS 2025'!$C$11,IF(V1237="LEJANA",'TARIFAS 2025'!$D$11))))</f>
        <v>40250</v>
      </c>
      <c r="AA1237" s="102">
        <f t="shared" si="20"/>
        <v>40250</v>
      </c>
    </row>
    <row r="1238" spans="1:27" x14ac:dyDescent="0.3">
      <c r="A1238" s="99" t="s">
        <v>85</v>
      </c>
      <c r="B1238" s="100" t="str">
        <f>VLOOKUP(A1238,'CENTROS DE COSTOS'!A:D,2,0)</f>
        <v>0036-0006</v>
      </c>
      <c r="C1238" s="100" t="str">
        <f>VLOOKUP(A1238,'CENTROS DE COSTOS'!A:D,3,0)</f>
        <v>Wompi Oriente</v>
      </c>
      <c r="D1238" s="99">
        <v>73001</v>
      </c>
      <c r="E1238" s="99">
        <v>3122702</v>
      </c>
      <c r="F1238" s="99">
        <v>63485</v>
      </c>
      <c r="G1238" s="100" t="s">
        <v>33</v>
      </c>
      <c r="H1238" s="99" t="s">
        <v>1056</v>
      </c>
      <c r="I1238" s="99" t="s">
        <v>85</v>
      </c>
      <c r="J1238" s="99" t="s">
        <v>3515</v>
      </c>
      <c r="K1238" s="100" t="s">
        <v>1170</v>
      </c>
      <c r="L1238" s="99" t="s">
        <v>8268</v>
      </c>
      <c r="M1238" s="101">
        <v>46001.595138888893</v>
      </c>
      <c r="N1238" s="101">
        <v>46007.676388888889</v>
      </c>
      <c r="O1238" s="100" t="s">
        <v>35</v>
      </c>
      <c r="P1238" s="100" t="s">
        <v>35</v>
      </c>
      <c r="Q1238" s="99" t="s">
        <v>1414</v>
      </c>
      <c r="R1238" s="99" t="s">
        <v>1415</v>
      </c>
      <c r="S1238" s="99" t="s">
        <v>10339</v>
      </c>
      <c r="T1238" s="99" t="s">
        <v>1172</v>
      </c>
      <c r="U1238" s="99">
        <v>64</v>
      </c>
      <c r="V1238" s="100" t="str">
        <f>VLOOKUP(D1238,TIPOLOGIA!A:F,5,0)</f>
        <v>PRINCIPAL</v>
      </c>
      <c r="W1238" s="100" t="str">
        <f>VLOOKUP(D1238,TIPOLOGIA!A:F,6,0)</f>
        <v>TERRESTRE</v>
      </c>
      <c r="X1238" s="99" t="s">
        <v>1308</v>
      </c>
      <c r="Y1238" s="99">
        <v>1</v>
      </c>
      <c r="Z1238" s="102">
        <f>IF(T1238="SOPORTE_TELEFÓNICO",'TARIFAS 2025'!$B$14,IF(V1238="PRINCIPAL",'TARIFAS 2025'!$B$11,IF(V1238="INTERMEDIA",'TARIFAS 2025'!$C$11,IF(V1238="LEJANA",'TARIFAS 2025'!$D$11))))</f>
        <v>31419</v>
      </c>
      <c r="AA1238" s="102">
        <f t="shared" si="20"/>
        <v>31419</v>
      </c>
    </row>
    <row r="1239" spans="1:27" x14ac:dyDescent="0.3">
      <c r="A1239" s="99" t="s">
        <v>71</v>
      </c>
      <c r="B1239" s="100" t="str">
        <f>VLOOKUP(A1239,'CENTROS DE COSTOS'!A:D,2,0)</f>
        <v>0036-0004</v>
      </c>
      <c r="C1239" s="100" t="str">
        <f>VLOOKUP(A1239,'CENTROS DE COSTOS'!A:D,3,0)</f>
        <v>Wompi Centro</v>
      </c>
      <c r="D1239" s="99">
        <v>11001</v>
      </c>
      <c r="E1239" s="99">
        <v>3140057</v>
      </c>
      <c r="F1239" s="99">
        <v>71652</v>
      </c>
      <c r="G1239" s="100" t="s">
        <v>33</v>
      </c>
      <c r="H1239" s="99" t="s">
        <v>618</v>
      </c>
      <c r="I1239" s="99" t="s">
        <v>71</v>
      </c>
      <c r="J1239" s="99" t="s">
        <v>6023</v>
      </c>
      <c r="K1239" s="100" t="s">
        <v>1170</v>
      </c>
      <c r="L1239" s="99" t="s">
        <v>8269</v>
      </c>
      <c r="M1239" s="101">
        <v>46006.661805555559</v>
      </c>
      <c r="N1239" s="101">
        <v>46007.688194444447</v>
      </c>
      <c r="O1239" s="100" t="s">
        <v>35</v>
      </c>
      <c r="P1239" s="100" t="s">
        <v>35</v>
      </c>
      <c r="Q1239" s="99" t="s">
        <v>1424</v>
      </c>
      <c r="R1239" s="99" t="s">
        <v>1425</v>
      </c>
      <c r="S1239" s="99" t="s">
        <v>10340</v>
      </c>
      <c r="T1239" s="99" t="s">
        <v>1172</v>
      </c>
      <c r="U1239" s="99"/>
      <c r="V1239" s="100" t="str">
        <f>VLOOKUP(D1239,TIPOLOGIA!A:F,5,0)</f>
        <v>PRINCIPAL</v>
      </c>
      <c r="W1239" s="100" t="str">
        <f>VLOOKUP(D1239,TIPOLOGIA!A:F,6,0)</f>
        <v>TERRESTRE</v>
      </c>
      <c r="X1239" s="99" t="s">
        <v>1359</v>
      </c>
      <c r="Y1239" s="99">
        <v>1</v>
      </c>
      <c r="Z1239" s="102">
        <f>IF(T1239="SOPORTE_TELEFÓNICO",'TARIFAS 2025'!$B$14,IF(V1239="PRINCIPAL",'TARIFAS 2025'!$B$11,IF(V1239="INTERMEDIA",'TARIFAS 2025'!$C$11,IF(V1239="LEJANA",'TARIFAS 2025'!$D$11))))</f>
        <v>31419</v>
      </c>
      <c r="AA1239" s="102">
        <f t="shared" si="20"/>
        <v>31419</v>
      </c>
    </row>
    <row r="1240" spans="1:27" x14ac:dyDescent="0.3">
      <c r="A1240" s="99" t="s">
        <v>98</v>
      </c>
      <c r="B1240" s="100" t="str">
        <f>VLOOKUP(A1240,'CENTROS DE COSTOS'!A:D,2,0)</f>
        <v>0036-0006</v>
      </c>
      <c r="C1240" s="100" t="str">
        <f>VLOOKUP(A1240,'CENTROS DE COSTOS'!A:D,3,0)</f>
        <v>Wompi Oriente</v>
      </c>
      <c r="D1240" s="99">
        <v>50313</v>
      </c>
      <c r="E1240" s="99">
        <v>3119129</v>
      </c>
      <c r="F1240" s="99">
        <v>64454</v>
      </c>
      <c r="G1240" s="100" t="s">
        <v>33</v>
      </c>
      <c r="H1240" s="99" t="s">
        <v>814</v>
      </c>
      <c r="I1240" s="99" t="s">
        <v>129</v>
      </c>
      <c r="J1240" s="99" t="s">
        <v>6601</v>
      </c>
      <c r="K1240" s="100" t="s">
        <v>1170</v>
      </c>
      <c r="L1240" s="99" t="s">
        <v>8270</v>
      </c>
      <c r="M1240" s="101">
        <v>46001.333333333343</v>
      </c>
      <c r="N1240" s="101">
        <v>46007.690972222219</v>
      </c>
      <c r="O1240" s="100" t="s">
        <v>35</v>
      </c>
      <c r="P1240" s="100" t="s">
        <v>35</v>
      </c>
      <c r="Q1240" s="99" t="s">
        <v>1414</v>
      </c>
      <c r="R1240" s="99" t="s">
        <v>1415</v>
      </c>
      <c r="S1240" s="99" t="s">
        <v>10341</v>
      </c>
      <c r="T1240" s="99" t="s">
        <v>1416</v>
      </c>
      <c r="U1240" s="99">
        <v>56</v>
      </c>
      <c r="V1240" s="100" t="str">
        <f>VLOOKUP(D1240,TIPOLOGIA!A:F,5,0)</f>
        <v>INTERMEDIA</v>
      </c>
      <c r="W1240" s="100" t="str">
        <f>VLOOKUP(D1240,TIPOLOGIA!A:F,6,0)</f>
        <v>TERRESTRE</v>
      </c>
      <c r="X1240" s="99" t="s">
        <v>2257</v>
      </c>
      <c r="Y1240" s="99">
        <v>1</v>
      </c>
      <c r="Z1240" s="102">
        <f>IF(T1240="SOPORTE_TELEFÓNICO",'TARIFAS 2025'!$B$14,IF(V1240="PRINCIPAL",'TARIFAS 2025'!$B$11,IF(V1240="INTERMEDIA",'TARIFAS 2025'!$C$11,IF(V1240="LEJANA",'TARIFAS 2025'!$D$11))))</f>
        <v>36351</v>
      </c>
      <c r="AA1240" s="102">
        <f t="shared" si="20"/>
        <v>36351</v>
      </c>
    </row>
    <row r="1241" spans="1:27" x14ac:dyDescent="0.3">
      <c r="A1241" s="99" t="s">
        <v>89</v>
      </c>
      <c r="B1241" s="100" t="str">
        <f>VLOOKUP(A1241,'CENTROS DE COSTOS'!A:D,2,0)</f>
        <v>0036-0001</v>
      </c>
      <c r="C1241" s="100" t="str">
        <f>VLOOKUP(A1241,'CENTROS DE COSTOS'!A:D,3,0)</f>
        <v>Wompi Costa</v>
      </c>
      <c r="D1241" s="99">
        <v>23001</v>
      </c>
      <c r="E1241" s="99">
        <v>3143951</v>
      </c>
      <c r="F1241" s="99">
        <v>50769</v>
      </c>
      <c r="G1241" s="100" t="s">
        <v>33</v>
      </c>
      <c r="H1241" s="99" t="s">
        <v>276</v>
      </c>
      <c r="I1241" s="99" t="s">
        <v>89</v>
      </c>
      <c r="J1241" s="99" t="s">
        <v>1515</v>
      </c>
      <c r="K1241" s="100" t="s">
        <v>1170</v>
      </c>
      <c r="L1241" s="99" t="s">
        <v>8271</v>
      </c>
      <c r="M1241" s="101">
        <v>46007.49722222222</v>
      </c>
      <c r="N1241" s="101">
        <v>46007.692361111112</v>
      </c>
      <c r="O1241" s="100" t="s">
        <v>35</v>
      </c>
      <c r="P1241" s="100" t="s">
        <v>35</v>
      </c>
      <c r="Q1241" s="99" t="s">
        <v>1414</v>
      </c>
      <c r="R1241" s="99" t="s">
        <v>1415</v>
      </c>
      <c r="S1241" s="99" t="s">
        <v>10342</v>
      </c>
      <c r="T1241" s="99" t="s">
        <v>1172</v>
      </c>
      <c r="U1241" s="99">
        <v>48</v>
      </c>
      <c r="V1241" s="100" t="str">
        <f>VLOOKUP(D1241,TIPOLOGIA!A:F,5,0)</f>
        <v>PRINCIPAL</v>
      </c>
      <c r="W1241" s="100" t="str">
        <f>VLOOKUP(D1241,TIPOLOGIA!A:F,6,0)</f>
        <v>TERRESTRE</v>
      </c>
      <c r="X1241" s="99" t="s">
        <v>1378</v>
      </c>
      <c r="Y1241" s="99">
        <v>1</v>
      </c>
      <c r="Z1241" s="102">
        <f>IF(T1241="SOPORTE_TELEFÓNICO",'TARIFAS 2025'!$B$14,IF(V1241="PRINCIPAL",'TARIFAS 2025'!$B$11,IF(V1241="INTERMEDIA",'TARIFAS 2025'!$C$11,IF(V1241="LEJANA",'TARIFAS 2025'!$D$11))))</f>
        <v>31419</v>
      </c>
      <c r="AA1241" s="102">
        <f t="shared" si="20"/>
        <v>31419</v>
      </c>
    </row>
    <row r="1242" spans="1:27" x14ac:dyDescent="0.3">
      <c r="A1242" s="99" t="s">
        <v>71</v>
      </c>
      <c r="B1242" s="100" t="str">
        <f>VLOOKUP(A1242,'CENTROS DE COSTOS'!A:D,2,0)</f>
        <v>0036-0004</v>
      </c>
      <c r="C1242" s="100" t="str">
        <f>VLOOKUP(A1242,'CENTROS DE COSTOS'!A:D,3,0)</f>
        <v>Wompi Centro</v>
      </c>
      <c r="D1242" s="99">
        <v>11001</v>
      </c>
      <c r="E1242" s="99">
        <v>3127612</v>
      </c>
      <c r="F1242" s="99">
        <v>80349</v>
      </c>
      <c r="G1242" s="100" t="s">
        <v>33</v>
      </c>
      <c r="H1242" s="99" t="s">
        <v>618</v>
      </c>
      <c r="I1242" s="99" t="s">
        <v>71</v>
      </c>
      <c r="J1242" s="99" t="s">
        <v>6602</v>
      </c>
      <c r="K1242" s="100" t="s">
        <v>1170</v>
      </c>
      <c r="L1242" s="99" t="s">
        <v>8272</v>
      </c>
      <c r="M1242" s="101">
        <v>46002.512499999997</v>
      </c>
      <c r="N1242" s="101">
        <v>46007.695833333331</v>
      </c>
      <c r="O1242" s="100" t="s">
        <v>35</v>
      </c>
      <c r="P1242" s="100" t="s">
        <v>35</v>
      </c>
      <c r="Q1242" s="99" t="s">
        <v>1414</v>
      </c>
      <c r="R1242" s="99" t="s">
        <v>1415</v>
      </c>
      <c r="S1242" s="99" t="s">
        <v>10343</v>
      </c>
      <c r="T1242" s="99" t="s">
        <v>1172</v>
      </c>
      <c r="U1242" s="99">
        <v>32</v>
      </c>
      <c r="V1242" s="100" t="str">
        <f>VLOOKUP(D1242,TIPOLOGIA!A:F,5,0)</f>
        <v>PRINCIPAL</v>
      </c>
      <c r="W1242" s="100" t="str">
        <f>VLOOKUP(D1242,TIPOLOGIA!A:F,6,0)</f>
        <v>TERRESTRE</v>
      </c>
      <c r="X1242" s="99" t="s">
        <v>1312</v>
      </c>
      <c r="Y1242" s="99">
        <v>1</v>
      </c>
      <c r="Z1242" s="102">
        <f>IF(T1242="SOPORTE_TELEFÓNICO",'TARIFAS 2025'!$B$14,IF(V1242="PRINCIPAL",'TARIFAS 2025'!$B$11,IF(V1242="INTERMEDIA",'TARIFAS 2025'!$C$11,IF(V1242="LEJANA",'TARIFAS 2025'!$D$11))))</f>
        <v>31419</v>
      </c>
      <c r="AA1242" s="102">
        <f t="shared" si="20"/>
        <v>31419</v>
      </c>
    </row>
    <row r="1243" spans="1:27" x14ac:dyDescent="0.3">
      <c r="A1243" s="99" t="s">
        <v>81</v>
      </c>
      <c r="B1243" s="100" t="str">
        <f>VLOOKUP(A1243,'CENTROS DE COSTOS'!A:D,2,0)</f>
        <v>0036-0007</v>
      </c>
      <c r="C1243" s="100" t="str">
        <f>VLOOKUP(A1243,'CENTROS DE COSTOS'!A:D,3,0)</f>
        <v>Wompi Santander</v>
      </c>
      <c r="D1243" s="99">
        <v>54001</v>
      </c>
      <c r="E1243" s="99">
        <v>3134784</v>
      </c>
      <c r="F1243" s="99">
        <v>76796</v>
      </c>
      <c r="G1243" s="100" t="s">
        <v>33</v>
      </c>
      <c r="H1243" s="99" t="s">
        <v>891</v>
      </c>
      <c r="I1243" s="99" t="s">
        <v>81</v>
      </c>
      <c r="J1243" s="99" t="s">
        <v>6603</v>
      </c>
      <c r="K1243" s="100" t="s">
        <v>1170</v>
      </c>
      <c r="L1243" s="99" t="s">
        <v>8273</v>
      </c>
      <c r="M1243" s="101">
        <v>46006.333333333343</v>
      </c>
      <c r="N1243" s="101">
        <v>46007.703472222223</v>
      </c>
      <c r="O1243" s="100" t="s">
        <v>35</v>
      </c>
      <c r="P1243" s="100" t="s">
        <v>35</v>
      </c>
      <c r="Q1243" s="99" t="s">
        <v>1414</v>
      </c>
      <c r="R1243" s="99" t="s">
        <v>1415</v>
      </c>
      <c r="S1243" s="99" t="s">
        <v>10344</v>
      </c>
      <c r="T1243" s="99" t="s">
        <v>1172</v>
      </c>
      <c r="U1243" s="99">
        <v>16</v>
      </c>
      <c r="V1243" s="100" t="str">
        <f>VLOOKUP(D1243,TIPOLOGIA!A:F,5,0)</f>
        <v>PRINCIPAL</v>
      </c>
      <c r="W1243" s="100" t="str">
        <f>VLOOKUP(D1243,TIPOLOGIA!A:F,6,0)</f>
        <v>TERRESTRE</v>
      </c>
      <c r="X1243" s="99" t="s">
        <v>1188</v>
      </c>
      <c r="Y1243" s="99">
        <v>1</v>
      </c>
      <c r="Z1243" s="102">
        <f>IF(T1243="SOPORTE_TELEFÓNICO",'TARIFAS 2025'!$B$14,IF(V1243="PRINCIPAL",'TARIFAS 2025'!$B$11,IF(V1243="INTERMEDIA",'TARIFAS 2025'!$C$11,IF(V1243="LEJANA",'TARIFAS 2025'!$D$11))))</f>
        <v>31419</v>
      </c>
      <c r="AA1243" s="102">
        <f t="shared" si="20"/>
        <v>31419</v>
      </c>
    </row>
    <row r="1244" spans="1:27" x14ac:dyDescent="0.3">
      <c r="A1244" s="99" t="s">
        <v>89</v>
      </c>
      <c r="B1244" s="100" t="str">
        <f>VLOOKUP(A1244,'CENTROS DE COSTOS'!A:D,2,0)</f>
        <v>0036-0001</v>
      </c>
      <c r="C1244" s="100" t="str">
        <f>VLOOKUP(A1244,'CENTROS DE COSTOS'!A:D,3,0)</f>
        <v>Wompi Costa</v>
      </c>
      <c r="D1244" s="99">
        <v>23001</v>
      </c>
      <c r="E1244" s="99">
        <v>3144004</v>
      </c>
      <c r="F1244" s="99">
        <v>72850</v>
      </c>
      <c r="G1244" s="100" t="s">
        <v>33</v>
      </c>
      <c r="H1244" s="99" t="s">
        <v>276</v>
      </c>
      <c r="I1244" s="99" t="s">
        <v>89</v>
      </c>
      <c r="J1244" s="99" t="s">
        <v>3583</v>
      </c>
      <c r="K1244" s="100" t="s">
        <v>1170</v>
      </c>
      <c r="L1244" s="99" t="s">
        <v>8274</v>
      </c>
      <c r="M1244" s="101">
        <v>46007.486111111109</v>
      </c>
      <c r="N1244" s="101">
        <v>46007.908333333333</v>
      </c>
      <c r="O1244" s="100" t="s">
        <v>35</v>
      </c>
      <c r="P1244" s="100" t="s">
        <v>35</v>
      </c>
      <c r="Q1244" s="99" t="s">
        <v>1414</v>
      </c>
      <c r="R1244" s="99" t="s">
        <v>1415</v>
      </c>
      <c r="S1244" s="99" t="s">
        <v>10345</v>
      </c>
      <c r="T1244" s="99" t="s">
        <v>1172</v>
      </c>
      <c r="U1244" s="99">
        <v>16</v>
      </c>
      <c r="V1244" s="100" t="str">
        <f>VLOOKUP(D1244,TIPOLOGIA!A:F,5,0)</f>
        <v>PRINCIPAL</v>
      </c>
      <c r="W1244" s="100" t="str">
        <f>VLOOKUP(D1244,TIPOLOGIA!A:F,6,0)</f>
        <v>TERRESTRE</v>
      </c>
      <c r="X1244" s="99" t="s">
        <v>1421</v>
      </c>
      <c r="Y1244" s="99">
        <v>1</v>
      </c>
      <c r="Z1244" s="102">
        <f>IF(T1244="SOPORTE_TELEFÓNICO",'TARIFAS 2025'!$B$14,IF(V1244="PRINCIPAL",'TARIFAS 2025'!$B$11,IF(V1244="INTERMEDIA",'TARIFAS 2025'!$C$11,IF(V1244="LEJANA",'TARIFAS 2025'!$D$11))))</f>
        <v>31419</v>
      </c>
      <c r="AA1244" s="102">
        <f t="shared" si="20"/>
        <v>31419</v>
      </c>
    </row>
    <row r="1245" spans="1:27" x14ac:dyDescent="0.3">
      <c r="A1245" s="99" t="s">
        <v>88</v>
      </c>
      <c r="B1245" s="100" t="str">
        <f>VLOOKUP(A1245,'CENTROS DE COSTOS'!A:D,2,0)</f>
        <v>0036-0005</v>
      </c>
      <c r="C1245" s="100" t="str">
        <f>VLOOKUP(A1245,'CENTROS DE COSTOS'!A:D,3,0)</f>
        <v>Wompi Noroccidente</v>
      </c>
      <c r="D1245" s="99">
        <v>5212</v>
      </c>
      <c r="E1245" s="99">
        <v>3122518</v>
      </c>
      <c r="F1245" s="99">
        <v>79291</v>
      </c>
      <c r="G1245" s="100" t="s">
        <v>33</v>
      </c>
      <c r="H1245" s="99" t="s">
        <v>120</v>
      </c>
      <c r="I1245" s="99" t="s">
        <v>172</v>
      </c>
      <c r="J1245" s="99" t="s">
        <v>6604</v>
      </c>
      <c r="K1245" s="100" t="s">
        <v>1170</v>
      </c>
      <c r="L1245" s="99" t="s">
        <v>8275</v>
      </c>
      <c r="M1245" s="101">
        <v>46001.59097222222</v>
      </c>
      <c r="N1245" s="101">
        <v>46008.351388888892</v>
      </c>
      <c r="O1245" s="100" t="s">
        <v>35</v>
      </c>
      <c r="P1245" s="100" t="s">
        <v>35</v>
      </c>
      <c r="Q1245" s="99" t="s">
        <v>1414</v>
      </c>
      <c r="R1245" s="99" t="s">
        <v>1415</v>
      </c>
      <c r="S1245" s="99" t="s">
        <v>10346</v>
      </c>
      <c r="T1245" s="99" t="s">
        <v>1172</v>
      </c>
      <c r="U1245" s="99">
        <v>16</v>
      </c>
      <c r="V1245" s="100" t="str">
        <f>VLOOKUP(D1245,TIPOLOGIA!A:F,5,0)</f>
        <v>PRINCIPAL</v>
      </c>
      <c r="W1245" s="100" t="str">
        <f>VLOOKUP(D1245,TIPOLOGIA!A:F,6,0)</f>
        <v>TERRESTRE</v>
      </c>
      <c r="X1245" s="99" t="s">
        <v>1319</v>
      </c>
      <c r="Y1245" s="99">
        <v>1</v>
      </c>
      <c r="Z1245" s="102">
        <f>IF(T1245="SOPORTE_TELEFÓNICO",'TARIFAS 2025'!$B$14,IF(V1245="PRINCIPAL",'TARIFAS 2025'!$B$11,IF(V1245="INTERMEDIA",'TARIFAS 2025'!$C$11,IF(V1245="LEJANA",'TARIFAS 2025'!$D$11))))</f>
        <v>31419</v>
      </c>
      <c r="AA1245" s="102">
        <f t="shared" si="20"/>
        <v>31419</v>
      </c>
    </row>
    <row r="1246" spans="1:27" x14ac:dyDescent="0.3">
      <c r="A1246" s="99" t="s">
        <v>74</v>
      </c>
      <c r="B1246" s="100" t="str">
        <f>VLOOKUP(A1246,'CENTROS DE COSTOS'!A:D,2,0)</f>
        <v>0036-0007</v>
      </c>
      <c r="C1246" s="100" t="str">
        <f>VLOOKUP(A1246,'CENTROS DE COSTOS'!A:D,3,0)</f>
        <v>Wompi Santander</v>
      </c>
      <c r="D1246" s="99">
        <v>68001</v>
      </c>
      <c r="E1246" s="99">
        <v>3143037</v>
      </c>
      <c r="F1246" s="99">
        <v>79985</v>
      </c>
      <c r="G1246" s="100" t="s">
        <v>33</v>
      </c>
      <c r="H1246" s="99" t="s">
        <v>963</v>
      </c>
      <c r="I1246" s="99" t="s">
        <v>74</v>
      </c>
      <c r="J1246" s="99" t="s">
        <v>6605</v>
      </c>
      <c r="K1246" s="100" t="s">
        <v>1170</v>
      </c>
      <c r="L1246" s="99" t="s">
        <v>8276</v>
      </c>
      <c r="M1246" s="101">
        <v>46007.427777777782</v>
      </c>
      <c r="N1246" s="101">
        <v>46008.353472222218</v>
      </c>
      <c r="O1246" s="100" t="s">
        <v>35</v>
      </c>
      <c r="P1246" s="100" t="s">
        <v>35</v>
      </c>
      <c r="Q1246" s="99" t="s">
        <v>1414</v>
      </c>
      <c r="R1246" s="99" t="s">
        <v>1415</v>
      </c>
      <c r="S1246" s="99" t="s">
        <v>10347</v>
      </c>
      <c r="T1246" s="99" t="s">
        <v>9141</v>
      </c>
      <c r="U1246" s="99"/>
      <c r="V1246" s="100" t="str">
        <f>VLOOKUP(D1246,TIPOLOGIA!A:F,5,0)</f>
        <v>PRINCIPAL</v>
      </c>
      <c r="W1246" s="100" t="str">
        <f>VLOOKUP(D1246,TIPOLOGIA!A:F,6,0)</f>
        <v>TERRESTRE</v>
      </c>
      <c r="X1246" s="99" t="s">
        <v>1336</v>
      </c>
      <c r="Y1246" s="99">
        <v>1</v>
      </c>
      <c r="Z1246" s="102">
        <f>IF(T1246="SOPORTE_TELEFÓNICO",'TARIFAS 2025'!$B$14,IF(V1246="PRINCIPAL",'TARIFAS 2025'!$B$11,IF(V1246="INTERMEDIA",'TARIFAS 2025'!$C$11,IF(V1246="LEJANA",'TARIFAS 2025'!$D$11))))</f>
        <v>31419</v>
      </c>
      <c r="AA1246" s="102">
        <f t="shared" si="20"/>
        <v>31419</v>
      </c>
    </row>
    <row r="1247" spans="1:27" x14ac:dyDescent="0.3">
      <c r="A1247" s="99" t="s">
        <v>92</v>
      </c>
      <c r="B1247" s="100" t="str">
        <f>VLOOKUP(A1247,'CENTROS DE COSTOS'!A:D,2,0)</f>
        <v>0036-0002</v>
      </c>
      <c r="C1247" s="100" t="str">
        <f>VLOOKUP(A1247,'CENTROS DE COSTOS'!A:D,3,0)</f>
        <v>Wompi Eje Cafetero</v>
      </c>
      <c r="D1247" s="99">
        <v>66383</v>
      </c>
      <c r="E1247" s="99">
        <v>3121443</v>
      </c>
      <c r="F1247" s="99">
        <v>65901</v>
      </c>
      <c r="G1247" s="100" t="s">
        <v>33</v>
      </c>
      <c r="H1247" s="99" t="s">
        <v>458</v>
      </c>
      <c r="I1247" s="99" t="s">
        <v>953</v>
      </c>
      <c r="J1247" s="99" t="s">
        <v>6606</v>
      </c>
      <c r="K1247" s="100" t="s">
        <v>1170</v>
      </c>
      <c r="L1247" s="99" t="s">
        <v>8277</v>
      </c>
      <c r="M1247" s="101">
        <v>46001.484027777777</v>
      </c>
      <c r="N1247" s="101">
        <v>46008.370833333327</v>
      </c>
      <c r="O1247" s="100" t="s">
        <v>35</v>
      </c>
      <c r="P1247" s="100" t="s">
        <v>35</v>
      </c>
      <c r="Q1247" s="99" t="s">
        <v>1414</v>
      </c>
      <c r="R1247" s="99" t="s">
        <v>1415</v>
      </c>
      <c r="S1247" s="99" t="s">
        <v>10348</v>
      </c>
      <c r="T1247" s="99" t="s">
        <v>1416</v>
      </c>
      <c r="U1247" s="99">
        <v>24</v>
      </c>
      <c r="V1247" s="100" t="str">
        <f>VLOOKUP(D1247,TIPOLOGIA!A:F,5,0)</f>
        <v>INTERMEDIA</v>
      </c>
      <c r="W1247" s="100" t="str">
        <f>VLOOKUP(D1247,TIPOLOGIA!A:F,6,0)</f>
        <v>TERRESTRE</v>
      </c>
      <c r="X1247" s="99" t="s">
        <v>11196</v>
      </c>
      <c r="Y1247" s="99">
        <v>1</v>
      </c>
      <c r="Z1247" s="102">
        <f>IF(T1247="SOPORTE_TELEFÓNICO",'TARIFAS 2025'!$B$14,IF(V1247="PRINCIPAL",'TARIFAS 2025'!$B$11,IF(V1247="INTERMEDIA",'TARIFAS 2025'!$C$11,IF(V1247="LEJANA",'TARIFAS 2025'!$D$11))))</f>
        <v>36351</v>
      </c>
      <c r="AA1247" s="102">
        <f t="shared" si="20"/>
        <v>36351</v>
      </c>
    </row>
    <row r="1248" spans="1:27" x14ac:dyDescent="0.3">
      <c r="A1248" s="99" t="s">
        <v>89</v>
      </c>
      <c r="B1248" s="100" t="str">
        <f>VLOOKUP(A1248,'CENTROS DE COSTOS'!A:D,2,0)</f>
        <v>0036-0001</v>
      </c>
      <c r="C1248" s="100" t="str">
        <f>VLOOKUP(A1248,'CENTROS DE COSTOS'!A:D,3,0)</f>
        <v>Wompi Costa</v>
      </c>
      <c r="D1248" s="99">
        <v>5250</v>
      </c>
      <c r="E1248" s="99">
        <v>3103242</v>
      </c>
      <c r="F1248" s="99">
        <v>70808</v>
      </c>
      <c r="G1248" s="100" t="s">
        <v>33</v>
      </c>
      <c r="H1248" s="99" t="s">
        <v>120</v>
      </c>
      <c r="I1248" s="99" t="s">
        <v>176</v>
      </c>
      <c r="J1248" s="99" t="s">
        <v>6607</v>
      </c>
      <c r="K1248" s="100" t="s">
        <v>1170</v>
      </c>
      <c r="L1248" s="99" t="s">
        <v>8278</v>
      </c>
      <c r="M1248" s="101">
        <v>45995.515277777777</v>
      </c>
      <c r="N1248" s="101">
        <v>46008.377083333333</v>
      </c>
      <c r="O1248" s="100" t="s">
        <v>35</v>
      </c>
      <c r="P1248" s="100" t="s">
        <v>35</v>
      </c>
      <c r="Q1248" s="99" t="s">
        <v>1414</v>
      </c>
      <c r="R1248" s="99" t="s">
        <v>1415</v>
      </c>
      <c r="S1248" s="99" t="s">
        <v>10349</v>
      </c>
      <c r="T1248" s="99" t="s">
        <v>1416</v>
      </c>
      <c r="U1248" s="99">
        <v>32</v>
      </c>
      <c r="V1248" s="100" t="str">
        <f>VLOOKUP(D1248,TIPOLOGIA!A:F,5,0)</f>
        <v>LEJANA</v>
      </c>
      <c r="W1248" s="100" t="str">
        <f>VLOOKUP(D1248,TIPOLOGIA!A:F,6,0)</f>
        <v>TERRESTRE</v>
      </c>
      <c r="X1248" s="99" t="s">
        <v>2254</v>
      </c>
      <c r="Y1248" s="99">
        <v>1</v>
      </c>
      <c r="Z1248" s="102">
        <f>IF(T1248="SOPORTE_TELEFÓNICO",'TARIFAS 2025'!$B$14,IF(V1248="PRINCIPAL",'TARIFAS 2025'!$B$11,IF(V1248="INTERMEDIA",'TARIFAS 2025'!$C$11,IF(V1248="LEJANA",'TARIFAS 2025'!$D$11))))</f>
        <v>40250</v>
      </c>
      <c r="AA1248" s="102">
        <f t="shared" si="20"/>
        <v>40250</v>
      </c>
    </row>
    <row r="1249" spans="1:27" x14ac:dyDescent="0.3">
      <c r="A1249" s="99" t="s">
        <v>91</v>
      </c>
      <c r="B1249" s="100" t="str">
        <f>VLOOKUP(A1249,'CENTROS DE COSTOS'!A:D,2,0)</f>
        <v>0036-0003</v>
      </c>
      <c r="C1249" s="100" t="str">
        <f>VLOOKUP(A1249,'CENTROS DE COSTOS'!A:D,3,0)</f>
        <v>Wompi Suroccidente</v>
      </c>
      <c r="D1249" s="99">
        <v>52356</v>
      </c>
      <c r="E1249" s="99">
        <v>3121927</v>
      </c>
      <c r="F1249" s="99">
        <v>62841</v>
      </c>
      <c r="G1249" s="100" t="s">
        <v>33</v>
      </c>
      <c r="H1249" s="99" t="s">
        <v>133</v>
      </c>
      <c r="I1249" s="99" t="s">
        <v>863</v>
      </c>
      <c r="J1249" s="99" t="s">
        <v>6608</v>
      </c>
      <c r="K1249" s="100" t="s">
        <v>1170</v>
      </c>
      <c r="L1249" s="99" t="s">
        <v>8279</v>
      </c>
      <c r="M1249" s="101">
        <v>46001.504861111112</v>
      </c>
      <c r="N1249" s="101">
        <v>46008.37777777778</v>
      </c>
      <c r="O1249" s="100" t="s">
        <v>35</v>
      </c>
      <c r="P1249" s="100" t="s">
        <v>35</v>
      </c>
      <c r="Q1249" s="99" t="s">
        <v>1414</v>
      </c>
      <c r="R1249" s="99" t="s">
        <v>1415</v>
      </c>
      <c r="S1249" s="99" t="s">
        <v>10350</v>
      </c>
      <c r="T1249" s="99" t="s">
        <v>1416</v>
      </c>
      <c r="U1249" s="99">
        <v>24</v>
      </c>
      <c r="V1249" s="100" t="str">
        <f>VLOOKUP(D1249,TIPOLOGIA!A:F,5,0)</f>
        <v>INTERMEDIA</v>
      </c>
      <c r="W1249" s="100" t="str">
        <f>VLOOKUP(D1249,TIPOLOGIA!A:F,6,0)</f>
        <v>TERRESTRE</v>
      </c>
      <c r="X1249" s="99" t="s">
        <v>2257</v>
      </c>
      <c r="Y1249" s="99">
        <v>1</v>
      </c>
      <c r="Z1249" s="102">
        <f>IF(T1249="SOPORTE_TELEFÓNICO",'TARIFAS 2025'!$B$14,IF(V1249="PRINCIPAL",'TARIFAS 2025'!$B$11,IF(V1249="INTERMEDIA",'TARIFAS 2025'!$C$11,IF(V1249="LEJANA",'TARIFAS 2025'!$D$11))))</f>
        <v>36351</v>
      </c>
      <c r="AA1249" s="102">
        <f t="shared" si="20"/>
        <v>36351</v>
      </c>
    </row>
    <row r="1250" spans="1:27" x14ac:dyDescent="0.3">
      <c r="A1250" s="99" t="s">
        <v>71</v>
      </c>
      <c r="B1250" s="100" t="str">
        <f>VLOOKUP(A1250,'CENTROS DE COSTOS'!A:D,2,0)</f>
        <v>0036-0004</v>
      </c>
      <c r="C1250" s="100" t="str">
        <f>VLOOKUP(A1250,'CENTROS DE COSTOS'!A:D,3,0)</f>
        <v>Wompi Centro</v>
      </c>
      <c r="D1250" s="99">
        <v>25175</v>
      </c>
      <c r="E1250" s="99">
        <v>3125402</v>
      </c>
      <c r="F1250" s="99">
        <v>70277</v>
      </c>
      <c r="G1250" s="100" t="s">
        <v>33</v>
      </c>
      <c r="H1250" s="99" t="s">
        <v>618</v>
      </c>
      <c r="I1250" s="99" t="s">
        <v>638</v>
      </c>
      <c r="J1250" s="99" t="s">
        <v>1801</v>
      </c>
      <c r="K1250" s="100" t="s">
        <v>1170</v>
      </c>
      <c r="L1250" s="99" t="s">
        <v>8280</v>
      </c>
      <c r="M1250" s="101">
        <v>46002.354166666657</v>
      </c>
      <c r="N1250" s="101">
        <v>46008.378472222219</v>
      </c>
      <c r="O1250" s="100" t="s">
        <v>35</v>
      </c>
      <c r="P1250" s="100" t="s">
        <v>35</v>
      </c>
      <c r="Q1250" s="99" t="s">
        <v>1414</v>
      </c>
      <c r="R1250" s="99" t="s">
        <v>1415</v>
      </c>
      <c r="S1250" s="99" t="s">
        <v>10351</v>
      </c>
      <c r="T1250" s="99" t="s">
        <v>1416</v>
      </c>
      <c r="U1250" s="99">
        <v>40</v>
      </c>
      <c r="V1250" s="100" t="str">
        <f>VLOOKUP(D1250,TIPOLOGIA!A:F,5,0)</f>
        <v>INTERMEDIA</v>
      </c>
      <c r="W1250" s="100" t="str">
        <f>VLOOKUP(D1250,TIPOLOGIA!A:F,6,0)</f>
        <v>TERRESTRE</v>
      </c>
      <c r="X1250" s="99" t="s">
        <v>11196</v>
      </c>
      <c r="Y1250" s="99">
        <v>1</v>
      </c>
      <c r="Z1250" s="102">
        <f>IF(T1250="SOPORTE_TELEFÓNICO",'TARIFAS 2025'!$B$14,IF(V1250="PRINCIPAL",'TARIFAS 2025'!$B$11,IF(V1250="INTERMEDIA",'TARIFAS 2025'!$C$11,IF(V1250="LEJANA",'TARIFAS 2025'!$D$11))))</f>
        <v>36351</v>
      </c>
      <c r="AA1250" s="102">
        <f t="shared" si="20"/>
        <v>36351</v>
      </c>
    </row>
    <row r="1251" spans="1:27" x14ac:dyDescent="0.3">
      <c r="A1251" s="99" t="s">
        <v>96</v>
      </c>
      <c r="B1251" s="100" t="str">
        <f>VLOOKUP(A1251,'CENTROS DE COSTOS'!A:D,2,0)</f>
        <v>0036-0007</v>
      </c>
      <c r="C1251" s="100" t="str">
        <f>VLOOKUP(A1251,'CENTROS DE COSTOS'!A:D,3,0)</f>
        <v>Wompi Santander</v>
      </c>
      <c r="D1251" s="99">
        <v>15494</v>
      </c>
      <c r="E1251" s="99">
        <v>3126783</v>
      </c>
      <c r="F1251" s="99">
        <v>61352</v>
      </c>
      <c r="G1251" s="100" t="s">
        <v>33</v>
      </c>
      <c r="H1251" s="99" t="s">
        <v>322</v>
      </c>
      <c r="I1251" s="99" t="s">
        <v>377</v>
      </c>
      <c r="J1251" s="99" t="s">
        <v>6609</v>
      </c>
      <c r="K1251" s="100" t="s">
        <v>1170</v>
      </c>
      <c r="L1251" s="99" t="s">
        <v>8281</v>
      </c>
      <c r="M1251" s="101">
        <v>46002.46597222222</v>
      </c>
      <c r="N1251" s="101">
        <v>46008.379166666673</v>
      </c>
      <c r="O1251" s="100" t="s">
        <v>35</v>
      </c>
      <c r="P1251" s="100" t="s">
        <v>35</v>
      </c>
      <c r="Q1251" s="99" t="s">
        <v>1414</v>
      </c>
      <c r="R1251" s="99" t="s">
        <v>1415</v>
      </c>
      <c r="S1251" s="99" t="s">
        <v>10352</v>
      </c>
      <c r="T1251" s="99" t="s">
        <v>1416</v>
      </c>
      <c r="U1251" s="99">
        <v>24</v>
      </c>
      <c r="V1251" s="100" t="str">
        <f>VLOOKUP(D1251,TIPOLOGIA!A:F,5,0)</f>
        <v>INTERMEDIA</v>
      </c>
      <c r="W1251" s="100" t="str">
        <f>VLOOKUP(D1251,TIPOLOGIA!A:F,6,0)</f>
        <v>TERRESTRE</v>
      </c>
      <c r="X1251" s="99" t="s">
        <v>1532</v>
      </c>
      <c r="Y1251" s="99">
        <v>1</v>
      </c>
      <c r="Z1251" s="102">
        <f>IF(T1251="SOPORTE_TELEFÓNICO",'TARIFAS 2025'!$B$14,IF(V1251="PRINCIPAL",'TARIFAS 2025'!$B$11,IF(V1251="INTERMEDIA",'TARIFAS 2025'!$C$11,IF(V1251="LEJANA",'TARIFAS 2025'!$D$11))))</f>
        <v>36351</v>
      </c>
      <c r="AA1251" s="102">
        <f t="shared" si="20"/>
        <v>36351</v>
      </c>
    </row>
    <row r="1252" spans="1:27" x14ac:dyDescent="0.3">
      <c r="A1252" s="99" t="s">
        <v>71</v>
      </c>
      <c r="B1252" s="100" t="str">
        <f>VLOOKUP(A1252,'CENTROS DE COSTOS'!A:D,2,0)</f>
        <v>0036-0004</v>
      </c>
      <c r="C1252" s="100" t="str">
        <f>VLOOKUP(A1252,'CENTROS DE COSTOS'!A:D,3,0)</f>
        <v>Wompi Centro</v>
      </c>
      <c r="D1252" s="99">
        <v>25245</v>
      </c>
      <c r="E1252" s="99">
        <v>3126965</v>
      </c>
      <c r="F1252" s="99">
        <v>74366</v>
      </c>
      <c r="G1252" s="100" t="s">
        <v>33</v>
      </c>
      <c r="H1252" s="99" t="s">
        <v>618</v>
      </c>
      <c r="I1252" s="99" t="s">
        <v>645</v>
      </c>
      <c r="J1252" s="99" t="s">
        <v>6610</v>
      </c>
      <c r="K1252" s="100" t="s">
        <v>1170</v>
      </c>
      <c r="L1252" s="99" t="s">
        <v>8282</v>
      </c>
      <c r="M1252" s="101">
        <v>46002.468055555553</v>
      </c>
      <c r="N1252" s="101">
        <v>46008.380555555559</v>
      </c>
      <c r="O1252" s="100" t="s">
        <v>35</v>
      </c>
      <c r="P1252" s="100" t="s">
        <v>35</v>
      </c>
      <c r="Q1252" s="99" t="s">
        <v>1414</v>
      </c>
      <c r="R1252" s="99" t="s">
        <v>1415</v>
      </c>
      <c r="S1252" s="99" t="s">
        <v>10353</v>
      </c>
      <c r="T1252" s="99" t="s">
        <v>1416</v>
      </c>
      <c r="U1252" s="99">
        <v>30</v>
      </c>
      <c r="V1252" s="100" t="str">
        <f>VLOOKUP(D1252,TIPOLOGIA!A:F,5,0)</f>
        <v>INTERMEDIA</v>
      </c>
      <c r="W1252" s="100" t="str">
        <f>VLOOKUP(D1252,TIPOLOGIA!A:F,6,0)</f>
        <v>TERRESTRE</v>
      </c>
      <c r="X1252" s="99" t="s">
        <v>2257</v>
      </c>
      <c r="Y1252" s="99">
        <v>1</v>
      </c>
      <c r="Z1252" s="102">
        <f>IF(T1252="SOPORTE_TELEFÓNICO",'TARIFAS 2025'!$B$14,IF(V1252="PRINCIPAL",'TARIFAS 2025'!$B$11,IF(V1252="INTERMEDIA",'TARIFAS 2025'!$C$11,IF(V1252="LEJANA",'TARIFAS 2025'!$D$11))))</f>
        <v>36351</v>
      </c>
      <c r="AA1252" s="102">
        <f t="shared" si="20"/>
        <v>36351</v>
      </c>
    </row>
    <row r="1253" spans="1:27" x14ac:dyDescent="0.3">
      <c r="A1253" s="99" t="s">
        <v>81</v>
      </c>
      <c r="B1253" s="100" t="str">
        <f>VLOOKUP(A1253,'CENTROS DE COSTOS'!A:D,2,0)</f>
        <v>0036-0007</v>
      </c>
      <c r="C1253" s="100" t="str">
        <f>VLOOKUP(A1253,'CENTROS DE COSTOS'!A:D,3,0)</f>
        <v>Wompi Santander</v>
      </c>
      <c r="D1253" s="99">
        <v>54498</v>
      </c>
      <c r="E1253" s="99">
        <v>3128927</v>
      </c>
      <c r="F1253" s="99">
        <v>37505</v>
      </c>
      <c r="G1253" s="100" t="s">
        <v>33</v>
      </c>
      <c r="H1253" s="99" t="s">
        <v>891</v>
      </c>
      <c r="I1253" s="99" t="s">
        <v>916</v>
      </c>
      <c r="J1253" s="99" t="s">
        <v>6611</v>
      </c>
      <c r="K1253" s="100" t="s">
        <v>1170</v>
      </c>
      <c r="L1253" s="99" t="s">
        <v>8283</v>
      </c>
      <c r="M1253" s="101">
        <v>46002.652083333327</v>
      </c>
      <c r="N1253" s="101">
        <v>46008.381249999999</v>
      </c>
      <c r="O1253" s="100" t="s">
        <v>35</v>
      </c>
      <c r="P1253" s="100" t="s">
        <v>35</v>
      </c>
      <c r="Q1253" s="99" t="s">
        <v>1414</v>
      </c>
      <c r="R1253" s="99" t="s">
        <v>1415</v>
      </c>
      <c r="S1253" s="99" t="s">
        <v>10354</v>
      </c>
      <c r="T1253" s="99" t="s">
        <v>1416</v>
      </c>
      <c r="U1253" s="99">
        <v>64</v>
      </c>
      <c r="V1253" s="100" t="str">
        <f>VLOOKUP(D1253,TIPOLOGIA!A:F,5,0)</f>
        <v>LEJANA</v>
      </c>
      <c r="W1253" s="100" t="str">
        <f>VLOOKUP(D1253,TIPOLOGIA!A:F,6,0)</f>
        <v>TERRESTRE</v>
      </c>
      <c r="X1253" s="99" t="s">
        <v>2255</v>
      </c>
      <c r="Y1253" s="99">
        <v>1</v>
      </c>
      <c r="Z1253" s="102">
        <f>IF(T1253="SOPORTE_TELEFÓNICO",'TARIFAS 2025'!$B$14,IF(V1253="PRINCIPAL",'TARIFAS 2025'!$B$11,IF(V1253="INTERMEDIA",'TARIFAS 2025'!$C$11,IF(V1253="LEJANA",'TARIFAS 2025'!$D$11))))</f>
        <v>40250</v>
      </c>
      <c r="AA1253" s="102">
        <f t="shared" si="20"/>
        <v>40250</v>
      </c>
    </row>
    <row r="1254" spans="1:27" x14ac:dyDescent="0.3">
      <c r="A1254" s="99" t="s">
        <v>80</v>
      </c>
      <c r="B1254" s="100" t="str">
        <f>VLOOKUP(A1254,'CENTROS DE COSTOS'!A:D,2,0)</f>
        <v>0036-0001</v>
      </c>
      <c r="C1254" s="100" t="str">
        <f>VLOOKUP(A1254,'CENTROS DE COSTOS'!A:D,3,0)</f>
        <v>Wompi Costa</v>
      </c>
      <c r="D1254" s="99">
        <v>13780</v>
      </c>
      <c r="E1254" s="99">
        <v>3129219</v>
      </c>
      <c r="F1254" s="99">
        <v>77912</v>
      </c>
      <c r="G1254" s="100" t="s">
        <v>33</v>
      </c>
      <c r="H1254" s="99" t="s">
        <v>275</v>
      </c>
      <c r="I1254" s="99" t="s">
        <v>316</v>
      </c>
      <c r="J1254" s="99" t="s">
        <v>6612</v>
      </c>
      <c r="K1254" s="100" t="s">
        <v>1170</v>
      </c>
      <c r="L1254" s="99" t="s">
        <v>8284</v>
      </c>
      <c r="M1254" s="101">
        <v>46002.681944444441</v>
      </c>
      <c r="N1254" s="101">
        <v>46008.381944444453</v>
      </c>
      <c r="O1254" s="100" t="s">
        <v>35</v>
      </c>
      <c r="P1254" s="100" t="s">
        <v>35</v>
      </c>
      <c r="Q1254" s="99" t="s">
        <v>1414</v>
      </c>
      <c r="R1254" s="99" t="s">
        <v>1415</v>
      </c>
      <c r="S1254" s="99" t="s">
        <v>10355</v>
      </c>
      <c r="T1254" s="99" t="s">
        <v>1416</v>
      </c>
      <c r="U1254" s="99">
        <v>16</v>
      </c>
      <c r="V1254" s="100" t="str">
        <f>VLOOKUP(D1254,TIPOLOGIA!A:F,5,0)</f>
        <v>LEJANA</v>
      </c>
      <c r="W1254" s="100" t="str">
        <f>VLOOKUP(D1254,TIPOLOGIA!A:F,6,0)</f>
        <v>TERRESTRE</v>
      </c>
      <c r="X1254" s="99" t="s">
        <v>11196</v>
      </c>
      <c r="Y1254" s="99">
        <v>1</v>
      </c>
      <c r="Z1254" s="102">
        <f>IF(T1254="SOPORTE_TELEFÓNICO",'TARIFAS 2025'!$B$14,IF(V1254="PRINCIPAL",'TARIFAS 2025'!$B$11,IF(V1254="INTERMEDIA",'TARIFAS 2025'!$C$11,IF(V1254="LEJANA",'TARIFAS 2025'!$D$11))))</f>
        <v>40250</v>
      </c>
      <c r="AA1254" s="102">
        <f t="shared" si="20"/>
        <v>40250</v>
      </c>
    </row>
    <row r="1255" spans="1:27" x14ac:dyDescent="0.3">
      <c r="A1255" s="99" t="s">
        <v>71</v>
      </c>
      <c r="B1255" s="100" t="str">
        <f>VLOOKUP(A1255,'CENTROS DE COSTOS'!A:D,2,0)</f>
        <v>0036-0004</v>
      </c>
      <c r="C1255" s="100" t="str">
        <f>VLOOKUP(A1255,'CENTROS DE COSTOS'!A:D,3,0)</f>
        <v>Wompi Centro</v>
      </c>
      <c r="D1255" s="99">
        <v>25290</v>
      </c>
      <c r="E1255" s="99">
        <v>3132604</v>
      </c>
      <c r="F1255" s="99">
        <v>30774</v>
      </c>
      <c r="G1255" s="100" t="s">
        <v>33</v>
      </c>
      <c r="H1255" s="99" t="s">
        <v>618</v>
      </c>
      <c r="I1255" s="99" t="s">
        <v>652</v>
      </c>
      <c r="J1255" s="99" t="s">
        <v>6613</v>
      </c>
      <c r="K1255" s="100" t="s">
        <v>1170</v>
      </c>
      <c r="L1255" s="99" t="s">
        <v>8285</v>
      </c>
      <c r="M1255" s="101">
        <v>46003.519444444442</v>
      </c>
      <c r="N1255" s="101">
        <v>46008.383333333331</v>
      </c>
      <c r="O1255" s="100" t="s">
        <v>35</v>
      </c>
      <c r="P1255" s="100" t="s">
        <v>35</v>
      </c>
      <c r="Q1255" s="99" t="s">
        <v>1414</v>
      </c>
      <c r="R1255" s="99" t="s">
        <v>1415</v>
      </c>
      <c r="S1255" s="99" t="s">
        <v>10356</v>
      </c>
      <c r="T1255" s="99" t="s">
        <v>1416</v>
      </c>
      <c r="U1255" s="99">
        <v>16</v>
      </c>
      <c r="V1255" s="100" t="str">
        <f>VLOOKUP(D1255,TIPOLOGIA!A:F,5,0)</f>
        <v>INTERMEDIA</v>
      </c>
      <c r="W1255" s="100" t="str">
        <f>VLOOKUP(D1255,TIPOLOGIA!A:F,6,0)</f>
        <v>TERRESTRE</v>
      </c>
      <c r="X1255" s="99" t="s">
        <v>11196</v>
      </c>
      <c r="Y1255" s="99">
        <v>1</v>
      </c>
      <c r="Z1255" s="102">
        <f>IF(T1255="SOPORTE_TELEFÓNICO",'TARIFAS 2025'!$B$14,IF(V1255="PRINCIPAL",'TARIFAS 2025'!$B$11,IF(V1255="INTERMEDIA",'TARIFAS 2025'!$C$11,IF(V1255="LEJANA",'TARIFAS 2025'!$D$11))))</f>
        <v>36351</v>
      </c>
      <c r="AA1255" s="102">
        <f t="shared" si="20"/>
        <v>36351</v>
      </c>
    </row>
    <row r="1256" spans="1:27" x14ac:dyDescent="0.3">
      <c r="A1256" s="99" t="s">
        <v>71</v>
      </c>
      <c r="B1256" s="100" t="str">
        <f>VLOOKUP(A1256,'CENTROS DE COSTOS'!A:D,2,0)</f>
        <v>0036-0004</v>
      </c>
      <c r="C1256" s="100" t="str">
        <f>VLOOKUP(A1256,'CENTROS DE COSTOS'!A:D,3,0)</f>
        <v>Wompi Centro</v>
      </c>
      <c r="D1256" s="99">
        <v>25486</v>
      </c>
      <c r="E1256" s="99">
        <v>3133659</v>
      </c>
      <c r="F1256" s="99">
        <v>77411</v>
      </c>
      <c r="G1256" s="100" t="s">
        <v>33</v>
      </c>
      <c r="H1256" s="99" t="s">
        <v>618</v>
      </c>
      <c r="I1256" s="99" t="s">
        <v>677</v>
      </c>
      <c r="J1256" s="99" t="s">
        <v>1577</v>
      </c>
      <c r="K1256" s="100" t="s">
        <v>1170</v>
      </c>
      <c r="L1256" s="99" t="s">
        <v>8286</v>
      </c>
      <c r="M1256" s="101">
        <v>46003.688194444447</v>
      </c>
      <c r="N1256" s="101">
        <v>46008.384722222218</v>
      </c>
      <c r="O1256" s="100" t="s">
        <v>35</v>
      </c>
      <c r="P1256" s="100" t="s">
        <v>35</v>
      </c>
      <c r="Q1256" s="99" t="s">
        <v>1414</v>
      </c>
      <c r="R1256" s="99" t="s">
        <v>1415</v>
      </c>
      <c r="S1256" s="99" t="s">
        <v>10357</v>
      </c>
      <c r="T1256" s="99" t="s">
        <v>1416</v>
      </c>
      <c r="U1256" s="99">
        <v>32</v>
      </c>
      <c r="V1256" s="100" t="str">
        <f>VLOOKUP(D1256,TIPOLOGIA!A:F,5,0)</f>
        <v>INTERMEDIA</v>
      </c>
      <c r="W1256" s="100" t="str">
        <f>VLOOKUP(D1256,TIPOLOGIA!A:F,6,0)</f>
        <v>TERRESTRE</v>
      </c>
      <c r="X1256" s="99" t="s">
        <v>2257</v>
      </c>
      <c r="Y1256" s="99">
        <v>1</v>
      </c>
      <c r="Z1256" s="102">
        <f>IF(T1256="SOPORTE_TELEFÓNICO",'TARIFAS 2025'!$B$14,IF(V1256="PRINCIPAL",'TARIFAS 2025'!$B$11,IF(V1256="INTERMEDIA",'TARIFAS 2025'!$C$11,IF(V1256="LEJANA",'TARIFAS 2025'!$D$11))))</f>
        <v>36351</v>
      </c>
      <c r="AA1256" s="102">
        <f t="shared" si="20"/>
        <v>36351</v>
      </c>
    </row>
    <row r="1257" spans="1:27" x14ac:dyDescent="0.3">
      <c r="A1257" s="99" t="s">
        <v>96</v>
      </c>
      <c r="B1257" s="100" t="str">
        <f>VLOOKUP(A1257,'CENTROS DE COSTOS'!A:D,2,0)</f>
        <v>0036-0007</v>
      </c>
      <c r="C1257" s="100" t="str">
        <f>VLOOKUP(A1257,'CENTROS DE COSTOS'!A:D,3,0)</f>
        <v>Wompi Santander</v>
      </c>
      <c r="D1257" s="99">
        <v>15516</v>
      </c>
      <c r="E1257" s="99">
        <v>3134774</v>
      </c>
      <c r="F1257" s="99">
        <v>81413</v>
      </c>
      <c r="G1257" s="100" t="s">
        <v>33</v>
      </c>
      <c r="H1257" s="99" t="s">
        <v>322</v>
      </c>
      <c r="I1257" s="99" t="s">
        <v>381</v>
      </c>
      <c r="J1257" s="99" t="s">
        <v>6614</v>
      </c>
      <c r="K1257" s="100" t="s">
        <v>1170</v>
      </c>
      <c r="L1257" s="99" t="s">
        <v>8287</v>
      </c>
      <c r="M1257" s="101">
        <v>46006.333333333343</v>
      </c>
      <c r="N1257" s="101">
        <v>46008.385416666657</v>
      </c>
      <c r="O1257" s="100" t="s">
        <v>35</v>
      </c>
      <c r="P1257" s="100" t="s">
        <v>35</v>
      </c>
      <c r="Q1257" s="99" t="s">
        <v>1414</v>
      </c>
      <c r="R1257" s="99" t="s">
        <v>1415</v>
      </c>
      <c r="S1257" s="99" t="s">
        <v>10358</v>
      </c>
      <c r="T1257" s="99" t="s">
        <v>1416</v>
      </c>
      <c r="U1257" s="99">
        <v>16</v>
      </c>
      <c r="V1257" s="100" t="str">
        <f>VLOOKUP(D1257,TIPOLOGIA!A:F,5,0)</f>
        <v>INTERMEDIA</v>
      </c>
      <c r="W1257" s="100" t="str">
        <f>VLOOKUP(D1257,TIPOLOGIA!A:F,6,0)</f>
        <v>TERRESTRE</v>
      </c>
      <c r="X1257" s="99" t="s">
        <v>2257</v>
      </c>
      <c r="Y1257" s="99">
        <v>1</v>
      </c>
      <c r="Z1257" s="102">
        <f>IF(T1257="SOPORTE_TELEFÓNICO",'TARIFAS 2025'!$B$14,IF(V1257="PRINCIPAL",'TARIFAS 2025'!$B$11,IF(V1257="INTERMEDIA",'TARIFAS 2025'!$C$11,IF(V1257="LEJANA",'TARIFAS 2025'!$D$11))))</f>
        <v>36351</v>
      </c>
      <c r="AA1257" s="102">
        <f t="shared" si="20"/>
        <v>36351</v>
      </c>
    </row>
    <row r="1258" spans="1:27" x14ac:dyDescent="0.3">
      <c r="A1258" s="99" t="s">
        <v>90</v>
      </c>
      <c r="B1258" s="100" t="str">
        <f>VLOOKUP(A1258,'CENTROS DE COSTOS'!A:D,2,0)</f>
        <v>0036-0006</v>
      </c>
      <c r="C1258" s="100" t="str">
        <f>VLOOKUP(A1258,'CENTROS DE COSTOS'!A:D,3,0)</f>
        <v>Wompi Oriente</v>
      </c>
      <c r="D1258" s="99">
        <v>41132</v>
      </c>
      <c r="E1258" s="99">
        <v>3135313</v>
      </c>
      <c r="F1258" s="99">
        <v>35989</v>
      </c>
      <c r="G1258" s="100" t="s">
        <v>33</v>
      </c>
      <c r="H1258" s="99" t="s">
        <v>740</v>
      </c>
      <c r="I1258" s="99" t="s">
        <v>747</v>
      </c>
      <c r="J1258" s="99" t="s">
        <v>6615</v>
      </c>
      <c r="K1258" s="100" t="s">
        <v>1170</v>
      </c>
      <c r="L1258" s="99" t="s">
        <v>8288</v>
      </c>
      <c r="M1258" s="101">
        <v>46006.333333333343</v>
      </c>
      <c r="N1258" s="101">
        <v>46008.386805555558</v>
      </c>
      <c r="O1258" s="100" t="s">
        <v>35</v>
      </c>
      <c r="P1258" s="100" t="s">
        <v>35</v>
      </c>
      <c r="Q1258" s="99" t="s">
        <v>1414</v>
      </c>
      <c r="R1258" s="99" t="s">
        <v>1415</v>
      </c>
      <c r="S1258" s="99" t="s">
        <v>10359</v>
      </c>
      <c r="T1258" s="99" t="s">
        <v>1416</v>
      </c>
      <c r="U1258" s="99">
        <v>16</v>
      </c>
      <c r="V1258" s="100" t="str">
        <f>VLOOKUP(D1258,TIPOLOGIA!A:F,5,0)</f>
        <v>INTERMEDIA</v>
      </c>
      <c r="W1258" s="100" t="str">
        <f>VLOOKUP(D1258,TIPOLOGIA!A:F,6,0)</f>
        <v>TERRESTRE</v>
      </c>
      <c r="X1258" s="99" t="s">
        <v>1464</v>
      </c>
      <c r="Y1258" s="99">
        <v>1</v>
      </c>
      <c r="Z1258" s="102">
        <f>IF(T1258="SOPORTE_TELEFÓNICO",'TARIFAS 2025'!$B$14,IF(V1258="PRINCIPAL",'TARIFAS 2025'!$B$11,IF(V1258="INTERMEDIA",'TARIFAS 2025'!$C$11,IF(V1258="LEJANA",'TARIFAS 2025'!$D$11))))</f>
        <v>36351</v>
      </c>
      <c r="AA1258" s="102">
        <f t="shared" si="20"/>
        <v>36351</v>
      </c>
    </row>
    <row r="1259" spans="1:27" x14ac:dyDescent="0.3">
      <c r="A1259" s="99" t="s">
        <v>96</v>
      </c>
      <c r="B1259" s="100" t="str">
        <f>VLOOKUP(A1259,'CENTROS DE COSTOS'!A:D,2,0)</f>
        <v>0036-0007</v>
      </c>
      <c r="C1259" s="100" t="str">
        <f>VLOOKUP(A1259,'CENTROS DE COSTOS'!A:D,3,0)</f>
        <v>Wompi Santander</v>
      </c>
      <c r="D1259" s="99">
        <v>15516</v>
      </c>
      <c r="E1259" s="99">
        <v>3134139</v>
      </c>
      <c r="F1259" s="99">
        <v>76901</v>
      </c>
      <c r="G1259" s="100" t="s">
        <v>33</v>
      </c>
      <c r="H1259" s="99" t="s">
        <v>322</v>
      </c>
      <c r="I1259" s="99" t="s">
        <v>381</v>
      </c>
      <c r="J1259" s="99" t="s">
        <v>6616</v>
      </c>
      <c r="K1259" s="100" t="s">
        <v>1170</v>
      </c>
      <c r="L1259" s="99" t="s">
        <v>8289</v>
      </c>
      <c r="M1259" s="101">
        <v>46006.333333333343</v>
      </c>
      <c r="N1259" s="101">
        <v>46008.387499999997</v>
      </c>
      <c r="O1259" s="100" t="s">
        <v>35</v>
      </c>
      <c r="P1259" s="100" t="s">
        <v>35</v>
      </c>
      <c r="Q1259" s="99" t="s">
        <v>1414</v>
      </c>
      <c r="R1259" s="99" t="s">
        <v>1415</v>
      </c>
      <c r="S1259" s="99" t="s">
        <v>10360</v>
      </c>
      <c r="T1259" s="99" t="s">
        <v>1416</v>
      </c>
      <c r="U1259" s="99">
        <v>32</v>
      </c>
      <c r="V1259" s="100" t="str">
        <f>VLOOKUP(D1259,TIPOLOGIA!A:F,5,0)</f>
        <v>INTERMEDIA</v>
      </c>
      <c r="W1259" s="100" t="str">
        <f>VLOOKUP(D1259,TIPOLOGIA!A:F,6,0)</f>
        <v>TERRESTRE</v>
      </c>
      <c r="X1259" s="99" t="s">
        <v>1464</v>
      </c>
      <c r="Y1259" s="99">
        <v>1</v>
      </c>
      <c r="Z1259" s="102">
        <f>IF(T1259="SOPORTE_TELEFÓNICO",'TARIFAS 2025'!$B$14,IF(V1259="PRINCIPAL",'TARIFAS 2025'!$B$11,IF(V1259="INTERMEDIA",'TARIFAS 2025'!$C$11,IF(V1259="LEJANA",'TARIFAS 2025'!$D$11))))</f>
        <v>36351</v>
      </c>
      <c r="AA1259" s="102">
        <f t="shared" si="20"/>
        <v>36351</v>
      </c>
    </row>
    <row r="1260" spans="1:27" x14ac:dyDescent="0.3">
      <c r="A1260" s="99" t="s">
        <v>71</v>
      </c>
      <c r="B1260" s="100" t="str">
        <f>VLOOKUP(A1260,'CENTROS DE COSTOS'!A:D,2,0)</f>
        <v>0036-0004</v>
      </c>
      <c r="C1260" s="100" t="str">
        <f>VLOOKUP(A1260,'CENTROS DE COSTOS'!A:D,3,0)</f>
        <v>Wompi Centro</v>
      </c>
      <c r="D1260" s="99">
        <v>25817</v>
      </c>
      <c r="E1260" s="99">
        <v>3134655</v>
      </c>
      <c r="F1260" s="99">
        <v>26369</v>
      </c>
      <c r="G1260" s="100" t="s">
        <v>33</v>
      </c>
      <c r="H1260" s="99" t="s">
        <v>618</v>
      </c>
      <c r="I1260" s="99" t="s">
        <v>712</v>
      </c>
      <c r="J1260" s="99" t="s">
        <v>1960</v>
      </c>
      <c r="K1260" s="100" t="s">
        <v>1170</v>
      </c>
      <c r="L1260" s="99" t="s">
        <v>8290</v>
      </c>
      <c r="M1260" s="101">
        <v>46006.333333333343</v>
      </c>
      <c r="N1260" s="101">
        <v>46008.388194444437</v>
      </c>
      <c r="O1260" s="100" t="s">
        <v>35</v>
      </c>
      <c r="P1260" s="100" t="s">
        <v>35</v>
      </c>
      <c r="Q1260" s="99" t="s">
        <v>1414</v>
      </c>
      <c r="R1260" s="99" t="s">
        <v>1415</v>
      </c>
      <c r="S1260" s="99" t="s">
        <v>10361</v>
      </c>
      <c r="T1260" s="99" t="s">
        <v>1416</v>
      </c>
      <c r="U1260" s="99">
        <v>32</v>
      </c>
      <c r="V1260" s="100" t="str">
        <f>VLOOKUP(D1260,TIPOLOGIA!A:F,5,0)</f>
        <v>INTERMEDIA</v>
      </c>
      <c r="W1260" s="100" t="str">
        <f>VLOOKUP(D1260,TIPOLOGIA!A:F,6,0)</f>
        <v>TERRESTRE</v>
      </c>
      <c r="X1260" s="99" t="s">
        <v>2257</v>
      </c>
      <c r="Y1260" s="99">
        <v>1</v>
      </c>
      <c r="Z1260" s="102">
        <f>IF(T1260="SOPORTE_TELEFÓNICO",'TARIFAS 2025'!$B$14,IF(V1260="PRINCIPAL",'TARIFAS 2025'!$B$11,IF(V1260="INTERMEDIA",'TARIFAS 2025'!$C$11,IF(V1260="LEJANA",'TARIFAS 2025'!$D$11))))</f>
        <v>36351</v>
      </c>
      <c r="AA1260" s="102">
        <f t="shared" si="20"/>
        <v>36351</v>
      </c>
    </row>
    <row r="1261" spans="1:27" x14ac:dyDescent="0.3">
      <c r="A1261" s="99" t="s">
        <v>85</v>
      </c>
      <c r="B1261" s="100" t="str">
        <f>VLOOKUP(A1261,'CENTROS DE COSTOS'!A:D,2,0)</f>
        <v>0036-0006</v>
      </c>
      <c r="C1261" s="100" t="str">
        <f>VLOOKUP(A1261,'CENTROS DE COSTOS'!A:D,3,0)</f>
        <v>Wompi Oriente</v>
      </c>
      <c r="D1261" s="99">
        <v>73268</v>
      </c>
      <c r="E1261" s="99">
        <v>3138392</v>
      </c>
      <c r="F1261" s="99">
        <v>68077</v>
      </c>
      <c r="G1261" s="100" t="s">
        <v>33</v>
      </c>
      <c r="H1261" s="99" t="s">
        <v>1056</v>
      </c>
      <c r="I1261" s="99" t="s">
        <v>1071</v>
      </c>
      <c r="J1261" s="99" t="s">
        <v>1901</v>
      </c>
      <c r="K1261" s="100" t="s">
        <v>1170</v>
      </c>
      <c r="L1261" s="99" t="s">
        <v>8291</v>
      </c>
      <c r="M1261" s="101">
        <v>46006.515277777777</v>
      </c>
      <c r="N1261" s="101">
        <v>46008.388888888891</v>
      </c>
      <c r="O1261" s="100" t="s">
        <v>35</v>
      </c>
      <c r="P1261" s="100" t="s">
        <v>35</v>
      </c>
      <c r="Q1261" s="99" t="s">
        <v>1414</v>
      </c>
      <c r="R1261" s="99" t="s">
        <v>1415</v>
      </c>
      <c r="S1261" s="99" t="s">
        <v>10362</v>
      </c>
      <c r="T1261" s="99" t="s">
        <v>1416</v>
      </c>
      <c r="U1261" s="99">
        <v>64</v>
      </c>
      <c r="V1261" s="100" t="str">
        <f>VLOOKUP(D1261,TIPOLOGIA!A:F,5,0)</f>
        <v>INTERMEDIA</v>
      </c>
      <c r="W1261" s="100" t="str">
        <f>VLOOKUP(D1261,TIPOLOGIA!A:F,6,0)</f>
        <v>TERRESTRE</v>
      </c>
      <c r="X1261" s="99" t="s">
        <v>2257</v>
      </c>
      <c r="Y1261" s="99">
        <v>1</v>
      </c>
      <c r="Z1261" s="102">
        <f>IF(T1261="SOPORTE_TELEFÓNICO",'TARIFAS 2025'!$B$14,IF(V1261="PRINCIPAL",'TARIFAS 2025'!$B$11,IF(V1261="INTERMEDIA",'TARIFAS 2025'!$C$11,IF(V1261="LEJANA",'TARIFAS 2025'!$D$11))))</f>
        <v>36351</v>
      </c>
      <c r="AA1261" s="102">
        <f t="shared" si="20"/>
        <v>36351</v>
      </c>
    </row>
    <row r="1262" spans="1:27" x14ac:dyDescent="0.3">
      <c r="A1262" s="99" t="s">
        <v>80</v>
      </c>
      <c r="B1262" s="100" t="str">
        <f>VLOOKUP(A1262,'CENTROS DE COSTOS'!A:D,2,0)</f>
        <v>0036-0001</v>
      </c>
      <c r="C1262" s="100" t="str">
        <f>VLOOKUP(A1262,'CENTROS DE COSTOS'!A:D,3,0)</f>
        <v>Wompi Costa</v>
      </c>
      <c r="D1262" s="99">
        <v>13001</v>
      </c>
      <c r="E1262" s="99">
        <v>3141103</v>
      </c>
      <c r="F1262" s="99">
        <v>63130</v>
      </c>
      <c r="G1262" s="100" t="s">
        <v>33</v>
      </c>
      <c r="H1262" s="99" t="s">
        <v>275</v>
      </c>
      <c r="I1262" s="99" t="s">
        <v>80</v>
      </c>
      <c r="J1262" s="99" t="s">
        <v>1909</v>
      </c>
      <c r="K1262" s="100" t="s">
        <v>1170</v>
      </c>
      <c r="L1262" s="99" t="s">
        <v>8292</v>
      </c>
      <c r="M1262" s="101">
        <v>46007.333333333343</v>
      </c>
      <c r="N1262" s="101">
        <v>46008.393750000003</v>
      </c>
      <c r="O1262" s="100" t="s">
        <v>35</v>
      </c>
      <c r="P1262" s="100" t="s">
        <v>35</v>
      </c>
      <c r="Q1262" s="99" t="s">
        <v>1414</v>
      </c>
      <c r="R1262" s="99" t="s">
        <v>1415</v>
      </c>
      <c r="S1262" s="99" t="s">
        <v>10363</v>
      </c>
      <c r="T1262" s="99" t="s">
        <v>1172</v>
      </c>
      <c r="U1262" s="99">
        <v>32</v>
      </c>
      <c r="V1262" s="100" t="str">
        <f>VLOOKUP(D1262,TIPOLOGIA!A:F,5,0)</f>
        <v>PRINCIPAL</v>
      </c>
      <c r="W1262" s="100" t="str">
        <f>VLOOKUP(D1262,TIPOLOGIA!A:F,6,0)</f>
        <v>TERRESTRE</v>
      </c>
      <c r="X1262" s="99" t="s">
        <v>1855</v>
      </c>
      <c r="Y1262" s="99">
        <v>1</v>
      </c>
      <c r="Z1262" s="102">
        <f>IF(T1262="SOPORTE_TELEFÓNICO",'TARIFAS 2025'!$B$14,IF(V1262="PRINCIPAL",'TARIFAS 2025'!$B$11,IF(V1262="INTERMEDIA",'TARIFAS 2025'!$C$11,IF(V1262="LEJANA",'TARIFAS 2025'!$D$11))))</f>
        <v>31419</v>
      </c>
      <c r="AA1262" s="102">
        <f t="shared" si="20"/>
        <v>31419</v>
      </c>
    </row>
    <row r="1263" spans="1:27" x14ac:dyDescent="0.3">
      <c r="A1263" s="99" t="s">
        <v>68</v>
      </c>
      <c r="B1263" s="100" t="str">
        <f>VLOOKUP(A1263,'CENTROS DE COSTOS'!A:D,2,0)</f>
        <v>0036-0001</v>
      </c>
      <c r="C1263" s="100" t="str">
        <f>VLOOKUP(A1263,'CENTROS DE COSTOS'!A:D,3,0)</f>
        <v>Wompi Costa</v>
      </c>
      <c r="D1263" s="99">
        <v>8001</v>
      </c>
      <c r="E1263" s="99">
        <v>3140576</v>
      </c>
      <c r="F1263" s="99">
        <v>75570</v>
      </c>
      <c r="G1263" s="100" t="s">
        <v>33</v>
      </c>
      <c r="H1263" s="99" t="s">
        <v>253</v>
      </c>
      <c r="I1263" s="99" t="s">
        <v>68</v>
      </c>
      <c r="J1263" s="99" t="s">
        <v>6617</v>
      </c>
      <c r="K1263" s="100" t="s">
        <v>1170</v>
      </c>
      <c r="L1263" s="99" t="s">
        <v>8293</v>
      </c>
      <c r="M1263" s="101">
        <v>46006.706944444442</v>
      </c>
      <c r="N1263" s="101">
        <v>46008.413888888892</v>
      </c>
      <c r="O1263" s="100" t="s">
        <v>35</v>
      </c>
      <c r="P1263" s="100" t="s">
        <v>35</v>
      </c>
      <c r="Q1263" s="99" t="s">
        <v>1414</v>
      </c>
      <c r="R1263" s="99" t="s">
        <v>1415</v>
      </c>
      <c r="S1263" s="99" t="s">
        <v>10364</v>
      </c>
      <c r="T1263" s="99" t="s">
        <v>1172</v>
      </c>
      <c r="U1263" s="99">
        <v>48</v>
      </c>
      <c r="V1263" s="100" t="str">
        <f>VLOOKUP(D1263,TIPOLOGIA!A:F,5,0)</f>
        <v>PRINCIPAL</v>
      </c>
      <c r="W1263" s="100" t="str">
        <f>VLOOKUP(D1263,TIPOLOGIA!A:F,6,0)</f>
        <v>TERRESTRE</v>
      </c>
      <c r="X1263" s="99" t="s">
        <v>1401</v>
      </c>
      <c r="Y1263" s="99">
        <v>1</v>
      </c>
      <c r="Z1263" s="102">
        <f>IF(T1263="SOPORTE_TELEFÓNICO",'TARIFAS 2025'!$B$14,IF(V1263="PRINCIPAL",'TARIFAS 2025'!$B$11,IF(V1263="INTERMEDIA",'TARIFAS 2025'!$C$11,IF(V1263="LEJANA",'TARIFAS 2025'!$D$11))))</f>
        <v>31419</v>
      </c>
      <c r="AA1263" s="102">
        <f t="shared" si="20"/>
        <v>31419</v>
      </c>
    </row>
    <row r="1264" spans="1:27" x14ac:dyDescent="0.3">
      <c r="A1264" s="99" t="s">
        <v>92</v>
      </c>
      <c r="B1264" s="100" t="str">
        <f>VLOOKUP(A1264,'CENTROS DE COSTOS'!A:D,2,0)</f>
        <v>0036-0002</v>
      </c>
      <c r="C1264" s="100" t="str">
        <f>VLOOKUP(A1264,'CENTROS DE COSTOS'!A:D,3,0)</f>
        <v>Wompi Eje Cafetero</v>
      </c>
      <c r="D1264" s="99">
        <v>76736</v>
      </c>
      <c r="E1264" s="99">
        <v>3121592</v>
      </c>
      <c r="F1264" s="99">
        <v>38317</v>
      </c>
      <c r="G1264" s="100" t="s">
        <v>33</v>
      </c>
      <c r="H1264" s="99" t="s">
        <v>1101</v>
      </c>
      <c r="I1264" s="99" t="s">
        <v>1126</v>
      </c>
      <c r="J1264" s="99" t="s">
        <v>1585</v>
      </c>
      <c r="K1264" s="100" t="s">
        <v>1170</v>
      </c>
      <c r="L1264" s="99" t="s">
        <v>8294</v>
      </c>
      <c r="M1264" s="101">
        <v>46001.495833333327</v>
      </c>
      <c r="N1264" s="101">
        <v>46008.418055555558</v>
      </c>
      <c r="O1264" s="100" t="s">
        <v>35</v>
      </c>
      <c r="P1264" s="100" t="s">
        <v>35</v>
      </c>
      <c r="Q1264" s="99" t="s">
        <v>1414</v>
      </c>
      <c r="R1264" s="99" t="s">
        <v>1415</v>
      </c>
      <c r="S1264" s="99" t="s">
        <v>10365</v>
      </c>
      <c r="T1264" s="99" t="s">
        <v>1416</v>
      </c>
      <c r="U1264" s="99">
        <v>64</v>
      </c>
      <c r="V1264" s="100" t="str">
        <f>VLOOKUP(D1264,TIPOLOGIA!A:F,5,0)</f>
        <v>INTERMEDIA</v>
      </c>
      <c r="W1264" s="100" t="str">
        <f>VLOOKUP(D1264,TIPOLOGIA!A:F,6,0)</f>
        <v>TERRESTRE</v>
      </c>
      <c r="X1264" s="99" t="s">
        <v>11196</v>
      </c>
      <c r="Y1264" s="99">
        <v>1</v>
      </c>
      <c r="Z1264" s="102">
        <f>IF(T1264="SOPORTE_TELEFÓNICO",'TARIFAS 2025'!$B$14,IF(V1264="PRINCIPAL",'TARIFAS 2025'!$B$11,IF(V1264="INTERMEDIA",'TARIFAS 2025'!$C$11,IF(V1264="LEJANA",'TARIFAS 2025'!$D$11))))</f>
        <v>36351</v>
      </c>
      <c r="AA1264" s="102">
        <f t="shared" si="20"/>
        <v>36351</v>
      </c>
    </row>
    <row r="1265" spans="1:27" x14ac:dyDescent="0.3">
      <c r="A1265" s="99" t="s">
        <v>71</v>
      </c>
      <c r="B1265" s="100" t="str">
        <f>VLOOKUP(A1265,'CENTROS DE COSTOS'!A:D,2,0)</f>
        <v>0036-0004</v>
      </c>
      <c r="C1265" s="100" t="str">
        <f>VLOOKUP(A1265,'CENTROS DE COSTOS'!A:D,3,0)</f>
        <v>Wompi Centro</v>
      </c>
      <c r="D1265" s="99">
        <v>11001</v>
      </c>
      <c r="E1265" s="99">
        <v>3122529</v>
      </c>
      <c r="F1265" s="99">
        <v>50209</v>
      </c>
      <c r="G1265" s="100" t="s">
        <v>33</v>
      </c>
      <c r="H1265" s="99" t="s">
        <v>618</v>
      </c>
      <c r="I1265" s="99" t="s">
        <v>71</v>
      </c>
      <c r="J1265" s="99" t="s">
        <v>6618</v>
      </c>
      <c r="K1265" s="100" t="s">
        <v>1170</v>
      </c>
      <c r="L1265" s="99" t="s">
        <v>8295</v>
      </c>
      <c r="M1265" s="101">
        <v>46001.594444444447</v>
      </c>
      <c r="N1265" s="101">
        <v>46008.424305555563</v>
      </c>
      <c r="O1265" s="100" t="s">
        <v>35</v>
      </c>
      <c r="P1265" s="100" t="s">
        <v>35</v>
      </c>
      <c r="Q1265" s="99" t="s">
        <v>1414</v>
      </c>
      <c r="R1265" s="99" t="s">
        <v>1415</v>
      </c>
      <c r="S1265" s="99" t="s">
        <v>10366</v>
      </c>
      <c r="T1265" s="99" t="s">
        <v>1172</v>
      </c>
      <c r="U1265" s="99">
        <v>56</v>
      </c>
      <c r="V1265" s="100" t="str">
        <f>VLOOKUP(D1265,TIPOLOGIA!A:F,5,0)</f>
        <v>PRINCIPAL</v>
      </c>
      <c r="W1265" s="100" t="str">
        <f>VLOOKUP(D1265,TIPOLOGIA!A:F,6,0)</f>
        <v>TERRESTRE</v>
      </c>
      <c r="X1265" s="99" t="s">
        <v>1191</v>
      </c>
      <c r="Y1265" s="99">
        <v>1</v>
      </c>
      <c r="Z1265" s="102">
        <f>IF(T1265="SOPORTE_TELEFÓNICO",'TARIFAS 2025'!$B$14,IF(V1265="PRINCIPAL",'TARIFAS 2025'!$B$11,IF(V1265="INTERMEDIA",'TARIFAS 2025'!$C$11,IF(V1265="LEJANA",'TARIFAS 2025'!$D$11))))</f>
        <v>31419</v>
      </c>
      <c r="AA1265" s="102">
        <f t="shared" si="20"/>
        <v>31419</v>
      </c>
    </row>
    <row r="1266" spans="1:27" x14ac:dyDescent="0.3">
      <c r="A1266" s="99" t="s">
        <v>71</v>
      </c>
      <c r="B1266" s="100" t="str">
        <f>VLOOKUP(A1266,'CENTROS DE COSTOS'!A:D,2,0)</f>
        <v>0036-0004</v>
      </c>
      <c r="C1266" s="100" t="str">
        <f>VLOOKUP(A1266,'CENTROS DE COSTOS'!A:D,3,0)</f>
        <v>Wompi Centro</v>
      </c>
      <c r="D1266" s="99">
        <v>11001</v>
      </c>
      <c r="E1266" s="99">
        <v>3140083</v>
      </c>
      <c r="F1266" s="99">
        <v>73442</v>
      </c>
      <c r="G1266" s="100" t="s">
        <v>33</v>
      </c>
      <c r="H1266" s="99" t="s">
        <v>618</v>
      </c>
      <c r="I1266" s="99" t="s">
        <v>71</v>
      </c>
      <c r="J1266" s="99" t="s">
        <v>6619</v>
      </c>
      <c r="K1266" s="100" t="s">
        <v>1170</v>
      </c>
      <c r="L1266" s="99" t="s">
        <v>8296</v>
      </c>
      <c r="M1266" s="101">
        <v>46006.67083333333</v>
      </c>
      <c r="N1266" s="101">
        <v>46008.459722222222</v>
      </c>
      <c r="O1266" s="100" t="s">
        <v>35</v>
      </c>
      <c r="P1266" s="100" t="s">
        <v>35</v>
      </c>
      <c r="Q1266" s="99" t="s">
        <v>1414</v>
      </c>
      <c r="R1266" s="99" t="s">
        <v>1415</v>
      </c>
      <c r="S1266" s="99" t="s">
        <v>10367</v>
      </c>
      <c r="T1266" s="99" t="s">
        <v>1172</v>
      </c>
      <c r="U1266" s="99">
        <v>8</v>
      </c>
      <c r="V1266" s="100" t="str">
        <f>VLOOKUP(D1266,TIPOLOGIA!A:F,5,0)</f>
        <v>PRINCIPAL</v>
      </c>
      <c r="W1266" s="100" t="str">
        <f>VLOOKUP(D1266,TIPOLOGIA!A:F,6,0)</f>
        <v>TERRESTRE</v>
      </c>
      <c r="X1266" s="99" t="s">
        <v>1857</v>
      </c>
      <c r="Y1266" s="99">
        <v>1</v>
      </c>
      <c r="Z1266" s="102">
        <f>IF(T1266="SOPORTE_TELEFÓNICO",'TARIFAS 2025'!$B$14,IF(V1266="PRINCIPAL",'TARIFAS 2025'!$B$11,IF(V1266="INTERMEDIA",'TARIFAS 2025'!$C$11,IF(V1266="LEJANA",'TARIFAS 2025'!$D$11))))</f>
        <v>31419</v>
      </c>
      <c r="AA1266" s="102">
        <f t="shared" si="20"/>
        <v>31419</v>
      </c>
    </row>
    <row r="1267" spans="1:27" x14ac:dyDescent="0.3">
      <c r="A1267" s="99" t="s">
        <v>86</v>
      </c>
      <c r="B1267" s="100" t="str">
        <f>VLOOKUP(A1267,'CENTROS DE COSTOS'!A:D,2,0)</f>
        <v>0036-0002</v>
      </c>
      <c r="C1267" s="100" t="str">
        <f>VLOOKUP(A1267,'CENTROS DE COSTOS'!A:D,3,0)</f>
        <v>Wompi Eje Cafetero</v>
      </c>
      <c r="D1267" s="99">
        <v>17616</v>
      </c>
      <c r="E1267" s="99">
        <v>3104816</v>
      </c>
      <c r="F1267" s="99">
        <v>14655</v>
      </c>
      <c r="G1267" s="100" t="s">
        <v>33</v>
      </c>
      <c r="H1267" s="99" t="s">
        <v>126</v>
      </c>
      <c r="I1267" s="99" t="s">
        <v>458</v>
      </c>
      <c r="J1267" s="99" t="s">
        <v>6620</v>
      </c>
      <c r="K1267" s="100" t="s">
        <v>1170</v>
      </c>
      <c r="L1267" s="99" t="s">
        <v>8297</v>
      </c>
      <c r="M1267" s="101">
        <v>45995.677777777782</v>
      </c>
      <c r="N1267" s="101">
        <v>46008.46597222222</v>
      </c>
      <c r="O1267" s="100" t="s">
        <v>35</v>
      </c>
      <c r="P1267" s="100" t="s">
        <v>35</v>
      </c>
      <c r="Q1267" s="99" t="s">
        <v>1414</v>
      </c>
      <c r="R1267" s="99" t="s">
        <v>1415</v>
      </c>
      <c r="S1267" s="99" t="s">
        <v>10368</v>
      </c>
      <c r="T1267" s="99" t="s">
        <v>1416</v>
      </c>
      <c r="U1267" s="99">
        <v>56</v>
      </c>
      <c r="V1267" s="100" t="str">
        <f>VLOOKUP(D1267,TIPOLOGIA!A:F,5,0)</f>
        <v>INTERMEDIA</v>
      </c>
      <c r="W1267" s="100" t="str">
        <f>VLOOKUP(D1267,TIPOLOGIA!A:F,6,0)</f>
        <v>TERRESTRE</v>
      </c>
      <c r="X1267" s="99" t="s">
        <v>2257</v>
      </c>
      <c r="Y1267" s="99">
        <v>1</v>
      </c>
      <c r="Z1267" s="102">
        <f>IF(T1267="SOPORTE_TELEFÓNICO",'TARIFAS 2025'!$B$14,IF(V1267="PRINCIPAL",'TARIFAS 2025'!$B$11,IF(V1267="INTERMEDIA",'TARIFAS 2025'!$C$11,IF(V1267="LEJANA",'TARIFAS 2025'!$D$11))))</f>
        <v>36351</v>
      </c>
      <c r="AA1267" s="102">
        <f t="shared" si="20"/>
        <v>36351</v>
      </c>
    </row>
    <row r="1268" spans="1:27" x14ac:dyDescent="0.3">
      <c r="A1268" s="99" t="s">
        <v>71</v>
      </c>
      <c r="B1268" s="100" t="str">
        <f>VLOOKUP(A1268,'CENTROS DE COSTOS'!A:D,2,0)</f>
        <v>0036-0004</v>
      </c>
      <c r="C1268" s="100" t="str">
        <f>VLOOKUP(A1268,'CENTROS DE COSTOS'!A:D,3,0)</f>
        <v>Wompi Centro</v>
      </c>
      <c r="D1268" s="99">
        <v>11001</v>
      </c>
      <c r="E1268" s="99">
        <v>3145946</v>
      </c>
      <c r="F1268" s="99">
        <v>47172</v>
      </c>
      <c r="G1268" s="100" t="s">
        <v>33</v>
      </c>
      <c r="H1268" s="99" t="s">
        <v>618</v>
      </c>
      <c r="I1268" s="99" t="s">
        <v>71</v>
      </c>
      <c r="J1268" s="99" t="s">
        <v>1727</v>
      </c>
      <c r="K1268" s="100" t="s">
        <v>1170</v>
      </c>
      <c r="L1268" s="99" t="s">
        <v>8298</v>
      </c>
      <c r="M1268" s="101">
        <v>46007.681250000001</v>
      </c>
      <c r="N1268" s="101">
        <v>46008.47152777778</v>
      </c>
      <c r="O1268" s="100" t="s">
        <v>35</v>
      </c>
      <c r="P1268" s="100" t="s">
        <v>35</v>
      </c>
      <c r="Q1268" s="99" t="s">
        <v>1414</v>
      </c>
      <c r="R1268" s="99" t="s">
        <v>1415</v>
      </c>
      <c r="S1268" s="99" t="s">
        <v>10369</v>
      </c>
      <c r="T1268" s="99" t="s">
        <v>1172</v>
      </c>
      <c r="U1268" s="99">
        <v>64</v>
      </c>
      <c r="V1268" s="100" t="str">
        <f>VLOOKUP(D1268,TIPOLOGIA!A:F,5,0)</f>
        <v>PRINCIPAL</v>
      </c>
      <c r="W1268" s="100" t="str">
        <f>VLOOKUP(D1268,TIPOLOGIA!A:F,6,0)</f>
        <v>TERRESTRE</v>
      </c>
      <c r="X1268" s="99" t="s">
        <v>1854</v>
      </c>
      <c r="Y1268" s="99">
        <v>1</v>
      </c>
      <c r="Z1268" s="102">
        <f>IF(T1268="SOPORTE_TELEFÓNICO",'TARIFAS 2025'!$B$14,IF(V1268="PRINCIPAL",'TARIFAS 2025'!$B$11,IF(V1268="INTERMEDIA",'TARIFAS 2025'!$C$11,IF(V1268="LEJANA",'TARIFAS 2025'!$D$11))))</f>
        <v>31419</v>
      </c>
      <c r="AA1268" s="102">
        <f t="shared" si="20"/>
        <v>31419</v>
      </c>
    </row>
    <row r="1269" spans="1:27" x14ac:dyDescent="0.3">
      <c r="A1269" s="99" t="s">
        <v>71</v>
      </c>
      <c r="B1269" s="100" t="str">
        <f>VLOOKUP(A1269,'CENTROS DE COSTOS'!A:D,2,0)</f>
        <v>0036-0004</v>
      </c>
      <c r="C1269" s="100" t="str">
        <f>VLOOKUP(A1269,'CENTROS DE COSTOS'!A:D,3,0)</f>
        <v>Wompi Centro</v>
      </c>
      <c r="D1269" s="99">
        <v>25878</v>
      </c>
      <c r="E1269" s="99">
        <v>3134658</v>
      </c>
      <c r="F1269" s="99">
        <v>64145</v>
      </c>
      <c r="G1269" s="100" t="s">
        <v>33</v>
      </c>
      <c r="H1269" s="99" t="s">
        <v>618</v>
      </c>
      <c r="I1269" s="99" t="s">
        <v>724</v>
      </c>
      <c r="J1269" s="99" t="s">
        <v>6621</v>
      </c>
      <c r="K1269" s="100" t="s">
        <v>1170</v>
      </c>
      <c r="L1269" s="99" t="s">
        <v>8299</v>
      </c>
      <c r="M1269" s="101">
        <v>46006.333333333343</v>
      </c>
      <c r="N1269" s="101">
        <v>46008.472916666673</v>
      </c>
      <c r="O1269" s="100" t="s">
        <v>35</v>
      </c>
      <c r="P1269" s="100" t="s">
        <v>35</v>
      </c>
      <c r="Q1269" s="99" t="s">
        <v>1414</v>
      </c>
      <c r="R1269" s="99" t="s">
        <v>1415</v>
      </c>
      <c r="S1269" s="99" t="s">
        <v>10370</v>
      </c>
      <c r="T1269" s="99" t="s">
        <v>1416</v>
      </c>
      <c r="U1269" s="99">
        <v>16</v>
      </c>
      <c r="V1269" s="100" t="str">
        <f>VLOOKUP(D1269,TIPOLOGIA!A:F,5,0)</f>
        <v>LEJANA</v>
      </c>
      <c r="W1269" s="100" t="str">
        <f>VLOOKUP(D1269,TIPOLOGIA!A:F,6,0)</f>
        <v>TERRESTRE</v>
      </c>
      <c r="X1269" s="99" t="s">
        <v>2257</v>
      </c>
      <c r="Y1269" s="99">
        <v>1</v>
      </c>
      <c r="Z1269" s="102">
        <f>IF(T1269="SOPORTE_TELEFÓNICO",'TARIFAS 2025'!$B$14,IF(V1269="PRINCIPAL",'TARIFAS 2025'!$B$11,IF(V1269="INTERMEDIA",'TARIFAS 2025'!$C$11,IF(V1269="LEJANA",'TARIFAS 2025'!$D$11))))</f>
        <v>40250</v>
      </c>
      <c r="AA1269" s="102">
        <f t="shared" si="20"/>
        <v>40250</v>
      </c>
    </row>
    <row r="1270" spans="1:27" x14ac:dyDescent="0.3">
      <c r="A1270" s="99" t="s">
        <v>99</v>
      </c>
      <c r="B1270" s="100" t="str">
        <f>VLOOKUP(A1270,'CENTROS DE COSTOS'!A:D,2,0)</f>
        <v>0036-0006</v>
      </c>
      <c r="C1270" s="100" t="str">
        <f>VLOOKUP(A1270,'CENTROS DE COSTOS'!A:D,3,0)</f>
        <v>Wompi Oriente</v>
      </c>
      <c r="D1270" s="99">
        <v>85250</v>
      </c>
      <c r="E1270" s="99">
        <v>3138120</v>
      </c>
      <c r="F1270" s="99">
        <v>17185</v>
      </c>
      <c r="G1270" s="100" t="s">
        <v>33</v>
      </c>
      <c r="H1270" s="99" t="s">
        <v>481</v>
      </c>
      <c r="I1270" s="99" t="s">
        <v>490</v>
      </c>
      <c r="J1270" s="99" t="s">
        <v>1540</v>
      </c>
      <c r="K1270" s="100" t="s">
        <v>1170</v>
      </c>
      <c r="L1270" s="99" t="s">
        <v>8300</v>
      </c>
      <c r="M1270" s="101">
        <v>46006.475694444453</v>
      </c>
      <c r="N1270" s="101">
        <v>46008.474999999999</v>
      </c>
      <c r="O1270" s="100" t="s">
        <v>35</v>
      </c>
      <c r="P1270" s="100" t="s">
        <v>35</v>
      </c>
      <c r="Q1270" s="99" t="s">
        <v>1414</v>
      </c>
      <c r="R1270" s="99" t="s">
        <v>1415</v>
      </c>
      <c r="S1270" s="99" t="s">
        <v>10371</v>
      </c>
      <c r="T1270" s="99" t="s">
        <v>1416</v>
      </c>
      <c r="U1270" s="99">
        <v>64</v>
      </c>
      <c r="V1270" s="100" t="str">
        <f>VLOOKUP(D1270,TIPOLOGIA!A:F,5,0)</f>
        <v>INTERMEDIA</v>
      </c>
      <c r="W1270" s="100" t="str">
        <f>VLOOKUP(D1270,TIPOLOGIA!A:F,6,0)</f>
        <v>TERRESTRE</v>
      </c>
      <c r="X1270" s="99" t="s">
        <v>1447</v>
      </c>
      <c r="Y1270" s="99">
        <v>1</v>
      </c>
      <c r="Z1270" s="102">
        <f>IF(T1270="SOPORTE_TELEFÓNICO",'TARIFAS 2025'!$B$14,IF(V1270="PRINCIPAL",'TARIFAS 2025'!$B$11,IF(V1270="INTERMEDIA",'TARIFAS 2025'!$C$11,IF(V1270="LEJANA",'TARIFAS 2025'!$D$11))))</f>
        <v>36351</v>
      </c>
      <c r="AA1270" s="102">
        <f t="shared" si="20"/>
        <v>36351</v>
      </c>
    </row>
    <row r="1271" spans="1:27" x14ac:dyDescent="0.3">
      <c r="A1271" s="99" t="s">
        <v>95</v>
      </c>
      <c r="B1271" s="100" t="str">
        <f>VLOOKUP(A1271,'CENTROS DE COSTOS'!A:D,2,0)</f>
        <v>0036-0001</v>
      </c>
      <c r="C1271" s="100" t="str">
        <f>VLOOKUP(A1271,'CENTROS DE COSTOS'!A:D,3,0)</f>
        <v>Wompi Costa</v>
      </c>
      <c r="D1271" s="99">
        <v>70001</v>
      </c>
      <c r="E1271" s="99">
        <v>3133533</v>
      </c>
      <c r="F1271" s="99">
        <v>78617</v>
      </c>
      <c r="G1271" s="100" t="s">
        <v>33</v>
      </c>
      <c r="H1271" s="99" t="s">
        <v>504</v>
      </c>
      <c r="I1271" s="99" t="s">
        <v>95</v>
      </c>
      <c r="J1271" s="99" t="s">
        <v>2228</v>
      </c>
      <c r="K1271" s="100" t="s">
        <v>1170</v>
      </c>
      <c r="L1271" s="99" t="s">
        <v>8301</v>
      </c>
      <c r="M1271" s="101">
        <v>46003.670138888891</v>
      </c>
      <c r="N1271" s="101">
        <v>46008.481249999997</v>
      </c>
      <c r="O1271" s="100" t="s">
        <v>35</v>
      </c>
      <c r="P1271" s="100" t="s">
        <v>35</v>
      </c>
      <c r="Q1271" s="99" t="s">
        <v>1414</v>
      </c>
      <c r="R1271" s="99" t="s">
        <v>1415</v>
      </c>
      <c r="S1271" s="99" t="s">
        <v>10372</v>
      </c>
      <c r="T1271" s="99" t="s">
        <v>1172</v>
      </c>
      <c r="U1271" s="99">
        <v>16</v>
      </c>
      <c r="V1271" s="100" t="str">
        <f>VLOOKUP(D1271,TIPOLOGIA!A:F,5,0)</f>
        <v>PRINCIPAL</v>
      </c>
      <c r="W1271" s="100" t="str">
        <f>VLOOKUP(D1271,TIPOLOGIA!A:F,6,0)</f>
        <v>TERRESTRE</v>
      </c>
      <c r="X1271" s="99" t="s">
        <v>1311</v>
      </c>
      <c r="Y1271" s="99">
        <v>1</v>
      </c>
      <c r="Z1271" s="102">
        <f>IF(T1271="SOPORTE_TELEFÓNICO",'TARIFAS 2025'!$B$14,IF(V1271="PRINCIPAL",'TARIFAS 2025'!$B$11,IF(V1271="INTERMEDIA",'TARIFAS 2025'!$C$11,IF(V1271="LEJANA",'TARIFAS 2025'!$D$11))))</f>
        <v>31419</v>
      </c>
      <c r="AA1271" s="102">
        <f t="shared" si="20"/>
        <v>31419</v>
      </c>
    </row>
    <row r="1272" spans="1:27" x14ac:dyDescent="0.3">
      <c r="A1272" s="99" t="s">
        <v>92</v>
      </c>
      <c r="B1272" s="100" t="str">
        <f>VLOOKUP(A1272,'CENTROS DE COSTOS'!A:D,2,0)</f>
        <v>0036-0002</v>
      </c>
      <c r="C1272" s="100" t="str">
        <f>VLOOKUP(A1272,'CENTROS DE COSTOS'!A:D,3,0)</f>
        <v>Wompi Eje Cafetero</v>
      </c>
      <c r="D1272" s="99">
        <v>66001</v>
      </c>
      <c r="E1272" s="99">
        <v>3140865</v>
      </c>
      <c r="F1272" s="99">
        <v>52578</v>
      </c>
      <c r="G1272" s="100" t="s">
        <v>33</v>
      </c>
      <c r="H1272" s="99" t="s">
        <v>458</v>
      </c>
      <c r="I1272" s="99" t="s">
        <v>92</v>
      </c>
      <c r="J1272" s="99" t="s">
        <v>6622</v>
      </c>
      <c r="K1272" s="100" t="s">
        <v>1170</v>
      </c>
      <c r="L1272" s="99" t="s">
        <v>8302</v>
      </c>
      <c r="M1272" s="101">
        <v>46007.333333333343</v>
      </c>
      <c r="N1272" s="101">
        <v>46008.482638888891</v>
      </c>
      <c r="O1272" s="100" t="s">
        <v>35</v>
      </c>
      <c r="P1272" s="100" t="s">
        <v>35</v>
      </c>
      <c r="Q1272" s="99" t="s">
        <v>1414</v>
      </c>
      <c r="R1272" s="99" t="s">
        <v>1415</v>
      </c>
      <c r="S1272" s="99" t="s">
        <v>10373</v>
      </c>
      <c r="T1272" s="99" t="s">
        <v>1172</v>
      </c>
      <c r="U1272" s="99">
        <v>16</v>
      </c>
      <c r="V1272" s="100" t="str">
        <f>VLOOKUP(D1272,TIPOLOGIA!A:F,5,0)</f>
        <v>PRINCIPAL</v>
      </c>
      <c r="W1272" s="100" t="str">
        <f>VLOOKUP(D1272,TIPOLOGIA!A:F,6,0)</f>
        <v>TERRESTRE</v>
      </c>
      <c r="X1272" s="99" t="s">
        <v>1224</v>
      </c>
      <c r="Y1272" s="99">
        <v>1</v>
      </c>
      <c r="Z1272" s="102">
        <f>IF(T1272="SOPORTE_TELEFÓNICO",'TARIFAS 2025'!$B$14,IF(V1272="PRINCIPAL",'TARIFAS 2025'!$B$11,IF(V1272="INTERMEDIA",'TARIFAS 2025'!$C$11,IF(V1272="LEJANA",'TARIFAS 2025'!$D$11))))</f>
        <v>31419</v>
      </c>
      <c r="AA1272" s="102">
        <f t="shared" si="20"/>
        <v>31419</v>
      </c>
    </row>
    <row r="1273" spans="1:27" x14ac:dyDescent="0.3">
      <c r="A1273" s="99" t="s">
        <v>98</v>
      </c>
      <c r="B1273" s="100" t="str">
        <f>VLOOKUP(A1273,'CENTROS DE COSTOS'!A:D,2,0)</f>
        <v>0036-0006</v>
      </c>
      <c r="C1273" s="100" t="str">
        <f>VLOOKUP(A1273,'CENTROS DE COSTOS'!A:D,3,0)</f>
        <v>Wompi Oriente</v>
      </c>
      <c r="D1273" s="99">
        <v>50001</v>
      </c>
      <c r="E1273" s="99">
        <v>3140866</v>
      </c>
      <c r="F1273" s="99">
        <v>33485</v>
      </c>
      <c r="G1273" s="100" t="s">
        <v>33</v>
      </c>
      <c r="H1273" s="99" t="s">
        <v>814</v>
      </c>
      <c r="I1273" s="99" t="s">
        <v>98</v>
      </c>
      <c r="J1273" s="99" t="s">
        <v>1802</v>
      </c>
      <c r="K1273" s="100" t="s">
        <v>1170</v>
      </c>
      <c r="L1273" s="99" t="s">
        <v>8303</v>
      </c>
      <c r="M1273" s="101">
        <v>46007.333333333343</v>
      </c>
      <c r="N1273" s="101">
        <v>46008.48541666667</v>
      </c>
      <c r="O1273" s="100" t="s">
        <v>35</v>
      </c>
      <c r="P1273" s="100" t="s">
        <v>35</v>
      </c>
      <c r="Q1273" s="99" t="s">
        <v>1414</v>
      </c>
      <c r="R1273" s="99" t="s">
        <v>1415</v>
      </c>
      <c r="S1273" s="99" t="s">
        <v>10374</v>
      </c>
      <c r="T1273" s="99" t="s">
        <v>1172</v>
      </c>
      <c r="U1273" s="99">
        <v>64</v>
      </c>
      <c r="V1273" s="100" t="str">
        <f>VLOOKUP(D1273,TIPOLOGIA!A:F,5,0)</f>
        <v>PRINCIPAL</v>
      </c>
      <c r="W1273" s="100" t="str">
        <f>VLOOKUP(D1273,TIPOLOGIA!A:F,6,0)</f>
        <v>TERRESTRE</v>
      </c>
      <c r="X1273" s="99" t="s">
        <v>1355</v>
      </c>
      <c r="Y1273" s="99">
        <v>1</v>
      </c>
      <c r="Z1273" s="102">
        <f>IF(T1273="SOPORTE_TELEFÓNICO",'TARIFAS 2025'!$B$14,IF(V1273="PRINCIPAL",'TARIFAS 2025'!$B$11,IF(V1273="INTERMEDIA",'TARIFAS 2025'!$C$11,IF(V1273="LEJANA",'TARIFAS 2025'!$D$11))))</f>
        <v>31419</v>
      </c>
      <c r="AA1273" s="102">
        <f t="shared" si="20"/>
        <v>31419</v>
      </c>
    </row>
    <row r="1274" spans="1:27" x14ac:dyDescent="0.3">
      <c r="A1274" s="99" t="s">
        <v>95</v>
      </c>
      <c r="B1274" s="100" t="str">
        <f>VLOOKUP(A1274,'CENTROS DE COSTOS'!A:D,2,0)</f>
        <v>0036-0001</v>
      </c>
      <c r="C1274" s="100" t="str">
        <f>VLOOKUP(A1274,'CENTROS DE COSTOS'!A:D,3,0)</f>
        <v>Wompi Costa</v>
      </c>
      <c r="D1274" s="99">
        <v>70001</v>
      </c>
      <c r="E1274" s="99">
        <v>3128229</v>
      </c>
      <c r="F1274" s="99">
        <v>50683</v>
      </c>
      <c r="G1274" s="100" t="s">
        <v>33</v>
      </c>
      <c r="H1274" s="99" t="s">
        <v>504</v>
      </c>
      <c r="I1274" s="99" t="s">
        <v>95</v>
      </c>
      <c r="J1274" s="99" t="s">
        <v>1458</v>
      </c>
      <c r="K1274" s="100" t="s">
        <v>1170</v>
      </c>
      <c r="L1274" s="99" t="s">
        <v>8304</v>
      </c>
      <c r="M1274" s="101">
        <v>46002.59652777778</v>
      </c>
      <c r="N1274" s="101">
        <v>46008.486805555563</v>
      </c>
      <c r="O1274" s="100" t="s">
        <v>35</v>
      </c>
      <c r="P1274" s="100" t="s">
        <v>35</v>
      </c>
      <c r="Q1274" s="99" t="s">
        <v>1414</v>
      </c>
      <c r="R1274" s="99" t="s">
        <v>1415</v>
      </c>
      <c r="S1274" s="99" t="s">
        <v>10375</v>
      </c>
      <c r="T1274" s="99" t="s">
        <v>1172</v>
      </c>
      <c r="U1274" s="99">
        <v>64</v>
      </c>
      <c r="V1274" s="100" t="str">
        <f>VLOOKUP(D1274,TIPOLOGIA!A:F,5,0)</f>
        <v>PRINCIPAL</v>
      </c>
      <c r="W1274" s="100" t="str">
        <f>VLOOKUP(D1274,TIPOLOGIA!A:F,6,0)</f>
        <v>TERRESTRE</v>
      </c>
      <c r="X1274" s="99" t="s">
        <v>1311</v>
      </c>
      <c r="Y1274" s="99">
        <v>1</v>
      </c>
      <c r="Z1274" s="102">
        <f>IF(T1274="SOPORTE_TELEFÓNICO",'TARIFAS 2025'!$B$14,IF(V1274="PRINCIPAL",'TARIFAS 2025'!$B$11,IF(V1274="INTERMEDIA",'TARIFAS 2025'!$C$11,IF(V1274="LEJANA",'TARIFAS 2025'!$D$11))))</f>
        <v>31419</v>
      </c>
      <c r="AA1274" s="102">
        <f t="shared" si="20"/>
        <v>31419</v>
      </c>
    </row>
    <row r="1275" spans="1:27" x14ac:dyDescent="0.3">
      <c r="A1275" s="99" t="s">
        <v>95</v>
      </c>
      <c r="B1275" s="100" t="str">
        <f>VLOOKUP(A1275,'CENTROS DE COSTOS'!A:D,2,0)</f>
        <v>0036-0001</v>
      </c>
      <c r="C1275" s="100" t="str">
        <f>VLOOKUP(A1275,'CENTROS DE COSTOS'!A:D,3,0)</f>
        <v>Wompi Costa</v>
      </c>
      <c r="D1275" s="99">
        <v>70001</v>
      </c>
      <c r="E1275" s="99">
        <v>3145459</v>
      </c>
      <c r="F1275" s="99">
        <v>76809</v>
      </c>
      <c r="G1275" s="100" t="s">
        <v>33</v>
      </c>
      <c r="H1275" s="99" t="s">
        <v>504</v>
      </c>
      <c r="I1275" s="99" t="s">
        <v>95</v>
      </c>
      <c r="J1275" s="99" t="s">
        <v>1427</v>
      </c>
      <c r="K1275" s="100" t="s">
        <v>1170</v>
      </c>
      <c r="L1275" s="99" t="s">
        <v>8305</v>
      </c>
      <c r="M1275" s="101">
        <v>46007.651388888888</v>
      </c>
      <c r="N1275" s="101">
        <v>46008.499305555553</v>
      </c>
      <c r="O1275" s="100" t="s">
        <v>35</v>
      </c>
      <c r="P1275" s="100" t="s">
        <v>35</v>
      </c>
      <c r="Q1275" s="99" t="s">
        <v>1414</v>
      </c>
      <c r="R1275" s="99" t="s">
        <v>1415</v>
      </c>
      <c r="S1275" s="99" t="s">
        <v>10376</v>
      </c>
      <c r="T1275" s="99" t="s">
        <v>1172</v>
      </c>
      <c r="U1275" s="99">
        <v>32</v>
      </c>
      <c r="V1275" s="100" t="str">
        <f>VLOOKUP(D1275,TIPOLOGIA!A:F,5,0)</f>
        <v>PRINCIPAL</v>
      </c>
      <c r="W1275" s="100" t="str">
        <f>VLOOKUP(D1275,TIPOLOGIA!A:F,6,0)</f>
        <v>TERRESTRE</v>
      </c>
      <c r="X1275" s="99" t="s">
        <v>1311</v>
      </c>
      <c r="Y1275" s="99">
        <v>1</v>
      </c>
      <c r="Z1275" s="102">
        <f>IF(T1275="SOPORTE_TELEFÓNICO",'TARIFAS 2025'!$B$14,IF(V1275="PRINCIPAL",'TARIFAS 2025'!$B$11,IF(V1275="INTERMEDIA",'TARIFAS 2025'!$C$11,IF(V1275="LEJANA",'TARIFAS 2025'!$D$11))))</f>
        <v>31419</v>
      </c>
      <c r="AA1275" s="102">
        <f t="shared" si="20"/>
        <v>31419</v>
      </c>
    </row>
    <row r="1276" spans="1:27" x14ac:dyDescent="0.3">
      <c r="A1276" s="99" t="s">
        <v>97</v>
      </c>
      <c r="B1276" s="100" t="str">
        <f>VLOOKUP(A1276,'CENTROS DE COSTOS'!A:D,2,0)</f>
        <v>0036-0001</v>
      </c>
      <c r="C1276" s="100" t="str">
        <f>VLOOKUP(A1276,'CENTROS DE COSTOS'!A:D,3,0)</f>
        <v>Wompi Costa</v>
      </c>
      <c r="D1276" s="99">
        <v>44279</v>
      </c>
      <c r="E1276" s="99">
        <v>3122761</v>
      </c>
      <c r="F1276" s="99">
        <v>63281</v>
      </c>
      <c r="G1276" s="100" t="s">
        <v>33</v>
      </c>
      <c r="H1276" s="99" t="s">
        <v>774</v>
      </c>
      <c r="I1276" s="99" t="s">
        <v>779</v>
      </c>
      <c r="J1276" s="99" t="s">
        <v>6623</v>
      </c>
      <c r="K1276" s="100" t="s">
        <v>1170</v>
      </c>
      <c r="L1276" s="99" t="s">
        <v>8306</v>
      </c>
      <c r="M1276" s="101">
        <v>46001.612500000003</v>
      </c>
      <c r="N1276" s="101">
        <v>46008.500694444447</v>
      </c>
      <c r="O1276" s="100" t="s">
        <v>35</v>
      </c>
      <c r="P1276" s="100" t="s">
        <v>35</v>
      </c>
      <c r="Q1276" s="99" t="s">
        <v>1414</v>
      </c>
      <c r="R1276" s="99" t="s">
        <v>1415</v>
      </c>
      <c r="S1276" s="99" t="s">
        <v>10377</v>
      </c>
      <c r="T1276" s="99" t="s">
        <v>1416</v>
      </c>
      <c r="U1276" s="99">
        <v>64</v>
      </c>
      <c r="V1276" s="100" t="str">
        <f>VLOOKUP(D1276,TIPOLOGIA!A:F,5,0)</f>
        <v>INTERMEDIA</v>
      </c>
      <c r="W1276" s="100" t="str">
        <f>VLOOKUP(D1276,TIPOLOGIA!A:F,6,0)</f>
        <v>TERRESTRE</v>
      </c>
      <c r="X1276" s="99" t="s">
        <v>11196</v>
      </c>
      <c r="Y1276" s="99">
        <v>1</v>
      </c>
      <c r="Z1276" s="102">
        <f>IF(T1276="SOPORTE_TELEFÓNICO",'TARIFAS 2025'!$B$14,IF(V1276="PRINCIPAL",'TARIFAS 2025'!$B$11,IF(V1276="INTERMEDIA",'TARIFAS 2025'!$C$11,IF(V1276="LEJANA",'TARIFAS 2025'!$D$11))))</f>
        <v>36351</v>
      </c>
      <c r="AA1276" s="102">
        <f t="shared" si="20"/>
        <v>36351</v>
      </c>
    </row>
    <row r="1277" spans="1:27" x14ac:dyDescent="0.3">
      <c r="A1277" s="99" t="s">
        <v>91</v>
      </c>
      <c r="B1277" s="100" t="str">
        <f>VLOOKUP(A1277,'CENTROS DE COSTOS'!A:D,2,0)</f>
        <v>0036-0003</v>
      </c>
      <c r="C1277" s="100" t="str">
        <f>VLOOKUP(A1277,'CENTROS DE COSTOS'!A:D,3,0)</f>
        <v>Wompi Suroccidente</v>
      </c>
      <c r="D1277" s="99">
        <v>52001</v>
      </c>
      <c r="E1277" s="99">
        <v>3136236</v>
      </c>
      <c r="F1277" s="99">
        <v>63795</v>
      </c>
      <c r="G1277" s="100" t="s">
        <v>33</v>
      </c>
      <c r="H1277" s="99" t="s">
        <v>133</v>
      </c>
      <c r="I1277" s="99" t="s">
        <v>91</v>
      </c>
      <c r="J1277" s="99" t="s">
        <v>1442</v>
      </c>
      <c r="K1277" s="100" t="s">
        <v>1170</v>
      </c>
      <c r="L1277" s="99" t="s">
        <v>8307</v>
      </c>
      <c r="M1277" s="101">
        <v>46006.373611111107</v>
      </c>
      <c r="N1277" s="101">
        <v>46008.501388888893</v>
      </c>
      <c r="O1277" s="100" t="s">
        <v>35</v>
      </c>
      <c r="P1277" s="100" t="s">
        <v>35</v>
      </c>
      <c r="Q1277" s="99" t="s">
        <v>1414</v>
      </c>
      <c r="R1277" s="99" t="s">
        <v>1415</v>
      </c>
      <c r="S1277" s="99" t="s">
        <v>10378</v>
      </c>
      <c r="T1277" s="99" t="s">
        <v>1172</v>
      </c>
      <c r="U1277" s="99">
        <v>64</v>
      </c>
      <c r="V1277" s="100" t="str">
        <f>VLOOKUP(D1277,TIPOLOGIA!A:F,5,0)</f>
        <v>PRINCIPAL</v>
      </c>
      <c r="W1277" s="100" t="str">
        <f>VLOOKUP(D1277,TIPOLOGIA!A:F,6,0)</f>
        <v>TERRESTRE</v>
      </c>
      <c r="X1277" s="99" t="s">
        <v>1229</v>
      </c>
      <c r="Y1277" s="99">
        <v>1</v>
      </c>
      <c r="Z1277" s="102">
        <f>IF(T1277="SOPORTE_TELEFÓNICO",'TARIFAS 2025'!$B$14,IF(V1277="PRINCIPAL",'TARIFAS 2025'!$B$11,IF(V1277="INTERMEDIA",'TARIFAS 2025'!$C$11,IF(V1277="LEJANA",'TARIFAS 2025'!$D$11))))</f>
        <v>31419</v>
      </c>
      <c r="AA1277" s="102">
        <f t="shared" si="20"/>
        <v>31419</v>
      </c>
    </row>
    <row r="1278" spans="1:27" x14ac:dyDescent="0.3">
      <c r="A1278" s="99" t="s">
        <v>92</v>
      </c>
      <c r="B1278" s="100" t="str">
        <f>VLOOKUP(A1278,'CENTROS DE COSTOS'!A:D,2,0)</f>
        <v>0036-0002</v>
      </c>
      <c r="C1278" s="100" t="str">
        <f>VLOOKUP(A1278,'CENTROS DE COSTOS'!A:D,3,0)</f>
        <v>Wompi Eje Cafetero</v>
      </c>
      <c r="D1278" s="99">
        <v>66170</v>
      </c>
      <c r="E1278" s="99">
        <v>3144688</v>
      </c>
      <c r="F1278" s="99">
        <v>80008</v>
      </c>
      <c r="G1278" s="100" t="s">
        <v>33</v>
      </c>
      <c r="H1278" s="99" t="s">
        <v>458</v>
      </c>
      <c r="I1278" s="99" t="s">
        <v>951</v>
      </c>
      <c r="J1278" s="99" t="s">
        <v>6624</v>
      </c>
      <c r="K1278" s="100" t="s">
        <v>1170</v>
      </c>
      <c r="L1278" s="99" t="s">
        <v>8308</v>
      </c>
      <c r="M1278" s="101">
        <v>46007.602083333331</v>
      </c>
      <c r="N1278" s="101">
        <v>46008.503472222219</v>
      </c>
      <c r="O1278" s="100" t="s">
        <v>35</v>
      </c>
      <c r="P1278" s="100" t="s">
        <v>35</v>
      </c>
      <c r="Q1278" s="99" t="s">
        <v>1414</v>
      </c>
      <c r="R1278" s="99" t="s">
        <v>1415</v>
      </c>
      <c r="S1278" s="99" t="s">
        <v>10379</v>
      </c>
      <c r="T1278" s="99" t="s">
        <v>1172</v>
      </c>
      <c r="U1278" s="99">
        <v>24</v>
      </c>
      <c r="V1278" s="100" t="str">
        <f>VLOOKUP(D1278,TIPOLOGIA!A:F,5,0)</f>
        <v>PRINCIPAL</v>
      </c>
      <c r="W1278" s="100" t="str">
        <f>VLOOKUP(D1278,TIPOLOGIA!A:F,6,0)</f>
        <v>TERRESTRE</v>
      </c>
      <c r="X1278" s="99" t="s">
        <v>1224</v>
      </c>
      <c r="Y1278" s="99">
        <v>1</v>
      </c>
      <c r="Z1278" s="102">
        <f>IF(T1278="SOPORTE_TELEFÓNICO",'TARIFAS 2025'!$B$14,IF(V1278="PRINCIPAL",'TARIFAS 2025'!$B$11,IF(V1278="INTERMEDIA",'TARIFAS 2025'!$C$11,IF(V1278="LEJANA",'TARIFAS 2025'!$D$11))))</f>
        <v>31419</v>
      </c>
      <c r="AA1278" s="102">
        <f t="shared" si="20"/>
        <v>31419</v>
      </c>
    </row>
    <row r="1279" spans="1:27" x14ac:dyDescent="0.3">
      <c r="A1279" s="99" t="s">
        <v>71</v>
      </c>
      <c r="B1279" s="100" t="str">
        <f>VLOOKUP(A1279,'CENTROS DE COSTOS'!A:D,2,0)</f>
        <v>0036-0004</v>
      </c>
      <c r="C1279" s="100" t="str">
        <f>VLOOKUP(A1279,'CENTROS DE COSTOS'!A:D,3,0)</f>
        <v>Wompi Centro</v>
      </c>
      <c r="D1279" s="99">
        <v>11001</v>
      </c>
      <c r="E1279" s="99">
        <v>3143534</v>
      </c>
      <c r="F1279" s="99">
        <v>43228</v>
      </c>
      <c r="G1279" s="100" t="s">
        <v>33</v>
      </c>
      <c r="H1279" s="99" t="s">
        <v>618</v>
      </c>
      <c r="I1279" s="99" t="s">
        <v>71</v>
      </c>
      <c r="J1279" s="99" t="s">
        <v>2036</v>
      </c>
      <c r="K1279" s="100" t="s">
        <v>1170</v>
      </c>
      <c r="L1279" s="99" t="s">
        <v>8309</v>
      </c>
      <c r="M1279" s="101">
        <v>46007.461111111108</v>
      </c>
      <c r="N1279" s="101">
        <v>46008.517361111109</v>
      </c>
      <c r="O1279" s="100" t="s">
        <v>35</v>
      </c>
      <c r="P1279" s="100" t="s">
        <v>35</v>
      </c>
      <c r="Q1279" s="99" t="s">
        <v>1414</v>
      </c>
      <c r="R1279" s="99" t="s">
        <v>1415</v>
      </c>
      <c r="S1279" s="99" t="s">
        <v>10380</v>
      </c>
      <c r="T1279" s="99" t="s">
        <v>1172</v>
      </c>
      <c r="U1279" s="99">
        <v>24</v>
      </c>
      <c r="V1279" s="100" t="str">
        <f>VLOOKUP(D1279,TIPOLOGIA!A:F,5,0)</f>
        <v>PRINCIPAL</v>
      </c>
      <c r="W1279" s="100" t="str">
        <f>VLOOKUP(D1279,TIPOLOGIA!A:F,6,0)</f>
        <v>TERRESTRE</v>
      </c>
      <c r="X1279" s="99" t="s">
        <v>1179</v>
      </c>
      <c r="Y1279" s="99">
        <v>1</v>
      </c>
      <c r="Z1279" s="102">
        <f>IF(T1279="SOPORTE_TELEFÓNICO",'TARIFAS 2025'!$B$14,IF(V1279="PRINCIPAL",'TARIFAS 2025'!$B$11,IF(V1279="INTERMEDIA",'TARIFAS 2025'!$C$11,IF(V1279="LEJANA",'TARIFAS 2025'!$D$11))))</f>
        <v>31419</v>
      </c>
      <c r="AA1279" s="102">
        <f t="shared" ref="AA1279:AA1340" si="21">Z1279*Y1279</f>
        <v>31419</v>
      </c>
    </row>
    <row r="1280" spans="1:27" x14ac:dyDescent="0.3">
      <c r="A1280" s="99" t="s">
        <v>71</v>
      </c>
      <c r="B1280" s="100" t="str">
        <f>VLOOKUP(A1280,'CENTROS DE COSTOS'!A:D,2,0)</f>
        <v>0036-0004</v>
      </c>
      <c r="C1280" s="100" t="str">
        <f>VLOOKUP(A1280,'CENTROS DE COSTOS'!A:D,3,0)</f>
        <v>Wompi Centro</v>
      </c>
      <c r="D1280" s="99">
        <v>11001</v>
      </c>
      <c r="E1280" s="99">
        <v>3141048</v>
      </c>
      <c r="F1280" s="99">
        <v>36532</v>
      </c>
      <c r="G1280" s="100" t="s">
        <v>33</v>
      </c>
      <c r="H1280" s="99" t="s">
        <v>618</v>
      </c>
      <c r="I1280" s="99" t="s">
        <v>1270</v>
      </c>
      <c r="J1280" s="99" t="s">
        <v>6625</v>
      </c>
      <c r="K1280" s="100" t="s">
        <v>1170</v>
      </c>
      <c r="L1280" s="99" t="s">
        <v>8310</v>
      </c>
      <c r="M1280" s="101">
        <v>46007.333333333343</v>
      </c>
      <c r="N1280" s="101">
        <v>46008.520138888889</v>
      </c>
      <c r="O1280" s="100" t="s">
        <v>35</v>
      </c>
      <c r="P1280" s="100" t="s">
        <v>35</v>
      </c>
      <c r="Q1280" s="99" t="s">
        <v>1414</v>
      </c>
      <c r="R1280" s="99" t="s">
        <v>1415</v>
      </c>
      <c r="S1280" s="99" t="s">
        <v>10381</v>
      </c>
      <c r="T1280" s="99" t="s">
        <v>1172</v>
      </c>
      <c r="U1280" s="99">
        <v>16</v>
      </c>
      <c r="V1280" s="100" t="str">
        <f>VLOOKUP(D1280,TIPOLOGIA!A:F,5,0)</f>
        <v>PRINCIPAL</v>
      </c>
      <c r="W1280" s="100" t="str">
        <f>VLOOKUP(D1280,TIPOLOGIA!A:F,6,0)</f>
        <v>TERRESTRE</v>
      </c>
      <c r="X1280" s="99" t="s">
        <v>1857</v>
      </c>
      <c r="Y1280" s="99">
        <v>1</v>
      </c>
      <c r="Z1280" s="102">
        <f>IF(T1280="SOPORTE_TELEFÓNICO",'TARIFAS 2025'!$B$14,IF(V1280="PRINCIPAL",'TARIFAS 2025'!$B$11,IF(V1280="INTERMEDIA",'TARIFAS 2025'!$C$11,IF(V1280="LEJANA",'TARIFAS 2025'!$D$11))))</f>
        <v>31419</v>
      </c>
      <c r="AA1280" s="102">
        <f t="shared" si="21"/>
        <v>31419</v>
      </c>
    </row>
    <row r="1281" spans="1:27" x14ac:dyDescent="0.3">
      <c r="A1281" s="99" t="s">
        <v>90</v>
      </c>
      <c r="B1281" s="100" t="str">
        <f>VLOOKUP(A1281,'CENTROS DE COSTOS'!A:D,2,0)</f>
        <v>0036-0006</v>
      </c>
      <c r="C1281" s="100" t="str">
        <f>VLOOKUP(A1281,'CENTROS DE COSTOS'!A:D,3,0)</f>
        <v>Wompi Oriente</v>
      </c>
      <c r="D1281" s="99">
        <v>18753</v>
      </c>
      <c r="E1281" s="99">
        <v>3125302</v>
      </c>
      <c r="F1281" s="99">
        <v>22270</v>
      </c>
      <c r="G1281" s="100" t="s">
        <v>33</v>
      </c>
      <c r="H1281" s="99" t="s">
        <v>466</v>
      </c>
      <c r="I1281" s="99" t="s">
        <v>477</v>
      </c>
      <c r="J1281" s="99" t="s">
        <v>1576</v>
      </c>
      <c r="K1281" s="100" t="s">
        <v>1170</v>
      </c>
      <c r="L1281" s="99" t="s">
        <v>8311</v>
      </c>
      <c r="M1281" s="101">
        <v>46002.338194444441</v>
      </c>
      <c r="N1281" s="101">
        <v>46008.537499999999</v>
      </c>
      <c r="O1281" s="100" t="s">
        <v>35</v>
      </c>
      <c r="P1281" s="100" t="s">
        <v>35</v>
      </c>
      <c r="Q1281" s="99" t="s">
        <v>1414</v>
      </c>
      <c r="R1281" s="99" t="s">
        <v>1415</v>
      </c>
      <c r="S1281" s="99" t="s">
        <v>10382</v>
      </c>
      <c r="T1281" s="99" t="s">
        <v>1416</v>
      </c>
      <c r="U1281" s="99">
        <v>56</v>
      </c>
      <c r="V1281" s="100" t="str">
        <f>VLOOKUP(D1281,TIPOLOGIA!A:F,5,0)</f>
        <v>LEJANA</v>
      </c>
      <c r="W1281" s="100" t="str">
        <f>VLOOKUP(D1281,TIPOLOGIA!A:F,6,0)</f>
        <v>TERRESTRE / AEREO</v>
      </c>
      <c r="X1281" s="99" t="s">
        <v>1447</v>
      </c>
      <c r="Y1281" s="99">
        <v>1</v>
      </c>
      <c r="Z1281" s="102">
        <f>IF(T1281="SOPORTE_TELEFÓNICO",'TARIFAS 2025'!$B$14,IF(V1281="PRINCIPAL",'TARIFAS 2025'!$B$11,IF(V1281="INTERMEDIA",'TARIFAS 2025'!$C$11,IF(V1281="LEJANA",'TARIFAS 2025'!$D$11))))</f>
        <v>40250</v>
      </c>
      <c r="AA1281" s="102">
        <f t="shared" si="21"/>
        <v>40250</v>
      </c>
    </row>
    <row r="1282" spans="1:27" x14ac:dyDescent="0.3">
      <c r="A1282" s="99" t="s">
        <v>71</v>
      </c>
      <c r="B1282" s="100" t="str">
        <f>VLOOKUP(A1282,'CENTROS DE COSTOS'!A:D,2,0)</f>
        <v>0036-0004</v>
      </c>
      <c r="C1282" s="100" t="str">
        <f>VLOOKUP(A1282,'CENTROS DE COSTOS'!A:D,3,0)</f>
        <v>Wompi Centro</v>
      </c>
      <c r="D1282" s="99">
        <v>11001</v>
      </c>
      <c r="E1282" s="99">
        <v>3098117</v>
      </c>
      <c r="F1282" s="99">
        <v>43438</v>
      </c>
      <c r="G1282" s="100" t="s">
        <v>33</v>
      </c>
      <c r="H1282" s="99" t="s">
        <v>618</v>
      </c>
      <c r="I1282" s="99" t="s">
        <v>71</v>
      </c>
      <c r="J1282" s="99" t="s">
        <v>6626</v>
      </c>
      <c r="K1282" s="100" t="s">
        <v>1170</v>
      </c>
      <c r="L1282" s="99" t="s">
        <v>8312</v>
      </c>
      <c r="M1282" s="101">
        <v>45994.606249999997</v>
      </c>
      <c r="N1282" s="101">
        <v>46008.557638888888</v>
      </c>
      <c r="O1282" s="100" t="s">
        <v>35</v>
      </c>
      <c r="P1282" s="100" t="s">
        <v>35</v>
      </c>
      <c r="Q1282" s="99" t="s">
        <v>1414</v>
      </c>
      <c r="R1282" s="99" t="s">
        <v>1415</v>
      </c>
      <c r="S1282" s="99" t="s">
        <v>10383</v>
      </c>
      <c r="T1282" s="99" t="s">
        <v>1172</v>
      </c>
      <c r="U1282" s="99">
        <v>24</v>
      </c>
      <c r="V1282" s="100" t="str">
        <f>VLOOKUP(D1282,TIPOLOGIA!A:F,5,0)</f>
        <v>PRINCIPAL</v>
      </c>
      <c r="W1282" s="100" t="str">
        <f>VLOOKUP(D1282,TIPOLOGIA!A:F,6,0)</f>
        <v>TERRESTRE</v>
      </c>
      <c r="X1282" s="99" t="s">
        <v>11204</v>
      </c>
      <c r="Y1282" s="99">
        <v>1</v>
      </c>
      <c r="Z1282" s="102">
        <f>IF(T1282="SOPORTE_TELEFÓNICO",'TARIFAS 2025'!$B$14,IF(V1282="PRINCIPAL",'TARIFAS 2025'!$B$11,IF(V1282="INTERMEDIA",'TARIFAS 2025'!$C$11,IF(V1282="LEJANA",'TARIFAS 2025'!$D$11))))</f>
        <v>31419</v>
      </c>
      <c r="AA1282" s="102">
        <f t="shared" si="21"/>
        <v>31419</v>
      </c>
    </row>
    <row r="1283" spans="1:27" x14ac:dyDescent="0.3">
      <c r="A1283" s="99" t="s">
        <v>71</v>
      </c>
      <c r="B1283" s="100" t="str">
        <f>VLOOKUP(A1283,'CENTROS DE COSTOS'!A:D,2,0)</f>
        <v>0036-0004</v>
      </c>
      <c r="C1283" s="100" t="str">
        <f>VLOOKUP(A1283,'CENTROS DE COSTOS'!A:D,3,0)</f>
        <v>Wompi Centro</v>
      </c>
      <c r="D1283" s="99">
        <v>11001</v>
      </c>
      <c r="E1283" s="99">
        <v>3132683</v>
      </c>
      <c r="F1283" s="99">
        <v>62963</v>
      </c>
      <c r="G1283" s="100" t="s">
        <v>33</v>
      </c>
      <c r="H1283" s="99" t="s">
        <v>618</v>
      </c>
      <c r="I1283" s="99" t="s">
        <v>71</v>
      </c>
      <c r="J1283" s="99" t="s">
        <v>6627</v>
      </c>
      <c r="K1283" s="100" t="s">
        <v>1170</v>
      </c>
      <c r="L1283" s="99" t="s">
        <v>8313</v>
      </c>
      <c r="M1283" s="101">
        <v>46003.586805555547</v>
      </c>
      <c r="N1283" s="101">
        <v>46008.574305555558</v>
      </c>
      <c r="O1283" s="100" t="s">
        <v>35</v>
      </c>
      <c r="P1283" s="100" t="s">
        <v>35</v>
      </c>
      <c r="Q1283" s="99" t="s">
        <v>1414</v>
      </c>
      <c r="R1283" s="99" t="s">
        <v>1415</v>
      </c>
      <c r="S1283" s="99" t="s">
        <v>10384</v>
      </c>
      <c r="T1283" s="99" t="s">
        <v>1172</v>
      </c>
      <c r="U1283" s="99">
        <v>40</v>
      </c>
      <c r="V1283" s="100" t="str">
        <f>VLOOKUP(D1283,TIPOLOGIA!A:F,5,0)</f>
        <v>PRINCIPAL</v>
      </c>
      <c r="W1283" s="100" t="str">
        <f>VLOOKUP(D1283,TIPOLOGIA!A:F,6,0)</f>
        <v>TERRESTRE</v>
      </c>
      <c r="X1283" s="99" t="s">
        <v>1359</v>
      </c>
      <c r="Y1283" s="99">
        <v>1</v>
      </c>
      <c r="Z1283" s="102">
        <f>IF(T1283="SOPORTE_TELEFÓNICO",'TARIFAS 2025'!$B$14,IF(V1283="PRINCIPAL",'TARIFAS 2025'!$B$11,IF(V1283="INTERMEDIA",'TARIFAS 2025'!$C$11,IF(V1283="LEJANA",'TARIFAS 2025'!$D$11))))</f>
        <v>31419</v>
      </c>
      <c r="AA1283" s="102">
        <f t="shared" si="21"/>
        <v>31419</v>
      </c>
    </row>
    <row r="1284" spans="1:27" x14ac:dyDescent="0.3">
      <c r="A1284" s="99" t="s">
        <v>71</v>
      </c>
      <c r="B1284" s="100" t="str">
        <f>VLOOKUP(A1284,'CENTROS DE COSTOS'!A:D,2,0)</f>
        <v>0036-0004</v>
      </c>
      <c r="C1284" s="100" t="str">
        <f>VLOOKUP(A1284,'CENTROS DE COSTOS'!A:D,3,0)</f>
        <v>Wompi Centro</v>
      </c>
      <c r="D1284" s="99">
        <v>11001</v>
      </c>
      <c r="E1284" s="99">
        <v>3144403</v>
      </c>
      <c r="F1284" s="99">
        <v>71064</v>
      </c>
      <c r="G1284" s="100" t="s">
        <v>33</v>
      </c>
      <c r="H1284" s="99" t="s">
        <v>618</v>
      </c>
      <c r="I1284" s="99" t="s">
        <v>71</v>
      </c>
      <c r="J1284" s="99" t="s">
        <v>1984</v>
      </c>
      <c r="K1284" s="100" t="s">
        <v>1170</v>
      </c>
      <c r="L1284" s="99" t="s">
        <v>8314</v>
      </c>
      <c r="M1284" s="101">
        <v>46007.525694444441</v>
      </c>
      <c r="N1284" s="101">
        <v>46008.574999999997</v>
      </c>
      <c r="O1284" s="100" t="s">
        <v>35</v>
      </c>
      <c r="P1284" s="100" t="s">
        <v>35</v>
      </c>
      <c r="Q1284" s="99" t="s">
        <v>1414</v>
      </c>
      <c r="R1284" s="99" t="s">
        <v>1415</v>
      </c>
      <c r="S1284" s="99" t="s">
        <v>10385</v>
      </c>
      <c r="T1284" s="99" t="s">
        <v>1172</v>
      </c>
      <c r="U1284" s="99">
        <v>32</v>
      </c>
      <c r="V1284" s="100" t="str">
        <f>VLOOKUP(D1284,TIPOLOGIA!A:F,5,0)</f>
        <v>PRINCIPAL</v>
      </c>
      <c r="W1284" s="100" t="str">
        <f>VLOOKUP(D1284,TIPOLOGIA!A:F,6,0)</f>
        <v>TERRESTRE</v>
      </c>
      <c r="X1284" s="99" t="s">
        <v>1191</v>
      </c>
      <c r="Y1284" s="99">
        <v>1</v>
      </c>
      <c r="Z1284" s="102">
        <f>IF(T1284="SOPORTE_TELEFÓNICO",'TARIFAS 2025'!$B$14,IF(V1284="PRINCIPAL",'TARIFAS 2025'!$B$11,IF(V1284="INTERMEDIA",'TARIFAS 2025'!$C$11,IF(V1284="LEJANA",'TARIFAS 2025'!$D$11))))</f>
        <v>31419</v>
      </c>
      <c r="AA1284" s="102">
        <f t="shared" si="21"/>
        <v>31419</v>
      </c>
    </row>
    <row r="1285" spans="1:27" x14ac:dyDescent="0.3">
      <c r="A1285" s="99" t="s">
        <v>71</v>
      </c>
      <c r="B1285" s="100" t="str">
        <f>VLOOKUP(A1285,'CENTROS DE COSTOS'!A:D,2,0)</f>
        <v>0036-0004</v>
      </c>
      <c r="C1285" s="100" t="str">
        <f>VLOOKUP(A1285,'CENTROS DE COSTOS'!A:D,3,0)</f>
        <v>Wompi Centro</v>
      </c>
      <c r="D1285" s="99">
        <v>11001</v>
      </c>
      <c r="E1285" s="99">
        <v>3130578</v>
      </c>
      <c r="F1285" s="99">
        <v>63846</v>
      </c>
      <c r="G1285" s="100" t="s">
        <v>33</v>
      </c>
      <c r="H1285" s="99" t="s">
        <v>618</v>
      </c>
      <c r="I1285" s="99" t="s">
        <v>71</v>
      </c>
      <c r="J1285" s="99" t="s">
        <v>6628</v>
      </c>
      <c r="K1285" s="100" t="s">
        <v>1170</v>
      </c>
      <c r="L1285" s="99" t="s">
        <v>8315</v>
      </c>
      <c r="M1285" s="101">
        <v>46003.381249999999</v>
      </c>
      <c r="N1285" s="101">
        <v>46008.575694444437</v>
      </c>
      <c r="O1285" s="100" t="s">
        <v>35</v>
      </c>
      <c r="P1285" s="100" t="s">
        <v>35</v>
      </c>
      <c r="Q1285" s="99" t="s">
        <v>1414</v>
      </c>
      <c r="R1285" s="99" t="s">
        <v>1415</v>
      </c>
      <c r="S1285" s="99" t="s">
        <v>10386</v>
      </c>
      <c r="T1285" s="99" t="s">
        <v>1172</v>
      </c>
      <c r="U1285" s="99">
        <v>48</v>
      </c>
      <c r="V1285" s="100" t="str">
        <f>VLOOKUP(D1285,TIPOLOGIA!A:F,5,0)</f>
        <v>PRINCIPAL</v>
      </c>
      <c r="W1285" s="100" t="str">
        <f>VLOOKUP(D1285,TIPOLOGIA!A:F,6,0)</f>
        <v>TERRESTRE</v>
      </c>
      <c r="X1285" s="99" t="s">
        <v>1191</v>
      </c>
      <c r="Y1285" s="99">
        <v>1</v>
      </c>
      <c r="Z1285" s="102">
        <f>IF(T1285="SOPORTE_TELEFÓNICO",'TARIFAS 2025'!$B$14,IF(V1285="PRINCIPAL",'TARIFAS 2025'!$B$11,IF(V1285="INTERMEDIA",'TARIFAS 2025'!$C$11,IF(V1285="LEJANA",'TARIFAS 2025'!$D$11))))</f>
        <v>31419</v>
      </c>
      <c r="AA1285" s="102">
        <f t="shared" si="21"/>
        <v>31419</v>
      </c>
    </row>
    <row r="1286" spans="1:27" x14ac:dyDescent="0.3">
      <c r="A1286" s="99" t="s">
        <v>71</v>
      </c>
      <c r="B1286" s="100" t="str">
        <f>VLOOKUP(A1286,'CENTROS DE COSTOS'!A:D,2,0)</f>
        <v>0036-0004</v>
      </c>
      <c r="C1286" s="100" t="str">
        <f>VLOOKUP(A1286,'CENTROS DE COSTOS'!A:D,3,0)</f>
        <v>Wompi Centro</v>
      </c>
      <c r="D1286" s="99">
        <v>25754</v>
      </c>
      <c r="E1286" s="99">
        <v>3143698</v>
      </c>
      <c r="F1286" s="99">
        <v>52975</v>
      </c>
      <c r="G1286" s="100" t="s">
        <v>33</v>
      </c>
      <c r="H1286" s="99" t="s">
        <v>618</v>
      </c>
      <c r="I1286" s="99" t="s">
        <v>698</v>
      </c>
      <c r="J1286" s="99" t="s">
        <v>1865</v>
      </c>
      <c r="K1286" s="100" t="s">
        <v>1170</v>
      </c>
      <c r="L1286" s="99" t="s">
        <v>8316</v>
      </c>
      <c r="M1286" s="101">
        <v>46007.484027777777</v>
      </c>
      <c r="N1286" s="101">
        <v>46008.576388888891</v>
      </c>
      <c r="O1286" s="100" t="s">
        <v>35</v>
      </c>
      <c r="P1286" s="100" t="s">
        <v>35</v>
      </c>
      <c r="Q1286" s="99" t="s">
        <v>1414</v>
      </c>
      <c r="R1286" s="99" t="s">
        <v>1415</v>
      </c>
      <c r="S1286" s="99" t="s">
        <v>10387</v>
      </c>
      <c r="T1286" s="99" t="s">
        <v>1172</v>
      </c>
      <c r="U1286" s="99">
        <v>40</v>
      </c>
      <c r="V1286" s="100" t="str">
        <f>VLOOKUP(D1286,TIPOLOGIA!A:F,5,0)</f>
        <v>PRINCIPAL</v>
      </c>
      <c r="W1286" s="100" t="str">
        <f>VLOOKUP(D1286,TIPOLOGIA!A:F,6,0)</f>
        <v>TERRESTRE</v>
      </c>
      <c r="X1286" s="99" t="s">
        <v>1208</v>
      </c>
      <c r="Y1286" s="99">
        <v>1</v>
      </c>
      <c r="Z1286" s="102">
        <f>IF(T1286="SOPORTE_TELEFÓNICO",'TARIFAS 2025'!$B$14,IF(V1286="PRINCIPAL",'TARIFAS 2025'!$B$11,IF(V1286="INTERMEDIA",'TARIFAS 2025'!$C$11,IF(V1286="LEJANA",'TARIFAS 2025'!$D$11))))</f>
        <v>31419</v>
      </c>
      <c r="AA1286" s="102">
        <f t="shared" si="21"/>
        <v>31419</v>
      </c>
    </row>
    <row r="1287" spans="1:27" x14ac:dyDescent="0.3">
      <c r="A1287" s="99" t="s">
        <v>77</v>
      </c>
      <c r="B1287" s="100" t="str">
        <f>VLOOKUP(A1287,'CENTROS DE COSTOS'!A:D,2,0)</f>
        <v>0036-0003</v>
      </c>
      <c r="C1287" s="100" t="str">
        <f>VLOOKUP(A1287,'CENTROS DE COSTOS'!A:D,3,0)</f>
        <v>Wompi Suroccidente</v>
      </c>
      <c r="D1287" s="99">
        <v>76001</v>
      </c>
      <c r="E1287" s="99">
        <v>3138988</v>
      </c>
      <c r="F1287" s="99">
        <v>31929</v>
      </c>
      <c r="G1287" s="100" t="s">
        <v>33</v>
      </c>
      <c r="H1287" s="99" t="s">
        <v>1101</v>
      </c>
      <c r="I1287" s="99" t="s">
        <v>77</v>
      </c>
      <c r="J1287" s="99" t="s">
        <v>1804</v>
      </c>
      <c r="K1287" s="100" t="s">
        <v>1170</v>
      </c>
      <c r="L1287" s="99" t="s">
        <v>8317</v>
      </c>
      <c r="M1287" s="101">
        <v>46006.594444444447</v>
      </c>
      <c r="N1287" s="101">
        <v>46008.577777777777</v>
      </c>
      <c r="O1287" s="100" t="s">
        <v>35</v>
      </c>
      <c r="P1287" s="100" t="s">
        <v>35</v>
      </c>
      <c r="Q1287" s="99" t="s">
        <v>1414</v>
      </c>
      <c r="R1287" s="99" t="s">
        <v>1415</v>
      </c>
      <c r="S1287" s="99" t="s">
        <v>10388</v>
      </c>
      <c r="T1287" s="99" t="s">
        <v>1172</v>
      </c>
      <c r="U1287" s="99">
        <v>64</v>
      </c>
      <c r="V1287" s="100" t="str">
        <f>VLOOKUP(D1287,TIPOLOGIA!A:F,5,0)</f>
        <v>PRINCIPAL</v>
      </c>
      <c r="W1287" s="100" t="str">
        <f>VLOOKUP(D1287,TIPOLOGIA!A:F,6,0)</f>
        <v>TERRESTRE</v>
      </c>
      <c r="X1287" s="99" t="s">
        <v>1856</v>
      </c>
      <c r="Y1287" s="99">
        <v>1</v>
      </c>
      <c r="Z1287" s="102">
        <f>IF(T1287="SOPORTE_TELEFÓNICO",'TARIFAS 2025'!$B$14,IF(V1287="PRINCIPAL",'TARIFAS 2025'!$B$11,IF(V1287="INTERMEDIA",'TARIFAS 2025'!$C$11,IF(V1287="LEJANA",'TARIFAS 2025'!$D$11))))</f>
        <v>31419</v>
      </c>
      <c r="AA1287" s="102">
        <f t="shared" si="21"/>
        <v>31419</v>
      </c>
    </row>
    <row r="1288" spans="1:27" x14ac:dyDescent="0.3">
      <c r="A1288" s="99" t="s">
        <v>77</v>
      </c>
      <c r="B1288" s="100" t="str">
        <f>VLOOKUP(A1288,'CENTROS DE COSTOS'!A:D,2,0)</f>
        <v>0036-0003</v>
      </c>
      <c r="C1288" s="100" t="str">
        <f>VLOOKUP(A1288,'CENTROS DE COSTOS'!A:D,3,0)</f>
        <v>Wompi Suroccidente</v>
      </c>
      <c r="D1288" s="99">
        <v>76001</v>
      </c>
      <c r="E1288" s="99">
        <v>3143252</v>
      </c>
      <c r="F1288" s="99">
        <v>75792</v>
      </c>
      <c r="G1288" s="100" t="s">
        <v>33</v>
      </c>
      <c r="H1288" s="99" t="s">
        <v>1101</v>
      </c>
      <c r="I1288" s="99" t="s">
        <v>77</v>
      </c>
      <c r="J1288" s="99" t="s">
        <v>6629</v>
      </c>
      <c r="K1288" s="100" t="s">
        <v>1170</v>
      </c>
      <c r="L1288" s="99" t="s">
        <v>8318</v>
      </c>
      <c r="M1288" s="101">
        <v>46007.451388888891</v>
      </c>
      <c r="N1288" s="101">
        <v>46008.578472222223</v>
      </c>
      <c r="O1288" s="100" t="s">
        <v>35</v>
      </c>
      <c r="P1288" s="100" t="s">
        <v>35</v>
      </c>
      <c r="Q1288" s="99" t="s">
        <v>1414</v>
      </c>
      <c r="R1288" s="99" t="s">
        <v>1415</v>
      </c>
      <c r="S1288" s="99" t="s">
        <v>10389</v>
      </c>
      <c r="T1288" s="99" t="s">
        <v>1172</v>
      </c>
      <c r="U1288" s="99">
        <v>24</v>
      </c>
      <c r="V1288" s="100" t="str">
        <f>VLOOKUP(D1288,TIPOLOGIA!A:F,5,0)</f>
        <v>PRINCIPAL</v>
      </c>
      <c r="W1288" s="100" t="str">
        <f>VLOOKUP(D1288,TIPOLOGIA!A:F,6,0)</f>
        <v>TERRESTRE</v>
      </c>
      <c r="X1288" s="99" t="s">
        <v>1221</v>
      </c>
      <c r="Y1288" s="99">
        <v>1</v>
      </c>
      <c r="Z1288" s="102">
        <f>IF(T1288="SOPORTE_TELEFÓNICO",'TARIFAS 2025'!$B$14,IF(V1288="PRINCIPAL",'TARIFAS 2025'!$B$11,IF(V1288="INTERMEDIA",'TARIFAS 2025'!$C$11,IF(V1288="LEJANA",'TARIFAS 2025'!$D$11))))</f>
        <v>31419</v>
      </c>
      <c r="AA1288" s="102">
        <f t="shared" si="21"/>
        <v>31419</v>
      </c>
    </row>
    <row r="1289" spans="1:27" x14ac:dyDescent="0.3">
      <c r="A1289" s="99" t="s">
        <v>71</v>
      </c>
      <c r="B1289" s="100" t="str">
        <f>VLOOKUP(A1289,'CENTROS DE COSTOS'!A:D,2,0)</f>
        <v>0036-0004</v>
      </c>
      <c r="C1289" s="100" t="str">
        <f>VLOOKUP(A1289,'CENTROS DE COSTOS'!A:D,3,0)</f>
        <v>Wompi Centro</v>
      </c>
      <c r="D1289" s="99">
        <v>11001</v>
      </c>
      <c r="E1289" s="99">
        <v>3143102</v>
      </c>
      <c r="F1289" s="99">
        <v>76881</v>
      </c>
      <c r="G1289" s="100" t="s">
        <v>33</v>
      </c>
      <c r="H1289" s="99" t="s">
        <v>618</v>
      </c>
      <c r="I1289" s="99" t="s">
        <v>71</v>
      </c>
      <c r="J1289" s="99" t="s">
        <v>6630</v>
      </c>
      <c r="K1289" s="100" t="s">
        <v>1170</v>
      </c>
      <c r="L1289" s="99" t="s">
        <v>8319</v>
      </c>
      <c r="M1289" s="101">
        <v>46007.427083333343</v>
      </c>
      <c r="N1289" s="101">
        <v>46008.57916666667</v>
      </c>
      <c r="O1289" s="100" t="s">
        <v>35</v>
      </c>
      <c r="P1289" s="100" t="s">
        <v>35</v>
      </c>
      <c r="Q1289" s="99" t="s">
        <v>1414</v>
      </c>
      <c r="R1289" s="99" t="s">
        <v>1415</v>
      </c>
      <c r="S1289" s="99" t="s">
        <v>10390</v>
      </c>
      <c r="T1289" s="99" t="s">
        <v>1172</v>
      </c>
      <c r="U1289" s="99">
        <v>24</v>
      </c>
      <c r="V1289" s="100" t="str">
        <f>VLOOKUP(D1289,TIPOLOGIA!A:F,5,0)</f>
        <v>PRINCIPAL</v>
      </c>
      <c r="W1289" s="100" t="str">
        <f>VLOOKUP(D1289,TIPOLOGIA!A:F,6,0)</f>
        <v>TERRESTRE</v>
      </c>
      <c r="X1289" s="99" t="s">
        <v>1478</v>
      </c>
      <c r="Y1289" s="99">
        <v>1</v>
      </c>
      <c r="Z1289" s="102">
        <f>IF(T1289="SOPORTE_TELEFÓNICO",'TARIFAS 2025'!$B$14,IF(V1289="PRINCIPAL",'TARIFAS 2025'!$B$11,IF(V1289="INTERMEDIA",'TARIFAS 2025'!$C$11,IF(V1289="LEJANA",'TARIFAS 2025'!$D$11))))</f>
        <v>31419</v>
      </c>
      <c r="AA1289" s="102">
        <f t="shared" si="21"/>
        <v>31419</v>
      </c>
    </row>
    <row r="1290" spans="1:27" x14ac:dyDescent="0.3">
      <c r="A1290" s="99" t="s">
        <v>71</v>
      </c>
      <c r="B1290" s="100" t="str">
        <f>VLOOKUP(A1290,'CENTROS DE COSTOS'!A:D,2,0)</f>
        <v>0036-0004</v>
      </c>
      <c r="C1290" s="100" t="str">
        <f>VLOOKUP(A1290,'CENTROS DE COSTOS'!A:D,3,0)</f>
        <v>Wompi Centro</v>
      </c>
      <c r="D1290" s="99">
        <v>11001</v>
      </c>
      <c r="E1290" s="99">
        <v>3133943</v>
      </c>
      <c r="F1290" s="99">
        <v>28830</v>
      </c>
      <c r="G1290" s="100" t="s">
        <v>33</v>
      </c>
      <c r="H1290" s="99" t="s">
        <v>618</v>
      </c>
      <c r="I1290" s="99" t="s">
        <v>71</v>
      </c>
      <c r="J1290" s="99" t="s">
        <v>6631</v>
      </c>
      <c r="K1290" s="100" t="s">
        <v>1170</v>
      </c>
      <c r="L1290" s="99" t="s">
        <v>8320</v>
      </c>
      <c r="M1290" s="101">
        <v>46006.333333333343</v>
      </c>
      <c r="N1290" s="101">
        <v>46008.580555555563</v>
      </c>
      <c r="O1290" s="100" t="s">
        <v>35</v>
      </c>
      <c r="P1290" s="100" t="s">
        <v>35</v>
      </c>
      <c r="Q1290" s="99" t="s">
        <v>1414</v>
      </c>
      <c r="R1290" s="99" t="s">
        <v>1415</v>
      </c>
      <c r="S1290" s="99" t="s">
        <v>10391</v>
      </c>
      <c r="T1290" s="99" t="s">
        <v>1172</v>
      </c>
      <c r="U1290" s="99">
        <v>40</v>
      </c>
      <c r="V1290" s="100" t="str">
        <f>VLOOKUP(D1290,TIPOLOGIA!A:F,5,0)</f>
        <v>PRINCIPAL</v>
      </c>
      <c r="W1290" s="100" t="str">
        <f>VLOOKUP(D1290,TIPOLOGIA!A:F,6,0)</f>
        <v>TERRESTRE</v>
      </c>
      <c r="X1290" s="99" t="s">
        <v>1202</v>
      </c>
      <c r="Y1290" s="99">
        <v>1</v>
      </c>
      <c r="Z1290" s="102">
        <f>IF(T1290="SOPORTE_TELEFÓNICO",'TARIFAS 2025'!$B$14,IF(V1290="PRINCIPAL",'TARIFAS 2025'!$B$11,IF(V1290="INTERMEDIA",'TARIFAS 2025'!$C$11,IF(V1290="LEJANA",'TARIFAS 2025'!$D$11))))</f>
        <v>31419</v>
      </c>
      <c r="AA1290" s="102">
        <f t="shared" si="21"/>
        <v>31419</v>
      </c>
    </row>
    <row r="1291" spans="1:27" x14ac:dyDescent="0.3">
      <c r="A1291" s="99" t="s">
        <v>77</v>
      </c>
      <c r="B1291" s="100" t="str">
        <f>VLOOKUP(A1291,'CENTROS DE COSTOS'!A:D,2,0)</f>
        <v>0036-0003</v>
      </c>
      <c r="C1291" s="100" t="str">
        <f>VLOOKUP(A1291,'CENTROS DE COSTOS'!A:D,3,0)</f>
        <v>Wompi Suroccidente</v>
      </c>
      <c r="D1291" s="99">
        <v>76001</v>
      </c>
      <c r="E1291" s="99">
        <v>3140726</v>
      </c>
      <c r="F1291" s="99">
        <v>75789</v>
      </c>
      <c r="G1291" s="100" t="s">
        <v>33</v>
      </c>
      <c r="H1291" s="99" t="s">
        <v>1101</v>
      </c>
      <c r="I1291" s="99" t="s">
        <v>77</v>
      </c>
      <c r="J1291" s="99" t="s">
        <v>3677</v>
      </c>
      <c r="K1291" s="100" t="s">
        <v>1170</v>
      </c>
      <c r="L1291" s="99" t="s">
        <v>8321</v>
      </c>
      <c r="M1291" s="101">
        <v>46007.333333333343</v>
      </c>
      <c r="N1291" s="101">
        <v>46008.592361111107</v>
      </c>
      <c r="O1291" s="100" t="s">
        <v>35</v>
      </c>
      <c r="P1291" s="100" t="s">
        <v>35</v>
      </c>
      <c r="Q1291" s="99" t="s">
        <v>1414</v>
      </c>
      <c r="R1291" s="99" t="s">
        <v>1415</v>
      </c>
      <c r="S1291" s="99" t="s">
        <v>10392</v>
      </c>
      <c r="T1291" s="99" t="s">
        <v>1172</v>
      </c>
      <c r="U1291" s="99">
        <v>32</v>
      </c>
      <c r="V1291" s="100" t="str">
        <f>VLOOKUP(D1291,TIPOLOGIA!A:F,5,0)</f>
        <v>PRINCIPAL</v>
      </c>
      <c r="W1291" s="100" t="str">
        <f>VLOOKUP(D1291,TIPOLOGIA!A:F,6,0)</f>
        <v>TERRESTRE</v>
      </c>
      <c r="X1291" s="99" t="s">
        <v>1260</v>
      </c>
      <c r="Y1291" s="99">
        <v>1</v>
      </c>
      <c r="Z1291" s="102">
        <f>IF(T1291="SOPORTE_TELEFÓNICO",'TARIFAS 2025'!$B$14,IF(V1291="PRINCIPAL",'TARIFAS 2025'!$B$11,IF(V1291="INTERMEDIA",'TARIFAS 2025'!$C$11,IF(V1291="LEJANA",'TARIFAS 2025'!$D$11))))</f>
        <v>31419</v>
      </c>
      <c r="AA1291" s="102">
        <f t="shared" si="21"/>
        <v>31419</v>
      </c>
    </row>
    <row r="1292" spans="1:27" x14ac:dyDescent="0.3">
      <c r="A1292" s="99" t="s">
        <v>92</v>
      </c>
      <c r="B1292" s="100" t="str">
        <f>VLOOKUP(A1292,'CENTROS DE COSTOS'!A:D,2,0)</f>
        <v>0036-0002</v>
      </c>
      <c r="C1292" s="100" t="str">
        <f>VLOOKUP(A1292,'CENTROS DE COSTOS'!A:D,3,0)</f>
        <v>Wompi Eje Cafetero</v>
      </c>
      <c r="D1292" s="99">
        <v>66001</v>
      </c>
      <c r="E1292" s="99">
        <v>3141071</v>
      </c>
      <c r="F1292" s="99">
        <v>52316</v>
      </c>
      <c r="G1292" s="100" t="s">
        <v>33</v>
      </c>
      <c r="H1292" s="99" t="s">
        <v>458</v>
      </c>
      <c r="I1292" s="99" t="s">
        <v>92</v>
      </c>
      <c r="J1292" s="99" t="s">
        <v>6632</v>
      </c>
      <c r="K1292" s="100" t="s">
        <v>1170</v>
      </c>
      <c r="L1292" s="99" t="s">
        <v>8322</v>
      </c>
      <c r="M1292" s="101">
        <v>46007.333333333343</v>
      </c>
      <c r="N1292" s="101">
        <v>46008.597916666673</v>
      </c>
      <c r="O1292" s="100" t="s">
        <v>35</v>
      </c>
      <c r="P1292" s="100" t="s">
        <v>35</v>
      </c>
      <c r="Q1292" s="99" t="s">
        <v>1414</v>
      </c>
      <c r="R1292" s="99" t="s">
        <v>1415</v>
      </c>
      <c r="S1292" s="99" t="s">
        <v>10393</v>
      </c>
      <c r="T1292" s="99" t="s">
        <v>1172</v>
      </c>
      <c r="U1292" s="99">
        <v>64</v>
      </c>
      <c r="V1292" s="100" t="str">
        <f>VLOOKUP(D1292,TIPOLOGIA!A:F,5,0)</f>
        <v>PRINCIPAL</v>
      </c>
      <c r="W1292" s="100" t="str">
        <f>VLOOKUP(D1292,TIPOLOGIA!A:F,6,0)</f>
        <v>TERRESTRE</v>
      </c>
      <c r="X1292" s="99" t="s">
        <v>1224</v>
      </c>
      <c r="Y1292" s="99">
        <v>1</v>
      </c>
      <c r="Z1292" s="102">
        <f>IF(T1292="SOPORTE_TELEFÓNICO",'TARIFAS 2025'!$B$14,IF(V1292="PRINCIPAL",'TARIFAS 2025'!$B$11,IF(V1292="INTERMEDIA",'TARIFAS 2025'!$C$11,IF(V1292="LEJANA",'TARIFAS 2025'!$D$11))))</f>
        <v>31419</v>
      </c>
      <c r="AA1292" s="102">
        <f t="shared" si="21"/>
        <v>31419</v>
      </c>
    </row>
    <row r="1293" spans="1:27" x14ac:dyDescent="0.3">
      <c r="A1293" s="99" t="s">
        <v>89</v>
      </c>
      <c r="B1293" s="100" t="str">
        <f>VLOOKUP(A1293,'CENTROS DE COSTOS'!A:D,2,0)</f>
        <v>0036-0001</v>
      </c>
      <c r="C1293" s="100" t="str">
        <f>VLOOKUP(A1293,'CENTROS DE COSTOS'!A:D,3,0)</f>
        <v>Wompi Costa</v>
      </c>
      <c r="D1293" s="99">
        <v>23001</v>
      </c>
      <c r="E1293" s="99">
        <v>3147665</v>
      </c>
      <c r="F1293" s="99">
        <v>49770</v>
      </c>
      <c r="G1293" s="100" t="s">
        <v>33</v>
      </c>
      <c r="H1293" s="99" t="s">
        <v>276</v>
      </c>
      <c r="I1293" s="99" t="s">
        <v>89</v>
      </c>
      <c r="J1293" s="99" t="s">
        <v>6633</v>
      </c>
      <c r="K1293" s="100" t="s">
        <v>1170</v>
      </c>
      <c r="L1293" s="99" t="s">
        <v>8323</v>
      </c>
      <c r="M1293" s="101">
        <v>46008.392361111109</v>
      </c>
      <c r="N1293" s="101">
        <v>46008.599305555559</v>
      </c>
      <c r="O1293" s="100" t="s">
        <v>35</v>
      </c>
      <c r="P1293" s="100" t="s">
        <v>35</v>
      </c>
      <c r="Q1293" s="99" t="s">
        <v>1414</v>
      </c>
      <c r="R1293" s="99" t="s">
        <v>1415</v>
      </c>
      <c r="S1293" s="99" t="s">
        <v>10394</v>
      </c>
      <c r="T1293" s="99" t="s">
        <v>1172</v>
      </c>
      <c r="U1293" s="99">
        <v>48</v>
      </c>
      <c r="V1293" s="100" t="str">
        <f>VLOOKUP(D1293,TIPOLOGIA!A:F,5,0)</f>
        <v>PRINCIPAL</v>
      </c>
      <c r="W1293" s="100" t="str">
        <f>VLOOKUP(D1293,TIPOLOGIA!A:F,6,0)</f>
        <v>TERRESTRE</v>
      </c>
      <c r="X1293" s="99" t="s">
        <v>1226</v>
      </c>
      <c r="Y1293" s="99">
        <v>1</v>
      </c>
      <c r="Z1293" s="102">
        <f>IF(T1293="SOPORTE_TELEFÓNICO",'TARIFAS 2025'!$B$14,IF(V1293="PRINCIPAL",'TARIFAS 2025'!$B$11,IF(V1293="INTERMEDIA",'TARIFAS 2025'!$C$11,IF(V1293="LEJANA",'TARIFAS 2025'!$D$11))))</f>
        <v>31419</v>
      </c>
      <c r="AA1293" s="102">
        <f t="shared" si="21"/>
        <v>31419</v>
      </c>
    </row>
    <row r="1294" spans="1:27" x14ac:dyDescent="0.3">
      <c r="A1294" s="99" t="s">
        <v>71</v>
      </c>
      <c r="B1294" s="100" t="str">
        <f>VLOOKUP(A1294,'CENTROS DE COSTOS'!A:D,2,0)</f>
        <v>0036-0004</v>
      </c>
      <c r="C1294" s="100" t="str">
        <f>VLOOKUP(A1294,'CENTROS DE COSTOS'!A:D,3,0)</f>
        <v>Wompi Centro</v>
      </c>
      <c r="D1294" s="99">
        <v>25580</v>
      </c>
      <c r="E1294" s="99">
        <v>3117647</v>
      </c>
      <c r="F1294" s="99">
        <v>73761</v>
      </c>
      <c r="G1294" s="100" t="s">
        <v>33</v>
      </c>
      <c r="H1294" s="99" t="s">
        <v>618</v>
      </c>
      <c r="I1294" s="99" t="s">
        <v>687</v>
      </c>
      <c r="J1294" s="99" t="s">
        <v>6634</v>
      </c>
      <c r="K1294" s="100" t="s">
        <v>1170</v>
      </c>
      <c r="L1294" s="99" t="s">
        <v>8324</v>
      </c>
      <c r="M1294" s="101">
        <v>46000.652777777781</v>
      </c>
      <c r="N1294" s="101">
        <v>46008.616666666669</v>
      </c>
      <c r="O1294" s="100" t="s">
        <v>35</v>
      </c>
      <c r="P1294" s="100" t="s">
        <v>35</v>
      </c>
      <c r="Q1294" s="99" t="s">
        <v>1414</v>
      </c>
      <c r="R1294" s="99" t="s">
        <v>1415</v>
      </c>
      <c r="S1294" s="99" t="s">
        <v>10395</v>
      </c>
      <c r="T1294" s="99" t="s">
        <v>1416</v>
      </c>
      <c r="U1294" s="99">
        <v>8</v>
      </c>
      <c r="V1294" s="100" t="str">
        <f>VLOOKUP(D1294,TIPOLOGIA!A:F,5,0)</f>
        <v>LEJANA</v>
      </c>
      <c r="W1294" s="100" t="str">
        <f>VLOOKUP(D1294,TIPOLOGIA!A:F,6,0)</f>
        <v>TERRESTRE</v>
      </c>
      <c r="X1294" s="99" t="s">
        <v>2257</v>
      </c>
      <c r="Y1294" s="99">
        <v>1</v>
      </c>
      <c r="Z1294" s="102">
        <f>IF(T1294="SOPORTE_TELEFÓNICO",'TARIFAS 2025'!$B$14,IF(V1294="PRINCIPAL",'TARIFAS 2025'!$B$11,IF(V1294="INTERMEDIA",'TARIFAS 2025'!$C$11,IF(V1294="LEJANA",'TARIFAS 2025'!$D$11))))</f>
        <v>40250</v>
      </c>
      <c r="AA1294" s="102">
        <f t="shared" si="21"/>
        <v>40250</v>
      </c>
    </row>
    <row r="1295" spans="1:27" x14ac:dyDescent="0.3">
      <c r="A1295" s="99" t="s">
        <v>74</v>
      </c>
      <c r="B1295" s="100" t="str">
        <f>VLOOKUP(A1295,'CENTROS DE COSTOS'!A:D,2,0)</f>
        <v>0036-0007</v>
      </c>
      <c r="C1295" s="100" t="str">
        <f>VLOOKUP(A1295,'CENTROS DE COSTOS'!A:D,3,0)</f>
        <v>Wompi Santander</v>
      </c>
      <c r="D1295" s="99">
        <v>68001</v>
      </c>
      <c r="E1295" s="99">
        <v>3146860</v>
      </c>
      <c r="F1295" s="99">
        <v>66429</v>
      </c>
      <c r="G1295" s="100" t="s">
        <v>33</v>
      </c>
      <c r="H1295" s="99" t="s">
        <v>963</v>
      </c>
      <c r="I1295" s="99" t="s">
        <v>74</v>
      </c>
      <c r="J1295" s="99" t="s">
        <v>1463</v>
      </c>
      <c r="K1295" s="100" t="s">
        <v>1170</v>
      </c>
      <c r="L1295" s="99" t="s">
        <v>8325</v>
      </c>
      <c r="M1295" s="101">
        <v>46008.347916666673</v>
      </c>
      <c r="N1295" s="101">
        <v>46008.62222222222</v>
      </c>
      <c r="O1295" s="100" t="s">
        <v>35</v>
      </c>
      <c r="P1295" s="100" t="s">
        <v>35</v>
      </c>
      <c r="Q1295" s="99" t="s">
        <v>1414</v>
      </c>
      <c r="R1295" s="99" t="s">
        <v>1415</v>
      </c>
      <c r="S1295" s="99" t="s">
        <v>10396</v>
      </c>
      <c r="T1295" s="99" t="s">
        <v>1172</v>
      </c>
      <c r="U1295" s="99">
        <v>48</v>
      </c>
      <c r="V1295" s="100" t="str">
        <f>VLOOKUP(D1295,TIPOLOGIA!A:F,5,0)</f>
        <v>PRINCIPAL</v>
      </c>
      <c r="W1295" s="100" t="str">
        <f>VLOOKUP(D1295,TIPOLOGIA!A:F,6,0)</f>
        <v>TERRESTRE</v>
      </c>
      <c r="X1295" s="99" t="s">
        <v>1336</v>
      </c>
      <c r="Y1295" s="99">
        <v>1</v>
      </c>
      <c r="Z1295" s="102">
        <f>IF(T1295="SOPORTE_TELEFÓNICO",'TARIFAS 2025'!$B$14,IF(V1295="PRINCIPAL",'TARIFAS 2025'!$B$11,IF(V1295="INTERMEDIA",'TARIFAS 2025'!$C$11,IF(V1295="LEJANA",'TARIFAS 2025'!$D$11))))</f>
        <v>31419</v>
      </c>
      <c r="AA1295" s="102">
        <f t="shared" si="21"/>
        <v>31419</v>
      </c>
    </row>
    <row r="1296" spans="1:27" x14ac:dyDescent="0.3">
      <c r="A1296" s="99" t="s">
        <v>77</v>
      </c>
      <c r="B1296" s="100" t="str">
        <f>VLOOKUP(A1296,'CENTROS DE COSTOS'!A:D,2,0)</f>
        <v>0036-0003</v>
      </c>
      <c r="C1296" s="100" t="str">
        <f>VLOOKUP(A1296,'CENTROS DE COSTOS'!A:D,3,0)</f>
        <v>Wompi Suroccidente</v>
      </c>
      <c r="D1296" s="99">
        <v>76001</v>
      </c>
      <c r="E1296" s="99">
        <v>3144124</v>
      </c>
      <c r="F1296" s="99">
        <v>79987</v>
      </c>
      <c r="G1296" s="100" t="s">
        <v>33</v>
      </c>
      <c r="H1296" s="99" t="s">
        <v>1101</v>
      </c>
      <c r="I1296" s="99" t="s">
        <v>77</v>
      </c>
      <c r="J1296" s="99" t="s">
        <v>6635</v>
      </c>
      <c r="K1296" s="100" t="s">
        <v>1170</v>
      </c>
      <c r="L1296" s="99" t="s">
        <v>8326</v>
      </c>
      <c r="M1296" s="101">
        <v>46007.50277777778</v>
      </c>
      <c r="N1296" s="101">
        <v>46008.623611111107</v>
      </c>
      <c r="O1296" s="100" t="s">
        <v>35</v>
      </c>
      <c r="P1296" s="100" t="s">
        <v>35</v>
      </c>
      <c r="Q1296" s="99" t="s">
        <v>1424</v>
      </c>
      <c r="R1296" s="99" t="s">
        <v>1425</v>
      </c>
      <c r="S1296" s="99" t="s">
        <v>10397</v>
      </c>
      <c r="T1296" s="99" t="s">
        <v>1172</v>
      </c>
      <c r="U1296" s="99"/>
      <c r="V1296" s="100" t="str">
        <f>VLOOKUP(D1296,TIPOLOGIA!A:F,5,0)</f>
        <v>PRINCIPAL</v>
      </c>
      <c r="W1296" s="100" t="str">
        <f>VLOOKUP(D1296,TIPOLOGIA!A:F,6,0)</f>
        <v>TERRESTRE</v>
      </c>
      <c r="X1296" s="99" t="s">
        <v>1221</v>
      </c>
      <c r="Y1296" s="99">
        <v>1</v>
      </c>
      <c r="Z1296" s="102">
        <f>IF(T1296="SOPORTE_TELEFÓNICO",'TARIFAS 2025'!$B$14,IF(V1296="PRINCIPAL",'TARIFAS 2025'!$B$11,IF(V1296="INTERMEDIA",'TARIFAS 2025'!$C$11,IF(V1296="LEJANA",'TARIFAS 2025'!$D$11))))</f>
        <v>31419</v>
      </c>
      <c r="AA1296" s="102">
        <f t="shared" si="21"/>
        <v>31419</v>
      </c>
    </row>
    <row r="1297" spans="1:27" x14ac:dyDescent="0.3">
      <c r="A1297" s="99" t="s">
        <v>90</v>
      </c>
      <c r="B1297" s="100" t="str">
        <f>VLOOKUP(A1297,'CENTROS DE COSTOS'!A:D,2,0)</f>
        <v>0036-0006</v>
      </c>
      <c r="C1297" s="100" t="str">
        <f>VLOOKUP(A1297,'CENTROS DE COSTOS'!A:D,3,0)</f>
        <v>Wompi Oriente</v>
      </c>
      <c r="D1297" s="99">
        <v>41001</v>
      </c>
      <c r="E1297" s="99">
        <v>3128920</v>
      </c>
      <c r="F1297" s="99">
        <v>80172</v>
      </c>
      <c r="G1297" s="100" t="s">
        <v>33</v>
      </c>
      <c r="H1297" s="99" t="s">
        <v>740</v>
      </c>
      <c r="I1297" s="99" t="s">
        <v>90</v>
      </c>
      <c r="J1297" s="99" t="s">
        <v>6636</v>
      </c>
      <c r="K1297" s="100" t="s">
        <v>1170</v>
      </c>
      <c r="L1297" s="99" t="s">
        <v>8327</v>
      </c>
      <c r="M1297" s="101">
        <v>46002.651388888888</v>
      </c>
      <c r="N1297" s="101">
        <v>46008.624305555553</v>
      </c>
      <c r="O1297" s="100" t="s">
        <v>35</v>
      </c>
      <c r="P1297" s="100" t="s">
        <v>35</v>
      </c>
      <c r="Q1297" s="99" t="s">
        <v>1414</v>
      </c>
      <c r="R1297" s="99" t="s">
        <v>1415</v>
      </c>
      <c r="S1297" s="99" t="s">
        <v>10398</v>
      </c>
      <c r="T1297" s="99" t="s">
        <v>1172</v>
      </c>
      <c r="U1297" s="99">
        <v>8</v>
      </c>
      <c r="V1297" s="100" t="str">
        <f>VLOOKUP(D1297,TIPOLOGIA!A:F,5,0)</f>
        <v>PRINCIPAL</v>
      </c>
      <c r="W1297" s="100" t="str">
        <f>VLOOKUP(D1297,TIPOLOGIA!A:F,6,0)</f>
        <v>TERRESTRE</v>
      </c>
      <c r="X1297" s="99" t="s">
        <v>1214</v>
      </c>
      <c r="Y1297" s="99">
        <v>1</v>
      </c>
      <c r="Z1297" s="102">
        <f>IF(T1297="SOPORTE_TELEFÓNICO",'TARIFAS 2025'!$B$14,IF(V1297="PRINCIPAL",'TARIFAS 2025'!$B$11,IF(V1297="INTERMEDIA",'TARIFAS 2025'!$C$11,IF(V1297="LEJANA",'TARIFAS 2025'!$D$11))))</f>
        <v>31419</v>
      </c>
      <c r="AA1297" s="102">
        <f t="shared" si="21"/>
        <v>31419</v>
      </c>
    </row>
    <row r="1298" spans="1:27" x14ac:dyDescent="0.3">
      <c r="A1298" s="99" t="s">
        <v>92</v>
      </c>
      <c r="B1298" s="100" t="str">
        <f>VLOOKUP(A1298,'CENTROS DE COSTOS'!A:D,2,0)</f>
        <v>0036-0002</v>
      </c>
      <c r="C1298" s="100" t="str">
        <f>VLOOKUP(A1298,'CENTROS DE COSTOS'!A:D,3,0)</f>
        <v>Wompi Eje Cafetero</v>
      </c>
      <c r="D1298" s="99">
        <v>66687</v>
      </c>
      <c r="E1298" s="99">
        <v>3102320</v>
      </c>
      <c r="F1298" s="99">
        <v>30178</v>
      </c>
      <c r="G1298" s="100" t="s">
        <v>33</v>
      </c>
      <c r="H1298" s="99" t="s">
        <v>458</v>
      </c>
      <c r="I1298" s="99" t="s">
        <v>960</v>
      </c>
      <c r="J1298" s="99" t="s">
        <v>6637</v>
      </c>
      <c r="K1298" s="100" t="s">
        <v>1170</v>
      </c>
      <c r="L1298" s="99" t="s">
        <v>8328</v>
      </c>
      <c r="M1298" s="101">
        <v>45995.44027777778</v>
      </c>
      <c r="N1298" s="101">
        <v>46008.62777777778</v>
      </c>
      <c r="O1298" s="100" t="s">
        <v>35</v>
      </c>
      <c r="P1298" s="100" t="s">
        <v>35</v>
      </c>
      <c r="Q1298" s="99" t="s">
        <v>1414</v>
      </c>
      <c r="R1298" s="99" t="s">
        <v>1415</v>
      </c>
      <c r="S1298" s="99" t="s">
        <v>10399</v>
      </c>
      <c r="T1298" s="99" t="s">
        <v>1416</v>
      </c>
      <c r="U1298" s="99">
        <v>48</v>
      </c>
      <c r="V1298" s="100" t="str">
        <f>VLOOKUP(D1298,TIPOLOGIA!A:F,5,0)</f>
        <v>INTERMEDIA</v>
      </c>
      <c r="W1298" s="100" t="str">
        <f>VLOOKUP(D1298,TIPOLOGIA!A:F,6,0)</f>
        <v>TERRESTRE</v>
      </c>
      <c r="X1298" s="99" t="s">
        <v>1464</v>
      </c>
      <c r="Y1298" s="99">
        <v>1</v>
      </c>
      <c r="Z1298" s="102">
        <f>IF(T1298="SOPORTE_TELEFÓNICO",'TARIFAS 2025'!$B$14,IF(V1298="PRINCIPAL",'TARIFAS 2025'!$B$11,IF(V1298="INTERMEDIA",'TARIFAS 2025'!$C$11,IF(V1298="LEJANA",'TARIFAS 2025'!$D$11))))</f>
        <v>36351</v>
      </c>
      <c r="AA1298" s="102">
        <f t="shared" si="21"/>
        <v>36351</v>
      </c>
    </row>
    <row r="1299" spans="1:27" x14ac:dyDescent="0.3">
      <c r="A1299" s="99" t="s">
        <v>91</v>
      </c>
      <c r="B1299" s="100" t="str">
        <f>VLOOKUP(A1299,'CENTROS DE COSTOS'!A:D,2,0)</f>
        <v>0036-0003</v>
      </c>
      <c r="C1299" s="100" t="str">
        <f>VLOOKUP(A1299,'CENTROS DE COSTOS'!A:D,3,0)</f>
        <v>Wompi Suroccidente</v>
      </c>
      <c r="D1299" s="99">
        <v>52885</v>
      </c>
      <c r="E1299" s="99">
        <v>3129832</v>
      </c>
      <c r="F1299" s="99">
        <v>64902</v>
      </c>
      <c r="G1299" s="100" t="s">
        <v>33</v>
      </c>
      <c r="H1299" s="99" t="s">
        <v>133</v>
      </c>
      <c r="I1299" s="99" t="s">
        <v>890</v>
      </c>
      <c r="J1299" s="99" t="s">
        <v>3535</v>
      </c>
      <c r="K1299" s="100" t="s">
        <v>1170</v>
      </c>
      <c r="L1299" s="99" t="s">
        <v>8329</v>
      </c>
      <c r="M1299" s="101">
        <v>46003.333333333343</v>
      </c>
      <c r="N1299" s="101">
        <v>46008.628472222219</v>
      </c>
      <c r="O1299" s="100" t="s">
        <v>35</v>
      </c>
      <c r="P1299" s="100" t="s">
        <v>35</v>
      </c>
      <c r="Q1299" s="99" t="s">
        <v>1414</v>
      </c>
      <c r="R1299" s="99" t="s">
        <v>1415</v>
      </c>
      <c r="S1299" s="99" t="s">
        <v>10400</v>
      </c>
      <c r="T1299" s="99" t="s">
        <v>1416</v>
      </c>
      <c r="U1299" s="99">
        <v>56</v>
      </c>
      <c r="V1299" s="100" t="str">
        <f>VLOOKUP(D1299,TIPOLOGIA!A:F,5,0)</f>
        <v>INTERMEDIA</v>
      </c>
      <c r="W1299" s="100" t="str">
        <f>VLOOKUP(D1299,TIPOLOGIA!A:F,6,0)</f>
        <v>TERRESTRE</v>
      </c>
      <c r="X1299" s="99" t="s">
        <v>11196</v>
      </c>
      <c r="Y1299" s="99">
        <v>1</v>
      </c>
      <c r="Z1299" s="102">
        <f>IF(T1299="SOPORTE_TELEFÓNICO",'TARIFAS 2025'!$B$14,IF(V1299="PRINCIPAL",'TARIFAS 2025'!$B$11,IF(V1299="INTERMEDIA",'TARIFAS 2025'!$C$11,IF(V1299="LEJANA",'TARIFAS 2025'!$D$11))))</f>
        <v>36351</v>
      </c>
      <c r="AA1299" s="102">
        <f t="shared" si="21"/>
        <v>36351</v>
      </c>
    </row>
    <row r="1300" spans="1:27" x14ac:dyDescent="0.3">
      <c r="A1300" s="99" t="s">
        <v>71</v>
      </c>
      <c r="B1300" s="100" t="str">
        <f>VLOOKUP(A1300,'CENTROS DE COSTOS'!A:D,2,0)</f>
        <v>0036-0004</v>
      </c>
      <c r="C1300" s="100" t="str">
        <f>VLOOKUP(A1300,'CENTROS DE COSTOS'!A:D,3,0)</f>
        <v>Wompi Centro</v>
      </c>
      <c r="D1300" s="99">
        <v>11001</v>
      </c>
      <c r="E1300" s="99">
        <v>3145086</v>
      </c>
      <c r="F1300" s="99">
        <v>46193</v>
      </c>
      <c r="G1300" s="100" t="s">
        <v>33</v>
      </c>
      <c r="H1300" s="99" t="s">
        <v>618</v>
      </c>
      <c r="I1300" s="99" t="s">
        <v>71</v>
      </c>
      <c r="J1300" s="99" t="s">
        <v>6638</v>
      </c>
      <c r="K1300" s="100" t="s">
        <v>1170</v>
      </c>
      <c r="L1300" s="99" t="s">
        <v>8330</v>
      </c>
      <c r="M1300" s="101">
        <v>46007.62777777778</v>
      </c>
      <c r="N1300" s="101">
        <v>46008.629861111112</v>
      </c>
      <c r="O1300" s="100" t="s">
        <v>35</v>
      </c>
      <c r="P1300" s="100" t="s">
        <v>35</v>
      </c>
      <c r="Q1300" s="99" t="s">
        <v>1414</v>
      </c>
      <c r="R1300" s="99" t="s">
        <v>1415</v>
      </c>
      <c r="S1300" s="99" t="s">
        <v>10401</v>
      </c>
      <c r="T1300" s="99" t="s">
        <v>1172</v>
      </c>
      <c r="U1300" s="99">
        <v>48</v>
      </c>
      <c r="V1300" s="100" t="str">
        <f>VLOOKUP(D1300,TIPOLOGIA!A:F,5,0)</f>
        <v>PRINCIPAL</v>
      </c>
      <c r="W1300" s="100" t="str">
        <f>VLOOKUP(D1300,TIPOLOGIA!A:F,6,0)</f>
        <v>TERRESTRE</v>
      </c>
      <c r="X1300" s="99" t="s">
        <v>1857</v>
      </c>
      <c r="Y1300" s="99">
        <v>1</v>
      </c>
      <c r="Z1300" s="102">
        <f>IF(T1300="SOPORTE_TELEFÓNICO",'TARIFAS 2025'!$B$14,IF(V1300="PRINCIPAL",'TARIFAS 2025'!$B$11,IF(V1300="INTERMEDIA",'TARIFAS 2025'!$C$11,IF(V1300="LEJANA",'TARIFAS 2025'!$D$11))))</f>
        <v>31419</v>
      </c>
      <c r="AA1300" s="102">
        <f t="shared" si="21"/>
        <v>31419</v>
      </c>
    </row>
    <row r="1301" spans="1:27" x14ac:dyDescent="0.3">
      <c r="A1301" s="99" t="s">
        <v>97</v>
      </c>
      <c r="B1301" s="100" t="str">
        <f>VLOOKUP(A1301,'CENTROS DE COSTOS'!A:D,2,0)</f>
        <v>0036-0001</v>
      </c>
      <c r="C1301" s="100" t="str">
        <f>VLOOKUP(A1301,'CENTROS DE COSTOS'!A:D,3,0)</f>
        <v>Wompi Costa</v>
      </c>
      <c r="D1301" s="99">
        <v>20001</v>
      </c>
      <c r="E1301" s="99">
        <v>3146634</v>
      </c>
      <c r="F1301" s="99">
        <v>81451</v>
      </c>
      <c r="G1301" s="100" t="s">
        <v>33</v>
      </c>
      <c r="H1301" s="99" t="s">
        <v>536</v>
      </c>
      <c r="I1301" s="99" t="s">
        <v>97</v>
      </c>
      <c r="J1301" s="99" t="s">
        <v>1543</v>
      </c>
      <c r="K1301" s="100" t="s">
        <v>1170</v>
      </c>
      <c r="L1301" s="99" t="s">
        <v>8331</v>
      </c>
      <c r="M1301" s="101">
        <v>46008.333333333343</v>
      </c>
      <c r="N1301" s="101">
        <v>46008.631944444453</v>
      </c>
      <c r="O1301" s="100" t="s">
        <v>35</v>
      </c>
      <c r="P1301" s="100" t="s">
        <v>35</v>
      </c>
      <c r="Q1301" s="99" t="s">
        <v>1414</v>
      </c>
      <c r="R1301" s="99" t="s">
        <v>1415</v>
      </c>
      <c r="S1301" s="99" t="s">
        <v>10402</v>
      </c>
      <c r="T1301" s="99" t="s">
        <v>1172</v>
      </c>
      <c r="U1301" s="99">
        <v>8</v>
      </c>
      <c r="V1301" s="100" t="str">
        <f>VLOOKUP(D1301,TIPOLOGIA!A:F,5,0)</f>
        <v>PRINCIPAL</v>
      </c>
      <c r="W1301" s="100" t="str">
        <f>VLOOKUP(D1301,TIPOLOGIA!A:F,6,0)</f>
        <v>TERRESTRE</v>
      </c>
      <c r="X1301" s="99" t="s">
        <v>1204</v>
      </c>
      <c r="Y1301" s="99">
        <v>1</v>
      </c>
      <c r="Z1301" s="102">
        <f>IF(T1301="SOPORTE_TELEFÓNICO",'TARIFAS 2025'!$B$14,IF(V1301="PRINCIPAL",'TARIFAS 2025'!$B$11,IF(V1301="INTERMEDIA",'TARIFAS 2025'!$C$11,IF(V1301="LEJANA",'TARIFAS 2025'!$D$11))))</f>
        <v>31419</v>
      </c>
      <c r="AA1301" s="102">
        <f t="shared" si="21"/>
        <v>31419</v>
      </c>
    </row>
    <row r="1302" spans="1:27" x14ac:dyDescent="0.3">
      <c r="A1302" s="99" t="s">
        <v>71</v>
      </c>
      <c r="B1302" s="100" t="str">
        <f>VLOOKUP(A1302,'CENTROS DE COSTOS'!A:D,2,0)</f>
        <v>0036-0004</v>
      </c>
      <c r="C1302" s="100" t="str">
        <f>VLOOKUP(A1302,'CENTROS DE COSTOS'!A:D,3,0)</f>
        <v>Wompi Centro</v>
      </c>
      <c r="D1302" s="99">
        <v>11001</v>
      </c>
      <c r="E1302" s="99">
        <v>3141055</v>
      </c>
      <c r="F1302" s="99">
        <v>79750</v>
      </c>
      <c r="G1302" s="100" t="s">
        <v>33</v>
      </c>
      <c r="H1302" s="99" t="s">
        <v>618</v>
      </c>
      <c r="I1302" s="99" t="s">
        <v>71</v>
      </c>
      <c r="J1302" s="99" t="s">
        <v>6639</v>
      </c>
      <c r="K1302" s="100" t="s">
        <v>1170</v>
      </c>
      <c r="L1302" s="99" t="s">
        <v>8332</v>
      </c>
      <c r="M1302" s="101">
        <v>46007.333333333343</v>
      </c>
      <c r="N1302" s="101">
        <v>46008.636805555558</v>
      </c>
      <c r="O1302" s="100" t="s">
        <v>35</v>
      </c>
      <c r="P1302" s="100" t="s">
        <v>35</v>
      </c>
      <c r="Q1302" s="99" t="s">
        <v>1414</v>
      </c>
      <c r="R1302" s="99" t="s">
        <v>1415</v>
      </c>
      <c r="S1302" s="99" t="s">
        <v>10403</v>
      </c>
      <c r="T1302" s="99" t="s">
        <v>1172</v>
      </c>
      <c r="U1302" s="99">
        <v>16</v>
      </c>
      <c r="V1302" s="100" t="str">
        <f>VLOOKUP(D1302,TIPOLOGIA!A:F,5,0)</f>
        <v>PRINCIPAL</v>
      </c>
      <c r="W1302" s="100" t="str">
        <f>VLOOKUP(D1302,TIPOLOGIA!A:F,6,0)</f>
        <v>TERRESTRE</v>
      </c>
      <c r="X1302" s="99" t="s">
        <v>1478</v>
      </c>
      <c r="Y1302" s="99">
        <v>1</v>
      </c>
      <c r="Z1302" s="102">
        <f>IF(T1302="SOPORTE_TELEFÓNICO",'TARIFAS 2025'!$B$14,IF(V1302="PRINCIPAL",'TARIFAS 2025'!$B$11,IF(V1302="INTERMEDIA",'TARIFAS 2025'!$C$11,IF(V1302="LEJANA",'TARIFAS 2025'!$D$11))))</f>
        <v>31419</v>
      </c>
      <c r="AA1302" s="102">
        <f t="shared" si="21"/>
        <v>31419</v>
      </c>
    </row>
    <row r="1303" spans="1:27" x14ac:dyDescent="0.3">
      <c r="A1303" s="99" t="s">
        <v>89</v>
      </c>
      <c r="B1303" s="100" t="str">
        <f>VLOOKUP(A1303,'CENTROS DE COSTOS'!A:D,2,0)</f>
        <v>0036-0001</v>
      </c>
      <c r="C1303" s="100" t="str">
        <f>VLOOKUP(A1303,'CENTROS DE COSTOS'!A:D,3,0)</f>
        <v>Wompi Costa</v>
      </c>
      <c r="D1303" s="99">
        <v>5154</v>
      </c>
      <c r="E1303" s="99">
        <v>3115684</v>
      </c>
      <c r="F1303" s="99">
        <v>79761</v>
      </c>
      <c r="G1303" s="100" t="s">
        <v>33</v>
      </c>
      <c r="H1303" s="99" t="s">
        <v>120</v>
      </c>
      <c r="I1303" s="99" t="s">
        <v>167</v>
      </c>
      <c r="J1303" s="99" t="s">
        <v>6640</v>
      </c>
      <c r="K1303" s="100" t="s">
        <v>1170</v>
      </c>
      <c r="L1303" s="99" t="s">
        <v>8333</v>
      </c>
      <c r="M1303" s="101">
        <v>46000.487500000003</v>
      </c>
      <c r="N1303" s="101">
        <v>46008.640277777777</v>
      </c>
      <c r="O1303" s="100" t="s">
        <v>35</v>
      </c>
      <c r="P1303" s="100" t="s">
        <v>35</v>
      </c>
      <c r="Q1303" s="99" t="s">
        <v>1414</v>
      </c>
      <c r="R1303" s="99" t="s">
        <v>1415</v>
      </c>
      <c r="S1303" s="99" t="s">
        <v>10404</v>
      </c>
      <c r="T1303" s="99" t="s">
        <v>1416</v>
      </c>
      <c r="U1303" s="99">
        <v>16</v>
      </c>
      <c r="V1303" s="100" t="str">
        <f>VLOOKUP(D1303,TIPOLOGIA!A:F,5,0)</f>
        <v>INTERMEDIA</v>
      </c>
      <c r="W1303" s="100" t="str">
        <f>VLOOKUP(D1303,TIPOLOGIA!A:F,6,0)</f>
        <v>TERRESTRE</v>
      </c>
      <c r="X1303" s="99" t="s">
        <v>1464</v>
      </c>
      <c r="Y1303" s="99">
        <v>1</v>
      </c>
      <c r="Z1303" s="102">
        <f>IF(T1303="SOPORTE_TELEFÓNICO",'TARIFAS 2025'!$B$14,IF(V1303="PRINCIPAL",'TARIFAS 2025'!$B$11,IF(V1303="INTERMEDIA",'TARIFAS 2025'!$C$11,IF(V1303="LEJANA",'TARIFAS 2025'!$D$11))))</f>
        <v>36351</v>
      </c>
      <c r="AA1303" s="102">
        <f t="shared" si="21"/>
        <v>36351</v>
      </c>
    </row>
    <row r="1304" spans="1:27" x14ac:dyDescent="0.3">
      <c r="A1304" s="99" t="s">
        <v>91</v>
      </c>
      <c r="B1304" s="100" t="str">
        <f>VLOOKUP(A1304,'CENTROS DE COSTOS'!A:D,2,0)</f>
        <v>0036-0003</v>
      </c>
      <c r="C1304" s="100" t="str">
        <f>VLOOKUP(A1304,'CENTROS DE COSTOS'!A:D,3,0)</f>
        <v>Wompi Suroccidente</v>
      </c>
      <c r="D1304" s="99">
        <v>52110</v>
      </c>
      <c r="E1304" s="99">
        <v>3118657</v>
      </c>
      <c r="F1304" s="99">
        <v>34202</v>
      </c>
      <c r="G1304" s="100" t="s">
        <v>33</v>
      </c>
      <c r="H1304" s="99" t="s">
        <v>133</v>
      </c>
      <c r="I1304" s="99" t="s">
        <v>845</v>
      </c>
      <c r="J1304" s="99" t="s">
        <v>6641</v>
      </c>
      <c r="K1304" s="100" t="s">
        <v>1170</v>
      </c>
      <c r="L1304" s="99" t="s">
        <v>8334</v>
      </c>
      <c r="M1304" s="101">
        <v>46001.333333333343</v>
      </c>
      <c r="N1304" s="101">
        <v>46008.640972222223</v>
      </c>
      <c r="O1304" s="100" t="s">
        <v>35</v>
      </c>
      <c r="P1304" s="100" t="s">
        <v>35</v>
      </c>
      <c r="Q1304" s="99" t="s">
        <v>1414</v>
      </c>
      <c r="R1304" s="99" t="s">
        <v>1415</v>
      </c>
      <c r="S1304" s="99" t="s">
        <v>10405</v>
      </c>
      <c r="T1304" s="99" t="s">
        <v>1416</v>
      </c>
      <c r="U1304" s="99">
        <v>40</v>
      </c>
      <c r="V1304" s="100" t="str">
        <f>VLOOKUP(D1304,TIPOLOGIA!A:F,5,0)</f>
        <v>INTERMEDIA</v>
      </c>
      <c r="W1304" s="100" t="str">
        <f>VLOOKUP(D1304,TIPOLOGIA!A:F,6,0)</f>
        <v>TERRESTRE</v>
      </c>
      <c r="X1304" s="99" t="s">
        <v>1464</v>
      </c>
      <c r="Y1304" s="99">
        <v>1</v>
      </c>
      <c r="Z1304" s="102">
        <f>IF(T1304="SOPORTE_TELEFÓNICO",'TARIFAS 2025'!$B$14,IF(V1304="PRINCIPAL",'TARIFAS 2025'!$B$11,IF(V1304="INTERMEDIA",'TARIFAS 2025'!$C$11,IF(V1304="LEJANA",'TARIFAS 2025'!$D$11))))</f>
        <v>36351</v>
      </c>
      <c r="AA1304" s="102">
        <f t="shared" si="21"/>
        <v>36351</v>
      </c>
    </row>
    <row r="1305" spans="1:27" x14ac:dyDescent="0.3">
      <c r="A1305" s="99" t="s">
        <v>91</v>
      </c>
      <c r="B1305" s="100" t="str">
        <f>VLOOKUP(A1305,'CENTROS DE COSTOS'!A:D,2,0)</f>
        <v>0036-0003</v>
      </c>
      <c r="C1305" s="100" t="str">
        <f>VLOOKUP(A1305,'CENTROS DE COSTOS'!A:D,3,0)</f>
        <v>Wompi Suroccidente</v>
      </c>
      <c r="D1305" s="99">
        <v>52001</v>
      </c>
      <c r="E1305" s="99">
        <v>3148239</v>
      </c>
      <c r="F1305" s="99">
        <v>40639</v>
      </c>
      <c r="G1305" s="100" t="s">
        <v>33</v>
      </c>
      <c r="H1305" s="99" t="s">
        <v>133</v>
      </c>
      <c r="I1305" s="99" t="s">
        <v>91</v>
      </c>
      <c r="J1305" s="99" t="s">
        <v>6642</v>
      </c>
      <c r="K1305" s="100" t="s">
        <v>1170</v>
      </c>
      <c r="L1305" s="99" t="s">
        <v>8335</v>
      </c>
      <c r="M1305" s="101">
        <v>46008.415972222218</v>
      </c>
      <c r="N1305" s="101">
        <v>46008.640972222223</v>
      </c>
      <c r="O1305" s="100" t="s">
        <v>35</v>
      </c>
      <c r="P1305" s="100" t="s">
        <v>35</v>
      </c>
      <c r="Q1305" s="99" t="s">
        <v>1414</v>
      </c>
      <c r="R1305" s="99" t="s">
        <v>1415</v>
      </c>
      <c r="S1305" s="99" t="s">
        <v>10406</v>
      </c>
      <c r="T1305" s="99" t="s">
        <v>1172</v>
      </c>
      <c r="U1305" s="99">
        <v>64</v>
      </c>
      <c r="V1305" s="100" t="str">
        <f>VLOOKUP(D1305,TIPOLOGIA!A:F,5,0)</f>
        <v>PRINCIPAL</v>
      </c>
      <c r="W1305" s="100" t="str">
        <f>VLOOKUP(D1305,TIPOLOGIA!A:F,6,0)</f>
        <v>TERRESTRE</v>
      </c>
      <c r="X1305" s="99" t="s">
        <v>1195</v>
      </c>
      <c r="Y1305" s="99">
        <v>1</v>
      </c>
      <c r="Z1305" s="102">
        <f>IF(T1305="SOPORTE_TELEFÓNICO",'TARIFAS 2025'!$B$14,IF(V1305="PRINCIPAL",'TARIFAS 2025'!$B$11,IF(V1305="INTERMEDIA",'TARIFAS 2025'!$C$11,IF(V1305="LEJANA",'TARIFAS 2025'!$D$11))))</f>
        <v>31419</v>
      </c>
      <c r="AA1305" s="102">
        <f t="shared" si="21"/>
        <v>31419</v>
      </c>
    </row>
    <row r="1306" spans="1:27" x14ac:dyDescent="0.3">
      <c r="A1306" s="99" t="s">
        <v>95</v>
      </c>
      <c r="B1306" s="100" t="str">
        <f>VLOOKUP(A1306,'CENTROS DE COSTOS'!A:D,2,0)</f>
        <v>0036-0001</v>
      </c>
      <c r="C1306" s="100" t="str">
        <f>VLOOKUP(A1306,'CENTROS DE COSTOS'!A:D,3,0)</f>
        <v>Wompi Costa</v>
      </c>
      <c r="D1306" s="99">
        <v>70001</v>
      </c>
      <c r="E1306" s="99">
        <v>3131354</v>
      </c>
      <c r="F1306" s="99">
        <v>47054</v>
      </c>
      <c r="G1306" s="100" t="s">
        <v>33</v>
      </c>
      <c r="H1306" s="99" t="s">
        <v>504</v>
      </c>
      <c r="I1306" s="99" t="s">
        <v>95</v>
      </c>
      <c r="J1306" s="99" t="s">
        <v>1426</v>
      </c>
      <c r="K1306" s="100" t="s">
        <v>1170</v>
      </c>
      <c r="L1306" s="99" t="s">
        <v>8336</v>
      </c>
      <c r="M1306" s="101">
        <v>46003.434027777781</v>
      </c>
      <c r="N1306" s="101">
        <v>46008.64166666667</v>
      </c>
      <c r="O1306" s="100" t="s">
        <v>35</v>
      </c>
      <c r="P1306" s="100" t="s">
        <v>35</v>
      </c>
      <c r="Q1306" s="99" t="s">
        <v>1414</v>
      </c>
      <c r="R1306" s="99" t="s">
        <v>1415</v>
      </c>
      <c r="S1306" s="99" t="s">
        <v>10407</v>
      </c>
      <c r="T1306" s="99" t="s">
        <v>1172</v>
      </c>
      <c r="U1306" s="99">
        <v>24</v>
      </c>
      <c r="V1306" s="100" t="str">
        <f>VLOOKUP(D1306,TIPOLOGIA!A:F,5,0)</f>
        <v>PRINCIPAL</v>
      </c>
      <c r="W1306" s="100" t="str">
        <f>VLOOKUP(D1306,TIPOLOGIA!A:F,6,0)</f>
        <v>TERRESTRE</v>
      </c>
      <c r="X1306" s="99" t="s">
        <v>1311</v>
      </c>
      <c r="Y1306" s="99">
        <v>1</v>
      </c>
      <c r="Z1306" s="102">
        <f>IF(T1306="SOPORTE_TELEFÓNICO",'TARIFAS 2025'!$B$14,IF(V1306="PRINCIPAL",'TARIFAS 2025'!$B$11,IF(V1306="INTERMEDIA",'TARIFAS 2025'!$C$11,IF(V1306="LEJANA",'TARIFAS 2025'!$D$11))))</f>
        <v>31419</v>
      </c>
      <c r="AA1306" s="102">
        <f t="shared" si="21"/>
        <v>31419</v>
      </c>
    </row>
    <row r="1307" spans="1:27" x14ac:dyDescent="0.3">
      <c r="A1307" s="99" t="s">
        <v>74</v>
      </c>
      <c r="B1307" s="100" t="str">
        <f>VLOOKUP(A1307,'CENTROS DE COSTOS'!A:D,2,0)</f>
        <v>0036-0007</v>
      </c>
      <c r="C1307" s="100" t="str">
        <f>VLOOKUP(A1307,'CENTROS DE COSTOS'!A:D,3,0)</f>
        <v>Wompi Santander</v>
      </c>
      <c r="D1307" s="99">
        <v>68162</v>
      </c>
      <c r="E1307" s="99">
        <v>3129635</v>
      </c>
      <c r="F1307" s="99">
        <v>41568</v>
      </c>
      <c r="G1307" s="100" t="s">
        <v>33</v>
      </c>
      <c r="H1307" s="99" t="s">
        <v>963</v>
      </c>
      <c r="I1307" s="99" t="s">
        <v>972</v>
      </c>
      <c r="J1307" s="99" t="s">
        <v>6643</v>
      </c>
      <c r="K1307" s="100" t="s">
        <v>1170</v>
      </c>
      <c r="L1307" s="99" t="s">
        <v>8337</v>
      </c>
      <c r="M1307" s="101">
        <v>46003.333333333343</v>
      </c>
      <c r="N1307" s="101">
        <v>46008.642361111109</v>
      </c>
      <c r="O1307" s="100" t="s">
        <v>35</v>
      </c>
      <c r="P1307" s="100" t="s">
        <v>35</v>
      </c>
      <c r="Q1307" s="99" t="s">
        <v>1414</v>
      </c>
      <c r="R1307" s="99" t="s">
        <v>1415</v>
      </c>
      <c r="S1307" s="99" t="s">
        <v>10408</v>
      </c>
      <c r="T1307" s="99" t="s">
        <v>1416</v>
      </c>
      <c r="U1307" s="99">
        <v>8</v>
      </c>
      <c r="V1307" s="100" t="str">
        <f>VLOOKUP(D1307,TIPOLOGIA!A:F,5,0)</f>
        <v>LEJANA</v>
      </c>
      <c r="W1307" s="100" t="str">
        <f>VLOOKUP(D1307,TIPOLOGIA!A:F,6,0)</f>
        <v>TERRESTRE</v>
      </c>
      <c r="X1307" s="99" t="s">
        <v>2255</v>
      </c>
      <c r="Y1307" s="99">
        <v>1</v>
      </c>
      <c r="Z1307" s="102">
        <f>IF(T1307="SOPORTE_TELEFÓNICO",'TARIFAS 2025'!$B$14,IF(V1307="PRINCIPAL",'TARIFAS 2025'!$B$11,IF(V1307="INTERMEDIA",'TARIFAS 2025'!$C$11,IF(V1307="LEJANA",'TARIFAS 2025'!$D$11))))</f>
        <v>40250</v>
      </c>
      <c r="AA1307" s="102">
        <f t="shared" si="21"/>
        <v>40250</v>
      </c>
    </row>
    <row r="1308" spans="1:27" x14ac:dyDescent="0.3">
      <c r="A1308" s="99" t="s">
        <v>90</v>
      </c>
      <c r="B1308" s="100" t="str">
        <f>VLOOKUP(A1308,'CENTROS DE COSTOS'!A:D,2,0)</f>
        <v>0036-0006</v>
      </c>
      <c r="C1308" s="100" t="str">
        <f>VLOOKUP(A1308,'CENTROS DE COSTOS'!A:D,3,0)</f>
        <v>Wompi Oriente</v>
      </c>
      <c r="D1308" s="99">
        <v>18256</v>
      </c>
      <c r="E1308" s="99">
        <v>3132797</v>
      </c>
      <c r="F1308" s="99">
        <v>72093</v>
      </c>
      <c r="G1308" s="100" t="s">
        <v>33</v>
      </c>
      <c r="H1308" s="99" t="s">
        <v>466</v>
      </c>
      <c r="I1308" s="99" t="s">
        <v>472</v>
      </c>
      <c r="J1308" s="99" t="s">
        <v>6644</v>
      </c>
      <c r="K1308" s="100" t="s">
        <v>1170</v>
      </c>
      <c r="L1308" s="99" t="s">
        <v>8338</v>
      </c>
      <c r="M1308" s="101">
        <v>46003.601388888892</v>
      </c>
      <c r="N1308" s="101">
        <v>46008.646527777782</v>
      </c>
      <c r="O1308" s="100" t="s">
        <v>35</v>
      </c>
      <c r="P1308" s="100" t="s">
        <v>35</v>
      </c>
      <c r="Q1308" s="99" t="s">
        <v>1414</v>
      </c>
      <c r="R1308" s="99" t="s">
        <v>1415</v>
      </c>
      <c r="S1308" s="99" t="s">
        <v>10409</v>
      </c>
      <c r="T1308" s="99" t="s">
        <v>1416</v>
      </c>
      <c r="U1308" s="99">
        <v>32</v>
      </c>
      <c r="V1308" s="100" t="str">
        <f>VLOOKUP(D1308,TIPOLOGIA!A:F,5,0)</f>
        <v>LEJANA</v>
      </c>
      <c r="W1308" s="100" t="str">
        <f>VLOOKUP(D1308,TIPOLOGIA!A:F,6,0)</f>
        <v>TERRESTRE</v>
      </c>
      <c r="X1308" s="99" t="s">
        <v>2257</v>
      </c>
      <c r="Y1308" s="99">
        <v>1</v>
      </c>
      <c r="Z1308" s="102">
        <f>IF(T1308="SOPORTE_TELEFÓNICO",'TARIFAS 2025'!$B$14,IF(V1308="PRINCIPAL",'TARIFAS 2025'!$B$11,IF(V1308="INTERMEDIA",'TARIFAS 2025'!$C$11,IF(V1308="LEJANA",'TARIFAS 2025'!$D$11))))</f>
        <v>40250</v>
      </c>
      <c r="AA1308" s="102">
        <f t="shared" si="21"/>
        <v>40250</v>
      </c>
    </row>
    <row r="1309" spans="1:27" x14ac:dyDescent="0.3">
      <c r="A1309" s="99" t="s">
        <v>96</v>
      </c>
      <c r="B1309" s="100" t="str">
        <f>VLOOKUP(A1309,'CENTROS DE COSTOS'!A:D,2,0)</f>
        <v>0036-0007</v>
      </c>
      <c r="C1309" s="100" t="str">
        <f>VLOOKUP(A1309,'CENTROS DE COSTOS'!A:D,3,0)</f>
        <v>Wompi Santander</v>
      </c>
      <c r="D1309" s="99">
        <v>15753</v>
      </c>
      <c r="E1309" s="99">
        <v>3133110</v>
      </c>
      <c r="F1309" s="99">
        <v>76915</v>
      </c>
      <c r="G1309" s="100" t="s">
        <v>33</v>
      </c>
      <c r="H1309" s="99" t="s">
        <v>322</v>
      </c>
      <c r="I1309" s="99" t="s">
        <v>409</v>
      </c>
      <c r="J1309" s="99" t="s">
        <v>1763</v>
      </c>
      <c r="K1309" s="100" t="s">
        <v>1170</v>
      </c>
      <c r="L1309" s="99" t="s">
        <v>8339</v>
      </c>
      <c r="M1309" s="101">
        <v>46003.607638888891</v>
      </c>
      <c r="N1309" s="101">
        <v>46008.648611111108</v>
      </c>
      <c r="O1309" s="100" t="s">
        <v>35</v>
      </c>
      <c r="P1309" s="100" t="s">
        <v>35</v>
      </c>
      <c r="Q1309" s="99" t="s">
        <v>1414</v>
      </c>
      <c r="R1309" s="99" t="s">
        <v>1415</v>
      </c>
      <c r="S1309" s="99" t="s">
        <v>10410</v>
      </c>
      <c r="T1309" s="99" t="s">
        <v>1416</v>
      </c>
      <c r="U1309" s="99">
        <v>24</v>
      </c>
      <c r="V1309" s="100" t="str">
        <f>VLOOKUP(D1309,TIPOLOGIA!A:F,5,0)</f>
        <v>LEJANA</v>
      </c>
      <c r="W1309" s="100" t="str">
        <f>VLOOKUP(D1309,TIPOLOGIA!A:F,6,0)</f>
        <v>TERRESTRE</v>
      </c>
      <c r="X1309" s="99" t="s">
        <v>1453</v>
      </c>
      <c r="Y1309" s="99">
        <v>1</v>
      </c>
      <c r="Z1309" s="102">
        <f>IF(T1309="SOPORTE_TELEFÓNICO",'TARIFAS 2025'!$B$14,IF(V1309="PRINCIPAL",'TARIFAS 2025'!$B$11,IF(V1309="INTERMEDIA",'TARIFAS 2025'!$C$11,IF(V1309="LEJANA",'TARIFAS 2025'!$D$11))))</f>
        <v>40250</v>
      </c>
      <c r="AA1309" s="102">
        <f t="shared" si="21"/>
        <v>40250</v>
      </c>
    </row>
    <row r="1310" spans="1:27" x14ac:dyDescent="0.3">
      <c r="A1310" s="99" t="s">
        <v>99</v>
      </c>
      <c r="B1310" s="100" t="str">
        <f>VLOOKUP(A1310,'CENTROS DE COSTOS'!A:D,2,0)</f>
        <v>0036-0006</v>
      </c>
      <c r="C1310" s="100" t="str">
        <f>VLOOKUP(A1310,'CENTROS DE COSTOS'!A:D,3,0)</f>
        <v>Wompi Oriente</v>
      </c>
      <c r="D1310" s="99">
        <v>85162</v>
      </c>
      <c r="E1310" s="99">
        <v>3134855</v>
      </c>
      <c r="F1310" s="99">
        <v>58965</v>
      </c>
      <c r="G1310" s="100" t="s">
        <v>33</v>
      </c>
      <c r="H1310" s="99" t="s">
        <v>481</v>
      </c>
      <c r="I1310" s="99" t="s">
        <v>487</v>
      </c>
      <c r="J1310" s="99" t="s">
        <v>6645</v>
      </c>
      <c r="K1310" s="100" t="s">
        <v>1170</v>
      </c>
      <c r="L1310" s="99" t="s">
        <v>8340</v>
      </c>
      <c r="M1310" s="101">
        <v>46006.333333333343</v>
      </c>
      <c r="N1310" s="101">
        <v>46008.65</v>
      </c>
      <c r="O1310" s="100" t="s">
        <v>35</v>
      </c>
      <c r="P1310" s="100" t="s">
        <v>35</v>
      </c>
      <c r="Q1310" s="99" t="s">
        <v>1414</v>
      </c>
      <c r="R1310" s="99" t="s">
        <v>1415</v>
      </c>
      <c r="S1310" s="99" t="s">
        <v>10411</v>
      </c>
      <c r="T1310" s="99" t="s">
        <v>1416</v>
      </c>
      <c r="U1310" s="99">
        <v>48</v>
      </c>
      <c r="V1310" s="100" t="str">
        <f>VLOOKUP(D1310,TIPOLOGIA!A:F,5,0)</f>
        <v>INTERMEDIA</v>
      </c>
      <c r="W1310" s="100" t="str">
        <f>VLOOKUP(D1310,TIPOLOGIA!A:F,6,0)</f>
        <v>TERRESTRE</v>
      </c>
      <c r="X1310" s="99" t="s">
        <v>2257</v>
      </c>
      <c r="Y1310" s="99">
        <v>1</v>
      </c>
      <c r="Z1310" s="102">
        <f>IF(T1310="SOPORTE_TELEFÓNICO",'TARIFAS 2025'!$B$14,IF(V1310="PRINCIPAL",'TARIFAS 2025'!$B$11,IF(V1310="INTERMEDIA",'TARIFAS 2025'!$C$11,IF(V1310="LEJANA",'TARIFAS 2025'!$D$11))))</f>
        <v>36351</v>
      </c>
      <c r="AA1310" s="102">
        <f t="shared" si="21"/>
        <v>36351</v>
      </c>
    </row>
    <row r="1311" spans="1:27" x14ac:dyDescent="0.3">
      <c r="A1311" s="99" t="s">
        <v>90</v>
      </c>
      <c r="B1311" s="100" t="str">
        <f>VLOOKUP(A1311,'CENTROS DE COSTOS'!A:D,2,0)</f>
        <v>0036-0006</v>
      </c>
      <c r="C1311" s="100" t="str">
        <f>VLOOKUP(A1311,'CENTROS DE COSTOS'!A:D,3,0)</f>
        <v>Wompi Oriente</v>
      </c>
      <c r="D1311" s="99">
        <v>18247</v>
      </c>
      <c r="E1311" s="99">
        <v>3134120</v>
      </c>
      <c r="F1311" s="99">
        <v>81763</v>
      </c>
      <c r="G1311" s="100" t="s">
        <v>33</v>
      </c>
      <c r="H1311" s="99" t="s">
        <v>466</v>
      </c>
      <c r="I1311" s="99" t="s">
        <v>471</v>
      </c>
      <c r="J1311" s="99" t="s">
        <v>6120</v>
      </c>
      <c r="K1311" s="100" t="s">
        <v>1170</v>
      </c>
      <c r="L1311" s="99" t="s">
        <v>8341</v>
      </c>
      <c r="M1311" s="101">
        <v>46006.333333333343</v>
      </c>
      <c r="N1311" s="101">
        <v>46008.652083333327</v>
      </c>
      <c r="O1311" s="100" t="s">
        <v>35</v>
      </c>
      <c r="P1311" s="100" t="s">
        <v>35</v>
      </c>
      <c r="Q1311" s="99" t="s">
        <v>1414</v>
      </c>
      <c r="R1311" s="99" t="s">
        <v>1415</v>
      </c>
      <c r="S1311" s="99" t="s">
        <v>10412</v>
      </c>
      <c r="T1311" s="99" t="s">
        <v>1416</v>
      </c>
      <c r="U1311" s="99">
        <v>8</v>
      </c>
      <c r="V1311" s="100" t="str">
        <f>VLOOKUP(D1311,TIPOLOGIA!A:F,5,0)</f>
        <v>LEJANA</v>
      </c>
      <c r="W1311" s="100" t="str">
        <f>VLOOKUP(D1311,TIPOLOGIA!A:F,6,0)</f>
        <v>TERRESTRE</v>
      </c>
      <c r="X1311" s="99" t="s">
        <v>1453</v>
      </c>
      <c r="Y1311" s="99">
        <v>1</v>
      </c>
      <c r="Z1311" s="102">
        <f>IF(T1311="SOPORTE_TELEFÓNICO",'TARIFAS 2025'!$B$14,IF(V1311="PRINCIPAL",'TARIFAS 2025'!$B$11,IF(V1311="INTERMEDIA",'TARIFAS 2025'!$C$11,IF(V1311="LEJANA",'TARIFAS 2025'!$D$11))))</f>
        <v>40250</v>
      </c>
      <c r="AA1311" s="102">
        <f t="shared" si="21"/>
        <v>40250</v>
      </c>
    </row>
    <row r="1312" spans="1:27" x14ac:dyDescent="0.3">
      <c r="A1312" s="99" t="s">
        <v>90</v>
      </c>
      <c r="B1312" s="100" t="str">
        <f>VLOOKUP(A1312,'CENTROS DE COSTOS'!A:D,2,0)</f>
        <v>0036-0006</v>
      </c>
      <c r="C1312" s="100" t="str">
        <f>VLOOKUP(A1312,'CENTROS DE COSTOS'!A:D,3,0)</f>
        <v>Wompi Oriente</v>
      </c>
      <c r="D1312" s="99">
        <v>41001</v>
      </c>
      <c r="E1312" s="99">
        <v>3131083</v>
      </c>
      <c r="F1312" s="99">
        <v>38927</v>
      </c>
      <c r="G1312" s="100" t="s">
        <v>33</v>
      </c>
      <c r="H1312" s="99" t="s">
        <v>740</v>
      </c>
      <c r="I1312" s="99" t="s">
        <v>90</v>
      </c>
      <c r="J1312" s="99" t="s">
        <v>6646</v>
      </c>
      <c r="K1312" s="100" t="s">
        <v>1170</v>
      </c>
      <c r="L1312" s="99" t="s">
        <v>8342</v>
      </c>
      <c r="M1312" s="101">
        <v>46003.420138888891</v>
      </c>
      <c r="N1312" s="101">
        <v>46008.652083333327</v>
      </c>
      <c r="O1312" s="100" t="s">
        <v>35</v>
      </c>
      <c r="P1312" s="100" t="s">
        <v>35</v>
      </c>
      <c r="Q1312" s="99" t="s">
        <v>1414</v>
      </c>
      <c r="R1312" s="99" t="s">
        <v>1415</v>
      </c>
      <c r="S1312" s="99" t="s">
        <v>10413</v>
      </c>
      <c r="T1312" s="99" t="s">
        <v>1172</v>
      </c>
      <c r="U1312" s="99">
        <v>16</v>
      </c>
      <c r="V1312" s="100" t="str">
        <f>VLOOKUP(D1312,TIPOLOGIA!A:F,5,0)</f>
        <v>PRINCIPAL</v>
      </c>
      <c r="W1312" s="100" t="str">
        <f>VLOOKUP(D1312,TIPOLOGIA!A:F,6,0)</f>
        <v>TERRESTRE</v>
      </c>
      <c r="X1312" s="99" t="s">
        <v>1214</v>
      </c>
      <c r="Y1312" s="99">
        <v>1</v>
      </c>
      <c r="Z1312" s="102">
        <f>IF(T1312="SOPORTE_TELEFÓNICO",'TARIFAS 2025'!$B$14,IF(V1312="PRINCIPAL",'TARIFAS 2025'!$B$11,IF(V1312="INTERMEDIA",'TARIFAS 2025'!$C$11,IF(V1312="LEJANA",'TARIFAS 2025'!$D$11))))</f>
        <v>31419</v>
      </c>
      <c r="AA1312" s="102">
        <f t="shared" si="21"/>
        <v>31419</v>
      </c>
    </row>
    <row r="1313" spans="1:27" x14ac:dyDescent="0.3">
      <c r="A1313" s="99" t="s">
        <v>74</v>
      </c>
      <c r="B1313" s="100" t="str">
        <f>VLOOKUP(A1313,'CENTROS DE COSTOS'!A:D,2,0)</f>
        <v>0036-0007</v>
      </c>
      <c r="C1313" s="100" t="str">
        <f>VLOOKUP(A1313,'CENTROS DE COSTOS'!A:D,3,0)</f>
        <v>Wompi Santander</v>
      </c>
      <c r="D1313" s="99">
        <v>68276</v>
      </c>
      <c r="E1313" s="99">
        <v>3146278</v>
      </c>
      <c r="F1313" s="99">
        <v>40162</v>
      </c>
      <c r="G1313" s="100" t="s">
        <v>33</v>
      </c>
      <c r="H1313" s="99" t="s">
        <v>963</v>
      </c>
      <c r="I1313" s="99" t="s">
        <v>987</v>
      </c>
      <c r="J1313" s="99" t="s">
        <v>3674</v>
      </c>
      <c r="K1313" s="100" t="s">
        <v>1170</v>
      </c>
      <c r="L1313" s="99" t="s">
        <v>8343</v>
      </c>
      <c r="M1313" s="101">
        <v>46008.333333333343</v>
      </c>
      <c r="N1313" s="101">
        <v>46008.654166666667</v>
      </c>
      <c r="O1313" s="100" t="s">
        <v>35</v>
      </c>
      <c r="P1313" s="100" t="s">
        <v>35</v>
      </c>
      <c r="Q1313" s="99" t="s">
        <v>1414</v>
      </c>
      <c r="R1313" s="99" t="s">
        <v>1415</v>
      </c>
      <c r="S1313" s="99" t="s">
        <v>10414</v>
      </c>
      <c r="T1313" s="99" t="s">
        <v>1172</v>
      </c>
      <c r="U1313" s="99">
        <v>64</v>
      </c>
      <c r="V1313" s="100" t="str">
        <f>VLOOKUP(D1313,TIPOLOGIA!A:F,5,0)</f>
        <v>PRINCIPAL</v>
      </c>
      <c r="W1313" s="100" t="str">
        <f>VLOOKUP(D1313,TIPOLOGIA!A:F,6,0)</f>
        <v>TERRESTRE</v>
      </c>
      <c r="X1313" s="99" t="s">
        <v>1192</v>
      </c>
      <c r="Y1313" s="99">
        <v>1</v>
      </c>
      <c r="Z1313" s="102">
        <f>IF(T1313="SOPORTE_TELEFÓNICO",'TARIFAS 2025'!$B$14,IF(V1313="PRINCIPAL",'TARIFAS 2025'!$B$11,IF(V1313="INTERMEDIA",'TARIFAS 2025'!$C$11,IF(V1313="LEJANA",'TARIFAS 2025'!$D$11))))</f>
        <v>31419</v>
      </c>
      <c r="AA1313" s="102">
        <f t="shared" si="21"/>
        <v>31419</v>
      </c>
    </row>
    <row r="1314" spans="1:27" x14ac:dyDescent="0.3">
      <c r="A1314" s="99" t="s">
        <v>90</v>
      </c>
      <c r="B1314" s="100" t="str">
        <f>VLOOKUP(A1314,'CENTROS DE COSTOS'!A:D,2,0)</f>
        <v>0036-0006</v>
      </c>
      <c r="C1314" s="100" t="str">
        <f>VLOOKUP(A1314,'CENTROS DE COSTOS'!A:D,3,0)</f>
        <v>Wompi Oriente</v>
      </c>
      <c r="D1314" s="99">
        <v>41001</v>
      </c>
      <c r="E1314" s="99">
        <v>3124113</v>
      </c>
      <c r="F1314" s="99">
        <v>47558</v>
      </c>
      <c r="G1314" s="100" t="s">
        <v>33</v>
      </c>
      <c r="H1314" s="99" t="s">
        <v>740</v>
      </c>
      <c r="I1314" s="99" t="s">
        <v>90</v>
      </c>
      <c r="J1314" s="99" t="s">
        <v>6647</v>
      </c>
      <c r="K1314" s="100" t="s">
        <v>1170</v>
      </c>
      <c r="L1314" s="99" t="s">
        <v>8344</v>
      </c>
      <c r="M1314" s="101">
        <v>46001.697916666657</v>
      </c>
      <c r="N1314" s="101">
        <v>46008.660416666673</v>
      </c>
      <c r="O1314" s="100" t="s">
        <v>35</v>
      </c>
      <c r="P1314" s="100" t="s">
        <v>35</v>
      </c>
      <c r="Q1314" s="99" t="s">
        <v>1414</v>
      </c>
      <c r="R1314" s="99" t="s">
        <v>1415</v>
      </c>
      <c r="S1314" s="99" t="s">
        <v>10415</v>
      </c>
      <c r="T1314" s="99" t="s">
        <v>1172</v>
      </c>
      <c r="U1314" s="99">
        <v>24</v>
      </c>
      <c r="V1314" s="100" t="str">
        <f>VLOOKUP(D1314,TIPOLOGIA!A:F,5,0)</f>
        <v>PRINCIPAL</v>
      </c>
      <c r="W1314" s="100" t="str">
        <f>VLOOKUP(D1314,TIPOLOGIA!A:F,6,0)</f>
        <v>TERRESTRE</v>
      </c>
      <c r="X1314" s="99" t="s">
        <v>1214</v>
      </c>
      <c r="Y1314" s="99">
        <v>1</v>
      </c>
      <c r="Z1314" s="102">
        <f>IF(T1314="SOPORTE_TELEFÓNICO",'TARIFAS 2025'!$B$14,IF(V1314="PRINCIPAL",'TARIFAS 2025'!$B$11,IF(V1314="INTERMEDIA",'TARIFAS 2025'!$C$11,IF(V1314="LEJANA",'TARIFAS 2025'!$D$11))))</f>
        <v>31419</v>
      </c>
      <c r="AA1314" s="102">
        <f t="shared" si="21"/>
        <v>31419</v>
      </c>
    </row>
    <row r="1315" spans="1:27" x14ac:dyDescent="0.3">
      <c r="A1315" s="99" t="s">
        <v>95</v>
      </c>
      <c r="B1315" s="100" t="str">
        <f>VLOOKUP(A1315,'CENTROS DE COSTOS'!A:D,2,0)</f>
        <v>0036-0001</v>
      </c>
      <c r="C1315" s="100" t="str">
        <f>VLOOKUP(A1315,'CENTROS DE COSTOS'!A:D,3,0)</f>
        <v>Wompi Costa</v>
      </c>
      <c r="D1315" s="99">
        <v>70670</v>
      </c>
      <c r="E1315" s="99">
        <v>3128082</v>
      </c>
      <c r="F1315" s="99">
        <v>55275</v>
      </c>
      <c r="G1315" s="100" t="s">
        <v>33</v>
      </c>
      <c r="H1315" s="99" t="s">
        <v>504</v>
      </c>
      <c r="I1315" s="99" t="s">
        <v>1048</v>
      </c>
      <c r="J1315" s="99" t="s">
        <v>6648</v>
      </c>
      <c r="K1315" s="100" t="s">
        <v>1170</v>
      </c>
      <c r="L1315" s="99" t="s">
        <v>8345</v>
      </c>
      <c r="M1315" s="101">
        <v>46002.607638888891</v>
      </c>
      <c r="N1315" s="101">
        <v>46008.666666666657</v>
      </c>
      <c r="O1315" s="100" t="s">
        <v>35</v>
      </c>
      <c r="P1315" s="100" t="s">
        <v>35</v>
      </c>
      <c r="Q1315" s="99" t="s">
        <v>1414</v>
      </c>
      <c r="R1315" s="99" t="s">
        <v>1415</v>
      </c>
      <c r="S1315" s="99" t="s">
        <v>10416</v>
      </c>
      <c r="T1315" s="99" t="s">
        <v>1416</v>
      </c>
      <c r="U1315" s="99">
        <v>48</v>
      </c>
      <c r="V1315" s="100" t="str">
        <f>VLOOKUP(D1315,TIPOLOGIA!A:F,5,0)</f>
        <v>INTERMEDIA</v>
      </c>
      <c r="W1315" s="100" t="str">
        <f>VLOOKUP(D1315,TIPOLOGIA!A:F,6,0)</f>
        <v>TERRESTRE</v>
      </c>
      <c r="X1315" s="99" t="s">
        <v>1421</v>
      </c>
      <c r="Y1315" s="99">
        <v>1</v>
      </c>
      <c r="Z1315" s="102">
        <f>IF(T1315="SOPORTE_TELEFÓNICO",'TARIFAS 2025'!$B$14,IF(V1315="PRINCIPAL",'TARIFAS 2025'!$B$11,IF(V1315="INTERMEDIA",'TARIFAS 2025'!$C$11,IF(V1315="LEJANA",'TARIFAS 2025'!$D$11))))</f>
        <v>36351</v>
      </c>
      <c r="AA1315" s="102">
        <f t="shared" si="21"/>
        <v>36351</v>
      </c>
    </row>
    <row r="1316" spans="1:27" x14ac:dyDescent="0.3">
      <c r="A1316" s="99" t="s">
        <v>68</v>
      </c>
      <c r="B1316" s="100" t="str">
        <f>VLOOKUP(A1316,'CENTROS DE COSTOS'!A:D,2,0)</f>
        <v>0036-0001</v>
      </c>
      <c r="C1316" s="100" t="str">
        <f>VLOOKUP(A1316,'CENTROS DE COSTOS'!A:D,3,0)</f>
        <v>Wompi Costa</v>
      </c>
      <c r="D1316" s="99">
        <v>8849</v>
      </c>
      <c r="E1316" s="99">
        <v>3124157</v>
      </c>
      <c r="F1316" s="99">
        <v>59968</v>
      </c>
      <c r="G1316" s="100" t="s">
        <v>33</v>
      </c>
      <c r="H1316" s="99" t="s">
        <v>253</v>
      </c>
      <c r="I1316" s="99" t="s">
        <v>273</v>
      </c>
      <c r="J1316" s="99" t="s">
        <v>6649</v>
      </c>
      <c r="K1316" s="100" t="s">
        <v>1170</v>
      </c>
      <c r="L1316" s="99" t="s">
        <v>8346</v>
      </c>
      <c r="M1316" s="101">
        <v>46002.333333333343</v>
      </c>
      <c r="N1316" s="101">
        <v>46008.673611111109</v>
      </c>
      <c r="O1316" s="100" t="s">
        <v>35</v>
      </c>
      <c r="P1316" s="100" t="s">
        <v>35</v>
      </c>
      <c r="Q1316" s="99" t="s">
        <v>1414</v>
      </c>
      <c r="R1316" s="99" t="s">
        <v>1415</v>
      </c>
      <c r="S1316" s="99" t="s">
        <v>10417</v>
      </c>
      <c r="T1316" s="99" t="s">
        <v>1416</v>
      </c>
      <c r="U1316" s="99">
        <v>32</v>
      </c>
      <c r="V1316" s="100" t="str">
        <f>VLOOKUP(D1316,TIPOLOGIA!A:F,5,0)</f>
        <v>INTERMEDIA</v>
      </c>
      <c r="W1316" s="100" t="str">
        <f>VLOOKUP(D1316,TIPOLOGIA!A:F,6,0)</f>
        <v>TERRESTRE</v>
      </c>
      <c r="X1316" s="99" t="s">
        <v>11196</v>
      </c>
      <c r="Y1316" s="99">
        <v>1</v>
      </c>
      <c r="Z1316" s="102">
        <f>IF(T1316="SOPORTE_TELEFÓNICO",'TARIFAS 2025'!$B$14,IF(V1316="PRINCIPAL",'TARIFAS 2025'!$B$11,IF(V1316="INTERMEDIA",'TARIFAS 2025'!$C$11,IF(V1316="LEJANA",'TARIFAS 2025'!$D$11))))</f>
        <v>36351</v>
      </c>
      <c r="AA1316" s="102">
        <f t="shared" si="21"/>
        <v>36351</v>
      </c>
    </row>
    <row r="1317" spans="1:27" x14ac:dyDescent="0.3">
      <c r="A1317" s="99" t="s">
        <v>74</v>
      </c>
      <c r="B1317" s="100" t="str">
        <f>VLOOKUP(A1317,'CENTROS DE COSTOS'!A:D,2,0)</f>
        <v>0036-0007</v>
      </c>
      <c r="C1317" s="100" t="str">
        <f>VLOOKUP(A1317,'CENTROS DE COSTOS'!A:D,3,0)</f>
        <v>Wompi Santander</v>
      </c>
      <c r="D1317" s="99">
        <v>68001</v>
      </c>
      <c r="E1317" s="99">
        <v>3146580</v>
      </c>
      <c r="F1317" s="99">
        <v>75991</v>
      </c>
      <c r="G1317" s="100" t="s">
        <v>33</v>
      </c>
      <c r="H1317" s="99" t="s">
        <v>963</v>
      </c>
      <c r="I1317" s="99" t="s">
        <v>74</v>
      </c>
      <c r="J1317" s="99" t="s">
        <v>6044</v>
      </c>
      <c r="K1317" s="100" t="s">
        <v>1170</v>
      </c>
      <c r="L1317" s="99" t="s">
        <v>8347</v>
      </c>
      <c r="M1317" s="101">
        <v>46008.333333333343</v>
      </c>
      <c r="N1317" s="101">
        <v>46008.682638888888</v>
      </c>
      <c r="O1317" s="100" t="s">
        <v>35</v>
      </c>
      <c r="P1317" s="100" t="s">
        <v>35</v>
      </c>
      <c r="Q1317" s="99" t="s">
        <v>1414</v>
      </c>
      <c r="R1317" s="99" t="s">
        <v>1415</v>
      </c>
      <c r="S1317" s="99" t="s">
        <v>10418</v>
      </c>
      <c r="T1317" s="99" t="s">
        <v>1172</v>
      </c>
      <c r="U1317" s="99">
        <v>24</v>
      </c>
      <c r="V1317" s="100" t="str">
        <f>VLOOKUP(D1317,TIPOLOGIA!A:F,5,0)</f>
        <v>PRINCIPAL</v>
      </c>
      <c r="W1317" s="100" t="str">
        <f>VLOOKUP(D1317,TIPOLOGIA!A:F,6,0)</f>
        <v>TERRESTRE</v>
      </c>
      <c r="X1317" s="99" t="s">
        <v>1336</v>
      </c>
      <c r="Y1317" s="99">
        <v>1</v>
      </c>
      <c r="Z1317" s="102">
        <f>IF(T1317="SOPORTE_TELEFÓNICO",'TARIFAS 2025'!$B$14,IF(V1317="PRINCIPAL",'TARIFAS 2025'!$B$11,IF(V1317="INTERMEDIA",'TARIFAS 2025'!$C$11,IF(V1317="LEJANA",'TARIFAS 2025'!$D$11))))</f>
        <v>31419</v>
      </c>
      <c r="AA1317" s="102">
        <f t="shared" si="21"/>
        <v>31419</v>
      </c>
    </row>
    <row r="1318" spans="1:27" x14ac:dyDescent="0.3">
      <c r="A1318" s="99" t="s">
        <v>96</v>
      </c>
      <c r="B1318" s="100" t="str">
        <f>VLOOKUP(A1318,'CENTROS DE COSTOS'!A:D,2,0)</f>
        <v>0036-0007</v>
      </c>
      <c r="C1318" s="100" t="str">
        <f>VLOOKUP(A1318,'CENTROS DE COSTOS'!A:D,3,0)</f>
        <v>Wompi Santander</v>
      </c>
      <c r="D1318" s="99">
        <v>15001</v>
      </c>
      <c r="E1318" s="99">
        <v>3142914</v>
      </c>
      <c r="F1318" s="99">
        <v>78116</v>
      </c>
      <c r="G1318" s="100" t="s">
        <v>33</v>
      </c>
      <c r="H1318" s="99" t="s">
        <v>322</v>
      </c>
      <c r="I1318" s="99" t="s">
        <v>96</v>
      </c>
      <c r="J1318" s="99" t="s">
        <v>6650</v>
      </c>
      <c r="K1318" s="100" t="s">
        <v>1170</v>
      </c>
      <c r="L1318" s="99" t="s">
        <v>8348</v>
      </c>
      <c r="M1318" s="101">
        <v>46007.418055555558</v>
      </c>
      <c r="N1318" s="101">
        <v>46009.342361111107</v>
      </c>
      <c r="O1318" s="100" t="s">
        <v>35</v>
      </c>
      <c r="P1318" s="100" t="s">
        <v>35</v>
      </c>
      <c r="Q1318" s="99" t="s">
        <v>1414</v>
      </c>
      <c r="R1318" s="99" t="s">
        <v>1415</v>
      </c>
      <c r="S1318" s="99" t="s">
        <v>10419</v>
      </c>
      <c r="T1318" s="99" t="s">
        <v>1172</v>
      </c>
      <c r="U1318" s="99">
        <v>16</v>
      </c>
      <c r="V1318" s="100" t="str">
        <f>VLOOKUP(D1318,TIPOLOGIA!A:F,5,0)</f>
        <v>PRINCIPAL</v>
      </c>
      <c r="W1318" s="100" t="str">
        <f>VLOOKUP(D1318,TIPOLOGIA!A:F,6,0)</f>
        <v>TERRESTRE</v>
      </c>
      <c r="X1318" s="99" t="s">
        <v>1218</v>
      </c>
      <c r="Y1318" s="99">
        <v>1</v>
      </c>
      <c r="Z1318" s="102">
        <f>IF(T1318="SOPORTE_TELEFÓNICO",'TARIFAS 2025'!$B$14,IF(V1318="PRINCIPAL",'TARIFAS 2025'!$B$11,IF(V1318="INTERMEDIA",'TARIFAS 2025'!$C$11,IF(V1318="LEJANA",'TARIFAS 2025'!$D$11))))</f>
        <v>31419</v>
      </c>
      <c r="AA1318" s="102">
        <f t="shared" si="21"/>
        <v>31419</v>
      </c>
    </row>
    <row r="1319" spans="1:27" x14ac:dyDescent="0.3">
      <c r="A1319" s="99" t="s">
        <v>71</v>
      </c>
      <c r="B1319" s="100" t="str">
        <f>VLOOKUP(A1319,'CENTROS DE COSTOS'!A:D,2,0)</f>
        <v>0036-0004</v>
      </c>
      <c r="C1319" s="100" t="str">
        <f>VLOOKUP(A1319,'CENTROS DE COSTOS'!A:D,3,0)</f>
        <v>Wompi Centro</v>
      </c>
      <c r="D1319" s="99">
        <v>25175</v>
      </c>
      <c r="E1319" s="99">
        <v>3070852</v>
      </c>
      <c r="F1319" s="99">
        <v>70277</v>
      </c>
      <c r="G1319" s="100" t="s">
        <v>33</v>
      </c>
      <c r="H1319" s="99" t="s">
        <v>618</v>
      </c>
      <c r="I1319" s="99" t="s">
        <v>638</v>
      </c>
      <c r="J1319" s="99" t="s">
        <v>1801</v>
      </c>
      <c r="K1319" s="100" t="s">
        <v>1170</v>
      </c>
      <c r="L1319" s="99" t="s">
        <v>8349</v>
      </c>
      <c r="M1319" s="101">
        <v>45988.443749999999</v>
      </c>
      <c r="N1319" s="101">
        <v>46009.34375</v>
      </c>
      <c r="O1319" s="100" t="s">
        <v>35</v>
      </c>
      <c r="P1319" s="100" t="s">
        <v>35</v>
      </c>
      <c r="Q1319" s="99" t="s">
        <v>1414</v>
      </c>
      <c r="R1319" s="99" t="s">
        <v>1415</v>
      </c>
      <c r="S1319" s="99" t="s">
        <v>10420</v>
      </c>
      <c r="T1319" s="99" t="s">
        <v>1416</v>
      </c>
      <c r="U1319" s="99">
        <v>40</v>
      </c>
      <c r="V1319" s="100" t="str">
        <f>VLOOKUP(D1319,TIPOLOGIA!A:F,5,0)</f>
        <v>INTERMEDIA</v>
      </c>
      <c r="W1319" s="100" t="str">
        <f>VLOOKUP(D1319,TIPOLOGIA!A:F,6,0)</f>
        <v>TERRESTRE</v>
      </c>
      <c r="X1319" s="99" t="s">
        <v>2257</v>
      </c>
      <c r="Y1319" s="99">
        <v>1</v>
      </c>
      <c r="Z1319" s="102">
        <f>IF(T1319="SOPORTE_TELEFÓNICO",'TARIFAS 2025'!$B$14,IF(V1319="PRINCIPAL",'TARIFAS 2025'!$B$11,IF(V1319="INTERMEDIA",'TARIFAS 2025'!$C$11,IF(V1319="LEJANA",'TARIFAS 2025'!$D$11))))</f>
        <v>36351</v>
      </c>
      <c r="AA1319" s="102">
        <f t="shared" si="21"/>
        <v>36351</v>
      </c>
    </row>
    <row r="1320" spans="1:27" x14ac:dyDescent="0.3">
      <c r="A1320" s="99" t="s">
        <v>91</v>
      </c>
      <c r="B1320" s="100" t="str">
        <f>VLOOKUP(A1320,'CENTROS DE COSTOS'!A:D,2,0)</f>
        <v>0036-0003</v>
      </c>
      <c r="C1320" s="100" t="str">
        <f>VLOOKUP(A1320,'CENTROS DE COSTOS'!A:D,3,0)</f>
        <v>Wompi Suroccidente</v>
      </c>
      <c r="D1320" s="99">
        <v>52110</v>
      </c>
      <c r="E1320" s="99">
        <v>3105336</v>
      </c>
      <c r="F1320" s="99">
        <v>23760</v>
      </c>
      <c r="G1320" s="100" t="s">
        <v>33</v>
      </c>
      <c r="H1320" s="99" t="s">
        <v>133</v>
      </c>
      <c r="I1320" s="99" t="s">
        <v>845</v>
      </c>
      <c r="J1320" s="99" t="s">
        <v>6651</v>
      </c>
      <c r="K1320" s="100" t="s">
        <v>1170</v>
      </c>
      <c r="L1320" s="99" t="s">
        <v>8350</v>
      </c>
      <c r="M1320" s="101">
        <v>45996.333333333343</v>
      </c>
      <c r="N1320" s="101">
        <v>46009.34375</v>
      </c>
      <c r="O1320" s="100" t="s">
        <v>35</v>
      </c>
      <c r="P1320" s="100" t="s">
        <v>35</v>
      </c>
      <c r="Q1320" s="99" t="s">
        <v>1414</v>
      </c>
      <c r="R1320" s="99" t="s">
        <v>1415</v>
      </c>
      <c r="S1320" s="99" t="s">
        <v>10421</v>
      </c>
      <c r="T1320" s="99" t="s">
        <v>1416</v>
      </c>
      <c r="U1320" s="99">
        <v>32</v>
      </c>
      <c r="V1320" s="100" t="str">
        <f>VLOOKUP(D1320,TIPOLOGIA!A:F,5,0)</f>
        <v>INTERMEDIA</v>
      </c>
      <c r="W1320" s="100" t="str">
        <f>VLOOKUP(D1320,TIPOLOGIA!A:F,6,0)</f>
        <v>TERRESTRE</v>
      </c>
      <c r="X1320" s="99" t="s">
        <v>2257</v>
      </c>
      <c r="Y1320" s="99">
        <v>1</v>
      </c>
      <c r="Z1320" s="102">
        <f>IF(T1320="SOPORTE_TELEFÓNICO",'TARIFAS 2025'!$B$14,IF(V1320="PRINCIPAL",'TARIFAS 2025'!$B$11,IF(V1320="INTERMEDIA",'TARIFAS 2025'!$C$11,IF(V1320="LEJANA",'TARIFAS 2025'!$D$11))))</f>
        <v>36351</v>
      </c>
      <c r="AA1320" s="102">
        <f t="shared" si="21"/>
        <v>36351</v>
      </c>
    </row>
    <row r="1321" spans="1:27" x14ac:dyDescent="0.3">
      <c r="A1321" s="99" t="s">
        <v>71</v>
      </c>
      <c r="B1321" s="100" t="str">
        <f>VLOOKUP(A1321,'CENTROS DE COSTOS'!A:D,2,0)</f>
        <v>0036-0004</v>
      </c>
      <c r="C1321" s="100" t="str">
        <f>VLOOKUP(A1321,'CENTROS DE COSTOS'!A:D,3,0)</f>
        <v>Wompi Centro</v>
      </c>
      <c r="D1321" s="99">
        <v>25473</v>
      </c>
      <c r="E1321" s="99">
        <v>3144165</v>
      </c>
      <c r="F1321" s="99">
        <v>52225</v>
      </c>
      <c r="G1321" s="100" t="s">
        <v>33</v>
      </c>
      <c r="H1321" s="99" t="s">
        <v>618</v>
      </c>
      <c r="I1321" s="99" t="s">
        <v>620</v>
      </c>
      <c r="J1321" s="99" t="s">
        <v>1477</v>
      </c>
      <c r="K1321" s="100" t="s">
        <v>1170</v>
      </c>
      <c r="L1321" s="99" t="s">
        <v>8351</v>
      </c>
      <c r="M1321" s="101">
        <v>46007.519444444442</v>
      </c>
      <c r="N1321" s="101">
        <v>46009.34375</v>
      </c>
      <c r="O1321" s="100" t="s">
        <v>35</v>
      </c>
      <c r="P1321" s="100" t="s">
        <v>35</v>
      </c>
      <c r="Q1321" s="99" t="s">
        <v>1414</v>
      </c>
      <c r="R1321" s="99" t="s">
        <v>1415</v>
      </c>
      <c r="S1321" s="99" t="s">
        <v>10422</v>
      </c>
      <c r="T1321" s="99" t="s">
        <v>1172</v>
      </c>
      <c r="U1321" s="99">
        <v>64</v>
      </c>
      <c r="V1321" s="100" t="str">
        <f>VLOOKUP(D1321,TIPOLOGIA!A:F,5,0)</f>
        <v>PRINCIPAL</v>
      </c>
      <c r="W1321" s="100" t="str">
        <f>VLOOKUP(D1321,TIPOLOGIA!A:F,6,0)</f>
        <v>TERRESTRE</v>
      </c>
      <c r="X1321" s="99" t="s">
        <v>1197</v>
      </c>
      <c r="Y1321" s="99">
        <v>1</v>
      </c>
      <c r="Z1321" s="102">
        <f>IF(T1321="SOPORTE_TELEFÓNICO",'TARIFAS 2025'!$B$14,IF(V1321="PRINCIPAL",'TARIFAS 2025'!$B$11,IF(V1321="INTERMEDIA",'TARIFAS 2025'!$C$11,IF(V1321="LEJANA",'TARIFAS 2025'!$D$11))))</f>
        <v>31419</v>
      </c>
      <c r="AA1321" s="102">
        <f t="shared" si="21"/>
        <v>31419</v>
      </c>
    </row>
    <row r="1322" spans="1:27" x14ac:dyDescent="0.3">
      <c r="A1322" s="99" t="s">
        <v>77</v>
      </c>
      <c r="B1322" s="100" t="str">
        <f>VLOOKUP(A1322,'CENTROS DE COSTOS'!A:D,2,0)</f>
        <v>0036-0003</v>
      </c>
      <c r="C1322" s="100" t="str">
        <f>VLOOKUP(A1322,'CENTROS DE COSTOS'!A:D,3,0)</f>
        <v>Wompi Suroccidente</v>
      </c>
      <c r="D1322" s="99">
        <v>19698</v>
      </c>
      <c r="E1322" s="99">
        <v>3119170</v>
      </c>
      <c r="F1322" s="99">
        <v>16808</v>
      </c>
      <c r="G1322" s="100" t="s">
        <v>33</v>
      </c>
      <c r="H1322" s="99" t="s">
        <v>498</v>
      </c>
      <c r="I1322" s="99" t="s">
        <v>527</v>
      </c>
      <c r="J1322" s="99" t="s">
        <v>6652</v>
      </c>
      <c r="K1322" s="100" t="s">
        <v>1170</v>
      </c>
      <c r="L1322" s="99" t="s">
        <v>8352</v>
      </c>
      <c r="M1322" s="101">
        <v>46001.333333333343</v>
      </c>
      <c r="N1322" s="101">
        <v>46009.344444444447</v>
      </c>
      <c r="O1322" s="100" t="s">
        <v>35</v>
      </c>
      <c r="P1322" s="100" t="s">
        <v>35</v>
      </c>
      <c r="Q1322" s="99" t="s">
        <v>1414</v>
      </c>
      <c r="R1322" s="99" t="s">
        <v>1415</v>
      </c>
      <c r="S1322" s="99" t="s">
        <v>10423</v>
      </c>
      <c r="T1322" s="99" t="s">
        <v>1416</v>
      </c>
      <c r="U1322" s="99">
        <v>16</v>
      </c>
      <c r="V1322" s="100" t="str">
        <f>VLOOKUP(D1322,TIPOLOGIA!A:F,5,0)</f>
        <v>INTERMEDIA</v>
      </c>
      <c r="W1322" s="100" t="str">
        <f>VLOOKUP(D1322,TIPOLOGIA!A:F,6,0)</f>
        <v>TERRESTRE</v>
      </c>
      <c r="X1322" s="99" t="s">
        <v>1532</v>
      </c>
      <c r="Y1322" s="99">
        <v>1</v>
      </c>
      <c r="Z1322" s="102">
        <f>IF(T1322="SOPORTE_TELEFÓNICO",'TARIFAS 2025'!$B$14,IF(V1322="PRINCIPAL",'TARIFAS 2025'!$B$11,IF(V1322="INTERMEDIA",'TARIFAS 2025'!$C$11,IF(V1322="LEJANA",'TARIFAS 2025'!$D$11))))</f>
        <v>36351</v>
      </c>
      <c r="AA1322" s="102">
        <f t="shared" si="21"/>
        <v>36351</v>
      </c>
    </row>
    <row r="1323" spans="1:27" x14ac:dyDescent="0.3">
      <c r="A1323" s="99" t="s">
        <v>90</v>
      </c>
      <c r="B1323" s="100" t="str">
        <f>VLOOKUP(A1323,'CENTROS DE COSTOS'!A:D,2,0)</f>
        <v>0036-0006</v>
      </c>
      <c r="C1323" s="100" t="str">
        <f>VLOOKUP(A1323,'CENTROS DE COSTOS'!A:D,3,0)</f>
        <v>Wompi Oriente</v>
      </c>
      <c r="D1323" s="99">
        <v>18610</v>
      </c>
      <c r="E1323" s="99">
        <v>3125543</v>
      </c>
      <c r="F1323" s="99">
        <v>70548</v>
      </c>
      <c r="G1323" s="100" t="s">
        <v>33</v>
      </c>
      <c r="H1323" s="99" t="s">
        <v>466</v>
      </c>
      <c r="I1323" s="99" t="s">
        <v>476</v>
      </c>
      <c r="J1323" s="99" t="s">
        <v>6653</v>
      </c>
      <c r="K1323" s="100" t="s">
        <v>1170</v>
      </c>
      <c r="L1323" s="99" t="s">
        <v>8353</v>
      </c>
      <c r="M1323" s="101">
        <v>46002.378472222219</v>
      </c>
      <c r="N1323" s="101">
        <v>46009.345138888893</v>
      </c>
      <c r="O1323" s="100" t="s">
        <v>35</v>
      </c>
      <c r="P1323" s="100" t="s">
        <v>35</v>
      </c>
      <c r="Q1323" s="99" t="s">
        <v>1414</v>
      </c>
      <c r="R1323" s="99" t="s">
        <v>1415</v>
      </c>
      <c r="S1323" s="99" t="s">
        <v>10424</v>
      </c>
      <c r="T1323" s="99" t="s">
        <v>1416</v>
      </c>
      <c r="U1323" s="99">
        <v>16</v>
      </c>
      <c r="V1323" s="100" t="str">
        <f>VLOOKUP(D1323,TIPOLOGIA!A:F,5,0)</f>
        <v>LEJANA</v>
      </c>
      <c r="W1323" s="100" t="str">
        <f>VLOOKUP(D1323,TIPOLOGIA!A:F,6,0)</f>
        <v>TERRESTRE</v>
      </c>
      <c r="X1323" s="99" t="s">
        <v>1464</v>
      </c>
      <c r="Y1323" s="99">
        <v>1</v>
      </c>
      <c r="Z1323" s="102">
        <f>IF(T1323="SOPORTE_TELEFÓNICO",'TARIFAS 2025'!$B$14,IF(V1323="PRINCIPAL",'TARIFAS 2025'!$B$11,IF(V1323="INTERMEDIA",'TARIFAS 2025'!$C$11,IF(V1323="LEJANA",'TARIFAS 2025'!$D$11))))</f>
        <v>40250</v>
      </c>
      <c r="AA1323" s="102">
        <f t="shared" si="21"/>
        <v>40250</v>
      </c>
    </row>
    <row r="1324" spans="1:27" x14ac:dyDescent="0.3">
      <c r="A1324" s="99" t="s">
        <v>90</v>
      </c>
      <c r="B1324" s="100" t="str">
        <f>VLOOKUP(A1324,'CENTROS DE COSTOS'!A:D,2,0)</f>
        <v>0036-0006</v>
      </c>
      <c r="C1324" s="100" t="str">
        <f>VLOOKUP(A1324,'CENTROS DE COSTOS'!A:D,3,0)</f>
        <v>Wompi Oriente</v>
      </c>
      <c r="D1324" s="99">
        <v>18753</v>
      </c>
      <c r="E1324" s="99">
        <v>3133572</v>
      </c>
      <c r="F1324" s="99">
        <v>79132</v>
      </c>
      <c r="G1324" s="100" t="s">
        <v>33</v>
      </c>
      <c r="H1324" s="99" t="s">
        <v>466</v>
      </c>
      <c r="I1324" s="99" t="s">
        <v>477</v>
      </c>
      <c r="J1324" s="99" t="s">
        <v>6654</v>
      </c>
      <c r="K1324" s="100" t="s">
        <v>1170</v>
      </c>
      <c r="L1324" s="99" t="s">
        <v>8354</v>
      </c>
      <c r="M1324" s="101">
        <v>46003.689583333333</v>
      </c>
      <c r="N1324" s="101">
        <v>46009.345833333333</v>
      </c>
      <c r="O1324" s="100" t="s">
        <v>35</v>
      </c>
      <c r="P1324" s="100" t="s">
        <v>35</v>
      </c>
      <c r="Q1324" s="99" t="s">
        <v>1414</v>
      </c>
      <c r="R1324" s="99" t="s">
        <v>1415</v>
      </c>
      <c r="S1324" s="99" t="s">
        <v>10425</v>
      </c>
      <c r="T1324" s="99" t="s">
        <v>1416</v>
      </c>
      <c r="U1324" s="99">
        <v>8</v>
      </c>
      <c r="V1324" s="100" t="str">
        <f>VLOOKUP(D1324,TIPOLOGIA!A:F,5,0)</f>
        <v>LEJANA</v>
      </c>
      <c r="W1324" s="100" t="str">
        <f>VLOOKUP(D1324,TIPOLOGIA!A:F,6,0)</f>
        <v>TERRESTRE / AEREO</v>
      </c>
      <c r="X1324" s="99" t="s">
        <v>2257</v>
      </c>
      <c r="Y1324" s="99">
        <v>1</v>
      </c>
      <c r="Z1324" s="102">
        <f>IF(T1324="SOPORTE_TELEFÓNICO",'TARIFAS 2025'!$B$14,IF(V1324="PRINCIPAL",'TARIFAS 2025'!$B$11,IF(V1324="INTERMEDIA",'TARIFAS 2025'!$C$11,IF(V1324="LEJANA",'TARIFAS 2025'!$D$11))))</f>
        <v>40250</v>
      </c>
      <c r="AA1324" s="102">
        <f t="shared" si="21"/>
        <v>40250</v>
      </c>
    </row>
    <row r="1325" spans="1:27" x14ac:dyDescent="0.3">
      <c r="A1325" s="99" t="s">
        <v>90</v>
      </c>
      <c r="B1325" s="100" t="str">
        <f>VLOOKUP(A1325,'CENTROS DE COSTOS'!A:D,2,0)</f>
        <v>0036-0006</v>
      </c>
      <c r="C1325" s="100" t="str">
        <f>VLOOKUP(A1325,'CENTROS DE COSTOS'!A:D,3,0)</f>
        <v>Wompi Oriente</v>
      </c>
      <c r="D1325" s="99">
        <v>18610</v>
      </c>
      <c r="E1325" s="99">
        <v>3133588</v>
      </c>
      <c r="F1325" s="99">
        <v>60658</v>
      </c>
      <c r="G1325" s="100" t="s">
        <v>33</v>
      </c>
      <c r="H1325" s="99" t="s">
        <v>466</v>
      </c>
      <c r="I1325" s="99" t="s">
        <v>476</v>
      </c>
      <c r="J1325" s="99" t="s">
        <v>6655</v>
      </c>
      <c r="K1325" s="100" t="s">
        <v>1170</v>
      </c>
      <c r="L1325" s="99" t="s">
        <v>8355</v>
      </c>
      <c r="M1325" s="101">
        <v>46003.706250000003</v>
      </c>
      <c r="N1325" s="101">
        <v>46009.34652777778</v>
      </c>
      <c r="O1325" s="100" t="s">
        <v>35</v>
      </c>
      <c r="P1325" s="100" t="s">
        <v>35</v>
      </c>
      <c r="Q1325" s="99" t="s">
        <v>1414</v>
      </c>
      <c r="R1325" s="99" t="s">
        <v>1415</v>
      </c>
      <c r="S1325" s="99" t="s">
        <v>10426</v>
      </c>
      <c r="T1325" s="99" t="s">
        <v>1416</v>
      </c>
      <c r="U1325" s="99">
        <v>16</v>
      </c>
      <c r="V1325" s="100" t="str">
        <f>VLOOKUP(D1325,TIPOLOGIA!A:F,5,0)</f>
        <v>LEJANA</v>
      </c>
      <c r="W1325" s="100" t="str">
        <f>VLOOKUP(D1325,TIPOLOGIA!A:F,6,0)</f>
        <v>TERRESTRE</v>
      </c>
      <c r="X1325" s="99" t="s">
        <v>2257</v>
      </c>
      <c r="Y1325" s="99">
        <v>1</v>
      </c>
      <c r="Z1325" s="102">
        <f>IF(T1325="SOPORTE_TELEFÓNICO",'TARIFAS 2025'!$B$14,IF(V1325="PRINCIPAL",'TARIFAS 2025'!$B$11,IF(V1325="INTERMEDIA",'TARIFAS 2025'!$C$11,IF(V1325="LEJANA",'TARIFAS 2025'!$D$11))))</f>
        <v>40250</v>
      </c>
      <c r="AA1325" s="102">
        <f t="shared" si="21"/>
        <v>40250</v>
      </c>
    </row>
    <row r="1326" spans="1:27" x14ac:dyDescent="0.3">
      <c r="A1326" s="99" t="s">
        <v>80</v>
      </c>
      <c r="B1326" s="100" t="str">
        <f>VLOOKUP(A1326,'CENTROS DE COSTOS'!A:D,2,0)</f>
        <v>0036-0001</v>
      </c>
      <c r="C1326" s="100" t="str">
        <f>VLOOKUP(A1326,'CENTROS DE COSTOS'!A:D,3,0)</f>
        <v>Wompi Costa</v>
      </c>
      <c r="D1326" s="99">
        <v>13657</v>
      </c>
      <c r="E1326" s="99">
        <v>3134715</v>
      </c>
      <c r="F1326" s="99">
        <v>36230</v>
      </c>
      <c r="G1326" s="100" t="s">
        <v>33</v>
      </c>
      <c r="H1326" s="99" t="s">
        <v>275</v>
      </c>
      <c r="I1326" s="99" t="s">
        <v>310</v>
      </c>
      <c r="J1326" s="99" t="s">
        <v>6656</v>
      </c>
      <c r="K1326" s="100" t="s">
        <v>1170</v>
      </c>
      <c r="L1326" s="99" t="s">
        <v>8356</v>
      </c>
      <c r="M1326" s="101">
        <v>46006.333333333343</v>
      </c>
      <c r="N1326" s="101">
        <v>46009.347222222219</v>
      </c>
      <c r="O1326" s="100" t="s">
        <v>35</v>
      </c>
      <c r="P1326" s="100" t="s">
        <v>35</v>
      </c>
      <c r="Q1326" s="99" t="s">
        <v>1414</v>
      </c>
      <c r="R1326" s="99" t="s">
        <v>1415</v>
      </c>
      <c r="S1326" s="99" t="s">
        <v>10427</v>
      </c>
      <c r="T1326" s="99" t="s">
        <v>1416</v>
      </c>
      <c r="U1326" s="99">
        <v>48</v>
      </c>
      <c r="V1326" s="100" t="str">
        <f>VLOOKUP(D1326,TIPOLOGIA!A:F,5,0)</f>
        <v>INTERMEDIA</v>
      </c>
      <c r="W1326" s="100" t="str">
        <f>VLOOKUP(D1326,TIPOLOGIA!A:F,6,0)</f>
        <v>TERRESTRE</v>
      </c>
      <c r="X1326" s="99" t="s">
        <v>1563</v>
      </c>
      <c r="Y1326" s="99">
        <v>1</v>
      </c>
      <c r="Z1326" s="102">
        <f>IF(T1326="SOPORTE_TELEFÓNICO",'TARIFAS 2025'!$B$14,IF(V1326="PRINCIPAL",'TARIFAS 2025'!$B$11,IF(V1326="INTERMEDIA",'TARIFAS 2025'!$C$11,IF(V1326="LEJANA",'TARIFAS 2025'!$D$11))))</f>
        <v>36351</v>
      </c>
      <c r="AA1326" s="102">
        <f t="shared" si="21"/>
        <v>36351</v>
      </c>
    </row>
    <row r="1327" spans="1:27" x14ac:dyDescent="0.3">
      <c r="A1327" s="99" t="s">
        <v>90</v>
      </c>
      <c r="B1327" s="100" t="str">
        <f>VLOOKUP(A1327,'CENTROS DE COSTOS'!A:D,2,0)</f>
        <v>0036-0006</v>
      </c>
      <c r="C1327" s="100" t="str">
        <f>VLOOKUP(A1327,'CENTROS DE COSTOS'!A:D,3,0)</f>
        <v>Wompi Oriente</v>
      </c>
      <c r="D1327" s="99">
        <v>41206</v>
      </c>
      <c r="E1327" s="99">
        <v>3134812</v>
      </c>
      <c r="F1327" s="99">
        <v>49961</v>
      </c>
      <c r="G1327" s="100" t="s">
        <v>33</v>
      </c>
      <c r="H1327" s="99" t="s">
        <v>740</v>
      </c>
      <c r="I1327" s="99" t="s">
        <v>748</v>
      </c>
      <c r="J1327" s="99" t="s">
        <v>6657</v>
      </c>
      <c r="K1327" s="100" t="s">
        <v>1170</v>
      </c>
      <c r="L1327" s="99" t="s">
        <v>8357</v>
      </c>
      <c r="M1327" s="101">
        <v>46006.333333333343</v>
      </c>
      <c r="N1327" s="101">
        <v>46009.347916666673</v>
      </c>
      <c r="O1327" s="100" t="s">
        <v>35</v>
      </c>
      <c r="P1327" s="100" t="s">
        <v>35</v>
      </c>
      <c r="Q1327" s="99" t="s">
        <v>1414</v>
      </c>
      <c r="R1327" s="99" t="s">
        <v>1415</v>
      </c>
      <c r="S1327" s="99" t="s">
        <v>10428</v>
      </c>
      <c r="T1327" s="99" t="s">
        <v>1416</v>
      </c>
      <c r="U1327" s="99">
        <v>56</v>
      </c>
      <c r="V1327" s="100" t="str">
        <f>VLOOKUP(D1327,TIPOLOGIA!A:F,5,0)</f>
        <v>LEJANA</v>
      </c>
      <c r="W1327" s="100" t="str">
        <f>VLOOKUP(D1327,TIPOLOGIA!A:F,6,0)</f>
        <v>TERRESTRE</v>
      </c>
      <c r="X1327" s="99" t="s">
        <v>1464</v>
      </c>
      <c r="Y1327" s="99">
        <v>1</v>
      </c>
      <c r="Z1327" s="102">
        <f>IF(T1327="SOPORTE_TELEFÓNICO",'TARIFAS 2025'!$B$14,IF(V1327="PRINCIPAL",'TARIFAS 2025'!$B$11,IF(V1327="INTERMEDIA",'TARIFAS 2025'!$C$11,IF(V1327="LEJANA",'TARIFAS 2025'!$D$11))))</f>
        <v>40250</v>
      </c>
      <c r="AA1327" s="102">
        <f t="shared" si="21"/>
        <v>40250</v>
      </c>
    </row>
    <row r="1328" spans="1:27" x14ac:dyDescent="0.3">
      <c r="A1328" s="99" t="s">
        <v>77</v>
      </c>
      <c r="B1328" s="100" t="str">
        <f>VLOOKUP(A1328,'CENTROS DE COSTOS'!A:D,2,0)</f>
        <v>0036-0003</v>
      </c>
      <c r="C1328" s="100" t="str">
        <f>VLOOKUP(A1328,'CENTROS DE COSTOS'!A:D,3,0)</f>
        <v>Wompi Suroccidente</v>
      </c>
      <c r="D1328" s="99">
        <v>76364</v>
      </c>
      <c r="E1328" s="99">
        <v>3134711</v>
      </c>
      <c r="F1328" s="99">
        <v>80025</v>
      </c>
      <c r="G1328" s="100" t="s">
        <v>33</v>
      </c>
      <c r="H1328" s="99" t="s">
        <v>1101</v>
      </c>
      <c r="I1328" s="99" t="s">
        <v>1119</v>
      </c>
      <c r="J1328" s="99" t="s">
        <v>1817</v>
      </c>
      <c r="K1328" s="100" t="s">
        <v>1170</v>
      </c>
      <c r="L1328" s="99" t="s">
        <v>8358</v>
      </c>
      <c r="M1328" s="101">
        <v>46006.333333333343</v>
      </c>
      <c r="N1328" s="101">
        <v>46009.348611111112</v>
      </c>
      <c r="O1328" s="100" t="s">
        <v>35</v>
      </c>
      <c r="P1328" s="100" t="s">
        <v>35</v>
      </c>
      <c r="Q1328" s="99" t="s">
        <v>1414</v>
      </c>
      <c r="R1328" s="99" t="s">
        <v>1415</v>
      </c>
      <c r="S1328" s="99" t="s">
        <v>10429</v>
      </c>
      <c r="T1328" s="99" t="s">
        <v>1416</v>
      </c>
      <c r="U1328" s="99">
        <v>16</v>
      </c>
      <c r="V1328" s="100" t="str">
        <f>VLOOKUP(D1328,TIPOLOGIA!A:F,5,0)</f>
        <v>INTERMEDIA</v>
      </c>
      <c r="W1328" s="100" t="str">
        <f>VLOOKUP(D1328,TIPOLOGIA!A:F,6,0)</f>
        <v>TERRESTRE</v>
      </c>
      <c r="X1328" s="99" t="s">
        <v>2257</v>
      </c>
      <c r="Y1328" s="99">
        <v>1</v>
      </c>
      <c r="Z1328" s="102">
        <f>IF(T1328="SOPORTE_TELEFÓNICO",'TARIFAS 2025'!$B$14,IF(V1328="PRINCIPAL",'TARIFAS 2025'!$B$11,IF(V1328="INTERMEDIA",'TARIFAS 2025'!$C$11,IF(V1328="LEJANA",'TARIFAS 2025'!$D$11))))</f>
        <v>36351</v>
      </c>
      <c r="AA1328" s="102">
        <f t="shared" si="21"/>
        <v>36351</v>
      </c>
    </row>
    <row r="1329" spans="1:27" x14ac:dyDescent="0.3">
      <c r="A1329" s="99" t="s">
        <v>71</v>
      </c>
      <c r="B1329" s="100" t="str">
        <f>VLOOKUP(A1329,'CENTROS DE COSTOS'!A:D,2,0)</f>
        <v>0036-0004</v>
      </c>
      <c r="C1329" s="100" t="str">
        <f>VLOOKUP(A1329,'CENTROS DE COSTOS'!A:D,3,0)</f>
        <v>Wompi Centro</v>
      </c>
      <c r="D1329" s="99">
        <v>25817</v>
      </c>
      <c r="E1329" s="99">
        <v>3142997</v>
      </c>
      <c r="F1329" s="99">
        <v>39403</v>
      </c>
      <c r="G1329" s="100" t="s">
        <v>33</v>
      </c>
      <c r="H1329" s="99" t="s">
        <v>618</v>
      </c>
      <c r="I1329" s="99" t="s">
        <v>712</v>
      </c>
      <c r="J1329" s="99" t="s">
        <v>1916</v>
      </c>
      <c r="K1329" s="100" t="s">
        <v>1170</v>
      </c>
      <c r="L1329" s="99" t="s">
        <v>8359</v>
      </c>
      <c r="M1329" s="101">
        <v>46007.442361111112</v>
      </c>
      <c r="N1329" s="101">
        <v>46009.349305555559</v>
      </c>
      <c r="O1329" s="100" t="s">
        <v>35</v>
      </c>
      <c r="P1329" s="100" t="s">
        <v>35</v>
      </c>
      <c r="Q1329" s="99" t="s">
        <v>1414</v>
      </c>
      <c r="R1329" s="99" t="s">
        <v>1415</v>
      </c>
      <c r="S1329" s="99" t="s">
        <v>10430</v>
      </c>
      <c r="T1329" s="99" t="s">
        <v>1416</v>
      </c>
      <c r="U1329" s="99">
        <v>56</v>
      </c>
      <c r="V1329" s="100" t="str">
        <f>VLOOKUP(D1329,TIPOLOGIA!A:F,5,0)</f>
        <v>INTERMEDIA</v>
      </c>
      <c r="W1329" s="100" t="str">
        <f>VLOOKUP(D1329,TIPOLOGIA!A:F,6,0)</f>
        <v>TERRESTRE</v>
      </c>
      <c r="X1329" s="99" t="s">
        <v>1447</v>
      </c>
      <c r="Y1329" s="99">
        <v>1</v>
      </c>
      <c r="Z1329" s="102">
        <f>IF(T1329="SOPORTE_TELEFÓNICO",'TARIFAS 2025'!$B$14,IF(V1329="PRINCIPAL",'TARIFAS 2025'!$B$11,IF(V1329="INTERMEDIA",'TARIFAS 2025'!$C$11,IF(V1329="LEJANA",'TARIFAS 2025'!$D$11))))</f>
        <v>36351</v>
      </c>
      <c r="AA1329" s="102">
        <f t="shared" si="21"/>
        <v>36351</v>
      </c>
    </row>
    <row r="1330" spans="1:27" x14ac:dyDescent="0.3">
      <c r="A1330" s="99" t="s">
        <v>98</v>
      </c>
      <c r="B1330" s="100" t="str">
        <f>VLOOKUP(A1330,'CENTROS DE COSTOS'!A:D,2,0)</f>
        <v>0036-0006</v>
      </c>
      <c r="C1330" s="100" t="str">
        <f>VLOOKUP(A1330,'CENTROS DE COSTOS'!A:D,3,0)</f>
        <v>Wompi Oriente</v>
      </c>
      <c r="D1330" s="99">
        <v>50313</v>
      </c>
      <c r="E1330" s="99">
        <v>3111445</v>
      </c>
      <c r="F1330" s="99">
        <v>77962</v>
      </c>
      <c r="G1330" s="100" t="s">
        <v>33</v>
      </c>
      <c r="H1330" s="99" t="s">
        <v>814</v>
      </c>
      <c r="I1330" s="99" t="s">
        <v>129</v>
      </c>
      <c r="J1330" s="99" t="s">
        <v>5846</v>
      </c>
      <c r="K1330" s="100" t="s">
        <v>1170</v>
      </c>
      <c r="L1330" s="99" t="s">
        <v>8360</v>
      </c>
      <c r="M1330" s="101">
        <v>46000.333333333343</v>
      </c>
      <c r="N1330" s="101">
        <v>46009.356249999997</v>
      </c>
      <c r="O1330" s="100" t="s">
        <v>35</v>
      </c>
      <c r="P1330" s="100" t="s">
        <v>35</v>
      </c>
      <c r="Q1330" s="99" t="s">
        <v>1414</v>
      </c>
      <c r="R1330" s="99" t="s">
        <v>1415</v>
      </c>
      <c r="S1330" s="99" t="s">
        <v>10431</v>
      </c>
      <c r="T1330" s="99" t="s">
        <v>1416</v>
      </c>
      <c r="U1330" s="99">
        <v>24</v>
      </c>
      <c r="V1330" s="100" t="str">
        <f>VLOOKUP(D1330,TIPOLOGIA!A:F,5,0)</f>
        <v>INTERMEDIA</v>
      </c>
      <c r="W1330" s="100" t="str">
        <f>VLOOKUP(D1330,TIPOLOGIA!A:F,6,0)</f>
        <v>TERRESTRE</v>
      </c>
      <c r="X1330" s="99" t="s">
        <v>2257</v>
      </c>
      <c r="Y1330" s="99">
        <v>1</v>
      </c>
      <c r="Z1330" s="102">
        <f>IF(T1330="SOPORTE_TELEFÓNICO",'TARIFAS 2025'!$B$14,IF(V1330="PRINCIPAL",'TARIFAS 2025'!$B$11,IF(V1330="INTERMEDIA",'TARIFAS 2025'!$C$11,IF(V1330="LEJANA",'TARIFAS 2025'!$D$11))))</f>
        <v>36351</v>
      </c>
      <c r="AA1330" s="102">
        <f t="shared" si="21"/>
        <v>36351</v>
      </c>
    </row>
    <row r="1331" spans="1:27" x14ac:dyDescent="0.3">
      <c r="A1331" s="99" t="s">
        <v>98</v>
      </c>
      <c r="B1331" s="100" t="str">
        <f>VLOOKUP(A1331,'CENTROS DE COSTOS'!A:D,2,0)</f>
        <v>0036-0006</v>
      </c>
      <c r="C1331" s="100" t="str">
        <f>VLOOKUP(A1331,'CENTROS DE COSTOS'!A:D,3,0)</f>
        <v>Wompi Oriente</v>
      </c>
      <c r="D1331" s="99">
        <v>50313</v>
      </c>
      <c r="E1331" s="99">
        <v>3116083</v>
      </c>
      <c r="F1331" s="99">
        <v>70758</v>
      </c>
      <c r="G1331" s="100" t="s">
        <v>33</v>
      </c>
      <c r="H1331" s="99" t="s">
        <v>814</v>
      </c>
      <c r="I1331" s="99" t="s">
        <v>129</v>
      </c>
      <c r="J1331" s="99" t="s">
        <v>6658</v>
      </c>
      <c r="K1331" s="100" t="s">
        <v>1170</v>
      </c>
      <c r="L1331" s="99" t="s">
        <v>8361</v>
      </c>
      <c r="M1331" s="101">
        <v>46000.510416666657</v>
      </c>
      <c r="N1331" s="101">
        <v>46009.356944444437</v>
      </c>
      <c r="O1331" s="100" t="s">
        <v>35</v>
      </c>
      <c r="P1331" s="100" t="s">
        <v>35</v>
      </c>
      <c r="Q1331" s="99" t="s">
        <v>1414</v>
      </c>
      <c r="R1331" s="99" t="s">
        <v>1415</v>
      </c>
      <c r="S1331" s="99" t="s">
        <v>10432</v>
      </c>
      <c r="T1331" s="99" t="s">
        <v>1416</v>
      </c>
      <c r="U1331" s="99">
        <v>24</v>
      </c>
      <c r="V1331" s="100" t="str">
        <f>VLOOKUP(D1331,TIPOLOGIA!A:F,5,0)</f>
        <v>INTERMEDIA</v>
      </c>
      <c r="W1331" s="100" t="str">
        <f>VLOOKUP(D1331,TIPOLOGIA!A:F,6,0)</f>
        <v>TERRESTRE</v>
      </c>
      <c r="X1331" s="99" t="s">
        <v>1453</v>
      </c>
      <c r="Y1331" s="99">
        <v>1</v>
      </c>
      <c r="Z1331" s="102">
        <f>IF(T1331="SOPORTE_TELEFÓNICO",'TARIFAS 2025'!$B$14,IF(V1331="PRINCIPAL",'TARIFAS 2025'!$B$11,IF(V1331="INTERMEDIA",'TARIFAS 2025'!$C$11,IF(V1331="LEJANA",'TARIFAS 2025'!$D$11))))</f>
        <v>36351</v>
      </c>
      <c r="AA1331" s="102">
        <f t="shared" si="21"/>
        <v>36351</v>
      </c>
    </row>
    <row r="1332" spans="1:27" x14ac:dyDescent="0.3">
      <c r="A1332" s="99" t="s">
        <v>98</v>
      </c>
      <c r="B1332" s="100" t="str">
        <f>VLOOKUP(A1332,'CENTROS DE COSTOS'!A:D,2,0)</f>
        <v>0036-0006</v>
      </c>
      <c r="C1332" s="100" t="str">
        <f>VLOOKUP(A1332,'CENTROS DE COSTOS'!A:D,3,0)</f>
        <v>Wompi Oriente</v>
      </c>
      <c r="D1332" s="99">
        <v>50313</v>
      </c>
      <c r="E1332" s="99">
        <v>3121683</v>
      </c>
      <c r="F1332" s="99">
        <v>16169</v>
      </c>
      <c r="G1332" s="100" t="s">
        <v>33</v>
      </c>
      <c r="H1332" s="99" t="s">
        <v>814</v>
      </c>
      <c r="I1332" s="99" t="s">
        <v>129</v>
      </c>
      <c r="J1332" s="99" t="s">
        <v>2033</v>
      </c>
      <c r="K1332" s="100" t="s">
        <v>1170</v>
      </c>
      <c r="L1332" s="99" t="s">
        <v>8362</v>
      </c>
      <c r="M1332" s="101">
        <v>46001.49722222222</v>
      </c>
      <c r="N1332" s="101">
        <v>46009.35833333333</v>
      </c>
      <c r="O1332" s="100" t="s">
        <v>35</v>
      </c>
      <c r="P1332" s="100" t="s">
        <v>35</v>
      </c>
      <c r="Q1332" s="99" t="s">
        <v>1414</v>
      </c>
      <c r="R1332" s="99" t="s">
        <v>1415</v>
      </c>
      <c r="S1332" s="99" t="s">
        <v>10433</v>
      </c>
      <c r="T1332" s="99" t="s">
        <v>1416</v>
      </c>
      <c r="U1332" s="99">
        <v>16</v>
      </c>
      <c r="V1332" s="100" t="str">
        <f>VLOOKUP(D1332,TIPOLOGIA!A:F,5,0)</f>
        <v>INTERMEDIA</v>
      </c>
      <c r="W1332" s="100" t="str">
        <f>VLOOKUP(D1332,TIPOLOGIA!A:F,6,0)</f>
        <v>TERRESTRE</v>
      </c>
      <c r="X1332" s="99" t="s">
        <v>11196</v>
      </c>
      <c r="Y1332" s="99">
        <v>1</v>
      </c>
      <c r="Z1332" s="102">
        <f>IF(T1332="SOPORTE_TELEFÓNICO",'TARIFAS 2025'!$B$14,IF(V1332="PRINCIPAL",'TARIFAS 2025'!$B$11,IF(V1332="INTERMEDIA",'TARIFAS 2025'!$C$11,IF(V1332="LEJANA",'TARIFAS 2025'!$D$11))))</f>
        <v>36351</v>
      </c>
      <c r="AA1332" s="102">
        <f t="shared" si="21"/>
        <v>36351</v>
      </c>
    </row>
    <row r="1333" spans="1:27" x14ac:dyDescent="0.3">
      <c r="A1333" s="99" t="s">
        <v>90</v>
      </c>
      <c r="B1333" s="100" t="str">
        <f>VLOOKUP(A1333,'CENTROS DE COSTOS'!A:D,2,0)</f>
        <v>0036-0006</v>
      </c>
      <c r="C1333" s="100" t="str">
        <f>VLOOKUP(A1333,'CENTROS DE COSTOS'!A:D,3,0)</f>
        <v>Wompi Oriente</v>
      </c>
      <c r="D1333" s="99">
        <v>41001</v>
      </c>
      <c r="E1333" s="99">
        <v>3128206</v>
      </c>
      <c r="F1333" s="99">
        <v>53374</v>
      </c>
      <c r="G1333" s="100" t="s">
        <v>33</v>
      </c>
      <c r="H1333" s="99" t="s">
        <v>740</v>
      </c>
      <c r="I1333" s="99" t="s">
        <v>90</v>
      </c>
      <c r="J1333" s="99" t="s">
        <v>6659</v>
      </c>
      <c r="K1333" s="100" t="s">
        <v>1170</v>
      </c>
      <c r="L1333" s="99" t="s">
        <v>8363</v>
      </c>
      <c r="M1333" s="101">
        <v>46002.590277777781</v>
      </c>
      <c r="N1333" s="101">
        <v>46009.35833333333</v>
      </c>
      <c r="O1333" s="100" t="s">
        <v>35</v>
      </c>
      <c r="P1333" s="100" t="s">
        <v>35</v>
      </c>
      <c r="Q1333" s="99" t="s">
        <v>1414</v>
      </c>
      <c r="R1333" s="99" t="s">
        <v>1415</v>
      </c>
      <c r="S1333" s="99" t="s">
        <v>10434</v>
      </c>
      <c r="T1333" s="99" t="s">
        <v>1172</v>
      </c>
      <c r="U1333" s="99">
        <v>64</v>
      </c>
      <c r="V1333" s="100" t="str">
        <f>VLOOKUP(D1333,TIPOLOGIA!A:F,5,0)</f>
        <v>PRINCIPAL</v>
      </c>
      <c r="W1333" s="100" t="str">
        <f>VLOOKUP(D1333,TIPOLOGIA!A:F,6,0)</f>
        <v>TERRESTRE</v>
      </c>
      <c r="X1333" s="99" t="s">
        <v>1214</v>
      </c>
      <c r="Y1333" s="99">
        <v>1</v>
      </c>
      <c r="Z1333" s="102">
        <f>IF(T1333="SOPORTE_TELEFÓNICO",'TARIFAS 2025'!$B$14,IF(V1333="PRINCIPAL",'TARIFAS 2025'!$B$11,IF(V1333="INTERMEDIA",'TARIFAS 2025'!$C$11,IF(V1333="LEJANA",'TARIFAS 2025'!$D$11))))</f>
        <v>31419</v>
      </c>
      <c r="AA1333" s="102">
        <f t="shared" si="21"/>
        <v>31419</v>
      </c>
    </row>
    <row r="1334" spans="1:27" x14ac:dyDescent="0.3">
      <c r="A1334" s="99" t="s">
        <v>90</v>
      </c>
      <c r="B1334" s="100" t="str">
        <f>VLOOKUP(A1334,'CENTROS DE COSTOS'!A:D,2,0)</f>
        <v>0036-0006</v>
      </c>
      <c r="C1334" s="100" t="str">
        <f>VLOOKUP(A1334,'CENTROS DE COSTOS'!A:D,3,0)</f>
        <v>Wompi Oriente</v>
      </c>
      <c r="D1334" s="99">
        <v>41020</v>
      </c>
      <c r="E1334" s="99">
        <v>3135401</v>
      </c>
      <c r="F1334" s="99">
        <v>18141</v>
      </c>
      <c r="G1334" s="100" t="s">
        <v>33</v>
      </c>
      <c r="H1334" s="99" t="s">
        <v>740</v>
      </c>
      <c r="I1334" s="99" t="s">
        <v>744</v>
      </c>
      <c r="J1334" s="99" t="s">
        <v>2028</v>
      </c>
      <c r="K1334" s="100" t="s">
        <v>1170</v>
      </c>
      <c r="L1334" s="99" t="s">
        <v>8364</v>
      </c>
      <c r="M1334" s="101">
        <v>46006.333333333343</v>
      </c>
      <c r="N1334" s="101">
        <v>46009.359722222223</v>
      </c>
      <c r="O1334" s="100" t="s">
        <v>35</v>
      </c>
      <c r="P1334" s="100" t="s">
        <v>35</v>
      </c>
      <c r="Q1334" s="99" t="s">
        <v>1414</v>
      </c>
      <c r="R1334" s="99" t="s">
        <v>1415</v>
      </c>
      <c r="S1334" s="99" t="s">
        <v>10435</v>
      </c>
      <c r="T1334" s="99" t="s">
        <v>1416</v>
      </c>
      <c r="U1334" s="99">
        <v>24</v>
      </c>
      <c r="V1334" s="100" t="str">
        <f>VLOOKUP(D1334,TIPOLOGIA!A:F,5,0)</f>
        <v>INTERMEDIA</v>
      </c>
      <c r="W1334" s="100" t="str">
        <f>VLOOKUP(D1334,TIPOLOGIA!A:F,6,0)</f>
        <v>TERRESTRE</v>
      </c>
      <c r="X1334" s="99" t="s">
        <v>1464</v>
      </c>
      <c r="Y1334" s="99">
        <v>1</v>
      </c>
      <c r="Z1334" s="102">
        <f>IF(T1334="SOPORTE_TELEFÓNICO",'TARIFAS 2025'!$B$14,IF(V1334="PRINCIPAL",'TARIFAS 2025'!$B$11,IF(V1334="INTERMEDIA",'TARIFAS 2025'!$C$11,IF(V1334="LEJANA",'TARIFAS 2025'!$D$11))))</f>
        <v>36351</v>
      </c>
      <c r="AA1334" s="102">
        <f t="shared" si="21"/>
        <v>36351</v>
      </c>
    </row>
    <row r="1335" spans="1:27" x14ac:dyDescent="0.3">
      <c r="A1335" s="99" t="s">
        <v>90</v>
      </c>
      <c r="B1335" s="100" t="str">
        <f>VLOOKUP(A1335,'CENTROS DE COSTOS'!A:D,2,0)</f>
        <v>0036-0006</v>
      </c>
      <c r="C1335" s="100" t="str">
        <f>VLOOKUP(A1335,'CENTROS DE COSTOS'!A:D,3,0)</f>
        <v>Wompi Oriente</v>
      </c>
      <c r="D1335" s="99">
        <v>18479</v>
      </c>
      <c r="E1335" s="99">
        <v>3134717</v>
      </c>
      <c r="F1335" s="99">
        <v>25124</v>
      </c>
      <c r="G1335" s="100" t="s">
        <v>33</v>
      </c>
      <c r="H1335" s="99" t="s">
        <v>466</v>
      </c>
      <c r="I1335" s="99" t="s">
        <v>475</v>
      </c>
      <c r="J1335" s="99" t="s">
        <v>6660</v>
      </c>
      <c r="K1335" s="100" t="s">
        <v>1170</v>
      </c>
      <c r="L1335" s="99" t="s">
        <v>8365</v>
      </c>
      <c r="M1335" s="101">
        <v>46006.333333333343</v>
      </c>
      <c r="N1335" s="101">
        <v>46009.36041666667</v>
      </c>
      <c r="O1335" s="100" t="s">
        <v>35</v>
      </c>
      <c r="P1335" s="100" t="s">
        <v>35</v>
      </c>
      <c r="Q1335" s="99" t="s">
        <v>1414</v>
      </c>
      <c r="R1335" s="99" t="s">
        <v>1415</v>
      </c>
      <c r="S1335" s="99" t="s">
        <v>10436</v>
      </c>
      <c r="T1335" s="99" t="s">
        <v>1416</v>
      </c>
      <c r="U1335" s="99">
        <v>56</v>
      </c>
      <c r="V1335" s="100" t="str">
        <f>VLOOKUP(D1335,TIPOLOGIA!A:F,5,0)</f>
        <v>LEJANA</v>
      </c>
      <c r="W1335" s="100" t="str">
        <f>VLOOKUP(D1335,TIPOLOGIA!A:F,6,0)</f>
        <v>TERRESTRE</v>
      </c>
      <c r="X1335" s="99" t="s">
        <v>2257</v>
      </c>
      <c r="Y1335" s="99">
        <v>1</v>
      </c>
      <c r="Z1335" s="102">
        <f>IF(T1335="SOPORTE_TELEFÓNICO",'TARIFAS 2025'!$B$14,IF(V1335="PRINCIPAL",'TARIFAS 2025'!$B$11,IF(V1335="INTERMEDIA",'TARIFAS 2025'!$C$11,IF(V1335="LEJANA",'TARIFAS 2025'!$D$11))))</f>
        <v>40250</v>
      </c>
      <c r="AA1335" s="102">
        <f t="shared" si="21"/>
        <v>40250</v>
      </c>
    </row>
    <row r="1336" spans="1:27" x14ac:dyDescent="0.3">
      <c r="A1336" s="99" t="s">
        <v>88</v>
      </c>
      <c r="B1336" s="100" t="str">
        <f>VLOOKUP(A1336,'CENTROS DE COSTOS'!A:D,2,0)</f>
        <v>0036-0005</v>
      </c>
      <c r="C1336" s="100" t="str">
        <f>VLOOKUP(A1336,'CENTROS DE COSTOS'!A:D,3,0)</f>
        <v>Wompi Noroccidente</v>
      </c>
      <c r="D1336" s="99">
        <v>5440</v>
      </c>
      <c r="E1336" s="99">
        <v>3138379</v>
      </c>
      <c r="F1336" s="99">
        <v>75639</v>
      </c>
      <c r="G1336" s="100" t="s">
        <v>33</v>
      </c>
      <c r="H1336" s="99" t="s">
        <v>120</v>
      </c>
      <c r="I1336" s="99" t="s">
        <v>198</v>
      </c>
      <c r="J1336" s="99" t="s">
        <v>1381</v>
      </c>
      <c r="K1336" s="100" t="s">
        <v>1170</v>
      </c>
      <c r="L1336" s="99" t="s">
        <v>8366</v>
      </c>
      <c r="M1336" s="101">
        <v>46006.505555555559</v>
      </c>
      <c r="N1336" s="101">
        <v>46009.390972222223</v>
      </c>
      <c r="O1336" s="100" t="s">
        <v>35</v>
      </c>
      <c r="P1336" s="100" t="s">
        <v>35</v>
      </c>
      <c r="Q1336" s="99" t="s">
        <v>1414</v>
      </c>
      <c r="R1336" s="99" t="s">
        <v>1415</v>
      </c>
      <c r="S1336" s="99" t="s">
        <v>10437</v>
      </c>
      <c r="T1336" s="99" t="s">
        <v>1416</v>
      </c>
      <c r="U1336" s="99">
        <v>64</v>
      </c>
      <c r="V1336" s="100" t="str">
        <f>VLOOKUP(D1336,TIPOLOGIA!A:F,5,0)</f>
        <v>INTERMEDIA</v>
      </c>
      <c r="W1336" s="100" t="str">
        <f>VLOOKUP(D1336,TIPOLOGIA!A:F,6,0)</f>
        <v>TERRESTRE</v>
      </c>
      <c r="X1336" s="99" t="s">
        <v>2254</v>
      </c>
      <c r="Y1336" s="99">
        <v>1</v>
      </c>
      <c r="Z1336" s="102">
        <f>IF(T1336="SOPORTE_TELEFÓNICO",'TARIFAS 2025'!$B$14,IF(V1336="PRINCIPAL",'TARIFAS 2025'!$B$11,IF(V1336="INTERMEDIA",'TARIFAS 2025'!$C$11,IF(V1336="LEJANA",'TARIFAS 2025'!$D$11))))</f>
        <v>36351</v>
      </c>
      <c r="AA1336" s="102">
        <f t="shared" si="21"/>
        <v>36351</v>
      </c>
    </row>
    <row r="1337" spans="1:27" x14ac:dyDescent="0.3">
      <c r="A1337" s="99" t="s">
        <v>88</v>
      </c>
      <c r="B1337" s="100" t="str">
        <f>VLOOKUP(A1337,'CENTROS DE COSTOS'!A:D,2,0)</f>
        <v>0036-0005</v>
      </c>
      <c r="C1337" s="100" t="str">
        <f>VLOOKUP(A1337,'CENTROS DE COSTOS'!A:D,3,0)</f>
        <v>Wompi Noroccidente</v>
      </c>
      <c r="D1337" s="99">
        <v>5674</v>
      </c>
      <c r="E1337" s="99">
        <v>3144014</v>
      </c>
      <c r="F1337" s="99">
        <v>29144</v>
      </c>
      <c r="G1337" s="100" t="s">
        <v>33</v>
      </c>
      <c r="H1337" s="99" t="s">
        <v>120</v>
      </c>
      <c r="I1337" s="99" t="s">
        <v>223</v>
      </c>
      <c r="J1337" s="99" t="s">
        <v>1506</v>
      </c>
      <c r="K1337" s="100" t="s">
        <v>1170</v>
      </c>
      <c r="L1337" s="99" t="s">
        <v>8367</v>
      </c>
      <c r="M1337" s="101">
        <v>46007.488194444442</v>
      </c>
      <c r="N1337" s="101">
        <v>46009.392361111109</v>
      </c>
      <c r="O1337" s="100" t="s">
        <v>35</v>
      </c>
      <c r="P1337" s="100" t="s">
        <v>35</v>
      </c>
      <c r="Q1337" s="99" t="s">
        <v>1414</v>
      </c>
      <c r="R1337" s="99" t="s">
        <v>1415</v>
      </c>
      <c r="S1337" s="99" t="s">
        <v>10438</v>
      </c>
      <c r="T1337" s="99" t="s">
        <v>1416</v>
      </c>
      <c r="U1337" s="99">
        <v>64</v>
      </c>
      <c r="V1337" s="100" t="str">
        <f>VLOOKUP(D1337,TIPOLOGIA!A:F,5,0)</f>
        <v>INTERMEDIA</v>
      </c>
      <c r="W1337" s="100" t="str">
        <f>VLOOKUP(D1337,TIPOLOGIA!A:F,6,0)</f>
        <v>TERRESTRE</v>
      </c>
      <c r="X1337" s="99" t="s">
        <v>2254</v>
      </c>
      <c r="Y1337" s="99">
        <v>1</v>
      </c>
      <c r="Z1337" s="102">
        <f>IF(T1337="SOPORTE_TELEFÓNICO",'TARIFAS 2025'!$B$14,IF(V1337="PRINCIPAL",'TARIFAS 2025'!$B$11,IF(V1337="INTERMEDIA",'TARIFAS 2025'!$C$11,IF(V1337="LEJANA",'TARIFAS 2025'!$D$11))))</f>
        <v>36351</v>
      </c>
      <c r="AA1337" s="102">
        <f t="shared" si="21"/>
        <v>36351</v>
      </c>
    </row>
    <row r="1338" spans="1:27" x14ac:dyDescent="0.3">
      <c r="A1338" s="99" t="s">
        <v>92</v>
      </c>
      <c r="B1338" s="100" t="str">
        <f>VLOOKUP(A1338,'CENTROS DE COSTOS'!A:D,2,0)</f>
        <v>0036-0002</v>
      </c>
      <c r="C1338" s="100" t="str">
        <f>VLOOKUP(A1338,'CENTROS DE COSTOS'!A:D,3,0)</f>
        <v>Wompi Eje Cafetero</v>
      </c>
      <c r="D1338" s="99">
        <v>63302</v>
      </c>
      <c r="E1338" s="99">
        <v>3103183</v>
      </c>
      <c r="F1338" s="99">
        <v>10030</v>
      </c>
      <c r="G1338" s="100" t="s">
        <v>33</v>
      </c>
      <c r="H1338" s="99" t="s">
        <v>939</v>
      </c>
      <c r="I1338" s="99" t="s">
        <v>943</v>
      </c>
      <c r="J1338" s="99" t="s">
        <v>6661</v>
      </c>
      <c r="K1338" s="100" t="s">
        <v>1170</v>
      </c>
      <c r="L1338" s="99" t="s">
        <v>8368</v>
      </c>
      <c r="M1338" s="101">
        <v>45995.547222222223</v>
      </c>
      <c r="N1338" s="101">
        <v>46009.395138888889</v>
      </c>
      <c r="O1338" s="100" t="s">
        <v>35</v>
      </c>
      <c r="P1338" s="100" t="s">
        <v>35</v>
      </c>
      <c r="Q1338" s="99" t="s">
        <v>1414</v>
      </c>
      <c r="R1338" s="99" t="s">
        <v>1415</v>
      </c>
      <c r="S1338" s="99" t="s">
        <v>10439</v>
      </c>
      <c r="T1338" s="99" t="s">
        <v>1416</v>
      </c>
      <c r="U1338" s="99">
        <v>64</v>
      </c>
      <c r="V1338" s="100" t="str">
        <f>VLOOKUP(D1338,TIPOLOGIA!A:F,5,0)</f>
        <v>LEJANA</v>
      </c>
      <c r="W1338" s="100" t="str">
        <f>VLOOKUP(D1338,TIPOLOGIA!A:F,6,0)</f>
        <v>TERRESTRE</v>
      </c>
      <c r="X1338" s="99" t="s">
        <v>2257</v>
      </c>
      <c r="Y1338" s="99">
        <v>1</v>
      </c>
      <c r="Z1338" s="102">
        <f>IF(T1338="SOPORTE_TELEFÓNICO",'TARIFAS 2025'!$B$14,IF(V1338="PRINCIPAL",'TARIFAS 2025'!$B$11,IF(V1338="INTERMEDIA",'TARIFAS 2025'!$C$11,IF(V1338="LEJANA",'TARIFAS 2025'!$D$11))))</f>
        <v>40250</v>
      </c>
      <c r="AA1338" s="102">
        <f t="shared" si="21"/>
        <v>40250</v>
      </c>
    </row>
    <row r="1339" spans="1:27" x14ac:dyDescent="0.3">
      <c r="A1339" s="99" t="s">
        <v>77</v>
      </c>
      <c r="B1339" s="100" t="str">
        <f>VLOOKUP(A1339,'CENTROS DE COSTOS'!A:D,2,0)</f>
        <v>0036-0003</v>
      </c>
      <c r="C1339" s="100" t="str">
        <f>VLOOKUP(A1339,'CENTROS DE COSTOS'!A:D,3,0)</f>
        <v>Wompi Suroccidente</v>
      </c>
      <c r="D1339" s="99">
        <v>76233</v>
      </c>
      <c r="E1339" s="99">
        <v>3127317</v>
      </c>
      <c r="F1339" s="99">
        <v>62787</v>
      </c>
      <c r="G1339" s="100" t="s">
        <v>33</v>
      </c>
      <c r="H1339" s="99" t="s">
        <v>1101</v>
      </c>
      <c r="I1339" s="99" t="s">
        <v>1110</v>
      </c>
      <c r="J1339" s="99" t="s">
        <v>6662</v>
      </c>
      <c r="K1339" s="100" t="s">
        <v>1170</v>
      </c>
      <c r="L1339" s="99" t="s">
        <v>8369</v>
      </c>
      <c r="M1339" s="101">
        <v>46002.48333333333</v>
      </c>
      <c r="N1339" s="101">
        <v>46009.433333333327</v>
      </c>
      <c r="O1339" s="100" t="s">
        <v>35</v>
      </c>
      <c r="P1339" s="100" t="s">
        <v>35</v>
      </c>
      <c r="Q1339" s="99" t="s">
        <v>1414</v>
      </c>
      <c r="R1339" s="99" t="s">
        <v>1415</v>
      </c>
      <c r="S1339" s="99" t="s">
        <v>10440</v>
      </c>
      <c r="T1339" s="99" t="s">
        <v>1416</v>
      </c>
      <c r="U1339" s="99">
        <v>64</v>
      </c>
      <c r="V1339" s="100" t="str">
        <f>VLOOKUP(D1339,TIPOLOGIA!A:F,5,0)</f>
        <v>INTERMEDIA</v>
      </c>
      <c r="W1339" s="100" t="str">
        <f>VLOOKUP(D1339,TIPOLOGIA!A:F,6,0)</f>
        <v>TERRESTRE</v>
      </c>
      <c r="X1339" s="99" t="s">
        <v>2257</v>
      </c>
      <c r="Y1339" s="99">
        <v>1</v>
      </c>
      <c r="Z1339" s="102">
        <f>IF(T1339="SOPORTE_TELEFÓNICO",'TARIFAS 2025'!$B$14,IF(V1339="PRINCIPAL",'TARIFAS 2025'!$B$11,IF(V1339="INTERMEDIA",'TARIFAS 2025'!$C$11,IF(V1339="LEJANA",'TARIFAS 2025'!$D$11))))</f>
        <v>36351</v>
      </c>
      <c r="AA1339" s="102">
        <f t="shared" si="21"/>
        <v>36351</v>
      </c>
    </row>
    <row r="1340" spans="1:27" x14ac:dyDescent="0.3">
      <c r="A1340" s="99" t="s">
        <v>71</v>
      </c>
      <c r="B1340" s="100" t="str">
        <f>VLOOKUP(A1340,'CENTROS DE COSTOS'!A:D,2,0)</f>
        <v>0036-0004</v>
      </c>
      <c r="C1340" s="100" t="str">
        <f>VLOOKUP(A1340,'CENTROS DE COSTOS'!A:D,3,0)</f>
        <v>Wompi Centro</v>
      </c>
      <c r="D1340" s="99">
        <v>25772</v>
      </c>
      <c r="E1340" s="99">
        <v>3128008</v>
      </c>
      <c r="F1340" s="99">
        <v>48527</v>
      </c>
      <c r="G1340" s="100" t="s">
        <v>33</v>
      </c>
      <c r="H1340" s="99" t="s">
        <v>618</v>
      </c>
      <c r="I1340" s="99" t="s">
        <v>701</v>
      </c>
      <c r="J1340" s="99" t="s">
        <v>1950</v>
      </c>
      <c r="K1340" s="100" t="s">
        <v>1170</v>
      </c>
      <c r="L1340" s="99" t="s">
        <v>8370</v>
      </c>
      <c r="M1340" s="101">
        <v>46002.576388888891</v>
      </c>
      <c r="N1340" s="101">
        <v>46009.436805555553</v>
      </c>
      <c r="O1340" s="100" t="s">
        <v>35</v>
      </c>
      <c r="P1340" s="100" t="s">
        <v>35</v>
      </c>
      <c r="Q1340" s="99" t="s">
        <v>1414</v>
      </c>
      <c r="R1340" s="99" t="s">
        <v>1415</v>
      </c>
      <c r="S1340" s="99" t="s">
        <v>10441</v>
      </c>
      <c r="T1340" s="99" t="s">
        <v>1416</v>
      </c>
      <c r="U1340" s="99">
        <v>48</v>
      </c>
      <c r="V1340" s="100" t="str">
        <f>VLOOKUP(D1340,TIPOLOGIA!A:F,5,0)</f>
        <v>INTERMEDIA</v>
      </c>
      <c r="W1340" s="100" t="str">
        <f>VLOOKUP(D1340,TIPOLOGIA!A:F,6,0)</f>
        <v>TERRESTRE</v>
      </c>
      <c r="X1340" s="99" t="s">
        <v>1464</v>
      </c>
      <c r="Y1340" s="99">
        <v>1</v>
      </c>
      <c r="Z1340" s="102">
        <f>IF(T1340="SOPORTE_TELEFÓNICO",'TARIFAS 2025'!$B$14,IF(V1340="PRINCIPAL",'TARIFAS 2025'!$B$11,IF(V1340="INTERMEDIA",'TARIFAS 2025'!$C$11,IF(V1340="LEJANA",'TARIFAS 2025'!$D$11))))</f>
        <v>36351</v>
      </c>
      <c r="AA1340" s="102">
        <f t="shared" si="21"/>
        <v>36351</v>
      </c>
    </row>
    <row r="1341" spans="1:27" x14ac:dyDescent="0.3">
      <c r="A1341" s="99" t="s">
        <v>81</v>
      </c>
      <c r="B1341" s="100" t="str">
        <f>VLOOKUP(A1341,'CENTROS DE COSTOS'!A:D,2,0)</f>
        <v>0036-0007</v>
      </c>
      <c r="C1341" s="100" t="str">
        <f>VLOOKUP(A1341,'CENTROS DE COSTOS'!A:D,3,0)</f>
        <v>Wompi Santander</v>
      </c>
      <c r="D1341" s="99">
        <v>54518</v>
      </c>
      <c r="E1341" s="99">
        <v>3128944</v>
      </c>
      <c r="F1341" s="99">
        <v>33153</v>
      </c>
      <c r="G1341" s="100" t="s">
        <v>33</v>
      </c>
      <c r="H1341" s="99" t="s">
        <v>891</v>
      </c>
      <c r="I1341" s="99" t="s">
        <v>917</v>
      </c>
      <c r="J1341" s="99" t="s">
        <v>6663</v>
      </c>
      <c r="K1341" s="100" t="s">
        <v>1170</v>
      </c>
      <c r="L1341" s="99" t="s">
        <v>8371</v>
      </c>
      <c r="M1341" s="101">
        <v>46002.658333333333</v>
      </c>
      <c r="N1341" s="101">
        <v>46009.443055555559</v>
      </c>
      <c r="O1341" s="100" t="s">
        <v>35</v>
      </c>
      <c r="P1341" s="100" t="s">
        <v>35</v>
      </c>
      <c r="Q1341" s="99" t="s">
        <v>1414</v>
      </c>
      <c r="R1341" s="99" t="s">
        <v>1415</v>
      </c>
      <c r="S1341" s="99" t="s">
        <v>10442</v>
      </c>
      <c r="T1341" s="99" t="s">
        <v>1172</v>
      </c>
      <c r="U1341" s="99">
        <v>24</v>
      </c>
      <c r="V1341" s="100" t="str">
        <f>VLOOKUP(D1341,TIPOLOGIA!A:F,5,0)</f>
        <v>LEJANA</v>
      </c>
      <c r="W1341" s="100" t="str">
        <f>VLOOKUP(D1341,TIPOLOGIA!A:F,6,0)</f>
        <v>TERRESTRE</v>
      </c>
      <c r="X1341" s="99" t="s">
        <v>1189</v>
      </c>
      <c r="Y1341" s="99">
        <v>1</v>
      </c>
      <c r="Z1341" s="102">
        <f>IF(T1341="SOPORTE_TELEFÓNICO",'TARIFAS 2025'!$B$14,IF(V1341="PRINCIPAL",'TARIFAS 2025'!$B$11,IF(V1341="INTERMEDIA",'TARIFAS 2025'!$C$11,IF(V1341="LEJANA",'TARIFAS 2025'!$D$11))))</f>
        <v>40250</v>
      </c>
      <c r="AA1341" s="102">
        <f t="shared" ref="AA1341:AA1403" si="22">Z1341*Y1341</f>
        <v>40250</v>
      </c>
    </row>
    <row r="1342" spans="1:27" x14ac:dyDescent="0.3">
      <c r="A1342" s="99" t="s">
        <v>96</v>
      </c>
      <c r="B1342" s="100" t="str">
        <f>VLOOKUP(A1342,'CENTROS DE COSTOS'!A:D,2,0)</f>
        <v>0036-0007</v>
      </c>
      <c r="C1342" s="100" t="str">
        <f>VLOOKUP(A1342,'CENTROS DE COSTOS'!A:D,3,0)</f>
        <v>Wompi Santander</v>
      </c>
      <c r="D1342" s="99">
        <v>15516</v>
      </c>
      <c r="E1342" s="99">
        <v>3128211</v>
      </c>
      <c r="F1342" s="99">
        <v>81171</v>
      </c>
      <c r="G1342" s="100" t="s">
        <v>33</v>
      </c>
      <c r="H1342" s="99" t="s">
        <v>322</v>
      </c>
      <c r="I1342" s="99" t="s">
        <v>381</v>
      </c>
      <c r="J1342" s="99" t="s">
        <v>6664</v>
      </c>
      <c r="K1342" s="100" t="s">
        <v>1170</v>
      </c>
      <c r="L1342" s="99" t="s">
        <v>8372</v>
      </c>
      <c r="M1342" s="101">
        <v>46002.593055555553</v>
      </c>
      <c r="N1342" s="101">
        <v>46009.446527777778</v>
      </c>
      <c r="O1342" s="100" t="s">
        <v>35</v>
      </c>
      <c r="P1342" s="100" t="s">
        <v>35</v>
      </c>
      <c r="Q1342" s="99" t="s">
        <v>1414</v>
      </c>
      <c r="R1342" s="99" t="s">
        <v>1415</v>
      </c>
      <c r="S1342" s="99" t="s">
        <v>10443</v>
      </c>
      <c r="T1342" s="99" t="s">
        <v>1416</v>
      </c>
      <c r="U1342" s="99">
        <v>8</v>
      </c>
      <c r="V1342" s="100" t="str">
        <f>VLOOKUP(D1342,TIPOLOGIA!A:F,5,0)</f>
        <v>INTERMEDIA</v>
      </c>
      <c r="W1342" s="100" t="str">
        <f>VLOOKUP(D1342,TIPOLOGIA!A:F,6,0)</f>
        <v>TERRESTRE</v>
      </c>
      <c r="X1342" s="99" t="s">
        <v>2257</v>
      </c>
      <c r="Y1342" s="99">
        <v>1</v>
      </c>
      <c r="Z1342" s="102">
        <f>IF(T1342="SOPORTE_TELEFÓNICO",'TARIFAS 2025'!$B$14,IF(V1342="PRINCIPAL",'TARIFAS 2025'!$B$11,IF(V1342="INTERMEDIA",'TARIFAS 2025'!$C$11,IF(V1342="LEJANA",'TARIFAS 2025'!$D$11))))</f>
        <v>36351</v>
      </c>
      <c r="AA1342" s="102">
        <f t="shared" si="22"/>
        <v>36351</v>
      </c>
    </row>
    <row r="1343" spans="1:27" x14ac:dyDescent="0.3">
      <c r="A1343" s="99" t="s">
        <v>98</v>
      </c>
      <c r="B1343" s="100" t="str">
        <f>VLOOKUP(A1343,'CENTROS DE COSTOS'!A:D,2,0)</f>
        <v>0036-0006</v>
      </c>
      <c r="C1343" s="100" t="str">
        <f>VLOOKUP(A1343,'CENTROS DE COSTOS'!A:D,3,0)</f>
        <v>Wompi Oriente</v>
      </c>
      <c r="D1343" s="99">
        <v>50001</v>
      </c>
      <c r="E1343" s="99">
        <v>3150599</v>
      </c>
      <c r="F1343" s="99">
        <v>21744</v>
      </c>
      <c r="G1343" s="100" t="s">
        <v>33</v>
      </c>
      <c r="H1343" s="99" t="s">
        <v>814</v>
      </c>
      <c r="I1343" s="99" t="s">
        <v>98</v>
      </c>
      <c r="J1343" s="99" t="s">
        <v>3405</v>
      </c>
      <c r="K1343" s="100" t="s">
        <v>1170</v>
      </c>
      <c r="L1343" s="99" t="s">
        <v>8373</v>
      </c>
      <c r="M1343" s="101">
        <v>46008.661111111112</v>
      </c>
      <c r="N1343" s="101">
        <v>46009.451388888891</v>
      </c>
      <c r="O1343" s="100" t="s">
        <v>35</v>
      </c>
      <c r="P1343" s="100" t="s">
        <v>35</v>
      </c>
      <c r="Q1343" s="99" t="s">
        <v>1414</v>
      </c>
      <c r="R1343" s="99" t="s">
        <v>1415</v>
      </c>
      <c r="S1343" s="99" t="s">
        <v>10444</v>
      </c>
      <c r="T1343" s="99" t="s">
        <v>1172</v>
      </c>
      <c r="U1343" s="99">
        <v>40</v>
      </c>
      <c r="V1343" s="100" t="str">
        <f>VLOOKUP(D1343,TIPOLOGIA!A:F,5,0)</f>
        <v>PRINCIPAL</v>
      </c>
      <c r="W1343" s="100" t="str">
        <f>VLOOKUP(D1343,TIPOLOGIA!A:F,6,0)</f>
        <v>TERRESTRE</v>
      </c>
      <c r="X1343" s="99" t="s">
        <v>1287</v>
      </c>
      <c r="Y1343" s="99">
        <v>1</v>
      </c>
      <c r="Z1343" s="102">
        <f>IF(T1343="SOPORTE_TELEFÓNICO",'TARIFAS 2025'!$B$14,IF(V1343="PRINCIPAL",'TARIFAS 2025'!$B$11,IF(V1343="INTERMEDIA",'TARIFAS 2025'!$C$11,IF(V1343="LEJANA",'TARIFAS 2025'!$D$11))))</f>
        <v>31419</v>
      </c>
      <c r="AA1343" s="102">
        <f t="shared" si="22"/>
        <v>31419</v>
      </c>
    </row>
    <row r="1344" spans="1:27" x14ac:dyDescent="0.3">
      <c r="A1344" s="99" t="s">
        <v>85</v>
      </c>
      <c r="B1344" s="100" t="str">
        <f>VLOOKUP(A1344,'CENTROS DE COSTOS'!A:D,2,0)</f>
        <v>0036-0006</v>
      </c>
      <c r="C1344" s="100" t="str">
        <f>VLOOKUP(A1344,'CENTROS DE COSTOS'!A:D,3,0)</f>
        <v>Wompi Oriente</v>
      </c>
      <c r="D1344" s="99">
        <v>73001</v>
      </c>
      <c r="E1344" s="99">
        <v>3147853</v>
      </c>
      <c r="F1344" s="99">
        <v>65317</v>
      </c>
      <c r="G1344" s="100" t="s">
        <v>33</v>
      </c>
      <c r="H1344" s="99" t="s">
        <v>1056</v>
      </c>
      <c r="I1344" s="99" t="s">
        <v>85</v>
      </c>
      <c r="J1344" s="99" t="s">
        <v>6665</v>
      </c>
      <c r="K1344" s="100" t="s">
        <v>1170</v>
      </c>
      <c r="L1344" s="99" t="s">
        <v>8374</v>
      </c>
      <c r="M1344" s="101">
        <v>46008.397916666669</v>
      </c>
      <c r="N1344" s="101">
        <v>46009.452777777777</v>
      </c>
      <c r="O1344" s="100" t="s">
        <v>35</v>
      </c>
      <c r="P1344" s="100" t="s">
        <v>35</v>
      </c>
      <c r="Q1344" s="99" t="s">
        <v>1414</v>
      </c>
      <c r="R1344" s="99" t="s">
        <v>1415</v>
      </c>
      <c r="S1344" s="99" t="s">
        <v>10445</v>
      </c>
      <c r="T1344" s="99" t="s">
        <v>1172</v>
      </c>
      <c r="U1344" s="99">
        <v>16</v>
      </c>
      <c r="V1344" s="100" t="str">
        <f>VLOOKUP(D1344,TIPOLOGIA!A:F,5,0)</f>
        <v>PRINCIPAL</v>
      </c>
      <c r="W1344" s="100" t="str">
        <f>VLOOKUP(D1344,TIPOLOGIA!A:F,6,0)</f>
        <v>TERRESTRE</v>
      </c>
      <c r="X1344" s="99" t="s">
        <v>1308</v>
      </c>
      <c r="Y1344" s="99">
        <v>1</v>
      </c>
      <c r="Z1344" s="102">
        <f>IF(T1344="SOPORTE_TELEFÓNICO",'TARIFAS 2025'!$B$14,IF(V1344="PRINCIPAL",'TARIFAS 2025'!$B$11,IF(V1344="INTERMEDIA",'TARIFAS 2025'!$C$11,IF(V1344="LEJANA",'TARIFAS 2025'!$D$11))))</f>
        <v>31419</v>
      </c>
      <c r="AA1344" s="102">
        <f t="shared" si="22"/>
        <v>31419</v>
      </c>
    </row>
    <row r="1345" spans="1:27" x14ac:dyDescent="0.3">
      <c r="A1345" s="99" t="s">
        <v>80</v>
      </c>
      <c r="B1345" s="100" t="str">
        <f>VLOOKUP(A1345,'CENTROS DE COSTOS'!A:D,2,0)</f>
        <v>0036-0001</v>
      </c>
      <c r="C1345" s="100" t="str">
        <f>VLOOKUP(A1345,'CENTROS DE COSTOS'!A:D,3,0)</f>
        <v>Wompi Costa</v>
      </c>
      <c r="D1345" s="99">
        <v>13001</v>
      </c>
      <c r="E1345" s="99">
        <v>3148521</v>
      </c>
      <c r="F1345" s="99">
        <v>76187</v>
      </c>
      <c r="G1345" s="100" t="s">
        <v>33</v>
      </c>
      <c r="H1345" s="99" t="s">
        <v>275</v>
      </c>
      <c r="I1345" s="99" t="s">
        <v>80</v>
      </c>
      <c r="J1345" s="99" t="s">
        <v>6666</v>
      </c>
      <c r="K1345" s="100" t="s">
        <v>1170</v>
      </c>
      <c r="L1345" s="99" t="s">
        <v>8375</v>
      </c>
      <c r="M1345" s="101">
        <v>46008.436805555553</v>
      </c>
      <c r="N1345" s="101">
        <v>46009.45416666667</v>
      </c>
      <c r="O1345" s="100" t="s">
        <v>35</v>
      </c>
      <c r="P1345" s="100" t="s">
        <v>35</v>
      </c>
      <c r="Q1345" s="99" t="s">
        <v>1414</v>
      </c>
      <c r="R1345" s="99" t="s">
        <v>1415</v>
      </c>
      <c r="S1345" s="99" t="s">
        <v>10446</v>
      </c>
      <c r="T1345" s="99" t="s">
        <v>1172</v>
      </c>
      <c r="U1345" s="99">
        <v>24</v>
      </c>
      <c r="V1345" s="100" t="str">
        <f>VLOOKUP(D1345,TIPOLOGIA!A:F,5,0)</f>
        <v>PRINCIPAL</v>
      </c>
      <c r="W1345" s="100" t="str">
        <f>VLOOKUP(D1345,TIPOLOGIA!A:F,6,0)</f>
        <v>TERRESTRE</v>
      </c>
      <c r="X1345" s="99" t="s">
        <v>1228</v>
      </c>
      <c r="Y1345" s="99">
        <v>1</v>
      </c>
      <c r="Z1345" s="102">
        <f>IF(T1345="SOPORTE_TELEFÓNICO",'TARIFAS 2025'!$B$14,IF(V1345="PRINCIPAL",'TARIFAS 2025'!$B$11,IF(V1345="INTERMEDIA",'TARIFAS 2025'!$C$11,IF(V1345="LEJANA",'TARIFAS 2025'!$D$11))))</f>
        <v>31419</v>
      </c>
      <c r="AA1345" s="102">
        <f t="shared" si="22"/>
        <v>31419</v>
      </c>
    </row>
    <row r="1346" spans="1:27" x14ac:dyDescent="0.3">
      <c r="A1346" s="99" t="s">
        <v>77</v>
      </c>
      <c r="B1346" s="100" t="str">
        <f>VLOOKUP(A1346,'CENTROS DE COSTOS'!A:D,2,0)</f>
        <v>0036-0003</v>
      </c>
      <c r="C1346" s="100" t="str">
        <f>VLOOKUP(A1346,'CENTROS DE COSTOS'!A:D,3,0)</f>
        <v>Wompi Suroccidente</v>
      </c>
      <c r="D1346" s="99">
        <v>76001</v>
      </c>
      <c r="E1346" s="99">
        <v>3146517</v>
      </c>
      <c r="F1346" s="99">
        <v>46965</v>
      </c>
      <c r="G1346" s="100" t="s">
        <v>33</v>
      </c>
      <c r="H1346" s="99" t="s">
        <v>1101</v>
      </c>
      <c r="I1346" s="99" t="s">
        <v>77</v>
      </c>
      <c r="J1346" s="99" t="s">
        <v>6667</v>
      </c>
      <c r="K1346" s="100" t="s">
        <v>1170</v>
      </c>
      <c r="L1346" s="99" t="s">
        <v>8376</v>
      </c>
      <c r="M1346" s="101">
        <v>46008.333333333343</v>
      </c>
      <c r="N1346" s="101">
        <v>46009.455555555563</v>
      </c>
      <c r="O1346" s="100" t="s">
        <v>35</v>
      </c>
      <c r="P1346" s="100" t="s">
        <v>35</v>
      </c>
      <c r="Q1346" s="99" t="s">
        <v>1414</v>
      </c>
      <c r="R1346" s="99" t="s">
        <v>1415</v>
      </c>
      <c r="S1346" s="99" t="s">
        <v>10447</v>
      </c>
      <c r="T1346" s="99" t="s">
        <v>1172</v>
      </c>
      <c r="U1346" s="99">
        <v>16</v>
      </c>
      <c r="V1346" s="100" t="str">
        <f>VLOOKUP(D1346,TIPOLOGIA!A:F,5,0)</f>
        <v>PRINCIPAL</v>
      </c>
      <c r="W1346" s="100" t="str">
        <f>VLOOKUP(D1346,TIPOLOGIA!A:F,6,0)</f>
        <v>TERRESTRE</v>
      </c>
      <c r="X1346" s="99" t="s">
        <v>1856</v>
      </c>
      <c r="Y1346" s="99">
        <v>1</v>
      </c>
      <c r="Z1346" s="102">
        <f>IF(T1346="SOPORTE_TELEFÓNICO",'TARIFAS 2025'!$B$14,IF(V1346="PRINCIPAL",'TARIFAS 2025'!$B$11,IF(V1346="INTERMEDIA",'TARIFAS 2025'!$C$11,IF(V1346="LEJANA",'TARIFAS 2025'!$D$11))))</f>
        <v>31419</v>
      </c>
      <c r="AA1346" s="102">
        <f t="shared" si="22"/>
        <v>31419</v>
      </c>
    </row>
    <row r="1347" spans="1:27" x14ac:dyDescent="0.3">
      <c r="A1347" s="99" t="s">
        <v>81</v>
      </c>
      <c r="B1347" s="100" t="str">
        <f>VLOOKUP(A1347,'CENTROS DE COSTOS'!A:D,2,0)</f>
        <v>0036-0007</v>
      </c>
      <c r="C1347" s="100" t="str">
        <f>VLOOKUP(A1347,'CENTROS DE COSTOS'!A:D,3,0)</f>
        <v>Wompi Santander</v>
      </c>
      <c r="D1347" s="99">
        <v>54001</v>
      </c>
      <c r="E1347" s="99">
        <v>3146601</v>
      </c>
      <c r="F1347" s="99">
        <v>18620</v>
      </c>
      <c r="G1347" s="100" t="s">
        <v>33</v>
      </c>
      <c r="H1347" s="99" t="s">
        <v>891</v>
      </c>
      <c r="I1347" s="99" t="s">
        <v>81</v>
      </c>
      <c r="J1347" s="99" t="s">
        <v>5866</v>
      </c>
      <c r="K1347" s="100" t="s">
        <v>1170</v>
      </c>
      <c r="L1347" s="99" t="s">
        <v>8377</v>
      </c>
      <c r="M1347" s="101">
        <v>46008.333333333343</v>
      </c>
      <c r="N1347" s="101">
        <v>46009.456944444442</v>
      </c>
      <c r="O1347" s="100" t="s">
        <v>35</v>
      </c>
      <c r="P1347" s="100" t="s">
        <v>35</v>
      </c>
      <c r="Q1347" s="99" t="s">
        <v>1414</v>
      </c>
      <c r="R1347" s="99" t="s">
        <v>1415</v>
      </c>
      <c r="S1347" s="99" t="s">
        <v>10448</v>
      </c>
      <c r="T1347" s="99" t="s">
        <v>1172</v>
      </c>
      <c r="U1347" s="99">
        <v>24</v>
      </c>
      <c r="V1347" s="100" t="str">
        <f>VLOOKUP(D1347,TIPOLOGIA!A:F,5,0)</f>
        <v>PRINCIPAL</v>
      </c>
      <c r="W1347" s="100" t="str">
        <f>VLOOKUP(D1347,TIPOLOGIA!A:F,6,0)</f>
        <v>TERRESTRE</v>
      </c>
      <c r="X1347" s="99" t="s">
        <v>1211</v>
      </c>
      <c r="Y1347" s="99">
        <v>1</v>
      </c>
      <c r="Z1347" s="102">
        <f>IF(T1347="SOPORTE_TELEFÓNICO",'TARIFAS 2025'!$B$14,IF(V1347="PRINCIPAL",'TARIFAS 2025'!$B$11,IF(V1347="INTERMEDIA",'TARIFAS 2025'!$C$11,IF(V1347="LEJANA",'TARIFAS 2025'!$D$11))))</f>
        <v>31419</v>
      </c>
      <c r="AA1347" s="102">
        <f t="shared" si="22"/>
        <v>31419</v>
      </c>
    </row>
    <row r="1348" spans="1:27" x14ac:dyDescent="0.3">
      <c r="A1348" s="99" t="s">
        <v>71</v>
      </c>
      <c r="B1348" s="100" t="str">
        <f>VLOOKUP(A1348,'CENTROS DE COSTOS'!A:D,2,0)</f>
        <v>0036-0004</v>
      </c>
      <c r="C1348" s="100" t="str">
        <f>VLOOKUP(A1348,'CENTROS DE COSTOS'!A:D,3,0)</f>
        <v>Wompi Centro</v>
      </c>
      <c r="D1348" s="99">
        <v>11001</v>
      </c>
      <c r="E1348" s="99">
        <v>3148467</v>
      </c>
      <c r="F1348" s="99">
        <v>24774</v>
      </c>
      <c r="G1348" s="100" t="s">
        <v>33</v>
      </c>
      <c r="H1348" s="99" t="s">
        <v>618</v>
      </c>
      <c r="I1348" s="99" t="s">
        <v>71</v>
      </c>
      <c r="J1348" s="99" t="s">
        <v>6668</v>
      </c>
      <c r="K1348" s="100" t="s">
        <v>1170</v>
      </c>
      <c r="L1348" s="99" t="s">
        <v>8378</v>
      </c>
      <c r="M1348" s="101">
        <v>46008.457638888889</v>
      </c>
      <c r="N1348" s="101">
        <v>46009.458333333343</v>
      </c>
      <c r="O1348" s="100" t="s">
        <v>35</v>
      </c>
      <c r="P1348" s="100" t="s">
        <v>35</v>
      </c>
      <c r="Q1348" s="99" t="s">
        <v>1414</v>
      </c>
      <c r="R1348" s="99" t="s">
        <v>1415</v>
      </c>
      <c r="S1348" s="99" t="s">
        <v>10449</v>
      </c>
      <c r="T1348" s="99" t="s">
        <v>1172</v>
      </c>
      <c r="U1348" s="99">
        <v>24</v>
      </c>
      <c r="V1348" s="100" t="str">
        <f>VLOOKUP(D1348,TIPOLOGIA!A:F,5,0)</f>
        <v>PRINCIPAL</v>
      </c>
      <c r="W1348" s="100" t="str">
        <f>VLOOKUP(D1348,TIPOLOGIA!A:F,6,0)</f>
        <v>TERRESTRE</v>
      </c>
      <c r="X1348" s="99" t="s">
        <v>1388</v>
      </c>
      <c r="Y1348" s="99">
        <v>1</v>
      </c>
      <c r="Z1348" s="102">
        <f>IF(T1348="SOPORTE_TELEFÓNICO",'TARIFAS 2025'!$B$14,IF(V1348="PRINCIPAL",'TARIFAS 2025'!$B$11,IF(V1348="INTERMEDIA",'TARIFAS 2025'!$C$11,IF(V1348="LEJANA",'TARIFAS 2025'!$D$11))))</f>
        <v>31419</v>
      </c>
      <c r="AA1348" s="102">
        <f t="shared" si="22"/>
        <v>31419</v>
      </c>
    </row>
    <row r="1349" spans="1:27" x14ac:dyDescent="0.3">
      <c r="A1349" s="99" t="s">
        <v>89</v>
      </c>
      <c r="B1349" s="100" t="str">
        <f>VLOOKUP(A1349,'CENTROS DE COSTOS'!A:D,2,0)</f>
        <v>0036-0001</v>
      </c>
      <c r="C1349" s="100" t="str">
        <f>VLOOKUP(A1349,'CENTROS DE COSTOS'!A:D,3,0)</f>
        <v>Wompi Costa</v>
      </c>
      <c r="D1349" s="99">
        <v>23189</v>
      </c>
      <c r="E1349" s="99">
        <v>3127641</v>
      </c>
      <c r="F1349" s="99">
        <v>66137</v>
      </c>
      <c r="G1349" s="100" t="s">
        <v>33</v>
      </c>
      <c r="H1349" s="99" t="s">
        <v>276</v>
      </c>
      <c r="I1349" s="99" t="s">
        <v>597</v>
      </c>
      <c r="J1349" s="99" t="s">
        <v>6669</v>
      </c>
      <c r="K1349" s="100" t="s">
        <v>1170</v>
      </c>
      <c r="L1349" s="99" t="s">
        <v>8379</v>
      </c>
      <c r="M1349" s="101">
        <v>46002.531944444447</v>
      </c>
      <c r="N1349" s="101">
        <v>46009.469444444447</v>
      </c>
      <c r="O1349" s="100" t="s">
        <v>35</v>
      </c>
      <c r="P1349" s="100" t="s">
        <v>35</v>
      </c>
      <c r="Q1349" s="99" t="s">
        <v>1414</v>
      </c>
      <c r="R1349" s="99" t="s">
        <v>1415</v>
      </c>
      <c r="S1349" s="99" t="s">
        <v>10450</v>
      </c>
      <c r="T1349" s="99" t="s">
        <v>1416</v>
      </c>
      <c r="U1349" s="99">
        <v>16</v>
      </c>
      <c r="V1349" s="100" t="str">
        <f>VLOOKUP(D1349,TIPOLOGIA!A:F,5,0)</f>
        <v>INTERMEDIA</v>
      </c>
      <c r="W1349" s="100" t="str">
        <f>VLOOKUP(D1349,TIPOLOGIA!A:F,6,0)</f>
        <v>TERRESTRE</v>
      </c>
      <c r="X1349" s="99" t="s">
        <v>2257</v>
      </c>
      <c r="Y1349" s="99">
        <v>1</v>
      </c>
      <c r="Z1349" s="102">
        <f>IF(T1349="SOPORTE_TELEFÓNICO",'TARIFAS 2025'!$B$14,IF(V1349="PRINCIPAL",'TARIFAS 2025'!$B$11,IF(V1349="INTERMEDIA",'TARIFAS 2025'!$C$11,IF(V1349="LEJANA",'TARIFAS 2025'!$D$11))))</f>
        <v>36351</v>
      </c>
      <c r="AA1349" s="102">
        <f t="shared" si="22"/>
        <v>36351</v>
      </c>
    </row>
    <row r="1350" spans="1:27" x14ac:dyDescent="0.3">
      <c r="A1350" s="99" t="s">
        <v>71</v>
      </c>
      <c r="B1350" s="100" t="str">
        <f>VLOOKUP(A1350,'CENTROS DE COSTOS'!A:D,2,0)</f>
        <v>0036-0004</v>
      </c>
      <c r="C1350" s="100" t="str">
        <f>VLOOKUP(A1350,'CENTROS DE COSTOS'!A:D,3,0)</f>
        <v>Wompi Centro</v>
      </c>
      <c r="D1350" s="99">
        <v>11001</v>
      </c>
      <c r="E1350" s="99">
        <v>3146166</v>
      </c>
      <c r="F1350" s="99">
        <v>80348</v>
      </c>
      <c r="G1350" s="100" t="s">
        <v>33</v>
      </c>
      <c r="H1350" s="99" t="s">
        <v>618</v>
      </c>
      <c r="I1350" s="99" t="s">
        <v>71</v>
      </c>
      <c r="J1350" s="99" t="s">
        <v>2012</v>
      </c>
      <c r="K1350" s="100" t="s">
        <v>1170</v>
      </c>
      <c r="L1350" s="99" t="s">
        <v>8380</v>
      </c>
      <c r="M1350" s="101">
        <v>46008.333333333343</v>
      </c>
      <c r="N1350" s="101">
        <v>46009.469444444447</v>
      </c>
      <c r="O1350" s="100" t="s">
        <v>35</v>
      </c>
      <c r="P1350" s="100" t="s">
        <v>35</v>
      </c>
      <c r="Q1350" s="99" t="s">
        <v>1414</v>
      </c>
      <c r="R1350" s="99" t="s">
        <v>1415</v>
      </c>
      <c r="S1350" s="99" t="s">
        <v>10449</v>
      </c>
      <c r="T1350" s="99" t="s">
        <v>1172</v>
      </c>
      <c r="U1350" s="99">
        <v>24</v>
      </c>
      <c r="V1350" s="100" t="str">
        <f>VLOOKUP(D1350,TIPOLOGIA!A:F,5,0)</f>
        <v>PRINCIPAL</v>
      </c>
      <c r="W1350" s="100" t="str">
        <f>VLOOKUP(D1350,TIPOLOGIA!A:F,6,0)</f>
        <v>TERRESTRE</v>
      </c>
      <c r="X1350" s="99" t="s">
        <v>1388</v>
      </c>
      <c r="Y1350" s="99">
        <v>1</v>
      </c>
      <c r="Z1350" s="102">
        <f>IF(T1350="SOPORTE_TELEFÓNICO",'TARIFAS 2025'!$B$14,IF(V1350="PRINCIPAL",'TARIFAS 2025'!$B$11,IF(V1350="INTERMEDIA",'TARIFAS 2025'!$C$11,IF(V1350="LEJANA",'TARIFAS 2025'!$D$11))))</f>
        <v>31419</v>
      </c>
      <c r="AA1350" s="102">
        <f t="shared" si="22"/>
        <v>31419</v>
      </c>
    </row>
    <row r="1351" spans="1:27" x14ac:dyDescent="0.3">
      <c r="A1351" s="99" t="s">
        <v>77</v>
      </c>
      <c r="B1351" s="100" t="str">
        <f>VLOOKUP(A1351,'CENTROS DE COSTOS'!A:D,2,0)</f>
        <v>0036-0003</v>
      </c>
      <c r="C1351" s="100" t="str">
        <f>VLOOKUP(A1351,'CENTROS DE COSTOS'!A:D,3,0)</f>
        <v>Wompi Suroccidente</v>
      </c>
      <c r="D1351" s="99">
        <v>76001</v>
      </c>
      <c r="E1351" s="99">
        <v>3150755</v>
      </c>
      <c r="F1351" s="99">
        <v>44023</v>
      </c>
      <c r="G1351" s="100" t="s">
        <v>33</v>
      </c>
      <c r="H1351" s="99" t="s">
        <v>1101</v>
      </c>
      <c r="I1351" s="99" t="s">
        <v>77</v>
      </c>
      <c r="J1351" s="99" t="s">
        <v>6670</v>
      </c>
      <c r="K1351" s="100" t="s">
        <v>1170</v>
      </c>
      <c r="L1351" s="99" t="s">
        <v>8381</v>
      </c>
      <c r="M1351" s="101">
        <v>46008.665277777778</v>
      </c>
      <c r="N1351" s="101">
        <v>46009.470833333333</v>
      </c>
      <c r="O1351" s="100" t="s">
        <v>35</v>
      </c>
      <c r="P1351" s="100" t="s">
        <v>35</v>
      </c>
      <c r="Q1351" s="99" t="s">
        <v>1414</v>
      </c>
      <c r="R1351" s="99" t="s">
        <v>1415</v>
      </c>
      <c r="S1351" s="99" t="s">
        <v>10451</v>
      </c>
      <c r="T1351" s="99" t="s">
        <v>1172</v>
      </c>
      <c r="U1351" s="99">
        <v>64</v>
      </c>
      <c r="V1351" s="100" t="str">
        <f>VLOOKUP(D1351,TIPOLOGIA!A:F,5,0)</f>
        <v>PRINCIPAL</v>
      </c>
      <c r="W1351" s="100" t="str">
        <f>VLOOKUP(D1351,TIPOLOGIA!A:F,6,0)</f>
        <v>TERRESTRE</v>
      </c>
      <c r="X1351" s="99" t="s">
        <v>1856</v>
      </c>
      <c r="Y1351" s="99">
        <v>1</v>
      </c>
      <c r="Z1351" s="102">
        <f>IF(T1351="SOPORTE_TELEFÓNICO",'TARIFAS 2025'!$B$14,IF(V1351="PRINCIPAL",'TARIFAS 2025'!$B$11,IF(V1351="INTERMEDIA",'TARIFAS 2025'!$C$11,IF(V1351="LEJANA",'TARIFAS 2025'!$D$11))))</f>
        <v>31419</v>
      </c>
      <c r="AA1351" s="102">
        <f t="shared" si="22"/>
        <v>31419</v>
      </c>
    </row>
    <row r="1352" spans="1:27" x14ac:dyDescent="0.3">
      <c r="A1352" s="99" t="s">
        <v>90</v>
      </c>
      <c r="B1352" s="100" t="str">
        <f>VLOOKUP(A1352,'CENTROS DE COSTOS'!A:D,2,0)</f>
        <v>0036-0006</v>
      </c>
      <c r="C1352" s="100" t="str">
        <f>VLOOKUP(A1352,'CENTROS DE COSTOS'!A:D,3,0)</f>
        <v>Wompi Oriente</v>
      </c>
      <c r="D1352" s="99">
        <v>41001</v>
      </c>
      <c r="E1352" s="99">
        <v>3132882</v>
      </c>
      <c r="F1352" s="99">
        <v>81774</v>
      </c>
      <c r="G1352" s="100" t="s">
        <v>33</v>
      </c>
      <c r="H1352" s="99" t="s">
        <v>740</v>
      </c>
      <c r="I1352" s="99" t="s">
        <v>90</v>
      </c>
      <c r="J1352" s="99" t="s">
        <v>6671</v>
      </c>
      <c r="K1352" s="100" t="s">
        <v>1170</v>
      </c>
      <c r="L1352" s="99" t="s">
        <v>8382</v>
      </c>
      <c r="M1352" s="101">
        <v>46003.613888888889</v>
      </c>
      <c r="N1352" s="101">
        <v>46009.472222222219</v>
      </c>
      <c r="O1352" s="100" t="s">
        <v>35</v>
      </c>
      <c r="P1352" s="100" t="s">
        <v>35</v>
      </c>
      <c r="Q1352" s="99" t="s">
        <v>1414</v>
      </c>
      <c r="R1352" s="99" t="s">
        <v>1415</v>
      </c>
      <c r="S1352" s="99" t="s">
        <v>10452</v>
      </c>
      <c r="T1352" s="99" t="s">
        <v>1172</v>
      </c>
      <c r="U1352" s="99">
        <v>8</v>
      </c>
      <c r="V1352" s="100" t="str">
        <f>VLOOKUP(D1352,TIPOLOGIA!A:F,5,0)</f>
        <v>PRINCIPAL</v>
      </c>
      <c r="W1352" s="100" t="str">
        <f>VLOOKUP(D1352,TIPOLOGIA!A:F,6,0)</f>
        <v>TERRESTRE</v>
      </c>
      <c r="X1352" s="99" t="s">
        <v>1214</v>
      </c>
      <c r="Y1352" s="99">
        <v>1</v>
      </c>
      <c r="Z1352" s="102">
        <f>IF(T1352="SOPORTE_TELEFÓNICO",'TARIFAS 2025'!$B$14,IF(V1352="PRINCIPAL",'TARIFAS 2025'!$B$11,IF(V1352="INTERMEDIA",'TARIFAS 2025'!$C$11,IF(V1352="LEJANA",'TARIFAS 2025'!$D$11))))</f>
        <v>31419</v>
      </c>
      <c r="AA1352" s="102">
        <f t="shared" si="22"/>
        <v>31419</v>
      </c>
    </row>
    <row r="1353" spans="1:27" x14ac:dyDescent="0.3">
      <c r="A1353" s="99" t="s">
        <v>90</v>
      </c>
      <c r="B1353" s="100" t="str">
        <f>VLOOKUP(A1353,'CENTROS DE COSTOS'!A:D,2,0)</f>
        <v>0036-0006</v>
      </c>
      <c r="C1353" s="100" t="str">
        <f>VLOOKUP(A1353,'CENTROS DE COSTOS'!A:D,3,0)</f>
        <v>Wompi Oriente</v>
      </c>
      <c r="D1353" s="99">
        <v>41001</v>
      </c>
      <c r="E1353" s="99">
        <v>3134613</v>
      </c>
      <c r="F1353" s="99">
        <v>20891</v>
      </c>
      <c r="G1353" s="100" t="s">
        <v>33</v>
      </c>
      <c r="H1353" s="99" t="s">
        <v>740</v>
      </c>
      <c r="I1353" s="99" t="s">
        <v>90</v>
      </c>
      <c r="J1353" s="99" t="s">
        <v>6672</v>
      </c>
      <c r="K1353" s="100" t="s">
        <v>1170</v>
      </c>
      <c r="L1353" s="99" t="s">
        <v>8383</v>
      </c>
      <c r="M1353" s="101">
        <v>46006.333333333343</v>
      </c>
      <c r="N1353" s="101">
        <v>46009.472916666673</v>
      </c>
      <c r="O1353" s="100" t="s">
        <v>35</v>
      </c>
      <c r="P1353" s="100" t="s">
        <v>35</v>
      </c>
      <c r="Q1353" s="99" t="s">
        <v>1414</v>
      </c>
      <c r="R1353" s="99" t="s">
        <v>1415</v>
      </c>
      <c r="S1353" s="99" t="s">
        <v>10453</v>
      </c>
      <c r="T1353" s="99" t="s">
        <v>1172</v>
      </c>
      <c r="U1353" s="99">
        <v>16</v>
      </c>
      <c r="V1353" s="100" t="str">
        <f>VLOOKUP(D1353,TIPOLOGIA!A:F,5,0)</f>
        <v>PRINCIPAL</v>
      </c>
      <c r="W1353" s="100" t="str">
        <f>VLOOKUP(D1353,TIPOLOGIA!A:F,6,0)</f>
        <v>TERRESTRE</v>
      </c>
      <c r="X1353" s="99" t="s">
        <v>1214</v>
      </c>
      <c r="Y1353" s="99">
        <v>1</v>
      </c>
      <c r="Z1353" s="102">
        <f>IF(T1353="SOPORTE_TELEFÓNICO",'TARIFAS 2025'!$B$14,IF(V1353="PRINCIPAL",'TARIFAS 2025'!$B$11,IF(V1353="INTERMEDIA",'TARIFAS 2025'!$C$11,IF(V1353="LEJANA",'TARIFAS 2025'!$D$11))))</f>
        <v>31419</v>
      </c>
      <c r="AA1353" s="102">
        <f t="shared" si="22"/>
        <v>31419</v>
      </c>
    </row>
    <row r="1354" spans="1:27" x14ac:dyDescent="0.3">
      <c r="A1354" s="99" t="s">
        <v>89</v>
      </c>
      <c r="B1354" s="100" t="str">
        <f>VLOOKUP(A1354,'CENTROS DE COSTOS'!A:D,2,0)</f>
        <v>0036-0001</v>
      </c>
      <c r="C1354" s="100" t="str">
        <f>VLOOKUP(A1354,'CENTROS DE COSTOS'!A:D,3,0)</f>
        <v>Wompi Costa</v>
      </c>
      <c r="D1354" s="99">
        <v>23001</v>
      </c>
      <c r="E1354" s="99">
        <v>3134841</v>
      </c>
      <c r="F1354" s="99">
        <v>59363</v>
      </c>
      <c r="G1354" s="100" t="s">
        <v>33</v>
      </c>
      <c r="H1354" s="99" t="s">
        <v>276</v>
      </c>
      <c r="I1354" s="99" t="s">
        <v>89</v>
      </c>
      <c r="J1354" s="99" t="s">
        <v>6673</v>
      </c>
      <c r="K1354" s="100" t="s">
        <v>1170</v>
      </c>
      <c r="L1354" s="99" t="s">
        <v>8384</v>
      </c>
      <c r="M1354" s="101">
        <v>46006.333333333343</v>
      </c>
      <c r="N1354" s="101">
        <v>46009.474305555559</v>
      </c>
      <c r="O1354" s="100" t="s">
        <v>35</v>
      </c>
      <c r="P1354" s="100" t="s">
        <v>35</v>
      </c>
      <c r="Q1354" s="99" t="s">
        <v>1414</v>
      </c>
      <c r="R1354" s="99" t="s">
        <v>1415</v>
      </c>
      <c r="S1354" s="99" t="s">
        <v>10454</v>
      </c>
      <c r="T1354" s="99" t="s">
        <v>1172</v>
      </c>
      <c r="U1354" s="99">
        <v>40</v>
      </c>
      <c r="V1354" s="100" t="str">
        <f>VLOOKUP(D1354,TIPOLOGIA!A:F,5,0)</f>
        <v>PRINCIPAL</v>
      </c>
      <c r="W1354" s="100" t="str">
        <f>VLOOKUP(D1354,TIPOLOGIA!A:F,6,0)</f>
        <v>TERRESTRE</v>
      </c>
      <c r="X1354" s="99" t="s">
        <v>1853</v>
      </c>
      <c r="Y1354" s="99">
        <v>1</v>
      </c>
      <c r="Z1354" s="102">
        <f>IF(T1354="SOPORTE_TELEFÓNICO",'TARIFAS 2025'!$B$14,IF(V1354="PRINCIPAL",'TARIFAS 2025'!$B$11,IF(V1354="INTERMEDIA",'TARIFAS 2025'!$C$11,IF(V1354="LEJANA",'TARIFAS 2025'!$D$11))))</f>
        <v>31419</v>
      </c>
      <c r="AA1354" s="102">
        <f t="shared" si="22"/>
        <v>31419</v>
      </c>
    </row>
    <row r="1355" spans="1:27" x14ac:dyDescent="0.3">
      <c r="A1355" s="99" t="s">
        <v>91</v>
      </c>
      <c r="B1355" s="100" t="str">
        <f>VLOOKUP(A1355,'CENTROS DE COSTOS'!A:D,2,0)</f>
        <v>0036-0003</v>
      </c>
      <c r="C1355" s="100" t="str">
        <f>VLOOKUP(A1355,'CENTROS DE COSTOS'!A:D,3,0)</f>
        <v>Wompi Suroccidente</v>
      </c>
      <c r="D1355" s="99">
        <v>52399</v>
      </c>
      <c r="E1355" s="99">
        <v>3122801</v>
      </c>
      <c r="F1355" s="99">
        <v>66241</v>
      </c>
      <c r="G1355" s="100" t="s">
        <v>33</v>
      </c>
      <c r="H1355" s="99" t="s">
        <v>133</v>
      </c>
      <c r="I1355" s="99" t="s">
        <v>132</v>
      </c>
      <c r="J1355" s="99" t="s">
        <v>6674</v>
      </c>
      <c r="K1355" s="100" t="s">
        <v>1170</v>
      </c>
      <c r="L1355" s="99" t="s">
        <v>8385</v>
      </c>
      <c r="M1355" s="101">
        <v>46001.611111111109</v>
      </c>
      <c r="N1355" s="101">
        <v>46009.477777777778</v>
      </c>
      <c r="O1355" s="100" t="s">
        <v>35</v>
      </c>
      <c r="P1355" s="100" t="s">
        <v>35</v>
      </c>
      <c r="Q1355" s="99" t="s">
        <v>1414</v>
      </c>
      <c r="R1355" s="99" t="s">
        <v>1415</v>
      </c>
      <c r="S1355" s="99" t="s">
        <v>10455</v>
      </c>
      <c r="T1355" s="99" t="s">
        <v>1416</v>
      </c>
      <c r="U1355" s="99">
        <v>24</v>
      </c>
      <c r="V1355" s="100" t="str">
        <f>VLOOKUP(D1355,TIPOLOGIA!A:F,5,0)</f>
        <v>LEJANA</v>
      </c>
      <c r="W1355" s="100" t="str">
        <f>VLOOKUP(D1355,TIPOLOGIA!A:F,6,0)</f>
        <v>TERRESTRE</v>
      </c>
      <c r="X1355" s="99" t="s">
        <v>11196</v>
      </c>
      <c r="Y1355" s="99">
        <v>1</v>
      </c>
      <c r="Z1355" s="102">
        <f>IF(T1355="SOPORTE_TELEFÓNICO",'TARIFAS 2025'!$B$14,IF(V1355="PRINCIPAL",'TARIFAS 2025'!$B$11,IF(V1355="INTERMEDIA",'TARIFAS 2025'!$C$11,IF(V1355="LEJANA",'TARIFAS 2025'!$D$11))))</f>
        <v>40250</v>
      </c>
      <c r="AA1355" s="102">
        <f t="shared" si="22"/>
        <v>40250</v>
      </c>
    </row>
    <row r="1356" spans="1:27" x14ac:dyDescent="0.3">
      <c r="A1356" s="99" t="s">
        <v>88</v>
      </c>
      <c r="B1356" s="100" t="str">
        <f>VLOOKUP(A1356,'CENTROS DE COSTOS'!A:D,2,0)</f>
        <v>0036-0005</v>
      </c>
      <c r="C1356" s="100" t="str">
        <f>VLOOKUP(A1356,'CENTROS DE COSTOS'!A:D,3,0)</f>
        <v>Wompi Noroccidente</v>
      </c>
      <c r="D1356" s="99">
        <v>5360</v>
      </c>
      <c r="E1356" s="99">
        <v>3115649</v>
      </c>
      <c r="F1356" s="99">
        <v>77798</v>
      </c>
      <c r="G1356" s="100" t="s">
        <v>33</v>
      </c>
      <c r="H1356" s="99" t="s">
        <v>120</v>
      </c>
      <c r="I1356" s="99" t="s">
        <v>190</v>
      </c>
      <c r="J1356" s="99" t="s">
        <v>6675</v>
      </c>
      <c r="K1356" s="100" t="s">
        <v>1170</v>
      </c>
      <c r="L1356" s="99" t="s">
        <v>8386</v>
      </c>
      <c r="M1356" s="101">
        <v>46000.480555555558</v>
      </c>
      <c r="N1356" s="101">
        <v>46009.487500000003</v>
      </c>
      <c r="O1356" s="100" t="s">
        <v>35</v>
      </c>
      <c r="P1356" s="100" t="s">
        <v>35</v>
      </c>
      <c r="Q1356" s="99" t="s">
        <v>1414</v>
      </c>
      <c r="R1356" s="99" t="s">
        <v>1415</v>
      </c>
      <c r="S1356" s="99" t="s">
        <v>10456</v>
      </c>
      <c r="T1356" s="99" t="s">
        <v>9139</v>
      </c>
      <c r="U1356" s="99">
        <v>8</v>
      </c>
      <c r="V1356" s="100" t="str">
        <f>VLOOKUP(D1356,TIPOLOGIA!A:F,5,0)</f>
        <v>PRINCIPAL</v>
      </c>
      <c r="W1356" s="100" t="str">
        <f>VLOOKUP(D1356,TIPOLOGIA!A:F,6,0)</f>
        <v>TERRESTRE</v>
      </c>
      <c r="X1356" s="99" t="s">
        <v>1417</v>
      </c>
      <c r="Y1356" s="99">
        <v>1</v>
      </c>
      <c r="Z1356" s="102">
        <f>IF(T1356="SOPORTE_TELEFÓNICO",'TARIFAS 2025'!$B$14,IF(V1356="PRINCIPAL",'TARIFAS 2025'!$B$11,IF(V1356="INTERMEDIA",'TARIFAS 2025'!$C$11,IF(V1356="LEJANA",'TARIFAS 2025'!$D$11))))</f>
        <v>31419</v>
      </c>
      <c r="AA1356" s="102">
        <f t="shared" si="22"/>
        <v>31419</v>
      </c>
    </row>
    <row r="1357" spans="1:27" x14ac:dyDescent="0.3">
      <c r="A1357" s="99" t="s">
        <v>74</v>
      </c>
      <c r="B1357" s="100" t="str">
        <f>VLOOKUP(A1357,'CENTROS DE COSTOS'!A:D,2,0)</f>
        <v>0036-0007</v>
      </c>
      <c r="C1357" s="100" t="str">
        <f>VLOOKUP(A1357,'CENTROS DE COSTOS'!A:D,3,0)</f>
        <v>Wompi Santander</v>
      </c>
      <c r="D1357" s="99">
        <v>68001</v>
      </c>
      <c r="E1357" s="99">
        <v>3148278</v>
      </c>
      <c r="F1357" s="99">
        <v>74601</v>
      </c>
      <c r="G1357" s="100" t="s">
        <v>33</v>
      </c>
      <c r="H1357" s="99" t="s">
        <v>963</v>
      </c>
      <c r="I1357" s="99" t="s">
        <v>74</v>
      </c>
      <c r="J1357" s="99" t="s">
        <v>1433</v>
      </c>
      <c r="K1357" s="100" t="s">
        <v>1170</v>
      </c>
      <c r="L1357" s="99" t="s">
        <v>8387</v>
      </c>
      <c r="M1357" s="101">
        <v>46008.425694444442</v>
      </c>
      <c r="N1357" s="101">
        <v>46009.493055555547</v>
      </c>
      <c r="O1357" s="100" t="s">
        <v>35</v>
      </c>
      <c r="P1357" s="100" t="s">
        <v>35</v>
      </c>
      <c r="Q1357" s="99" t="s">
        <v>1414</v>
      </c>
      <c r="R1357" s="99" t="s">
        <v>1415</v>
      </c>
      <c r="S1357" s="99" t="s">
        <v>10457</v>
      </c>
      <c r="T1357" s="99" t="s">
        <v>1172</v>
      </c>
      <c r="U1357" s="99">
        <v>16</v>
      </c>
      <c r="V1357" s="100" t="str">
        <f>VLOOKUP(D1357,TIPOLOGIA!A:F,5,0)</f>
        <v>PRINCIPAL</v>
      </c>
      <c r="W1357" s="100" t="str">
        <f>VLOOKUP(D1357,TIPOLOGIA!A:F,6,0)</f>
        <v>TERRESTRE</v>
      </c>
      <c r="X1357" s="99" t="s">
        <v>1336</v>
      </c>
      <c r="Y1357" s="99">
        <v>1</v>
      </c>
      <c r="Z1357" s="102">
        <f>IF(T1357="SOPORTE_TELEFÓNICO",'TARIFAS 2025'!$B$14,IF(V1357="PRINCIPAL",'TARIFAS 2025'!$B$11,IF(V1357="INTERMEDIA",'TARIFAS 2025'!$C$11,IF(V1357="LEJANA",'TARIFAS 2025'!$D$11))))</f>
        <v>31419</v>
      </c>
      <c r="AA1357" s="102">
        <f t="shared" si="22"/>
        <v>31419</v>
      </c>
    </row>
    <row r="1358" spans="1:27" x14ac:dyDescent="0.3">
      <c r="A1358" s="99" t="s">
        <v>85</v>
      </c>
      <c r="B1358" s="100" t="str">
        <f>VLOOKUP(A1358,'CENTROS DE COSTOS'!A:D,2,0)</f>
        <v>0036-0006</v>
      </c>
      <c r="C1358" s="100" t="str">
        <f>VLOOKUP(A1358,'CENTROS DE COSTOS'!A:D,3,0)</f>
        <v>Wompi Oriente</v>
      </c>
      <c r="D1358" s="99">
        <v>73001</v>
      </c>
      <c r="E1358" s="99">
        <v>3110276</v>
      </c>
      <c r="F1358" s="99">
        <v>80560</v>
      </c>
      <c r="G1358" s="100" t="s">
        <v>33</v>
      </c>
      <c r="H1358" s="99" t="s">
        <v>1056</v>
      </c>
      <c r="I1358" s="99" t="s">
        <v>85</v>
      </c>
      <c r="J1358" s="99" t="s">
        <v>2076</v>
      </c>
      <c r="K1358" s="100" t="s">
        <v>1170</v>
      </c>
      <c r="L1358" s="99" t="s">
        <v>8388</v>
      </c>
      <c r="M1358" s="101">
        <v>46000.333333333343</v>
      </c>
      <c r="N1358" s="101">
        <v>46009.493750000001</v>
      </c>
      <c r="O1358" s="100" t="s">
        <v>35</v>
      </c>
      <c r="P1358" s="100" t="s">
        <v>35</v>
      </c>
      <c r="Q1358" s="99" t="s">
        <v>1414</v>
      </c>
      <c r="R1358" s="99" t="s">
        <v>1415</v>
      </c>
      <c r="S1358" s="99" t="s">
        <v>10458</v>
      </c>
      <c r="T1358" s="99" t="s">
        <v>1172</v>
      </c>
      <c r="U1358" s="99">
        <v>64</v>
      </c>
      <c r="V1358" s="100" t="str">
        <f>VLOOKUP(D1358,TIPOLOGIA!A:F,5,0)</f>
        <v>PRINCIPAL</v>
      </c>
      <c r="W1358" s="100" t="str">
        <f>VLOOKUP(D1358,TIPOLOGIA!A:F,6,0)</f>
        <v>TERRESTRE</v>
      </c>
      <c r="X1358" s="99" t="s">
        <v>1308</v>
      </c>
      <c r="Y1358" s="99">
        <v>1</v>
      </c>
      <c r="Z1358" s="102">
        <f>IF(T1358="SOPORTE_TELEFÓNICO",'TARIFAS 2025'!$B$14,IF(V1358="PRINCIPAL",'TARIFAS 2025'!$B$11,IF(V1358="INTERMEDIA",'TARIFAS 2025'!$C$11,IF(V1358="LEJANA",'TARIFAS 2025'!$D$11))))</f>
        <v>31419</v>
      </c>
      <c r="AA1358" s="102">
        <f t="shared" si="22"/>
        <v>31419</v>
      </c>
    </row>
    <row r="1359" spans="1:27" x14ac:dyDescent="0.3">
      <c r="A1359" s="99" t="s">
        <v>81</v>
      </c>
      <c r="B1359" s="100" t="str">
        <f>VLOOKUP(A1359,'CENTROS DE COSTOS'!A:D,2,0)</f>
        <v>0036-0007</v>
      </c>
      <c r="C1359" s="100" t="str">
        <f>VLOOKUP(A1359,'CENTROS DE COSTOS'!A:D,3,0)</f>
        <v>Wompi Santander</v>
      </c>
      <c r="D1359" s="99">
        <v>54405</v>
      </c>
      <c r="E1359" s="99">
        <v>3148351</v>
      </c>
      <c r="F1359" s="99">
        <v>72494</v>
      </c>
      <c r="G1359" s="100" t="s">
        <v>33</v>
      </c>
      <c r="H1359" s="99" t="s">
        <v>891</v>
      </c>
      <c r="I1359" s="99" t="s">
        <v>913</v>
      </c>
      <c r="J1359" s="99" t="s">
        <v>6676</v>
      </c>
      <c r="K1359" s="100" t="s">
        <v>1170</v>
      </c>
      <c r="L1359" s="99" t="s">
        <v>8389</v>
      </c>
      <c r="M1359" s="101">
        <v>46008.43472222222</v>
      </c>
      <c r="N1359" s="101">
        <v>46009.495138888888</v>
      </c>
      <c r="O1359" s="100" t="s">
        <v>35</v>
      </c>
      <c r="P1359" s="100" t="s">
        <v>35</v>
      </c>
      <c r="Q1359" s="99" t="s">
        <v>1414</v>
      </c>
      <c r="R1359" s="99" t="s">
        <v>1415</v>
      </c>
      <c r="S1359" s="99" t="s">
        <v>10459</v>
      </c>
      <c r="T1359" s="99" t="s">
        <v>1172</v>
      </c>
      <c r="U1359" s="99">
        <v>48</v>
      </c>
      <c r="V1359" s="100" t="str">
        <f>VLOOKUP(D1359,TIPOLOGIA!A:F,5,0)</f>
        <v>PRINCIPAL</v>
      </c>
      <c r="W1359" s="100" t="str">
        <f>VLOOKUP(D1359,TIPOLOGIA!A:F,6,0)</f>
        <v>TERRESTRE</v>
      </c>
      <c r="X1359" s="99" t="s">
        <v>1211</v>
      </c>
      <c r="Y1359" s="99">
        <v>1</v>
      </c>
      <c r="Z1359" s="102">
        <f>IF(T1359="SOPORTE_TELEFÓNICO",'TARIFAS 2025'!$B$14,IF(V1359="PRINCIPAL",'TARIFAS 2025'!$B$11,IF(V1359="INTERMEDIA",'TARIFAS 2025'!$C$11,IF(V1359="LEJANA",'TARIFAS 2025'!$D$11))))</f>
        <v>31419</v>
      </c>
      <c r="AA1359" s="102">
        <f t="shared" si="22"/>
        <v>31419</v>
      </c>
    </row>
    <row r="1360" spans="1:27" x14ac:dyDescent="0.3">
      <c r="A1360" s="99" t="s">
        <v>92</v>
      </c>
      <c r="B1360" s="100" t="str">
        <f>VLOOKUP(A1360,'CENTROS DE COSTOS'!A:D,2,0)</f>
        <v>0036-0002</v>
      </c>
      <c r="C1360" s="100" t="str">
        <f>VLOOKUP(A1360,'CENTROS DE COSTOS'!A:D,3,0)</f>
        <v>Wompi Eje Cafetero</v>
      </c>
      <c r="D1360" s="99">
        <v>63001</v>
      </c>
      <c r="E1360" s="99">
        <v>3142668</v>
      </c>
      <c r="F1360" s="99">
        <v>45678</v>
      </c>
      <c r="G1360" s="100" t="s">
        <v>33</v>
      </c>
      <c r="H1360" s="99" t="s">
        <v>939</v>
      </c>
      <c r="I1360" s="99" t="s">
        <v>122</v>
      </c>
      <c r="J1360" s="99" t="s">
        <v>6677</v>
      </c>
      <c r="K1360" s="100" t="s">
        <v>1170</v>
      </c>
      <c r="L1360" s="99" t="s">
        <v>8390</v>
      </c>
      <c r="M1360" s="101">
        <v>46007.415277777778</v>
      </c>
      <c r="N1360" s="101">
        <v>46009.495833333327</v>
      </c>
      <c r="O1360" s="100" t="s">
        <v>35</v>
      </c>
      <c r="P1360" s="100" t="s">
        <v>35</v>
      </c>
      <c r="Q1360" s="99" t="s">
        <v>1414</v>
      </c>
      <c r="R1360" s="99" t="s">
        <v>1415</v>
      </c>
      <c r="S1360" s="99" t="s">
        <v>10460</v>
      </c>
      <c r="T1360" s="99" t="s">
        <v>1172</v>
      </c>
      <c r="U1360" s="99">
        <v>24</v>
      </c>
      <c r="V1360" s="100" t="str">
        <f>VLOOKUP(D1360,TIPOLOGIA!A:F,5,0)</f>
        <v>INTERMEDIA</v>
      </c>
      <c r="W1360" s="100" t="str">
        <f>VLOOKUP(D1360,TIPOLOGIA!A:F,6,0)</f>
        <v>TERRESTRE</v>
      </c>
      <c r="X1360" s="99" t="s">
        <v>1231</v>
      </c>
      <c r="Y1360" s="99">
        <v>1</v>
      </c>
      <c r="Z1360" s="102">
        <f>IF(T1360="SOPORTE_TELEFÓNICO",'TARIFAS 2025'!$B$14,IF(V1360="PRINCIPAL",'TARIFAS 2025'!$B$11,IF(V1360="INTERMEDIA",'TARIFAS 2025'!$C$11,IF(V1360="LEJANA",'TARIFAS 2025'!$D$11))))</f>
        <v>36351</v>
      </c>
      <c r="AA1360" s="102">
        <f t="shared" si="22"/>
        <v>36351</v>
      </c>
    </row>
    <row r="1361" spans="1:27" x14ac:dyDescent="0.3">
      <c r="A1361" s="99" t="s">
        <v>71</v>
      </c>
      <c r="B1361" s="100" t="str">
        <f>VLOOKUP(A1361,'CENTROS DE COSTOS'!A:D,2,0)</f>
        <v>0036-0004</v>
      </c>
      <c r="C1361" s="100" t="str">
        <f>VLOOKUP(A1361,'CENTROS DE COSTOS'!A:D,3,0)</f>
        <v>Wompi Centro</v>
      </c>
      <c r="D1361" s="99">
        <v>11001</v>
      </c>
      <c r="E1361" s="99">
        <v>3146544</v>
      </c>
      <c r="F1361" s="99">
        <v>55148</v>
      </c>
      <c r="G1361" s="100" t="s">
        <v>33</v>
      </c>
      <c r="H1361" s="99" t="s">
        <v>618</v>
      </c>
      <c r="I1361" s="99" t="s">
        <v>71</v>
      </c>
      <c r="J1361" s="99" t="s">
        <v>2132</v>
      </c>
      <c r="K1361" s="100" t="s">
        <v>1170</v>
      </c>
      <c r="L1361" s="99" t="s">
        <v>8391</v>
      </c>
      <c r="M1361" s="101">
        <v>46008.333333333343</v>
      </c>
      <c r="N1361" s="101">
        <v>46009.499305555553</v>
      </c>
      <c r="O1361" s="100" t="s">
        <v>35</v>
      </c>
      <c r="P1361" s="100" t="s">
        <v>35</v>
      </c>
      <c r="Q1361" s="99" t="s">
        <v>1414</v>
      </c>
      <c r="R1361" s="99" t="s">
        <v>1415</v>
      </c>
      <c r="S1361" s="99" t="s">
        <v>10461</v>
      </c>
      <c r="T1361" s="99" t="s">
        <v>1172</v>
      </c>
      <c r="U1361" s="99">
        <v>64</v>
      </c>
      <c r="V1361" s="100" t="str">
        <f>VLOOKUP(D1361,TIPOLOGIA!A:F,5,0)</f>
        <v>PRINCIPAL</v>
      </c>
      <c r="W1361" s="100" t="str">
        <f>VLOOKUP(D1361,TIPOLOGIA!A:F,6,0)</f>
        <v>TERRESTRE</v>
      </c>
      <c r="X1361" s="99" t="s">
        <v>1388</v>
      </c>
      <c r="Y1361" s="99">
        <v>1</v>
      </c>
      <c r="Z1361" s="102">
        <f>IF(T1361="SOPORTE_TELEFÓNICO",'TARIFAS 2025'!$B$14,IF(V1361="PRINCIPAL",'TARIFAS 2025'!$B$11,IF(V1361="INTERMEDIA",'TARIFAS 2025'!$C$11,IF(V1361="LEJANA",'TARIFAS 2025'!$D$11))))</f>
        <v>31419</v>
      </c>
      <c r="AA1361" s="102">
        <f t="shared" si="22"/>
        <v>31419</v>
      </c>
    </row>
    <row r="1362" spans="1:27" x14ac:dyDescent="0.3">
      <c r="A1362" s="99" t="s">
        <v>81</v>
      </c>
      <c r="B1362" s="100" t="str">
        <f>VLOOKUP(A1362,'CENTROS DE COSTOS'!A:D,2,0)</f>
        <v>0036-0007</v>
      </c>
      <c r="C1362" s="100" t="str">
        <f>VLOOKUP(A1362,'CENTROS DE COSTOS'!A:D,3,0)</f>
        <v>Wompi Santander</v>
      </c>
      <c r="D1362" s="99">
        <v>54001</v>
      </c>
      <c r="E1362" s="99">
        <v>3144026</v>
      </c>
      <c r="F1362" s="99">
        <v>53414</v>
      </c>
      <c r="G1362" s="100" t="s">
        <v>33</v>
      </c>
      <c r="H1362" s="99" t="s">
        <v>891</v>
      </c>
      <c r="I1362" s="99" t="s">
        <v>81</v>
      </c>
      <c r="J1362" s="99" t="s">
        <v>6678</v>
      </c>
      <c r="K1362" s="100" t="s">
        <v>1170</v>
      </c>
      <c r="L1362" s="99" t="s">
        <v>8392</v>
      </c>
      <c r="M1362" s="101">
        <v>46007.491666666669</v>
      </c>
      <c r="N1362" s="101">
        <v>46009.499305555553</v>
      </c>
      <c r="O1362" s="100" t="s">
        <v>35</v>
      </c>
      <c r="P1362" s="100" t="s">
        <v>35</v>
      </c>
      <c r="Q1362" s="99" t="s">
        <v>1414</v>
      </c>
      <c r="R1362" s="99" t="s">
        <v>1415</v>
      </c>
      <c r="S1362" s="99" t="s">
        <v>10462</v>
      </c>
      <c r="T1362" s="99" t="s">
        <v>1172</v>
      </c>
      <c r="U1362" s="99">
        <v>64</v>
      </c>
      <c r="V1362" s="100" t="str">
        <f>VLOOKUP(D1362,TIPOLOGIA!A:F,5,0)</f>
        <v>PRINCIPAL</v>
      </c>
      <c r="W1362" s="100" t="str">
        <f>VLOOKUP(D1362,TIPOLOGIA!A:F,6,0)</f>
        <v>TERRESTRE</v>
      </c>
      <c r="X1362" s="99" t="s">
        <v>1302</v>
      </c>
      <c r="Y1362" s="99">
        <v>1</v>
      </c>
      <c r="Z1362" s="102">
        <f>IF(T1362="SOPORTE_TELEFÓNICO",'TARIFAS 2025'!$B$14,IF(V1362="PRINCIPAL",'TARIFAS 2025'!$B$11,IF(V1362="INTERMEDIA",'TARIFAS 2025'!$C$11,IF(V1362="LEJANA",'TARIFAS 2025'!$D$11))))</f>
        <v>31419</v>
      </c>
      <c r="AA1362" s="102">
        <f t="shared" si="22"/>
        <v>31419</v>
      </c>
    </row>
    <row r="1363" spans="1:27" x14ac:dyDescent="0.3">
      <c r="A1363" s="99" t="s">
        <v>96</v>
      </c>
      <c r="B1363" s="100" t="str">
        <f>VLOOKUP(A1363,'CENTROS DE COSTOS'!A:D,2,0)</f>
        <v>0036-0007</v>
      </c>
      <c r="C1363" s="100" t="str">
        <f>VLOOKUP(A1363,'CENTROS DE COSTOS'!A:D,3,0)</f>
        <v>Wompi Santander</v>
      </c>
      <c r="D1363" s="99">
        <v>15238</v>
      </c>
      <c r="E1363" s="99">
        <v>3131492</v>
      </c>
      <c r="F1363" s="99">
        <v>60312</v>
      </c>
      <c r="G1363" s="100" t="s">
        <v>33</v>
      </c>
      <c r="H1363" s="99" t="s">
        <v>322</v>
      </c>
      <c r="I1363" s="99" t="s">
        <v>352</v>
      </c>
      <c r="J1363" s="99" t="s">
        <v>6679</v>
      </c>
      <c r="K1363" s="100" t="s">
        <v>1170</v>
      </c>
      <c r="L1363" s="99" t="s">
        <v>8393</v>
      </c>
      <c r="M1363" s="101">
        <v>46003.457638888889</v>
      </c>
      <c r="N1363" s="101">
        <v>46009.50277777778</v>
      </c>
      <c r="O1363" s="100" t="s">
        <v>35</v>
      </c>
      <c r="P1363" s="100" t="s">
        <v>35</v>
      </c>
      <c r="Q1363" s="99" t="s">
        <v>1414</v>
      </c>
      <c r="R1363" s="99" t="s">
        <v>1415</v>
      </c>
      <c r="S1363" s="99" t="s">
        <v>10463</v>
      </c>
      <c r="T1363" s="99" t="s">
        <v>1416</v>
      </c>
      <c r="U1363" s="99">
        <v>16</v>
      </c>
      <c r="V1363" s="100" t="str">
        <f>VLOOKUP(D1363,TIPOLOGIA!A:F,5,0)</f>
        <v>INTERMEDIA</v>
      </c>
      <c r="W1363" s="100" t="str">
        <f>VLOOKUP(D1363,TIPOLOGIA!A:F,6,0)</f>
        <v>TERRESTRE</v>
      </c>
      <c r="X1363" s="99" t="s">
        <v>11196</v>
      </c>
      <c r="Y1363" s="99">
        <v>1</v>
      </c>
      <c r="Z1363" s="102">
        <f>IF(T1363="SOPORTE_TELEFÓNICO",'TARIFAS 2025'!$B$14,IF(V1363="PRINCIPAL",'TARIFAS 2025'!$B$11,IF(V1363="INTERMEDIA",'TARIFAS 2025'!$C$11,IF(V1363="LEJANA",'TARIFAS 2025'!$D$11))))</f>
        <v>36351</v>
      </c>
      <c r="AA1363" s="102">
        <f t="shared" si="22"/>
        <v>36351</v>
      </c>
    </row>
    <row r="1364" spans="1:27" x14ac:dyDescent="0.3">
      <c r="A1364" s="99" t="s">
        <v>98</v>
      </c>
      <c r="B1364" s="100" t="str">
        <f>VLOOKUP(A1364,'CENTROS DE COSTOS'!A:D,2,0)</f>
        <v>0036-0006</v>
      </c>
      <c r="C1364" s="100" t="str">
        <f>VLOOKUP(A1364,'CENTROS DE COSTOS'!A:D,3,0)</f>
        <v>Wompi Oriente</v>
      </c>
      <c r="D1364" s="99">
        <v>50001</v>
      </c>
      <c r="E1364" s="99">
        <v>3151963</v>
      </c>
      <c r="F1364" s="99">
        <v>32995</v>
      </c>
      <c r="G1364" s="100" t="s">
        <v>33</v>
      </c>
      <c r="H1364" s="99" t="s">
        <v>814</v>
      </c>
      <c r="I1364" s="99" t="s">
        <v>98</v>
      </c>
      <c r="J1364" s="99" t="s">
        <v>6680</v>
      </c>
      <c r="K1364" s="100" t="s">
        <v>1170</v>
      </c>
      <c r="L1364" s="99" t="s">
        <v>8394</v>
      </c>
      <c r="M1364" s="101">
        <v>46009.344444444447</v>
      </c>
      <c r="N1364" s="101">
        <v>46009.504166666673</v>
      </c>
      <c r="O1364" s="100" t="s">
        <v>35</v>
      </c>
      <c r="P1364" s="100" t="s">
        <v>35</v>
      </c>
      <c r="Q1364" s="99" t="s">
        <v>1414</v>
      </c>
      <c r="R1364" s="99" t="s">
        <v>1415</v>
      </c>
      <c r="S1364" s="99" t="s">
        <v>10464</v>
      </c>
      <c r="T1364" s="99" t="s">
        <v>1172</v>
      </c>
      <c r="U1364" s="99">
        <v>64</v>
      </c>
      <c r="V1364" s="100" t="str">
        <f>VLOOKUP(D1364,TIPOLOGIA!A:F,5,0)</f>
        <v>PRINCIPAL</v>
      </c>
      <c r="W1364" s="100" t="str">
        <f>VLOOKUP(D1364,TIPOLOGIA!A:F,6,0)</f>
        <v>TERRESTRE</v>
      </c>
      <c r="X1364" s="99" t="s">
        <v>1461</v>
      </c>
      <c r="Y1364" s="99">
        <v>1</v>
      </c>
      <c r="Z1364" s="102">
        <f>IF(T1364="SOPORTE_TELEFÓNICO",'TARIFAS 2025'!$B$14,IF(V1364="PRINCIPAL",'TARIFAS 2025'!$B$11,IF(V1364="INTERMEDIA",'TARIFAS 2025'!$C$11,IF(V1364="LEJANA",'TARIFAS 2025'!$D$11))))</f>
        <v>31419</v>
      </c>
      <c r="AA1364" s="102">
        <f t="shared" si="22"/>
        <v>31419</v>
      </c>
    </row>
    <row r="1365" spans="1:27" x14ac:dyDescent="0.3">
      <c r="A1365" s="99" t="s">
        <v>71</v>
      </c>
      <c r="B1365" s="100" t="str">
        <f>VLOOKUP(A1365,'CENTROS DE COSTOS'!A:D,2,0)</f>
        <v>0036-0004</v>
      </c>
      <c r="C1365" s="100" t="str">
        <f>VLOOKUP(A1365,'CENTROS DE COSTOS'!A:D,3,0)</f>
        <v>Wompi Centro</v>
      </c>
      <c r="D1365" s="99">
        <v>25781</v>
      </c>
      <c r="E1365" s="99">
        <v>3133427</v>
      </c>
      <c r="F1365" s="99">
        <v>66293</v>
      </c>
      <c r="G1365" s="100" t="s">
        <v>33</v>
      </c>
      <c r="H1365" s="99" t="s">
        <v>618</v>
      </c>
      <c r="I1365" s="99" t="s">
        <v>704</v>
      </c>
      <c r="J1365" s="99" t="s">
        <v>6681</v>
      </c>
      <c r="K1365" s="100" t="s">
        <v>1170</v>
      </c>
      <c r="L1365" s="99" t="s">
        <v>8395</v>
      </c>
      <c r="M1365" s="101">
        <v>46003.656944444447</v>
      </c>
      <c r="N1365" s="101">
        <v>46009.504166666673</v>
      </c>
      <c r="O1365" s="100" t="s">
        <v>35</v>
      </c>
      <c r="P1365" s="100" t="s">
        <v>35</v>
      </c>
      <c r="Q1365" s="99" t="s">
        <v>1414</v>
      </c>
      <c r="R1365" s="99" t="s">
        <v>1415</v>
      </c>
      <c r="S1365" s="99" t="s">
        <v>10465</v>
      </c>
      <c r="T1365" s="99" t="s">
        <v>1416</v>
      </c>
      <c r="U1365" s="99">
        <v>48</v>
      </c>
      <c r="V1365" s="100" t="str">
        <f>VLOOKUP(D1365,TIPOLOGIA!A:F,5,0)</f>
        <v>INTERMEDIA</v>
      </c>
      <c r="W1365" s="100" t="str">
        <f>VLOOKUP(D1365,TIPOLOGIA!A:F,6,0)</f>
        <v>TERRESTRE</v>
      </c>
      <c r="X1365" s="99" t="s">
        <v>2257</v>
      </c>
      <c r="Y1365" s="99">
        <v>1</v>
      </c>
      <c r="Z1365" s="102">
        <f>IF(T1365="SOPORTE_TELEFÓNICO",'TARIFAS 2025'!$B$14,IF(V1365="PRINCIPAL",'TARIFAS 2025'!$B$11,IF(V1365="INTERMEDIA",'TARIFAS 2025'!$C$11,IF(V1365="LEJANA",'TARIFAS 2025'!$D$11))))</f>
        <v>36351</v>
      </c>
      <c r="AA1365" s="102">
        <f t="shared" si="22"/>
        <v>36351</v>
      </c>
    </row>
    <row r="1366" spans="1:27" x14ac:dyDescent="0.3">
      <c r="A1366" s="99" t="s">
        <v>96</v>
      </c>
      <c r="B1366" s="100" t="str">
        <f>VLOOKUP(A1366,'CENTROS DE COSTOS'!A:D,2,0)</f>
        <v>0036-0007</v>
      </c>
      <c r="C1366" s="100" t="str">
        <f>VLOOKUP(A1366,'CENTROS DE COSTOS'!A:D,3,0)</f>
        <v>Wompi Santander</v>
      </c>
      <c r="D1366" s="99">
        <v>15759</v>
      </c>
      <c r="E1366" s="99">
        <v>3139575</v>
      </c>
      <c r="F1366" s="99">
        <v>43161</v>
      </c>
      <c r="G1366" s="100" t="s">
        <v>33</v>
      </c>
      <c r="H1366" s="99" t="s">
        <v>322</v>
      </c>
      <c r="I1366" s="99" t="s">
        <v>412</v>
      </c>
      <c r="J1366" s="99" t="s">
        <v>1472</v>
      </c>
      <c r="K1366" s="100" t="s">
        <v>1170</v>
      </c>
      <c r="L1366" s="99" t="s">
        <v>8396</v>
      </c>
      <c r="M1366" s="101">
        <v>46006.637499999997</v>
      </c>
      <c r="N1366" s="101">
        <v>46009.504861111112</v>
      </c>
      <c r="O1366" s="100" t="s">
        <v>35</v>
      </c>
      <c r="P1366" s="100" t="s">
        <v>35</v>
      </c>
      <c r="Q1366" s="99" t="s">
        <v>1414</v>
      </c>
      <c r="R1366" s="99" t="s">
        <v>1415</v>
      </c>
      <c r="S1366" s="99" t="s">
        <v>10466</v>
      </c>
      <c r="T1366" s="99" t="s">
        <v>1416</v>
      </c>
      <c r="U1366" s="99">
        <v>48</v>
      </c>
      <c r="V1366" s="100" t="str">
        <f>VLOOKUP(D1366,TIPOLOGIA!A:F,5,0)</f>
        <v>INTERMEDIA</v>
      </c>
      <c r="W1366" s="100" t="str">
        <f>VLOOKUP(D1366,TIPOLOGIA!A:F,6,0)</f>
        <v>TERRESTRE</v>
      </c>
      <c r="X1366" s="99" t="s">
        <v>2257</v>
      </c>
      <c r="Y1366" s="99">
        <v>1</v>
      </c>
      <c r="Z1366" s="102">
        <f>IF(T1366="SOPORTE_TELEFÓNICO",'TARIFAS 2025'!$B$14,IF(V1366="PRINCIPAL",'TARIFAS 2025'!$B$11,IF(V1366="INTERMEDIA",'TARIFAS 2025'!$C$11,IF(V1366="LEJANA",'TARIFAS 2025'!$D$11))))</f>
        <v>36351</v>
      </c>
      <c r="AA1366" s="102">
        <f t="shared" si="22"/>
        <v>36351</v>
      </c>
    </row>
    <row r="1367" spans="1:27" x14ac:dyDescent="0.3">
      <c r="A1367" s="99" t="s">
        <v>71</v>
      </c>
      <c r="B1367" s="100" t="str">
        <f>VLOOKUP(A1367,'CENTROS DE COSTOS'!A:D,2,0)</f>
        <v>0036-0004</v>
      </c>
      <c r="C1367" s="100" t="str">
        <f>VLOOKUP(A1367,'CENTROS DE COSTOS'!A:D,3,0)</f>
        <v>Wompi Centro</v>
      </c>
      <c r="D1367" s="99">
        <v>25649</v>
      </c>
      <c r="E1367" s="99">
        <v>3140756</v>
      </c>
      <c r="F1367" s="99">
        <v>75691</v>
      </c>
      <c r="G1367" s="100" t="s">
        <v>33</v>
      </c>
      <c r="H1367" s="99" t="s">
        <v>618</v>
      </c>
      <c r="I1367" s="99" t="s">
        <v>622</v>
      </c>
      <c r="J1367" s="99" t="s">
        <v>2105</v>
      </c>
      <c r="K1367" s="100" t="s">
        <v>1170</v>
      </c>
      <c r="L1367" s="99" t="s">
        <v>8397</v>
      </c>
      <c r="M1367" s="101">
        <v>46007.333333333343</v>
      </c>
      <c r="N1367" s="101">
        <v>46009.506249999999</v>
      </c>
      <c r="O1367" s="100" t="s">
        <v>35</v>
      </c>
      <c r="P1367" s="100" t="s">
        <v>35</v>
      </c>
      <c r="Q1367" s="99" t="s">
        <v>1414</v>
      </c>
      <c r="R1367" s="99" t="s">
        <v>1415</v>
      </c>
      <c r="S1367" s="99" t="s">
        <v>10467</v>
      </c>
      <c r="T1367" s="99" t="s">
        <v>1416</v>
      </c>
      <c r="U1367" s="99">
        <v>32</v>
      </c>
      <c r="V1367" s="100" t="str">
        <f>VLOOKUP(D1367,TIPOLOGIA!A:F,5,0)</f>
        <v>LEJANA</v>
      </c>
      <c r="W1367" s="100" t="str">
        <f>VLOOKUP(D1367,TIPOLOGIA!A:F,6,0)</f>
        <v>TERRESTRE</v>
      </c>
      <c r="X1367" s="99" t="s">
        <v>1563</v>
      </c>
      <c r="Y1367" s="99">
        <v>1</v>
      </c>
      <c r="Z1367" s="102">
        <f>IF(T1367="SOPORTE_TELEFÓNICO",'TARIFAS 2025'!$B$14,IF(V1367="PRINCIPAL",'TARIFAS 2025'!$B$11,IF(V1367="INTERMEDIA",'TARIFAS 2025'!$C$11,IF(V1367="LEJANA",'TARIFAS 2025'!$D$11))))</f>
        <v>40250</v>
      </c>
      <c r="AA1367" s="102">
        <f t="shared" si="22"/>
        <v>40250</v>
      </c>
    </row>
    <row r="1368" spans="1:27" x14ac:dyDescent="0.3">
      <c r="A1368" s="99" t="s">
        <v>71</v>
      </c>
      <c r="B1368" s="100" t="str">
        <f>VLOOKUP(A1368,'CENTROS DE COSTOS'!A:D,2,0)</f>
        <v>0036-0004</v>
      </c>
      <c r="C1368" s="100" t="str">
        <f>VLOOKUP(A1368,'CENTROS DE COSTOS'!A:D,3,0)</f>
        <v>Wompi Centro</v>
      </c>
      <c r="D1368" s="99">
        <v>25878</v>
      </c>
      <c r="E1368" s="99">
        <v>3129282</v>
      </c>
      <c r="F1368" s="99">
        <v>63361</v>
      </c>
      <c r="G1368" s="100" t="s">
        <v>33</v>
      </c>
      <c r="H1368" s="99" t="s">
        <v>618</v>
      </c>
      <c r="I1368" s="99" t="s">
        <v>724</v>
      </c>
      <c r="J1368" s="99" t="s">
        <v>6682</v>
      </c>
      <c r="K1368" s="100" t="s">
        <v>1170</v>
      </c>
      <c r="L1368" s="99" t="s">
        <v>8398</v>
      </c>
      <c r="M1368" s="101">
        <v>46003.333333333343</v>
      </c>
      <c r="N1368" s="101">
        <v>46009.513194444437</v>
      </c>
      <c r="O1368" s="100" t="s">
        <v>35</v>
      </c>
      <c r="P1368" s="100" t="s">
        <v>35</v>
      </c>
      <c r="Q1368" s="99" t="s">
        <v>1414</v>
      </c>
      <c r="R1368" s="99" t="s">
        <v>1415</v>
      </c>
      <c r="S1368" s="99" t="s">
        <v>10468</v>
      </c>
      <c r="T1368" s="99" t="s">
        <v>1416</v>
      </c>
      <c r="U1368" s="99">
        <v>16</v>
      </c>
      <c r="V1368" s="100" t="str">
        <f>VLOOKUP(D1368,TIPOLOGIA!A:F,5,0)</f>
        <v>LEJANA</v>
      </c>
      <c r="W1368" s="100" t="str">
        <f>VLOOKUP(D1368,TIPOLOGIA!A:F,6,0)</f>
        <v>TERRESTRE</v>
      </c>
      <c r="X1368" s="99" t="s">
        <v>11196</v>
      </c>
      <c r="Y1368" s="99">
        <v>1</v>
      </c>
      <c r="Z1368" s="102">
        <f>IF(T1368="SOPORTE_TELEFÓNICO",'TARIFAS 2025'!$B$14,IF(V1368="PRINCIPAL",'TARIFAS 2025'!$B$11,IF(V1368="INTERMEDIA",'TARIFAS 2025'!$C$11,IF(V1368="LEJANA",'TARIFAS 2025'!$D$11))))</f>
        <v>40250</v>
      </c>
      <c r="AA1368" s="102">
        <f t="shared" si="22"/>
        <v>40250</v>
      </c>
    </row>
    <row r="1369" spans="1:27" x14ac:dyDescent="0.3">
      <c r="A1369" s="99" t="s">
        <v>81</v>
      </c>
      <c r="B1369" s="100" t="str">
        <f>VLOOKUP(A1369,'CENTROS DE COSTOS'!A:D,2,0)</f>
        <v>0036-0007</v>
      </c>
      <c r="C1369" s="100" t="str">
        <f>VLOOKUP(A1369,'CENTROS DE COSTOS'!A:D,3,0)</f>
        <v>Wompi Santander</v>
      </c>
      <c r="D1369" s="99">
        <v>54172</v>
      </c>
      <c r="E1369" s="99">
        <v>3130448</v>
      </c>
      <c r="F1369" s="99">
        <v>11038</v>
      </c>
      <c r="G1369" s="100" t="s">
        <v>33</v>
      </c>
      <c r="H1369" s="99" t="s">
        <v>891</v>
      </c>
      <c r="I1369" s="99" t="s">
        <v>899</v>
      </c>
      <c r="J1369" s="99" t="s">
        <v>1525</v>
      </c>
      <c r="K1369" s="100" t="s">
        <v>1170</v>
      </c>
      <c r="L1369" s="99" t="s">
        <v>8399</v>
      </c>
      <c r="M1369" s="101">
        <v>46003.354166666657</v>
      </c>
      <c r="N1369" s="101">
        <v>46009.513888888891</v>
      </c>
      <c r="O1369" s="100" t="s">
        <v>35</v>
      </c>
      <c r="P1369" s="100" t="s">
        <v>35</v>
      </c>
      <c r="Q1369" s="99" t="s">
        <v>1414</v>
      </c>
      <c r="R1369" s="99" t="s">
        <v>1415</v>
      </c>
      <c r="S1369" s="99" t="s">
        <v>10469</v>
      </c>
      <c r="T1369" s="99" t="s">
        <v>1416</v>
      </c>
      <c r="U1369" s="99">
        <v>48</v>
      </c>
      <c r="V1369" s="100" t="str">
        <f>VLOOKUP(D1369,TIPOLOGIA!A:F,5,0)</f>
        <v>INTERMEDIA</v>
      </c>
      <c r="W1369" s="100" t="str">
        <f>VLOOKUP(D1369,TIPOLOGIA!A:F,6,0)</f>
        <v>TERRESTRE</v>
      </c>
      <c r="X1369" s="99" t="s">
        <v>2255</v>
      </c>
      <c r="Y1369" s="99">
        <v>1</v>
      </c>
      <c r="Z1369" s="102">
        <f>IF(T1369="SOPORTE_TELEFÓNICO",'TARIFAS 2025'!$B$14,IF(V1369="PRINCIPAL",'TARIFAS 2025'!$B$11,IF(V1369="INTERMEDIA",'TARIFAS 2025'!$C$11,IF(V1369="LEJANA",'TARIFAS 2025'!$D$11))))</f>
        <v>36351</v>
      </c>
      <c r="AA1369" s="102">
        <f t="shared" si="22"/>
        <v>36351</v>
      </c>
    </row>
    <row r="1370" spans="1:27" x14ac:dyDescent="0.3">
      <c r="A1370" s="99" t="s">
        <v>91</v>
      </c>
      <c r="B1370" s="100" t="str">
        <f>VLOOKUP(A1370,'CENTROS DE COSTOS'!A:D,2,0)</f>
        <v>0036-0003</v>
      </c>
      <c r="C1370" s="100" t="str">
        <f>VLOOKUP(A1370,'CENTROS DE COSTOS'!A:D,3,0)</f>
        <v>Wompi Suroccidente</v>
      </c>
      <c r="D1370" s="99">
        <v>52786</v>
      </c>
      <c r="E1370" s="99">
        <v>3136643</v>
      </c>
      <c r="F1370" s="99">
        <v>66420</v>
      </c>
      <c r="G1370" s="100" t="s">
        <v>33</v>
      </c>
      <c r="H1370" s="99" t="s">
        <v>133</v>
      </c>
      <c r="I1370" s="99" t="s">
        <v>887</v>
      </c>
      <c r="J1370" s="99" t="s">
        <v>6683</v>
      </c>
      <c r="K1370" s="100" t="s">
        <v>1170</v>
      </c>
      <c r="L1370" s="99" t="s">
        <v>8400</v>
      </c>
      <c r="M1370" s="101">
        <v>46006.393055555563</v>
      </c>
      <c r="N1370" s="101">
        <v>46009.515972222223</v>
      </c>
      <c r="O1370" s="100" t="s">
        <v>35</v>
      </c>
      <c r="P1370" s="100" t="s">
        <v>35</v>
      </c>
      <c r="Q1370" s="99" t="s">
        <v>1414</v>
      </c>
      <c r="R1370" s="99" t="s">
        <v>1415</v>
      </c>
      <c r="S1370" s="99" t="s">
        <v>10470</v>
      </c>
      <c r="T1370" s="99" t="s">
        <v>1416</v>
      </c>
      <c r="U1370" s="99">
        <v>16</v>
      </c>
      <c r="V1370" s="100" t="str">
        <f>VLOOKUP(D1370,TIPOLOGIA!A:F,5,0)</f>
        <v>INTERMEDIA</v>
      </c>
      <c r="W1370" s="100" t="str">
        <f>VLOOKUP(D1370,TIPOLOGIA!A:F,6,0)</f>
        <v>TERRESTRE</v>
      </c>
      <c r="X1370" s="99" t="s">
        <v>1229</v>
      </c>
      <c r="Y1370" s="99">
        <v>1</v>
      </c>
      <c r="Z1370" s="102">
        <f>IF(T1370="SOPORTE_TELEFÓNICO",'TARIFAS 2025'!$B$14,IF(V1370="PRINCIPAL",'TARIFAS 2025'!$B$11,IF(V1370="INTERMEDIA",'TARIFAS 2025'!$C$11,IF(V1370="LEJANA",'TARIFAS 2025'!$D$11))))</f>
        <v>36351</v>
      </c>
      <c r="AA1370" s="102">
        <f t="shared" si="22"/>
        <v>36351</v>
      </c>
    </row>
    <row r="1371" spans="1:27" x14ac:dyDescent="0.3">
      <c r="A1371" s="99" t="s">
        <v>68</v>
      </c>
      <c r="B1371" s="100" t="str">
        <f>VLOOKUP(A1371,'CENTROS DE COSTOS'!A:D,2,0)</f>
        <v>0036-0001</v>
      </c>
      <c r="C1371" s="100" t="str">
        <f>VLOOKUP(A1371,'CENTROS DE COSTOS'!A:D,3,0)</f>
        <v>Wompi Costa</v>
      </c>
      <c r="D1371" s="99">
        <v>8001</v>
      </c>
      <c r="E1371" s="99">
        <v>3148566</v>
      </c>
      <c r="F1371" s="99">
        <v>45896</v>
      </c>
      <c r="G1371" s="100" t="s">
        <v>33</v>
      </c>
      <c r="H1371" s="99" t="s">
        <v>253</v>
      </c>
      <c r="I1371" s="99" t="s">
        <v>68</v>
      </c>
      <c r="J1371" s="99" t="s">
        <v>6684</v>
      </c>
      <c r="K1371" s="100" t="s">
        <v>1170</v>
      </c>
      <c r="L1371" s="99" t="s">
        <v>8401</v>
      </c>
      <c r="M1371" s="101">
        <v>46008.449305555558</v>
      </c>
      <c r="N1371" s="101">
        <v>46009.51666666667</v>
      </c>
      <c r="O1371" s="100" t="s">
        <v>35</v>
      </c>
      <c r="P1371" s="100" t="s">
        <v>35</v>
      </c>
      <c r="Q1371" s="99" t="s">
        <v>1414</v>
      </c>
      <c r="R1371" s="99" t="s">
        <v>1415</v>
      </c>
      <c r="S1371" s="99" t="s">
        <v>10471</v>
      </c>
      <c r="T1371" s="99" t="s">
        <v>1172</v>
      </c>
      <c r="U1371" s="99">
        <v>24</v>
      </c>
      <c r="V1371" s="100" t="str">
        <f>VLOOKUP(D1371,TIPOLOGIA!A:F,5,0)</f>
        <v>PRINCIPAL</v>
      </c>
      <c r="W1371" s="100" t="str">
        <f>VLOOKUP(D1371,TIPOLOGIA!A:F,6,0)</f>
        <v>TERRESTRE</v>
      </c>
      <c r="X1371" s="99" t="s">
        <v>1435</v>
      </c>
      <c r="Y1371" s="99">
        <v>1</v>
      </c>
      <c r="Z1371" s="102">
        <f>IF(T1371="SOPORTE_TELEFÓNICO",'TARIFAS 2025'!$B$14,IF(V1371="PRINCIPAL",'TARIFAS 2025'!$B$11,IF(V1371="INTERMEDIA",'TARIFAS 2025'!$C$11,IF(V1371="LEJANA",'TARIFAS 2025'!$D$11))))</f>
        <v>31419</v>
      </c>
      <c r="AA1371" s="102">
        <f t="shared" si="22"/>
        <v>31419</v>
      </c>
    </row>
    <row r="1372" spans="1:27" x14ac:dyDescent="0.3">
      <c r="A1372" s="99" t="s">
        <v>81</v>
      </c>
      <c r="B1372" s="100" t="str">
        <f>VLOOKUP(A1372,'CENTROS DE COSTOS'!A:D,2,0)</f>
        <v>0036-0007</v>
      </c>
      <c r="C1372" s="100" t="str">
        <f>VLOOKUP(A1372,'CENTROS DE COSTOS'!A:D,3,0)</f>
        <v>Wompi Santander</v>
      </c>
      <c r="D1372" s="99">
        <v>54001</v>
      </c>
      <c r="E1372" s="99">
        <v>3149619</v>
      </c>
      <c r="F1372" s="99">
        <v>64725</v>
      </c>
      <c r="G1372" s="100" t="s">
        <v>33</v>
      </c>
      <c r="H1372" s="99" t="s">
        <v>891</v>
      </c>
      <c r="I1372" s="99" t="s">
        <v>81</v>
      </c>
      <c r="J1372" s="99" t="s">
        <v>6685</v>
      </c>
      <c r="K1372" s="100" t="s">
        <v>1170</v>
      </c>
      <c r="L1372" s="99" t="s">
        <v>8402</v>
      </c>
      <c r="M1372" s="101">
        <v>46008.530555555553</v>
      </c>
      <c r="N1372" s="101">
        <v>46009.518055555563</v>
      </c>
      <c r="O1372" s="100" t="s">
        <v>35</v>
      </c>
      <c r="P1372" s="100" t="s">
        <v>35</v>
      </c>
      <c r="Q1372" s="99" t="s">
        <v>1414</v>
      </c>
      <c r="R1372" s="99" t="s">
        <v>1415</v>
      </c>
      <c r="S1372" s="99" t="s">
        <v>10472</v>
      </c>
      <c r="T1372" s="99" t="s">
        <v>1172</v>
      </c>
      <c r="U1372" s="99">
        <v>56</v>
      </c>
      <c r="V1372" s="100" t="str">
        <f>VLOOKUP(D1372,TIPOLOGIA!A:F,5,0)</f>
        <v>PRINCIPAL</v>
      </c>
      <c r="W1372" s="100" t="str">
        <f>VLOOKUP(D1372,TIPOLOGIA!A:F,6,0)</f>
        <v>TERRESTRE</v>
      </c>
      <c r="X1372" s="99" t="s">
        <v>1302</v>
      </c>
      <c r="Y1372" s="99">
        <v>1</v>
      </c>
      <c r="Z1372" s="102">
        <f>IF(T1372="SOPORTE_TELEFÓNICO",'TARIFAS 2025'!$B$14,IF(V1372="PRINCIPAL",'TARIFAS 2025'!$B$11,IF(V1372="INTERMEDIA",'TARIFAS 2025'!$C$11,IF(V1372="LEJANA",'TARIFAS 2025'!$D$11))))</f>
        <v>31419</v>
      </c>
      <c r="AA1372" s="102">
        <f t="shared" si="22"/>
        <v>31419</v>
      </c>
    </row>
    <row r="1373" spans="1:27" x14ac:dyDescent="0.3">
      <c r="A1373" s="99" t="s">
        <v>71</v>
      </c>
      <c r="B1373" s="100" t="str">
        <f>VLOOKUP(A1373,'CENTROS DE COSTOS'!A:D,2,0)</f>
        <v>0036-0004</v>
      </c>
      <c r="C1373" s="100" t="str">
        <f>VLOOKUP(A1373,'CENTROS DE COSTOS'!A:D,3,0)</f>
        <v>Wompi Centro</v>
      </c>
      <c r="D1373" s="99">
        <v>11001</v>
      </c>
      <c r="E1373" s="99">
        <v>3150923</v>
      </c>
      <c r="F1373" s="99">
        <v>59536</v>
      </c>
      <c r="G1373" s="100" t="s">
        <v>33</v>
      </c>
      <c r="H1373" s="99" t="s">
        <v>618</v>
      </c>
      <c r="I1373" s="99" t="s">
        <v>71</v>
      </c>
      <c r="J1373" s="99" t="s">
        <v>3779</v>
      </c>
      <c r="K1373" s="100" t="s">
        <v>1170</v>
      </c>
      <c r="L1373" s="99" t="s">
        <v>8403</v>
      </c>
      <c r="M1373" s="101">
        <v>46008.65902777778</v>
      </c>
      <c r="N1373" s="101">
        <v>46009.520833333343</v>
      </c>
      <c r="O1373" s="100" t="s">
        <v>35</v>
      </c>
      <c r="P1373" s="100" t="s">
        <v>35</v>
      </c>
      <c r="Q1373" s="99" t="s">
        <v>1414</v>
      </c>
      <c r="R1373" s="99" t="s">
        <v>1415</v>
      </c>
      <c r="S1373" s="99" t="s">
        <v>10473</v>
      </c>
      <c r="T1373" s="99" t="s">
        <v>1172</v>
      </c>
      <c r="U1373" s="99">
        <v>64</v>
      </c>
      <c r="V1373" s="100" t="str">
        <f>VLOOKUP(D1373,TIPOLOGIA!A:F,5,0)</f>
        <v>PRINCIPAL</v>
      </c>
      <c r="W1373" s="100" t="str">
        <f>VLOOKUP(D1373,TIPOLOGIA!A:F,6,0)</f>
        <v>TERRESTRE</v>
      </c>
      <c r="X1373" s="99" t="s">
        <v>1854</v>
      </c>
      <c r="Y1373" s="99">
        <v>1</v>
      </c>
      <c r="Z1373" s="102">
        <f>IF(T1373="SOPORTE_TELEFÓNICO",'TARIFAS 2025'!$B$14,IF(V1373="PRINCIPAL",'TARIFAS 2025'!$B$11,IF(V1373="INTERMEDIA",'TARIFAS 2025'!$C$11,IF(V1373="LEJANA",'TARIFAS 2025'!$D$11))))</f>
        <v>31419</v>
      </c>
      <c r="AA1373" s="102">
        <f t="shared" si="22"/>
        <v>31419</v>
      </c>
    </row>
    <row r="1374" spans="1:27" x14ac:dyDescent="0.3">
      <c r="A1374" s="99" t="s">
        <v>81</v>
      </c>
      <c r="B1374" s="100" t="str">
        <f>VLOOKUP(A1374,'CENTROS DE COSTOS'!A:D,2,0)</f>
        <v>0036-0007</v>
      </c>
      <c r="C1374" s="100" t="str">
        <f>VLOOKUP(A1374,'CENTROS DE COSTOS'!A:D,3,0)</f>
        <v>Wompi Santander</v>
      </c>
      <c r="D1374" s="99">
        <v>54001</v>
      </c>
      <c r="E1374" s="99">
        <v>3144140</v>
      </c>
      <c r="F1374" s="99">
        <v>78902</v>
      </c>
      <c r="G1374" s="100" t="s">
        <v>33</v>
      </c>
      <c r="H1374" s="99" t="s">
        <v>891</v>
      </c>
      <c r="I1374" s="99" t="s">
        <v>81</v>
      </c>
      <c r="J1374" s="99" t="s">
        <v>6686</v>
      </c>
      <c r="K1374" s="100" t="s">
        <v>1170</v>
      </c>
      <c r="L1374" s="99" t="s">
        <v>8404</v>
      </c>
      <c r="M1374" s="101">
        <v>46007.509722222218</v>
      </c>
      <c r="N1374" s="101">
        <v>46009.53125</v>
      </c>
      <c r="O1374" s="100" t="s">
        <v>35</v>
      </c>
      <c r="P1374" s="100" t="s">
        <v>35</v>
      </c>
      <c r="Q1374" s="99" t="s">
        <v>1414</v>
      </c>
      <c r="R1374" s="99" t="s">
        <v>1415</v>
      </c>
      <c r="S1374" s="99" t="s">
        <v>10474</v>
      </c>
      <c r="T1374" s="99" t="s">
        <v>1172</v>
      </c>
      <c r="U1374" s="99">
        <v>16</v>
      </c>
      <c r="V1374" s="100" t="str">
        <f>VLOOKUP(D1374,TIPOLOGIA!A:F,5,0)</f>
        <v>PRINCIPAL</v>
      </c>
      <c r="W1374" s="100" t="str">
        <f>VLOOKUP(D1374,TIPOLOGIA!A:F,6,0)</f>
        <v>TERRESTRE</v>
      </c>
      <c r="X1374" s="99" t="s">
        <v>1302</v>
      </c>
      <c r="Y1374" s="99">
        <v>1</v>
      </c>
      <c r="Z1374" s="102">
        <f>IF(T1374="SOPORTE_TELEFÓNICO",'TARIFAS 2025'!$B$14,IF(V1374="PRINCIPAL",'TARIFAS 2025'!$B$11,IF(V1374="INTERMEDIA",'TARIFAS 2025'!$C$11,IF(V1374="LEJANA",'TARIFAS 2025'!$D$11))))</f>
        <v>31419</v>
      </c>
      <c r="AA1374" s="102">
        <f t="shared" si="22"/>
        <v>31419</v>
      </c>
    </row>
    <row r="1375" spans="1:27" x14ac:dyDescent="0.3">
      <c r="A1375" s="99" t="s">
        <v>88</v>
      </c>
      <c r="B1375" s="100" t="str">
        <f>VLOOKUP(A1375,'CENTROS DE COSTOS'!A:D,2,0)</f>
        <v>0036-0005</v>
      </c>
      <c r="C1375" s="100" t="str">
        <f>VLOOKUP(A1375,'CENTROS DE COSTOS'!A:D,3,0)</f>
        <v>Wompi Noroccidente</v>
      </c>
      <c r="D1375" s="99">
        <v>5088</v>
      </c>
      <c r="E1375" s="99">
        <v>3131563</v>
      </c>
      <c r="F1375" s="99">
        <v>77833</v>
      </c>
      <c r="G1375" s="100" t="s">
        <v>33</v>
      </c>
      <c r="H1375" s="99" t="s">
        <v>120</v>
      </c>
      <c r="I1375" s="99" t="s">
        <v>155</v>
      </c>
      <c r="J1375" s="99" t="s">
        <v>6687</v>
      </c>
      <c r="K1375" s="100" t="s">
        <v>1170</v>
      </c>
      <c r="L1375" s="99" t="s">
        <v>8405</v>
      </c>
      <c r="M1375" s="101">
        <v>46003.453472222223</v>
      </c>
      <c r="N1375" s="101">
        <v>46009.568055555559</v>
      </c>
      <c r="O1375" s="100" t="s">
        <v>35</v>
      </c>
      <c r="P1375" s="100" t="s">
        <v>35</v>
      </c>
      <c r="Q1375" s="99" t="s">
        <v>1414</v>
      </c>
      <c r="R1375" s="99" t="s">
        <v>1415</v>
      </c>
      <c r="S1375" s="99" t="s">
        <v>10475</v>
      </c>
      <c r="T1375" s="99" t="s">
        <v>9139</v>
      </c>
      <c r="U1375" s="99">
        <v>16</v>
      </c>
      <c r="V1375" s="100" t="str">
        <f>VLOOKUP(D1375,TIPOLOGIA!A:F,5,0)</f>
        <v>PRINCIPAL</v>
      </c>
      <c r="W1375" s="100" t="str">
        <f>VLOOKUP(D1375,TIPOLOGIA!A:F,6,0)</f>
        <v>TERRESTRE</v>
      </c>
      <c r="X1375" s="99" t="s">
        <v>1417</v>
      </c>
      <c r="Y1375" s="99">
        <v>1</v>
      </c>
      <c r="Z1375" s="102">
        <f>IF(T1375="SOPORTE_TELEFÓNICO",'TARIFAS 2025'!$B$14,IF(V1375="PRINCIPAL",'TARIFAS 2025'!$B$11,IF(V1375="INTERMEDIA",'TARIFAS 2025'!$C$11,IF(V1375="LEJANA",'TARIFAS 2025'!$D$11))))</f>
        <v>31419</v>
      </c>
      <c r="AA1375" s="102">
        <f t="shared" si="22"/>
        <v>31419</v>
      </c>
    </row>
    <row r="1376" spans="1:27" x14ac:dyDescent="0.3">
      <c r="A1376" s="99" t="s">
        <v>88</v>
      </c>
      <c r="B1376" s="100" t="str">
        <f>VLOOKUP(A1376,'CENTROS DE COSTOS'!A:D,2,0)</f>
        <v>0036-0005</v>
      </c>
      <c r="C1376" s="100" t="str">
        <f>VLOOKUP(A1376,'CENTROS DE COSTOS'!A:D,3,0)</f>
        <v>Wompi Noroccidente</v>
      </c>
      <c r="D1376" s="99">
        <v>5001</v>
      </c>
      <c r="E1376" s="99">
        <v>3129989</v>
      </c>
      <c r="F1376" s="99">
        <v>65203</v>
      </c>
      <c r="G1376" s="100" t="s">
        <v>33</v>
      </c>
      <c r="H1376" s="99" t="s">
        <v>120</v>
      </c>
      <c r="I1376" s="99" t="s">
        <v>88</v>
      </c>
      <c r="J1376" s="99" t="s">
        <v>2112</v>
      </c>
      <c r="K1376" s="100" t="s">
        <v>1170</v>
      </c>
      <c r="L1376" s="99" t="s">
        <v>8406</v>
      </c>
      <c r="M1376" s="101">
        <v>46003.342361111107</v>
      </c>
      <c r="N1376" s="101">
        <v>46009.568055555559</v>
      </c>
      <c r="O1376" s="100" t="s">
        <v>35</v>
      </c>
      <c r="P1376" s="100" t="s">
        <v>35</v>
      </c>
      <c r="Q1376" s="99" t="s">
        <v>1414</v>
      </c>
      <c r="R1376" s="99" t="s">
        <v>1415</v>
      </c>
      <c r="S1376" s="99" t="s">
        <v>10476</v>
      </c>
      <c r="T1376" s="99" t="s">
        <v>9139</v>
      </c>
      <c r="U1376" s="99">
        <v>64</v>
      </c>
      <c r="V1376" s="100" t="str">
        <f>VLOOKUP(D1376,TIPOLOGIA!A:F,5,0)</f>
        <v>PRINCIPAL</v>
      </c>
      <c r="W1376" s="100" t="str">
        <f>VLOOKUP(D1376,TIPOLOGIA!A:F,6,0)</f>
        <v>TERRESTRE</v>
      </c>
      <c r="X1376" s="99" t="s">
        <v>1417</v>
      </c>
      <c r="Y1376" s="99">
        <v>1</v>
      </c>
      <c r="Z1376" s="102">
        <f>IF(T1376="SOPORTE_TELEFÓNICO",'TARIFAS 2025'!$B$14,IF(V1376="PRINCIPAL",'TARIFAS 2025'!$B$11,IF(V1376="INTERMEDIA",'TARIFAS 2025'!$C$11,IF(V1376="LEJANA",'TARIFAS 2025'!$D$11))))</f>
        <v>31419</v>
      </c>
      <c r="AA1376" s="102">
        <f t="shared" si="22"/>
        <v>31419</v>
      </c>
    </row>
    <row r="1377" spans="1:27" x14ac:dyDescent="0.3">
      <c r="A1377" s="99" t="s">
        <v>86</v>
      </c>
      <c r="B1377" s="100" t="str">
        <f>VLOOKUP(A1377,'CENTROS DE COSTOS'!A:D,2,0)</f>
        <v>0036-0002</v>
      </c>
      <c r="C1377" s="100" t="str">
        <f>VLOOKUP(A1377,'CENTROS DE COSTOS'!A:D,3,0)</f>
        <v>Wompi Eje Cafetero</v>
      </c>
      <c r="D1377" s="99">
        <v>17486</v>
      </c>
      <c r="E1377" s="99">
        <v>3124081</v>
      </c>
      <c r="F1377" s="99">
        <v>10261</v>
      </c>
      <c r="G1377" s="100" t="s">
        <v>33</v>
      </c>
      <c r="H1377" s="99" t="s">
        <v>126</v>
      </c>
      <c r="I1377" s="99" t="s">
        <v>454</v>
      </c>
      <c r="J1377" s="99" t="s">
        <v>1544</v>
      </c>
      <c r="K1377" s="100" t="s">
        <v>1170</v>
      </c>
      <c r="L1377" s="99" t="s">
        <v>8407</v>
      </c>
      <c r="M1377" s="101">
        <v>46002.333333333343</v>
      </c>
      <c r="N1377" s="101">
        <v>46009.576388888891</v>
      </c>
      <c r="O1377" s="100" t="s">
        <v>35</v>
      </c>
      <c r="P1377" s="100" t="s">
        <v>35</v>
      </c>
      <c r="Q1377" s="99" t="s">
        <v>1414</v>
      </c>
      <c r="R1377" s="99" t="s">
        <v>1415</v>
      </c>
      <c r="S1377" s="99" t="s">
        <v>10477</v>
      </c>
      <c r="T1377" s="99" t="s">
        <v>1416</v>
      </c>
      <c r="U1377" s="99">
        <v>64</v>
      </c>
      <c r="V1377" s="100" t="str">
        <f>VLOOKUP(D1377,TIPOLOGIA!A:F,5,0)</f>
        <v>INTERMEDIA</v>
      </c>
      <c r="W1377" s="100" t="str">
        <f>VLOOKUP(D1377,TIPOLOGIA!A:F,6,0)</f>
        <v>TERRESTRE</v>
      </c>
      <c r="X1377" s="99" t="s">
        <v>1464</v>
      </c>
      <c r="Y1377" s="99">
        <v>1</v>
      </c>
      <c r="Z1377" s="102">
        <f>IF(T1377="SOPORTE_TELEFÓNICO",'TARIFAS 2025'!$B$14,IF(V1377="PRINCIPAL",'TARIFAS 2025'!$B$11,IF(V1377="INTERMEDIA",'TARIFAS 2025'!$C$11,IF(V1377="LEJANA",'TARIFAS 2025'!$D$11))))</f>
        <v>36351</v>
      </c>
      <c r="AA1377" s="102">
        <f t="shared" si="22"/>
        <v>36351</v>
      </c>
    </row>
    <row r="1378" spans="1:27" x14ac:dyDescent="0.3">
      <c r="A1378" s="99" t="s">
        <v>77</v>
      </c>
      <c r="B1378" s="100" t="str">
        <f>VLOOKUP(A1378,'CENTROS DE COSTOS'!A:D,2,0)</f>
        <v>0036-0003</v>
      </c>
      <c r="C1378" s="100" t="str">
        <f>VLOOKUP(A1378,'CENTROS DE COSTOS'!A:D,3,0)</f>
        <v>Wompi Suroccidente</v>
      </c>
      <c r="D1378" s="99">
        <v>76130</v>
      </c>
      <c r="E1378" s="99">
        <v>3138920</v>
      </c>
      <c r="F1378" s="99">
        <v>15606</v>
      </c>
      <c r="G1378" s="100" t="s">
        <v>33</v>
      </c>
      <c r="H1378" s="99" t="s">
        <v>1101</v>
      </c>
      <c r="I1378" s="99" t="s">
        <v>252</v>
      </c>
      <c r="J1378" s="99" t="s">
        <v>6688</v>
      </c>
      <c r="K1378" s="100" t="s">
        <v>1170</v>
      </c>
      <c r="L1378" s="99" t="s">
        <v>8408</v>
      </c>
      <c r="M1378" s="101">
        <v>46006.57916666667</v>
      </c>
      <c r="N1378" s="101">
        <v>46009.57708333333</v>
      </c>
      <c r="O1378" s="100" t="s">
        <v>35</v>
      </c>
      <c r="P1378" s="100" t="s">
        <v>35</v>
      </c>
      <c r="Q1378" s="99" t="s">
        <v>1414</v>
      </c>
      <c r="R1378" s="99" t="s">
        <v>1415</v>
      </c>
      <c r="S1378" s="99" t="s">
        <v>10478</v>
      </c>
      <c r="T1378" s="99" t="s">
        <v>1416</v>
      </c>
      <c r="U1378" s="99">
        <v>48</v>
      </c>
      <c r="V1378" s="100" t="str">
        <f>VLOOKUP(D1378,TIPOLOGIA!A:F,5,0)</f>
        <v>INTERMEDIA</v>
      </c>
      <c r="W1378" s="100" t="str">
        <f>VLOOKUP(D1378,TIPOLOGIA!A:F,6,0)</f>
        <v>TERRESTRE</v>
      </c>
      <c r="X1378" s="99" t="s">
        <v>2257</v>
      </c>
      <c r="Y1378" s="99">
        <v>1</v>
      </c>
      <c r="Z1378" s="102">
        <f>IF(T1378="SOPORTE_TELEFÓNICO",'TARIFAS 2025'!$B$14,IF(V1378="PRINCIPAL",'TARIFAS 2025'!$B$11,IF(V1378="INTERMEDIA",'TARIFAS 2025'!$C$11,IF(V1378="LEJANA",'TARIFAS 2025'!$D$11))))</f>
        <v>36351</v>
      </c>
      <c r="AA1378" s="102">
        <f t="shared" si="22"/>
        <v>36351</v>
      </c>
    </row>
    <row r="1379" spans="1:27" x14ac:dyDescent="0.3">
      <c r="A1379" s="99" t="s">
        <v>81</v>
      </c>
      <c r="B1379" s="100" t="str">
        <f>VLOOKUP(A1379,'CENTROS DE COSTOS'!A:D,2,0)</f>
        <v>0036-0007</v>
      </c>
      <c r="C1379" s="100" t="str">
        <f>VLOOKUP(A1379,'CENTROS DE COSTOS'!A:D,3,0)</f>
        <v>Wompi Santander</v>
      </c>
      <c r="D1379" s="99">
        <v>54498</v>
      </c>
      <c r="E1379" s="99">
        <v>3133417</v>
      </c>
      <c r="F1379" s="99">
        <v>71623</v>
      </c>
      <c r="G1379" s="100" t="s">
        <v>33</v>
      </c>
      <c r="H1379" s="99" t="s">
        <v>891</v>
      </c>
      <c r="I1379" s="99" t="s">
        <v>916</v>
      </c>
      <c r="J1379" s="99" t="s">
        <v>6689</v>
      </c>
      <c r="K1379" s="100" t="s">
        <v>1170</v>
      </c>
      <c r="L1379" s="99" t="s">
        <v>8409</v>
      </c>
      <c r="M1379" s="101">
        <v>46003.654166666667</v>
      </c>
      <c r="N1379" s="101">
        <v>46009.582638888889</v>
      </c>
      <c r="O1379" s="100" t="s">
        <v>35</v>
      </c>
      <c r="P1379" s="100" t="s">
        <v>35</v>
      </c>
      <c r="Q1379" s="99" t="s">
        <v>1414</v>
      </c>
      <c r="R1379" s="99" t="s">
        <v>1415</v>
      </c>
      <c r="S1379" s="99" t="s">
        <v>10479</v>
      </c>
      <c r="T1379" s="99" t="s">
        <v>1416</v>
      </c>
      <c r="U1379" s="99">
        <v>64</v>
      </c>
      <c r="V1379" s="100" t="str">
        <f>VLOOKUP(D1379,TIPOLOGIA!A:F,5,0)</f>
        <v>LEJANA</v>
      </c>
      <c r="W1379" s="100" t="str">
        <f>VLOOKUP(D1379,TIPOLOGIA!A:F,6,0)</f>
        <v>TERRESTRE</v>
      </c>
      <c r="X1379" s="99" t="s">
        <v>1205</v>
      </c>
      <c r="Y1379" s="99">
        <v>1</v>
      </c>
      <c r="Z1379" s="102">
        <f>IF(T1379="SOPORTE_TELEFÓNICO",'TARIFAS 2025'!$B$14,IF(V1379="PRINCIPAL",'TARIFAS 2025'!$B$11,IF(V1379="INTERMEDIA",'TARIFAS 2025'!$C$11,IF(V1379="LEJANA",'TARIFAS 2025'!$D$11))))</f>
        <v>40250</v>
      </c>
      <c r="AA1379" s="102">
        <f t="shared" si="22"/>
        <v>40250</v>
      </c>
    </row>
    <row r="1380" spans="1:27" x14ac:dyDescent="0.3">
      <c r="A1380" s="99" t="s">
        <v>88</v>
      </c>
      <c r="B1380" s="100" t="str">
        <f>VLOOKUP(A1380,'CENTROS DE COSTOS'!A:D,2,0)</f>
        <v>0036-0005</v>
      </c>
      <c r="C1380" s="100" t="str">
        <f>VLOOKUP(A1380,'CENTROS DE COSTOS'!A:D,3,0)</f>
        <v>Wompi Noroccidente</v>
      </c>
      <c r="D1380" s="99">
        <v>5001</v>
      </c>
      <c r="E1380" s="99">
        <v>3127353</v>
      </c>
      <c r="F1380" s="99">
        <v>35525</v>
      </c>
      <c r="G1380" s="100" t="s">
        <v>33</v>
      </c>
      <c r="H1380" s="99" t="s">
        <v>120</v>
      </c>
      <c r="I1380" s="99" t="s">
        <v>88</v>
      </c>
      <c r="J1380" s="99" t="s">
        <v>6690</v>
      </c>
      <c r="K1380" s="100" t="s">
        <v>1170</v>
      </c>
      <c r="L1380" s="99" t="s">
        <v>8410</v>
      </c>
      <c r="M1380" s="101">
        <v>46002.493055555547</v>
      </c>
      <c r="N1380" s="101">
        <v>46009.602777777778</v>
      </c>
      <c r="O1380" s="100" t="s">
        <v>35</v>
      </c>
      <c r="P1380" s="100" t="s">
        <v>35</v>
      </c>
      <c r="Q1380" s="99" t="s">
        <v>1414</v>
      </c>
      <c r="R1380" s="99" t="s">
        <v>1415</v>
      </c>
      <c r="S1380" s="99" t="s">
        <v>10480</v>
      </c>
      <c r="T1380" s="99" t="s">
        <v>9139</v>
      </c>
      <c r="U1380" s="99">
        <v>16</v>
      </c>
      <c r="V1380" s="100" t="str">
        <f>VLOOKUP(D1380,TIPOLOGIA!A:F,5,0)</f>
        <v>PRINCIPAL</v>
      </c>
      <c r="W1380" s="100" t="str">
        <f>VLOOKUP(D1380,TIPOLOGIA!A:F,6,0)</f>
        <v>TERRESTRE</v>
      </c>
      <c r="X1380" s="99" t="s">
        <v>1417</v>
      </c>
      <c r="Y1380" s="99">
        <v>1</v>
      </c>
      <c r="Z1380" s="102">
        <f>IF(T1380="SOPORTE_TELEFÓNICO",'TARIFAS 2025'!$B$14,IF(V1380="PRINCIPAL",'TARIFAS 2025'!$B$11,IF(V1380="INTERMEDIA",'TARIFAS 2025'!$C$11,IF(V1380="LEJANA",'TARIFAS 2025'!$D$11))))</f>
        <v>31419</v>
      </c>
      <c r="AA1380" s="102">
        <f t="shared" si="22"/>
        <v>31419</v>
      </c>
    </row>
    <row r="1381" spans="1:27" x14ac:dyDescent="0.3">
      <c r="A1381" s="99" t="s">
        <v>68</v>
      </c>
      <c r="B1381" s="100" t="str">
        <f>VLOOKUP(A1381,'CENTROS DE COSTOS'!A:D,2,0)</f>
        <v>0036-0001</v>
      </c>
      <c r="C1381" s="100" t="str">
        <f>VLOOKUP(A1381,'CENTROS DE COSTOS'!A:D,3,0)</f>
        <v>Wompi Costa</v>
      </c>
      <c r="D1381" s="99">
        <v>8001</v>
      </c>
      <c r="E1381" s="99">
        <v>3149023</v>
      </c>
      <c r="F1381" s="99">
        <v>50448</v>
      </c>
      <c r="G1381" s="100" t="s">
        <v>33</v>
      </c>
      <c r="H1381" s="99" t="s">
        <v>253</v>
      </c>
      <c r="I1381" s="99" t="s">
        <v>68</v>
      </c>
      <c r="J1381" s="99" t="s">
        <v>2187</v>
      </c>
      <c r="K1381" s="100" t="s">
        <v>1170</v>
      </c>
      <c r="L1381" s="99" t="s">
        <v>8411</v>
      </c>
      <c r="M1381" s="101">
        <v>46008.472916666673</v>
      </c>
      <c r="N1381" s="101">
        <v>46009.617361111108</v>
      </c>
      <c r="O1381" s="100" t="s">
        <v>35</v>
      </c>
      <c r="P1381" s="100" t="s">
        <v>35</v>
      </c>
      <c r="Q1381" s="99" t="s">
        <v>1414</v>
      </c>
      <c r="R1381" s="99" t="s">
        <v>1415</v>
      </c>
      <c r="S1381" s="99" t="s">
        <v>10481</v>
      </c>
      <c r="T1381" s="99" t="s">
        <v>1172</v>
      </c>
      <c r="U1381" s="99">
        <v>56</v>
      </c>
      <c r="V1381" s="100" t="str">
        <f>VLOOKUP(D1381,TIPOLOGIA!A:F,5,0)</f>
        <v>PRINCIPAL</v>
      </c>
      <c r="W1381" s="100" t="str">
        <f>VLOOKUP(D1381,TIPOLOGIA!A:F,6,0)</f>
        <v>TERRESTRE</v>
      </c>
      <c r="X1381" s="99" t="s">
        <v>1435</v>
      </c>
      <c r="Y1381" s="99">
        <v>1</v>
      </c>
      <c r="Z1381" s="102">
        <f>IF(T1381="SOPORTE_TELEFÓNICO",'TARIFAS 2025'!$B$14,IF(V1381="PRINCIPAL",'TARIFAS 2025'!$B$11,IF(V1381="INTERMEDIA",'TARIFAS 2025'!$C$11,IF(V1381="LEJANA",'TARIFAS 2025'!$D$11))))</f>
        <v>31419</v>
      </c>
      <c r="AA1381" s="102">
        <f t="shared" si="22"/>
        <v>31419</v>
      </c>
    </row>
    <row r="1382" spans="1:27" x14ac:dyDescent="0.3">
      <c r="A1382" s="99" t="s">
        <v>71</v>
      </c>
      <c r="B1382" s="100" t="str">
        <f>VLOOKUP(A1382,'CENTROS DE COSTOS'!A:D,2,0)</f>
        <v>0036-0004</v>
      </c>
      <c r="C1382" s="100" t="str">
        <f>VLOOKUP(A1382,'CENTROS DE COSTOS'!A:D,3,0)</f>
        <v>Wompi Centro</v>
      </c>
      <c r="D1382" s="99">
        <v>11001</v>
      </c>
      <c r="E1382" s="99">
        <v>3135793</v>
      </c>
      <c r="F1382" s="99">
        <v>47605</v>
      </c>
      <c r="G1382" s="100" t="s">
        <v>33</v>
      </c>
      <c r="H1382" s="99" t="s">
        <v>618</v>
      </c>
      <c r="I1382" s="99" t="s">
        <v>71</v>
      </c>
      <c r="J1382" s="99" t="s">
        <v>6691</v>
      </c>
      <c r="K1382" s="100" t="s">
        <v>1170</v>
      </c>
      <c r="L1382" s="99" t="s">
        <v>8412</v>
      </c>
      <c r="M1382" s="101">
        <v>46006.36041666667</v>
      </c>
      <c r="N1382" s="101">
        <v>46009.618750000001</v>
      </c>
      <c r="O1382" s="100" t="s">
        <v>35</v>
      </c>
      <c r="P1382" s="100" t="s">
        <v>35</v>
      </c>
      <c r="Q1382" s="99" t="s">
        <v>1414</v>
      </c>
      <c r="R1382" s="99" t="s">
        <v>1415</v>
      </c>
      <c r="S1382" s="99" t="s">
        <v>10482</v>
      </c>
      <c r="T1382" s="99" t="s">
        <v>1172</v>
      </c>
      <c r="U1382" s="99">
        <v>64</v>
      </c>
      <c r="V1382" s="100" t="str">
        <f>VLOOKUP(D1382,TIPOLOGIA!A:F,5,0)</f>
        <v>PRINCIPAL</v>
      </c>
      <c r="W1382" s="100" t="str">
        <f>VLOOKUP(D1382,TIPOLOGIA!A:F,6,0)</f>
        <v>TERRESTRE</v>
      </c>
      <c r="X1382" s="99" t="s">
        <v>1857</v>
      </c>
      <c r="Y1382" s="99">
        <v>1</v>
      </c>
      <c r="Z1382" s="102">
        <f>IF(T1382="SOPORTE_TELEFÓNICO",'TARIFAS 2025'!$B$14,IF(V1382="PRINCIPAL",'TARIFAS 2025'!$B$11,IF(V1382="INTERMEDIA",'TARIFAS 2025'!$C$11,IF(V1382="LEJANA",'TARIFAS 2025'!$D$11))))</f>
        <v>31419</v>
      </c>
      <c r="AA1382" s="102">
        <f t="shared" si="22"/>
        <v>31419</v>
      </c>
    </row>
    <row r="1383" spans="1:27" x14ac:dyDescent="0.3">
      <c r="A1383" s="99" t="s">
        <v>86</v>
      </c>
      <c r="B1383" s="100" t="str">
        <f>VLOOKUP(A1383,'CENTROS DE COSTOS'!A:D,2,0)</f>
        <v>0036-0002</v>
      </c>
      <c r="C1383" s="100" t="str">
        <f>VLOOKUP(A1383,'CENTROS DE COSTOS'!A:D,3,0)</f>
        <v>Wompi Eje Cafetero</v>
      </c>
      <c r="D1383" s="99">
        <v>17001</v>
      </c>
      <c r="E1383" s="99">
        <v>3144171</v>
      </c>
      <c r="F1383" s="99">
        <v>45002</v>
      </c>
      <c r="G1383" s="100" t="s">
        <v>33</v>
      </c>
      <c r="H1383" s="99" t="s">
        <v>126</v>
      </c>
      <c r="I1383" s="99" t="s">
        <v>86</v>
      </c>
      <c r="J1383" s="99" t="s">
        <v>6692</v>
      </c>
      <c r="K1383" s="100" t="s">
        <v>1170</v>
      </c>
      <c r="L1383" s="99" t="s">
        <v>8413</v>
      </c>
      <c r="M1383" s="101">
        <v>46007.522222222222</v>
      </c>
      <c r="N1383" s="101">
        <v>46009.620138888888</v>
      </c>
      <c r="O1383" s="100" t="s">
        <v>35</v>
      </c>
      <c r="P1383" s="100" t="s">
        <v>35</v>
      </c>
      <c r="Q1383" s="99" t="s">
        <v>1414</v>
      </c>
      <c r="R1383" s="99" t="s">
        <v>1415</v>
      </c>
      <c r="S1383" s="99" t="s">
        <v>10483</v>
      </c>
      <c r="T1383" s="99" t="s">
        <v>1172</v>
      </c>
      <c r="U1383" s="99">
        <v>8</v>
      </c>
      <c r="V1383" s="100" t="str">
        <f>VLOOKUP(D1383,TIPOLOGIA!A:F,5,0)</f>
        <v>PRINCIPAL</v>
      </c>
      <c r="W1383" s="100" t="str">
        <f>VLOOKUP(D1383,TIPOLOGIA!A:F,6,0)</f>
        <v>TERRESTRE</v>
      </c>
      <c r="X1383" s="99" t="s">
        <v>1175</v>
      </c>
      <c r="Y1383" s="99">
        <v>1</v>
      </c>
      <c r="Z1383" s="102">
        <f>IF(T1383="SOPORTE_TELEFÓNICO",'TARIFAS 2025'!$B$14,IF(V1383="PRINCIPAL",'TARIFAS 2025'!$B$11,IF(V1383="INTERMEDIA",'TARIFAS 2025'!$C$11,IF(V1383="LEJANA",'TARIFAS 2025'!$D$11))))</f>
        <v>31419</v>
      </c>
      <c r="AA1383" s="102">
        <f t="shared" si="22"/>
        <v>31419</v>
      </c>
    </row>
    <row r="1384" spans="1:27" x14ac:dyDescent="0.3">
      <c r="A1384" s="99" t="s">
        <v>86</v>
      </c>
      <c r="B1384" s="100" t="str">
        <f>VLOOKUP(A1384,'CENTROS DE COSTOS'!A:D,2,0)</f>
        <v>0036-0002</v>
      </c>
      <c r="C1384" s="100" t="str">
        <f>VLOOKUP(A1384,'CENTROS DE COSTOS'!A:D,3,0)</f>
        <v>Wompi Eje Cafetero</v>
      </c>
      <c r="D1384" s="99">
        <v>17001</v>
      </c>
      <c r="E1384" s="99">
        <v>3140132</v>
      </c>
      <c r="F1384" s="99">
        <v>64755</v>
      </c>
      <c r="G1384" s="100" t="s">
        <v>33</v>
      </c>
      <c r="H1384" s="99" t="s">
        <v>126</v>
      </c>
      <c r="I1384" s="99" t="s">
        <v>86</v>
      </c>
      <c r="J1384" s="99" t="s">
        <v>6693</v>
      </c>
      <c r="K1384" s="100" t="s">
        <v>1170</v>
      </c>
      <c r="L1384" s="99" t="s">
        <v>8414</v>
      </c>
      <c r="M1384" s="101">
        <v>46006.665972222218</v>
      </c>
      <c r="N1384" s="101">
        <v>46009.62222222222</v>
      </c>
      <c r="O1384" s="100" t="s">
        <v>35</v>
      </c>
      <c r="P1384" s="100" t="s">
        <v>35</v>
      </c>
      <c r="Q1384" s="99" t="s">
        <v>1414</v>
      </c>
      <c r="R1384" s="99" t="s">
        <v>1415</v>
      </c>
      <c r="S1384" s="99" t="s">
        <v>10484</v>
      </c>
      <c r="T1384" s="99" t="s">
        <v>1172</v>
      </c>
      <c r="U1384" s="99">
        <v>64</v>
      </c>
      <c r="V1384" s="100" t="str">
        <f>VLOOKUP(D1384,TIPOLOGIA!A:F,5,0)</f>
        <v>PRINCIPAL</v>
      </c>
      <c r="W1384" s="100" t="str">
        <f>VLOOKUP(D1384,TIPOLOGIA!A:F,6,0)</f>
        <v>TERRESTRE</v>
      </c>
      <c r="X1384" s="99" t="s">
        <v>1175</v>
      </c>
      <c r="Y1384" s="99">
        <v>1</v>
      </c>
      <c r="Z1384" s="102">
        <f>IF(T1384="SOPORTE_TELEFÓNICO",'TARIFAS 2025'!$B$14,IF(V1384="PRINCIPAL",'TARIFAS 2025'!$B$11,IF(V1384="INTERMEDIA",'TARIFAS 2025'!$C$11,IF(V1384="LEJANA",'TARIFAS 2025'!$D$11))))</f>
        <v>31419</v>
      </c>
      <c r="AA1384" s="102">
        <f t="shared" si="22"/>
        <v>31419</v>
      </c>
    </row>
    <row r="1385" spans="1:27" x14ac:dyDescent="0.3">
      <c r="A1385" s="99" t="s">
        <v>89</v>
      </c>
      <c r="B1385" s="100" t="str">
        <f>VLOOKUP(A1385,'CENTROS DE COSTOS'!A:D,2,0)</f>
        <v>0036-0001</v>
      </c>
      <c r="C1385" s="100" t="str">
        <f>VLOOKUP(A1385,'CENTROS DE COSTOS'!A:D,3,0)</f>
        <v>Wompi Costa</v>
      </c>
      <c r="D1385" s="99">
        <v>23001</v>
      </c>
      <c r="E1385" s="99">
        <v>3151590</v>
      </c>
      <c r="F1385" s="99">
        <v>74578</v>
      </c>
      <c r="G1385" s="100" t="s">
        <v>33</v>
      </c>
      <c r="H1385" s="99" t="s">
        <v>276</v>
      </c>
      <c r="I1385" s="99" t="s">
        <v>89</v>
      </c>
      <c r="J1385" s="99" t="s">
        <v>6694</v>
      </c>
      <c r="K1385" s="100" t="s">
        <v>1170</v>
      </c>
      <c r="L1385" s="99" t="s">
        <v>8415</v>
      </c>
      <c r="M1385" s="101">
        <v>46009.333333333343</v>
      </c>
      <c r="N1385" s="101">
        <v>46009.623611111107</v>
      </c>
      <c r="O1385" s="100" t="s">
        <v>35</v>
      </c>
      <c r="P1385" s="100" t="s">
        <v>35</v>
      </c>
      <c r="Q1385" s="99" t="s">
        <v>1414</v>
      </c>
      <c r="R1385" s="99" t="s">
        <v>1415</v>
      </c>
      <c r="S1385" s="99" t="s">
        <v>10485</v>
      </c>
      <c r="T1385" s="99" t="s">
        <v>1172</v>
      </c>
      <c r="U1385" s="99">
        <v>32</v>
      </c>
      <c r="V1385" s="100" t="str">
        <f>VLOOKUP(D1385,TIPOLOGIA!A:F,5,0)</f>
        <v>PRINCIPAL</v>
      </c>
      <c r="W1385" s="100" t="str">
        <f>VLOOKUP(D1385,TIPOLOGIA!A:F,6,0)</f>
        <v>TERRESTRE</v>
      </c>
      <c r="X1385" s="99" t="s">
        <v>1209</v>
      </c>
      <c r="Y1385" s="99">
        <v>1</v>
      </c>
      <c r="Z1385" s="102">
        <f>IF(T1385="SOPORTE_TELEFÓNICO",'TARIFAS 2025'!$B$14,IF(V1385="PRINCIPAL",'TARIFAS 2025'!$B$11,IF(V1385="INTERMEDIA",'TARIFAS 2025'!$C$11,IF(V1385="LEJANA",'TARIFAS 2025'!$D$11))))</f>
        <v>31419</v>
      </c>
      <c r="AA1385" s="102">
        <f t="shared" si="22"/>
        <v>31419</v>
      </c>
    </row>
    <row r="1386" spans="1:27" x14ac:dyDescent="0.3">
      <c r="A1386" s="99" t="s">
        <v>89</v>
      </c>
      <c r="B1386" s="100" t="str">
        <f>VLOOKUP(A1386,'CENTROS DE COSTOS'!A:D,2,0)</f>
        <v>0036-0001</v>
      </c>
      <c r="C1386" s="100" t="str">
        <f>VLOOKUP(A1386,'CENTROS DE COSTOS'!A:D,3,0)</f>
        <v>Wompi Costa</v>
      </c>
      <c r="D1386" s="99">
        <v>23001</v>
      </c>
      <c r="E1386" s="99">
        <v>3150964</v>
      </c>
      <c r="F1386" s="99">
        <v>76964</v>
      </c>
      <c r="G1386" s="100" t="s">
        <v>33</v>
      </c>
      <c r="H1386" s="99" t="s">
        <v>276</v>
      </c>
      <c r="I1386" s="99" t="s">
        <v>89</v>
      </c>
      <c r="J1386" s="99" t="s">
        <v>2179</v>
      </c>
      <c r="K1386" s="100" t="s">
        <v>1170</v>
      </c>
      <c r="L1386" s="99" t="s">
        <v>8416</v>
      </c>
      <c r="M1386" s="101">
        <v>46008.667361111111</v>
      </c>
      <c r="N1386" s="101">
        <v>46009.625</v>
      </c>
      <c r="O1386" s="100" t="s">
        <v>35</v>
      </c>
      <c r="P1386" s="100" t="s">
        <v>35</v>
      </c>
      <c r="Q1386" s="99" t="s">
        <v>1414</v>
      </c>
      <c r="R1386" s="99" t="s">
        <v>1415</v>
      </c>
      <c r="S1386" s="99" t="s">
        <v>10485</v>
      </c>
      <c r="T1386" s="99" t="s">
        <v>1172</v>
      </c>
      <c r="U1386" s="99">
        <v>32</v>
      </c>
      <c r="V1386" s="100" t="str">
        <f>VLOOKUP(D1386,TIPOLOGIA!A:F,5,0)</f>
        <v>PRINCIPAL</v>
      </c>
      <c r="W1386" s="100" t="str">
        <f>VLOOKUP(D1386,TIPOLOGIA!A:F,6,0)</f>
        <v>TERRESTRE</v>
      </c>
      <c r="X1386" s="99" t="s">
        <v>1209</v>
      </c>
      <c r="Y1386" s="99">
        <v>1</v>
      </c>
      <c r="Z1386" s="102">
        <f>IF(T1386="SOPORTE_TELEFÓNICO",'TARIFAS 2025'!$B$14,IF(V1386="PRINCIPAL",'TARIFAS 2025'!$B$11,IF(V1386="INTERMEDIA",'TARIFAS 2025'!$C$11,IF(V1386="LEJANA",'TARIFAS 2025'!$D$11))))</f>
        <v>31419</v>
      </c>
      <c r="AA1386" s="102">
        <f t="shared" si="22"/>
        <v>31419</v>
      </c>
    </row>
    <row r="1387" spans="1:27" x14ac:dyDescent="0.3">
      <c r="A1387" s="99" t="s">
        <v>71</v>
      </c>
      <c r="B1387" s="100" t="str">
        <f>VLOOKUP(A1387,'CENTROS DE COSTOS'!A:D,2,0)</f>
        <v>0036-0004</v>
      </c>
      <c r="C1387" s="100" t="str">
        <f>VLOOKUP(A1387,'CENTROS DE COSTOS'!A:D,3,0)</f>
        <v>Wompi Centro</v>
      </c>
      <c r="D1387" s="99">
        <v>25430</v>
      </c>
      <c r="E1387" s="99">
        <v>3113705</v>
      </c>
      <c r="F1387" s="99">
        <v>14883</v>
      </c>
      <c r="G1387" s="100" t="s">
        <v>33</v>
      </c>
      <c r="H1387" s="99" t="s">
        <v>618</v>
      </c>
      <c r="I1387" s="99" t="s">
        <v>674</v>
      </c>
      <c r="J1387" s="99" t="s">
        <v>6695</v>
      </c>
      <c r="K1387" s="100" t="s">
        <v>1170</v>
      </c>
      <c r="L1387" s="99" t="s">
        <v>8417</v>
      </c>
      <c r="M1387" s="101">
        <v>46000.37777777778</v>
      </c>
      <c r="N1387" s="101">
        <v>46009.629166666673</v>
      </c>
      <c r="O1387" s="100" t="s">
        <v>35</v>
      </c>
      <c r="P1387" s="100" t="s">
        <v>35</v>
      </c>
      <c r="Q1387" s="99" t="s">
        <v>1424</v>
      </c>
      <c r="R1387" s="99" t="s">
        <v>2251</v>
      </c>
      <c r="S1387" s="99" t="s">
        <v>10486</v>
      </c>
      <c r="T1387" s="99" t="s">
        <v>1416</v>
      </c>
      <c r="U1387" s="99">
        <v>32</v>
      </c>
      <c r="V1387" s="100" t="str">
        <f>VLOOKUP(D1387,TIPOLOGIA!A:F,5,0)</f>
        <v>INTERMEDIA</v>
      </c>
      <c r="W1387" s="100" t="str">
        <f>VLOOKUP(D1387,TIPOLOGIA!A:F,6,0)</f>
        <v>TERRESTRE</v>
      </c>
      <c r="X1387" s="99" t="s">
        <v>1197</v>
      </c>
      <c r="Y1387" s="99">
        <v>1</v>
      </c>
      <c r="Z1387" s="102">
        <f>IF(T1387="SOPORTE_TELEFÓNICO",'TARIFAS 2025'!$B$14,IF(V1387="PRINCIPAL",'TARIFAS 2025'!$B$11,IF(V1387="INTERMEDIA",'TARIFAS 2025'!$C$11,IF(V1387="LEJANA",'TARIFAS 2025'!$D$11))))</f>
        <v>36351</v>
      </c>
      <c r="AA1387" s="102">
        <f t="shared" si="22"/>
        <v>36351</v>
      </c>
    </row>
    <row r="1388" spans="1:27" x14ac:dyDescent="0.3">
      <c r="A1388" s="99" t="s">
        <v>71</v>
      </c>
      <c r="B1388" s="100" t="str">
        <f>VLOOKUP(A1388,'CENTROS DE COSTOS'!A:D,2,0)</f>
        <v>0036-0004</v>
      </c>
      <c r="C1388" s="100" t="str">
        <f>VLOOKUP(A1388,'CENTROS DE COSTOS'!A:D,3,0)</f>
        <v>Wompi Centro</v>
      </c>
      <c r="D1388" s="99">
        <v>25799</v>
      </c>
      <c r="E1388" s="99">
        <v>3128742</v>
      </c>
      <c r="F1388" s="99">
        <v>43055</v>
      </c>
      <c r="G1388" s="100" t="s">
        <v>33</v>
      </c>
      <c r="H1388" s="99" t="s">
        <v>618</v>
      </c>
      <c r="I1388" s="99" t="s">
        <v>708</v>
      </c>
      <c r="J1388" s="99" t="s">
        <v>6696</v>
      </c>
      <c r="K1388" s="100" t="s">
        <v>1170</v>
      </c>
      <c r="L1388" s="99" t="s">
        <v>8418</v>
      </c>
      <c r="M1388" s="101">
        <v>46002.648611111108</v>
      </c>
      <c r="N1388" s="101">
        <v>46009.631944444453</v>
      </c>
      <c r="O1388" s="100" t="s">
        <v>35</v>
      </c>
      <c r="P1388" s="100" t="s">
        <v>35</v>
      </c>
      <c r="Q1388" s="99" t="s">
        <v>1414</v>
      </c>
      <c r="R1388" s="99" t="s">
        <v>1415</v>
      </c>
      <c r="S1388" s="99" t="s">
        <v>10487</v>
      </c>
      <c r="T1388" s="99" t="s">
        <v>1416</v>
      </c>
      <c r="U1388" s="99">
        <v>48</v>
      </c>
      <c r="V1388" s="100" t="str">
        <f>VLOOKUP(D1388,TIPOLOGIA!A:F,5,0)</f>
        <v>INTERMEDIA</v>
      </c>
      <c r="W1388" s="100" t="str">
        <f>VLOOKUP(D1388,TIPOLOGIA!A:F,6,0)</f>
        <v>TERRESTRE</v>
      </c>
      <c r="X1388" s="99" t="s">
        <v>11196</v>
      </c>
      <c r="Y1388" s="99">
        <v>1</v>
      </c>
      <c r="Z1388" s="102">
        <f>IF(T1388="SOPORTE_TELEFÓNICO",'TARIFAS 2025'!$B$14,IF(V1388="PRINCIPAL",'TARIFAS 2025'!$B$11,IF(V1388="INTERMEDIA",'TARIFAS 2025'!$C$11,IF(V1388="LEJANA",'TARIFAS 2025'!$D$11))))</f>
        <v>36351</v>
      </c>
      <c r="AA1388" s="102">
        <f t="shared" si="22"/>
        <v>36351</v>
      </c>
    </row>
    <row r="1389" spans="1:27" x14ac:dyDescent="0.3">
      <c r="A1389" s="99" t="s">
        <v>90</v>
      </c>
      <c r="B1389" s="100" t="str">
        <f>VLOOKUP(A1389,'CENTROS DE COSTOS'!A:D,2,0)</f>
        <v>0036-0006</v>
      </c>
      <c r="C1389" s="100" t="str">
        <f>VLOOKUP(A1389,'CENTROS DE COSTOS'!A:D,3,0)</f>
        <v>Wompi Oriente</v>
      </c>
      <c r="D1389" s="99">
        <v>18592</v>
      </c>
      <c r="E1389" s="99">
        <v>3129062</v>
      </c>
      <c r="F1389" s="99">
        <v>81427</v>
      </c>
      <c r="G1389" s="100" t="s">
        <v>33</v>
      </c>
      <c r="H1389" s="99" t="s">
        <v>466</v>
      </c>
      <c r="I1389" s="99" t="s">
        <v>467</v>
      </c>
      <c r="J1389" s="99" t="s">
        <v>6697</v>
      </c>
      <c r="K1389" s="100" t="s">
        <v>1170</v>
      </c>
      <c r="L1389" s="99" t="s">
        <v>8419</v>
      </c>
      <c r="M1389" s="101">
        <v>46002.667361111111</v>
      </c>
      <c r="N1389" s="101">
        <v>46009.632638888892</v>
      </c>
      <c r="O1389" s="100" t="s">
        <v>35</v>
      </c>
      <c r="P1389" s="100" t="s">
        <v>35</v>
      </c>
      <c r="Q1389" s="99" t="s">
        <v>1414</v>
      </c>
      <c r="R1389" s="99" t="s">
        <v>1415</v>
      </c>
      <c r="S1389" s="99" t="s">
        <v>10488</v>
      </c>
      <c r="T1389" s="99" t="s">
        <v>1416</v>
      </c>
      <c r="U1389" s="99">
        <v>8</v>
      </c>
      <c r="V1389" s="100" t="str">
        <f>VLOOKUP(D1389,TIPOLOGIA!A:F,5,0)</f>
        <v>LEJANA</v>
      </c>
      <c r="W1389" s="100" t="str">
        <f>VLOOKUP(D1389,TIPOLOGIA!A:F,6,0)</f>
        <v>TERRESTRE</v>
      </c>
      <c r="X1389" s="99" t="s">
        <v>11196</v>
      </c>
      <c r="Y1389" s="99">
        <v>1</v>
      </c>
      <c r="Z1389" s="102">
        <f>IF(T1389="SOPORTE_TELEFÓNICO",'TARIFAS 2025'!$B$14,IF(V1389="PRINCIPAL",'TARIFAS 2025'!$B$11,IF(V1389="INTERMEDIA",'TARIFAS 2025'!$C$11,IF(V1389="LEJANA",'TARIFAS 2025'!$D$11))))</f>
        <v>40250</v>
      </c>
      <c r="AA1389" s="102">
        <f t="shared" si="22"/>
        <v>40250</v>
      </c>
    </row>
    <row r="1390" spans="1:27" x14ac:dyDescent="0.3">
      <c r="A1390" s="99" t="s">
        <v>81</v>
      </c>
      <c r="B1390" s="100" t="str">
        <f>VLOOKUP(A1390,'CENTROS DE COSTOS'!A:D,2,0)</f>
        <v>0036-0007</v>
      </c>
      <c r="C1390" s="100" t="str">
        <f>VLOOKUP(A1390,'CENTROS DE COSTOS'!A:D,3,0)</f>
        <v>Wompi Santander</v>
      </c>
      <c r="D1390" s="99">
        <v>54001</v>
      </c>
      <c r="E1390" s="99">
        <v>3140864</v>
      </c>
      <c r="F1390" s="99">
        <v>71540</v>
      </c>
      <c r="G1390" s="100" t="s">
        <v>33</v>
      </c>
      <c r="H1390" s="99" t="s">
        <v>891</v>
      </c>
      <c r="I1390" s="99" t="s">
        <v>81</v>
      </c>
      <c r="J1390" s="99" t="s">
        <v>6698</v>
      </c>
      <c r="K1390" s="100" t="s">
        <v>1170</v>
      </c>
      <c r="L1390" s="99" t="s">
        <v>8420</v>
      </c>
      <c r="M1390" s="101">
        <v>46007.333333333343</v>
      </c>
      <c r="N1390" s="101">
        <v>46009.647916666669</v>
      </c>
      <c r="O1390" s="100" t="s">
        <v>35</v>
      </c>
      <c r="P1390" s="100" t="s">
        <v>35</v>
      </c>
      <c r="Q1390" s="99" t="s">
        <v>1414</v>
      </c>
      <c r="R1390" s="99" t="s">
        <v>1415</v>
      </c>
      <c r="S1390" s="99" t="s">
        <v>10489</v>
      </c>
      <c r="T1390" s="99" t="s">
        <v>1172</v>
      </c>
      <c r="U1390" s="99">
        <v>24</v>
      </c>
      <c r="V1390" s="100" t="str">
        <f>VLOOKUP(D1390,TIPOLOGIA!A:F,5,0)</f>
        <v>PRINCIPAL</v>
      </c>
      <c r="W1390" s="100" t="str">
        <f>VLOOKUP(D1390,TIPOLOGIA!A:F,6,0)</f>
        <v>TERRESTRE</v>
      </c>
      <c r="X1390" s="99" t="s">
        <v>1188</v>
      </c>
      <c r="Y1390" s="99">
        <v>1</v>
      </c>
      <c r="Z1390" s="102">
        <f>IF(T1390="SOPORTE_TELEFÓNICO",'TARIFAS 2025'!$B$14,IF(V1390="PRINCIPAL",'TARIFAS 2025'!$B$11,IF(V1390="INTERMEDIA",'TARIFAS 2025'!$C$11,IF(V1390="LEJANA",'TARIFAS 2025'!$D$11))))</f>
        <v>31419</v>
      </c>
      <c r="AA1390" s="102">
        <f t="shared" si="22"/>
        <v>31419</v>
      </c>
    </row>
    <row r="1391" spans="1:27" x14ac:dyDescent="0.3">
      <c r="A1391" s="99" t="s">
        <v>86</v>
      </c>
      <c r="B1391" s="100" t="str">
        <f>VLOOKUP(A1391,'CENTROS DE COSTOS'!A:D,2,0)</f>
        <v>0036-0002</v>
      </c>
      <c r="C1391" s="100" t="str">
        <f>VLOOKUP(A1391,'CENTROS DE COSTOS'!A:D,3,0)</f>
        <v>Wompi Eje Cafetero</v>
      </c>
      <c r="D1391" s="99">
        <v>17001</v>
      </c>
      <c r="E1391" s="99">
        <v>3135455</v>
      </c>
      <c r="F1391" s="99">
        <v>25757</v>
      </c>
      <c r="G1391" s="100" t="s">
        <v>33</v>
      </c>
      <c r="H1391" s="99" t="s">
        <v>126</v>
      </c>
      <c r="I1391" s="99" t="s">
        <v>86</v>
      </c>
      <c r="J1391" s="99" t="s">
        <v>6699</v>
      </c>
      <c r="K1391" s="100" t="s">
        <v>1170</v>
      </c>
      <c r="L1391" s="99" t="s">
        <v>8421</v>
      </c>
      <c r="M1391" s="101">
        <v>46006.344444444447</v>
      </c>
      <c r="N1391" s="101">
        <v>46009.65347222222</v>
      </c>
      <c r="O1391" s="100" t="s">
        <v>35</v>
      </c>
      <c r="P1391" s="100" t="s">
        <v>35</v>
      </c>
      <c r="Q1391" s="99" t="s">
        <v>1414</v>
      </c>
      <c r="R1391" s="99" t="s">
        <v>1415</v>
      </c>
      <c r="S1391" s="99" t="s">
        <v>10490</v>
      </c>
      <c r="T1391" s="99" t="s">
        <v>1172</v>
      </c>
      <c r="U1391" s="99">
        <v>56</v>
      </c>
      <c r="V1391" s="100" t="str">
        <f>VLOOKUP(D1391,TIPOLOGIA!A:F,5,0)</f>
        <v>PRINCIPAL</v>
      </c>
      <c r="W1391" s="100" t="str">
        <f>VLOOKUP(D1391,TIPOLOGIA!A:F,6,0)</f>
        <v>TERRESTRE</v>
      </c>
      <c r="X1391" s="99" t="s">
        <v>1175</v>
      </c>
      <c r="Y1391" s="99">
        <v>1</v>
      </c>
      <c r="Z1391" s="102">
        <f>IF(T1391="SOPORTE_TELEFÓNICO",'TARIFAS 2025'!$B$14,IF(V1391="PRINCIPAL",'TARIFAS 2025'!$B$11,IF(V1391="INTERMEDIA",'TARIFAS 2025'!$C$11,IF(V1391="LEJANA",'TARIFAS 2025'!$D$11))))</f>
        <v>31419</v>
      </c>
      <c r="AA1391" s="102">
        <f t="shared" si="22"/>
        <v>31419</v>
      </c>
    </row>
    <row r="1392" spans="1:27" x14ac:dyDescent="0.3">
      <c r="A1392" s="99" t="s">
        <v>77</v>
      </c>
      <c r="B1392" s="100" t="str">
        <f>VLOOKUP(A1392,'CENTROS DE COSTOS'!A:D,2,0)</f>
        <v>0036-0003</v>
      </c>
      <c r="C1392" s="100" t="str">
        <f>VLOOKUP(A1392,'CENTROS DE COSTOS'!A:D,3,0)</f>
        <v>Wompi Suroccidente</v>
      </c>
      <c r="D1392" s="99">
        <v>76892</v>
      </c>
      <c r="E1392" s="99">
        <v>3140863</v>
      </c>
      <c r="F1392" s="99">
        <v>59534</v>
      </c>
      <c r="G1392" s="100" t="s">
        <v>33</v>
      </c>
      <c r="H1392" s="99" t="s">
        <v>1101</v>
      </c>
      <c r="I1392" s="99" t="s">
        <v>1134</v>
      </c>
      <c r="J1392" s="99" t="s">
        <v>6700</v>
      </c>
      <c r="K1392" s="100" t="s">
        <v>1170</v>
      </c>
      <c r="L1392" s="99" t="s">
        <v>8422</v>
      </c>
      <c r="M1392" s="101">
        <v>46007.333333333343</v>
      </c>
      <c r="N1392" s="101">
        <v>46009.654861111107</v>
      </c>
      <c r="O1392" s="100" t="s">
        <v>35</v>
      </c>
      <c r="P1392" s="100" t="s">
        <v>35</v>
      </c>
      <c r="Q1392" s="99" t="s">
        <v>1414</v>
      </c>
      <c r="R1392" s="99" t="s">
        <v>1415</v>
      </c>
      <c r="S1392" s="99" t="s">
        <v>10491</v>
      </c>
      <c r="T1392" s="99" t="s">
        <v>1172</v>
      </c>
      <c r="U1392" s="99">
        <v>64</v>
      </c>
      <c r="V1392" s="100" t="str">
        <f>VLOOKUP(D1392,TIPOLOGIA!A:F,5,0)</f>
        <v>PRINCIPAL</v>
      </c>
      <c r="W1392" s="100" t="str">
        <f>VLOOKUP(D1392,TIPOLOGIA!A:F,6,0)</f>
        <v>TERRESTRE</v>
      </c>
      <c r="X1392" s="99" t="s">
        <v>1173</v>
      </c>
      <c r="Y1392" s="99">
        <v>1</v>
      </c>
      <c r="Z1392" s="102">
        <f>IF(T1392="SOPORTE_TELEFÓNICO",'TARIFAS 2025'!$B$14,IF(V1392="PRINCIPAL",'TARIFAS 2025'!$B$11,IF(V1392="INTERMEDIA",'TARIFAS 2025'!$C$11,IF(V1392="LEJANA",'TARIFAS 2025'!$D$11))))</f>
        <v>31419</v>
      </c>
      <c r="AA1392" s="102">
        <f t="shared" si="22"/>
        <v>31419</v>
      </c>
    </row>
    <row r="1393" spans="1:27" x14ac:dyDescent="0.3">
      <c r="A1393" s="99" t="s">
        <v>86</v>
      </c>
      <c r="B1393" s="100" t="str">
        <f>VLOOKUP(A1393,'CENTROS DE COSTOS'!A:D,2,0)</f>
        <v>0036-0002</v>
      </c>
      <c r="C1393" s="100" t="str">
        <f>VLOOKUP(A1393,'CENTROS DE COSTOS'!A:D,3,0)</f>
        <v>Wompi Eje Cafetero</v>
      </c>
      <c r="D1393" s="99">
        <v>17653</v>
      </c>
      <c r="E1393" s="99">
        <v>3124185</v>
      </c>
      <c r="F1393" s="99">
        <v>35631</v>
      </c>
      <c r="G1393" s="100" t="s">
        <v>33</v>
      </c>
      <c r="H1393" s="99" t="s">
        <v>126</v>
      </c>
      <c r="I1393" s="99" t="s">
        <v>441</v>
      </c>
      <c r="J1393" s="99" t="s">
        <v>1896</v>
      </c>
      <c r="K1393" s="100" t="s">
        <v>1170</v>
      </c>
      <c r="L1393" s="99" t="s">
        <v>8423</v>
      </c>
      <c r="M1393" s="101">
        <v>46002.333333333343</v>
      </c>
      <c r="N1393" s="101">
        <v>46009.661111111112</v>
      </c>
      <c r="O1393" s="100" t="s">
        <v>35</v>
      </c>
      <c r="P1393" s="100" t="s">
        <v>35</v>
      </c>
      <c r="Q1393" s="99" t="s">
        <v>1414</v>
      </c>
      <c r="R1393" s="99" t="s">
        <v>1415</v>
      </c>
      <c r="S1393" s="99" t="s">
        <v>10492</v>
      </c>
      <c r="T1393" s="99" t="s">
        <v>1416</v>
      </c>
      <c r="U1393" s="99">
        <v>64</v>
      </c>
      <c r="V1393" s="100" t="str">
        <f>VLOOKUP(D1393,TIPOLOGIA!A:F,5,0)</f>
        <v>INTERMEDIA</v>
      </c>
      <c r="W1393" s="100" t="str">
        <f>VLOOKUP(D1393,TIPOLOGIA!A:F,6,0)</f>
        <v>TERRESTRE</v>
      </c>
      <c r="X1393" s="99" t="s">
        <v>1207</v>
      </c>
      <c r="Y1393" s="99">
        <v>1</v>
      </c>
      <c r="Z1393" s="102">
        <f>IF(T1393="SOPORTE_TELEFÓNICO",'TARIFAS 2025'!$B$14,IF(V1393="PRINCIPAL",'TARIFAS 2025'!$B$11,IF(V1393="INTERMEDIA",'TARIFAS 2025'!$C$11,IF(V1393="LEJANA",'TARIFAS 2025'!$D$11))))</f>
        <v>36351</v>
      </c>
      <c r="AA1393" s="102">
        <f t="shared" si="22"/>
        <v>36351</v>
      </c>
    </row>
    <row r="1394" spans="1:27" x14ac:dyDescent="0.3">
      <c r="A1394" s="99" t="s">
        <v>89</v>
      </c>
      <c r="B1394" s="100" t="str">
        <f>VLOOKUP(A1394,'CENTROS DE COSTOS'!A:D,2,0)</f>
        <v>0036-0001</v>
      </c>
      <c r="C1394" s="100" t="str">
        <f>VLOOKUP(A1394,'CENTROS DE COSTOS'!A:D,3,0)</f>
        <v>Wompi Costa</v>
      </c>
      <c r="D1394" s="99">
        <v>23001</v>
      </c>
      <c r="E1394" s="99">
        <v>3151025</v>
      </c>
      <c r="F1394" s="99">
        <v>58874</v>
      </c>
      <c r="G1394" s="100" t="s">
        <v>33</v>
      </c>
      <c r="H1394" s="99" t="s">
        <v>276</v>
      </c>
      <c r="I1394" s="99" t="s">
        <v>89</v>
      </c>
      <c r="J1394" s="99" t="s">
        <v>6701</v>
      </c>
      <c r="K1394" s="100" t="s">
        <v>1170</v>
      </c>
      <c r="L1394" s="99" t="s">
        <v>8424</v>
      </c>
      <c r="M1394" s="101">
        <v>46008.667361111111</v>
      </c>
      <c r="N1394" s="101">
        <v>46009.669444444437</v>
      </c>
      <c r="O1394" s="100" t="s">
        <v>35</v>
      </c>
      <c r="P1394" s="100" t="s">
        <v>35</v>
      </c>
      <c r="Q1394" s="99" t="s">
        <v>1414</v>
      </c>
      <c r="R1394" s="99" t="s">
        <v>1415</v>
      </c>
      <c r="S1394" s="99" t="s">
        <v>10493</v>
      </c>
      <c r="T1394" s="99" t="s">
        <v>1172</v>
      </c>
      <c r="U1394" s="99">
        <v>48</v>
      </c>
      <c r="V1394" s="100" t="str">
        <f>VLOOKUP(D1394,TIPOLOGIA!A:F,5,0)</f>
        <v>PRINCIPAL</v>
      </c>
      <c r="W1394" s="100" t="str">
        <f>VLOOKUP(D1394,TIPOLOGIA!A:F,6,0)</f>
        <v>TERRESTRE</v>
      </c>
      <c r="X1394" s="99" t="s">
        <v>1209</v>
      </c>
      <c r="Y1394" s="99">
        <v>1</v>
      </c>
      <c r="Z1394" s="102">
        <f>IF(T1394="SOPORTE_TELEFÓNICO",'TARIFAS 2025'!$B$14,IF(V1394="PRINCIPAL",'TARIFAS 2025'!$B$11,IF(V1394="INTERMEDIA",'TARIFAS 2025'!$C$11,IF(V1394="LEJANA",'TARIFAS 2025'!$D$11))))</f>
        <v>31419</v>
      </c>
      <c r="AA1394" s="102">
        <f t="shared" si="22"/>
        <v>31419</v>
      </c>
    </row>
    <row r="1395" spans="1:27" x14ac:dyDescent="0.3">
      <c r="A1395" s="99" t="s">
        <v>90</v>
      </c>
      <c r="B1395" s="100" t="str">
        <f>VLOOKUP(A1395,'CENTROS DE COSTOS'!A:D,2,0)</f>
        <v>0036-0006</v>
      </c>
      <c r="C1395" s="100" t="str">
        <f>VLOOKUP(A1395,'CENTROS DE COSTOS'!A:D,3,0)</f>
        <v>Wompi Oriente</v>
      </c>
      <c r="D1395" s="99">
        <v>41001</v>
      </c>
      <c r="E1395" s="99">
        <v>3129800</v>
      </c>
      <c r="F1395" s="99">
        <v>73432</v>
      </c>
      <c r="G1395" s="100" t="s">
        <v>33</v>
      </c>
      <c r="H1395" s="99" t="s">
        <v>740</v>
      </c>
      <c r="I1395" s="99" t="s">
        <v>90</v>
      </c>
      <c r="J1395" s="99" t="s">
        <v>1813</v>
      </c>
      <c r="K1395" s="100" t="s">
        <v>1170</v>
      </c>
      <c r="L1395" s="99" t="s">
        <v>8425</v>
      </c>
      <c r="M1395" s="101">
        <v>46003.333333333343</v>
      </c>
      <c r="N1395" s="101">
        <v>46009.675000000003</v>
      </c>
      <c r="O1395" s="100" t="s">
        <v>35</v>
      </c>
      <c r="P1395" s="100" t="s">
        <v>35</v>
      </c>
      <c r="Q1395" s="99" t="s">
        <v>1414</v>
      </c>
      <c r="R1395" s="99" t="s">
        <v>1415</v>
      </c>
      <c r="S1395" s="99" t="s">
        <v>10494</v>
      </c>
      <c r="T1395" s="99" t="s">
        <v>1172</v>
      </c>
      <c r="U1395" s="99">
        <v>40</v>
      </c>
      <c r="V1395" s="100" t="str">
        <f>VLOOKUP(D1395,TIPOLOGIA!A:F,5,0)</f>
        <v>PRINCIPAL</v>
      </c>
      <c r="W1395" s="100" t="str">
        <f>VLOOKUP(D1395,TIPOLOGIA!A:F,6,0)</f>
        <v>TERRESTRE</v>
      </c>
      <c r="X1395" s="99" t="s">
        <v>1214</v>
      </c>
      <c r="Y1395" s="99">
        <v>1</v>
      </c>
      <c r="Z1395" s="102">
        <f>IF(T1395="SOPORTE_TELEFÓNICO",'TARIFAS 2025'!$B$14,IF(V1395="PRINCIPAL",'TARIFAS 2025'!$B$11,IF(V1395="INTERMEDIA",'TARIFAS 2025'!$C$11,IF(V1395="LEJANA",'TARIFAS 2025'!$D$11))))</f>
        <v>31419</v>
      </c>
      <c r="AA1395" s="102">
        <f t="shared" si="22"/>
        <v>31419</v>
      </c>
    </row>
    <row r="1396" spans="1:27" x14ac:dyDescent="0.3">
      <c r="A1396" s="99" t="s">
        <v>77</v>
      </c>
      <c r="B1396" s="100" t="str">
        <f>VLOOKUP(A1396,'CENTROS DE COSTOS'!A:D,2,0)</f>
        <v>0036-0003</v>
      </c>
      <c r="C1396" s="100" t="str">
        <f>VLOOKUP(A1396,'CENTROS DE COSTOS'!A:D,3,0)</f>
        <v>Wompi Suroccidente</v>
      </c>
      <c r="D1396" s="99">
        <v>76233</v>
      </c>
      <c r="E1396" s="99">
        <v>3111421</v>
      </c>
      <c r="F1396" s="99">
        <v>62788</v>
      </c>
      <c r="G1396" s="100" t="s">
        <v>33</v>
      </c>
      <c r="H1396" s="99" t="s">
        <v>1101</v>
      </c>
      <c r="I1396" s="99" t="s">
        <v>1110</v>
      </c>
      <c r="J1396" s="99" t="s">
        <v>2235</v>
      </c>
      <c r="K1396" s="100" t="s">
        <v>1170</v>
      </c>
      <c r="L1396" s="99" t="s">
        <v>8426</v>
      </c>
      <c r="M1396" s="101">
        <v>46000.333333333343</v>
      </c>
      <c r="N1396" s="101">
        <v>46009.676388888889</v>
      </c>
      <c r="O1396" s="100" t="s">
        <v>35</v>
      </c>
      <c r="P1396" s="100" t="s">
        <v>35</v>
      </c>
      <c r="Q1396" s="99" t="s">
        <v>1414</v>
      </c>
      <c r="R1396" s="99" t="s">
        <v>1415</v>
      </c>
      <c r="S1396" s="99" t="s">
        <v>10495</v>
      </c>
      <c r="T1396" s="99" t="s">
        <v>1416</v>
      </c>
      <c r="U1396" s="99">
        <v>16</v>
      </c>
      <c r="V1396" s="100" t="str">
        <f>VLOOKUP(D1396,TIPOLOGIA!A:F,5,0)</f>
        <v>INTERMEDIA</v>
      </c>
      <c r="W1396" s="100" t="str">
        <f>VLOOKUP(D1396,TIPOLOGIA!A:F,6,0)</f>
        <v>TERRESTRE</v>
      </c>
      <c r="X1396" s="99" t="s">
        <v>1464</v>
      </c>
      <c r="Y1396" s="99">
        <v>1</v>
      </c>
      <c r="Z1396" s="102">
        <f>IF(T1396="SOPORTE_TELEFÓNICO",'TARIFAS 2025'!$B$14,IF(V1396="PRINCIPAL",'TARIFAS 2025'!$B$11,IF(V1396="INTERMEDIA",'TARIFAS 2025'!$C$11,IF(V1396="LEJANA",'TARIFAS 2025'!$D$11))))</f>
        <v>36351</v>
      </c>
      <c r="AA1396" s="102">
        <f t="shared" si="22"/>
        <v>36351</v>
      </c>
    </row>
    <row r="1397" spans="1:27" x14ac:dyDescent="0.3">
      <c r="A1397" s="99" t="s">
        <v>71</v>
      </c>
      <c r="B1397" s="100" t="str">
        <f>VLOOKUP(A1397,'CENTROS DE COSTOS'!A:D,2,0)</f>
        <v>0036-0004</v>
      </c>
      <c r="C1397" s="100" t="str">
        <f>VLOOKUP(A1397,'CENTROS DE COSTOS'!A:D,3,0)</f>
        <v>Wompi Centro</v>
      </c>
      <c r="D1397" s="99">
        <v>25658</v>
      </c>
      <c r="E1397" s="99">
        <v>3137386</v>
      </c>
      <c r="F1397" s="99">
        <v>80187</v>
      </c>
      <c r="G1397" s="100" t="s">
        <v>33</v>
      </c>
      <c r="H1397" s="99" t="s">
        <v>618</v>
      </c>
      <c r="I1397" s="99" t="s">
        <v>137</v>
      </c>
      <c r="J1397" s="99" t="s">
        <v>6702</v>
      </c>
      <c r="K1397" s="100" t="s">
        <v>1170</v>
      </c>
      <c r="L1397" s="99" t="s">
        <v>8427</v>
      </c>
      <c r="M1397" s="101">
        <v>46006.445833333331</v>
      </c>
      <c r="N1397" s="101">
        <v>46009.677777777782</v>
      </c>
      <c r="O1397" s="100" t="s">
        <v>35</v>
      </c>
      <c r="P1397" s="100" t="s">
        <v>35</v>
      </c>
      <c r="Q1397" s="99" t="s">
        <v>1414</v>
      </c>
      <c r="R1397" s="99" t="s">
        <v>1415</v>
      </c>
      <c r="S1397" s="99" t="s">
        <v>10496</v>
      </c>
      <c r="T1397" s="99" t="s">
        <v>1416</v>
      </c>
      <c r="U1397" s="99">
        <v>16</v>
      </c>
      <c r="V1397" s="100" t="str">
        <f>VLOOKUP(D1397,TIPOLOGIA!A:F,5,0)</f>
        <v>INTERMEDIA</v>
      </c>
      <c r="W1397" s="100" t="str">
        <f>VLOOKUP(D1397,TIPOLOGIA!A:F,6,0)</f>
        <v>TERRESTRE</v>
      </c>
      <c r="X1397" s="99" t="s">
        <v>2257</v>
      </c>
      <c r="Y1397" s="99">
        <v>1</v>
      </c>
      <c r="Z1397" s="102">
        <f>IF(T1397="SOPORTE_TELEFÓNICO",'TARIFAS 2025'!$B$14,IF(V1397="PRINCIPAL",'TARIFAS 2025'!$B$11,IF(V1397="INTERMEDIA",'TARIFAS 2025'!$C$11,IF(V1397="LEJANA",'TARIFAS 2025'!$D$11))))</f>
        <v>36351</v>
      </c>
      <c r="AA1397" s="102">
        <f t="shared" si="22"/>
        <v>36351</v>
      </c>
    </row>
    <row r="1398" spans="1:27" x14ac:dyDescent="0.3">
      <c r="A1398" s="99" t="s">
        <v>68</v>
      </c>
      <c r="B1398" s="100" t="str">
        <f>VLOOKUP(A1398,'CENTROS DE COSTOS'!A:D,2,0)</f>
        <v>0036-0001</v>
      </c>
      <c r="C1398" s="100" t="str">
        <f>VLOOKUP(A1398,'CENTROS DE COSTOS'!A:D,3,0)</f>
        <v>Wompi Costa</v>
      </c>
      <c r="D1398" s="99">
        <v>8634</v>
      </c>
      <c r="E1398" s="99">
        <v>3144064</v>
      </c>
      <c r="F1398" s="99">
        <v>60052</v>
      </c>
      <c r="G1398" s="100" t="s">
        <v>33</v>
      </c>
      <c r="H1398" s="99" t="s">
        <v>253</v>
      </c>
      <c r="I1398" s="99" t="s">
        <v>267</v>
      </c>
      <c r="J1398" s="99" t="s">
        <v>6703</v>
      </c>
      <c r="K1398" s="100" t="s">
        <v>1170</v>
      </c>
      <c r="L1398" s="99" t="s">
        <v>8428</v>
      </c>
      <c r="M1398" s="101">
        <v>46007.504166666673</v>
      </c>
      <c r="N1398" s="101">
        <v>46009.679861111108</v>
      </c>
      <c r="O1398" s="100" t="s">
        <v>35</v>
      </c>
      <c r="P1398" s="100" t="s">
        <v>35</v>
      </c>
      <c r="Q1398" s="99" t="s">
        <v>1414</v>
      </c>
      <c r="R1398" s="99" t="s">
        <v>1415</v>
      </c>
      <c r="S1398" s="99" t="s">
        <v>10497</v>
      </c>
      <c r="T1398" s="99" t="s">
        <v>1416</v>
      </c>
      <c r="U1398" s="99">
        <v>48</v>
      </c>
      <c r="V1398" s="100" t="str">
        <f>VLOOKUP(D1398,TIPOLOGIA!A:F,5,0)</f>
        <v>INTERMEDIA</v>
      </c>
      <c r="W1398" s="100" t="str">
        <f>VLOOKUP(D1398,TIPOLOGIA!A:F,6,0)</f>
        <v>TERRESTRE</v>
      </c>
      <c r="X1398" s="99" t="s">
        <v>1447</v>
      </c>
      <c r="Y1398" s="99">
        <v>1</v>
      </c>
      <c r="Z1398" s="102">
        <f>IF(T1398="SOPORTE_TELEFÓNICO",'TARIFAS 2025'!$B$14,IF(V1398="PRINCIPAL",'TARIFAS 2025'!$B$11,IF(V1398="INTERMEDIA",'TARIFAS 2025'!$C$11,IF(V1398="LEJANA",'TARIFAS 2025'!$D$11))))</f>
        <v>36351</v>
      </c>
      <c r="AA1398" s="102">
        <f t="shared" si="22"/>
        <v>36351</v>
      </c>
    </row>
    <row r="1399" spans="1:27" x14ac:dyDescent="0.3">
      <c r="A1399" s="99" t="s">
        <v>85</v>
      </c>
      <c r="B1399" s="100" t="str">
        <f>VLOOKUP(A1399,'CENTROS DE COSTOS'!A:D,2,0)</f>
        <v>0036-0006</v>
      </c>
      <c r="C1399" s="100" t="str">
        <f>VLOOKUP(A1399,'CENTROS DE COSTOS'!A:D,3,0)</f>
        <v>Wompi Oriente</v>
      </c>
      <c r="D1399" s="99">
        <v>73268</v>
      </c>
      <c r="E1399" s="99">
        <v>3138670</v>
      </c>
      <c r="F1399" s="99">
        <v>31812</v>
      </c>
      <c r="G1399" s="100" t="s">
        <v>33</v>
      </c>
      <c r="H1399" s="99" t="s">
        <v>1056</v>
      </c>
      <c r="I1399" s="99" t="s">
        <v>1071</v>
      </c>
      <c r="J1399" s="99" t="s">
        <v>1932</v>
      </c>
      <c r="K1399" s="100" t="s">
        <v>1170</v>
      </c>
      <c r="L1399" s="99" t="s">
        <v>8429</v>
      </c>
      <c r="M1399" s="101">
        <v>46006.542361111111</v>
      </c>
      <c r="N1399" s="101">
        <v>46009.679861111108</v>
      </c>
      <c r="O1399" s="100" t="s">
        <v>35</v>
      </c>
      <c r="P1399" s="100" t="s">
        <v>35</v>
      </c>
      <c r="Q1399" s="99" t="s">
        <v>1414</v>
      </c>
      <c r="R1399" s="99" t="s">
        <v>1415</v>
      </c>
      <c r="S1399" s="99" t="s">
        <v>10498</v>
      </c>
      <c r="T1399" s="99" t="s">
        <v>1416</v>
      </c>
      <c r="U1399" s="99">
        <v>56</v>
      </c>
      <c r="V1399" s="100" t="str">
        <f>VLOOKUP(D1399,TIPOLOGIA!A:F,5,0)</f>
        <v>INTERMEDIA</v>
      </c>
      <c r="W1399" s="100" t="str">
        <f>VLOOKUP(D1399,TIPOLOGIA!A:F,6,0)</f>
        <v>TERRESTRE</v>
      </c>
      <c r="X1399" s="99" t="s">
        <v>2257</v>
      </c>
      <c r="Y1399" s="99">
        <v>1</v>
      </c>
      <c r="Z1399" s="102">
        <f>IF(T1399="SOPORTE_TELEFÓNICO",'TARIFAS 2025'!$B$14,IF(V1399="PRINCIPAL",'TARIFAS 2025'!$B$11,IF(V1399="INTERMEDIA",'TARIFAS 2025'!$C$11,IF(V1399="LEJANA",'TARIFAS 2025'!$D$11))))</f>
        <v>36351</v>
      </c>
      <c r="AA1399" s="102">
        <f t="shared" si="22"/>
        <v>36351</v>
      </c>
    </row>
    <row r="1400" spans="1:27" x14ac:dyDescent="0.3">
      <c r="A1400" s="99" t="s">
        <v>96</v>
      </c>
      <c r="B1400" s="100" t="str">
        <f>VLOOKUP(A1400,'CENTROS DE COSTOS'!A:D,2,0)</f>
        <v>0036-0007</v>
      </c>
      <c r="C1400" s="100" t="str">
        <f>VLOOKUP(A1400,'CENTROS DE COSTOS'!A:D,3,0)</f>
        <v>Wompi Santander</v>
      </c>
      <c r="D1400" s="99">
        <v>15238</v>
      </c>
      <c r="E1400" s="99">
        <v>3148831</v>
      </c>
      <c r="F1400" s="99">
        <v>72250</v>
      </c>
      <c r="G1400" s="100" t="s">
        <v>33</v>
      </c>
      <c r="H1400" s="99" t="s">
        <v>322</v>
      </c>
      <c r="I1400" s="99" t="s">
        <v>352</v>
      </c>
      <c r="J1400" s="99" t="s">
        <v>1494</v>
      </c>
      <c r="K1400" s="100" t="s">
        <v>1170</v>
      </c>
      <c r="L1400" s="99" t="s">
        <v>8430</v>
      </c>
      <c r="M1400" s="101">
        <v>46008.464583333327</v>
      </c>
      <c r="N1400" s="101">
        <v>46009.680555555547</v>
      </c>
      <c r="O1400" s="100" t="s">
        <v>35</v>
      </c>
      <c r="P1400" s="100" t="s">
        <v>35</v>
      </c>
      <c r="Q1400" s="99" t="s">
        <v>1414</v>
      </c>
      <c r="R1400" s="99" t="s">
        <v>1415</v>
      </c>
      <c r="S1400" s="99" t="s">
        <v>10499</v>
      </c>
      <c r="T1400" s="99" t="s">
        <v>1416</v>
      </c>
      <c r="U1400" s="99">
        <v>32</v>
      </c>
      <c r="V1400" s="100" t="str">
        <f>VLOOKUP(D1400,TIPOLOGIA!A:F,5,0)</f>
        <v>INTERMEDIA</v>
      </c>
      <c r="W1400" s="100" t="str">
        <f>VLOOKUP(D1400,TIPOLOGIA!A:F,6,0)</f>
        <v>TERRESTRE</v>
      </c>
      <c r="X1400" s="99" t="s">
        <v>1447</v>
      </c>
      <c r="Y1400" s="99">
        <v>1</v>
      </c>
      <c r="Z1400" s="102">
        <f>IF(T1400="SOPORTE_TELEFÓNICO",'TARIFAS 2025'!$B$14,IF(V1400="PRINCIPAL",'TARIFAS 2025'!$B$11,IF(V1400="INTERMEDIA",'TARIFAS 2025'!$C$11,IF(V1400="LEJANA",'TARIFAS 2025'!$D$11))))</f>
        <v>36351</v>
      </c>
      <c r="AA1400" s="102">
        <f t="shared" si="22"/>
        <v>36351</v>
      </c>
    </row>
    <row r="1401" spans="1:27" x14ac:dyDescent="0.3">
      <c r="A1401" s="99" t="s">
        <v>71</v>
      </c>
      <c r="B1401" s="100" t="str">
        <f>VLOOKUP(A1401,'CENTROS DE COSTOS'!A:D,2,0)</f>
        <v>0036-0004</v>
      </c>
      <c r="C1401" s="100" t="str">
        <f>VLOOKUP(A1401,'CENTROS DE COSTOS'!A:D,3,0)</f>
        <v>Wompi Centro</v>
      </c>
      <c r="D1401" s="99">
        <v>25290</v>
      </c>
      <c r="E1401" s="99">
        <v>3149327</v>
      </c>
      <c r="F1401" s="99">
        <v>54141</v>
      </c>
      <c r="G1401" s="100" t="s">
        <v>33</v>
      </c>
      <c r="H1401" s="99" t="s">
        <v>618</v>
      </c>
      <c r="I1401" s="99" t="s">
        <v>652</v>
      </c>
      <c r="J1401" s="99" t="s">
        <v>1811</v>
      </c>
      <c r="K1401" s="100" t="s">
        <v>1170</v>
      </c>
      <c r="L1401" s="99" t="s">
        <v>8431</v>
      </c>
      <c r="M1401" s="101">
        <v>46008.508333333331</v>
      </c>
      <c r="N1401" s="101">
        <v>46009.681250000001</v>
      </c>
      <c r="O1401" s="100" t="s">
        <v>35</v>
      </c>
      <c r="P1401" s="100" t="s">
        <v>35</v>
      </c>
      <c r="Q1401" s="99" t="s">
        <v>1414</v>
      </c>
      <c r="R1401" s="99" t="s">
        <v>1415</v>
      </c>
      <c r="S1401" s="99" t="s">
        <v>10500</v>
      </c>
      <c r="T1401" s="99" t="s">
        <v>1416</v>
      </c>
      <c r="U1401" s="99">
        <v>24</v>
      </c>
      <c r="V1401" s="100" t="str">
        <f>VLOOKUP(D1401,TIPOLOGIA!A:F,5,0)</f>
        <v>INTERMEDIA</v>
      </c>
      <c r="W1401" s="100" t="str">
        <f>VLOOKUP(D1401,TIPOLOGIA!A:F,6,0)</f>
        <v>TERRESTRE</v>
      </c>
      <c r="X1401" s="99" t="s">
        <v>2257</v>
      </c>
      <c r="Y1401" s="99">
        <v>1</v>
      </c>
      <c r="Z1401" s="102">
        <f>IF(T1401="SOPORTE_TELEFÓNICO",'TARIFAS 2025'!$B$14,IF(V1401="PRINCIPAL",'TARIFAS 2025'!$B$11,IF(V1401="INTERMEDIA",'TARIFAS 2025'!$C$11,IF(V1401="LEJANA",'TARIFAS 2025'!$D$11))))</f>
        <v>36351</v>
      </c>
      <c r="AA1401" s="102">
        <f t="shared" si="22"/>
        <v>36351</v>
      </c>
    </row>
    <row r="1402" spans="1:27" x14ac:dyDescent="0.3">
      <c r="A1402" s="99" t="s">
        <v>96</v>
      </c>
      <c r="B1402" s="100" t="str">
        <f>VLOOKUP(A1402,'CENTROS DE COSTOS'!A:D,2,0)</f>
        <v>0036-0007</v>
      </c>
      <c r="C1402" s="100" t="str">
        <f>VLOOKUP(A1402,'CENTROS DE COSTOS'!A:D,3,0)</f>
        <v>Wompi Santander</v>
      </c>
      <c r="D1402" s="99">
        <v>15759</v>
      </c>
      <c r="E1402" s="99">
        <v>3149190</v>
      </c>
      <c r="F1402" s="99">
        <v>51414</v>
      </c>
      <c r="G1402" s="100" t="s">
        <v>33</v>
      </c>
      <c r="H1402" s="99" t="s">
        <v>322</v>
      </c>
      <c r="I1402" s="99" t="s">
        <v>412</v>
      </c>
      <c r="J1402" s="99" t="s">
        <v>1904</v>
      </c>
      <c r="K1402" s="100" t="s">
        <v>1170</v>
      </c>
      <c r="L1402" s="99" t="s">
        <v>8432</v>
      </c>
      <c r="M1402" s="101">
        <v>46008.509722222218</v>
      </c>
      <c r="N1402" s="101">
        <v>46009.681944444441</v>
      </c>
      <c r="O1402" s="100" t="s">
        <v>35</v>
      </c>
      <c r="P1402" s="100" t="s">
        <v>35</v>
      </c>
      <c r="Q1402" s="99" t="s">
        <v>1414</v>
      </c>
      <c r="R1402" s="99" t="s">
        <v>1415</v>
      </c>
      <c r="S1402" s="99" t="s">
        <v>10501</v>
      </c>
      <c r="T1402" s="99" t="s">
        <v>1416</v>
      </c>
      <c r="U1402" s="99">
        <v>24</v>
      </c>
      <c r="V1402" s="100" t="str">
        <f>VLOOKUP(D1402,TIPOLOGIA!A:F,5,0)</f>
        <v>INTERMEDIA</v>
      </c>
      <c r="W1402" s="100" t="str">
        <f>VLOOKUP(D1402,TIPOLOGIA!A:F,6,0)</f>
        <v>TERRESTRE</v>
      </c>
      <c r="X1402" s="99" t="s">
        <v>2257</v>
      </c>
      <c r="Y1402" s="99">
        <v>1</v>
      </c>
      <c r="Z1402" s="102">
        <f>IF(T1402="SOPORTE_TELEFÓNICO",'TARIFAS 2025'!$B$14,IF(V1402="PRINCIPAL",'TARIFAS 2025'!$B$11,IF(V1402="INTERMEDIA",'TARIFAS 2025'!$C$11,IF(V1402="LEJANA",'TARIFAS 2025'!$D$11))))</f>
        <v>36351</v>
      </c>
      <c r="AA1402" s="102">
        <f t="shared" si="22"/>
        <v>36351</v>
      </c>
    </row>
    <row r="1403" spans="1:27" x14ac:dyDescent="0.3">
      <c r="A1403" s="99" t="s">
        <v>71</v>
      </c>
      <c r="B1403" s="100" t="str">
        <f>VLOOKUP(A1403,'CENTROS DE COSTOS'!A:D,2,0)</f>
        <v>0036-0004</v>
      </c>
      <c r="C1403" s="100" t="str">
        <f>VLOOKUP(A1403,'CENTROS DE COSTOS'!A:D,3,0)</f>
        <v>Wompi Centro</v>
      </c>
      <c r="D1403" s="99">
        <v>11001</v>
      </c>
      <c r="E1403" s="99">
        <v>3150983</v>
      </c>
      <c r="F1403" s="99">
        <v>27914</v>
      </c>
      <c r="G1403" s="100" t="s">
        <v>33</v>
      </c>
      <c r="H1403" s="99" t="s">
        <v>618</v>
      </c>
      <c r="I1403" s="99" t="s">
        <v>71</v>
      </c>
      <c r="J1403" s="99" t="s">
        <v>2048</v>
      </c>
      <c r="K1403" s="100" t="s">
        <v>1170</v>
      </c>
      <c r="L1403" s="99" t="s">
        <v>8433</v>
      </c>
      <c r="M1403" s="101">
        <v>46008.67291666667</v>
      </c>
      <c r="N1403" s="101">
        <v>46010.337500000001</v>
      </c>
      <c r="O1403" s="100" t="s">
        <v>35</v>
      </c>
      <c r="P1403" s="100" t="s">
        <v>35</v>
      </c>
      <c r="Q1403" s="99" t="s">
        <v>1414</v>
      </c>
      <c r="R1403" s="99" t="s">
        <v>1415</v>
      </c>
      <c r="S1403" s="99" t="s">
        <v>10502</v>
      </c>
      <c r="T1403" s="99" t="s">
        <v>1172</v>
      </c>
      <c r="U1403" s="99">
        <v>32</v>
      </c>
      <c r="V1403" s="100" t="str">
        <f>VLOOKUP(D1403,TIPOLOGIA!A:F,5,0)</f>
        <v>PRINCIPAL</v>
      </c>
      <c r="W1403" s="100" t="str">
        <f>VLOOKUP(D1403,TIPOLOGIA!A:F,6,0)</f>
        <v>TERRESTRE</v>
      </c>
      <c r="X1403" s="99" t="s">
        <v>1197</v>
      </c>
      <c r="Y1403" s="99">
        <v>1</v>
      </c>
      <c r="Z1403" s="102">
        <f>IF(T1403="SOPORTE_TELEFÓNICO",'TARIFAS 2025'!$B$14,IF(V1403="PRINCIPAL",'TARIFAS 2025'!$B$11,IF(V1403="INTERMEDIA",'TARIFAS 2025'!$C$11,IF(V1403="LEJANA",'TARIFAS 2025'!$D$11))))</f>
        <v>31419</v>
      </c>
      <c r="AA1403" s="102">
        <f t="shared" si="22"/>
        <v>31419</v>
      </c>
    </row>
    <row r="1404" spans="1:27" x14ac:dyDescent="0.3">
      <c r="A1404" s="99" t="s">
        <v>98</v>
      </c>
      <c r="B1404" s="100" t="str">
        <f>VLOOKUP(A1404,'CENTROS DE COSTOS'!A:D,2,0)</f>
        <v>0036-0006</v>
      </c>
      <c r="C1404" s="100" t="str">
        <f>VLOOKUP(A1404,'CENTROS DE COSTOS'!A:D,3,0)</f>
        <v>Wompi Oriente</v>
      </c>
      <c r="D1404" s="99">
        <v>50001</v>
      </c>
      <c r="E1404" s="99">
        <v>3151237</v>
      </c>
      <c r="F1404" s="99">
        <v>80077</v>
      </c>
      <c r="G1404" s="100" t="s">
        <v>33</v>
      </c>
      <c r="H1404" s="99" t="s">
        <v>814</v>
      </c>
      <c r="I1404" s="99" t="s">
        <v>98</v>
      </c>
      <c r="J1404" s="99" t="s">
        <v>6704</v>
      </c>
      <c r="K1404" s="100" t="s">
        <v>1170</v>
      </c>
      <c r="L1404" s="99" t="s">
        <v>8434</v>
      </c>
      <c r="M1404" s="101">
        <v>46008.694444444453</v>
      </c>
      <c r="N1404" s="101">
        <v>46010.338194444441</v>
      </c>
      <c r="O1404" s="100" t="s">
        <v>35</v>
      </c>
      <c r="P1404" s="100" t="s">
        <v>35</v>
      </c>
      <c r="Q1404" s="99" t="s">
        <v>1414</v>
      </c>
      <c r="R1404" s="99" t="s">
        <v>1415</v>
      </c>
      <c r="S1404" s="99" t="s">
        <v>10503</v>
      </c>
      <c r="T1404" s="99" t="s">
        <v>1172</v>
      </c>
      <c r="U1404" s="99">
        <v>8</v>
      </c>
      <c r="V1404" s="100" t="str">
        <f>VLOOKUP(D1404,TIPOLOGIA!A:F,5,0)</f>
        <v>PRINCIPAL</v>
      </c>
      <c r="W1404" s="100" t="str">
        <f>VLOOKUP(D1404,TIPOLOGIA!A:F,6,0)</f>
        <v>TERRESTRE</v>
      </c>
      <c r="X1404" s="99" t="s">
        <v>1461</v>
      </c>
      <c r="Y1404" s="99">
        <v>1</v>
      </c>
      <c r="Z1404" s="102">
        <f>IF(T1404="SOPORTE_TELEFÓNICO",'TARIFAS 2025'!$B$14,IF(V1404="PRINCIPAL",'TARIFAS 2025'!$B$11,IF(V1404="INTERMEDIA",'TARIFAS 2025'!$C$11,IF(V1404="LEJANA",'TARIFAS 2025'!$D$11))))</f>
        <v>31419</v>
      </c>
      <c r="AA1404" s="102">
        <f t="shared" ref="AA1404:AA1465" si="23">Z1404*Y1404</f>
        <v>31419</v>
      </c>
    </row>
    <row r="1405" spans="1:27" x14ac:dyDescent="0.3">
      <c r="A1405" s="99" t="s">
        <v>77</v>
      </c>
      <c r="B1405" s="100" t="str">
        <f>VLOOKUP(A1405,'CENTROS DE COSTOS'!A:D,2,0)</f>
        <v>0036-0003</v>
      </c>
      <c r="C1405" s="100" t="str">
        <f>VLOOKUP(A1405,'CENTROS DE COSTOS'!A:D,3,0)</f>
        <v>Wompi Suroccidente</v>
      </c>
      <c r="D1405" s="99">
        <v>76563</v>
      </c>
      <c r="E1405" s="99">
        <v>3146557</v>
      </c>
      <c r="F1405" s="99">
        <v>63104</v>
      </c>
      <c r="G1405" s="100" t="s">
        <v>33</v>
      </c>
      <c r="H1405" s="99" t="s">
        <v>1101</v>
      </c>
      <c r="I1405" s="99" t="s">
        <v>1123</v>
      </c>
      <c r="J1405" s="99" t="s">
        <v>6705</v>
      </c>
      <c r="K1405" s="100" t="s">
        <v>1170</v>
      </c>
      <c r="L1405" s="99" t="s">
        <v>8435</v>
      </c>
      <c r="M1405" s="101">
        <v>46008.333333333343</v>
      </c>
      <c r="N1405" s="101">
        <v>46010.34097222222</v>
      </c>
      <c r="O1405" s="100" t="s">
        <v>35</v>
      </c>
      <c r="P1405" s="100" t="s">
        <v>35</v>
      </c>
      <c r="Q1405" s="99" t="s">
        <v>1537</v>
      </c>
      <c r="R1405" s="99" t="s">
        <v>1593</v>
      </c>
      <c r="S1405" s="99" t="s">
        <v>10504</v>
      </c>
      <c r="T1405" s="103" t="s">
        <v>1253</v>
      </c>
      <c r="U1405" s="99">
        <v>0</v>
      </c>
      <c r="V1405" s="100" t="str">
        <f>VLOOKUP(D1405,TIPOLOGIA!A:F,5,0)</f>
        <v>INTERMEDIA</v>
      </c>
      <c r="W1405" s="100" t="str">
        <f>VLOOKUP(D1405,TIPOLOGIA!A:F,6,0)</f>
        <v>TERRESTRE</v>
      </c>
      <c r="X1405" s="99" t="s">
        <v>2257</v>
      </c>
      <c r="Y1405" s="99">
        <v>1</v>
      </c>
      <c r="Z1405" s="102">
        <f>IF(T1405="SOPORTE_TELEFÓNICO",'TARIFAS 2025'!$B$14,IF(V1405="PRINCIPAL",'TARIFAS 2025'!$B$11,IF(V1405="INTERMEDIA",'TARIFAS 2025'!$C$11,IF(V1405="LEJANA",'TARIFAS 2025'!$D$11))))</f>
        <v>22000</v>
      </c>
      <c r="AA1405" s="102">
        <f t="shared" si="23"/>
        <v>22000</v>
      </c>
    </row>
    <row r="1406" spans="1:27" x14ac:dyDescent="0.3">
      <c r="A1406" s="99" t="s">
        <v>85</v>
      </c>
      <c r="B1406" s="100" t="str">
        <f>VLOOKUP(A1406,'CENTROS DE COSTOS'!A:D,2,0)</f>
        <v>0036-0006</v>
      </c>
      <c r="C1406" s="100" t="str">
        <f>VLOOKUP(A1406,'CENTROS DE COSTOS'!A:D,3,0)</f>
        <v>Wompi Oriente</v>
      </c>
      <c r="D1406" s="99">
        <v>73001</v>
      </c>
      <c r="E1406" s="99">
        <v>3130756</v>
      </c>
      <c r="F1406" s="99">
        <v>37343</v>
      </c>
      <c r="G1406" s="100" t="s">
        <v>33</v>
      </c>
      <c r="H1406" s="99" t="s">
        <v>1056</v>
      </c>
      <c r="I1406" s="99" t="s">
        <v>85</v>
      </c>
      <c r="J1406" s="99" t="s">
        <v>6706</v>
      </c>
      <c r="K1406" s="100" t="s">
        <v>1170</v>
      </c>
      <c r="L1406" s="99" t="s">
        <v>8436</v>
      </c>
      <c r="M1406" s="101">
        <v>46003.388888888891</v>
      </c>
      <c r="N1406" s="101">
        <v>46010.344444444447</v>
      </c>
      <c r="O1406" s="100" t="s">
        <v>35</v>
      </c>
      <c r="P1406" s="100" t="s">
        <v>35</v>
      </c>
      <c r="Q1406" s="99" t="s">
        <v>1414</v>
      </c>
      <c r="R1406" s="99" t="s">
        <v>1415</v>
      </c>
      <c r="S1406" s="99" t="s">
        <v>10505</v>
      </c>
      <c r="T1406" s="99" t="s">
        <v>1172</v>
      </c>
      <c r="U1406" s="99">
        <v>48</v>
      </c>
      <c r="V1406" s="100" t="str">
        <f>VLOOKUP(D1406,TIPOLOGIA!A:F,5,0)</f>
        <v>PRINCIPAL</v>
      </c>
      <c r="W1406" s="100" t="str">
        <f>VLOOKUP(D1406,TIPOLOGIA!A:F,6,0)</f>
        <v>TERRESTRE</v>
      </c>
      <c r="X1406" s="99" t="s">
        <v>1308</v>
      </c>
      <c r="Y1406" s="99">
        <v>1</v>
      </c>
      <c r="Z1406" s="102">
        <f>IF(T1406="SOPORTE_TELEFÓNICO",'TARIFAS 2025'!$B$14,IF(V1406="PRINCIPAL",'TARIFAS 2025'!$B$11,IF(V1406="INTERMEDIA",'TARIFAS 2025'!$C$11,IF(V1406="LEJANA",'TARIFAS 2025'!$D$11))))</f>
        <v>31419</v>
      </c>
      <c r="AA1406" s="102">
        <f t="shared" si="23"/>
        <v>31419</v>
      </c>
    </row>
    <row r="1407" spans="1:27" x14ac:dyDescent="0.3">
      <c r="A1407" s="99" t="s">
        <v>77</v>
      </c>
      <c r="B1407" s="100" t="str">
        <f>VLOOKUP(A1407,'CENTROS DE COSTOS'!A:D,2,0)</f>
        <v>0036-0003</v>
      </c>
      <c r="C1407" s="100" t="str">
        <f>VLOOKUP(A1407,'CENTROS DE COSTOS'!A:D,3,0)</f>
        <v>Wompi Suroccidente</v>
      </c>
      <c r="D1407" s="99">
        <v>19001</v>
      </c>
      <c r="E1407" s="99">
        <v>3147912</v>
      </c>
      <c r="F1407" s="99">
        <v>72680</v>
      </c>
      <c r="G1407" s="100" t="s">
        <v>33</v>
      </c>
      <c r="H1407" s="99" t="s">
        <v>498</v>
      </c>
      <c r="I1407" s="99" t="s">
        <v>93</v>
      </c>
      <c r="J1407" s="99" t="s">
        <v>2245</v>
      </c>
      <c r="K1407" s="100" t="s">
        <v>1170</v>
      </c>
      <c r="L1407" s="99" t="s">
        <v>8437</v>
      </c>
      <c r="M1407" s="101">
        <v>46008.393055555563</v>
      </c>
      <c r="N1407" s="101">
        <v>46010.349305555559</v>
      </c>
      <c r="O1407" s="100" t="s">
        <v>35</v>
      </c>
      <c r="P1407" s="100" t="s">
        <v>35</v>
      </c>
      <c r="Q1407" s="99" t="s">
        <v>1414</v>
      </c>
      <c r="R1407" s="99" t="s">
        <v>1415</v>
      </c>
      <c r="S1407" s="99" t="s">
        <v>10506</v>
      </c>
      <c r="T1407" s="99" t="s">
        <v>1172</v>
      </c>
      <c r="U1407" s="99">
        <v>40</v>
      </c>
      <c r="V1407" s="100" t="str">
        <f>VLOOKUP(D1407,TIPOLOGIA!A:F,5,0)</f>
        <v>LEJANA</v>
      </c>
      <c r="W1407" s="100" t="str">
        <f>VLOOKUP(D1407,TIPOLOGIA!A:F,6,0)</f>
        <v>TERRESTRE</v>
      </c>
      <c r="X1407" s="99" t="s">
        <v>1194</v>
      </c>
      <c r="Y1407" s="99">
        <v>1</v>
      </c>
      <c r="Z1407" s="102">
        <f>IF(T1407="SOPORTE_TELEFÓNICO",'TARIFAS 2025'!$B$14,IF(V1407="PRINCIPAL",'TARIFAS 2025'!$B$11,IF(V1407="INTERMEDIA",'TARIFAS 2025'!$C$11,IF(V1407="LEJANA",'TARIFAS 2025'!$D$11))))</f>
        <v>40250</v>
      </c>
      <c r="AA1407" s="102">
        <f t="shared" si="23"/>
        <v>40250</v>
      </c>
    </row>
    <row r="1408" spans="1:27" x14ac:dyDescent="0.3">
      <c r="A1408" s="99" t="s">
        <v>71</v>
      </c>
      <c r="B1408" s="100" t="str">
        <f>VLOOKUP(A1408,'CENTROS DE COSTOS'!A:D,2,0)</f>
        <v>0036-0004</v>
      </c>
      <c r="C1408" s="100" t="str">
        <f>VLOOKUP(A1408,'CENTROS DE COSTOS'!A:D,3,0)</f>
        <v>Wompi Centro</v>
      </c>
      <c r="D1408" s="99">
        <v>11001</v>
      </c>
      <c r="E1408" s="99">
        <v>3146578</v>
      </c>
      <c r="F1408" s="99">
        <v>78069</v>
      </c>
      <c r="G1408" s="100" t="s">
        <v>33</v>
      </c>
      <c r="H1408" s="99" t="s">
        <v>618</v>
      </c>
      <c r="I1408" s="99" t="s">
        <v>71</v>
      </c>
      <c r="J1408" s="99" t="s">
        <v>1429</v>
      </c>
      <c r="K1408" s="100" t="s">
        <v>1170</v>
      </c>
      <c r="L1408" s="99" t="s">
        <v>8438</v>
      </c>
      <c r="M1408" s="101">
        <v>46008.333333333343</v>
      </c>
      <c r="N1408" s="101">
        <v>46010.350694444453</v>
      </c>
      <c r="O1408" s="100" t="s">
        <v>35</v>
      </c>
      <c r="P1408" s="100" t="s">
        <v>35</v>
      </c>
      <c r="Q1408" s="99" t="s">
        <v>1424</v>
      </c>
      <c r="R1408" s="99" t="s">
        <v>1425</v>
      </c>
      <c r="S1408" s="99" t="s">
        <v>10507</v>
      </c>
      <c r="T1408" s="99" t="s">
        <v>1172</v>
      </c>
      <c r="U1408" s="99"/>
      <c r="V1408" s="100" t="str">
        <f>VLOOKUP(D1408,TIPOLOGIA!A:F,5,0)</f>
        <v>PRINCIPAL</v>
      </c>
      <c r="W1408" s="100" t="str">
        <f>VLOOKUP(D1408,TIPOLOGIA!A:F,6,0)</f>
        <v>TERRESTRE</v>
      </c>
      <c r="X1408" s="99" t="s">
        <v>1478</v>
      </c>
      <c r="Y1408" s="99">
        <v>1</v>
      </c>
      <c r="Z1408" s="102">
        <f>IF(T1408="SOPORTE_TELEFÓNICO",'TARIFAS 2025'!$B$14,IF(V1408="PRINCIPAL",'TARIFAS 2025'!$B$11,IF(V1408="INTERMEDIA",'TARIFAS 2025'!$C$11,IF(V1408="LEJANA",'TARIFAS 2025'!$D$11))))</f>
        <v>31419</v>
      </c>
      <c r="AA1408" s="102">
        <f t="shared" si="23"/>
        <v>31419</v>
      </c>
    </row>
    <row r="1409" spans="1:27" x14ac:dyDescent="0.3">
      <c r="A1409" s="99" t="s">
        <v>85</v>
      </c>
      <c r="B1409" s="100" t="str">
        <f>VLOOKUP(A1409,'CENTROS DE COSTOS'!A:D,2,0)</f>
        <v>0036-0006</v>
      </c>
      <c r="C1409" s="100" t="str">
        <f>VLOOKUP(A1409,'CENTROS DE COSTOS'!A:D,3,0)</f>
        <v>Wompi Oriente</v>
      </c>
      <c r="D1409" s="99">
        <v>73001</v>
      </c>
      <c r="E1409" s="99">
        <v>3134754</v>
      </c>
      <c r="F1409" s="99">
        <v>75496</v>
      </c>
      <c r="G1409" s="100" t="s">
        <v>33</v>
      </c>
      <c r="H1409" s="99" t="s">
        <v>1056</v>
      </c>
      <c r="I1409" s="99" t="s">
        <v>85</v>
      </c>
      <c r="J1409" s="99" t="s">
        <v>6707</v>
      </c>
      <c r="K1409" s="100" t="s">
        <v>1170</v>
      </c>
      <c r="L1409" s="99" t="s">
        <v>8439</v>
      </c>
      <c r="M1409" s="101">
        <v>46006.333333333343</v>
      </c>
      <c r="N1409" s="101">
        <v>46010.355555555558</v>
      </c>
      <c r="O1409" s="100" t="s">
        <v>35</v>
      </c>
      <c r="P1409" s="100" t="s">
        <v>35</v>
      </c>
      <c r="Q1409" s="99" t="s">
        <v>1414</v>
      </c>
      <c r="R1409" s="99" t="s">
        <v>1415</v>
      </c>
      <c r="S1409" s="99" t="s">
        <v>10508</v>
      </c>
      <c r="T1409" s="99" t="s">
        <v>1172</v>
      </c>
      <c r="U1409" s="99">
        <v>24</v>
      </c>
      <c r="V1409" s="100" t="str">
        <f>VLOOKUP(D1409,TIPOLOGIA!A:F,5,0)</f>
        <v>PRINCIPAL</v>
      </c>
      <c r="W1409" s="100" t="str">
        <f>VLOOKUP(D1409,TIPOLOGIA!A:F,6,0)</f>
        <v>TERRESTRE</v>
      </c>
      <c r="X1409" s="99" t="s">
        <v>1308</v>
      </c>
      <c r="Y1409" s="99">
        <v>1</v>
      </c>
      <c r="Z1409" s="102">
        <f>IF(T1409="SOPORTE_TELEFÓNICO",'TARIFAS 2025'!$B$14,IF(V1409="PRINCIPAL",'TARIFAS 2025'!$B$11,IF(V1409="INTERMEDIA",'TARIFAS 2025'!$C$11,IF(V1409="LEJANA",'TARIFAS 2025'!$D$11))))</f>
        <v>31419</v>
      </c>
      <c r="AA1409" s="102">
        <f t="shared" si="23"/>
        <v>31419</v>
      </c>
    </row>
    <row r="1410" spans="1:27" x14ac:dyDescent="0.3">
      <c r="A1410" s="99" t="s">
        <v>74</v>
      </c>
      <c r="B1410" s="100" t="str">
        <f>VLOOKUP(A1410,'CENTROS DE COSTOS'!A:D,2,0)</f>
        <v>0036-0007</v>
      </c>
      <c r="C1410" s="100" t="str">
        <f>VLOOKUP(A1410,'CENTROS DE COSTOS'!A:D,3,0)</f>
        <v>Wompi Santander</v>
      </c>
      <c r="D1410" s="99">
        <v>68001</v>
      </c>
      <c r="E1410" s="99">
        <v>3151783</v>
      </c>
      <c r="F1410" s="99">
        <v>40656</v>
      </c>
      <c r="G1410" s="100" t="s">
        <v>33</v>
      </c>
      <c r="H1410" s="99" t="s">
        <v>963</v>
      </c>
      <c r="I1410" s="99" t="s">
        <v>74</v>
      </c>
      <c r="J1410" s="99" t="s">
        <v>2190</v>
      </c>
      <c r="K1410" s="100" t="s">
        <v>1170</v>
      </c>
      <c r="L1410" s="99" t="s">
        <v>8440</v>
      </c>
      <c r="M1410" s="101">
        <v>46009.333333333343</v>
      </c>
      <c r="N1410" s="101">
        <v>46010.356249999997</v>
      </c>
      <c r="O1410" s="100" t="s">
        <v>35</v>
      </c>
      <c r="P1410" s="100" t="s">
        <v>35</v>
      </c>
      <c r="Q1410" s="99" t="s">
        <v>1414</v>
      </c>
      <c r="R1410" s="99" t="s">
        <v>1415</v>
      </c>
      <c r="S1410" s="99" t="s">
        <v>10509</v>
      </c>
      <c r="T1410" s="99" t="s">
        <v>1172</v>
      </c>
      <c r="U1410" s="99">
        <v>64</v>
      </c>
      <c r="V1410" s="100" t="str">
        <f>VLOOKUP(D1410,TIPOLOGIA!A:F,5,0)</f>
        <v>PRINCIPAL</v>
      </c>
      <c r="W1410" s="100" t="str">
        <f>VLOOKUP(D1410,TIPOLOGIA!A:F,6,0)</f>
        <v>TERRESTRE</v>
      </c>
      <c r="X1410" s="99" t="s">
        <v>1336</v>
      </c>
      <c r="Y1410" s="99">
        <v>1</v>
      </c>
      <c r="Z1410" s="102">
        <f>IF(T1410="SOPORTE_TELEFÓNICO",'TARIFAS 2025'!$B$14,IF(V1410="PRINCIPAL",'TARIFAS 2025'!$B$11,IF(V1410="INTERMEDIA",'TARIFAS 2025'!$C$11,IF(V1410="LEJANA",'TARIFAS 2025'!$D$11))))</f>
        <v>31419</v>
      </c>
      <c r="AA1410" s="102">
        <f t="shared" si="23"/>
        <v>31419</v>
      </c>
    </row>
    <row r="1411" spans="1:27" x14ac:dyDescent="0.3">
      <c r="A1411" s="99" t="s">
        <v>68</v>
      </c>
      <c r="B1411" s="100" t="str">
        <f>VLOOKUP(A1411,'CENTROS DE COSTOS'!A:D,2,0)</f>
        <v>0036-0001</v>
      </c>
      <c r="C1411" s="100" t="str">
        <f>VLOOKUP(A1411,'CENTROS DE COSTOS'!A:D,3,0)</f>
        <v>Wompi Costa</v>
      </c>
      <c r="D1411" s="99">
        <v>8758</v>
      </c>
      <c r="E1411" s="99">
        <v>3149622</v>
      </c>
      <c r="F1411" s="99">
        <v>23632</v>
      </c>
      <c r="G1411" s="100" t="s">
        <v>33</v>
      </c>
      <c r="H1411" s="99" t="s">
        <v>253</v>
      </c>
      <c r="I1411" s="99" t="s">
        <v>270</v>
      </c>
      <c r="J1411" s="99" t="s">
        <v>1523</v>
      </c>
      <c r="K1411" s="100" t="s">
        <v>1170</v>
      </c>
      <c r="L1411" s="99" t="s">
        <v>8441</v>
      </c>
      <c r="M1411" s="101">
        <v>46008.53125</v>
      </c>
      <c r="N1411" s="101">
        <v>46010.35833333333</v>
      </c>
      <c r="O1411" s="100" t="s">
        <v>35</v>
      </c>
      <c r="P1411" s="100" t="s">
        <v>35</v>
      </c>
      <c r="Q1411" s="99" t="s">
        <v>1414</v>
      </c>
      <c r="R1411" s="99" t="s">
        <v>1415</v>
      </c>
      <c r="S1411" s="99" t="s">
        <v>10510</v>
      </c>
      <c r="T1411" s="99" t="s">
        <v>1172</v>
      </c>
      <c r="U1411" s="99">
        <v>64</v>
      </c>
      <c r="V1411" s="100" t="str">
        <f>VLOOKUP(D1411,TIPOLOGIA!A:F,5,0)</f>
        <v>PRINCIPAL</v>
      </c>
      <c r="W1411" s="100" t="str">
        <f>VLOOKUP(D1411,TIPOLOGIA!A:F,6,0)</f>
        <v>TERRESTRE</v>
      </c>
      <c r="X1411" s="99" t="s">
        <v>1435</v>
      </c>
      <c r="Y1411" s="99">
        <v>1</v>
      </c>
      <c r="Z1411" s="102">
        <f>IF(T1411="SOPORTE_TELEFÓNICO",'TARIFAS 2025'!$B$14,IF(V1411="PRINCIPAL",'TARIFAS 2025'!$B$11,IF(V1411="INTERMEDIA",'TARIFAS 2025'!$C$11,IF(V1411="LEJANA",'TARIFAS 2025'!$D$11))))</f>
        <v>31419</v>
      </c>
      <c r="AA1411" s="102">
        <f t="shared" si="23"/>
        <v>31419</v>
      </c>
    </row>
    <row r="1412" spans="1:27" x14ac:dyDescent="0.3">
      <c r="A1412" s="99" t="s">
        <v>81</v>
      </c>
      <c r="B1412" s="100" t="str">
        <f>VLOOKUP(A1412,'CENTROS DE COSTOS'!A:D,2,0)</f>
        <v>0036-0007</v>
      </c>
      <c r="C1412" s="100" t="str">
        <f>VLOOKUP(A1412,'CENTROS DE COSTOS'!A:D,3,0)</f>
        <v>Wompi Santander</v>
      </c>
      <c r="D1412" s="99">
        <v>54874</v>
      </c>
      <c r="E1412" s="99">
        <v>3149763</v>
      </c>
      <c r="F1412" s="99">
        <v>79426</v>
      </c>
      <c r="G1412" s="100" t="s">
        <v>33</v>
      </c>
      <c r="H1412" s="99" t="s">
        <v>891</v>
      </c>
      <c r="I1412" s="99" t="s">
        <v>927</v>
      </c>
      <c r="J1412" s="99" t="s">
        <v>6708</v>
      </c>
      <c r="K1412" s="100" t="s">
        <v>1170</v>
      </c>
      <c r="L1412" s="99" t="s">
        <v>8442</v>
      </c>
      <c r="M1412" s="101">
        <v>46008.575694444437</v>
      </c>
      <c r="N1412" s="101">
        <v>46010.36041666667</v>
      </c>
      <c r="O1412" s="100" t="s">
        <v>35</v>
      </c>
      <c r="P1412" s="100" t="s">
        <v>35</v>
      </c>
      <c r="Q1412" s="99" t="s">
        <v>1414</v>
      </c>
      <c r="R1412" s="99" t="s">
        <v>1415</v>
      </c>
      <c r="S1412" s="99" t="s">
        <v>10511</v>
      </c>
      <c r="T1412" s="99" t="s">
        <v>1172</v>
      </c>
      <c r="U1412" s="99">
        <v>8</v>
      </c>
      <c r="V1412" s="100" t="str">
        <f>VLOOKUP(D1412,TIPOLOGIA!A:F,5,0)</f>
        <v>PRINCIPAL</v>
      </c>
      <c r="W1412" s="100" t="str">
        <f>VLOOKUP(D1412,TIPOLOGIA!A:F,6,0)</f>
        <v>TERRESTRE</v>
      </c>
      <c r="X1412" s="99" t="s">
        <v>1205</v>
      </c>
      <c r="Y1412" s="99">
        <v>1</v>
      </c>
      <c r="Z1412" s="102">
        <f>IF(T1412="SOPORTE_TELEFÓNICO",'TARIFAS 2025'!$B$14,IF(V1412="PRINCIPAL",'TARIFAS 2025'!$B$11,IF(V1412="INTERMEDIA",'TARIFAS 2025'!$C$11,IF(V1412="LEJANA",'TARIFAS 2025'!$D$11))))</f>
        <v>31419</v>
      </c>
      <c r="AA1412" s="102">
        <f t="shared" si="23"/>
        <v>31419</v>
      </c>
    </row>
    <row r="1413" spans="1:27" x14ac:dyDescent="0.3">
      <c r="A1413" s="99" t="s">
        <v>68</v>
      </c>
      <c r="B1413" s="100" t="str">
        <f>VLOOKUP(A1413,'CENTROS DE COSTOS'!A:D,2,0)</f>
        <v>0036-0001</v>
      </c>
      <c r="C1413" s="100" t="str">
        <f>VLOOKUP(A1413,'CENTROS DE COSTOS'!A:D,3,0)</f>
        <v>Wompi Costa</v>
      </c>
      <c r="D1413" s="99">
        <v>8001</v>
      </c>
      <c r="E1413" s="99">
        <v>3153931</v>
      </c>
      <c r="F1413" s="99">
        <v>75247</v>
      </c>
      <c r="G1413" s="100" t="s">
        <v>33</v>
      </c>
      <c r="H1413" s="99" t="s">
        <v>253</v>
      </c>
      <c r="I1413" s="99" t="s">
        <v>68</v>
      </c>
      <c r="J1413" s="99" t="s">
        <v>6709</v>
      </c>
      <c r="K1413" s="100" t="s">
        <v>1170</v>
      </c>
      <c r="L1413" s="99" t="s">
        <v>8443</v>
      </c>
      <c r="M1413" s="101">
        <v>46009.446527777778</v>
      </c>
      <c r="N1413" s="101">
        <v>46010.361805555563</v>
      </c>
      <c r="O1413" s="100" t="s">
        <v>35</v>
      </c>
      <c r="P1413" s="100" t="s">
        <v>35</v>
      </c>
      <c r="Q1413" s="99" t="s">
        <v>1414</v>
      </c>
      <c r="R1413" s="99" t="s">
        <v>1415</v>
      </c>
      <c r="S1413" s="99" t="s">
        <v>10512</v>
      </c>
      <c r="T1413" s="99" t="s">
        <v>1172</v>
      </c>
      <c r="U1413" s="99">
        <v>24</v>
      </c>
      <c r="V1413" s="100" t="str">
        <f>VLOOKUP(D1413,TIPOLOGIA!A:F,5,0)</f>
        <v>PRINCIPAL</v>
      </c>
      <c r="W1413" s="100" t="str">
        <f>VLOOKUP(D1413,TIPOLOGIA!A:F,6,0)</f>
        <v>TERRESTRE</v>
      </c>
      <c r="X1413" s="99" t="s">
        <v>1325</v>
      </c>
      <c r="Y1413" s="99">
        <v>1</v>
      </c>
      <c r="Z1413" s="102">
        <f>IF(T1413="SOPORTE_TELEFÓNICO",'TARIFAS 2025'!$B$14,IF(V1413="PRINCIPAL",'TARIFAS 2025'!$B$11,IF(V1413="INTERMEDIA",'TARIFAS 2025'!$C$11,IF(V1413="LEJANA",'TARIFAS 2025'!$D$11))))</f>
        <v>31419</v>
      </c>
      <c r="AA1413" s="102">
        <f t="shared" si="23"/>
        <v>31419</v>
      </c>
    </row>
    <row r="1414" spans="1:27" x14ac:dyDescent="0.3">
      <c r="A1414" s="99" t="s">
        <v>71</v>
      </c>
      <c r="B1414" s="100" t="str">
        <f>VLOOKUP(A1414,'CENTROS DE COSTOS'!A:D,2,0)</f>
        <v>0036-0004</v>
      </c>
      <c r="C1414" s="100" t="str">
        <f>VLOOKUP(A1414,'CENTROS DE COSTOS'!A:D,3,0)</f>
        <v>Wompi Centro</v>
      </c>
      <c r="D1414" s="99">
        <v>11001</v>
      </c>
      <c r="E1414" s="99">
        <v>3149391</v>
      </c>
      <c r="F1414" s="99">
        <v>74519</v>
      </c>
      <c r="G1414" s="100" t="s">
        <v>33</v>
      </c>
      <c r="H1414" s="99" t="s">
        <v>618</v>
      </c>
      <c r="I1414" s="99" t="s">
        <v>71</v>
      </c>
      <c r="J1414" s="99" t="s">
        <v>1976</v>
      </c>
      <c r="K1414" s="100" t="s">
        <v>1170</v>
      </c>
      <c r="L1414" s="99" t="s">
        <v>8444</v>
      </c>
      <c r="M1414" s="101">
        <v>46008.556944444441</v>
      </c>
      <c r="N1414" s="101">
        <v>46010.362500000003</v>
      </c>
      <c r="O1414" s="100" t="s">
        <v>35</v>
      </c>
      <c r="P1414" s="100" t="s">
        <v>35</v>
      </c>
      <c r="Q1414" s="99" t="s">
        <v>1414</v>
      </c>
      <c r="R1414" s="99" t="s">
        <v>1415</v>
      </c>
      <c r="S1414" s="99" t="s">
        <v>10513</v>
      </c>
      <c r="T1414" s="99" t="s">
        <v>1172</v>
      </c>
      <c r="U1414" s="99">
        <v>16</v>
      </c>
      <c r="V1414" s="100" t="str">
        <f>VLOOKUP(D1414,TIPOLOGIA!A:F,5,0)</f>
        <v>PRINCIPAL</v>
      </c>
      <c r="W1414" s="100" t="str">
        <f>VLOOKUP(D1414,TIPOLOGIA!A:F,6,0)</f>
        <v>TERRESTRE</v>
      </c>
      <c r="X1414" s="99" t="s">
        <v>1854</v>
      </c>
      <c r="Y1414" s="99">
        <v>1</v>
      </c>
      <c r="Z1414" s="102">
        <f>IF(T1414="SOPORTE_TELEFÓNICO",'TARIFAS 2025'!$B$14,IF(V1414="PRINCIPAL",'TARIFAS 2025'!$B$11,IF(V1414="INTERMEDIA",'TARIFAS 2025'!$C$11,IF(V1414="LEJANA",'TARIFAS 2025'!$D$11))))</f>
        <v>31419</v>
      </c>
      <c r="AA1414" s="102">
        <f t="shared" si="23"/>
        <v>31419</v>
      </c>
    </row>
    <row r="1415" spans="1:27" x14ac:dyDescent="0.3">
      <c r="A1415" s="99" t="s">
        <v>71</v>
      </c>
      <c r="B1415" s="100" t="str">
        <f>VLOOKUP(A1415,'CENTROS DE COSTOS'!A:D,2,0)</f>
        <v>0036-0004</v>
      </c>
      <c r="C1415" s="100" t="str">
        <f>VLOOKUP(A1415,'CENTROS DE COSTOS'!A:D,3,0)</f>
        <v>Wompi Centro</v>
      </c>
      <c r="D1415" s="99">
        <v>11001</v>
      </c>
      <c r="E1415" s="99">
        <v>3148236</v>
      </c>
      <c r="F1415" s="99">
        <v>74893</v>
      </c>
      <c r="G1415" s="100" t="s">
        <v>33</v>
      </c>
      <c r="H1415" s="99" t="s">
        <v>618</v>
      </c>
      <c r="I1415" s="99" t="s">
        <v>71</v>
      </c>
      <c r="J1415" s="99" t="s">
        <v>6710</v>
      </c>
      <c r="K1415" s="100" t="s">
        <v>1170</v>
      </c>
      <c r="L1415" s="99" t="s">
        <v>8445</v>
      </c>
      <c r="M1415" s="101">
        <v>46008.413888888892</v>
      </c>
      <c r="N1415" s="101">
        <v>46010.364583333343</v>
      </c>
      <c r="O1415" s="100" t="s">
        <v>35</v>
      </c>
      <c r="P1415" s="100" t="s">
        <v>35</v>
      </c>
      <c r="Q1415" s="99" t="s">
        <v>1424</v>
      </c>
      <c r="R1415" s="99" t="s">
        <v>2250</v>
      </c>
      <c r="S1415" s="99" t="s">
        <v>10514</v>
      </c>
      <c r="T1415" s="99" t="s">
        <v>1172</v>
      </c>
      <c r="U1415" s="99"/>
      <c r="V1415" s="100" t="str">
        <f>VLOOKUP(D1415,TIPOLOGIA!A:F,5,0)</f>
        <v>PRINCIPAL</v>
      </c>
      <c r="W1415" s="100" t="str">
        <f>VLOOKUP(D1415,TIPOLOGIA!A:F,6,0)</f>
        <v>TERRESTRE</v>
      </c>
      <c r="X1415" s="99" t="s">
        <v>1312</v>
      </c>
      <c r="Y1415" s="99">
        <v>1</v>
      </c>
      <c r="Z1415" s="102">
        <f>IF(T1415="SOPORTE_TELEFÓNICO",'TARIFAS 2025'!$B$14,IF(V1415="PRINCIPAL",'TARIFAS 2025'!$B$11,IF(V1415="INTERMEDIA",'TARIFAS 2025'!$C$11,IF(V1415="LEJANA",'TARIFAS 2025'!$D$11))))</f>
        <v>31419</v>
      </c>
      <c r="AA1415" s="102">
        <f t="shared" si="23"/>
        <v>31419</v>
      </c>
    </row>
    <row r="1416" spans="1:27" x14ac:dyDescent="0.3">
      <c r="A1416" s="99" t="s">
        <v>77</v>
      </c>
      <c r="B1416" s="100" t="str">
        <f>VLOOKUP(A1416,'CENTROS DE COSTOS'!A:D,2,0)</f>
        <v>0036-0003</v>
      </c>
      <c r="C1416" s="100" t="str">
        <f>VLOOKUP(A1416,'CENTROS DE COSTOS'!A:D,3,0)</f>
        <v>Wompi Suroccidente</v>
      </c>
      <c r="D1416" s="99">
        <v>19001</v>
      </c>
      <c r="E1416" s="99">
        <v>3150959</v>
      </c>
      <c r="F1416" s="99">
        <v>80294</v>
      </c>
      <c r="G1416" s="100" t="s">
        <v>33</v>
      </c>
      <c r="H1416" s="99" t="s">
        <v>498</v>
      </c>
      <c r="I1416" s="99" t="s">
        <v>93</v>
      </c>
      <c r="J1416" s="99" t="s">
        <v>6711</v>
      </c>
      <c r="K1416" s="100" t="s">
        <v>1170</v>
      </c>
      <c r="L1416" s="99" t="s">
        <v>8446</v>
      </c>
      <c r="M1416" s="101">
        <v>46008.666666666657</v>
      </c>
      <c r="N1416" s="101">
        <v>46010.368055555547</v>
      </c>
      <c r="O1416" s="100" t="s">
        <v>35</v>
      </c>
      <c r="P1416" s="100" t="s">
        <v>35</v>
      </c>
      <c r="Q1416" s="99" t="s">
        <v>1414</v>
      </c>
      <c r="R1416" s="99" t="s">
        <v>1415</v>
      </c>
      <c r="S1416" s="99" t="s">
        <v>10515</v>
      </c>
      <c r="T1416" s="99" t="s">
        <v>1172</v>
      </c>
      <c r="U1416" s="99">
        <v>8</v>
      </c>
      <c r="V1416" s="100" t="str">
        <f>VLOOKUP(D1416,TIPOLOGIA!A:F,5,0)</f>
        <v>LEJANA</v>
      </c>
      <c r="W1416" s="100" t="str">
        <f>VLOOKUP(D1416,TIPOLOGIA!A:F,6,0)</f>
        <v>TERRESTRE</v>
      </c>
      <c r="X1416" s="99" t="s">
        <v>1194</v>
      </c>
      <c r="Y1416" s="99">
        <v>1</v>
      </c>
      <c r="Z1416" s="102">
        <f>IF(T1416="SOPORTE_TELEFÓNICO",'TARIFAS 2025'!$B$14,IF(V1416="PRINCIPAL",'TARIFAS 2025'!$B$11,IF(V1416="INTERMEDIA",'TARIFAS 2025'!$C$11,IF(V1416="LEJANA",'TARIFAS 2025'!$D$11))))</f>
        <v>40250</v>
      </c>
      <c r="AA1416" s="102">
        <f t="shared" si="23"/>
        <v>40250</v>
      </c>
    </row>
    <row r="1417" spans="1:27" x14ac:dyDescent="0.3">
      <c r="A1417" s="99" t="s">
        <v>92</v>
      </c>
      <c r="B1417" s="100" t="str">
        <f>VLOOKUP(A1417,'CENTROS DE COSTOS'!A:D,2,0)</f>
        <v>0036-0002</v>
      </c>
      <c r="C1417" s="100" t="str">
        <f>VLOOKUP(A1417,'CENTROS DE COSTOS'!A:D,3,0)</f>
        <v>Wompi Eje Cafetero</v>
      </c>
      <c r="D1417" s="99">
        <v>63001</v>
      </c>
      <c r="E1417" s="99">
        <v>3136477</v>
      </c>
      <c r="F1417" s="99">
        <v>10614</v>
      </c>
      <c r="G1417" s="100" t="s">
        <v>33</v>
      </c>
      <c r="H1417" s="99" t="s">
        <v>939</v>
      </c>
      <c r="I1417" s="99" t="s">
        <v>122</v>
      </c>
      <c r="J1417" s="99" t="s">
        <v>6712</v>
      </c>
      <c r="K1417" s="100" t="s">
        <v>1170</v>
      </c>
      <c r="L1417" s="99" t="s">
        <v>8447</v>
      </c>
      <c r="M1417" s="101">
        <v>46006.395138888889</v>
      </c>
      <c r="N1417" s="101">
        <v>46010.370138888888</v>
      </c>
      <c r="O1417" s="100" t="s">
        <v>35</v>
      </c>
      <c r="P1417" s="100" t="s">
        <v>35</v>
      </c>
      <c r="Q1417" s="99" t="s">
        <v>1414</v>
      </c>
      <c r="R1417" s="99" t="s">
        <v>1415</v>
      </c>
      <c r="S1417" s="99" t="s">
        <v>10516</v>
      </c>
      <c r="T1417" s="99" t="s">
        <v>1172</v>
      </c>
      <c r="U1417" s="99">
        <v>56</v>
      </c>
      <c r="V1417" s="100" t="str">
        <f>VLOOKUP(D1417,TIPOLOGIA!A:F,5,0)</f>
        <v>INTERMEDIA</v>
      </c>
      <c r="W1417" s="100" t="str">
        <f>VLOOKUP(D1417,TIPOLOGIA!A:F,6,0)</f>
        <v>TERRESTRE</v>
      </c>
      <c r="X1417" s="99" t="s">
        <v>1231</v>
      </c>
      <c r="Y1417" s="99">
        <v>1</v>
      </c>
      <c r="Z1417" s="102">
        <f>IF(T1417="SOPORTE_TELEFÓNICO",'TARIFAS 2025'!$B$14,IF(V1417="PRINCIPAL",'TARIFAS 2025'!$B$11,IF(V1417="INTERMEDIA",'TARIFAS 2025'!$C$11,IF(V1417="LEJANA",'TARIFAS 2025'!$D$11))))</f>
        <v>36351</v>
      </c>
      <c r="AA1417" s="102">
        <f t="shared" si="23"/>
        <v>36351</v>
      </c>
    </row>
    <row r="1418" spans="1:27" x14ac:dyDescent="0.3">
      <c r="A1418" s="99" t="s">
        <v>88</v>
      </c>
      <c r="B1418" s="100" t="str">
        <f>VLOOKUP(A1418,'CENTROS DE COSTOS'!A:D,2,0)</f>
        <v>0036-0005</v>
      </c>
      <c r="C1418" s="100" t="str">
        <f>VLOOKUP(A1418,'CENTROS DE COSTOS'!A:D,3,0)</f>
        <v>Wompi Noroccidente</v>
      </c>
      <c r="D1418" s="99">
        <v>5001</v>
      </c>
      <c r="E1418" s="99">
        <v>3131087</v>
      </c>
      <c r="F1418" s="99">
        <v>29381</v>
      </c>
      <c r="G1418" s="100" t="s">
        <v>33</v>
      </c>
      <c r="H1418" s="99" t="s">
        <v>120</v>
      </c>
      <c r="I1418" s="99" t="s">
        <v>88</v>
      </c>
      <c r="J1418" s="99" t="s">
        <v>6713</v>
      </c>
      <c r="K1418" s="100" t="s">
        <v>1170</v>
      </c>
      <c r="L1418" s="99" t="s">
        <v>8448</v>
      </c>
      <c r="M1418" s="101">
        <v>46003.421527777777</v>
      </c>
      <c r="N1418" s="101">
        <v>46010.397916666669</v>
      </c>
      <c r="O1418" s="100" t="s">
        <v>35</v>
      </c>
      <c r="P1418" s="100" t="s">
        <v>35</v>
      </c>
      <c r="Q1418" s="99" t="s">
        <v>1414</v>
      </c>
      <c r="R1418" s="99" t="s">
        <v>1415</v>
      </c>
      <c r="S1418" s="99" t="s">
        <v>10517</v>
      </c>
      <c r="T1418" s="99" t="s">
        <v>9139</v>
      </c>
      <c r="U1418" s="99">
        <v>48</v>
      </c>
      <c r="V1418" s="100" t="str">
        <f>VLOOKUP(D1418,TIPOLOGIA!A:F,5,0)</f>
        <v>PRINCIPAL</v>
      </c>
      <c r="W1418" s="100" t="str">
        <f>VLOOKUP(D1418,TIPOLOGIA!A:F,6,0)</f>
        <v>TERRESTRE</v>
      </c>
      <c r="X1418" s="99" t="s">
        <v>1417</v>
      </c>
      <c r="Y1418" s="99">
        <v>1</v>
      </c>
      <c r="Z1418" s="102">
        <f>IF(T1418="SOPORTE_TELEFÓNICO",'TARIFAS 2025'!$B$14,IF(V1418="PRINCIPAL",'TARIFAS 2025'!$B$11,IF(V1418="INTERMEDIA",'TARIFAS 2025'!$C$11,IF(V1418="LEJANA",'TARIFAS 2025'!$D$11))))</f>
        <v>31419</v>
      </c>
      <c r="AA1418" s="102">
        <f t="shared" si="23"/>
        <v>31419</v>
      </c>
    </row>
    <row r="1419" spans="1:27" x14ac:dyDescent="0.3">
      <c r="A1419" s="99" t="s">
        <v>88</v>
      </c>
      <c r="B1419" s="100" t="str">
        <f>VLOOKUP(A1419,'CENTROS DE COSTOS'!A:D,2,0)</f>
        <v>0036-0005</v>
      </c>
      <c r="C1419" s="100" t="str">
        <f>VLOOKUP(A1419,'CENTROS DE COSTOS'!A:D,3,0)</f>
        <v>Wompi Noroccidente</v>
      </c>
      <c r="D1419" s="99">
        <v>5001</v>
      </c>
      <c r="E1419" s="99">
        <v>3131280</v>
      </c>
      <c r="F1419" s="99">
        <v>58835</v>
      </c>
      <c r="G1419" s="100" t="s">
        <v>33</v>
      </c>
      <c r="H1419" s="99" t="s">
        <v>120</v>
      </c>
      <c r="I1419" s="99" t="s">
        <v>88</v>
      </c>
      <c r="J1419" s="99" t="s">
        <v>6714</v>
      </c>
      <c r="K1419" s="100" t="s">
        <v>1170</v>
      </c>
      <c r="L1419" s="99" t="s">
        <v>8449</v>
      </c>
      <c r="M1419" s="101">
        <v>46003.424305555563</v>
      </c>
      <c r="N1419" s="101">
        <v>46010.398611111108</v>
      </c>
      <c r="O1419" s="100" t="s">
        <v>35</v>
      </c>
      <c r="P1419" s="100" t="s">
        <v>35</v>
      </c>
      <c r="Q1419" s="99" t="s">
        <v>1414</v>
      </c>
      <c r="R1419" s="99" t="s">
        <v>1415</v>
      </c>
      <c r="S1419" s="99" t="s">
        <v>10518</v>
      </c>
      <c r="T1419" s="99" t="s">
        <v>9139</v>
      </c>
      <c r="U1419" s="99">
        <v>48</v>
      </c>
      <c r="V1419" s="100" t="str">
        <f>VLOOKUP(D1419,TIPOLOGIA!A:F,5,0)</f>
        <v>PRINCIPAL</v>
      </c>
      <c r="W1419" s="100" t="str">
        <f>VLOOKUP(D1419,TIPOLOGIA!A:F,6,0)</f>
        <v>TERRESTRE</v>
      </c>
      <c r="X1419" s="99" t="s">
        <v>1417</v>
      </c>
      <c r="Y1419" s="99">
        <v>1</v>
      </c>
      <c r="Z1419" s="102">
        <f>IF(T1419="SOPORTE_TELEFÓNICO",'TARIFAS 2025'!$B$14,IF(V1419="PRINCIPAL",'TARIFAS 2025'!$B$11,IF(V1419="INTERMEDIA",'TARIFAS 2025'!$C$11,IF(V1419="LEJANA",'TARIFAS 2025'!$D$11))))</f>
        <v>31419</v>
      </c>
      <c r="AA1419" s="102">
        <f t="shared" si="23"/>
        <v>31419</v>
      </c>
    </row>
    <row r="1420" spans="1:27" x14ac:dyDescent="0.3">
      <c r="A1420" s="99" t="s">
        <v>85</v>
      </c>
      <c r="B1420" s="100" t="str">
        <f>VLOOKUP(A1420,'CENTROS DE COSTOS'!A:D,2,0)</f>
        <v>0036-0006</v>
      </c>
      <c r="C1420" s="100" t="str">
        <f>VLOOKUP(A1420,'CENTROS DE COSTOS'!A:D,3,0)</f>
        <v>Wompi Oriente</v>
      </c>
      <c r="D1420" s="99">
        <v>73001</v>
      </c>
      <c r="E1420" s="99">
        <v>3149244</v>
      </c>
      <c r="F1420" s="99">
        <v>55942</v>
      </c>
      <c r="G1420" s="100" t="s">
        <v>33</v>
      </c>
      <c r="H1420" s="99" t="s">
        <v>1056</v>
      </c>
      <c r="I1420" s="99" t="s">
        <v>85</v>
      </c>
      <c r="J1420" s="99" t="s">
        <v>6715</v>
      </c>
      <c r="K1420" s="100" t="s">
        <v>1170</v>
      </c>
      <c r="L1420" s="99" t="s">
        <v>8450</v>
      </c>
      <c r="M1420" s="101">
        <v>46008.496527777781</v>
      </c>
      <c r="N1420" s="101">
        <v>46010.406944444447</v>
      </c>
      <c r="O1420" s="100" t="s">
        <v>35</v>
      </c>
      <c r="P1420" s="100" t="s">
        <v>35</v>
      </c>
      <c r="Q1420" s="99" t="s">
        <v>1414</v>
      </c>
      <c r="R1420" s="99" t="s">
        <v>1415</v>
      </c>
      <c r="S1420" s="99" t="s">
        <v>10519</v>
      </c>
      <c r="T1420" s="99" t="s">
        <v>1172</v>
      </c>
      <c r="U1420" s="99">
        <v>56</v>
      </c>
      <c r="V1420" s="100" t="str">
        <f>VLOOKUP(D1420,TIPOLOGIA!A:F,5,0)</f>
        <v>PRINCIPAL</v>
      </c>
      <c r="W1420" s="100" t="str">
        <f>VLOOKUP(D1420,TIPOLOGIA!A:F,6,0)</f>
        <v>TERRESTRE</v>
      </c>
      <c r="X1420" s="99" t="s">
        <v>1213</v>
      </c>
      <c r="Y1420" s="99">
        <v>1</v>
      </c>
      <c r="Z1420" s="102">
        <f>IF(T1420="SOPORTE_TELEFÓNICO",'TARIFAS 2025'!$B$14,IF(V1420="PRINCIPAL",'TARIFAS 2025'!$B$11,IF(V1420="INTERMEDIA",'TARIFAS 2025'!$C$11,IF(V1420="LEJANA",'TARIFAS 2025'!$D$11))))</f>
        <v>31419</v>
      </c>
      <c r="AA1420" s="102">
        <f t="shared" si="23"/>
        <v>31419</v>
      </c>
    </row>
    <row r="1421" spans="1:27" x14ac:dyDescent="0.3">
      <c r="A1421" s="99" t="s">
        <v>85</v>
      </c>
      <c r="B1421" s="100" t="str">
        <f>VLOOKUP(A1421,'CENTROS DE COSTOS'!A:D,2,0)</f>
        <v>0036-0006</v>
      </c>
      <c r="C1421" s="100" t="str">
        <f>VLOOKUP(A1421,'CENTROS DE COSTOS'!A:D,3,0)</f>
        <v>Wompi Oriente</v>
      </c>
      <c r="D1421" s="99">
        <v>73001</v>
      </c>
      <c r="E1421" s="99">
        <v>3144330</v>
      </c>
      <c r="F1421" s="99">
        <v>50893</v>
      </c>
      <c r="G1421" s="100" t="s">
        <v>33</v>
      </c>
      <c r="H1421" s="99" t="s">
        <v>1056</v>
      </c>
      <c r="I1421" s="99" t="s">
        <v>85</v>
      </c>
      <c r="J1421" s="99" t="s">
        <v>3443</v>
      </c>
      <c r="K1421" s="100" t="s">
        <v>1170</v>
      </c>
      <c r="L1421" s="99" t="s">
        <v>8451</v>
      </c>
      <c r="M1421" s="101">
        <v>46007.549305555563</v>
      </c>
      <c r="N1421" s="101">
        <v>46010.406944444447</v>
      </c>
      <c r="O1421" s="100" t="s">
        <v>35</v>
      </c>
      <c r="P1421" s="100" t="s">
        <v>35</v>
      </c>
      <c r="Q1421" s="99" t="s">
        <v>1414</v>
      </c>
      <c r="R1421" s="99" t="s">
        <v>1415</v>
      </c>
      <c r="S1421" s="99" t="s">
        <v>10520</v>
      </c>
      <c r="T1421" s="99" t="s">
        <v>1172</v>
      </c>
      <c r="U1421" s="99">
        <v>32</v>
      </c>
      <c r="V1421" s="100" t="str">
        <f>VLOOKUP(D1421,TIPOLOGIA!A:F,5,0)</f>
        <v>PRINCIPAL</v>
      </c>
      <c r="W1421" s="100" t="str">
        <f>VLOOKUP(D1421,TIPOLOGIA!A:F,6,0)</f>
        <v>TERRESTRE</v>
      </c>
      <c r="X1421" s="99" t="s">
        <v>1213</v>
      </c>
      <c r="Y1421" s="99">
        <v>1</v>
      </c>
      <c r="Z1421" s="102">
        <f>IF(T1421="SOPORTE_TELEFÓNICO",'TARIFAS 2025'!$B$14,IF(V1421="PRINCIPAL",'TARIFAS 2025'!$B$11,IF(V1421="INTERMEDIA",'TARIFAS 2025'!$C$11,IF(V1421="LEJANA",'TARIFAS 2025'!$D$11))))</f>
        <v>31419</v>
      </c>
      <c r="AA1421" s="102">
        <f t="shared" si="23"/>
        <v>31419</v>
      </c>
    </row>
    <row r="1422" spans="1:27" x14ac:dyDescent="0.3">
      <c r="A1422" s="99" t="s">
        <v>96</v>
      </c>
      <c r="B1422" s="100" t="str">
        <f>VLOOKUP(A1422,'CENTROS DE COSTOS'!A:D,2,0)</f>
        <v>0036-0007</v>
      </c>
      <c r="C1422" s="100" t="str">
        <f>VLOOKUP(A1422,'CENTROS DE COSTOS'!A:D,3,0)</f>
        <v>Wompi Santander</v>
      </c>
      <c r="D1422" s="99">
        <v>15001</v>
      </c>
      <c r="E1422" s="99">
        <v>3151643</v>
      </c>
      <c r="F1422" s="99">
        <v>52921</v>
      </c>
      <c r="G1422" s="100" t="s">
        <v>33</v>
      </c>
      <c r="H1422" s="99" t="s">
        <v>322</v>
      </c>
      <c r="I1422" s="99" t="s">
        <v>96</v>
      </c>
      <c r="J1422" s="99" t="s">
        <v>3628</v>
      </c>
      <c r="K1422" s="100" t="s">
        <v>1170</v>
      </c>
      <c r="L1422" s="99" t="s">
        <v>8452</v>
      </c>
      <c r="M1422" s="101">
        <v>46009.333333333343</v>
      </c>
      <c r="N1422" s="101">
        <v>46010.40902777778</v>
      </c>
      <c r="O1422" s="100" t="s">
        <v>35</v>
      </c>
      <c r="P1422" s="100" t="s">
        <v>35</v>
      </c>
      <c r="Q1422" s="99" t="s">
        <v>1414</v>
      </c>
      <c r="R1422" s="99" t="s">
        <v>1415</v>
      </c>
      <c r="S1422" s="99" t="s">
        <v>10521</v>
      </c>
      <c r="T1422" s="99" t="s">
        <v>1172</v>
      </c>
      <c r="U1422" s="99">
        <v>24</v>
      </c>
      <c r="V1422" s="100" t="str">
        <f>VLOOKUP(D1422,TIPOLOGIA!A:F,5,0)</f>
        <v>PRINCIPAL</v>
      </c>
      <c r="W1422" s="100" t="str">
        <f>VLOOKUP(D1422,TIPOLOGIA!A:F,6,0)</f>
        <v>TERRESTRE</v>
      </c>
      <c r="X1422" s="99" t="s">
        <v>1218</v>
      </c>
      <c r="Y1422" s="99">
        <v>1</v>
      </c>
      <c r="Z1422" s="102">
        <f>IF(T1422="SOPORTE_TELEFÓNICO",'TARIFAS 2025'!$B$14,IF(V1422="PRINCIPAL",'TARIFAS 2025'!$B$11,IF(V1422="INTERMEDIA",'TARIFAS 2025'!$C$11,IF(V1422="LEJANA",'TARIFAS 2025'!$D$11))))</f>
        <v>31419</v>
      </c>
      <c r="AA1422" s="102">
        <f t="shared" si="23"/>
        <v>31419</v>
      </c>
    </row>
    <row r="1423" spans="1:27" x14ac:dyDescent="0.3">
      <c r="A1423" s="99" t="s">
        <v>85</v>
      </c>
      <c r="B1423" s="100" t="str">
        <f>VLOOKUP(A1423,'CENTROS DE COSTOS'!A:D,2,0)</f>
        <v>0036-0006</v>
      </c>
      <c r="C1423" s="100" t="str">
        <f>VLOOKUP(A1423,'CENTROS DE COSTOS'!A:D,3,0)</f>
        <v>Wompi Oriente</v>
      </c>
      <c r="D1423" s="99">
        <v>73001</v>
      </c>
      <c r="E1423" s="99">
        <v>3142744</v>
      </c>
      <c r="F1423" s="99">
        <v>31221</v>
      </c>
      <c r="G1423" s="100" t="s">
        <v>33</v>
      </c>
      <c r="H1423" s="99" t="s">
        <v>1056</v>
      </c>
      <c r="I1423" s="99" t="s">
        <v>85</v>
      </c>
      <c r="J1423" s="99" t="s">
        <v>1422</v>
      </c>
      <c r="K1423" s="100" t="s">
        <v>1170</v>
      </c>
      <c r="L1423" s="99" t="s">
        <v>8453</v>
      </c>
      <c r="M1423" s="101">
        <v>46007.413888888892</v>
      </c>
      <c r="N1423" s="101">
        <v>46010.417361111111</v>
      </c>
      <c r="O1423" s="100" t="s">
        <v>35</v>
      </c>
      <c r="P1423" s="100" t="s">
        <v>35</v>
      </c>
      <c r="Q1423" s="99" t="s">
        <v>1414</v>
      </c>
      <c r="R1423" s="99" t="s">
        <v>1415</v>
      </c>
      <c r="S1423" s="99" t="s">
        <v>10522</v>
      </c>
      <c r="T1423" s="99" t="s">
        <v>1172</v>
      </c>
      <c r="U1423" s="99">
        <v>64</v>
      </c>
      <c r="V1423" s="100" t="str">
        <f>VLOOKUP(D1423,TIPOLOGIA!A:F,5,0)</f>
        <v>PRINCIPAL</v>
      </c>
      <c r="W1423" s="100" t="str">
        <f>VLOOKUP(D1423,TIPOLOGIA!A:F,6,0)</f>
        <v>TERRESTRE</v>
      </c>
      <c r="X1423" s="99" t="s">
        <v>1213</v>
      </c>
      <c r="Y1423" s="99">
        <v>1</v>
      </c>
      <c r="Z1423" s="102">
        <f>IF(T1423="SOPORTE_TELEFÓNICO",'TARIFAS 2025'!$B$14,IF(V1423="PRINCIPAL",'TARIFAS 2025'!$B$11,IF(V1423="INTERMEDIA",'TARIFAS 2025'!$C$11,IF(V1423="LEJANA",'TARIFAS 2025'!$D$11))))</f>
        <v>31419</v>
      </c>
      <c r="AA1423" s="102">
        <f t="shared" si="23"/>
        <v>31419</v>
      </c>
    </row>
    <row r="1424" spans="1:27" x14ac:dyDescent="0.3">
      <c r="A1424" s="99" t="s">
        <v>74</v>
      </c>
      <c r="B1424" s="100" t="str">
        <f>VLOOKUP(A1424,'CENTROS DE COSTOS'!A:D,2,0)</f>
        <v>0036-0007</v>
      </c>
      <c r="C1424" s="100" t="str">
        <f>VLOOKUP(A1424,'CENTROS DE COSTOS'!A:D,3,0)</f>
        <v>Wompi Santander</v>
      </c>
      <c r="D1424" s="99">
        <v>68307</v>
      </c>
      <c r="E1424" s="99">
        <v>3145339</v>
      </c>
      <c r="F1424" s="99">
        <v>79867</v>
      </c>
      <c r="G1424" s="100" t="s">
        <v>33</v>
      </c>
      <c r="H1424" s="99" t="s">
        <v>963</v>
      </c>
      <c r="I1424" s="99" t="s">
        <v>990</v>
      </c>
      <c r="J1424" s="99" t="s">
        <v>6716</v>
      </c>
      <c r="K1424" s="100" t="s">
        <v>1170</v>
      </c>
      <c r="L1424" s="99" t="s">
        <v>8454</v>
      </c>
      <c r="M1424" s="101">
        <v>46007.636111111111</v>
      </c>
      <c r="N1424" s="101">
        <v>46010.419444444437</v>
      </c>
      <c r="O1424" s="100" t="s">
        <v>35</v>
      </c>
      <c r="P1424" s="100" t="s">
        <v>35</v>
      </c>
      <c r="Q1424" s="99" t="s">
        <v>1414</v>
      </c>
      <c r="R1424" s="99" t="s">
        <v>1415</v>
      </c>
      <c r="S1424" s="99" t="s">
        <v>10523</v>
      </c>
      <c r="T1424" s="99" t="s">
        <v>1172</v>
      </c>
      <c r="U1424" s="99">
        <v>32</v>
      </c>
      <c r="V1424" s="100" t="str">
        <f>VLOOKUP(D1424,TIPOLOGIA!A:F,5,0)</f>
        <v>PRINCIPAL</v>
      </c>
      <c r="W1424" s="100" t="str">
        <f>VLOOKUP(D1424,TIPOLOGIA!A:F,6,0)</f>
        <v>TERRESTRE</v>
      </c>
      <c r="X1424" s="99" t="s">
        <v>1192</v>
      </c>
      <c r="Y1424" s="99">
        <v>1</v>
      </c>
      <c r="Z1424" s="102">
        <f>IF(T1424="SOPORTE_TELEFÓNICO",'TARIFAS 2025'!$B$14,IF(V1424="PRINCIPAL",'TARIFAS 2025'!$B$11,IF(V1424="INTERMEDIA",'TARIFAS 2025'!$C$11,IF(V1424="LEJANA",'TARIFAS 2025'!$D$11))))</f>
        <v>31419</v>
      </c>
      <c r="AA1424" s="102">
        <f t="shared" si="23"/>
        <v>31419</v>
      </c>
    </row>
    <row r="1425" spans="1:27" x14ac:dyDescent="0.3">
      <c r="A1425" s="99" t="s">
        <v>85</v>
      </c>
      <c r="B1425" s="100" t="str">
        <f>VLOOKUP(A1425,'CENTROS DE COSTOS'!A:D,2,0)</f>
        <v>0036-0006</v>
      </c>
      <c r="C1425" s="100" t="str">
        <f>VLOOKUP(A1425,'CENTROS DE COSTOS'!A:D,3,0)</f>
        <v>Wompi Oriente</v>
      </c>
      <c r="D1425" s="99">
        <v>73001</v>
      </c>
      <c r="E1425" s="99">
        <v>3135445</v>
      </c>
      <c r="F1425" s="99">
        <v>43949</v>
      </c>
      <c r="G1425" s="100" t="s">
        <v>33</v>
      </c>
      <c r="H1425" s="99" t="s">
        <v>1056</v>
      </c>
      <c r="I1425" s="99" t="s">
        <v>85</v>
      </c>
      <c r="J1425" s="99" t="s">
        <v>6717</v>
      </c>
      <c r="K1425" s="100" t="s">
        <v>1170</v>
      </c>
      <c r="L1425" s="99" t="s">
        <v>8455</v>
      </c>
      <c r="M1425" s="101">
        <v>46006.339583333327</v>
      </c>
      <c r="N1425" s="101">
        <v>46010.422222222223</v>
      </c>
      <c r="O1425" s="100" t="s">
        <v>35</v>
      </c>
      <c r="P1425" s="100" t="s">
        <v>35</v>
      </c>
      <c r="Q1425" s="99" t="s">
        <v>1414</v>
      </c>
      <c r="R1425" s="99" t="s">
        <v>1415</v>
      </c>
      <c r="S1425" s="99" t="s">
        <v>10524</v>
      </c>
      <c r="T1425" s="99" t="s">
        <v>1172</v>
      </c>
      <c r="U1425" s="99">
        <v>64</v>
      </c>
      <c r="V1425" s="100" t="str">
        <f>VLOOKUP(D1425,TIPOLOGIA!A:F,5,0)</f>
        <v>PRINCIPAL</v>
      </c>
      <c r="W1425" s="100" t="str">
        <f>VLOOKUP(D1425,TIPOLOGIA!A:F,6,0)</f>
        <v>TERRESTRE</v>
      </c>
      <c r="X1425" s="99" t="s">
        <v>1213</v>
      </c>
      <c r="Y1425" s="99">
        <v>1</v>
      </c>
      <c r="Z1425" s="102">
        <f>IF(T1425="SOPORTE_TELEFÓNICO",'TARIFAS 2025'!$B$14,IF(V1425="PRINCIPAL",'TARIFAS 2025'!$B$11,IF(V1425="INTERMEDIA",'TARIFAS 2025'!$C$11,IF(V1425="LEJANA",'TARIFAS 2025'!$D$11))))</f>
        <v>31419</v>
      </c>
      <c r="AA1425" s="102">
        <f t="shared" si="23"/>
        <v>31419</v>
      </c>
    </row>
    <row r="1426" spans="1:27" x14ac:dyDescent="0.3">
      <c r="A1426" s="99" t="s">
        <v>77</v>
      </c>
      <c r="B1426" s="100" t="str">
        <f>VLOOKUP(A1426,'CENTROS DE COSTOS'!A:D,2,0)</f>
        <v>0036-0003</v>
      </c>
      <c r="C1426" s="100" t="str">
        <f>VLOOKUP(A1426,'CENTROS DE COSTOS'!A:D,3,0)</f>
        <v>Wompi Suroccidente</v>
      </c>
      <c r="D1426" s="99">
        <v>76001</v>
      </c>
      <c r="E1426" s="99">
        <v>3151455</v>
      </c>
      <c r="F1426" s="99">
        <v>32325</v>
      </c>
      <c r="G1426" s="100" t="s">
        <v>33</v>
      </c>
      <c r="H1426" s="99" t="s">
        <v>1101</v>
      </c>
      <c r="I1426" s="99" t="s">
        <v>77</v>
      </c>
      <c r="J1426" s="99" t="s">
        <v>6718</v>
      </c>
      <c r="K1426" s="100" t="s">
        <v>1170</v>
      </c>
      <c r="L1426" s="99" t="s">
        <v>8456</v>
      </c>
      <c r="M1426" s="101">
        <v>46008.70208333333</v>
      </c>
      <c r="N1426" s="101">
        <v>46010.429166666669</v>
      </c>
      <c r="O1426" s="100" t="s">
        <v>35</v>
      </c>
      <c r="P1426" s="100" t="s">
        <v>35</v>
      </c>
      <c r="Q1426" s="99" t="s">
        <v>1414</v>
      </c>
      <c r="R1426" s="99" t="s">
        <v>1415</v>
      </c>
      <c r="S1426" s="99" t="s">
        <v>10525</v>
      </c>
      <c r="T1426" s="99" t="s">
        <v>1172</v>
      </c>
      <c r="U1426" s="99">
        <v>64</v>
      </c>
      <c r="V1426" s="100" t="str">
        <f>VLOOKUP(D1426,TIPOLOGIA!A:F,5,0)</f>
        <v>PRINCIPAL</v>
      </c>
      <c r="W1426" s="100" t="str">
        <f>VLOOKUP(D1426,TIPOLOGIA!A:F,6,0)</f>
        <v>TERRESTRE</v>
      </c>
      <c r="X1426" s="99" t="s">
        <v>1260</v>
      </c>
      <c r="Y1426" s="99">
        <v>1</v>
      </c>
      <c r="Z1426" s="102">
        <f>IF(T1426="SOPORTE_TELEFÓNICO",'TARIFAS 2025'!$B$14,IF(V1426="PRINCIPAL",'TARIFAS 2025'!$B$11,IF(V1426="INTERMEDIA",'TARIFAS 2025'!$C$11,IF(V1426="LEJANA",'TARIFAS 2025'!$D$11))))</f>
        <v>31419</v>
      </c>
      <c r="AA1426" s="102">
        <f t="shared" si="23"/>
        <v>31419</v>
      </c>
    </row>
    <row r="1427" spans="1:27" x14ac:dyDescent="0.3">
      <c r="A1427" s="99" t="s">
        <v>81</v>
      </c>
      <c r="B1427" s="100" t="str">
        <f>VLOOKUP(A1427,'CENTROS DE COSTOS'!A:D,2,0)</f>
        <v>0036-0007</v>
      </c>
      <c r="C1427" s="100" t="str">
        <f>VLOOKUP(A1427,'CENTROS DE COSTOS'!A:D,3,0)</f>
        <v>Wompi Santander</v>
      </c>
      <c r="D1427" s="99">
        <v>54001</v>
      </c>
      <c r="E1427" s="99">
        <v>3155520</v>
      </c>
      <c r="F1427" s="99">
        <v>28544</v>
      </c>
      <c r="G1427" s="100" t="s">
        <v>33</v>
      </c>
      <c r="H1427" s="99" t="s">
        <v>891</v>
      </c>
      <c r="I1427" s="99" t="s">
        <v>81</v>
      </c>
      <c r="J1427" s="99" t="s">
        <v>6719</v>
      </c>
      <c r="K1427" s="100" t="s">
        <v>1170</v>
      </c>
      <c r="L1427" s="99" t="s">
        <v>8457</v>
      </c>
      <c r="M1427" s="101">
        <v>46009.604861111111</v>
      </c>
      <c r="N1427" s="101">
        <v>46010.434027777781</v>
      </c>
      <c r="O1427" s="100" t="s">
        <v>35</v>
      </c>
      <c r="P1427" s="100" t="s">
        <v>35</v>
      </c>
      <c r="Q1427" s="99" t="s">
        <v>1414</v>
      </c>
      <c r="R1427" s="99" t="s">
        <v>1415</v>
      </c>
      <c r="S1427" s="99" t="s">
        <v>10526</v>
      </c>
      <c r="T1427" s="99" t="s">
        <v>1172</v>
      </c>
      <c r="U1427" s="99">
        <v>16</v>
      </c>
      <c r="V1427" s="100" t="str">
        <f>VLOOKUP(D1427,TIPOLOGIA!A:F,5,0)</f>
        <v>PRINCIPAL</v>
      </c>
      <c r="W1427" s="100" t="str">
        <f>VLOOKUP(D1427,TIPOLOGIA!A:F,6,0)</f>
        <v>TERRESTRE</v>
      </c>
      <c r="X1427" s="99" t="s">
        <v>1199</v>
      </c>
      <c r="Y1427" s="99">
        <v>1</v>
      </c>
      <c r="Z1427" s="102">
        <f>IF(T1427="SOPORTE_TELEFÓNICO",'TARIFAS 2025'!$B$14,IF(V1427="PRINCIPAL",'TARIFAS 2025'!$B$11,IF(V1427="INTERMEDIA",'TARIFAS 2025'!$C$11,IF(V1427="LEJANA",'TARIFAS 2025'!$D$11))))</f>
        <v>31419</v>
      </c>
      <c r="AA1427" s="102">
        <f t="shared" si="23"/>
        <v>31419</v>
      </c>
    </row>
    <row r="1428" spans="1:27" x14ac:dyDescent="0.3">
      <c r="A1428" s="99" t="s">
        <v>85</v>
      </c>
      <c r="B1428" s="100" t="str">
        <f>VLOOKUP(A1428,'CENTROS DE COSTOS'!A:D,2,0)</f>
        <v>0036-0006</v>
      </c>
      <c r="C1428" s="100" t="str">
        <f>VLOOKUP(A1428,'CENTROS DE COSTOS'!A:D,3,0)</f>
        <v>Wompi Oriente</v>
      </c>
      <c r="D1428" s="99">
        <v>73001</v>
      </c>
      <c r="E1428" s="99">
        <v>3144602</v>
      </c>
      <c r="F1428" s="99">
        <v>80889</v>
      </c>
      <c r="G1428" s="100" t="s">
        <v>33</v>
      </c>
      <c r="H1428" s="99" t="s">
        <v>1056</v>
      </c>
      <c r="I1428" s="99" t="s">
        <v>85</v>
      </c>
      <c r="J1428" s="99" t="s">
        <v>6720</v>
      </c>
      <c r="K1428" s="100" t="s">
        <v>1170</v>
      </c>
      <c r="L1428" s="99" t="s">
        <v>8458</v>
      </c>
      <c r="M1428" s="101">
        <v>46007.548611111109</v>
      </c>
      <c r="N1428" s="101">
        <v>46010.440972222219</v>
      </c>
      <c r="O1428" s="100" t="s">
        <v>35</v>
      </c>
      <c r="P1428" s="100" t="s">
        <v>35</v>
      </c>
      <c r="Q1428" s="99" t="s">
        <v>1414</v>
      </c>
      <c r="R1428" s="99" t="s">
        <v>1415</v>
      </c>
      <c r="S1428" s="99" t="s">
        <v>10527</v>
      </c>
      <c r="T1428" s="99" t="s">
        <v>1172</v>
      </c>
      <c r="U1428" s="99">
        <v>8</v>
      </c>
      <c r="V1428" s="100" t="str">
        <f>VLOOKUP(D1428,TIPOLOGIA!A:F,5,0)</f>
        <v>PRINCIPAL</v>
      </c>
      <c r="W1428" s="100" t="str">
        <f>VLOOKUP(D1428,TIPOLOGIA!A:F,6,0)</f>
        <v>TERRESTRE</v>
      </c>
      <c r="X1428" s="99" t="s">
        <v>1213</v>
      </c>
      <c r="Y1428" s="99">
        <v>1</v>
      </c>
      <c r="Z1428" s="102">
        <f>IF(T1428="SOPORTE_TELEFÓNICO",'TARIFAS 2025'!$B$14,IF(V1428="PRINCIPAL",'TARIFAS 2025'!$B$11,IF(V1428="INTERMEDIA",'TARIFAS 2025'!$C$11,IF(V1428="LEJANA",'TARIFAS 2025'!$D$11))))</f>
        <v>31419</v>
      </c>
      <c r="AA1428" s="102">
        <f t="shared" si="23"/>
        <v>31419</v>
      </c>
    </row>
    <row r="1429" spans="1:27" x14ac:dyDescent="0.3">
      <c r="A1429" s="99" t="s">
        <v>88</v>
      </c>
      <c r="B1429" s="100" t="str">
        <f>VLOOKUP(A1429,'CENTROS DE COSTOS'!A:D,2,0)</f>
        <v>0036-0005</v>
      </c>
      <c r="C1429" s="100" t="str">
        <f>VLOOKUP(A1429,'CENTROS DE COSTOS'!A:D,3,0)</f>
        <v>Wompi Noroccidente</v>
      </c>
      <c r="D1429" s="99">
        <v>5001</v>
      </c>
      <c r="E1429" s="99">
        <v>3126807</v>
      </c>
      <c r="F1429" s="99">
        <v>53159</v>
      </c>
      <c r="G1429" s="100" t="s">
        <v>33</v>
      </c>
      <c r="H1429" s="99" t="s">
        <v>120</v>
      </c>
      <c r="I1429" s="99" t="s">
        <v>88</v>
      </c>
      <c r="J1429" s="99" t="s">
        <v>6721</v>
      </c>
      <c r="K1429" s="100" t="s">
        <v>1170</v>
      </c>
      <c r="L1429" s="99" t="s">
        <v>8459</v>
      </c>
      <c r="M1429" s="101">
        <v>46002.447222222218</v>
      </c>
      <c r="N1429" s="101">
        <v>46010.454861111109</v>
      </c>
      <c r="O1429" s="100" t="s">
        <v>35</v>
      </c>
      <c r="P1429" s="100" t="s">
        <v>35</v>
      </c>
      <c r="Q1429" s="99" t="s">
        <v>1414</v>
      </c>
      <c r="R1429" s="99" t="s">
        <v>1415</v>
      </c>
      <c r="S1429" s="99" t="s">
        <v>10528</v>
      </c>
      <c r="T1429" s="99" t="s">
        <v>9139</v>
      </c>
      <c r="U1429" s="99">
        <v>48</v>
      </c>
      <c r="V1429" s="100" t="str">
        <f>VLOOKUP(D1429,TIPOLOGIA!A:F,5,0)</f>
        <v>PRINCIPAL</v>
      </c>
      <c r="W1429" s="100" t="str">
        <f>VLOOKUP(D1429,TIPOLOGIA!A:F,6,0)</f>
        <v>TERRESTRE</v>
      </c>
      <c r="X1429" s="99" t="s">
        <v>1417</v>
      </c>
      <c r="Y1429" s="99">
        <v>1</v>
      </c>
      <c r="Z1429" s="102">
        <f>IF(T1429="SOPORTE_TELEFÓNICO",'TARIFAS 2025'!$B$14,IF(V1429="PRINCIPAL",'TARIFAS 2025'!$B$11,IF(V1429="INTERMEDIA",'TARIFAS 2025'!$C$11,IF(V1429="LEJANA",'TARIFAS 2025'!$D$11))))</f>
        <v>31419</v>
      </c>
      <c r="AA1429" s="102">
        <f t="shared" si="23"/>
        <v>31419</v>
      </c>
    </row>
    <row r="1430" spans="1:27" x14ac:dyDescent="0.3">
      <c r="A1430" s="99" t="s">
        <v>91</v>
      </c>
      <c r="B1430" s="100" t="str">
        <f>VLOOKUP(A1430,'CENTROS DE COSTOS'!A:D,2,0)</f>
        <v>0036-0003</v>
      </c>
      <c r="C1430" s="100" t="str">
        <f>VLOOKUP(A1430,'CENTROS DE COSTOS'!A:D,3,0)</f>
        <v>Wompi Suroccidente</v>
      </c>
      <c r="D1430" s="99">
        <v>52001</v>
      </c>
      <c r="E1430" s="99">
        <v>3153582</v>
      </c>
      <c r="F1430" s="99">
        <v>69325</v>
      </c>
      <c r="G1430" s="100" t="s">
        <v>33</v>
      </c>
      <c r="H1430" s="99" t="s">
        <v>133</v>
      </c>
      <c r="I1430" s="99" t="s">
        <v>91</v>
      </c>
      <c r="J1430" s="99" t="s">
        <v>3517</v>
      </c>
      <c r="K1430" s="100" t="s">
        <v>1170</v>
      </c>
      <c r="L1430" s="99" t="s">
        <v>8460</v>
      </c>
      <c r="M1430" s="101">
        <v>46009.430555555547</v>
      </c>
      <c r="N1430" s="101">
        <v>46010.455555555563</v>
      </c>
      <c r="O1430" s="100" t="s">
        <v>35</v>
      </c>
      <c r="P1430" s="100" t="s">
        <v>35</v>
      </c>
      <c r="Q1430" s="99" t="s">
        <v>1414</v>
      </c>
      <c r="R1430" s="99" t="s">
        <v>1415</v>
      </c>
      <c r="S1430" s="99" t="s">
        <v>10529</v>
      </c>
      <c r="T1430" s="99" t="s">
        <v>1172</v>
      </c>
      <c r="U1430" s="99">
        <v>24</v>
      </c>
      <c r="V1430" s="100" t="str">
        <f>VLOOKUP(D1430,TIPOLOGIA!A:F,5,0)</f>
        <v>PRINCIPAL</v>
      </c>
      <c r="W1430" s="100" t="str">
        <f>VLOOKUP(D1430,TIPOLOGIA!A:F,6,0)</f>
        <v>TERRESTRE</v>
      </c>
      <c r="X1430" s="99" t="s">
        <v>1233</v>
      </c>
      <c r="Y1430" s="99">
        <v>1</v>
      </c>
      <c r="Z1430" s="102">
        <f>IF(T1430="SOPORTE_TELEFÓNICO",'TARIFAS 2025'!$B$14,IF(V1430="PRINCIPAL",'TARIFAS 2025'!$B$11,IF(V1430="INTERMEDIA",'TARIFAS 2025'!$C$11,IF(V1430="LEJANA",'TARIFAS 2025'!$D$11))))</f>
        <v>31419</v>
      </c>
      <c r="AA1430" s="102">
        <f t="shared" si="23"/>
        <v>31419</v>
      </c>
    </row>
    <row r="1431" spans="1:27" x14ac:dyDescent="0.3">
      <c r="A1431" s="99" t="s">
        <v>88</v>
      </c>
      <c r="B1431" s="100" t="str">
        <f>VLOOKUP(A1431,'CENTROS DE COSTOS'!A:D,2,0)</f>
        <v>0036-0005</v>
      </c>
      <c r="C1431" s="100" t="str">
        <f>VLOOKUP(A1431,'CENTROS DE COSTOS'!A:D,3,0)</f>
        <v>Wompi Noroccidente</v>
      </c>
      <c r="D1431" s="99">
        <v>5360</v>
      </c>
      <c r="E1431" s="99">
        <v>3128106</v>
      </c>
      <c r="F1431" s="99">
        <v>74717</v>
      </c>
      <c r="G1431" s="100" t="s">
        <v>33</v>
      </c>
      <c r="H1431" s="99" t="s">
        <v>120</v>
      </c>
      <c r="I1431" s="99" t="s">
        <v>190</v>
      </c>
      <c r="J1431" s="99" t="s">
        <v>6722</v>
      </c>
      <c r="K1431" s="100" t="s">
        <v>1170</v>
      </c>
      <c r="L1431" s="99" t="s">
        <v>8461</v>
      </c>
      <c r="M1431" s="101">
        <v>46002.584027777782</v>
      </c>
      <c r="N1431" s="101">
        <v>46010.456250000003</v>
      </c>
      <c r="O1431" s="100" t="s">
        <v>35</v>
      </c>
      <c r="P1431" s="100" t="s">
        <v>35</v>
      </c>
      <c r="Q1431" s="99" t="s">
        <v>1414</v>
      </c>
      <c r="R1431" s="99" t="s">
        <v>1415</v>
      </c>
      <c r="S1431" s="99" t="s">
        <v>10530</v>
      </c>
      <c r="T1431" s="99" t="s">
        <v>9139</v>
      </c>
      <c r="U1431" s="99">
        <v>32</v>
      </c>
      <c r="V1431" s="100" t="str">
        <f>VLOOKUP(D1431,TIPOLOGIA!A:F,5,0)</f>
        <v>PRINCIPAL</v>
      </c>
      <c r="W1431" s="100" t="str">
        <f>VLOOKUP(D1431,TIPOLOGIA!A:F,6,0)</f>
        <v>TERRESTRE</v>
      </c>
      <c r="X1431" s="99" t="s">
        <v>1417</v>
      </c>
      <c r="Y1431" s="99">
        <v>1</v>
      </c>
      <c r="Z1431" s="102">
        <f>IF(T1431="SOPORTE_TELEFÓNICO",'TARIFAS 2025'!$B$14,IF(V1431="PRINCIPAL",'TARIFAS 2025'!$B$11,IF(V1431="INTERMEDIA",'TARIFAS 2025'!$C$11,IF(V1431="LEJANA",'TARIFAS 2025'!$D$11))))</f>
        <v>31419</v>
      </c>
      <c r="AA1431" s="102">
        <f t="shared" si="23"/>
        <v>31419</v>
      </c>
    </row>
    <row r="1432" spans="1:27" x14ac:dyDescent="0.3">
      <c r="A1432" s="99" t="s">
        <v>88</v>
      </c>
      <c r="B1432" s="100" t="str">
        <f>VLOOKUP(A1432,'CENTROS DE COSTOS'!A:D,2,0)</f>
        <v>0036-0005</v>
      </c>
      <c r="C1432" s="100" t="str">
        <f>VLOOKUP(A1432,'CENTROS DE COSTOS'!A:D,3,0)</f>
        <v>Wompi Noroccidente</v>
      </c>
      <c r="D1432" s="99">
        <v>5001</v>
      </c>
      <c r="E1432" s="99">
        <v>3128190</v>
      </c>
      <c r="F1432" s="99">
        <v>63970</v>
      </c>
      <c r="G1432" s="100" t="s">
        <v>33</v>
      </c>
      <c r="H1432" s="99" t="s">
        <v>120</v>
      </c>
      <c r="I1432" s="99" t="s">
        <v>88</v>
      </c>
      <c r="J1432" s="99" t="s">
        <v>6723</v>
      </c>
      <c r="K1432" s="100" t="s">
        <v>1170</v>
      </c>
      <c r="L1432" s="99" t="s">
        <v>8462</v>
      </c>
      <c r="M1432" s="101">
        <v>46002.606944444437</v>
      </c>
      <c r="N1432" s="101">
        <v>46010.456944444442</v>
      </c>
      <c r="O1432" s="100" t="s">
        <v>35</v>
      </c>
      <c r="P1432" s="100" t="s">
        <v>35</v>
      </c>
      <c r="Q1432" s="99" t="s">
        <v>1414</v>
      </c>
      <c r="R1432" s="99" t="s">
        <v>1415</v>
      </c>
      <c r="S1432" s="99" t="s">
        <v>10531</v>
      </c>
      <c r="T1432" s="99" t="s">
        <v>9139</v>
      </c>
      <c r="U1432" s="99">
        <v>40</v>
      </c>
      <c r="V1432" s="100" t="str">
        <f>VLOOKUP(D1432,TIPOLOGIA!A:F,5,0)</f>
        <v>PRINCIPAL</v>
      </c>
      <c r="W1432" s="100" t="str">
        <f>VLOOKUP(D1432,TIPOLOGIA!A:F,6,0)</f>
        <v>TERRESTRE</v>
      </c>
      <c r="X1432" s="99" t="s">
        <v>1417</v>
      </c>
      <c r="Y1432" s="99">
        <v>1</v>
      </c>
      <c r="Z1432" s="102">
        <f>IF(T1432="SOPORTE_TELEFÓNICO",'TARIFAS 2025'!$B$14,IF(V1432="PRINCIPAL",'TARIFAS 2025'!$B$11,IF(V1432="INTERMEDIA",'TARIFAS 2025'!$C$11,IF(V1432="LEJANA",'TARIFAS 2025'!$D$11))))</f>
        <v>31419</v>
      </c>
      <c r="AA1432" s="102">
        <f t="shared" si="23"/>
        <v>31419</v>
      </c>
    </row>
    <row r="1433" spans="1:27" x14ac:dyDescent="0.3">
      <c r="A1433" s="99" t="s">
        <v>88</v>
      </c>
      <c r="B1433" s="100" t="str">
        <f>VLOOKUP(A1433,'CENTROS DE COSTOS'!A:D,2,0)</f>
        <v>0036-0005</v>
      </c>
      <c r="C1433" s="100" t="str">
        <f>VLOOKUP(A1433,'CENTROS DE COSTOS'!A:D,3,0)</f>
        <v>Wompi Noroccidente</v>
      </c>
      <c r="D1433" s="99">
        <v>5001</v>
      </c>
      <c r="E1433" s="99">
        <v>3128090</v>
      </c>
      <c r="F1433" s="99">
        <v>69282</v>
      </c>
      <c r="G1433" s="100" t="s">
        <v>33</v>
      </c>
      <c r="H1433" s="99" t="s">
        <v>120</v>
      </c>
      <c r="I1433" s="99" t="s">
        <v>88</v>
      </c>
      <c r="J1433" s="99" t="s">
        <v>6724</v>
      </c>
      <c r="K1433" s="100" t="s">
        <v>1170</v>
      </c>
      <c r="L1433" s="99" t="s">
        <v>8463</v>
      </c>
      <c r="M1433" s="101">
        <v>46002.612500000003</v>
      </c>
      <c r="N1433" s="101">
        <v>46010.457638888889</v>
      </c>
      <c r="O1433" s="100" t="s">
        <v>35</v>
      </c>
      <c r="P1433" s="100" t="s">
        <v>35</v>
      </c>
      <c r="Q1433" s="99" t="s">
        <v>1414</v>
      </c>
      <c r="R1433" s="99" t="s">
        <v>1415</v>
      </c>
      <c r="S1433" s="99" t="s">
        <v>10532</v>
      </c>
      <c r="T1433" s="99" t="s">
        <v>9139</v>
      </c>
      <c r="U1433" s="99">
        <v>32</v>
      </c>
      <c r="V1433" s="100" t="str">
        <f>VLOOKUP(D1433,TIPOLOGIA!A:F,5,0)</f>
        <v>PRINCIPAL</v>
      </c>
      <c r="W1433" s="100" t="str">
        <f>VLOOKUP(D1433,TIPOLOGIA!A:F,6,0)</f>
        <v>TERRESTRE</v>
      </c>
      <c r="X1433" s="99" t="s">
        <v>1417</v>
      </c>
      <c r="Y1433" s="99">
        <v>1</v>
      </c>
      <c r="Z1433" s="102">
        <f>IF(T1433="SOPORTE_TELEFÓNICO",'TARIFAS 2025'!$B$14,IF(V1433="PRINCIPAL",'TARIFAS 2025'!$B$11,IF(V1433="INTERMEDIA",'TARIFAS 2025'!$C$11,IF(V1433="LEJANA",'TARIFAS 2025'!$D$11))))</f>
        <v>31419</v>
      </c>
      <c r="AA1433" s="102">
        <f t="shared" si="23"/>
        <v>31419</v>
      </c>
    </row>
    <row r="1434" spans="1:27" x14ac:dyDescent="0.3">
      <c r="A1434" s="99" t="s">
        <v>88</v>
      </c>
      <c r="B1434" s="100" t="str">
        <f>VLOOKUP(A1434,'CENTROS DE COSTOS'!A:D,2,0)</f>
        <v>0036-0005</v>
      </c>
      <c r="C1434" s="100" t="str">
        <f>VLOOKUP(A1434,'CENTROS DE COSTOS'!A:D,3,0)</f>
        <v>Wompi Noroccidente</v>
      </c>
      <c r="D1434" s="99">
        <v>5360</v>
      </c>
      <c r="E1434" s="99">
        <v>3129185</v>
      </c>
      <c r="F1434" s="99">
        <v>13351</v>
      </c>
      <c r="G1434" s="100" t="s">
        <v>33</v>
      </c>
      <c r="H1434" s="99" t="s">
        <v>120</v>
      </c>
      <c r="I1434" s="99" t="s">
        <v>190</v>
      </c>
      <c r="J1434" s="99" t="s">
        <v>1743</v>
      </c>
      <c r="K1434" s="100" t="s">
        <v>1170</v>
      </c>
      <c r="L1434" s="99" t="s">
        <v>8464</v>
      </c>
      <c r="M1434" s="101">
        <v>46002.677777777782</v>
      </c>
      <c r="N1434" s="101">
        <v>46010.459027777782</v>
      </c>
      <c r="O1434" s="100" t="s">
        <v>35</v>
      </c>
      <c r="P1434" s="100" t="s">
        <v>35</v>
      </c>
      <c r="Q1434" s="99" t="s">
        <v>1414</v>
      </c>
      <c r="R1434" s="99" t="s">
        <v>1415</v>
      </c>
      <c r="S1434" s="99" t="s">
        <v>10533</v>
      </c>
      <c r="T1434" s="99" t="s">
        <v>9139</v>
      </c>
      <c r="U1434" s="99">
        <v>64</v>
      </c>
      <c r="V1434" s="100" t="str">
        <f>VLOOKUP(D1434,TIPOLOGIA!A:F,5,0)</f>
        <v>PRINCIPAL</v>
      </c>
      <c r="W1434" s="100" t="str">
        <f>VLOOKUP(D1434,TIPOLOGIA!A:F,6,0)</f>
        <v>TERRESTRE</v>
      </c>
      <c r="X1434" s="99" t="s">
        <v>1417</v>
      </c>
      <c r="Y1434" s="99">
        <v>1</v>
      </c>
      <c r="Z1434" s="102">
        <f>IF(T1434="SOPORTE_TELEFÓNICO",'TARIFAS 2025'!$B$14,IF(V1434="PRINCIPAL",'TARIFAS 2025'!$B$11,IF(V1434="INTERMEDIA",'TARIFAS 2025'!$C$11,IF(V1434="LEJANA",'TARIFAS 2025'!$D$11))))</f>
        <v>31419</v>
      </c>
      <c r="AA1434" s="102">
        <f t="shared" si="23"/>
        <v>31419</v>
      </c>
    </row>
    <row r="1435" spans="1:27" x14ac:dyDescent="0.3">
      <c r="A1435" s="99" t="s">
        <v>88</v>
      </c>
      <c r="B1435" s="100" t="str">
        <f>VLOOKUP(A1435,'CENTROS DE COSTOS'!A:D,2,0)</f>
        <v>0036-0005</v>
      </c>
      <c r="C1435" s="100" t="str">
        <f>VLOOKUP(A1435,'CENTROS DE COSTOS'!A:D,3,0)</f>
        <v>Wompi Noroccidente</v>
      </c>
      <c r="D1435" s="99">
        <v>5001</v>
      </c>
      <c r="E1435" s="99">
        <v>3129133</v>
      </c>
      <c r="F1435" s="99">
        <v>40135</v>
      </c>
      <c r="G1435" s="100" t="s">
        <v>33</v>
      </c>
      <c r="H1435" s="99" t="s">
        <v>120</v>
      </c>
      <c r="I1435" s="99" t="s">
        <v>88</v>
      </c>
      <c r="J1435" s="99" t="s">
        <v>6725</v>
      </c>
      <c r="K1435" s="100" t="s">
        <v>1170</v>
      </c>
      <c r="L1435" s="99" t="s">
        <v>8465</v>
      </c>
      <c r="M1435" s="101">
        <v>46002.665972222218</v>
      </c>
      <c r="N1435" s="101">
        <v>46010.459027777782</v>
      </c>
      <c r="O1435" s="100" t="s">
        <v>35</v>
      </c>
      <c r="P1435" s="100" t="s">
        <v>35</v>
      </c>
      <c r="Q1435" s="99" t="s">
        <v>1414</v>
      </c>
      <c r="R1435" s="99" t="s">
        <v>1415</v>
      </c>
      <c r="S1435" s="99" t="s">
        <v>10534</v>
      </c>
      <c r="T1435" s="99" t="s">
        <v>9139</v>
      </c>
      <c r="U1435" s="99">
        <v>16</v>
      </c>
      <c r="V1435" s="100" t="str">
        <f>VLOOKUP(D1435,TIPOLOGIA!A:F,5,0)</f>
        <v>PRINCIPAL</v>
      </c>
      <c r="W1435" s="100" t="str">
        <f>VLOOKUP(D1435,TIPOLOGIA!A:F,6,0)</f>
        <v>TERRESTRE</v>
      </c>
      <c r="X1435" s="99" t="s">
        <v>1417</v>
      </c>
      <c r="Y1435" s="99">
        <v>1</v>
      </c>
      <c r="Z1435" s="102">
        <f>IF(T1435="SOPORTE_TELEFÓNICO",'TARIFAS 2025'!$B$14,IF(V1435="PRINCIPAL",'TARIFAS 2025'!$B$11,IF(V1435="INTERMEDIA",'TARIFAS 2025'!$C$11,IF(V1435="LEJANA",'TARIFAS 2025'!$D$11))))</f>
        <v>31419</v>
      </c>
      <c r="AA1435" s="102">
        <f t="shared" si="23"/>
        <v>31419</v>
      </c>
    </row>
    <row r="1436" spans="1:27" x14ac:dyDescent="0.3">
      <c r="A1436" s="99" t="s">
        <v>91</v>
      </c>
      <c r="B1436" s="100" t="str">
        <f>VLOOKUP(A1436,'CENTROS DE COSTOS'!A:D,2,0)</f>
        <v>0036-0003</v>
      </c>
      <c r="C1436" s="100" t="str">
        <f>VLOOKUP(A1436,'CENTROS DE COSTOS'!A:D,3,0)</f>
        <v>Wompi Suroccidente</v>
      </c>
      <c r="D1436" s="99">
        <v>52001</v>
      </c>
      <c r="E1436" s="99">
        <v>3156558</v>
      </c>
      <c r="F1436" s="99">
        <v>28432</v>
      </c>
      <c r="G1436" s="100" t="s">
        <v>33</v>
      </c>
      <c r="H1436" s="99" t="s">
        <v>133</v>
      </c>
      <c r="I1436" s="99" t="s">
        <v>91</v>
      </c>
      <c r="J1436" s="99" t="s">
        <v>6726</v>
      </c>
      <c r="K1436" s="100" t="s">
        <v>1170</v>
      </c>
      <c r="L1436" s="99" t="s">
        <v>8466</v>
      </c>
      <c r="M1436" s="101">
        <v>46010.333333333343</v>
      </c>
      <c r="N1436" s="101">
        <v>46010.462500000001</v>
      </c>
      <c r="O1436" s="100" t="s">
        <v>35</v>
      </c>
      <c r="P1436" s="100" t="s">
        <v>35</v>
      </c>
      <c r="Q1436" s="99" t="s">
        <v>1414</v>
      </c>
      <c r="R1436" s="99" t="s">
        <v>1415</v>
      </c>
      <c r="S1436" s="99" t="s">
        <v>10535</v>
      </c>
      <c r="T1436" s="99" t="s">
        <v>1172</v>
      </c>
      <c r="U1436" s="99">
        <v>56</v>
      </c>
      <c r="V1436" s="100" t="str">
        <f>VLOOKUP(D1436,TIPOLOGIA!A:F,5,0)</f>
        <v>PRINCIPAL</v>
      </c>
      <c r="W1436" s="100" t="str">
        <f>VLOOKUP(D1436,TIPOLOGIA!A:F,6,0)</f>
        <v>TERRESTRE</v>
      </c>
      <c r="X1436" s="99" t="s">
        <v>1206</v>
      </c>
      <c r="Y1436" s="99">
        <v>1</v>
      </c>
      <c r="Z1436" s="102">
        <f>IF(T1436="SOPORTE_TELEFÓNICO",'TARIFAS 2025'!$B$14,IF(V1436="PRINCIPAL",'TARIFAS 2025'!$B$11,IF(V1436="INTERMEDIA",'TARIFAS 2025'!$C$11,IF(V1436="LEJANA",'TARIFAS 2025'!$D$11))))</f>
        <v>31419</v>
      </c>
      <c r="AA1436" s="102">
        <f t="shared" si="23"/>
        <v>31419</v>
      </c>
    </row>
    <row r="1437" spans="1:27" x14ac:dyDescent="0.3">
      <c r="A1437" s="99" t="s">
        <v>74</v>
      </c>
      <c r="B1437" s="100" t="str">
        <f>VLOOKUP(A1437,'CENTROS DE COSTOS'!A:D,2,0)</f>
        <v>0036-0007</v>
      </c>
      <c r="C1437" s="100" t="str">
        <f>VLOOKUP(A1437,'CENTROS DE COSTOS'!A:D,3,0)</f>
        <v>Wompi Santander</v>
      </c>
      <c r="D1437" s="99">
        <v>68001</v>
      </c>
      <c r="E1437" s="99">
        <v>3153740</v>
      </c>
      <c r="F1437" s="99">
        <v>38073</v>
      </c>
      <c r="G1437" s="100" t="s">
        <v>33</v>
      </c>
      <c r="H1437" s="99" t="s">
        <v>963</v>
      </c>
      <c r="I1437" s="99" t="s">
        <v>74</v>
      </c>
      <c r="J1437" s="99" t="s">
        <v>1733</v>
      </c>
      <c r="K1437" s="100" t="s">
        <v>1170</v>
      </c>
      <c r="L1437" s="99" t="s">
        <v>8467</v>
      </c>
      <c r="M1437" s="101">
        <v>46009.443749999999</v>
      </c>
      <c r="N1437" s="101">
        <v>46010.468055555553</v>
      </c>
      <c r="O1437" s="100" t="s">
        <v>35</v>
      </c>
      <c r="P1437" s="100" t="s">
        <v>35</v>
      </c>
      <c r="Q1437" s="99" t="s">
        <v>1414</v>
      </c>
      <c r="R1437" s="99" t="s">
        <v>1415</v>
      </c>
      <c r="S1437" s="99" t="s">
        <v>10536</v>
      </c>
      <c r="T1437" s="99" t="s">
        <v>1172</v>
      </c>
      <c r="U1437" s="99">
        <v>32</v>
      </c>
      <c r="V1437" s="100" t="str">
        <f>VLOOKUP(D1437,TIPOLOGIA!A:F,5,0)</f>
        <v>PRINCIPAL</v>
      </c>
      <c r="W1437" s="100" t="str">
        <f>VLOOKUP(D1437,TIPOLOGIA!A:F,6,0)</f>
        <v>TERRESTRE</v>
      </c>
      <c r="X1437" s="99" t="s">
        <v>1336</v>
      </c>
      <c r="Y1437" s="99">
        <v>1</v>
      </c>
      <c r="Z1437" s="102">
        <f>IF(T1437="SOPORTE_TELEFÓNICO",'TARIFAS 2025'!$B$14,IF(V1437="PRINCIPAL",'TARIFAS 2025'!$B$11,IF(V1437="INTERMEDIA",'TARIFAS 2025'!$C$11,IF(V1437="LEJANA",'TARIFAS 2025'!$D$11))))</f>
        <v>31419</v>
      </c>
      <c r="AA1437" s="102">
        <f t="shared" si="23"/>
        <v>31419</v>
      </c>
    </row>
    <row r="1438" spans="1:27" x14ac:dyDescent="0.3">
      <c r="A1438" s="99" t="s">
        <v>89</v>
      </c>
      <c r="B1438" s="100" t="str">
        <f>VLOOKUP(A1438,'CENTROS DE COSTOS'!A:D,2,0)</f>
        <v>0036-0001</v>
      </c>
      <c r="C1438" s="100" t="str">
        <f>VLOOKUP(A1438,'CENTROS DE COSTOS'!A:D,3,0)</f>
        <v>Wompi Costa</v>
      </c>
      <c r="D1438" s="99">
        <v>23660</v>
      </c>
      <c r="E1438" s="99">
        <v>3132620</v>
      </c>
      <c r="F1438" s="99">
        <v>30344</v>
      </c>
      <c r="G1438" s="100" t="s">
        <v>33</v>
      </c>
      <c r="H1438" s="99" t="s">
        <v>276</v>
      </c>
      <c r="I1438" s="99" t="s">
        <v>610</v>
      </c>
      <c r="J1438" s="99" t="s">
        <v>6242</v>
      </c>
      <c r="K1438" s="100" t="s">
        <v>1170</v>
      </c>
      <c r="L1438" s="99" t="s">
        <v>8468</v>
      </c>
      <c r="M1438" s="101">
        <v>46003.527777777781</v>
      </c>
      <c r="N1438" s="101">
        <v>46010.469444444447</v>
      </c>
      <c r="O1438" s="100" t="s">
        <v>35</v>
      </c>
      <c r="P1438" s="100" t="s">
        <v>35</v>
      </c>
      <c r="Q1438" s="99" t="s">
        <v>1414</v>
      </c>
      <c r="R1438" s="99" t="s">
        <v>1415</v>
      </c>
      <c r="S1438" s="99" t="s">
        <v>10537</v>
      </c>
      <c r="T1438" s="99" t="s">
        <v>1416</v>
      </c>
      <c r="U1438" s="99">
        <v>16</v>
      </c>
      <c r="V1438" s="100" t="str">
        <f>VLOOKUP(D1438,TIPOLOGIA!A:F,5,0)</f>
        <v>INTERMEDIA</v>
      </c>
      <c r="W1438" s="100" t="str">
        <f>VLOOKUP(D1438,TIPOLOGIA!A:F,6,0)</f>
        <v>TERRESTRE</v>
      </c>
      <c r="X1438" s="99" t="s">
        <v>2257</v>
      </c>
      <c r="Y1438" s="99">
        <v>1</v>
      </c>
      <c r="Z1438" s="102">
        <f>IF(T1438="SOPORTE_TELEFÓNICO",'TARIFAS 2025'!$B$14,IF(V1438="PRINCIPAL",'TARIFAS 2025'!$B$11,IF(V1438="INTERMEDIA",'TARIFAS 2025'!$C$11,IF(V1438="LEJANA",'TARIFAS 2025'!$D$11))))</f>
        <v>36351</v>
      </c>
      <c r="AA1438" s="102">
        <f t="shared" si="23"/>
        <v>36351</v>
      </c>
    </row>
    <row r="1439" spans="1:27" x14ac:dyDescent="0.3">
      <c r="A1439" s="99" t="s">
        <v>88</v>
      </c>
      <c r="B1439" s="100" t="str">
        <f>VLOOKUP(A1439,'CENTROS DE COSTOS'!A:D,2,0)</f>
        <v>0036-0005</v>
      </c>
      <c r="C1439" s="100" t="str">
        <f>VLOOKUP(A1439,'CENTROS DE COSTOS'!A:D,3,0)</f>
        <v>Wompi Noroccidente</v>
      </c>
      <c r="D1439" s="99">
        <v>5360</v>
      </c>
      <c r="E1439" s="99">
        <v>3132746</v>
      </c>
      <c r="F1439" s="99">
        <v>72229</v>
      </c>
      <c r="G1439" s="100" t="s">
        <v>33</v>
      </c>
      <c r="H1439" s="99" t="s">
        <v>120</v>
      </c>
      <c r="I1439" s="99" t="s">
        <v>190</v>
      </c>
      <c r="J1439" s="99" t="s">
        <v>6727</v>
      </c>
      <c r="K1439" s="100" t="s">
        <v>1170</v>
      </c>
      <c r="L1439" s="99" t="s">
        <v>8469</v>
      </c>
      <c r="M1439" s="101">
        <v>46003.588888888888</v>
      </c>
      <c r="N1439" s="101">
        <v>46010.472222222219</v>
      </c>
      <c r="O1439" s="100" t="s">
        <v>35</v>
      </c>
      <c r="P1439" s="100" t="s">
        <v>35</v>
      </c>
      <c r="Q1439" s="99" t="s">
        <v>1414</v>
      </c>
      <c r="R1439" s="99" t="s">
        <v>1415</v>
      </c>
      <c r="S1439" s="99" t="s">
        <v>10538</v>
      </c>
      <c r="T1439" s="99" t="s">
        <v>9139</v>
      </c>
      <c r="U1439" s="99">
        <v>40</v>
      </c>
      <c r="V1439" s="100" t="str">
        <f>VLOOKUP(D1439,TIPOLOGIA!A:F,5,0)</f>
        <v>PRINCIPAL</v>
      </c>
      <c r="W1439" s="100" t="str">
        <f>VLOOKUP(D1439,TIPOLOGIA!A:F,6,0)</f>
        <v>TERRESTRE</v>
      </c>
      <c r="X1439" s="99" t="s">
        <v>1417</v>
      </c>
      <c r="Y1439" s="99">
        <v>1</v>
      </c>
      <c r="Z1439" s="102">
        <f>IF(T1439="SOPORTE_TELEFÓNICO",'TARIFAS 2025'!$B$14,IF(V1439="PRINCIPAL",'TARIFAS 2025'!$B$11,IF(V1439="INTERMEDIA",'TARIFAS 2025'!$C$11,IF(V1439="LEJANA",'TARIFAS 2025'!$D$11))))</f>
        <v>31419</v>
      </c>
      <c r="AA1439" s="102">
        <f t="shared" si="23"/>
        <v>31419</v>
      </c>
    </row>
    <row r="1440" spans="1:27" x14ac:dyDescent="0.3">
      <c r="A1440" s="99" t="s">
        <v>88</v>
      </c>
      <c r="B1440" s="100" t="str">
        <f>VLOOKUP(A1440,'CENTROS DE COSTOS'!A:D,2,0)</f>
        <v>0036-0005</v>
      </c>
      <c r="C1440" s="100" t="str">
        <f>VLOOKUP(A1440,'CENTROS DE COSTOS'!A:D,3,0)</f>
        <v>Wompi Noroccidente</v>
      </c>
      <c r="D1440" s="99">
        <v>5001</v>
      </c>
      <c r="E1440" s="99">
        <v>3133422</v>
      </c>
      <c r="F1440" s="99">
        <v>19300</v>
      </c>
      <c r="G1440" s="100" t="s">
        <v>33</v>
      </c>
      <c r="H1440" s="99" t="s">
        <v>120</v>
      </c>
      <c r="I1440" s="99" t="s">
        <v>88</v>
      </c>
      <c r="J1440" s="99" t="s">
        <v>6728</v>
      </c>
      <c r="K1440" s="100" t="s">
        <v>1170</v>
      </c>
      <c r="L1440" s="99" t="s">
        <v>8470</v>
      </c>
      <c r="M1440" s="101">
        <v>46003.655555555553</v>
      </c>
      <c r="N1440" s="101">
        <v>46010.472916666673</v>
      </c>
      <c r="O1440" s="100" t="s">
        <v>35</v>
      </c>
      <c r="P1440" s="100" t="s">
        <v>35</v>
      </c>
      <c r="Q1440" s="99" t="s">
        <v>1414</v>
      </c>
      <c r="R1440" s="99" t="s">
        <v>1415</v>
      </c>
      <c r="S1440" s="99" t="s">
        <v>10539</v>
      </c>
      <c r="T1440" s="99" t="s">
        <v>9139</v>
      </c>
      <c r="U1440" s="99">
        <v>40</v>
      </c>
      <c r="V1440" s="100" t="str">
        <f>VLOOKUP(D1440,TIPOLOGIA!A:F,5,0)</f>
        <v>PRINCIPAL</v>
      </c>
      <c r="W1440" s="100" t="str">
        <f>VLOOKUP(D1440,TIPOLOGIA!A:F,6,0)</f>
        <v>TERRESTRE</v>
      </c>
      <c r="X1440" s="99" t="s">
        <v>1417</v>
      </c>
      <c r="Y1440" s="99">
        <v>1</v>
      </c>
      <c r="Z1440" s="102">
        <f>IF(T1440="SOPORTE_TELEFÓNICO",'TARIFAS 2025'!$B$14,IF(V1440="PRINCIPAL",'TARIFAS 2025'!$B$11,IF(V1440="INTERMEDIA",'TARIFAS 2025'!$C$11,IF(V1440="LEJANA",'TARIFAS 2025'!$D$11))))</f>
        <v>31419</v>
      </c>
      <c r="AA1440" s="102">
        <f t="shared" si="23"/>
        <v>31419</v>
      </c>
    </row>
    <row r="1441" spans="1:27" x14ac:dyDescent="0.3">
      <c r="A1441" s="99" t="s">
        <v>88</v>
      </c>
      <c r="B1441" s="100" t="str">
        <f>VLOOKUP(A1441,'CENTROS DE COSTOS'!A:D,2,0)</f>
        <v>0036-0005</v>
      </c>
      <c r="C1441" s="100" t="str">
        <f>VLOOKUP(A1441,'CENTROS DE COSTOS'!A:D,3,0)</f>
        <v>Wompi Noroccidente</v>
      </c>
      <c r="D1441" s="99">
        <v>5001</v>
      </c>
      <c r="E1441" s="99">
        <v>3135340</v>
      </c>
      <c r="F1441" s="99">
        <v>17698</v>
      </c>
      <c r="G1441" s="100" t="s">
        <v>33</v>
      </c>
      <c r="H1441" s="99" t="s">
        <v>120</v>
      </c>
      <c r="I1441" s="99" t="s">
        <v>88</v>
      </c>
      <c r="J1441" s="99" t="s">
        <v>2040</v>
      </c>
      <c r="K1441" s="100" t="s">
        <v>1170</v>
      </c>
      <c r="L1441" s="99" t="s">
        <v>8471</v>
      </c>
      <c r="M1441" s="101">
        <v>46006.333333333343</v>
      </c>
      <c r="N1441" s="101">
        <v>46010.473611111112</v>
      </c>
      <c r="O1441" s="100" t="s">
        <v>35</v>
      </c>
      <c r="P1441" s="100" t="s">
        <v>35</v>
      </c>
      <c r="Q1441" s="99" t="s">
        <v>1414</v>
      </c>
      <c r="R1441" s="99" t="s">
        <v>1415</v>
      </c>
      <c r="S1441" s="99" t="s">
        <v>10540</v>
      </c>
      <c r="T1441" s="99" t="s">
        <v>9139</v>
      </c>
      <c r="U1441" s="99">
        <v>64</v>
      </c>
      <c r="V1441" s="100" t="str">
        <f>VLOOKUP(D1441,TIPOLOGIA!A:F,5,0)</f>
        <v>PRINCIPAL</v>
      </c>
      <c r="W1441" s="100" t="str">
        <f>VLOOKUP(D1441,TIPOLOGIA!A:F,6,0)</f>
        <v>TERRESTRE</v>
      </c>
      <c r="X1441" s="99" t="s">
        <v>1417</v>
      </c>
      <c r="Y1441" s="99">
        <v>1</v>
      </c>
      <c r="Z1441" s="102">
        <f>IF(T1441="SOPORTE_TELEFÓNICO",'TARIFAS 2025'!$B$14,IF(V1441="PRINCIPAL",'TARIFAS 2025'!$B$11,IF(V1441="INTERMEDIA",'TARIFAS 2025'!$C$11,IF(V1441="LEJANA",'TARIFAS 2025'!$D$11))))</f>
        <v>31419</v>
      </c>
      <c r="AA1441" s="102">
        <f t="shared" si="23"/>
        <v>31419</v>
      </c>
    </row>
    <row r="1442" spans="1:27" x14ac:dyDescent="0.3">
      <c r="A1442" s="99" t="s">
        <v>88</v>
      </c>
      <c r="B1442" s="100" t="str">
        <f>VLOOKUP(A1442,'CENTROS DE COSTOS'!A:D,2,0)</f>
        <v>0036-0005</v>
      </c>
      <c r="C1442" s="100" t="str">
        <f>VLOOKUP(A1442,'CENTROS DE COSTOS'!A:D,3,0)</f>
        <v>Wompi Noroccidente</v>
      </c>
      <c r="D1442" s="99">
        <v>5001</v>
      </c>
      <c r="E1442" s="99">
        <v>3144301</v>
      </c>
      <c r="F1442" s="99">
        <v>79165</v>
      </c>
      <c r="G1442" s="100" t="s">
        <v>33</v>
      </c>
      <c r="H1442" s="99" t="s">
        <v>120</v>
      </c>
      <c r="I1442" s="99" t="s">
        <v>88</v>
      </c>
      <c r="J1442" s="99" t="s">
        <v>1788</v>
      </c>
      <c r="K1442" s="100" t="s">
        <v>1170</v>
      </c>
      <c r="L1442" s="99" t="s">
        <v>8472</v>
      </c>
      <c r="M1442" s="101">
        <v>46007.524305555547</v>
      </c>
      <c r="N1442" s="101">
        <v>46010.474305555559</v>
      </c>
      <c r="O1442" s="100" t="s">
        <v>35</v>
      </c>
      <c r="P1442" s="100" t="s">
        <v>35</v>
      </c>
      <c r="Q1442" s="99" t="s">
        <v>1414</v>
      </c>
      <c r="R1442" s="99" t="s">
        <v>1415</v>
      </c>
      <c r="S1442" s="99" t="s">
        <v>10541</v>
      </c>
      <c r="T1442" s="99" t="s">
        <v>9139</v>
      </c>
      <c r="U1442" s="99">
        <v>24</v>
      </c>
      <c r="V1442" s="100" t="str">
        <f>VLOOKUP(D1442,TIPOLOGIA!A:F,5,0)</f>
        <v>PRINCIPAL</v>
      </c>
      <c r="W1442" s="100" t="str">
        <f>VLOOKUP(D1442,TIPOLOGIA!A:F,6,0)</f>
        <v>TERRESTRE</v>
      </c>
      <c r="X1442" s="99" t="s">
        <v>1417</v>
      </c>
      <c r="Y1442" s="99">
        <v>1</v>
      </c>
      <c r="Z1442" s="102">
        <f>IF(T1442="SOPORTE_TELEFÓNICO",'TARIFAS 2025'!$B$14,IF(V1442="PRINCIPAL",'TARIFAS 2025'!$B$11,IF(V1442="INTERMEDIA",'TARIFAS 2025'!$C$11,IF(V1442="LEJANA",'TARIFAS 2025'!$D$11))))</f>
        <v>31419</v>
      </c>
      <c r="AA1442" s="102">
        <f t="shared" si="23"/>
        <v>31419</v>
      </c>
    </row>
    <row r="1443" spans="1:27" x14ac:dyDescent="0.3">
      <c r="A1443" s="99" t="s">
        <v>77</v>
      </c>
      <c r="B1443" s="100" t="str">
        <f>VLOOKUP(A1443,'CENTROS DE COSTOS'!A:D,2,0)</f>
        <v>0036-0003</v>
      </c>
      <c r="C1443" s="100" t="str">
        <f>VLOOKUP(A1443,'CENTROS DE COSTOS'!A:D,3,0)</f>
        <v>Wompi Suroccidente</v>
      </c>
      <c r="D1443" s="99">
        <v>76001</v>
      </c>
      <c r="E1443" s="99">
        <v>3149196</v>
      </c>
      <c r="F1443" s="99">
        <v>10986</v>
      </c>
      <c r="G1443" s="100" t="s">
        <v>33</v>
      </c>
      <c r="H1443" s="99" t="s">
        <v>1101</v>
      </c>
      <c r="I1443" s="99" t="s">
        <v>77</v>
      </c>
      <c r="J1443" s="99" t="s">
        <v>1798</v>
      </c>
      <c r="K1443" s="100" t="s">
        <v>1170</v>
      </c>
      <c r="L1443" s="99" t="s">
        <v>8473</v>
      </c>
      <c r="M1443" s="101">
        <v>46008.512499999997</v>
      </c>
      <c r="N1443" s="101">
        <v>46010.475694444453</v>
      </c>
      <c r="O1443" s="100" t="s">
        <v>35</v>
      </c>
      <c r="P1443" s="100" t="s">
        <v>35</v>
      </c>
      <c r="Q1443" s="99" t="s">
        <v>1414</v>
      </c>
      <c r="R1443" s="99" t="s">
        <v>1415</v>
      </c>
      <c r="S1443" s="99" t="s">
        <v>10542</v>
      </c>
      <c r="T1443" s="99" t="s">
        <v>1172</v>
      </c>
      <c r="U1443" s="99">
        <v>64</v>
      </c>
      <c r="V1443" s="100" t="str">
        <f>VLOOKUP(D1443,TIPOLOGIA!A:F,5,0)</f>
        <v>PRINCIPAL</v>
      </c>
      <c r="W1443" s="100" t="str">
        <f>VLOOKUP(D1443,TIPOLOGIA!A:F,6,0)</f>
        <v>TERRESTRE</v>
      </c>
      <c r="X1443" s="99" t="s">
        <v>1212</v>
      </c>
      <c r="Y1443" s="99">
        <v>1</v>
      </c>
      <c r="Z1443" s="102">
        <f>IF(T1443="SOPORTE_TELEFÓNICO",'TARIFAS 2025'!$B$14,IF(V1443="PRINCIPAL",'TARIFAS 2025'!$B$11,IF(V1443="INTERMEDIA",'TARIFAS 2025'!$C$11,IF(V1443="LEJANA",'TARIFAS 2025'!$D$11))))</f>
        <v>31419</v>
      </c>
      <c r="AA1443" s="102">
        <f t="shared" si="23"/>
        <v>31419</v>
      </c>
    </row>
    <row r="1444" spans="1:27" x14ac:dyDescent="0.3">
      <c r="A1444" s="99" t="s">
        <v>71</v>
      </c>
      <c r="B1444" s="100" t="str">
        <f>VLOOKUP(A1444,'CENTROS DE COSTOS'!A:D,2,0)</f>
        <v>0036-0004</v>
      </c>
      <c r="C1444" s="100" t="str">
        <f>VLOOKUP(A1444,'CENTROS DE COSTOS'!A:D,3,0)</f>
        <v>Wompi Centro</v>
      </c>
      <c r="D1444" s="99">
        <v>25754</v>
      </c>
      <c r="E1444" s="99">
        <v>3154659</v>
      </c>
      <c r="F1444" s="99">
        <v>79576</v>
      </c>
      <c r="G1444" s="100" t="s">
        <v>33</v>
      </c>
      <c r="H1444" s="99" t="s">
        <v>618</v>
      </c>
      <c r="I1444" s="99" t="s">
        <v>698</v>
      </c>
      <c r="J1444" s="99" t="s">
        <v>6729</v>
      </c>
      <c r="K1444" s="100" t="s">
        <v>1170</v>
      </c>
      <c r="L1444" s="99" t="s">
        <v>8474</v>
      </c>
      <c r="M1444" s="101">
        <v>46009.53402777778</v>
      </c>
      <c r="N1444" s="101">
        <v>46010.477083333331</v>
      </c>
      <c r="O1444" s="100" t="s">
        <v>35</v>
      </c>
      <c r="P1444" s="100" t="s">
        <v>35</v>
      </c>
      <c r="Q1444" s="99" t="s">
        <v>1414</v>
      </c>
      <c r="R1444" s="99" t="s">
        <v>1415</v>
      </c>
      <c r="S1444" s="99" t="s">
        <v>10543</v>
      </c>
      <c r="T1444" s="99" t="s">
        <v>1172</v>
      </c>
      <c r="U1444" s="99">
        <v>16</v>
      </c>
      <c r="V1444" s="100" t="str">
        <f>VLOOKUP(D1444,TIPOLOGIA!A:F,5,0)</f>
        <v>PRINCIPAL</v>
      </c>
      <c r="W1444" s="100" t="str">
        <f>VLOOKUP(D1444,TIPOLOGIA!A:F,6,0)</f>
        <v>TERRESTRE</v>
      </c>
      <c r="X1444" s="99" t="s">
        <v>1208</v>
      </c>
      <c r="Y1444" s="99">
        <v>1</v>
      </c>
      <c r="Z1444" s="102">
        <f>IF(T1444="SOPORTE_TELEFÓNICO",'TARIFAS 2025'!$B$14,IF(V1444="PRINCIPAL",'TARIFAS 2025'!$B$11,IF(V1444="INTERMEDIA",'TARIFAS 2025'!$C$11,IF(V1444="LEJANA",'TARIFAS 2025'!$D$11))))</f>
        <v>31419</v>
      </c>
      <c r="AA1444" s="102">
        <f t="shared" si="23"/>
        <v>31419</v>
      </c>
    </row>
    <row r="1445" spans="1:27" x14ac:dyDescent="0.3">
      <c r="A1445" s="99" t="s">
        <v>77</v>
      </c>
      <c r="B1445" s="100" t="str">
        <f>VLOOKUP(A1445,'CENTROS DE COSTOS'!A:D,2,0)</f>
        <v>0036-0003</v>
      </c>
      <c r="C1445" s="100" t="str">
        <f>VLOOKUP(A1445,'CENTROS DE COSTOS'!A:D,3,0)</f>
        <v>Wompi Suroccidente</v>
      </c>
      <c r="D1445" s="99">
        <v>76001</v>
      </c>
      <c r="E1445" s="99">
        <v>3150911</v>
      </c>
      <c r="F1445" s="99">
        <v>70682</v>
      </c>
      <c r="G1445" s="100" t="s">
        <v>33</v>
      </c>
      <c r="H1445" s="99" t="s">
        <v>1101</v>
      </c>
      <c r="I1445" s="99" t="s">
        <v>77</v>
      </c>
      <c r="J1445" s="99" t="s">
        <v>3778</v>
      </c>
      <c r="K1445" s="100" t="s">
        <v>1170</v>
      </c>
      <c r="L1445" s="99" t="s">
        <v>8475</v>
      </c>
      <c r="M1445" s="101">
        <v>46008.656944444447</v>
      </c>
      <c r="N1445" s="101">
        <v>46010.479861111111</v>
      </c>
      <c r="O1445" s="100" t="s">
        <v>35</v>
      </c>
      <c r="P1445" s="100" t="s">
        <v>35</v>
      </c>
      <c r="Q1445" s="99" t="s">
        <v>1414</v>
      </c>
      <c r="R1445" s="99" t="s">
        <v>1415</v>
      </c>
      <c r="S1445" s="99" t="s">
        <v>10544</v>
      </c>
      <c r="T1445" s="99" t="s">
        <v>1172</v>
      </c>
      <c r="U1445" s="99">
        <v>64</v>
      </c>
      <c r="V1445" s="100" t="str">
        <f>VLOOKUP(D1445,TIPOLOGIA!A:F,5,0)</f>
        <v>PRINCIPAL</v>
      </c>
      <c r="W1445" s="100" t="str">
        <f>VLOOKUP(D1445,TIPOLOGIA!A:F,6,0)</f>
        <v>TERRESTRE</v>
      </c>
      <c r="X1445" s="99" t="s">
        <v>1260</v>
      </c>
      <c r="Y1445" s="99">
        <v>1</v>
      </c>
      <c r="Z1445" s="102">
        <f>IF(T1445="SOPORTE_TELEFÓNICO",'TARIFAS 2025'!$B$14,IF(V1445="PRINCIPAL",'TARIFAS 2025'!$B$11,IF(V1445="INTERMEDIA",'TARIFAS 2025'!$C$11,IF(V1445="LEJANA",'TARIFAS 2025'!$D$11))))</f>
        <v>31419</v>
      </c>
      <c r="AA1445" s="102">
        <f t="shared" si="23"/>
        <v>31419</v>
      </c>
    </row>
    <row r="1446" spans="1:27" x14ac:dyDescent="0.3">
      <c r="A1446" s="99" t="s">
        <v>88</v>
      </c>
      <c r="B1446" s="100" t="str">
        <f>VLOOKUP(A1446,'CENTROS DE COSTOS'!A:D,2,0)</f>
        <v>0036-0005</v>
      </c>
      <c r="C1446" s="100" t="str">
        <f>VLOOKUP(A1446,'CENTROS DE COSTOS'!A:D,3,0)</f>
        <v>Wompi Noroccidente</v>
      </c>
      <c r="D1446" s="99">
        <v>5088</v>
      </c>
      <c r="E1446" s="99">
        <v>3125629</v>
      </c>
      <c r="F1446" s="99">
        <v>48749</v>
      </c>
      <c r="G1446" s="100" t="s">
        <v>33</v>
      </c>
      <c r="H1446" s="99" t="s">
        <v>120</v>
      </c>
      <c r="I1446" s="99" t="s">
        <v>155</v>
      </c>
      <c r="J1446" s="99" t="s">
        <v>1742</v>
      </c>
      <c r="K1446" s="100" t="s">
        <v>1170</v>
      </c>
      <c r="L1446" s="99" t="s">
        <v>8476</v>
      </c>
      <c r="M1446" s="101">
        <v>46002.381249999999</v>
      </c>
      <c r="N1446" s="101">
        <v>46010.481944444437</v>
      </c>
      <c r="O1446" s="100" t="s">
        <v>35</v>
      </c>
      <c r="P1446" s="100" t="s">
        <v>35</v>
      </c>
      <c r="Q1446" s="99" t="s">
        <v>1414</v>
      </c>
      <c r="R1446" s="99" t="s">
        <v>1415</v>
      </c>
      <c r="S1446" s="99" t="s">
        <v>10545</v>
      </c>
      <c r="T1446" s="99" t="s">
        <v>9139</v>
      </c>
      <c r="U1446" s="99">
        <v>64</v>
      </c>
      <c r="V1446" s="100" t="str">
        <f>VLOOKUP(D1446,TIPOLOGIA!A:F,5,0)</f>
        <v>PRINCIPAL</v>
      </c>
      <c r="W1446" s="100" t="str">
        <f>VLOOKUP(D1446,TIPOLOGIA!A:F,6,0)</f>
        <v>TERRESTRE</v>
      </c>
      <c r="X1446" s="99" t="s">
        <v>1417</v>
      </c>
      <c r="Y1446" s="99">
        <v>1</v>
      </c>
      <c r="Z1446" s="102">
        <f>IF(T1446="SOPORTE_TELEFÓNICO",'TARIFAS 2025'!$B$14,IF(V1446="PRINCIPAL",'TARIFAS 2025'!$B$11,IF(V1446="INTERMEDIA",'TARIFAS 2025'!$C$11,IF(V1446="LEJANA",'TARIFAS 2025'!$D$11))))</f>
        <v>31419</v>
      </c>
      <c r="AA1446" s="102">
        <f t="shared" si="23"/>
        <v>31419</v>
      </c>
    </row>
    <row r="1447" spans="1:27" x14ac:dyDescent="0.3">
      <c r="A1447" s="99" t="s">
        <v>88</v>
      </c>
      <c r="B1447" s="100" t="str">
        <f>VLOOKUP(A1447,'CENTROS DE COSTOS'!A:D,2,0)</f>
        <v>0036-0005</v>
      </c>
      <c r="C1447" s="100" t="str">
        <f>VLOOKUP(A1447,'CENTROS DE COSTOS'!A:D,3,0)</f>
        <v>Wompi Noroccidente</v>
      </c>
      <c r="D1447" s="99">
        <v>5001</v>
      </c>
      <c r="E1447" s="99">
        <v>3126046</v>
      </c>
      <c r="F1447" s="99">
        <v>77428</v>
      </c>
      <c r="G1447" s="100" t="s">
        <v>33</v>
      </c>
      <c r="H1447" s="99" t="s">
        <v>120</v>
      </c>
      <c r="I1447" s="99" t="s">
        <v>88</v>
      </c>
      <c r="J1447" s="99" t="s">
        <v>3473</v>
      </c>
      <c r="K1447" s="100" t="s">
        <v>1170</v>
      </c>
      <c r="L1447" s="99" t="s">
        <v>8477</v>
      </c>
      <c r="M1447" s="101">
        <v>46002.401388888888</v>
      </c>
      <c r="N1447" s="101">
        <v>46010.482638888891</v>
      </c>
      <c r="O1447" s="100" t="s">
        <v>35</v>
      </c>
      <c r="P1447" s="100" t="s">
        <v>35</v>
      </c>
      <c r="Q1447" s="99" t="s">
        <v>1414</v>
      </c>
      <c r="R1447" s="99" t="s">
        <v>1415</v>
      </c>
      <c r="S1447" s="99" t="s">
        <v>10546</v>
      </c>
      <c r="T1447" s="99" t="s">
        <v>9139</v>
      </c>
      <c r="U1447" s="99">
        <v>64</v>
      </c>
      <c r="V1447" s="100" t="str">
        <f>VLOOKUP(D1447,TIPOLOGIA!A:F,5,0)</f>
        <v>PRINCIPAL</v>
      </c>
      <c r="W1447" s="100" t="str">
        <f>VLOOKUP(D1447,TIPOLOGIA!A:F,6,0)</f>
        <v>TERRESTRE</v>
      </c>
      <c r="X1447" s="99" t="s">
        <v>1417</v>
      </c>
      <c r="Y1447" s="99">
        <v>1</v>
      </c>
      <c r="Z1447" s="102">
        <f>IF(T1447="SOPORTE_TELEFÓNICO",'TARIFAS 2025'!$B$14,IF(V1447="PRINCIPAL",'TARIFAS 2025'!$B$11,IF(V1447="INTERMEDIA",'TARIFAS 2025'!$C$11,IF(V1447="LEJANA",'TARIFAS 2025'!$D$11))))</f>
        <v>31419</v>
      </c>
      <c r="AA1447" s="102">
        <f t="shared" si="23"/>
        <v>31419</v>
      </c>
    </row>
    <row r="1448" spans="1:27" x14ac:dyDescent="0.3">
      <c r="A1448" s="99" t="s">
        <v>71</v>
      </c>
      <c r="B1448" s="100" t="str">
        <f>VLOOKUP(A1448,'CENTROS DE COSTOS'!A:D,2,0)</f>
        <v>0036-0004</v>
      </c>
      <c r="C1448" s="100" t="str">
        <f>VLOOKUP(A1448,'CENTROS DE COSTOS'!A:D,3,0)</f>
        <v>Wompi Centro</v>
      </c>
      <c r="D1448" s="99">
        <v>25736</v>
      </c>
      <c r="E1448" s="99">
        <v>3129888</v>
      </c>
      <c r="F1448" s="99">
        <v>74469</v>
      </c>
      <c r="G1448" s="100" t="s">
        <v>33</v>
      </c>
      <c r="H1448" s="99" t="s">
        <v>618</v>
      </c>
      <c r="I1448" s="99" t="s">
        <v>694</v>
      </c>
      <c r="J1448" s="99" t="s">
        <v>6730</v>
      </c>
      <c r="K1448" s="100" t="s">
        <v>1170</v>
      </c>
      <c r="L1448" s="99" t="s">
        <v>8478</v>
      </c>
      <c r="M1448" s="101">
        <v>46003.334027777782</v>
      </c>
      <c r="N1448" s="101">
        <v>46010.489583333343</v>
      </c>
      <c r="O1448" s="100" t="s">
        <v>35</v>
      </c>
      <c r="P1448" s="100" t="s">
        <v>35</v>
      </c>
      <c r="Q1448" s="99" t="s">
        <v>1414</v>
      </c>
      <c r="R1448" s="99" t="s">
        <v>1415</v>
      </c>
      <c r="S1448" s="99" t="s">
        <v>10547</v>
      </c>
      <c r="T1448" s="99" t="s">
        <v>1416</v>
      </c>
      <c r="U1448" s="99">
        <v>24</v>
      </c>
      <c r="V1448" s="100" t="str">
        <f>VLOOKUP(D1448,TIPOLOGIA!A:F,5,0)</f>
        <v>INTERMEDIA</v>
      </c>
      <c r="W1448" s="100" t="str">
        <f>VLOOKUP(D1448,TIPOLOGIA!A:F,6,0)</f>
        <v>TERRESTRE</v>
      </c>
      <c r="X1448" s="99" t="s">
        <v>11196</v>
      </c>
      <c r="Y1448" s="99">
        <v>1</v>
      </c>
      <c r="Z1448" s="102">
        <f>IF(T1448="SOPORTE_TELEFÓNICO",'TARIFAS 2025'!$B$14,IF(V1448="PRINCIPAL",'TARIFAS 2025'!$B$11,IF(V1448="INTERMEDIA",'TARIFAS 2025'!$C$11,IF(V1448="LEJANA",'TARIFAS 2025'!$D$11))))</f>
        <v>36351</v>
      </c>
      <c r="AA1448" s="102">
        <f t="shared" si="23"/>
        <v>36351</v>
      </c>
    </row>
    <row r="1449" spans="1:27" x14ac:dyDescent="0.3">
      <c r="A1449" s="99" t="s">
        <v>92</v>
      </c>
      <c r="B1449" s="100" t="str">
        <f>VLOOKUP(A1449,'CENTROS DE COSTOS'!A:D,2,0)</f>
        <v>0036-0002</v>
      </c>
      <c r="C1449" s="100" t="str">
        <f>VLOOKUP(A1449,'CENTROS DE COSTOS'!A:D,3,0)</f>
        <v>Wompi Eje Cafetero</v>
      </c>
      <c r="D1449" s="99">
        <v>66001</v>
      </c>
      <c r="E1449" s="99">
        <v>3157502</v>
      </c>
      <c r="F1449" s="99">
        <v>80958</v>
      </c>
      <c r="G1449" s="100" t="s">
        <v>33</v>
      </c>
      <c r="H1449" s="99" t="s">
        <v>458</v>
      </c>
      <c r="I1449" s="99" t="s">
        <v>92</v>
      </c>
      <c r="J1449" s="99" t="s">
        <v>2133</v>
      </c>
      <c r="K1449" s="100" t="s">
        <v>1170</v>
      </c>
      <c r="L1449" s="99" t="s">
        <v>8479</v>
      </c>
      <c r="M1449" s="101">
        <v>46010.345138888893</v>
      </c>
      <c r="N1449" s="101">
        <v>46010.489583333343</v>
      </c>
      <c r="O1449" s="100" t="s">
        <v>35</v>
      </c>
      <c r="P1449" s="100" t="s">
        <v>35</v>
      </c>
      <c r="Q1449" s="99" t="s">
        <v>1414</v>
      </c>
      <c r="R1449" s="99" t="s">
        <v>1415</v>
      </c>
      <c r="S1449" s="99" t="s">
        <v>10548</v>
      </c>
      <c r="T1449" s="99" t="s">
        <v>1172</v>
      </c>
      <c r="U1449" s="99">
        <v>64</v>
      </c>
      <c r="V1449" s="100" t="str">
        <f>VLOOKUP(D1449,TIPOLOGIA!A:F,5,0)</f>
        <v>PRINCIPAL</v>
      </c>
      <c r="W1449" s="100" t="str">
        <f>VLOOKUP(D1449,TIPOLOGIA!A:F,6,0)</f>
        <v>TERRESTRE</v>
      </c>
      <c r="X1449" s="99" t="s">
        <v>1224</v>
      </c>
      <c r="Y1449" s="99">
        <v>1</v>
      </c>
      <c r="Z1449" s="102">
        <f>IF(T1449="SOPORTE_TELEFÓNICO",'TARIFAS 2025'!$B$14,IF(V1449="PRINCIPAL",'TARIFAS 2025'!$B$11,IF(V1449="INTERMEDIA",'TARIFAS 2025'!$C$11,IF(V1449="LEJANA",'TARIFAS 2025'!$D$11))))</f>
        <v>31419</v>
      </c>
      <c r="AA1449" s="102">
        <f t="shared" si="23"/>
        <v>31419</v>
      </c>
    </row>
    <row r="1450" spans="1:27" x14ac:dyDescent="0.3">
      <c r="A1450" s="99" t="s">
        <v>80</v>
      </c>
      <c r="B1450" s="100" t="str">
        <f>VLOOKUP(A1450,'CENTROS DE COSTOS'!A:D,2,0)</f>
        <v>0036-0001</v>
      </c>
      <c r="C1450" s="100" t="str">
        <f>VLOOKUP(A1450,'CENTROS DE COSTOS'!A:D,3,0)</f>
        <v>Wompi Costa</v>
      </c>
      <c r="D1450" s="99">
        <v>13001</v>
      </c>
      <c r="E1450" s="99">
        <v>3157823</v>
      </c>
      <c r="F1450" s="99">
        <v>30204</v>
      </c>
      <c r="G1450" s="100" t="s">
        <v>33</v>
      </c>
      <c r="H1450" s="99" t="s">
        <v>275</v>
      </c>
      <c r="I1450" s="99" t="s">
        <v>80</v>
      </c>
      <c r="J1450" s="99" t="s">
        <v>2006</v>
      </c>
      <c r="K1450" s="100" t="s">
        <v>1170</v>
      </c>
      <c r="L1450" s="99" t="s">
        <v>8480</v>
      </c>
      <c r="M1450" s="101">
        <v>46010.379861111112</v>
      </c>
      <c r="N1450" s="101">
        <v>46010.490972222222</v>
      </c>
      <c r="O1450" s="100" t="s">
        <v>35</v>
      </c>
      <c r="P1450" s="100" t="s">
        <v>35</v>
      </c>
      <c r="Q1450" s="99" t="s">
        <v>1414</v>
      </c>
      <c r="R1450" s="99" t="s">
        <v>1415</v>
      </c>
      <c r="S1450" s="99" t="s">
        <v>10549</v>
      </c>
      <c r="T1450" s="99" t="s">
        <v>1172</v>
      </c>
      <c r="U1450" s="99">
        <v>24</v>
      </c>
      <c r="V1450" s="100" t="str">
        <f>VLOOKUP(D1450,TIPOLOGIA!A:F,5,0)</f>
        <v>PRINCIPAL</v>
      </c>
      <c r="W1450" s="100" t="str">
        <f>VLOOKUP(D1450,TIPOLOGIA!A:F,6,0)</f>
        <v>TERRESTRE</v>
      </c>
      <c r="X1450" s="99" t="s">
        <v>1855</v>
      </c>
      <c r="Y1450" s="99">
        <v>1</v>
      </c>
      <c r="Z1450" s="102">
        <f>IF(T1450="SOPORTE_TELEFÓNICO",'TARIFAS 2025'!$B$14,IF(V1450="PRINCIPAL",'TARIFAS 2025'!$B$11,IF(V1450="INTERMEDIA",'TARIFAS 2025'!$C$11,IF(V1450="LEJANA",'TARIFAS 2025'!$D$11))))</f>
        <v>31419</v>
      </c>
      <c r="AA1450" s="102">
        <f t="shared" si="23"/>
        <v>31419</v>
      </c>
    </row>
    <row r="1451" spans="1:27" x14ac:dyDescent="0.3">
      <c r="A1451" s="99" t="s">
        <v>88</v>
      </c>
      <c r="B1451" s="100" t="str">
        <f>VLOOKUP(A1451,'CENTROS DE COSTOS'!A:D,2,0)</f>
        <v>0036-0005</v>
      </c>
      <c r="C1451" s="100" t="str">
        <f>VLOOKUP(A1451,'CENTROS DE COSTOS'!A:D,3,0)</f>
        <v>Wompi Noroccidente</v>
      </c>
      <c r="D1451" s="99">
        <v>5440</v>
      </c>
      <c r="E1451" s="99">
        <v>3132790</v>
      </c>
      <c r="F1451" s="99">
        <v>34274</v>
      </c>
      <c r="G1451" s="100" t="s">
        <v>33</v>
      </c>
      <c r="H1451" s="99" t="s">
        <v>120</v>
      </c>
      <c r="I1451" s="99" t="s">
        <v>198</v>
      </c>
      <c r="J1451" s="99" t="s">
        <v>1933</v>
      </c>
      <c r="K1451" s="100" t="s">
        <v>1170</v>
      </c>
      <c r="L1451" s="99" t="s">
        <v>8481</v>
      </c>
      <c r="M1451" s="101">
        <v>46003.6</v>
      </c>
      <c r="N1451" s="101">
        <v>46010.490972222222</v>
      </c>
      <c r="O1451" s="100" t="s">
        <v>35</v>
      </c>
      <c r="P1451" s="100" t="s">
        <v>35</v>
      </c>
      <c r="Q1451" s="99" t="s">
        <v>1414</v>
      </c>
      <c r="R1451" s="99" t="s">
        <v>1415</v>
      </c>
      <c r="S1451" s="99" t="s">
        <v>10550</v>
      </c>
      <c r="T1451" s="99" t="s">
        <v>1416</v>
      </c>
      <c r="U1451" s="99">
        <v>24</v>
      </c>
      <c r="V1451" s="100" t="str">
        <f>VLOOKUP(D1451,TIPOLOGIA!A:F,5,0)</f>
        <v>INTERMEDIA</v>
      </c>
      <c r="W1451" s="100" t="str">
        <f>VLOOKUP(D1451,TIPOLOGIA!A:F,6,0)</f>
        <v>TERRESTRE</v>
      </c>
      <c r="X1451" s="99" t="s">
        <v>2254</v>
      </c>
      <c r="Y1451" s="99">
        <v>1</v>
      </c>
      <c r="Z1451" s="102">
        <f>IF(T1451="SOPORTE_TELEFÓNICO",'TARIFAS 2025'!$B$14,IF(V1451="PRINCIPAL",'TARIFAS 2025'!$B$11,IF(V1451="INTERMEDIA",'TARIFAS 2025'!$C$11,IF(V1451="LEJANA",'TARIFAS 2025'!$D$11))))</f>
        <v>36351</v>
      </c>
      <c r="AA1451" s="102">
        <f t="shared" si="23"/>
        <v>36351</v>
      </c>
    </row>
    <row r="1452" spans="1:27" x14ac:dyDescent="0.3">
      <c r="A1452" s="99" t="s">
        <v>91</v>
      </c>
      <c r="B1452" s="100" t="str">
        <f>VLOOKUP(A1452,'CENTROS DE COSTOS'!A:D,2,0)</f>
        <v>0036-0003</v>
      </c>
      <c r="C1452" s="100" t="str">
        <f>VLOOKUP(A1452,'CENTROS DE COSTOS'!A:D,3,0)</f>
        <v>Wompi Suroccidente</v>
      </c>
      <c r="D1452" s="99">
        <v>52001</v>
      </c>
      <c r="E1452" s="99">
        <v>3156808</v>
      </c>
      <c r="F1452" s="99">
        <v>28433</v>
      </c>
      <c r="G1452" s="100" t="s">
        <v>33</v>
      </c>
      <c r="H1452" s="99" t="s">
        <v>133</v>
      </c>
      <c r="I1452" s="99" t="s">
        <v>91</v>
      </c>
      <c r="J1452" s="99" t="s">
        <v>1440</v>
      </c>
      <c r="K1452" s="100" t="s">
        <v>1170</v>
      </c>
      <c r="L1452" s="99" t="s">
        <v>8482</v>
      </c>
      <c r="M1452" s="101">
        <v>46010.333333333343</v>
      </c>
      <c r="N1452" s="101">
        <v>46010.493055555547</v>
      </c>
      <c r="O1452" s="100" t="s">
        <v>35</v>
      </c>
      <c r="P1452" s="100" t="s">
        <v>35</v>
      </c>
      <c r="Q1452" s="99" t="s">
        <v>1414</v>
      </c>
      <c r="R1452" s="99" t="s">
        <v>1415</v>
      </c>
      <c r="S1452" s="99" t="s">
        <v>10551</v>
      </c>
      <c r="T1452" s="99" t="s">
        <v>1172</v>
      </c>
      <c r="U1452" s="99">
        <v>64</v>
      </c>
      <c r="V1452" s="100" t="str">
        <f>VLOOKUP(D1452,TIPOLOGIA!A:F,5,0)</f>
        <v>PRINCIPAL</v>
      </c>
      <c r="W1452" s="100" t="str">
        <f>VLOOKUP(D1452,TIPOLOGIA!A:F,6,0)</f>
        <v>TERRESTRE</v>
      </c>
      <c r="X1452" s="99" t="s">
        <v>1206</v>
      </c>
      <c r="Y1452" s="99">
        <v>1</v>
      </c>
      <c r="Z1452" s="102">
        <f>IF(T1452="SOPORTE_TELEFÓNICO",'TARIFAS 2025'!$B$14,IF(V1452="PRINCIPAL",'TARIFAS 2025'!$B$11,IF(V1452="INTERMEDIA",'TARIFAS 2025'!$C$11,IF(V1452="LEJANA",'TARIFAS 2025'!$D$11))))</f>
        <v>31419</v>
      </c>
      <c r="AA1452" s="102">
        <f t="shared" si="23"/>
        <v>31419</v>
      </c>
    </row>
    <row r="1453" spans="1:27" x14ac:dyDescent="0.3">
      <c r="A1453" s="99" t="s">
        <v>98</v>
      </c>
      <c r="B1453" s="100" t="str">
        <f>VLOOKUP(A1453,'CENTROS DE COSTOS'!A:D,2,0)</f>
        <v>0036-0006</v>
      </c>
      <c r="C1453" s="100" t="str">
        <f>VLOOKUP(A1453,'CENTROS DE COSTOS'!A:D,3,0)</f>
        <v>Wompi Oriente</v>
      </c>
      <c r="D1453" s="99">
        <v>50001</v>
      </c>
      <c r="E1453" s="99">
        <v>3153981</v>
      </c>
      <c r="F1453" s="99">
        <v>75518</v>
      </c>
      <c r="G1453" s="100" t="s">
        <v>33</v>
      </c>
      <c r="H1453" s="99" t="s">
        <v>814</v>
      </c>
      <c r="I1453" s="99" t="s">
        <v>98</v>
      </c>
      <c r="J1453" s="99" t="s">
        <v>2067</v>
      </c>
      <c r="K1453" s="100" t="s">
        <v>1170</v>
      </c>
      <c r="L1453" s="99" t="s">
        <v>8483</v>
      </c>
      <c r="M1453" s="101">
        <v>46009.457638888889</v>
      </c>
      <c r="N1453" s="101">
        <v>46010.495833333327</v>
      </c>
      <c r="O1453" s="100" t="s">
        <v>35</v>
      </c>
      <c r="P1453" s="100" t="s">
        <v>35</v>
      </c>
      <c r="Q1453" s="99" t="s">
        <v>1414</v>
      </c>
      <c r="R1453" s="99" t="s">
        <v>1415</v>
      </c>
      <c r="S1453" s="99" t="s">
        <v>10552</v>
      </c>
      <c r="T1453" s="99" t="s">
        <v>1172</v>
      </c>
      <c r="U1453" s="99">
        <v>16</v>
      </c>
      <c r="V1453" s="100" t="str">
        <f>VLOOKUP(D1453,TIPOLOGIA!A:F,5,0)</f>
        <v>PRINCIPAL</v>
      </c>
      <c r="W1453" s="100" t="str">
        <f>VLOOKUP(D1453,TIPOLOGIA!A:F,6,0)</f>
        <v>TERRESTRE</v>
      </c>
      <c r="X1453" s="99" t="s">
        <v>1461</v>
      </c>
      <c r="Y1453" s="99">
        <v>1</v>
      </c>
      <c r="Z1453" s="102">
        <f>IF(T1453="SOPORTE_TELEFÓNICO",'TARIFAS 2025'!$B$14,IF(V1453="PRINCIPAL",'TARIFAS 2025'!$B$11,IF(V1453="INTERMEDIA",'TARIFAS 2025'!$C$11,IF(V1453="LEJANA",'TARIFAS 2025'!$D$11))))</f>
        <v>31419</v>
      </c>
      <c r="AA1453" s="102">
        <f t="shared" si="23"/>
        <v>31419</v>
      </c>
    </row>
    <row r="1454" spans="1:27" x14ac:dyDescent="0.3">
      <c r="A1454" s="99" t="s">
        <v>96</v>
      </c>
      <c r="B1454" s="100" t="str">
        <f>VLOOKUP(A1454,'CENTROS DE COSTOS'!A:D,2,0)</f>
        <v>0036-0007</v>
      </c>
      <c r="C1454" s="100" t="str">
        <f>VLOOKUP(A1454,'CENTROS DE COSTOS'!A:D,3,0)</f>
        <v>Wompi Santander</v>
      </c>
      <c r="D1454" s="99">
        <v>15681</v>
      </c>
      <c r="E1454" s="99">
        <v>3046388</v>
      </c>
      <c r="F1454" s="99">
        <v>22465</v>
      </c>
      <c r="G1454" s="100" t="s">
        <v>33</v>
      </c>
      <c r="H1454" s="99" t="s">
        <v>322</v>
      </c>
      <c r="I1454" s="99" t="s">
        <v>402</v>
      </c>
      <c r="J1454" s="99" t="s">
        <v>6731</v>
      </c>
      <c r="K1454" s="100" t="s">
        <v>1170</v>
      </c>
      <c r="L1454" s="99" t="s">
        <v>8484</v>
      </c>
      <c r="M1454" s="101">
        <v>45982.524305555547</v>
      </c>
      <c r="N1454" s="101">
        <v>46010.497916666667</v>
      </c>
      <c r="O1454" s="100" t="s">
        <v>35</v>
      </c>
      <c r="P1454" s="100" t="s">
        <v>35</v>
      </c>
      <c r="Q1454" s="99" t="s">
        <v>1414</v>
      </c>
      <c r="R1454" s="99" t="s">
        <v>1415</v>
      </c>
      <c r="S1454" s="99" t="s">
        <v>10553</v>
      </c>
      <c r="T1454" s="99" t="s">
        <v>1416</v>
      </c>
      <c r="U1454" s="99">
        <v>56</v>
      </c>
      <c r="V1454" s="100" t="str">
        <f>VLOOKUP(D1454,TIPOLOGIA!A:F,5,0)</f>
        <v>LEJANA</v>
      </c>
      <c r="W1454" s="100" t="str">
        <f>VLOOKUP(D1454,TIPOLOGIA!A:F,6,0)</f>
        <v>TERRESTRE</v>
      </c>
      <c r="X1454" s="99" t="s">
        <v>1447</v>
      </c>
      <c r="Y1454" s="99">
        <v>1</v>
      </c>
      <c r="Z1454" s="102">
        <f>IF(T1454="SOPORTE_TELEFÓNICO",'TARIFAS 2025'!$B$14,IF(V1454="PRINCIPAL",'TARIFAS 2025'!$B$11,IF(V1454="INTERMEDIA",'TARIFAS 2025'!$C$11,IF(V1454="LEJANA",'TARIFAS 2025'!$D$11))))</f>
        <v>40250</v>
      </c>
      <c r="AA1454" s="102">
        <f t="shared" si="23"/>
        <v>40250</v>
      </c>
    </row>
    <row r="1455" spans="1:27" x14ac:dyDescent="0.3">
      <c r="A1455" s="99" t="s">
        <v>91</v>
      </c>
      <c r="B1455" s="100" t="str">
        <f>VLOOKUP(A1455,'CENTROS DE COSTOS'!A:D,2,0)</f>
        <v>0036-0003</v>
      </c>
      <c r="C1455" s="100" t="str">
        <f>VLOOKUP(A1455,'CENTROS DE COSTOS'!A:D,3,0)</f>
        <v>Wompi Suroccidente</v>
      </c>
      <c r="D1455" s="99">
        <v>52079</v>
      </c>
      <c r="E1455" s="99">
        <v>3114616</v>
      </c>
      <c r="F1455" s="99">
        <v>29701</v>
      </c>
      <c r="G1455" s="100" t="s">
        <v>33</v>
      </c>
      <c r="H1455" s="99" t="s">
        <v>133</v>
      </c>
      <c r="I1455" s="99" t="s">
        <v>844</v>
      </c>
      <c r="J1455" s="99" t="s">
        <v>6732</v>
      </c>
      <c r="K1455" s="100" t="s">
        <v>1170</v>
      </c>
      <c r="L1455" s="99" t="s">
        <v>8485</v>
      </c>
      <c r="M1455" s="101">
        <v>46000.425694444442</v>
      </c>
      <c r="N1455" s="101">
        <v>46010.499305555553</v>
      </c>
      <c r="O1455" s="100" t="s">
        <v>35</v>
      </c>
      <c r="P1455" s="100" t="s">
        <v>35</v>
      </c>
      <c r="Q1455" s="99" t="s">
        <v>1414</v>
      </c>
      <c r="R1455" s="99" t="s">
        <v>1415</v>
      </c>
      <c r="S1455" s="99" t="s">
        <v>10554</v>
      </c>
      <c r="T1455" s="99" t="s">
        <v>1416</v>
      </c>
      <c r="U1455" s="99">
        <v>24</v>
      </c>
      <c r="V1455" s="100" t="str">
        <f>VLOOKUP(D1455,TIPOLOGIA!A:F,5,0)</f>
        <v>LEJANA</v>
      </c>
      <c r="W1455" s="100" t="str">
        <f>VLOOKUP(D1455,TIPOLOGIA!A:F,6,0)</f>
        <v>TERRESTRE</v>
      </c>
      <c r="X1455" s="99" t="s">
        <v>1532</v>
      </c>
      <c r="Y1455" s="99">
        <v>1</v>
      </c>
      <c r="Z1455" s="102">
        <f>IF(T1455="SOPORTE_TELEFÓNICO",'TARIFAS 2025'!$B$14,IF(V1455="PRINCIPAL",'TARIFAS 2025'!$B$11,IF(V1455="INTERMEDIA",'TARIFAS 2025'!$C$11,IF(V1455="LEJANA",'TARIFAS 2025'!$D$11))))</f>
        <v>40250</v>
      </c>
      <c r="AA1455" s="102">
        <f t="shared" si="23"/>
        <v>40250</v>
      </c>
    </row>
    <row r="1456" spans="1:27" x14ac:dyDescent="0.3">
      <c r="A1456" s="99" t="s">
        <v>71</v>
      </c>
      <c r="B1456" s="100" t="str">
        <f>VLOOKUP(A1456,'CENTROS DE COSTOS'!A:D,2,0)</f>
        <v>0036-0004</v>
      </c>
      <c r="C1456" s="100" t="str">
        <f>VLOOKUP(A1456,'CENTROS DE COSTOS'!A:D,3,0)</f>
        <v>Wompi Centro</v>
      </c>
      <c r="D1456" s="99">
        <v>25295</v>
      </c>
      <c r="E1456" s="99">
        <v>3110346</v>
      </c>
      <c r="F1456" s="99">
        <v>60563</v>
      </c>
      <c r="G1456" s="100" t="s">
        <v>33</v>
      </c>
      <c r="H1456" s="99" t="s">
        <v>618</v>
      </c>
      <c r="I1456" s="99" t="s">
        <v>654</v>
      </c>
      <c r="J1456" s="99" t="s">
        <v>6733</v>
      </c>
      <c r="K1456" s="100" t="s">
        <v>1170</v>
      </c>
      <c r="L1456" s="99" t="s">
        <v>8486</v>
      </c>
      <c r="M1456" s="101">
        <v>46000.333333333343</v>
      </c>
      <c r="N1456" s="101">
        <v>46010.499305555553</v>
      </c>
      <c r="O1456" s="100" t="s">
        <v>35</v>
      </c>
      <c r="P1456" s="100" t="s">
        <v>35</v>
      </c>
      <c r="Q1456" s="99" t="s">
        <v>1414</v>
      </c>
      <c r="R1456" s="99" t="s">
        <v>1415</v>
      </c>
      <c r="S1456" s="99" t="s">
        <v>10555</v>
      </c>
      <c r="T1456" s="99" t="s">
        <v>1416</v>
      </c>
      <c r="U1456" s="99">
        <v>48</v>
      </c>
      <c r="V1456" s="100" t="str">
        <f>VLOOKUP(D1456,TIPOLOGIA!A:F,5,0)</f>
        <v>INTERMEDIA</v>
      </c>
      <c r="W1456" s="100" t="str">
        <f>VLOOKUP(D1456,TIPOLOGIA!A:F,6,0)</f>
        <v>TERRESTRE</v>
      </c>
      <c r="X1456" s="99" t="s">
        <v>2257</v>
      </c>
      <c r="Y1456" s="99">
        <v>1</v>
      </c>
      <c r="Z1456" s="102">
        <f>IF(T1456="SOPORTE_TELEFÓNICO",'TARIFAS 2025'!$B$14,IF(V1456="PRINCIPAL",'TARIFAS 2025'!$B$11,IF(V1456="INTERMEDIA",'TARIFAS 2025'!$C$11,IF(V1456="LEJANA",'TARIFAS 2025'!$D$11))))</f>
        <v>36351</v>
      </c>
      <c r="AA1456" s="102">
        <f t="shared" si="23"/>
        <v>36351</v>
      </c>
    </row>
    <row r="1457" spans="1:27" x14ac:dyDescent="0.3">
      <c r="A1457" s="99" t="s">
        <v>91</v>
      </c>
      <c r="B1457" s="100" t="str">
        <f>VLOOKUP(A1457,'CENTROS DE COSTOS'!A:D,2,0)</f>
        <v>0036-0003</v>
      </c>
      <c r="C1457" s="100" t="str">
        <f>VLOOKUP(A1457,'CENTROS DE COSTOS'!A:D,3,0)</f>
        <v>Wompi Suroccidente</v>
      </c>
      <c r="D1457" s="99">
        <v>52381</v>
      </c>
      <c r="E1457" s="99">
        <v>3119609</v>
      </c>
      <c r="F1457" s="99">
        <v>31897</v>
      </c>
      <c r="G1457" s="100" t="s">
        <v>33</v>
      </c>
      <c r="H1457" s="99" t="s">
        <v>133</v>
      </c>
      <c r="I1457" s="99" t="s">
        <v>865</v>
      </c>
      <c r="J1457" s="99" t="s">
        <v>6734</v>
      </c>
      <c r="K1457" s="100" t="s">
        <v>1170</v>
      </c>
      <c r="L1457" s="99" t="s">
        <v>8487</v>
      </c>
      <c r="M1457" s="101">
        <v>46001.347222222219</v>
      </c>
      <c r="N1457" s="101">
        <v>46010.5</v>
      </c>
      <c r="O1457" s="100" t="s">
        <v>35</v>
      </c>
      <c r="P1457" s="100" t="s">
        <v>35</v>
      </c>
      <c r="Q1457" s="99" t="s">
        <v>1414</v>
      </c>
      <c r="R1457" s="99" t="s">
        <v>1415</v>
      </c>
      <c r="S1457" s="99" t="s">
        <v>10556</v>
      </c>
      <c r="T1457" s="99" t="s">
        <v>1416</v>
      </c>
      <c r="U1457" s="99">
        <v>24</v>
      </c>
      <c r="V1457" s="100" t="str">
        <f>VLOOKUP(D1457,TIPOLOGIA!A:F,5,0)</f>
        <v>INTERMEDIA</v>
      </c>
      <c r="W1457" s="100" t="str">
        <f>VLOOKUP(D1457,TIPOLOGIA!A:F,6,0)</f>
        <v>TERRESTRE</v>
      </c>
      <c r="X1457" s="99" t="s">
        <v>2257</v>
      </c>
      <c r="Y1457" s="99">
        <v>1</v>
      </c>
      <c r="Z1457" s="102">
        <f>IF(T1457="SOPORTE_TELEFÓNICO",'TARIFAS 2025'!$B$14,IF(V1457="PRINCIPAL",'TARIFAS 2025'!$B$11,IF(V1457="INTERMEDIA",'TARIFAS 2025'!$C$11,IF(V1457="LEJANA",'TARIFAS 2025'!$D$11))))</f>
        <v>36351</v>
      </c>
      <c r="AA1457" s="102">
        <f t="shared" si="23"/>
        <v>36351</v>
      </c>
    </row>
    <row r="1458" spans="1:27" x14ac:dyDescent="0.3">
      <c r="A1458" s="99" t="s">
        <v>96</v>
      </c>
      <c r="B1458" s="100" t="str">
        <f>VLOOKUP(A1458,'CENTROS DE COSTOS'!A:D,2,0)</f>
        <v>0036-0007</v>
      </c>
      <c r="C1458" s="100" t="str">
        <f>VLOOKUP(A1458,'CENTROS DE COSTOS'!A:D,3,0)</f>
        <v>Wompi Santander</v>
      </c>
      <c r="D1458" s="99">
        <v>25183</v>
      </c>
      <c r="E1458" s="99">
        <v>3132933</v>
      </c>
      <c r="F1458" s="99">
        <v>78001</v>
      </c>
      <c r="G1458" s="100" t="s">
        <v>33</v>
      </c>
      <c r="H1458" s="99" t="s">
        <v>618</v>
      </c>
      <c r="I1458" s="99" t="s">
        <v>641</v>
      </c>
      <c r="J1458" s="99" t="s">
        <v>5746</v>
      </c>
      <c r="K1458" s="100" t="s">
        <v>1170</v>
      </c>
      <c r="L1458" s="99" t="s">
        <v>8488</v>
      </c>
      <c r="M1458" s="101">
        <v>46003.615277777782</v>
      </c>
      <c r="N1458" s="101">
        <v>46010.501388888893</v>
      </c>
      <c r="O1458" s="100" t="s">
        <v>35</v>
      </c>
      <c r="P1458" s="100" t="s">
        <v>35</v>
      </c>
      <c r="Q1458" s="99" t="s">
        <v>1414</v>
      </c>
      <c r="R1458" s="99" t="s">
        <v>1415</v>
      </c>
      <c r="S1458" s="99" t="s">
        <v>10557</v>
      </c>
      <c r="T1458" s="99" t="s">
        <v>1416</v>
      </c>
      <c r="U1458" s="99">
        <v>16</v>
      </c>
      <c r="V1458" s="100" t="str">
        <f>VLOOKUP(D1458,TIPOLOGIA!A:F,5,0)</f>
        <v>INTERMEDIA</v>
      </c>
      <c r="W1458" s="100" t="str">
        <f>VLOOKUP(D1458,TIPOLOGIA!A:F,6,0)</f>
        <v>TERRESTRE</v>
      </c>
      <c r="X1458" s="99" t="s">
        <v>1453</v>
      </c>
      <c r="Y1458" s="99">
        <v>1</v>
      </c>
      <c r="Z1458" s="102">
        <f>IF(T1458="SOPORTE_TELEFÓNICO",'TARIFAS 2025'!$B$14,IF(V1458="PRINCIPAL",'TARIFAS 2025'!$B$11,IF(V1458="INTERMEDIA",'TARIFAS 2025'!$C$11,IF(V1458="LEJANA",'TARIFAS 2025'!$D$11))))</f>
        <v>36351</v>
      </c>
      <c r="AA1458" s="102">
        <f t="shared" si="23"/>
        <v>36351</v>
      </c>
    </row>
    <row r="1459" spans="1:27" x14ac:dyDescent="0.3">
      <c r="A1459" s="99" t="s">
        <v>90</v>
      </c>
      <c r="B1459" s="100" t="str">
        <f>VLOOKUP(A1459,'CENTROS DE COSTOS'!A:D,2,0)</f>
        <v>0036-0006</v>
      </c>
      <c r="C1459" s="100" t="str">
        <f>VLOOKUP(A1459,'CENTROS DE COSTOS'!A:D,3,0)</f>
        <v>Wompi Oriente</v>
      </c>
      <c r="D1459" s="99">
        <v>18150</v>
      </c>
      <c r="E1459" s="99">
        <v>3133999</v>
      </c>
      <c r="F1459" s="99">
        <v>46341</v>
      </c>
      <c r="G1459" s="100" t="s">
        <v>33</v>
      </c>
      <c r="H1459" s="99" t="s">
        <v>466</v>
      </c>
      <c r="I1459" s="99" t="s">
        <v>469</v>
      </c>
      <c r="J1459" s="99" t="s">
        <v>6735</v>
      </c>
      <c r="K1459" s="100" t="s">
        <v>1170</v>
      </c>
      <c r="L1459" s="99" t="s">
        <v>8489</v>
      </c>
      <c r="M1459" s="101">
        <v>46006.333333333343</v>
      </c>
      <c r="N1459" s="101">
        <v>46010.502083333333</v>
      </c>
      <c r="O1459" s="100" t="s">
        <v>35</v>
      </c>
      <c r="P1459" s="100" t="s">
        <v>35</v>
      </c>
      <c r="Q1459" s="99" t="s">
        <v>1414</v>
      </c>
      <c r="R1459" s="99" t="s">
        <v>1415</v>
      </c>
      <c r="S1459" s="99" t="s">
        <v>10558</v>
      </c>
      <c r="T1459" s="99" t="s">
        <v>1416</v>
      </c>
      <c r="U1459" s="99">
        <v>48</v>
      </c>
      <c r="V1459" s="100" t="str">
        <f>VLOOKUP(D1459,TIPOLOGIA!A:F,5,0)</f>
        <v>LEJANA</v>
      </c>
      <c r="W1459" s="100" t="str">
        <f>VLOOKUP(D1459,TIPOLOGIA!A:F,6,0)</f>
        <v>TERRESTRE</v>
      </c>
      <c r="X1459" s="99" t="s">
        <v>2257</v>
      </c>
      <c r="Y1459" s="99">
        <v>1</v>
      </c>
      <c r="Z1459" s="102">
        <f>IF(T1459="SOPORTE_TELEFÓNICO",'TARIFAS 2025'!$B$14,IF(V1459="PRINCIPAL",'TARIFAS 2025'!$B$11,IF(V1459="INTERMEDIA",'TARIFAS 2025'!$C$11,IF(V1459="LEJANA",'TARIFAS 2025'!$D$11))))</f>
        <v>40250</v>
      </c>
      <c r="AA1459" s="102">
        <f t="shared" si="23"/>
        <v>40250</v>
      </c>
    </row>
    <row r="1460" spans="1:27" x14ac:dyDescent="0.3">
      <c r="A1460" s="99" t="s">
        <v>96</v>
      </c>
      <c r="B1460" s="100" t="str">
        <f>VLOOKUP(A1460,'CENTROS DE COSTOS'!A:D,2,0)</f>
        <v>0036-0007</v>
      </c>
      <c r="C1460" s="100" t="str">
        <f>VLOOKUP(A1460,'CENTROS DE COSTOS'!A:D,3,0)</f>
        <v>Wompi Santander</v>
      </c>
      <c r="D1460" s="99">
        <v>15837</v>
      </c>
      <c r="E1460" s="99">
        <v>3137478</v>
      </c>
      <c r="F1460" s="99">
        <v>81175</v>
      </c>
      <c r="G1460" s="100" t="s">
        <v>33</v>
      </c>
      <c r="H1460" s="99" t="s">
        <v>322</v>
      </c>
      <c r="I1460" s="99" t="s">
        <v>432</v>
      </c>
      <c r="J1460" s="99" t="s">
        <v>6736</v>
      </c>
      <c r="K1460" s="100" t="s">
        <v>1170</v>
      </c>
      <c r="L1460" s="99" t="s">
        <v>8490</v>
      </c>
      <c r="M1460" s="101">
        <v>46006.447222222218</v>
      </c>
      <c r="N1460" s="101">
        <v>46010.50277777778</v>
      </c>
      <c r="O1460" s="100" t="s">
        <v>35</v>
      </c>
      <c r="P1460" s="100" t="s">
        <v>35</v>
      </c>
      <c r="Q1460" s="99" t="s">
        <v>1414</v>
      </c>
      <c r="R1460" s="99" t="s">
        <v>1415</v>
      </c>
      <c r="S1460" s="99" t="s">
        <v>10559</v>
      </c>
      <c r="T1460" s="99" t="s">
        <v>1416</v>
      </c>
      <c r="U1460" s="99">
        <v>8</v>
      </c>
      <c r="V1460" s="100" t="str">
        <f>VLOOKUP(D1460,TIPOLOGIA!A:F,5,0)</f>
        <v>INTERMEDIA</v>
      </c>
      <c r="W1460" s="100" t="str">
        <f>VLOOKUP(D1460,TIPOLOGIA!A:F,6,0)</f>
        <v>TERRESTRE</v>
      </c>
      <c r="X1460" s="99" t="s">
        <v>2257</v>
      </c>
      <c r="Y1460" s="99">
        <v>1</v>
      </c>
      <c r="Z1460" s="102">
        <f>IF(T1460="SOPORTE_TELEFÓNICO",'TARIFAS 2025'!$B$14,IF(V1460="PRINCIPAL",'TARIFAS 2025'!$B$11,IF(V1460="INTERMEDIA",'TARIFAS 2025'!$C$11,IF(V1460="LEJANA",'TARIFAS 2025'!$D$11))))</f>
        <v>36351</v>
      </c>
      <c r="AA1460" s="102">
        <f t="shared" si="23"/>
        <v>36351</v>
      </c>
    </row>
    <row r="1461" spans="1:27" x14ac:dyDescent="0.3">
      <c r="A1461" s="99" t="s">
        <v>96</v>
      </c>
      <c r="B1461" s="100" t="str">
        <f>VLOOKUP(A1461,'CENTROS DE COSTOS'!A:D,2,0)</f>
        <v>0036-0007</v>
      </c>
      <c r="C1461" s="100" t="str">
        <f>VLOOKUP(A1461,'CENTROS DE COSTOS'!A:D,3,0)</f>
        <v>Wompi Santander</v>
      </c>
      <c r="D1461" s="99">
        <v>68861</v>
      </c>
      <c r="E1461" s="99">
        <v>3142619</v>
      </c>
      <c r="F1461" s="99">
        <v>81614</v>
      </c>
      <c r="G1461" s="100" t="s">
        <v>33</v>
      </c>
      <c r="H1461" s="99" t="s">
        <v>963</v>
      </c>
      <c r="I1461" s="99" t="s">
        <v>1031</v>
      </c>
      <c r="J1461" s="99" t="s">
        <v>2029</v>
      </c>
      <c r="K1461" s="100" t="s">
        <v>1170</v>
      </c>
      <c r="L1461" s="99" t="s">
        <v>8491</v>
      </c>
      <c r="M1461" s="101">
        <v>46007.405555555553</v>
      </c>
      <c r="N1461" s="101">
        <v>46010.503472222219</v>
      </c>
      <c r="O1461" s="100" t="s">
        <v>35</v>
      </c>
      <c r="P1461" s="100" t="s">
        <v>35</v>
      </c>
      <c r="Q1461" s="99" t="s">
        <v>1414</v>
      </c>
      <c r="R1461" s="99" t="s">
        <v>1415</v>
      </c>
      <c r="S1461" s="99" t="s">
        <v>10560</v>
      </c>
      <c r="T1461" s="99" t="s">
        <v>1416</v>
      </c>
      <c r="U1461" s="99">
        <v>16</v>
      </c>
      <c r="V1461" s="100" t="str">
        <f>VLOOKUP(D1461,TIPOLOGIA!A:F,5,0)</f>
        <v>INTERMEDIA</v>
      </c>
      <c r="W1461" s="100" t="str">
        <f>VLOOKUP(D1461,TIPOLOGIA!A:F,6,0)</f>
        <v>TERRESTRE</v>
      </c>
      <c r="X1461" s="99" t="s">
        <v>1447</v>
      </c>
      <c r="Y1461" s="99">
        <v>1</v>
      </c>
      <c r="Z1461" s="102">
        <f>IF(T1461="SOPORTE_TELEFÓNICO",'TARIFAS 2025'!$B$14,IF(V1461="PRINCIPAL",'TARIFAS 2025'!$B$11,IF(V1461="INTERMEDIA",'TARIFAS 2025'!$C$11,IF(V1461="LEJANA",'TARIFAS 2025'!$D$11))))</f>
        <v>36351</v>
      </c>
      <c r="AA1461" s="102">
        <f t="shared" si="23"/>
        <v>36351</v>
      </c>
    </row>
    <row r="1462" spans="1:27" x14ac:dyDescent="0.3">
      <c r="A1462" s="99" t="s">
        <v>92</v>
      </c>
      <c r="B1462" s="100" t="str">
        <f>VLOOKUP(A1462,'CENTROS DE COSTOS'!A:D,2,0)</f>
        <v>0036-0002</v>
      </c>
      <c r="C1462" s="100" t="str">
        <f>VLOOKUP(A1462,'CENTROS DE COSTOS'!A:D,3,0)</f>
        <v>Wompi Eje Cafetero</v>
      </c>
      <c r="D1462" s="99">
        <v>66170</v>
      </c>
      <c r="E1462" s="99">
        <v>3130911</v>
      </c>
      <c r="F1462" s="99">
        <v>33503</v>
      </c>
      <c r="G1462" s="100" t="s">
        <v>33</v>
      </c>
      <c r="H1462" s="99" t="s">
        <v>458</v>
      </c>
      <c r="I1462" s="99" t="s">
        <v>951</v>
      </c>
      <c r="J1462" s="99" t="s">
        <v>6737</v>
      </c>
      <c r="K1462" s="100" t="s">
        <v>1170</v>
      </c>
      <c r="L1462" s="99" t="s">
        <v>8492</v>
      </c>
      <c r="M1462" s="101">
        <v>46003.38958333333</v>
      </c>
      <c r="N1462" s="101">
        <v>46010.504166666673</v>
      </c>
      <c r="O1462" s="100" t="s">
        <v>35</v>
      </c>
      <c r="P1462" s="100" t="s">
        <v>35</v>
      </c>
      <c r="Q1462" s="99" t="s">
        <v>1414</v>
      </c>
      <c r="R1462" s="99" t="s">
        <v>1415</v>
      </c>
      <c r="S1462" s="99" t="s">
        <v>10561</v>
      </c>
      <c r="T1462" s="99" t="s">
        <v>1172</v>
      </c>
      <c r="U1462" s="99">
        <v>40</v>
      </c>
      <c r="V1462" s="100" t="str">
        <f>VLOOKUP(D1462,TIPOLOGIA!A:F,5,0)</f>
        <v>PRINCIPAL</v>
      </c>
      <c r="W1462" s="100" t="str">
        <f>VLOOKUP(D1462,TIPOLOGIA!A:F,6,0)</f>
        <v>TERRESTRE</v>
      </c>
      <c r="X1462" s="99" t="s">
        <v>1193</v>
      </c>
      <c r="Y1462" s="99">
        <v>1</v>
      </c>
      <c r="Z1462" s="102">
        <f>IF(T1462="SOPORTE_TELEFÓNICO",'TARIFAS 2025'!$B$14,IF(V1462="PRINCIPAL",'TARIFAS 2025'!$B$11,IF(V1462="INTERMEDIA",'TARIFAS 2025'!$C$11,IF(V1462="LEJANA",'TARIFAS 2025'!$D$11))))</f>
        <v>31419</v>
      </c>
      <c r="AA1462" s="102">
        <f t="shared" si="23"/>
        <v>31419</v>
      </c>
    </row>
    <row r="1463" spans="1:27" x14ac:dyDescent="0.3">
      <c r="A1463" s="99" t="s">
        <v>71</v>
      </c>
      <c r="B1463" s="100" t="str">
        <f>VLOOKUP(A1463,'CENTROS DE COSTOS'!A:D,2,0)</f>
        <v>0036-0004</v>
      </c>
      <c r="C1463" s="100" t="str">
        <f>VLOOKUP(A1463,'CENTROS DE COSTOS'!A:D,3,0)</f>
        <v>Wompi Centro</v>
      </c>
      <c r="D1463" s="99">
        <v>25430</v>
      </c>
      <c r="E1463" s="99">
        <v>3144177</v>
      </c>
      <c r="F1463" s="99">
        <v>77614</v>
      </c>
      <c r="G1463" s="100" t="s">
        <v>33</v>
      </c>
      <c r="H1463" s="99" t="s">
        <v>618</v>
      </c>
      <c r="I1463" s="99" t="s">
        <v>674</v>
      </c>
      <c r="J1463" s="99" t="s">
        <v>2060</v>
      </c>
      <c r="K1463" s="100" t="s">
        <v>1170</v>
      </c>
      <c r="L1463" s="99" t="s">
        <v>8493</v>
      </c>
      <c r="M1463" s="101">
        <v>46007.523611111108</v>
      </c>
      <c r="N1463" s="101">
        <v>46010.504166666673</v>
      </c>
      <c r="O1463" s="100" t="s">
        <v>35</v>
      </c>
      <c r="P1463" s="100" t="s">
        <v>35</v>
      </c>
      <c r="Q1463" s="99" t="s">
        <v>1414</v>
      </c>
      <c r="R1463" s="99" t="s">
        <v>1415</v>
      </c>
      <c r="S1463" s="99" t="s">
        <v>10562</v>
      </c>
      <c r="T1463" s="99" t="s">
        <v>1416</v>
      </c>
      <c r="U1463" s="99">
        <v>16</v>
      </c>
      <c r="V1463" s="100" t="str">
        <f>VLOOKUP(D1463,TIPOLOGIA!A:F,5,0)</f>
        <v>INTERMEDIA</v>
      </c>
      <c r="W1463" s="100" t="str">
        <f>VLOOKUP(D1463,TIPOLOGIA!A:F,6,0)</f>
        <v>TERRESTRE</v>
      </c>
      <c r="X1463" s="99" t="s">
        <v>2257</v>
      </c>
      <c r="Y1463" s="99">
        <v>1</v>
      </c>
      <c r="Z1463" s="102">
        <f>IF(T1463="SOPORTE_TELEFÓNICO",'TARIFAS 2025'!$B$14,IF(V1463="PRINCIPAL",'TARIFAS 2025'!$B$11,IF(V1463="INTERMEDIA",'TARIFAS 2025'!$C$11,IF(V1463="LEJANA",'TARIFAS 2025'!$D$11))))</f>
        <v>36351</v>
      </c>
      <c r="AA1463" s="102">
        <f t="shared" si="23"/>
        <v>36351</v>
      </c>
    </row>
    <row r="1464" spans="1:27" x14ac:dyDescent="0.3">
      <c r="A1464" s="99" t="s">
        <v>80</v>
      </c>
      <c r="B1464" s="100" t="str">
        <f>VLOOKUP(A1464,'CENTROS DE COSTOS'!A:D,2,0)</f>
        <v>0036-0001</v>
      </c>
      <c r="C1464" s="100" t="str">
        <f>VLOOKUP(A1464,'CENTROS DE COSTOS'!A:D,3,0)</f>
        <v>Wompi Costa</v>
      </c>
      <c r="D1464" s="99">
        <v>13001</v>
      </c>
      <c r="E1464" s="99">
        <v>3156603</v>
      </c>
      <c r="F1464" s="99">
        <v>32949</v>
      </c>
      <c r="G1464" s="100" t="s">
        <v>33</v>
      </c>
      <c r="H1464" s="99" t="s">
        <v>275</v>
      </c>
      <c r="I1464" s="99" t="s">
        <v>80</v>
      </c>
      <c r="J1464" s="99" t="s">
        <v>2065</v>
      </c>
      <c r="K1464" s="100" t="s">
        <v>1170</v>
      </c>
      <c r="L1464" s="99" t="s">
        <v>8494</v>
      </c>
      <c r="M1464" s="101">
        <v>46009.698611111111</v>
      </c>
      <c r="N1464" s="101">
        <v>46010.505555555559</v>
      </c>
      <c r="O1464" s="100" t="s">
        <v>35</v>
      </c>
      <c r="P1464" s="100" t="s">
        <v>35</v>
      </c>
      <c r="Q1464" s="99" t="s">
        <v>1414</v>
      </c>
      <c r="R1464" s="99" t="s">
        <v>1415</v>
      </c>
      <c r="S1464" s="99" t="s">
        <v>10563</v>
      </c>
      <c r="T1464" s="99" t="s">
        <v>1172</v>
      </c>
      <c r="U1464" s="99">
        <v>64</v>
      </c>
      <c r="V1464" s="100" t="str">
        <f>VLOOKUP(D1464,TIPOLOGIA!A:F,5,0)</f>
        <v>PRINCIPAL</v>
      </c>
      <c r="W1464" s="100" t="str">
        <f>VLOOKUP(D1464,TIPOLOGIA!A:F,6,0)</f>
        <v>TERRESTRE</v>
      </c>
      <c r="X1464" s="99" t="s">
        <v>1855</v>
      </c>
      <c r="Y1464" s="99">
        <v>1</v>
      </c>
      <c r="Z1464" s="102">
        <f>IF(T1464="SOPORTE_TELEFÓNICO",'TARIFAS 2025'!$B$14,IF(V1464="PRINCIPAL",'TARIFAS 2025'!$B$11,IF(V1464="INTERMEDIA",'TARIFAS 2025'!$C$11,IF(V1464="LEJANA",'TARIFAS 2025'!$D$11))))</f>
        <v>31419</v>
      </c>
      <c r="AA1464" s="102">
        <f t="shared" si="23"/>
        <v>31419</v>
      </c>
    </row>
    <row r="1465" spans="1:27" x14ac:dyDescent="0.3">
      <c r="A1465" s="99" t="s">
        <v>88</v>
      </c>
      <c r="B1465" s="100" t="str">
        <f>VLOOKUP(A1465,'CENTROS DE COSTOS'!A:D,2,0)</f>
        <v>0036-0005</v>
      </c>
      <c r="C1465" s="100" t="str">
        <f>VLOOKUP(A1465,'CENTROS DE COSTOS'!A:D,3,0)</f>
        <v>Wompi Noroccidente</v>
      </c>
      <c r="D1465" s="99">
        <v>5001</v>
      </c>
      <c r="E1465" s="99">
        <v>3100221</v>
      </c>
      <c r="F1465" s="99">
        <v>49302</v>
      </c>
      <c r="G1465" s="100" t="s">
        <v>33</v>
      </c>
      <c r="H1465" s="99" t="s">
        <v>120</v>
      </c>
      <c r="I1465" s="99" t="s">
        <v>88</v>
      </c>
      <c r="J1465" s="99" t="s">
        <v>1200</v>
      </c>
      <c r="K1465" s="100" t="s">
        <v>1170</v>
      </c>
      <c r="L1465" s="99" t="s">
        <v>8495</v>
      </c>
      <c r="M1465" s="101">
        <v>45995.333333333343</v>
      </c>
      <c r="N1465" s="101">
        <v>46010.509722222218</v>
      </c>
      <c r="O1465" s="100" t="s">
        <v>35</v>
      </c>
      <c r="P1465" s="100" t="s">
        <v>35</v>
      </c>
      <c r="Q1465" s="99" t="s">
        <v>1414</v>
      </c>
      <c r="R1465" s="99" t="s">
        <v>1415</v>
      </c>
      <c r="S1465" s="99" t="s">
        <v>10564</v>
      </c>
      <c r="T1465" s="99" t="s">
        <v>1172</v>
      </c>
      <c r="U1465" s="99">
        <v>64</v>
      </c>
      <c r="V1465" s="100" t="str">
        <f>VLOOKUP(D1465,TIPOLOGIA!A:F,5,0)</f>
        <v>PRINCIPAL</v>
      </c>
      <c r="W1465" s="100" t="str">
        <f>VLOOKUP(D1465,TIPOLOGIA!A:F,6,0)</f>
        <v>TERRESTRE</v>
      </c>
      <c r="X1465" s="99" t="s">
        <v>1282</v>
      </c>
      <c r="Y1465" s="99">
        <v>1</v>
      </c>
      <c r="Z1465" s="102">
        <f>IF(T1465="SOPORTE_TELEFÓNICO",'TARIFAS 2025'!$B$14,IF(V1465="PRINCIPAL",'TARIFAS 2025'!$B$11,IF(V1465="INTERMEDIA",'TARIFAS 2025'!$C$11,IF(V1465="LEJANA",'TARIFAS 2025'!$D$11))))</f>
        <v>31419</v>
      </c>
      <c r="AA1465" s="102">
        <f t="shared" si="23"/>
        <v>31419</v>
      </c>
    </row>
    <row r="1466" spans="1:27" x14ac:dyDescent="0.3">
      <c r="A1466" s="99" t="s">
        <v>71</v>
      </c>
      <c r="B1466" s="100" t="str">
        <f>VLOOKUP(A1466,'CENTROS DE COSTOS'!A:D,2,0)</f>
        <v>0036-0004</v>
      </c>
      <c r="C1466" s="100" t="str">
        <f>VLOOKUP(A1466,'CENTROS DE COSTOS'!A:D,3,0)</f>
        <v>Wompi Centro</v>
      </c>
      <c r="D1466" s="99">
        <v>11001</v>
      </c>
      <c r="E1466" s="99">
        <v>3157316</v>
      </c>
      <c r="F1466" s="99">
        <v>55750</v>
      </c>
      <c r="G1466" s="100" t="s">
        <v>33</v>
      </c>
      <c r="H1466" s="99" t="s">
        <v>618</v>
      </c>
      <c r="I1466" s="99" t="s">
        <v>71</v>
      </c>
      <c r="J1466" s="99" t="s">
        <v>2167</v>
      </c>
      <c r="K1466" s="100" t="s">
        <v>1170</v>
      </c>
      <c r="L1466" s="99" t="s">
        <v>8496</v>
      </c>
      <c r="M1466" s="101">
        <v>46010.333333333343</v>
      </c>
      <c r="N1466" s="101">
        <v>46010.513888888891</v>
      </c>
      <c r="O1466" s="100" t="s">
        <v>35</v>
      </c>
      <c r="P1466" s="100" t="s">
        <v>35</v>
      </c>
      <c r="Q1466" s="99" t="s">
        <v>1414</v>
      </c>
      <c r="R1466" s="99" t="s">
        <v>1415</v>
      </c>
      <c r="S1466" s="99" t="s">
        <v>10565</v>
      </c>
      <c r="T1466" s="99" t="s">
        <v>1172</v>
      </c>
      <c r="U1466" s="99">
        <v>32</v>
      </c>
      <c r="V1466" s="100" t="str">
        <f>VLOOKUP(D1466,TIPOLOGIA!A:F,5,0)</f>
        <v>PRINCIPAL</v>
      </c>
      <c r="W1466" s="100" t="str">
        <f>VLOOKUP(D1466,TIPOLOGIA!A:F,6,0)</f>
        <v>TERRESTRE</v>
      </c>
      <c r="X1466" s="99" t="s">
        <v>1854</v>
      </c>
      <c r="Y1466" s="99">
        <v>1</v>
      </c>
      <c r="Z1466" s="102">
        <f>IF(T1466="SOPORTE_TELEFÓNICO",'TARIFAS 2025'!$B$14,IF(V1466="PRINCIPAL",'TARIFAS 2025'!$B$11,IF(V1466="INTERMEDIA",'TARIFAS 2025'!$C$11,IF(V1466="LEJANA",'TARIFAS 2025'!$D$11))))</f>
        <v>31419</v>
      </c>
      <c r="AA1466" s="102">
        <f t="shared" ref="AA1466:AA1528" si="24">Z1466*Y1466</f>
        <v>31419</v>
      </c>
    </row>
    <row r="1467" spans="1:27" x14ac:dyDescent="0.3">
      <c r="A1467" s="99" t="s">
        <v>89</v>
      </c>
      <c r="B1467" s="100" t="str">
        <f>VLOOKUP(A1467,'CENTROS DE COSTOS'!A:D,2,0)</f>
        <v>0036-0001</v>
      </c>
      <c r="C1467" s="100" t="str">
        <f>VLOOKUP(A1467,'CENTROS DE COSTOS'!A:D,3,0)</f>
        <v>Wompi Costa</v>
      </c>
      <c r="D1467" s="99">
        <v>23001</v>
      </c>
      <c r="E1467" s="99">
        <v>3154975</v>
      </c>
      <c r="F1467" s="99">
        <v>76318</v>
      </c>
      <c r="G1467" s="100" t="s">
        <v>33</v>
      </c>
      <c r="H1467" s="99" t="s">
        <v>276</v>
      </c>
      <c r="I1467" s="99" t="s">
        <v>89</v>
      </c>
      <c r="J1467" s="99" t="s">
        <v>6738</v>
      </c>
      <c r="K1467" s="100" t="s">
        <v>1170</v>
      </c>
      <c r="L1467" s="99" t="s">
        <v>8497</v>
      </c>
      <c r="M1467" s="101">
        <v>46009.522916666669</v>
      </c>
      <c r="N1467" s="101">
        <v>46010.545138888891</v>
      </c>
      <c r="O1467" s="100" t="s">
        <v>35</v>
      </c>
      <c r="P1467" s="100" t="s">
        <v>35</v>
      </c>
      <c r="Q1467" s="99" t="s">
        <v>1414</v>
      </c>
      <c r="R1467" s="99" t="s">
        <v>1415</v>
      </c>
      <c r="S1467" s="99" t="s">
        <v>10566</v>
      </c>
      <c r="T1467" s="99" t="s">
        <v>1172</v>
      </c>
      <c r="U1467" s="99">
        <v>32</v>
      </c>
      <c r="V1467" s="100" t="str">
        <f>VLOOKUP(D1467,TIPOLOGIA!A:F,5,0)</f>
        <v>PRINCIPAL</v>
      </c>
      <c r="W1467" s="100" t="str">
        <f>VLOOKUP(D1467,TIPOLOGIA!A:F,6,0)</f>
        <v>TERRESTRE</v>
      </c>
      <c r="X1467" s="99" t="s">
        <v>1378</v>
      </c>
      <c r="Y1467" s="99">
        <v>1</v>
      </c>
      <c r="Z1467" s="102">
        <f>IF(T1467="SOPORTE_TELEFÓNICO",'TARIFAS 2025'!$B$14,IF(V1467="PRINCIPAL",'TARIFAS 2025'!$B$11,IF(V1467="INTERMEDIA",'TARIFAS 2025'!$C$11,IF(V1467="LEJANA",'TARIFAS 2025'!$D$11))))</f>
        <v>31419</v>
      </c>
      <c r="AA1467" s="102">
        <f t="shared" si="24"/>
        <v>31419</v>
      </c>
    </row>
    <row r="1468" spans="1:27" x14ac:dyDescent="0.3">
      <c r="A1468" s="99" t="s">
        <v>98</v>
      </c>
      <c r="B1468" s="100" t="str">
        <f>VLOOKUP(A1468,'CENTROS DE COSTOS'!A:D,2,0)</f>
        <v>0036-0006</v>
      </c>
      <c r="C1468" s="100" t="str">
        <f>VLOOKUP(A1468,'CENTROS DE COSTOS'!A:D,3,0)</f>
        <v>Wompi Oriente</v>
      </c>
      <c r="D1468" s="99">
        <v>50001</v>
      </c>
      <c r="E1468" s="99">
        <v>3154979</v>
      </c>
      <c r="F1468" s="99">
        <v>62321</v>
      </c>
      <c r="G1468" s="100" t="s">
        <v>33</v>
      </c>
      <c r="H1468" s="99" t="s">
        <v>814</v>
      </c>
      <c r="I1468" s="99" t="s">
        <v>98</v>
      </c>
      <c r="J1468" s="99" t="s">
        <v>6739</v>
      </c>
      <c r="K1468" s="100" t="s">
        <v>1170</v>
      </c>
      <c r="L1468" s="99" t="s">
        <v>8498</v>
      </c>
      <c r="M1468" s="101">
        <v>46009.523611111108</v>
      </c>
      <c r="N1468" s="101">
        <v>46010.547222222223</v>
      </c>
      <c r="O1468" s="100" t="s">
        <v>35</v>
      </c>
      <c r="P1468" s="100" t="s">
        <v>35</v>
      </c>
      <c r="Q1468" s="99" t="s">
        <v>1414</v>
      </c>
      <c r="R1468" s="99" t="s">
        <v>1415</v>
      </c>
      <c r="S1468" s="99" t="s">
        <v>10567</v>
      </c>
      <c r="T1468" s="99" t="s">
        <v>1172</v>
      </c>
      <c r="U1468" s="99">
        <v>32</v>
      </c>
      <c r="V1468" s="100" t="str">
        <f>VLOOKUP(D1468,TIPOLOGIA!A:F,5,0)</f>
        <v>PRINCIPAL</v>
      </c>
      <c r="W1468" s="100" t="str">
        <f>VLOOKUP(D1468,TIPOLOGIA!A:F,6,0)</f>
        <v>TERRESTRE</v>
      </c>
      <c r="X1468" s="99" t="s">
        <v>1461</v>
      </c>
      <c r="Y1468" s="99">
        <v>1</v>
      </c>
      <c r="Z1468" s="102">
        <f>IF(T1468="SOPORTE_TELEFÓNICO",'TARIFAS 2025'!$B$14,IF(V1468="PRINCIPAL",'TARIFAS 2025'!$B$11,IF(V1468="INTERMEDIA",'TARIFAS 2025'!$C$11,IF(V1468="LEJANA",'TARIFAS 2025'!$D$11))))</f>
        <v>31419</v>
      </c>
      <c r="AA1468" s="102">
        <f t="shared" si="24"/>
        <v>31419</v>
      </c>
    </row>
    <row r="1469" spans="1:27" x14ac:dyDescent="0.3">
      <c r="A1469" s="99" t="s">
        <v>71</v>
      </c>
      <c r="B1469" s="100" t="str">
        <f>VLOOKUP(A1469,'CENTROS DE COSTOS'!A:D,2,0)</f>
        <v>0036-0004</v>
      </c>
      <c r="C1469" s="100" t="str">
        <f>VLOOKUP(A1469,'CENTROS DE COSTOS'!A:D,3,0)</f>
        <v>Wompi Centro</v>
      </c>
      <c r="D1469" s="99">
        <v>11001</v>
      </c>
      <c r="E1469" s="99">
        <v>3154490</v>
      </c>
      <c r="F1469" s="99">
        <v>74002</v>
      </c>
      <c r="G1469" s="100" t="s">
        <v>33</v>
      </c>
      <c r="H1469" s="99" t="s">
        <v>618</v>
      </c>
      <c r="I1469" s="99" t="s">
        <v>71</v>
      </c>
      <c r="J1469" s="99" t="s">
        <v>1864</v>
      </c>
      <c r="K1469" s="100" t="s">
        <v>1170</v>
      </c>
      <c r="L1469" s="99" t="s">
        <v>8499</v>
      </c>
      <c r="M1469" s="101">
        <v>46009.490277777782</v>
      </c>
      <c r="N1469" s="101">
        <v>46010.550694444442</v>
      </c>
      <c r="O1469" s="100" t="s">
        <v>35</v>
      </c>
      <c r="P1469" s="100" t="s">
        <v>35</v>
      </c>
      <c r="Q1469" s="99" t="s">
        <v>1414</v>
      </c>
      <c r="R1469" s="99" t="s">
        <v>1415</v>
      </c>
      <c r="S1469" s="99" t="s">
        <v>10568</v>
      </c>
      <c r="T1469" s="99" t="s">
        <v>1172</v>
      </c>
      <c r="U1469" s="99">
        <v>24</v>
      </c>
      <c r="V1469" s="100" t="str">
        <f>VLOOKUP(D1469,TIPOLOGIA!A:F,5,0)</f>
        <v>PRINCIPAL</v>
      </c>
      <c r="W1469" s="100" t="str">
        <f>VLOOKUP(D1469,TIPOLOGIA!A:F,6,0)</f>
        <v>TERRESTRE</v>
      </c>
      <c r="X1469" s="99" t="s">
        <v>1396</v>
      </c>
      <c r="Y1469" s="99">
        <v>1</v>
      </c>
      <c r="Z1469" s="102">
        <f>IF(T1469="SOPORTE_TELEFÓNICO",'TARIFAS 2025'!$B$14,IF(V1469="PRINCIPAL",'TARIFAS 2025'!$B$11,IF(V1469="INTERMEDIA",'TARIFAS 2025'!$C$11,IF(V1469="LEJANA",'TARIFAS 2025'!$D$11))))</f>
        <v>31419</v>
      </c>
      <c r="AA1469" s="102">
        <f t="shared" si="24"/>
        <v>31419</v>
      </c>
    </row>
    <row r="1470" spans="1:27" x14ac:dyDescent="0.3">
      <c r="A1470" s="99" t="s">
        <v>71</v>
      </c>
      <c r="B1470" s="100" t="str">
        <f>VLOOKUP(A1470,'CENTROS DE COSTOS'!A:D,2,0)</f>
        <v>0036-0004</v>
      </c>
      <c r="C1470" s="100" t="str">
        <f>VLOOKUP(A1470,'CENTROS DE COSTOS'!A:D,3,0)</f>
        <v>Wompi Centro</v>
      </c>
      <c r="D1470" s="99">
        <v>25754</v>
      </c>
      <c r="E1470" s="99">
        <v>3154701</v>
      </c>
      <c r="F1470" s="99">
        <v>73337</v>
      </c>
      <c r="G1470" s="100" t="s">
        <v>33</v>
      </c>
      <c r="H1470" s="99" t="s">
        <v>618</v>
      </c>
      <c r="I1470" s="99" t="s">
        <v>698</v>
      </c>
      <c r="J1470" s="99" t="s">
        <v>6740</v>
      </c>
      <c r="K1470" s="100" t="s">
        <v>1170</v>
      </c>
      <c r="L1470" s="99" t="s">
        <v>8500</v>
      </c>
      <c r="M1470" s="101">
        <v>46009.498611111107</v>
      </c>
      <c r="N1470" s="101">
        <v>46010.552777777782</v>
      </c>
      <c r="O1470" s="100" t="s">
        <v>35</v>
      </c>
      <c r="P1470" s="100" t="s">
        <v>35</v>
      </c>
      <c r="Q1470" s="99" t="s">
        <v>1414</v>
      </c>
      <c r="R1470" s="99" t="s">
        <v>1415</v>
      </c>
      <c r="S1470" s="99" t="s">
        <v>10569</v>
      </c>
      <c r="T1470" s="99" t="s">
        <v>1172</v>
      </c>
      <c r="U1470" s="99">
        <v>16</v>
      </c>
      <c r="V1470" s="100" t="str">
        <f>VLOOKUP(D1470,TIPOLOGIA!A:F,5,0)</f>
        <v>PRINCIPAL</v>
      </c>
      <c r="W1470" s="100" t="str">
        <f>VLOOKUP(D1470,TIPOLOGIA!A:F,6,0)</f>
        <v>TERRESTRE</v>
      </c>
      <c r="X1470" s="99" t="s">
        <v>1208</v>
      </c>
      <c r="Y1470" s="99">
        <v>1</v>
      </c>
      <c r="Z1470" s="102">
        <f>IF(T1470="SOPORTE_TELEFÓNICO",'TARIFAS 2025'!$B$14,IF(V1470="PRINCIPAL",'TARIFAS 2025'!$B$11,IF(V1470="INTERMEDIA",'TARIFAS 2025'!$C$11,IF(V1470="LEJANA",'TARIFAS 2025'!$D$11))))</f>
        <v>31419</v>
      </c>
      <c r="AA1470" s="102">
        <f t="shared" si="24"/>
        <v>31419</v>
      </c>
    </row>
    <row r="1471" spans="1:27" x14ac:dyDescent="0.3">
      <c r="A1471" s="99" t="s">
        <v>71</v>
      </c>
      <c r="B1471" s="100" t="str">
        <f>VLOOKUP(A1471,'CENTROS DE COSTOS'!A:D,2,0)</f>
        <v>0036-0004</v>
      </c>
      <c r="C1471" s="100" t="str">
        <f>VLOOKUP(A1471,'CENTROS DE COSTOS'!A:D,3,0)</f>
        <v>Wompi Centro</v>
      </c>
      <c r="D1471" s="99">
        <v>25754</v>
      </c>
      <c r="E1471" s="99">
        <v>3154712</v>
      </c>
      <c r="F1471" s="99">
        <v>64547</v>
      </c>
      <c r="G1471" s="100" t="s">
        <v>33</v>
      </c>
      <c r="H1471" s="99" t="s">
        <v>618</v>
      </c>
      <c r="I1471" s="99" t="s">
        <v>698</v>
      </c>
      <c r="J1471" s="99" t="s">
        <v>6741</v>
      </c>
      <c r="K1471" s="100" t="s">
        <v>1170</v>
      </c>
      <c r="L1471" s="99" t="s">
        <v>8501</v>
      </c>
      <c r="M1471" s="101">
        <v>46009.505555555559</v>
      </c>
      <c r="N1471" s="101">
        <v>46010.560416666667</v>
      </c>
      <c r="O1471" s="100" t="s">
        <v>35</v>
      </c>
      <c r="P1471" s="100" t="s">
        <v>35</v>
      </c>
      <c r="Q1471" s="99" t="s">
        <v>1414</v>
      </c>
      <c r="R1471" s="99" t="s">
        <v>1415</v>
      </c>
      <c r="S1471" s="99" t="s">
        <v>10570</v>
      </c>
      <c r="T1471" s="99" t="s">
        <v>1172</v>
      </c>
      <c r="U1471" s="99">
        <v>32</v>
      </c>
      <c r="V1471" s="100" t="str">
        <f>VLOOKUP(D1471,TIPOLOGIA!A:F,5,0)</f>
        <v>PRINCIPAL</v>
      </c>
      <c r="W1471" s="100" t="str">
        <f>VLOOKUP(D1471,TIPOLOGIA!A:F,6,0)</f>
        <v>TERRESTRE</v>
      </c>
      <c r="X1471" s="99" t="s">
        <v>1208</v>
      </c>
      <c r="Y1471" s="99">
        <v>1</v>
      </c>
      <c r="Z1471" s="102">
        <f>IF(T1471="SOPORTE_TELEFÓNICO",'TARIFAS 2025'!$B$14,IF(V1471="PRINCIPAL",'TARIFAS 2025'!$B$11,IF(V1471="INTERMEDIA",'TARIFAS 2025'!$C$11,IF(V1471="LEJANA",'TARIFAS 2025'!$D$11))))</f>
        <v>31419</v>
      </c>
      <c r="AA1471" s="102">
        <f t="shared" si="24"/>
        <v>31419</v>
      </c>
    </row>
    <row r="1472" spans="1:27" x14ac:dyDescent="0.3">
      <c r="A1472" s="99" t="s">
        <v>71</v>
      </c>
      <c r="B1472" s="100" t="str">
        <f>VLOOKUP(A1472,'CENTROS DE COSTOS'!A:D,2,0)</f>
        <v>0036-0004</v>
      </c>
      <c r="C1472" s="100" t="str">
        <f>VLOOKUP(A1472,'CENTROS DE COSTOS'!A:D,3,0)</f>
        <v>Wompi Centro</v>
      </c>
      <c r="D1472" s="99">
        <v>11001</v>
      </c>
      <c r="E1472" s="99">
        <v>3156541</v>
      </c>
      <c r="F1472" s="99">
        <v>73441</v>
      </c>
      <c r="G1472" s="100" t="s">
        <v>33</v>
      </c>
      <c r="H1472" s="99" t="s">
        <v>618</v>
      </c>
      <c r="I1472" s="99" t="s">
        <v>71</v>
      </c>
      <c r="J1472" s="99" t="s">
        <v>6742</v>
      </c>
      <c r="K1472" s="100" t="s">
        <v>1170</v>
      </c>
      <c r="L1472" s="99" t="s">
        <v>8502</v>
      </c>
      <c r="M1472" s="101">
        <v>46010.333333333343</v>
      </c>
      <c r="N1472" s="101">
        <v>46010.584027777782</v>
      </c>
      <c r="O1472" s="100" t="s">
        <v>35</v>
      </c>
      <c r="P1472" s="100" t="s">
        <v>35</v>
      </c>
      <c r="Q1472" s="99" t="s">
        <v>1414</v>
      </c>
      <c r="R1472" s="99" t="s">
        <v>1415</v>
      </c>
      <c r="S1472" s="99" t="s">
        <v>10571</v>
      </c>
      <c r="T1472" s="99" t="s">
        <v>1172</v>
      </c>
      <c r="U1472" s="99">
        <v>24</v>
      </c>
      <c r="V1472" s="100" t="str">
        <f>VLOOKUP(D1472,TIPOLOGIA!A:F,5,0)</f>
        <v>PRINCIPAL</v>
      </c>
      <c r="W1472" s="100" t="str">
        <f>VLOOKUP(D1472,TIPOLOGIA!A:F,6,0)</f>
        <v>TERRESTRE</v>
      </c>
      <c r="X1472" s="99" t="s">
        <v>1478</v>
      </c>
      <c r="Y1472" s="99">
        <v>1</v>
      </c>
      <c r="Z1472" s="102">
        <f>IF(T1472="SOPORTE_TELEFÓNICO",'TARIFAS 2025'!$B$14,IF(V1472="PRINCIPAL",'TARIFAS 2025'!$B$11,IF(V1472="INTERMEDIA",'TARIFAS 2025'!$C$11,IF(V1472="LEJANA",'TARIFAS 2025'!$D$11))))</f>
        <v>31419</v>
      </c>
      <c r="AA1472" s="102">
        <f t="shared" si="24"/>
        <v>31419</v>
      </c>
    </row>
    <row r="1473" spans="1:27" x14ac:dyDescent="0.3">
      <c r="A1473" s="99" t="s">
        <v>68</v>
      </c>
      <c r="B1473" s="100" t="str">
        <f>VLOOKUP(A1473,'CENTROS DE COSTOS'!A:D,2,0)</f>
        <v>0036-0001</v>
      </c>
      <c r="C1473" s="100" t="str">
        <f>VLOOKUP(A1473,'CENTROS DE COSTOS'!A:D,3,0)</f>
        <v>Wompi Costa</v>
      </c>
      <c r="D1473" s="99">
        <v>8001</v>
      </c>
      <c r="E1473" s="99">
        <v>3156546</v>
      </c>
      <c r="F1473" s="99">
        <v>79736</v>
      </c>
      <c r="G1473" s="100" t="s">
        <v>33</v>
      </c>
      <c r="H1473" s="99" t="s">
        <v>253</v>
      </c>
      <c r="I1473" s="99" t="s">
        <v>68</v>
      </c>
      <c r="J1473" s="99" t="s">
        <v>6743</v>
      </c>
      <c r="K1473" s="100" t="s">
        <v>1170</v>
      </c>
      <c r="L1473" s="99" t="s">
        <v>8503</v>
      </c>
      <c r="M1473" s="101">
        <v>46010.333333333343</v>
      </c>
      <c r="N1473" s="101">
        <v>46010.606249999997</v>
      </c>
      <c r="O1473" s="100" t="s">
        <v>35</v>
      </c>
      <c r="P1473" s="100" t="s">
        <v>35</v>
      </c>
      <c r="Q1473" s="99" t="s">
        <v>1414</v>
      </c>
      <c r="R1473" s="99" t="s">
        <v>1415</v>
      </c>
      <c r="S1473" s="99" t="s">
        <v>10572</v>
      </c>
      <c r="T1473" s="99" t="s">
        <v>1172</v>
      </c>
      <c r="U1473" s="99">
        <v>16</v>
      </c>
      <c r="V1473" s="100" t="str">
        <f>VLOOKUP(D1473,TIPOLOGIA!A:F,5,0)</f>
        <v>PRINCIPAL</v>
      </c>
      <c r="W1473" s="100" t="str">
        <f>VLOOKUP(D1473,TIPOLOGIA!A:F,6,0)</f>
        <v>TERRESTRE</v>
      </c>
      <c r="X1473" s="99" t="s">
        <v>1435</v>
      </c>
      <c r="Y1473" s="99">
        <v>1</v>
      </c>
      <c r="Z1473" s="102">
        <f>IF(T1473="SOPORTE_TELEFÓNICO",'TARIFAS 2025'!$B$14,IF(V1473="PRINCIPAL",'TARIFAS 2025'!$B$11,IF(V1473="INTERMEDIA",'TARIFAS 2025'!$C$11,IF(V1473="LEJANA",'TARIFAS 2025'!$D$11))))</f>
        <v>31419</v>
      </c>
      <c r="AA1473" s="102">
        <f t="shared" si="24"/>
        <v>31419</v>
      </c>
    </row>
    <row r="1474" spans="1:27" x14ac:dyDescent="0.3">
      <c r="A1474" s="99" t="s">
        <v>71</v>
      </c>
      <c r="B1474" s="100" t="str">
        <f>VLOOKUP(A1474,'CENTROS DE COSTOS'!A:D,2,0)</f>
        <v>0036-0004</v>
      </c>
      <c r="C1474" s="100" t="str">
        <f>VLOOKUP(A1474,'CENTROS DE COSTOS'!A:D,3,0)</f>
        <v>Wompi Centro</v>
      </c>
      <c r="D1474" s="99">
        <v>11001</v>
      </c>
      <c r="E1474" s="99">
        <v>3153711</v>
      </c>
      <c r="F1474" s="99">
        <v>41312</v>
      </c>
      <c r="G1474" s="100" t="s">
        <v>33</v>
      </c>
      <c r="H1474" s="99" t="s">
        <v>618</v>
      </c>
      <c r="I1474" s="99" t="s">
        <v>71</v>
      </c>
      <c r="J1474" s="99" t="s">
        <v>6744</v>
      </c>
      <c r="K1474" s="100" t="s">
        <v>1170</v>
      </c>
      <c r="L1474" s="99" t="s">
        <v>8504</v>
      </c>
      <c r="M1474" s="101">
        <v>46009.4375</v>
      </c>
      <c r="N1474" s="101">
        <v>46010.60833333333</v>
      </c>
      <c r="O1474" s="100" t="s">
        <v>35</v>
      </c>
      <c r="P1474" s="100" t="s">
        <v>35</v>
      </c>
      <c r="Q1474" s="99" t="s">
        <v>1414</v>
      </c>
      <c r="R1474" s="99" t="s">
        <v>1415</v>
      </c>
      <c r="S1474" s="99" t="s">
        <v>10573</v>
      </c>
      <c r="T1474" s="99" t="s">
        <v>1172</v>
      </c>
      <c r="U1474" s="99">
        <v>32</v>
      </c>
      <c r="V1474" s="100" t="str">
        <f>VLOOKUP(D1474,TIPOLOGIA!A:F,5,0)</f>
        <v>PRINCIPAL</v>
      </c>
      <c r="W1474" s="100" t="str">
        <f>VLOOKUP(D1474,TIPOLOGIA!A:F,6,0)</f>
        <v>TERRESTRE</v>
      </c>
      <c r="X1474" s="99" t="s">
        <v>1854</v>
      </c>
      <c r="Y1474" s="99">
        <v>1</v>
      </c>
      <c r="Z1474" s="102">
        <f>IF(T1474="SOPORTE_TELEFÓNICO",'TARIFAS 2025'!$B$14,IF(V1474="PRINCIPAL",'TARIFAS 2025'!$B$11,IF(V1474="INTERMEDIA",'TARIFAS 2025'!$C$11,IF(V1474="LEJANA",'TARIFAS 2025'!$D$11))))</f>
        <v>31419</v>
      </c>
      <c r="AA1474" s="102">
        <f t="shared" si="24"/>
        <v>31419</v>
      </c>
    </row>
    <row r="1475" spans="1:27" x14ac:dyDescent="0.3">
      <c r="A1475" s="99" t="s">
        <v>98</v>
      </c>
      <c r="B1475" s="100" t="str">
        <f>VLOOKUP(A1475,'CENTROS DE COSTOS'!A:D,2,0)</f>
        <v>0036-0006</v>
      </c>
      <c r="C1475" s="100" t="str">
        <f>VLOOKUP(A1475,'CENTROS DE COSTOS'!A:D,3,0)</f>
        <v>Wompi Oriente</v>
      </c>
      <c r="D1475" s="99">
        <v>50001</v>
      </c>
      <c r="E1475" s="99">
        <v>3156878</v>
      </c>
      <c r="F1475" s="99">
        <v>13777</v>
      </c>
      <c r="G1475" s="100" t="s">
        <v>33</v>
      </c>
      <c r="H1475" s="99" t="s">
        <v>814</v>
      </c>
      <c r="I1475" s="99" t="s">
        <v>98</v>
      </c>
      <c r="J1475" s="99" t="s">
        <v>2159</v>
      </c>
      <c r="K1475" s="100" t="s">
        <v>1170</v>
      </c>
      <c r="L1475" s="99" t="s">
        <v>8505</v>
      </c>
      <c r="M1475" s="101">
        <v>46010.333333333343</v>
      </c>
      <c r="N1475" s="101">
        <v>46010.609722222223</v>
      </c>
      <c r="O1475" s="100" t="s">
        <v>35</v>
      </c>
      <c r="P1475" s="100" t="s">
        <v>35</v>
      </c>
      <c r="Q1475" s="99" t="s">
        <v>1414</v>
      </c>
      <c r="R1475" s="99" t="s">
        <v>1415</v>
      </c>
      <c r="S1475" s="99" t="s">
        <v>10574</v>
      </c>
      <c r="T1475" s="99" t="s">
        <v>1172</v>
      </c>
      <c r="U1475" s="99">
        <v>64</v>
      </c>
      <c r="V1475" s="100" t="str">
        <f>VLOOKUP(D1475,TIPOLOGIA!A:F,5,0)</f>
        <v>PRINCIPAL</v>
      </c>
      <c r="W1475" s="100" t="str">
        <f>VLOOKUP(D1475,TIPOLOGIA!A:F,6,0)</f>
        <v>TERRESTRE</v>
      </c>
      <c r="X1475" s="99" t="s">
        <v>1461</v>
      </c>
      <c r="Y1475" s="99">
        <v>1</v>
      </c>
      <c r="Z1475" s="102">
        <f>IF(T1475="SOPORTE_TELEFÓNICO",'TARIFAS 2025'!$B$14,IF(V1475="PRINCIPAL",'TARIFAS 2025'!$B$11,IF(V1475="INTERMEDIA",'TARIFAS 2025'!$C$11,IF(V1475="LEJANA",'TARIFAS 2025'!$D$11))))</f>
        <v>31419</v>
      </c>
      <c r="AA1475" s="102">
        <f t="shared" si="24"/>
        <v>31419</v>
      </c>
    </row>
    <row r="1476" spans="1:27" x14ac:dyDescent="0.3">
      <c r="A1476" s="99" t="s">
        <v>71</v>
      </c>
      <c r="B1476" s="100" t="str">
        <f>VLOOKUP(A1476,'CENTROS DE COSTOS'!A:D,2,0)</f>
        <v>0036-0004</v>
      </c>
      <c r="C1476" s="100" t="str">
        <f>VLOOKUP(A1476,'CENTROS DE COSTOS'!A:D,3,0)</f>
        <v>Wompi Centro</v>
      </c>
      <c r="D1476" s="99">
        <v>11001</v>
      </c>
      <c r="E1476" s="99">
        <v>3154719</v>
      </c>
      <c r="F1476" s="99">
        <v>67386</v>
      </c>
      <c r="G1476" s="100" t="s">
        <v>33</v>
      </c>
      <c r="H1476" s="99" t="s">
        <v>618</v>
      </c>
      <c r="I1476" s="99" t="s">
        <v>71</v>
      </c>
      <c r="J1476" s="99" t="s">
        <v>6745</v>
      </c>
      <c r="K1476" s="100" t="s">
        <v>1170</v>
      </c>
      <c r="L1476" s="99" t="s">
        <v>8506</v>
      </c>
      <c r="M1476" s="101">
        <v>46009.512499999997</v>
      </c>
      <c r="N1476" s="101">
        <v>46010.611805555563</v>
      </c>
      <c r="O1476" s="100" t="s">
        <v>35</v>
      </c>
      <c r="P1476" s="100" t="s">
        <v>35</v>
      </c>
      <c r="Q1476" s="99" t="s">
        <v>1414</v>
      </c>
      <c r="R1476" s="99" t="s">
        <v>1415</v>
      </c>
      <c r="S1476" s="99" t="s">
        <v>10575</v>
      </c>
      <c r="T1476" s="99" t="s">
        <v>1172</v>
      </c>
      <c r="U1476" s="99">
        <v>40</v>
      </c>
      <c r="V1476" s="100" t="str">
        <f>VLOOKUP(D1476,TIPOLOGIA!A:F,5,0)</f>
        <v>PRINCIPAL</v>
      </c>
      <c r="W1476" s="100" t="str">
        <f>VLOOKUP(D1476,TIPOLOGIA!A:F,6,0)</f>
        <v>TERRESTRE</v>
      </c>
      <c r="X1476" s="99" t="s">
        <v>1857</v>
      </c>
      <c r="Y1476" s="99">
        <v>1</v>
      </c>
      <c r="Z1476" s="102">
        <f>IF(T1476="SOPORTE_TELEFÓNICO",'TARIFAS 2025'!$B$14,IF(V1476="PRINCIPAL",'TARIFAS 2025'!$B$11,IF(V1476="INTERMEDIA",'TARIFAS 2025'!$C$11,IF(V1476="LEJANA",'TARIFAS 2025'!$D$11))))</f>
        <v>31419</v>
      </c>
      <c r="AA1476" s="102">
        <f t="shared" si="24"/>
        <v>31419</v>
      </c>
    </row>
    <row r="1477" spans="1:27" x14ac:dyDescent="0.3">
      <c r="A1477" s="99" t="s">
        <v>71</v>
      </c>
      <c r="B1477" s="100" t="str">
        <f>VLOOKUP(A1477,'CENTROS DE COSTOS'!A:D,2,0)</f>
        <v>0036-0004</v>
      </c>
      <c r="C1477" s="100" t="str">
        <f>VLOOKUP(A1477,'CENTROS DE COSTOS'!A:D,3,0)</f>
        <v>Wompi Centro</v>
      </c>
      <c r="D1477" s="99">
        <v>11001</v>
      </c>
      <c r="E1477" s="99">
        <v>3151246</v>
      </c>
      <c r="F1477" s="99">
        <v>68574</v>
      </c>
      <c r="G1477" s="100" t="s">
        <v>33</v>
      </c>
      <c r="H1477" s="99" t="s">
        <v>618</v>
      </c>
      <c r="I1477" s="99" t="s">
        <v>71</v>
      </c>
      <c r="J1477" s="99" t="s">
        <v>6746</v>
      </c>
      <c r="K1477" s="100" t="s">
        <v>1170</v>
      </c>
      <c r="L1477" s="99" t="s">
        <v>8507</v>
      </c>
      <c r="M1477" s="101">
        <v>46008.695138888892</v>
      </c>
      <c r="N1477" s="101">
        <v>46010.613194444442</v>
      </c>
      <c r="O1477" s="100" t="s">
        <v>35</v>
      </c>
      <c r="P1477" s="100" t="s">
        <v>35</v>
      </c>
      <c r="Q1477" s="99" t="s">
        <v>1414</v>
      </c>
      <c r="R1477" s="99" t="s">
        <v>1415</v>
      </c>
      <c r="S1477" s="99" t="s">
        <v>10576</v>
      </c>
      <c r="T1477" s="99" t="s">
        <v>1172</v>
      </c>
      <c r="U1477" s="99">
        <v>24</v>
      </c>
      <c r="V1477" s="100" t="str">
        <f>VLOOKUP(D1477,TIPOLOGIA!A:F,5,0)</f>
        <v>PRINCIPAL</v>
      </c>
      <c r="W1477" s="100" t="str">
        <f>VLOOKUP(D1477,TIPOLOGIA!A:F,6,0)</f>
        <v>TERRESTRE</v>
      </c>
      <c r="X1477" s="99" t="s">
        <v>1179</v>
      </c>
      <c r="Y1477" s="99">
        <v>1</v>
      </c>
      <c r="Z1477" s="102">
        <f>IF(T1477="SOPORTE_TELEFÓNICO",'TARIFAS 2025'!$B$14,IF(V1477="PRINCIPAL",'TARIFAS 2025'!$B$11,IF(V1477="INTERMEDIA",'TARIFAS 2025'!$C$11,IF(V1477="LEJANA",'TARIFAS 2025'!$D$11))))</f>
        <v>31419</v>
      </c>
      <c r="AA1477" s="102">
        <f t="shared" si="24"/>
        <v>31419</v>
      </c>
    </row>
    <row r="1478" spans="1:27" x14ac:dyDescent="0.3">
      <c r="A1478" s="99" t="s">
        <v>86</v>
      </c>
      <c r="B1478" s="100" t="str">
        <f>VLOOKUP(A1478,'CENTROS DE COSTOS'!A:D,2,0)</f>
        <v>0036-0002</v>
      </c>
      <c r="C1478" s="100" t="str">
        <f>VLOOKUP(A1478,'CENTROS DE COSTOS'!A:D,3,0)</f>
        <v>Wompi Eje Cafetero</v>
      </c>
      <c r="D1478" s="99">
        <v>17653</v>
      </c>
      <c r="E1478" s="99">
        <v>3112324</v>
      </c>
      <c r="F1478" s="99">
        <v>75132</v>
      </c>
      <c r="G1478" s="100" t="s">
        <v>33</v>
      </c>
      <c r="H1478" s="99" t="s">
        <v>126</v>
      </c>
      <c r="I1478" s="99" t="s">
        <v>441</v>
      </c>
      <c r="J1478" s="99" t="s">
        <v>6747</v>
      </c>
      <c r="K1478" s="100" t="s">
        <v>1170</v>
      </c>
      <c r="L1478" s="99" t="s">
        <v>8508</v>
      </c>
      <c r="M1478" s="101">
        <v>46000.333333333343</v>
      </c>
      <c r="N1478" s="101">
        <v>46010.620138888888</v>
      </c>
      <c r="O1478" s="100" t="s">
        <v>35</v>
      </c>
      <c r="P1478" s="100" t="s">
        <v>35</v>
      </c>
      <c r="Q1478" s="99" t="s">
        <v>1414</v>
      </c>
      <c r="R1478" s="99" t="s">
        <v>1415</v>
      </c>
      <c r="S1478" s="99" t="s">
        <v>10577</v>
      </c>
      <c r="T1478" s="99" t="s">
        <v>1416</v>
      </c>
      <c r="U1478" s="99">
        <v>16</v>
      </c>
      <c r="V1478" s="100" t="str">
        <f>VLOOKUP(D1478,TIPOLOGIA!A:F,5,0)</f>
        <v>INTERMEDIA</v>
      </c>
      <c r="W1478" s="100" t="str">
        <f>VLOOKUP(D1478,TIPOLOGIA!A:F,6,0)</f>
        <v>TERRESTRE</v>
      </c>
      <c r="X1478" s="99" t="s">
        <v>11196</v>
      </c>
      <c r="Y1478" s="99">
        <v>1</v>
      </c>
      <c r="Z1478" s="102">
        <f>IF(T1478="SOPORTE_TELEFÓNICO",'TARIFAS 2025'!$B$14,IF(V1478="PRINCIPAL",'TARIFAS 2025'!$B$11,IF(V1478="INTERMEDIA",'TARIFAS 2025'!$C$11,IF(V1478="LEJANA",'TARIFAS 2025'!$D$11))))</f>
        <v>36351</v>
      </c>
      <c r="AA1478" s="102">
        <f t="shared" si="24"/>
        <v>36351</v>
      </c>
    </row>
    <row r="1479" spans="1:27" x14ac:dyDescent="0.3">
      <c r="A1479" s="99" t="s">
        <v>81</v>
      </c>
      <c r="B1479" s="100" t="str">
        <f>VLOOKUP(A1479,'CENTROS DE COSTOS'!A:D,2,0)</f>
        <v>0036-0007</v>
      </c>
      <c r="C1479" s="100" t="str">
        <f>VLOOKUP(A1479,'CENTROS DE COSTOS'!A:D,3,0)</f>
        <v>Wompi Santander</v>
      </c>
      <c r="D1479" s="99">
        <v>54498</v>
      </c>
      <c r="E1479" s="99">
        <v>3125329</v>
      </c>
      <c r="F1479" s="99">
        <v>74128</v>
      </c>
      <c r="G1479" s="100" t="s">
        <v>33</v>
      </c>
      <c r="H1479" s="99" t="s">
        <v>891</v>
      </c>
      <c r="I1479" s="99" t="s">
        <v>916</v>
      </c>
      <c r="J1479" s="99" t="s">
        <v>6748</v>
      </c>
      <c r="K1479" s="100" t="s">
        <v>1170</v>
      </c>
      <c r="L1479" s="99" t="s">
        <v>8509</v>
      </c>
      <c r="M1479" s="101">
        <v>46002.344444444447</v>
      </c>
      <c r="N1479" s="101">
        <v>46010.620833333327</v>
      </c>
      <c r="O1479" s="100" t="s">
        <v>35</v>
      </c>
      <c r="P1479" s="100" t="s">
        <v>35</v>
      </c>
      <c r="Q1479" s="99" t="s">
        <v>1414</v>
      </c>
      <c r="R1479" s="99" t="s">
        <v>1415</v>
      </c>
      <c r="S1479" s="99" t="s">
        <v>10578</v>
      </c>
      <c r="T1479" s="99" t="s">
        <v>1416</v>
      </c>
      <c r="U1479" s="99">
        <v>24</v>
      </c>
      <c r="V1479" s="100" t="str">
        <f>VLOOKUP(D1479,TIPOLOGIA!A:F,5,0)</f>
        <v>LEJANA</v>
      </c>
      <c r="W1479" s="100" t="str">
        <f>VLOOKUP(D1479,TIPOLOGIA!A:F,6,0)</f>
        <v>TERRESTRE</v>
      </c>
      <c r="X1479" s="99" t="s">
        <v>2255</v>
      </c>
      <c r="Y1479" s="99">
        <v>1</v>
      </c>
      <c r="Z1479" s="102">
        <f>IF(T1479="SOPORTE_TELEFÓNICO",'TARIFAS 2025'!$B$14,IF(V1479="PRINCIPAL",'TARIFAS 2025'!$B$11,IF(V1479="INTERMEDIA",'TARIFAS 2025'!$C$11,IF(V1479="LEJANA",'TARIFAS 2025'!$D$11))))</f>
        <v>40250</v>
      </c>
      <c r="AA1479" s="102">
        <f t="shared" si="24"/>
        <v>40250</v>
      </c>
    </row>
    <row r="1480" spans="1:27" x14ac:dyDescent="0.3">
      <c r="A1480" s="99" t="s">
        <v>88</v>
      </c>
      <c r="B1480" s="100" t="str">
        <f>VLOOKUP(A1480,'CENTROS DE COSTOS'!A:D,2,0)</f>
        <v>0036-0005</v>
      </c>
      <c r="C1480" s="100" t="str">
        <f>VLOOKUP(A1480,'CENTROS DE COSTOS'!A:D,3,0)</f>
        <v>Wompi Noroccidente</v>
      </c>
      <c r="D1480" s="99">
        <v>5368</v>
      </c>
      <c r="E1480" s="99">
        <v>3140378</v>
      </c>
      <c r="F1480" s="99">
        <v>10325</v>
      </c>
      <c r="G1480" s="100" t="s">
        <v>33</v>
      </c>
      <c r="H1480" s="99" t="s">
        <v>120</v>
      </c>
      <c r="I1480" s="99" t="s">
        <v>131</v>
      </c>
      <c r="J1480" s="99" t="s">
        <v>1502</v>
      </c>
      <c r="K1480" s="100" t="s">
        <v>1170</v>
      </c>
      <c r="L1480" s="99" t="s">
        <v>8510</v>
      </c>
      <c r="M1480" s="101">
        <v>46006.704861111109</v>
      </c>
      <c r="N1480" s="101">
        <v>46010.624305555553</v>
      </c>
      <c r="O1480" s="100" t="s">
        <v>35</v>
      </c>
      <c r="P1480" s="100" t="s">
        <v>35</v>
      </c>
      <c r="Q1480" s="99" t="s">
        <v>1414</v>
      </c>
      <c r="R1480" s="99" t="s">
        <v>1415</v>
      </c>
      <c r="S1480" s="99" t="s">
        <v>10579</v>
      </c>
      <c r="T1480" s="99" t="s">
        <v>1416</v>
      </c>
      <c r="U1480" s="99">
        <v>64</v>
      </c>
      <c r="V1480" s="100" t="str">
        <f>VLOOKUP(D1480,TIPOLOGIA!A:F,5,0)</f>
        <v>LEJANA</v>
      </c>
      <c r="W1480" s="100" t="str">
        <f>VLOOKUP(D1480,TIPOLOGIA!A:F,6,0)</f>
        <v>TERRESTRE</v>
      </c>
      <c r="X1480" s="99" t="s">
        <v>2254</v>
      </c>
      <c r="Y1480" s="99">
        <v>1</v>
      </c>
      <c r="Z1480" s="102">
        <f>IF(T1480="SOPORTE_TELEFÓNICO",'TARIFAS 2025'!$B$14,IF(V1480="PRINCIPAL",'TARIFAS 2025'!$B$11,IF(V1480="INTERMEDIA",'TARIFAS 2025'!$C$11,IF(V1480="LEJANA",'TARIFAS 2025'!$D$11))))</f>
        <v>40250</v>
      </c>
      <c r="AA1480" s="102">
        <f t="shared" si="24"/>
        <v>40250</v>
      </c>
    </row>
    <row r="1481" spans="1:27" x14ac:dyDescent="0.3">
      <c r="A1481" s="99" t="s">
        <v>88</v>
      </c>
      <c r="B1481" s="100" t="str">
        <f>VLOOKUP(A1481,'CENTROS DE COSTOS'!A:D,2,0)</f>
        <v>0036-0005</v>
      </c>
      <c r="C1481" s="100" t="str">
        <f>VLOOKUP(A1481,'CENTROS DE COSTOS'!A:D,3,0)</f>
        <v>Wompi Noroccidente</v>
      </c>
      <c r="D1481" s="99">
        <v>5656</v>
      </c>
      <c r="E1481" s="99">
        <v>3142047</v>
      </c>
      <c r="F1481" s="99">
        <v>24501</v>
      </c>
      <c r="G1481" s="100" t="s">
        <v>33</v>
      </c>
      <c r="H1481" s="99" t="s">
        <v>120</v>
      </c>
      <c r="I1481" s="99" t="s">
        <v>217</v>
      </c>
      <c r="J1481" s="99" t="s">
        <v>3691</v>
      </c>
      <c r="K1481" s="100" t="s">
        <v>1170</v>
      </c>
      <c r="L1481" s="99" t="s">
        <v>8511</v>
      </c>
      <c r="M1481" s="101">
        <v>46007.378472222219</v>
      </c>
      <c r="N1481" s="101">
        <v>46010.625</v>
      </c>
      <c r="O1481" s="100" t="s">
        <v>35</v>
      </c>
      <c r="P1481" s="100" t="s">
        <v>35</v>
      </c>
      <c r="Q1481" s="99" t="s">
        <v>1414</v>
      </c>
      <c r="R1481" s="99" t="s">
        <v>1415</v>
      </c>
      <c r="S1481" s="99" t="s">
        <v>10580</v>
      </c>
      <c r="T1481" s="99" t="s">
        <v>1416</v>
      </c>
      <c r="U1481" s="99">
        <v>64</v>
      </c>
      <c r="V1481" s="100" t="str">
        <f>VLOOKUP(D1481,TIPOLOGIA!A:F,5,0)</f>
        <v>INTERMEDIA</v>
      </c>
      <c r="W1481" s="100" t="str">
        <f>VLOOKUP(D1481,TIPOLOGIA!A:F,6,0)</f>
        <v>TERRESTRE</v>
      </c>
      <c r="X1481" s="99" t="s">
        <v>2254</v>
      </c>
      <c r="Y1481" s="99">
        <v>1</v>
      </c>
      <c r="Z1481" s="102">
        <f>IF(T1481="SOPORTE_TELEFÓNICO",'TARIFAS 2025'!$B$14,IF(V1481="PRINCIPAL",'TARIFAS 2025'!$B$11,IF(V1481="INTERMEDIA",'TARIFAS 2025'!$C$11,IF(V1481="LEJANA",'TARIFAS 2025'!$D$11))))</f>
        <v>36351</v>
      </c>
      <c r="AA1481" s="102">
        <f t="shared" si="24"/>
        <v>36351</v>
      </c>
    </row>
    <row r="1482" spans="1:27" x14ac:dyDescent="0.3">
      <c r="A1482" s="99" t="s">
        <v>88</v>
      </c>
      <c r="B1482" s="100" t="str">
        <f>VLOOKUP(A1482,'CENTROS DE COSTOS'!A:D,2,0)</f>
        <v>0036-0005</v>
      </c>
      <c r="C1482" s="100" t="str">
        <f>VLOOKUP(A1482,'CENTROS DE COSTOS'!A:D,3,0)</f>
        <v>Wompi Noroccidente</v>
      </c>
      <c r="D1482" s="99">
        <v>5318</v>
      </c>
      <c r="E1482" s="99">
        <v>3143194</v>
      </c>
      <c r="F1482" s="99">
        <v>58201</v>
      </c>
      <c r="G1482" s="100" t="s">
        <v>33</v>
      </c>
      <c r="H1482" s="99" t="s">
        <v>120</v>
      </c>
      <c r="I1482" s="99" t="s">
        <v>186</v>
      </c>
      <c r="J1482" s="99" t="s">
        <v>6749</v>
      </c>
      <c r="K1482" s="100" t="s">
        <v>1170</v>
      </c>
      <c r="L1482" s="99" t="s">
        <v>8512</v>
      </c>
      <c r="M1482" s="101">
        <v>46007.45208333333</v>
      </c>
      <c r="N1482" s="101">
        <v>46010.625694444447</v>
      </c>
      <c r="O1482" s="100" t="s">
        <v>35</v>
      </c>
      <c r="P1482" s="100" t="s">
        <v>35</v>
      </c>
      <c r="Q1482" s="99" t="s">
        <v>1414</v>
      </c>
      <c r="R1482" s="99" t="s">
        <v>1415</v>
      </c>
      <c r="S1482" s="99" t="s">
        <v>10581</v>
      </c>
      <c r="T1482" s="99" t="s">
        <v>1416</v>
      </c>
      <c r="U1482" s="99">
        <v>32</v>
      </c>
      <c r="V1482" s="100" t="str">
        <f>VLOOKUP(D1482,TIPOLOGIA!A:F,5,0)</f>
        <v>INTERMEDIA</v>
      </c>
      <c r="W1482" s="100" t="str">
        <f>VLOOKUP(D1482,TIPOLOGIA!A:F,6,0)</f>
        <v>TERRESTRE</v>
      </c>
      <c r="X1482" s="99" t="s">
        <v>2254</v>
      </c>
      <c r="Y1482" s="99">
        <v>1</v>
      </c>
      <c r="Z1482" s="102">
        <f>IF(T1482="SOPORTE_TELEFÓNICO",'TARIFAS 2025'!$B$14,IF(V1482="PRINCIPAL",'TARIFAS 2025'!$B$11,IF(V1482="INTERMEDIA",'TARIFAS 2025'!$C$11,IF(V1482="LEJANA",'TARIFAS 2025'!$D$11))))</f>
        <v>36351</v>
      </c>
      <c r="AA1482" s="102">
        <f t="shared" si="24"/>
        <v>36351</v>
      </c>
    </row>
    <row r="1483" spans="1:27" x14ac:dyDescent="0.3">
      <c r="A1483" s="99" t="s">
        <v>88</v>
      </c>
      <c r="B1483" s="100" t="str">
        <f>VLOOKUP(A1483,'CENTROS DE COSTOS'!A:D,2,0)</f>
        <v>0036-0005</v>
      </c>
      <c r="C1483" s="100" t="str">
        <f>VLOOKUP(A1483,'CENTROS DE COSTOS'!A:D,3,0)</f>
        <v>Wompi Noroccidente</v>
      </c>
      <c r="D1483" s="99">
        <v>5789</v>
      </c>
      <c r="E1483" s="99">
        <v>3142063</v>
      </c>
      <c r="F1483" s="99">
        <v>58299</v>
      </c>
      <c r="G1483" s="100" t="s">
        <v>33</v>
      </c>
      <c r="H1483" s="99" t="s">
        <v>120</v>
      </c>
      <c r="I1483" s="99" t="s">
        <v>230</v>
      </c>
      <c r="J1483" s="99" t="s">
        <v>1499</v>
      </c>
      <c r="K1483" s="100" t="s">
        <v>1170</v>
      </c>
      <c r="L1483" s="99" t="s">
        <v>8513</v>
      </c>
      <c r="M1483" s="101">
        <v>46007.380555555559</v>
      </c>
      <c r="N1483" s="101">
        <v>46010.625694444447</v>
      </c>
      <c r="O1483" s="100" t="s">
        <v>35</v>
      </c>
      <c r="P1483" s="100" t="s">
        <v>35</v>
      </c>
      <c r="Q1483" s="99" t="s">
        <v>1414</v>
      </c>
      <c r="R1483" s="99" t="s">
        <v>1415</v>
      </c>
      <c r="S1483" s="99" t="s">
        <v>10582</v>
      </c>
      <c r="T1483" s="99" t="s">
        <v>1416</v>
      </c>
      <c r="U1483" s="99">
        <v>64</v>
      </c>
      <c r="V1483" s="100" t="str">
        <f>VLOOKUP(D1483,TIPOLOGIA!A:F,5,0)</f>
        <v>LEJANA</v>
      </c>
      <c r="W1483" s="100" t="str">
        <f>VLOOKUP(D1483,TIPOLOGIA!A:F,6,0)</f>
        <v>TERRESTRE</v>
      </c>
      <c r="X1483" s="99" t="s">
        <v>2254</v>
      </c>
      <c r="Y1483" s="99">
        <v>1</v>
      </c>
      <c r="Z1483" s="102">
        <f>IF(T1483="SOPORTE_TELEFÓNICO",'TARIFAS 2025'!$B$14,IF(V1483="PRINCIPAL",'TARIFAS 2025'!$B$11,IF(V1483="INTERMEDIA",'TARIFAS 2025'!$C$11,IF(V1483="LEJANA",'TARIFAS 2025'!$D$11))))</f>
        <v>40250</v>
      </c>
      <c r="AA1483" s="102">
        <f t="shared" si="24"/>
        <v>40250</v>
      </c>
    </row>
    <row r="1484" spans="1:27" x14ac:dyDescent="0.3">
      <c r="A1484" s="99" t="s">
        <v>88</v>
      </c>
      <c r="B1484" s="100" t="str">
        <f>VLOOKUP(A1484,'CENTROS DE COSTOS'!A:D,2,0)</f>
        <v>0036-0005</v>
      </c>
      <c r="C1484" s="100" t="str">
        <f>VLOOKUP(A1484,'CENTROS DE COSTOS'!A:D,3,0)</f>
        <v>Wompi Noroccidente</v>
      </c>
      <c r="D1484" s="99">
        <v>5282</v>
      </c>
      <c r="E1484" s="99">
        <v>3145088</v>
      </c>
      <c r="F1484" s="99">
        <v>75037</v>
      </c>
      <c r="G1484" s="100" t="s">
        <v>33</v>
      </c>
      <c r="H1484" s="99" t="s">
        <v>120</v>
      </c>
      <c r="I1484" s="99" t="s">
        <v>181</v>
      </c>
      <c r="J1484" s="99" t="s">
        <v>1956</v>
      </c>
      <c r="K1484" s="100" t="s">
        <v>1170</v>
      </c>
      <c r="L1484" s="99" t="s">
        <v>8514</v>
      </c>
      <c r="M1484" s="101">
        <v>46007.628472222219</v>
      </c>
      <c r="N1484" s="101">
        <v>46010.627083333333</v>
      </c>
      <c r="O1484" s="100" t="s">
        <v>35</v>
      </c>
      <c r="P1484" s="100" t="s">
        <v>35</v>
      </c>
      <c r="Q1484" s="99" t="s">
        <v>1414</v>
      </c>
      <c r="R1484" s="99" t="s">
        <v>1415</v>
      </c>
      <c r="S1484" s="99" t="s">
        <v>10583</v>
      </c>
      <c r="T1484" s="99" t="s">
        <v>1416</v>
      </c>
      <c r="U1484" s="99">
        <v>24</v>
      </c>
      <c r="V1484" s="100" t="str">
        <f>VLOOKUP(D1484,TIPOLOGIA!A:F,5,0)</f>
        <v>INTERMEDIA</v>
      </c>
      <c r="W1484" s="100" t="str">
        <f>VLOOKUP(D1484,TIPOLOGIA!A:F,6,0)</f>
        <v>TERRESTRE</v>
      </c>
      <c r="X1484" s="99" t="s">
        <v>2254</v>
      </c>
      <c r="Y1484" s="99">
        <v>1</v>
      </c>
      <c r="Z1484" s="102">
        <f>IF(T1484="SOPORTE_TELEFÓNICO",'TARIFAS 2025'!$B$14,IF(V1484="PRINCIPAL",'TARIFAS 2025'!$B$11,IF(V1484="INTERMEDIA",'TARIFAS 2025'!$C$11,IF(V1484="LEJANA",'TARIFAS 2025'!$D$11))))</f>
        <v>36351</v>
      </c>
      <c r="AA1484" s="102">
        <f t="shared" si="24"/>
        <v>36351</v>
      </c>
    </row>
    <row r="1485" spans="1:27" x14ac:dyDescent="0.3">
      <c r="A1485" s="99" t="s">
        <v>88</v>
      </c>
      <c r="B1485" s="100" t="str">
        <f>VLOOKUP(A1485,'CENTROS DE COSTOS'!A:D,2,0)</f>
        <v>0036-0005</v>
      </c>
      <c r="C1485" s="100" t="str">
        <f>VLOOKUP(A1485,'CENTROS DE COSTOS'!A:D,3,0)</f>
        <v>Wompi Noroccidente</v>
      </c>
      <c r="D1485" s="99">
        <v>5368</v>
      </c>
      <c r="E1485" s="99">
        <v>3147945</v>
      </c>
      <c r="F1485" s="99">
        <v>47922</v>
      </c>
      <c r="G1485" s="100" t="s">
        <v>33</v>
      </c>
      <c r="H1485" s="99" t="s">
        <v>120</v>
      </c>
      <c r="I1485" s="99" t="s">
        <v>131</v>
      </c>
      <c r="J1485" s="99" t="s">
        <v>6750</v>
      </c>
      <c r="K1485" s="100" t="s">
        <v>1170</v>
      </c>
      <c r="L1485" s="99" t="s">
        <v>8515</v>
      </c>
      <c r="M1485" s="101">
        <v>46008.405555555553</v>
      </c>
      <c r="N1485" s="101">
        <v>46010.62777777778</v>
      </c>
      <c r="O1485" s="100" t="s">
        <v>35</v>
      </c>
      <c r="P1485" s="100" t="s">
        <v>35</v>
      </c>
      <c r="Q1485" s="99" t="s">
        <v>1414</v>
      </c>
      <c r="R1485" s="99" t="s">
        <v>1415</v>
      </c>
      <c r="S1485" s="99" t="s">
        <v>10584</v>
      </c>
      <c r="T1485" s="99" t="s">
        <v>1416</v>
      </c>
      <c r="U1485" s="99">
        <v>40</v>
      </c>
      <c r="V1485" s="100" t="str">
        <f>VLOOKUP(D1485,TIPOLOGIA!A:F,5,0)</f>
        <v>LEJANA</v>
      </c>
      <c r="W1485" s="100" t="str">
        <f>VLOOKUP(D1485,TIPOLOGIA!A:F,6,0)</f>
        <v>TERRESTRE</v>
      </c>
      <c r="X1485" s="99" t="s">
        <v>2254</v>
      </c>
      <c r="Y1485" s="99">
        <v>1</v>
      </c>
      <c r="Z1485" s="102">
        <f>IF(T1485="SOPORTE_TELEFÓNICO",'TARIFAS 2025'!$B$14,IF(V1485="PRINCIPAL",'TARIFAS 2025'!$B$11,IF(V1485="INTERMEDIA",'TARIFAS 2025'!$C$11,IF(V1485="LEJANA",'TARIFAS 2025'!$D$11))))</f>
        <v>40250</v>
      </c>
      <c r="AA1485" s="102">
        <f t="shared" si="24"/>
        <v>40250</v>
      </c>
    </row>
    <row r="1486" spans="1:27" x14ac:dyDescent="0.3">
      <c r="A1486" s="99" t="s">
        <v>81</v>
      </c>
      <c r="B1486" s="100" t="str">
        <f>VLOOKUP(A1486,'CENTROS DE COSTOS'!A:D,2,0)</f>
        <v>0036-0007</v>
      </c>
      <c r="C1486" s="100" t="str">
        <f>VLOOKUP(A1486,'CENTROS DE COSTOS'!A:D,3,0)</f>
        <v>Wompi Santander</v>
      </c>
      <c r="D1486" s="99">
        <v>54001</v>
      </c>
      <c r="E1486" s="99">
        <v>3152996</v>
      </c>
      <c r="F1486" s="99">
        <v>26382</v>
      </c>
      <c r="G1486" s="100" t="s">
        <v>33</v>
      </c>
      <c r="H1486" s="99" t="s">
        <v>891</v>
      </c>
      <c r="I1486" s="99" t="s">
        <v>81</v>
      </c>
      <c r="J1486" s="99" t="s">
        <v>6751</v>
      </c>
      <c r="K1486" s="100" t="s">
        <v>1170</v>
      </c>
      <c r="L1486" s="99" t="s">
        <v>8516</v>
      </c>
      <c r="M1486" s="101">
        <v>46009.405555555553</v>
      </c>
      <c r="N1486" s="101">
        <v>46010.628472222219</v>
      </c>
      <c r="O1486" s="100" t="s">
        <v>35</v>
      </c>
      <c r="P1486" s="100" t="s">
        <v>35</v>
      </c>
      <c r="Q1486" s="99" t="s">
        <v>1414</v>
      </c>
      <c r="R1486" s="99" t="s">
        <v>1415</v>
      </c>
      <c r="S1486" s="99" t="s">
        <v>10585</v>
      </c>
      <c r="T1486" s="99" t="s">
        <v>1172</v>
      </c>
      <c r="U1486" s="99">
        <v>32</v>
      </c>
      <c r="V1486" s="100" t="str">
        <f>VLOOKUP(D1486,TIPOLOGIA!A:F,5,0)</f>
        <v>PRINCIPAL</v>
      </c>
      <c r="W1486" s="100" t="str">
        <f>VLOOKUP(D1486,TIPOLOGIA!A:F,6,0)</f>
        <v>TERRESTRE</v>
      </c>
      <c r="X1486" s="99" t="s">
        <v>1188</v>
      </c>
      <c r="Y1486" s="99">
        <v>1</v>
      </c>
      <c r="Z1486" s="102">
        <f>IF(T1486="SOPORTE_TELEFÓNICO",'TARIFAS 2025'!$B$14,IF(V1486="PRINCIPAL",'TARIFAS 2025'!$B$11,IF(V1486="INTERMEDIA",'TARIFAS 2025'!$C$11,IF(V1486="LEJANA",'TARIFAS 2025'!$D$11))))</f>
        <v>31419</v>
      </c>
      <c r="AA1486" s="102">
        <f t="shared" si="24"/>
        <v>31419</v>
      </c>
    </row>
    <row r="1487" spans="1:27" x14ac:dyDescent="0.3">
      <c r="A1487" s="99" t="s">
        <v>98</v>
      </c>
      <c r="B1487" s="100" t="str">
        <f>VLOOKUP(A1487,'CENTROS DE COSTOS'!A:D,2,0)</f>
        <v>0036-0006</v>
      </c>
      <c r="C1487" s="100" t="str">
        <f>VLOOKUP(A1487,'CENTROS DE COSTOS'!A:D,3,0)</f>
        <v>Wompi Oriente</v>
      </c>
      <c r="D1487" s="99">
        <v>50001</v>
      </c>
      <c r="E1487" s="99">
        <v>3157396</v>
      </c>
      <c r="F1487" s="99">
        <v>49102</v>
      </c>
      <c r="G1487" s="100" t="s">
        <v>33</v>
      </c>
      <c r="H1487" s="99" t="s">
        <v>814</v>
      </c>
      <c r="I1487" s="99" t="s">
        <v>98</v>
      </c>
      <c r="J1487" s="99" t="s">
        <v>1456</v>
      </c>
      <c r="K1487" s="100" t="s">
        <v>1170</v>
      </c>
      <c r="L1487" s="99" t="s">
        <v>8517</v>
      </c>
      <c r="M1487" s="101">
        <v>46010.361111111109</v>
      </c>
      <c r="N1487" s="101">
        <v>46010.629861111112</v>
      </c>
      <c r="O1487" s="100" t="s">
        <v>35</v>
      </c>
      <c r="P1487" s="100" t="s">
        <v>35</v>
      </c>
      <c r="Q1487" s="99" t="s">
        <v>1414</v>
      </c>
      <c r="R1487" s="99" t="s">
        <v>1415</v>
      </c>
      <c r="S1487" s="99" t="s">
        <v>10586</v>
      </c>
      <c r="T1487" s="99" t="s">
        <v>1172</v>
      </c>
      <c r="U1487" s="99">
        <v>56</v>
      </c>
      <c r="V1487" s="100" t="str">
        <f>VLOOKUP(D1487,TIPOLOGIA!A:F,5,0)</f>
        <v>PRINCIPAL</v>
      </c>
      <c r="W1487" s="100" t="str">
        <f>VLOOKUP(D1487,TIPOLOGIA!A:F,6,0)</f>
        <v>TERRESTRE</v>
      </c>
      <c r="X1487" s="99" t="s">
        <v>1355</v>
      </c>
      <c r="Y1487" s="99">
        <v>1</v>
      </c>
      <c r="Z1487" s="102">
        <f>IF(T1487="SOPORTE_TELEFÓNICO",'TARIFAS 2025'!$B$14,IF(V1487="PRINCIPAL",'TARIFAS 2025'!$B$11,IF(V1487="INTERMEDIA",'TARIFAS 2025'!$C$11,IF(V1487="LEJANA",'TARIFAS 2025'!$D$11))))</f>
        <v>31419</v>
      </c>
      <c r="AA1487" s="102">
        <f t="shared" si="24"/>
        <v>31419</v>
      </c>
    </row>
    <row r="1488" spans="1:27" x14ac:dyDescent="0.3">
      <c r="A1488" s="99" t="s">
        <v>71</v>
      </c>
      <c r="B1488" s="100" t="str">
        <f>VLOOKUP(A1488,'CENTROS DE COSTOS'!A:D,2,0)</f>
        <v>0036-0004</v>
      </c>
      <c r="C1488" s="100" t="str">
        <f>VLOOKUP(A1488,'CENTROS DE COSTOS'!A:D,3,0)</f>
        <v>Wompi Centro</v>
      </c>
      <c r="D1488" s="99">
        <v>11001</v>
      </c>
      <c r="E1488" s="99">
        <v>3156112</v>
      </c>
      <c r="F1488" s="99">
        <v>80577</v>
      </c>
      <c r="G1488" s="100" t="s">
        <v>33</v>
      </c>
      <c r="H1488" s="99" t="s">
        <v>618</v>
      </c>
      <c r="I1488" s="99" t="s">
        <v>71</v>
      </c>
      <c r="J1488" s="99" t="s">
        <v>6752</v>
      </c>
      <c r="K1488" s="100" t="s">
        <v>1170</v>
      </c>
      <c r="L1488" s="99" t="s">
        <v>8518</v>
      </c>
      <c r="M1488" s="101">
        <v>46009.657638888893</v>
      </c>
      <c r="N1488" s="101">
        <v>46010.631249999999</v>
      </c>
      <c r="O1488" s="100" t="s">
        <v>35</v>
      </c>
      <c r="P1488" s="100" t="s">
        <v>35</v>
      </c>
      <c r="Q1488" s="99" t="s">
        <v>1414</v>
      </c>
      <c r="R1488" s="99" t="s">
        <v>1415</v>
      </c>
      <c r="S1488" s="99" t="s">
        <v>10587</v>
      </c>
      <c r="T1488" s="99" t="s">
        <v>1172</v>
      </c>
      <c r="U1488" s="99">
        <v>56</v>
      </c>
      <c r="V1488" s="100" t="str">
        <f>VLOOKUP(D1488,TIPOLOGIA!A:F,5,0)</f>
        <v>PRINCIPAL</v>
      </c>
      <c r="W1488" s="100" t="str">
        <f>VLOOKUP(D1488,TIPOLOGIA!A:F,6,0)</f>
        <v>TERRESTRE</v>
      </c>
      <c r="X1488" s="99" t="s">
        <v>1854</v>
      </c>
      <c r="Y1488" s="99">
        <v>1</v>
      </c>
      <c r="Z1488" s="102">
        <f>IF(T1488="SOPORTE_TELEFÓNICO",'TARIFAS 2025'!$B$14,IF(V1488="PRINCIPAL",'TARIFAS 2025'!$B$11,IF(V1488="INTERMEDIA",'TARIFAS 2025'!$C$11,IF(V1488="LEJANA",'TARIFAS 2025'!$D$11))))</f>
        <v>31419</v>
      </c>
      <c r="AA1488" s="102">
        <f t="shared" si="24"/>
        <v>31419</v>
      </c>
    </row>
    <row r="1489" spans="1:27" x14ac:dyDescent="0.3">
      <c r="A1489" s="99" t="s">
        <v>85</v>
      </c>
      <c r="B1489" s="100" t="str">
        <f>VLOOKUP(A1489,'CENTROS DE COSTOS'!A:D,2,0)</f>
        <v>0036-0006</v>
      </c>
      <c r="C1489" s="100" t="str">
        <f>VLOOKUP(A1489,'CENTROS DE COSTOS'!A:D,3,0)</f>
        <v>Wompi Oriente</v>
      </c>
      <c r="D1489" s="99">
        <v>73001</v>
      </c>
      <c r="E1489" s="99">
        <v>3133908</v>
      </c>
      <c r="F1489" s="99">
        <v>18095</v>
      </c>
      <c r="G1489" s="100" t="s">
        <v>33</v>
      </c>
      <c r="H1489" s="99" t="s">
        <v>1056</v>
      </c>
      <c r="I1489" s="99" t="s">
        <v>85</v>
      </c>
      <c r="J1489" s="99" t="s">
        <v>6753</v>
      </c>
      <c r="K1489" s="100" t="s">
        <v>1170</v>
      </c>
      <c r="L1489" s="99" t="s">
        <v>8519</v>
      </c>
      <c r="M1489" s="101">
        <v>46003.70208333333</v>
      </c>
      <c r="N1489" s="101">
        <v>46010.634027777778</v>
      </c>
      <c r="O1489" s="100" t="s">
        <v>35</v>
      </c>
      <c r="P1489" s="100" t="s">
        <v>35</v>
      </c>
      <c r="Q1489" s="99" t="s">
        <v>1414</v>
      </c>
      <c r="R1489" s="99" t="s">
        <v>1415</v>
      </c>
      <c r="S1489" s="99" t="s">
        <v>10588</v>
      </c>
      <c r="T1489" s="99" t="s">
        <v>1172</v>
      </c>
      <c r="U1489" s="99">
        <v>64</v>
      </c>
      <c r="V1489" s="100" t="str">
        <f>VLOOKUP(D1489,TIPOLOGIA!A:F,5,0)</f>
        <v>PRINCIPAL</v>
      </c>
      <c r="W1489" s="100" t="str">
        <f>VLOOKUP(D1489,TIPOLOGIA!A:F,6,0)</f>
        <v>TERRESTRE</v>
      </c>
      <c r="X1489" s="99" t="s">
        <v>1213</v>
      </c>
      <c r="Y1489" s="99">
        <v>1</v>
      </c>
      <c r="Z1489" s="102">
        <f>IF(T1489="SOPORTE_TELEFÓNICO",'TARIFAS 2025'!$B$14,IF(V1489="PRINCIPAL",'TARIFAS 2025'!$B$11,IF(V1489="INTERMEDIA",'TARIFAS 2025'!$C$11,IF(V1489="LEJANA",'TARIFAS 2025'!$D$11))))</f>
        <v>31419</v>
      </c>
      <c r="AA1489" s="102">
        <f t="shared" si="24"/>
        <v>31419</v>
      </c>
    </row>
    <row r="1490" spans="1:27" x14ac:dyDescent="0.3">
      <c r="A1490" s="99" t="s">
        <v>71</v>
      </c>
      <c r="B1490" s="100" t="str">
        <f>VLOOKUP(A1490,'CENTROS DE COSTOS'!A:D,2,0)</f>
        <v>0036-0004</v>
      </c>
      <c r="C1490" s="100" t="str">
        <f>VLOOKUP(A1490,'CENTROS DE COSTOS'!A:D,3,0)</f>
        <v>Wompi Centro</v>
      </c>
      <c r="D1490" s="99">
        <v>11001</v>
      </c>
      <c r="E1490" s="99">
        <v>3151178</v>
      </c>
      <c r="F1490" s="99">
        <v>65924</v>
      </c>
      <c r="G1490" s="100" t="s">
        <v>33</v>
      </c>
      <c r="H1490" s="99" t="s">
        <v>618</v>
      </c>
      <c r="I1490" s="99" t="s">
        <v>71</v>
      </c>
      <c r="J1490" s="99" t="s">
        <v>6754</v>
      </c>
      <c r="K1490" s="100" t="s">
        <v>1170</v>
      </c>
      <c r="L1490" s="99" t="s">
        <v>8520</v>
      </c>
      <c r="M1490" s="101">
        <v>46008.688888888893</v>
      </c>
      <c r="N1490" s="101">
        <v>46010.634722222218</v>
      </c>
      <c r="O1490" s="100" t="s">
        <v>35</v>
      </c>
      <c r="P1490" s="100" t="s">
        <v>35</v>
      </c>
      <c r="Q1490" s="99" t="s">
        <v>1414</v>
      </c>
      <c r="R1490" s="99" t="s">
        <v>1415</v>
      </c>
      <c r="S1490" s="99" t="s">
        <v>10589</v>
      </c>
      <c r="T1490" s="99" t="s">
        <v>1172</v>
      </c>
      <c r="U1490" s="99">
        <v>16</v>
      </c>
      <c r="V1490" s="100" t="str">
        <f>VLOOKUP(D1490,TIPOLOGIA!A:F,5,0)</f>
        <v>PRINCIPAL</v>
      </c>
      <c r="W1490" s="100" t="str">
        <f>VLOOKUP(D1490,TIPOLOGIA!A:F,6,0)</f>
        <v>TERRESTRE</v>
      </c>
      <c r="X1490" s="99" t="s">
        <v>1179</v>
      </c>
      <c r="Y1490" s="99">
        <v>1</v>
      </c>
      <c r="Z1490" s="102">
        <f>IF(T1490="SOPORTE_TELEFÓNICO",'TARIFAS 2025'!$B$14,IF(V1490="PRINCIPAL",'TARIFAS 2025'!$B$11,IF(V1490="INTERMEDIA",'TARIFAS 2025'!$C$11,IF(V1490="LEJANA",'TARIFAS 2025'!$D$11))))</f>
        <v>31419</v>
      </c>
      <c r="AA1490" s="102">
        <f t="shared" si="24"/>
        <v>31419</v>
      </c>
    </row>
    <row r="1491" spans="1:27" x14ac:dyDescent="0.3">
      <c r="A1491" s="99" t="s">
        <v>89</v>
      </c>
      <c r="B1491" s="100" t="str">
        <f>VLOOKUP(A1491,'CENTROS DE COSTOS'!A:D,2,0)</f>
        <v>0036-0001</v>
      </c>
      <c r="C1491" s="100" t="str">
        <f>VLOOKUP(A1491,'CENTROS DE COSTOS'!A:D,3,0)</f>
        <v>Wompi Costa</v>
      </c>
      <c r="D1491" s="99">
        <v>23807</v>
      </c>
      <c r="E1491" s="99">
        <v>3141112</v>
      </c>
      <c r="F1491" s="99">
        <v>81444</v>
      </c>
      <c r="G1491" s="100" t="s">
        <v>33</v>
      </c>
      <c r="H1491" s="99" t="s">
        <v>276</v>
      </c>
      <c r="I1491" s="99" t="s">
        <v>615</v>
      </c>
      <c r="J1491" s="99" t="s">
        <v>6755</v>
      </c>
      <c r="K1491" s="100" t="s">
        <v>1170</v>
      </c>
      <c r="L1491" s="99" t="s">
        <v>8521</v>
      </c>
      <c r="M1491" s="101">
        <v>46007.333333333343</v>
      </c>
      <c r="N1491" s="101">
        <v>46010.636111111111</v>
      </c>
      <c r="O1491" s="100" t="s">
        <v>35</v>
      </c>
      <c r="P1491" s="100" t="s">
        <v>35</v>
      </c>
      <c r="Q1491" s="99" t="s">
        <v>1414</v>
      </c>
      <c r="R1491" s="99" t="s">
        <v>1415</v>
      </c>
      <c r="S1491" s="99" t="s">
        <v>10590</v>
      </c>
      <c r="T1491" s="99" t="s">
        <v>1416</v>
      </c>
      <c r="U1491" s="99">
        <v>8</v>
      </c>
      <c r="V1491" s="100" t="str">
        <f>VLOOKUP(D1491,TIPOLOGIA!A:F,5,0)</f>
        <v>LEJANA</v>
      </c>
      <c r="W1491" s="100" t="str">
        <f>VLOOKUP(D1491,TIPOLOGIA!A:F,6,0)</f>
        <v>TERRESTRE</v>
      </c>
      <c r="X1491" s="99" t="s">
        <v>1447</v>
      </c>
      <c r="Y1491" s="99">
        <v>1</v>
      </c>
      <c r="Z1491" s="102">
        <f>IF(T1491="SOPORTE_TELEFÓNICO",'TARIFAS 2025'!$B$14,IF(V1491="PRINCIPAL",'TARIFAS 2025'!$B$11,IF(V1491="INTERMEDIA",'TARIFAS 2025'!$C$11,IF(V1491="LEJANA",'TARIFAS 2025'!$D$11))))</f>
        <v>40250</v>
      </c>
      <c r="AA1491" s="102">
        <f t="shared" si="24"/>
        <v>40250</v>
      </c>
    </row>
    <row r="1492" spans="1:27" x14ac:dyDescent="0.3">
      <c r="A1492" s="99" t="s">
        <v>98</v>
      </c>
      <c r="B1492" s="100" t="str">
        <f>VLOOKUP(A1492,'CENTROS DE COSTOS'!A:D,2,0)</f>
        <v>0036-0006</v>
      </c>
      <c r="C1492" s="100" t="str">
        <f>VLOOKUP(A1492,'CENTROS DE COSTOS'!A:D,3,0)</f>
        <v>Wompi Oriente</v>
      </c>
      <c r="D1492" s="99">
        <v>50001</v>
      </c>
      <c r="E1492" s="99">
        <v>3156461</v>
      </c>
      <c r="F1492" s="99">
        <v>31710</v>
      </c>
      <c r="G1492" s="100" t="s">
        <v>33</v>
      </c>
      <c r="H1492" s="99" t="s">
        <v>814</v>
      </c>
      <c r="I1492" s="99" t="s">
        <v>98</v>
      </c>
      <c r="J1492" s="99" t="s">
        <v>3559</v>
      </c>
      <c r="K1492" s="100" t="s">
        <v>1170</v>
      </c>
      <c r="L1492" s="99" t="s">
        <v>8522</v>
      </c>
      <c r="M1492" s="101">
        <v>46009.704861111109</v>
      </c>
      <c r="N1492" s="101">
        <v>46010.636805555558</v>
      </c>
      <c r="O1492" s="100" t="s">
        <v>35</v>
      </c>
      <c r="P1492" s="100" t="s">
        <v>35</v>
      </c>
      <c r="Q1492" s="99" t="s">
        <v>1414</v>
      </c>
      <c r="R1492" s="99" t="s">
        <v>1415</v>
      </c>
      <c r="S1492" s="99" t="s">
        <v>10591</v>
      </c>
      <c r="T1492" s="99" t="s">
        <v>1172</v>
      </c>
      <c r="U1492" s="99">
        <v>40</v>
      </c>
      <c r="V1492" s="100" t="str">
        <f>VLOOKUP(D1492,TIPOLOGIA!A:F,5,0)</f>
        <v>PRINCIPAL</v>
      </c>
      <c r="W1492" s="100" t="str">
        <f>VLOOKUP(D1492,TIPOLOGIA!A:F,6,0)</f>
        <v>TERRESTRE</v>
      </c>
      <c r="X1492" s="99" t="s">
        <v>1355</v>
      </c>
      <c r="Y1492" s="99">
        <v>1</v>
      </c>
      <c r="Z1492" s="102">
        <f>IF(T1492="SOPORTE_TELEFÓNICO",'TARIFAS 2025'!$B$14,IF(V1492="PRINCIPAL",'TARIFAS 2025'!$B$11,IF(V1492="INTERMEDIA",'TARIFAS 2025'!$C$11,IF(V1492="LEJANA",'TARIFAS 2025'!$D$11))))</f>
        <v>31419</v>
      </c>
      <c r="AA1492" s="102">
        <f t="shared" si="24"/>
        <v>31419</v>
      </c>
    </row>
    <row r="1493" spans="1:27" x14ac:dyDescent="0.3">
      <c r="A1493" s="99" t="s">
        <v>77</v>
      </c>
      <c r="B1493" s="100" t="str">
        <f>VLOOKUP(A1493,'CENTROS DE COSTOS'!A:D,2,0)</f>
        <v>0036-0003</v>
      </c>
      <c r="C1493" s="100" t="str">
        <f>VLOOKUP(A1493,'CENTROS DE COSTOS'!A:D,3,0)</f>
        <v>Wompi Suroccidente</v>
      </c>
      <c r="D1493" s="99">
        <v>76130</v>
      </c>
      <c r="E1493" s="99">
        <v>3134131</v>
      </c>
      <c r="F1493" s="99">
        <v>58954</v>
      </c>
      <c r="G1493" s="100" t="s">
        <v>33</v>
      </c>
      <c r="H1493" s="99" t="s">
        <v>1101</v>
      </c>
      <c r="I1493" s="99" t="s">
        <v>252</v>
      </c>
      <c r="J1493" s="99" t="s">
        <v>6756</v>
      </c>
      <c r="K1493" s="100" t="s">
        <v>1170</v>
      </c>
      <c r="L1493" s="99" t="s">
        <v>8523</v>
      </c>
      <c r="M1493" s="101">
        <v>46006.333333333343</v>
      </c>
      <c r="N1493" s="101">
        <v>46010.640277777777</v>
      </c>
      <c r="O1493" s="100" t="s">
        <v>35</v>
      </c>
      <c r="P1493" s="100" t="s">
        <v>35</v>
      </c>
      <c r="Q1493" s="99" t="s">
        <v>1414</v>
      </c>
      <c r="R1493" s="99" t="s">
        <v>1415</v>
      </c>
      <c r="S1493" s="99" t="s">
        <v>10592</v>
      </c>
      <c r="T1493" s="99" t="s">
        <v>1416</v>
      </c>
      <c r="U1493" s="99">
        <v>32</v>
      </c>
      <c r="V1493" s="100" t="str">
        <f>VLOOKUP(D1493,TIPOLOGIA!A:F,5,0)</f>
        <v>INTERMEDIA</v>
      </c>
      <c r="W1493" s="100" t="str">
        <f>VLOOKUP(D1493,TIPOLOGIA!A:F,6,0)</f>
        <v>TERRESTRE</v>
      </c>
      <c r="X1493" s="99" t="s">
        <v>1464</v>
      </c>
      <c r="Y1493" s="99">
        <v>1</v>
      </c>
      <c r="Z1493" s="102">
        <f>IF(T1493="SOPORTE_TELEFÓNICO",'TARIFAS 2025'!$B$14,IF(V1493="PRINCIPAL",'TARIFAS 2025'!$B$11,IF(V1493="INTERMEDIA",'TARIFAS 2025'!$C$11,IF(V1493="LEJANA",'TARIFAS 2025'!$D$11))))</f>
        <v>36351</v>
      </c>
      <c r="AA1493" s="102">
        <f t="shared" si="24"/>
        <v>36351</v>
      </c>
    </row>
    <row r="1494" spans="1:27" x14ac:dyDescent="0.3">
      <c r="A1494" s="99" t="s">
        <v>81</v>
      </c>
      <c r="B1494" s="100" t="str">
        <f>VLOOKUP(A1494,'CENTROS DE COSTOS'!A:D,2,0)</f>
        <v>0036-0007</v>
      </c>
      <c r="C1494" s="100" t="str">
        <f>VLOOKUP(A1494,'CENTROS DE COSTOS'!A:D,3,0)</f>
        <v>Wompi Santander</v>
      </c>
      <c r="D1494" s="99">
        <v>54001</v>
      </c>
      <c r="E1494" s="99">
        <v>3146276</v>
      </c>
      <c r="F1494" s="99">
        <v>15712</v>
      </c>
      <c r="G1494" s="100" t="s">
        <v>33</v>
      </c>
      <c r="H1494" s="99" t="s">
        <v>891</v>
      </c>
      <c r="I1494" s="99" t="s">
        <v>81</v>
      </c>
      <c r="J1494" s="99" t="s">
        <v>6757</v>
      </c>
      <c r="K1494" s="100" t="s">
        <v>1170</v>
      </c>
      <c r="L1494" s="99" t="s">
        <v>8524</v>
      </c>
      <c r="M1494" s="101">
        <v>46008.333333333343</v>
      </c>
      <c r="N1494" s="101">
        <v>46010.647916666669</v>
      </c>
      <c r="O1494" s="100" t="s">
        <v>35</v>
      </c>
      <c r="P1494" s="100" t="s">
        <v>35</v>
      </c>
      <c r="Q1494" s="99" t="s">
        <v>1414</v>
      </c>
      <c r="R1494" s="99" t="s">
        <v>1415</v>
      </c>
      <c r="S1494" s="99" t="s">
        <v>10593</v>
      </c>
      <c r="T1494" s="99" t="s">
        <v>1172</v>
      </c>
      <c r="U1494" s="99">
        <v>64</v>
      </c>
      <c r="V1494" s="100" t="str">
        <f>VLOOKUP(D1494,TIPOLOGIA!A:F,5,0)</f>
        <v>PRINCIPAL</v>
      </c>
      <c r="W1494" s="100" t="str">
        <f>VLOOKUP(D1494,TIPOLOGIA!A:F,6,0)</f>
        <v>TERRESTRE</v>
      </c>
      <c r="X1494" s="99" t="s">
        <v>1199</v>
      </c>
      <c r="Y1494" s="99">
        <v>1</v>
      </c>
      <c r="Z1494" s="102">
        <f>IF(T1494="SOPORTE_TELEFÓNICO",'TARIFAS 2025'!$B$14,IF(V1494="PRINCIPAL",'TARIFAS 2025'!$B$11,IF(V1494="INTERMEDIA",'TARIFAS 2025'!$C$11,IF(V1494="LEJANA",'TARIFAS 2025'!$D$11))))</f>
        <v>31419</v>
      </c>
      <c r="AA1494" s="102">
        <f t="shared" si="24"/>
        <v>31419</v>
      </c>
    </row>
    <row r="1495" spans="1:27" x14ac:dyDescent="0.3">
      <c r="A1495" s="99" t="s">
        <v>85</v>
      </c>
      <c r="B1495" s="100" t="str">
        <f>VLOOKUP(A1495,'CENTROS DE COSTOS'!A:D,2,0)</f>
        <v>0036-0006</v>
      </c>
      <c r="C1495" s="100" t="str">
        <f>VLOOKUP(A1495,'CENTROS DE COSTOS'!A:D,3,0)</f>
        <v>Wompi Oriente</v>
      </c>
      <c r="D1495" s="99">
        <v>73001</v>
      </c>
      <c r="E1495" s="99">
        <v>3154633</v>
      </c>
      <c r="F1495" s="99">
        <v>29438</v>
      </c>
      <c r="G1495" s="100" t="s">
        <v>33</v>
      </c>
      <c r="H1495" s="99" t="s">
        <v>1056</v>
      </c>
      <c r="I1495" s="99" t="s">
        <v>85</v>
      </c>
      <c r="J1495" s="99" t="s">
        <v>2161</v>
      </c>
      <c r="K1495" s="100" t="s">
        <v>1170</v>
      </c>
      <c r="L1495" s="99" t="s">
        <v>8525</v>
      </c>
      <c r="M1495" s="101">
        <v>46009.518750000003</v>
      </c>
      <c r="N1495" s="101">
        <v>46010.651388888888</v>
      </c>
      <c r="O1495" s="100" t="s">
        <v>35</v>
      </c>
      <c r="P1495" s="100" t="s">
        <v>35</v>
      </c>
      <c r="Q1495" s="99" t="s">
        <v>1414</v>
      </c>
      <c r="R1495" s="99" t="s">
        <v>1415</v>
      </c>
      <c r="S1495" s="99" t="s">
        <v>10594</v>
      </c>
      <c r="T1495" s="99" t="s">
        <v>1172</v>
      </c>
      <c r="U1495" s="99">
        <v>56</v>
      </c>
      <c r="V1495" s="100" t="str">
        <f>VLOOKUP(D1495,TIPOLOGIA!A:F,5,0)</f>
        <v>PRINCIPAL</v>
      </c>
      <c r="W1495" s="100" t="str">
        <f>VLOOKUP(D1495,TIPOLOGIA!A:F,6,0)</f>
        <v>TERRESTRE</v>
      </c>
      <c r="X1495" s="99" t="s">
        <v>1213</v>
      </c>
      <c r="Y1495" s="99">
        <v>1</v>
      </c>
      <c r="Z1495" s="102">
        <f>IF(T1495="SOPORTE_TELEFÓNICO",'TARIFAS 2025'!$B$14,IF(V1495="PRINCIPAL",'TARIFAS 2025'!$B$11,IF(V1495="INTERMEDIA",'TARIFAS 2025'!$C$11,IF(V1495="LEJANA",'TARIFAS 2025'!$D$11))))</f>
        <v>31419</v>
      </c>
      <c r="AA1495" s="102">
        <f t="shared" si="24"/>
        <v>31419</v>
      </c>
    </row>
    <row r="1496" spans="1:27" x14ac:dyDescent="0.3">
      <c r="A1496" s="99" t="s">
        <v>68</v>
      </c>
      <c r="B1496" s="100" t="str">
        <f>VLOOKUP(A1496,'CENTROS DE COSTOS'!A:D,2,0)</f>
        <v>0036-0001</v>
      </c>
      <c r="C1496" s="100" t="str">
        <f>VLOOKUP(A1496,'CENTROS DE COSTOS'!A:D,3,0)</f>
        <v>Wompi Costa</v>
      </c>
      <c r="D1496" s="99">
        <v>8001</v>
      </c>
      <c r="E1496" s="99">
        <v>3156606</v>
      </c>
      <c r="F1496" s="99">
        <v>59345</v>
      </c>
      <c r="G1496" s="100" t="s">
        <v>33</v>
      </c>
      <c r="H1496" s="99" t="s">
        <v>253</v>
      </c>
      <c r="I1496" s="99" t="s">
        <v>68</v>
      </c>
      <c r="J1496" s="99" t="s">
        <v>1439</v>
      </c>
      <c r="K1496" s="100" t="s">
        <v>1170</v>
      </c>
      <c r="L1496" s="99" t="s">
        <v>8526</v>
      </c>
      <c r="M1496" s="101">
        <v>46009.699305555558</v>
      </c>
      <c r="N1496" s="101">
        <v>46010.652777777781</v>
      </c>
      <c r="O1496" s="100" t="s">
        <v>35</v>
      </c>
      <c r="P1496" s="100" t="s">
        <v>35</v>
      </c>
      <c r="Q1496" s="99" t="s">
        <v>1414</v>
      </c>
      <c r="R1496" s="99" t="s">
        <v>1415</v>
      </c>
      <c r="S1496" s="99" t="s">
        <v>10595</v>
      </c>
      <c r="T1496" s="99" t="s">
        <v>1172</v>
      </c>
      <c r="U1496" s="99">
        <v>56</v>
      </c>
      <c r="V1496" s="100" t="str">
        <f>VLOOKUP(D1496,TIPOLOGIA!A:F,5,0)</f>
        <v>PRINCIPAL</v>
      </c>
      <c r="W1496" s="100" t="str">
        <f>VLOOKUP(D1496,TIPOLOGIA!A:F,6,0)</f>
        <v>TERRESTRE</v>
      </c>
      <c r="X1496" s="99" t="s">
        <v>1435</v>
      </c>
      <c r="Y1496" s="99">
        <v>1</v>
      </c>
      <c r="Z1496" s="102">
        <f>IF(T1496="SOPORTE_TELEFÓNICO",'TARIFAS 2025'!$B$14,IF(V1496="PRINCIPAL",'TARIFAS 2025'!$B$11,IF(V1496="INTERMEDIA",'TARIFAS 2025'!$C$11,IF(V1496="LEJANA",'TARIFAS 2025'!$D$11))))</f>
        <v>31419</v>
      </c>
      <c r="AA1496" s="102">
        <f t="shared" si="24"/>
        <v>31419</v>
      </c>
    </row>
    <row r="1497" spans="1:27" x14ac:dyDescent="0.3">
      <c r="A1497" s="99" t="s">
        <v>89</v>
      </c>
      <c r="B1497" s="100" t="str">
        <f>VLOOKUP(A1497,'CENTROS DE COSTOS'!A:D,2,0)</f>
        <v>0036-0001</v>
      </c>
      <c r="C1497" s="100" t="str">
        <f>VLOOKUP(A1497,'CENTROS DE COSTOS'!A:D,3,0)</f>
        <v>Wompi Costa</v>
      </c>
      <c r="D1497" s="99">
        <v>5250</v>
      </c>
      <c r="E1497" s="99">
        <v>3103191</v>
      </c>
      <c r="F1497" s="99">
        <v>79213</v>
      </c>
      <c r="G1497" s="100" t="s">
        <v>33</v>
      </c>
      <c r="H1497" s="99" t="s">
        <v>120</v>
      </c>
      <c r="I1497" s="99" t="s">
        <v>176</v>
      </c>
      <c r="J1497" s="99" t="s">
        <v>6758</v>
      </c>
      <c r="K1497" s="100" t="s">
        <v>1170</v>
      </c>
      <c r="L1497" s="99" t="s">
        <v>8527</v>
      </c>
      <c r="M1497" s="101">
        <v>45995.552777777782</v>
      </c>
      <c r="N1497" s="101">
        <v>46010.65347222222</v>
      </c>
      <c r="O1497" s="100" t="s">
        <v>35</v>
      </c>
      <c r="P1497" s="100" t="s">
        <v>35</v>
      </c>
      <c r="Q1497" s="99" t="s">
        <v>1414</v>
      </c>
      <c r="R1497" s="99" t="s">
        <v>1415</v>
      </c>
      <c r="S1497" s="99" t="s">
        <v>10596</v>
      </c>
      <c r="T1497" s="99" t="s">
        <v>1416</v>
      </c>
      <c r="U1497" s="99">
        <v>8</v>
      </c>
      <c r="V1497" s="100" t="str">
        <f>VLOOKUP(D1497,TIPOLOGIA!A:F,5,0)</f>
        <v>LEJANA</v>
      </c>
      <c r="W1497" s="100" t="str">
        <f>VLOOKUP(D1497,TIPOLOGIA!A:F,6,0)</f>
        <v>TERRESTRE</v>
      </c>
      <c r="X1497" s="99" t="s">
        <v>1417</v>
      </c>
      <c r="Y1497" s="99">
        <v>1</v>
      </c>
      <c r="Z1497" s="102">
        <f>IF(T1497="SOPORTE_TELEFÓNICO",'TARIFAS 2025'!$B$14,IF(V1497="PRINCIPAL",'TARIFAS 2025'!$B$11,IF(V1497="INTERMEDIA",'TARIFAS 2025'!$C$11,IF(V1497="LEJANA",'TARIFAS 2025'!$D$11))))</f>
        <v>40250</v>
      </c>
      <c r="AA1497" s="102">
        <f t="shared" si="24"/>
        <v>40250</v>
      </c>
    </row>
    <row r="1498" spans="1:27" x14ac:dyDescent="0.3">
      <c r="A1498" s="99" t="s">
        <v>71</v>
      </c>
      <c r="B1498" s="100" t="str">
        <f>VLOOKUP(A1498,'CENTROS DE COSTOS'!A:D,2,0)</f>
        <v>0036-0004</v>
      </c>
      <c r="C1498" s="100" t="str">
        <f>VLOOKUP(A1498,'CENTROS DE COSTOS'!A:D,3,0)</f>
        <v>Wompi Centro</v>
      </c>
      <c r="D1498" s="99">
        <v>25513</v>
      </c>
      <c r="E1498" s="99">
        <v>3141162</v>
      </c>
      <c r="F1498" s="99">
        <v>62099</v>
      </c>
      <c r="G1498" s="100" t="s">
        <v>33</v>
      </c>
      <c r="H1498" s="99" t="s">
        <v>618</v>
      </c>
      <c r="I1498" s="99" t="s">
        <v>681</v>
      </c>
      <c r="J1498" s="99" t="s">
        <v>6759</v>
      </c>
      <c r="K1498" s="100" t="s">
        <v>1170</v>
      </c>
      <c r="L1498" s="99" t="s">
        <v>8528</v>
      </c>
      <c r="M1498" s="101">
        <v>46007.342361111107</v>
      </c>
      <c r="N1498" s="101">
        <v>46010.654166666667</v>
      </c>
      <c r="O1498" s="100" t="s">
        <v>35</v>
      </c>
      <c r="P1498" s="100" t="s">
        <v>35</v>
      </c>
      <c r="Q1498" s="99" t="s">
        <v>1414</v>
      </c>
      <c r="R1498" s="99" t="s">
        <v>1415</v>
      </c>
      <c r="S1498" s="99" t="s">
        <v>10597</v>
      </c>
      <c r="T1498" s="99" t="s">
        <v>1416</v>
      </c>
      <c r="U1498" s="99">
        <v>16</v>
      </c>
      <c r="V1498" s="100" t="str">
        <f>VLOOKUP(D1498,TIPOLOGIA!A:F,5,0)</f>
        <v>LEJANA</v>
      </c>
      <c r="W1498" s="100" t="str">
        <f>VLOOKUP(D1498,TIPOLOGIA!A:F,6,0)</f>
        <v>TERRESTRE</v>
      </c>
      <c r="X1498" s="99" t="s">
        <v>1447</v>
      </c>
      <c r="Y1498" s="99">
        <v>1</v>
      </c>
      <c r="Z1498" s="102">
        <f>IF(T1498="SOPORTE_TELEFÓNICO",'TARIFAS 2025'!$B$14,IF(V1498="PRINCIPAL",'TARIFAS 2025'!$B$11,IF(V1498="INTERMEDIA",'TARIFAS 2025'!$C$11,IF(V1498="LEJANA",'TARIFAS 2025'!$D$11))))</f>
        <v>40250</v>
      </c>
      <c r="AA1498" s="102">
        <f t="shared" si="24"/>
        <v>40250</v>
      </c>
    </row>
    <row r="1499" spans="1:27" x14ac:dyDescent="0.3">
      <c r="A1499" s="99" t="s">
        <v>98</v>
      </c>
      <c r="B1499" s="100" t="str">
        <f>VLOOKUP(A1499,'CENTROS DE COSTOS'!A:D,2,0)</f>
        <v>0036-0006</v>
      </c>
      <c r="C1499" s="100" t="str">
        <f>VLOOKUP(A1499,'CENTROS DE COSTOS'!A:D,3,0)</f>
        <v>Wompi Oriente</v>
      </c>
      <c r="D1499" s="99">
        <v>50573</v>
      </c>
      <c r="E1499" s="99">
        <v>3142628</v>
      </c>
      <c r="F1499" s="99">
        <v>78360</v>
      </c>
      <c r="G1499" s="100" t="s">
        <v>33</v>
      </c>
      <c r="H1499" s="99" t="s">
        <v>814</v>
      </c>
      <c r="I1499" s="99" t="s">
        <v>833</v>
      </c>
      <c r="J1499" s="99" t="s">
        <v>1945</v>
      </c>
      <c r="K1499" s="100" t="s">
        <v>1170</v>
      </c>
      <c r="L1499" s="99" t="s">
        <v>8529</v>
      </c>
      <c r="M1499" s="101">
        <v>46007.407638888893</v>
      </c>
      <c r="N1499" s="101">
        <v>46010.654861111107</v>
      </c>
      <c r="O1499" s="100" t="s">
        <v>35</v>
      </c>
      <c r="P1499" s="100" t="s">
        <v>35</v>
      </c>
      <c r="Q1499" s="99" t="s">
        <v>1414</v>
      </c>
      <c r="R1499" s="99" t="s">
        <v>1415</v>
      </c>
      <c r="S1499" s="99" t="s">
        <v>10598</v>
      </c>
      <c r="T1499" s="99" t="s">
        <v>1416</v>
      </c>
      <c r="U1499" s="99">
        <v>24</v>
      </c>
      <c r="V1499" s="100" t="str">
        <f>VLOOKUP(D1499,TIPOLOGIA!A:F,5,0)</f>
        <v>INTERMEDIA</v>
      </c>
      <c r="W1499" s="100" t="str">
        <f>VLOOKUP(D1499,TIPOLOGIA!A:F,6,0)</f>
        <v>TERRESTRE</v>
      </c>
      <c r="X1499" s="99" t="s">
        <v>2257</v>
      </c>
      <c r="Y1499" s="99">
        <v>1</v>
      </c>
      <c r="Z1499" s="102">
        <f>IF(T1499="SOPORTE_TELEFÓNICO",'TARIFAS 2025'!$B$14,IF(V1499="PRINCIPAL",'TARIFAS 2025'!$B$11,IF(V1499="INTERMEDIA",'TARIFAS 2025'!$C$11,IF(V1499="LEJANA",'TARIFAS 2025'!$D$11))))</f>
        <v>36351</v>
      </c>
      <c r="AA1499" s="102">
        <f t="shared" si="24"/>
        <v>36351</v>
      </c>
    </row>
    <row r="1500" spans="1:27" x14ac:dyDescent="0.3">
      <c r="A1500" s="99" t="s">
        <v>71</v>
      </c>
      <c r="B1500" s="100" t="str">
        <f>VLOOKUP(A1500,'CENTROS DE COSTOS'!A:D,2,0)</f>
        <v>0036-0004</v>
      </c>
      <c r="C1500" s="100" t="str">
        <f>VLOOKUP(A1500,'CENTROS DE COSTOS'!A:D,3,0)</f>
        <v>Wompi Centro</v>
      </c>
      <c r="D1500" s="99">
        <v>25649</v>
      </c>
      <c r="E1500" s="99">
        <v>3151250</v>
      </c>
      <c r="F1500" s="99">
        <v>12021</v>
      </c>
      <c r="G1500" s="100" t="s">
        <v>33</v>
      </c>
      <c r="H1500" s="99" t="s">
        <v>618</v>
      </c>
      <c r="I1500" s="99" t="s">
        <v>622</v>
      </c>
      <c r="J1500" s="99" t="s">
        <v>2083</v>
      </c>
      <c r="K1500" s="100" t="s">
        <v>1170</v>
      </c>
      <c r="L1500" s="99" t="s">
        <v>8530</v>
      </c>
      <c r="M1500" s="101">
        <v>46008.696527777778</v>
      </c>
      <c r="N1500" s="101">
        <v>46010.65625</v>
      </c>
      <c r="O1500" s="100" t="s">
        <v>35</v>
      </c>
      <c r="P1500" s="100" t="s">
        <v>35</v>
      </c>
      <c r="Q1500" s="99" t="s">
        <v>1414</v>
      </c>
      <c r="R1500" s="99" t="s">
        <v>1415</v>
      </c>
      <c r="S1500" s="99" t="s">
        <v>10599</v>
      </c>
      <c r="T1500" s="99" t="s">
        <v>1416</v>
      </c>
      <c r="U1500" s="99">
        <v>64</v>
      </c>
      <c r="V1500" s="100" t="str">
        <f>VLOOKUP(D1500,TIPOLOGIA!A:F,5,0)</f>
        <v>LEJANA</v>
      </c>
      <c r="W1500" s="100" t="str">
        <f>VLOOKUP(D1500,TIPOLOGIA!A:F,6,0)</f>
        <v>TERRESTRE</v>
      </c>
      <c r="X1500" s="99" t="s">
        <v>1447</v>
      </c>
      <c r="Y1500" s="99">
        <v>1</v>
      </c>
      <c r="Z1500" s="102">
        <f>IF(T1500="SOPORTE_TELEFÓNICO",'TARIFAS 2025'!$B$14,IF(V1500="PRINCIPAL",'TARIFAS 2025'!$B$11,IF(V1500="INTERMEDIA",'TARIFAS 2025'!$C$11,IF(V1500="LEJANA",'TARIFAS 2025'!$D$11))))</f>
        <v>40250</v>
      </c>
      <c r="AA1500" s="102">
        <f t="shared" si="24"/>
        <v>40250</v>
      </c>
    </row>
    <row r="1501" spans="1:27" x14ac:dyDescent="0.3">
      <c r="A1501" s="99" t="s">
        <v>71</v>
      </c>
      <c r="B1501" s="100" t="str">
        <f>VLOOKUP(A1501,'CENTROS DE COSTOS'!A:D,2,0)</f>
        <v>0036-0004</v>
      </c>
      <c r="C1501" s="100" t="str">
        <f>VLOOKUP(A1501,'CENTROS DE COSTOS'!A:D,3,0)</f>
        <v>Wompi Centro</v>
      </c>
      <c r="D1501" s="99">
        <v>11001</v>
      </c>
      <c r="E1501" s="99">
        <v>3155529</v>
      </c>
      <c r="F1501" s="99">
        <v>69648</v>
      </c>
      <c r="G1501" s="100" t="s">
        <v>33</v>
      </c>
      <c r="H1501" s="99" t="s">
        <v>618</v>
      </c>
      <c r="I1501" s="99" t="s">
        <v>71</v>
      </c>
      <c r="J1501" s="99" t="s">
        <v>6760</v>
      </c>
      <c r="K1501" s="100" t="s">
        <v>1170</v>
      </c>
      <c r="L1501" s="99" t="s">
        <v>8531</v>
      </c>
      <c r="M1501" s="101">
        <v>46009.606944444437</v>
      </c>
      <c r="N1501" s="101">
        <v>46010.662499999999</v>
      </c>
      <c r="O1501" s="100" t="s">
        <v>35</v>
      </c>
      <c r="P1501" s="100" t="s">
        <v>35</v>
      </c>
      <c r="Q1501" s="99" t="s">
        <v>1414</v>
      </c>
      <c r="R1501" s="99" t="s">
        <v>1415</v>
      </c>
      <c r="S1501" s="99" t="s">
        <v>10600</v>
      </c>
      <c r="T1501" s="99" t="s">
        <v>1172</v>
      </c>
      <c r="U1501" s="99">
        <v>56</v>
      </c>
      <c r="V1501" s="100" t="str">
        <f>VLOOKUP(D1501,TIPOLOGIA!A:F,5,0)</f>
        <v>PRINCIPAL</v>
      </c>
      <c r="W1501" s="100" t="str">
        <f>VLOOKUP(D1501,TIPOLOGIA!A:F,6,0)</f>
        <v>TERRESTRE</v>
      </c>
      <c r="X1501" s="99" t="s">
        <v>1198</v>
      </c>
      <c r="Y1501" s="99">
        <v>1</v>
      </c>
      <c r="Z1501" s="102">
        <f>IF(T1501="SOPORTE_TELEFÓNICO",'TARIFAS 2025'!$B$14,IF(V1501="PRINCIPAL",'TARIFAS 2025'!$B$11,IF(V1501="INTERMEDIA",'TARIFAS 2025'!$C$11,IF(V1501="LEJANA",'TARIFAS 2025'!$D$11))))</f>
        <v>31419</v>
      </c>
      <c r="AA1501" s="102">
        <f t="shared" si="24"/>
        <v>31419</v>
      </c>
    </row>
    <row r="1502" spans="1:27" x14ac:dyDescent="0.3">
      <c r="A1502" s="99" t="s">
        <v>88</v>
      </c>
      <c r="B1502" s="100" t="str">
        <f>VLOOKUP(A1502,'CENTROS DE COSTOS'!A:D,2,0)</f>
        <v>0036-0005</v>
      </c>
      <c r="C1502" s="100" t="str">
        <f>VLOOKUP(A1502,'CENTROS DE COSTOS'!A:D,3,0)</f>
        <v>Wompi Noroccidente</v>
      </c>
      <c r="D1502" s="99">
        <v>5088</v>
      </c>
      <c r="E1502" s="99">
        <v>3127537</v>
      </c>
      <c r="F1502" s="99">
        <v>79425</v>
      </c>
      <c r="G1502" s="100" t="s">
        <v>33</v>
      </c>
      <c r="H1502" s="99" t="s">
        <v>120</v>
      </c>
      <c r="I1502" s="99" t="s">
        <v>155</v>
      </c>
      <c r="J1502" s="99" t="s">
        <v>1744</v>
      </c>
      <c r="K1502" s="100" t="s">
        <v>1170</v>
      </c>
      <c r="L1502" s="99" t="s">
        <v>8532</v>
      </c>
      <c r="M1502" s="101">
        <v>46002.522916666669</v>
      </c>
      <c r="N1502" s="101">
        <v>46010.665972222218</v>
      </c>
      <c r="O1502" s="100" t="s">
        <v>35</v>
      </c>
      <c r="P1502" s="100" t="s">
        <v>35</v>
      </c>
      <c r="Q1502" s="99" t="s">
        <v>1414</v>
      </c>
      <c r="R1502" s="99" t="s">
        <v>1415</v>
      </c>
      <c r="S1502" s="99" t="s">
        <v>10601</v>
      </c>
      <c r="T1502" s="99" t="s">
        <v>9139</v>
      </c>
      <c r="U1502" s="99">
        <v>16</v>
      </c>
      <c r="V1502" s="100" t="str">
        <f>VLOOKUP(D1502,TIPOLOGIA!A:F,5,0)</f>
        <v>PRINCIPAL</v>
      </c>
      <c r="W1502" s="100" t="str">
        <f>VLOOKUP(D1502,TIPOLOGIA!A:F,6,0)</f>
        <v>TERRESTRE</v>
      </c>
      <c r="X1502" s="99" t="s">
        <v>1417</v>
      </c>
      <c r="Y1502" s="99">
        <v>1</v>
      </c>
      <c r="Z1502" s="102">
        <f>IF(T1502="SOPORTE_TELEFÓNICO",'TARIFAS 2025'!$B$14,IF(V1502="PRINCIPAL",'TARIFAS 2025'!$B$11,IF(V1502="INTERMEDIA",'TARIFAS 2025'!$C$11,IF(V1502="LEJANA",'TARIFAS 2025'!$D$11))))</f>
        <v>31419</v>
      </c>
      <c r="AA1502" s="102">
        <f t="shared" si="24"/>
        <v>31419</v>
      </c>
    </row>
    <row r="1503" spans="1:27" x14ac:dyDescent="0.3">
      <c r="A1503" s="99" t="s">
        <v>88</v>
      </c>
      <c r="B1503" s="100" t="str">
        <f>VLOOKUP(A1503,'CENTROS DE COSTOS'!A:D,2,0)</f>
        <v>0036-0005</v>
      </c>
      <c r="C1503" s="100" t="str">
        <f>VLOOKUP(A1503,'CENTROS DE COSTOS'!A:D,3,0)</f>
        <v>Wompi Noroccidente</v>
      </c>
      <c r="D1503" s="99">
        <v>5001</v>
      </c>
      <c r="E1503" s="99">
        <v>3129640</v>
      </c>
      <c r="F1503" s="99">
        <v>60786</v>
      </c>
      <c r="G1503" s="100" t="s">
        <v>33</v>
      </c>
      <c r="H1503" s="99" t="s">
        <v>120</v>
      </c>
      <c r="I1503" s="99" t="s">
        <v>88</v>
      </c>
      <c r="J1503" s="99" t="s">
        <v>1449</v>
      </c>
      <c r="K1503" s="100" t="s">
        <v>1170</v>
      </c>
      <c r="L1503" s="99" t="s">
        <v>8533</v>
      </c>
      <c r="M1503" s="101">
        <v>46003.333333333343</v>
      </c>
      <c r="N1503" s="101">
        <v>46010.666666666657</v>
      </c>
      <c r="O1503" s="100" t="s">
        <v>35</v>
      </c>
      <c r="P1503" s="100" t="s">
        <v>35</v>
      </c>
      <c r="Q1503" s="99" t="s">
        <v>1414</v>
      </c>
      <c r="R1503" s="99" t="s">
        <v>1415</v>
      </c>
      <c r="S1503" s="99" t="s">
        <v>10602</v>
      </c>
      <c r="T1503" s="99" t="s">
        <v>9139</v>
      </c>
      <c r="U1503" s="99">
        <v>32</v>
      </c>
      <c r="V1503" s="100" t="str">
        <f>VLOOKUP(D1503,TIPOLOGIA!A:F,5,0)</f>
        <v>PRINCIPAL</v>
      </c>
      <c r="W1503" s="100" t="str">
        <f>VLOOKUP(D1503,TIPOLOGIA!A:F,6,0)</f>
        <v>TERRESTRE</v>
      </c>
      <c r="X1503" s="99" t="s">
        <v>1417</v>
      </c>
      <c r="Y1503" s="99">
        <v>1</v>
      </c>
      <c r="Z1503" s="102">
        <f>IF(T1503="SOPORTE_TELEFÓNICO",'TARIFAS 2025'!$B$14,IF(V1503="PRINCIPAL",'TARIFAS 2025'!$B$11,IF(V1503="INTERMEDIA",'TARIFAS 2025'!$C$11,IF(V1503="LEJANA",'TARIFAS 2025'!$D$11))))</f>
        <v>31419</v>
      </c>
      <c r="AA1503" s="102">
        <f t="shared" si="24"/>
        <v>31419</v>
      </c>
    </row>
    <row r="1504" spans="1:27" x14ac:dyDescent="0.3">
      <c r="A1504" s="99" t="s">
        <v>88</v>
      </c>
      <c r="B1504" s="100" t="str">
        <f>VLOOKUP(A1504,'CENTROS DE COSTOS'!A:D,2,0)</f>
        <v>0036-0005</v>
      </c>
      <c r="C1504" s="100" t="str">
        <f>VLOOKUP(A1504,'CENTROS DE COSTOS'!A:D,3,0)</f>
        <v>Wompi Noroccidente</v>
      </c>
      <c r="D1504" s="99">
        <v>5001</v>
      </c>
      <c r="E1504" s="99">
        <v>3131466</v>
      </c>
      <c r="F1504" s="99">
        <v>37784</v>
      </c>
      <c r="G1504" s="100" t="s">
        <v>33</v>
      </c>
      <c r="H1504" s="99" t="s">
        <v>120</v>
      </c>
      <c r="I1504" s="99" t="s">
        <v>88</v>
      </c>
      <c r="J1504" s="99" t="s">
        <v>1949</v>
      </c>
      <c r="K1504" s="100" t="s">
        <v>1170</v>
      </c>
      <c r="L1504" s="99" t="s">
        <v>8534</v>
      </c>
      <c r="M1504" s="101">
        <v>46003.451388888891</v>
      </c>
      <c r="N1504" s="101">
        <v>46010.667361111111</v>
      </c>
      <c r="O1504" s="100" t="s">
        <v>35</v>
      </c>
      <c r="P1504" s="100" t="s">
        <v>35</v>
      </c>
      <c r="Q1504" s="99" t="s">
        <v>1414</v>
      </c>
      <c r="R1504" s="99" t="s">
        <v>1415</v>
      </c>
      <c r="S1504" s="99" t="s">
        <v>10603</v>
      </c>
      <c r="T1504" s="99" t="s">
        <v>9139</v>
      </c>
      <c r="U1504" s="99">
        <v>64</v>
      </c>
      <c r="V1504" s="100" t="str">
        <f>VLOOKUP(D1504,TIPOLOGIA!A:F,5,0)</f>
        <v>PRINCIPAL</v>
      </c>
      <c r="W1504" s="100" t="str">
        <f>VLOOKUP(D1504,TIPOLOGIA!A:F,6,0)</f>
        <v>TERRESTRE</v>
      </c>
      <c r="X1504" s="99" t="s">
        <v>1417</v>
      </c>
      <c r="Y1504" s="99">
        <v>1</v>
      </c>
      <c r="Z1504" s="102">
        <f>IF(T1504="SOPORTE_TELEFÓNICO",'TARIFAS 2025'!$B$14,IF(V1504="PRINCIPAL",'TARIFAS 2025'!$B$11,IF(V1504="INTERMEDIA",'TARIFAS 2025'!$C$11,IF(V1504="LEJANA",'TARIFAS 2025'!$D$11))))</f>
        <v>31419</v>
      </c>
      <c r="AA1504" s="102">
        <f t="shared" si="24"/>
        <v>31419</v>
      </c>
    </row>
    <row r="1505" spans="1:27" x14ac:dyDescent="0.3">
      <c r="A1505" s="99" t="s">
        <v>88</v>
      </c>
      <c r="B1505" s="100" t="str">
        <f>VLOOKUP(A1505,'CENTROS DE COSTOS'!A:D,2,0)</f>
        <v>0036-0005</v>
      </c>
      <c r="C1505" s="100" t="str">
        <f>VLOOKUP(A1505,'CENTROS DE COSTOS'!A:D,3,0)</f>
        <v>Wompi Noroccidente</v>
      </c>
      <c r="D1505" s="99">
        <v>5001</v>
      </c>
      <c r="E1505" s="99">
        <v>3132278</v>
      </c>
      <c r="F1505" s="99">
        <v>79439</v>
      </c>
      <c r="G1505" s="100" t="s">
        <v>33</v>
      </c>
      <c r="H1505" s="99" t="s">
        <v>120</v>
      </c>
      <c r="I1505" s="99" t="s">
        <v>88</v>
      </c>
      <c r="J1505" s="99" t="s">
        <v>6761</v>
      </c>
      <c r="K1505" s="100" t="s">
        <v>1170</v>
      </c>
      <c r="L1505" s="99" t="s">
        <v>8535</v>
      </c>
      <c r="M1505" s="101">
        <v>46003.54583333333</v>
      </c>
      <c r="N1505" s="101">
        <v>46010.668055555558</v>
      </c>
      <c r="O1505" s="100" t="s">
        <v>35</v>
      </c>
      <c r="P1505" s="100" t="s">
        <v>35</v>
      </c>
      <c r="Q1505" s="99" t="s">
        <v>1414</v>
      </c>
      <c r="R1505" s="99" t="s">
        <v>1415</v>
      </c>
      <c r="S1505" s="99" t="s">
        <v>10604</v>
      </c>
      <c r="T1505" s="99" t="s">
        <v>9139</v>
      </c>
      <c r="U1505" s="99">
        <v>8</v>
      </c>
      <c r="V1505" s="100" t="str">
        <f>VLOOKUP(D1505,TIPOLOGIA!A:F,5,0)</f>
        <v>PRINCIPAL</v>
      </c>
      <c r="W1505" s="100" t="str">
        <f>VLOOKUP(D1505,TIPOLOGIA!A:F,6,0)</f>
        <v>TERRESTRE</v>
      </c>
      <c r="X1505" s="99" t="s">
        <v>1417</v>
      </c>
      <c r="Y1505" s="99">
        <v>1</v>
      </c>
      <c r="Z1505" s="102">
        <f>IF(T1505="SOPORTE_TELEFÓNICO",'TARIFAS 2025'!$B$14,IF(V1505="PRINCIPAL",'TARIFAS 2025'!$B$11,IF(V1505="INTERMEDIA",'TARIFAS 2025'!$C$11,IF(V1505="LEJANA",'TARIFAS 2025'!$D$11))))</f>
        <v>31419</v>
      </c>
      <c r="AA1505" s="102">
        <f t="shared" si="24"/>
        <v>31419</v>
      </c>
    </row>
    <row r="1506" spans="1:27" x14ac:dyDescent="0.3">
      <c r="A1506" s="99" t="s">
        <v>88</v>
      </c>
      <c r="B1506" s="100" t="str">
        <f>VLOOKUP(A1506,'CENTROS DE COSTOS'!A:D,2,0)</f>
        <v>0036-0005</v>
      </c>
      <c r="C1506" s="100" t="str">
        <f>VLOOKUP(A1506,'CENTROS DE COSTOS'!A:D,3,0)</f>
        <v>Wompi Noroccidente</v>
      </c>
      <c r="D1506" s="99">
        <v>5001</v>
      </c>
      <c r="E1506" s="99">
        <v>3144055</v>
      </c>
      <c r="F1506" s="99">
        <v>80082</v>
      </c>
      <c r="G1506" s="100" t="s">
        <v>33</v>
      </c>
      <c r="H1506" s="99" t="s">
        <v>120</v>
      </c>
      <c r="I1506" s="99" t="s">
        <v>88</v>
      </c>
      <c r="J1506" s="99" t="s">
        <v>1792</v>
      </c>
      <c r="K1506" s="100" t="s">
        <v>1170</v>
      </c>
      <c r="L1506" s="99" t="s">
        <v>8536</v>
      </c>
      <c r="M1506" s="101">
        <v>46007.501388888893</v>
      </c>
      <c r="N1506" s="101">
        <v>46010.669444444437</v>
      </c>
      <c r="O1506" s="100" t="s">
        <v>35</v>
      </c>
      <c r="P1506" s="100" t="s">
        <v>35</v>
      </c>
      <c r="Q1506" s="99" t="s">
        <v>1414</v>
      </c>
      <c r="R1506" s="99" t="s">
        <v>1415</v>
      </c>
      <c r="S1506" s="99" t="s">
        <v>10605</v>
      </c>
      <c r="T1506" s="99" t="s">
        <v>9139</v>
      </c>
      <c r="U1506" s="99">
        <v>40</v>
      </c>
      <c r="V1506" s="100" t="str">
        <f>VLOOKUP(D1506,TIPOLOGIA!A:F,5,0)</f>
        <v>PRINCIPAL</v>
      </c>
      <c r="W1506" s="100" t="str">
        <f>VLOOKUP(D1506,TIPOLOGIA!A:F,6,0)</f>
        <v>TERRESTRE</v>
      </c>
      <c r="X1506" s="99" t="s">
        <v>1417</v>
      </c>
      <c r="Y1506" s="99">
        <v>1</v>
      </c>
      <c r="Z1506" s="102">
        <f>IF(T1506="SOPORTE_TELEFÓNICO",'TARIFAS 2025'!$B$14,IF(V1506="PRINCIPAL",'TARIFAS 2025'!$B$11,IF(V1506="INTERMEDIA",'TARIFAS 2025'!$C$11,IF(V1506="LEJANA",'TARIFAS 2025'!$D$11))))</f>
        <v>31419</v>
      </c>
      <c r="AA1506" s="102">
        <f t="shared" si="24"/>
        <v>31419</v>
      </c>
    </row>
    <row r="1507" spans="1:27" x14ac:dyDescent="0.3">
      <c r="A1507" s="99" t="s">
        <v>92</v>
      </c>
      <c r="B1507" s="100" t="str">
        <f>VLOOKUP(A1507,'CENTROS DE COSTOS'!A:D,2,0)</f>
        <v>0036-0002</v>
      </c>
      <c r="C1507" s="100" t="str">
        <f>VLOOKUP(A1507,'CENTROS DE COSTOS'!A:D,3,0)</f>
        <v>Wompi Eje Cafetero</v>
      </c>
      <c r="D1507" s="99">
        <v>66400</v>
      </c>
      <c r="E1507" s="99">
        <v>3151505</v>
      </c>
      <c r="F1507" s="99">
        <v>66666</v>
      </c>
      <c r="G1507" s="100" t="s">
        <v>33</v>
      </c>
      <c r="H1507" s="99" t="s">
        <v>458</v>
      </c>
      <c r="I1507" s="99" t="s">
        <v>954</v>
      </c>
      <c r="J1507" s="99" t="s">
        <v>6762</v>
      </c>
      <c r="K1507" s="100" t="s">
        <v>1170</v>
      </c>
      <c r="L1507" s="99" t="s">
        <v>8537</v>
      </c>
      <c r="M1507" s="101">
        <v>46008.695833333331</v>
      </c>
      <c r="N1507" s="101">
        <v>46010.67083333333</v>
      </c>
      <c r="O1507" s="100" t="s">
        <v>35</v>
      </c>
      <c r="P1507" s="100" t="s">
        <v>35</v>
      </c>
      <c r="Q1507" s="99" t="s">
        <v>1414</v>
      </c>
      <c r="R1507" s="99" t="s">
        <v>1415</v>
      </c>
      <c r="S1507" s="99" t="s">
        <v>10606</v>
      </c>
      <c r="T1507" s="99" t="s">
        <v>1172</v>
      </c>
      <c r="U1507" s="99">
        <v>16</v>
      </c>
      <c r="V1507" s="100" t="str">
        <f>VLOOKUP(D1507,TIPOLOGIA!A:F,5,0)</f>
        <v>PRINCIPAL</v>
      </c>
      <c r="W1507" s="100" t="str">
        <f>VLOOKUP(D1507,TIPOLOGIA!A:F,6,0)</f>
        <v>TERRESTRE</v>
      </c>
      <c r="X1507" s="99" t="s">
        <v>1224</v>
      </c>
      <c r="Y1507" s="99">
        <v>1</v>
      </c>
      <c r="Z1507" s="102">
        <f>IF(T1507="SOPORTE_TELEFÓNICO",'TARIFAS 2025'!$B$14,IF(V1507="PRINCIPAL",'TARIFAS 2025'!$B$11,IF(V1507="INTERMEDIA",'TARIFAS 2025'!$C$11,IF(V1507="LEJANA",'TARIFAS 2025'!$D$11))))</f>
        <v>31419</v>
      </c>
      <c r="AA1507" s="102">
        <f t="shared" si="24"/>
        <v>31419</v>
      </c>
    </row>
    <row r="1508" spans="1:27" x14ac:dyDescent="0.3">
      <c r="A1508" s="99" t="s">
        <v>89</v>
      </c>
      <c r="B1508" s="100" t="str">
        <f>VLOOKUP(A1508,'CENTROS DE COSTOS'!A:D,2,0)</f>
        <v>0036-0001</v>
      </c>
      <c r="C1508" s="100" t="str">
        <f>VLOOKUP(A1508,'CENTROS DE COSTOS'!A:D,3,0)</f>
        <v>Wompi Costa</v>
      </c>
      <c r="D1508" s="99">
        <v>23001</v>
      </c>
      <c r="E1508" s="99">
        <v>3156572</v>
      </c>
      <c r="F1508" s="99">
        <v>74153</v>
      </c>
      <c r="G1508" s="100" t="s">
        <v>33</v>
      </c>
      <c r="H1508" s="99" t="s">
        <v>276</v>
      </c>
      <c r="I1508" s="99" t="s">
        <v>89</v>
      </c>
      <c r="J1508" s="99" t="s">
        <v>1985</v>
      </c>
      <c r="K1508" s="100" t="s">
        <v>1170</v>
      </c>
      <c r="L1508" s="99" t="s">
        <v>8538</v>
      </c>
      <c r="M1508" s="101">
        <v>46010.333333333343</v>
      </c>
      <c r="N1508" s="101">
        <v>46011.359722222223</v>
      </c>
      <c r="O1508" s="100" t="s">
        <v>35</v>
      </c>
      <c r="P1508" s="100" t="s">
        <v>35</v>
      </c>
      <c r="Q1508" s="99" t="s">
        <v>1414</v>
      </c>
      <c r="R1508" s="99" t="s">
        <v>1415</v>
      </c>
      <c r="S1508" s="99" t="s">
        <v>10607</v>
      </c>
      <c r="T1508" s="99" t="s">
        <v>1172</v>
      </c>
      <c r="U1508" s="99">
        <v>16</v>
      </c>
      <c r="V1508" s="100" t="str">
        <f>VLOOKUP(D1508,TIPOLOGIA!A:F,5,0)</f>
        <v>PRINCIPAL</v>
      </c>
      <c r="W1508" s="100" t="str">
        <f>VLOOKUP(D1508,TIPOLOGIA!A:F,6,0)</f>
        <v>TERRESTRE</v>
      </c>
      <c r="X1508" s="99" t="s">
        <v>1421</v>
      </c>
      <c r="Y1508" s="99">
        <v>1</v>
      </c>
      <c r="Z1508" s="102">
        <f>IF(T1508="SOPORTE_TELEFÓNICO",'TARIFAS 2025'!$B$14,IF(V1508="PRINCIPAL",'TARIFAS 2025'!$B$11,IF(V1508="INTERMEDIA",'TARIFAS 2025'!$C$11,IF(V1508="LEJANA",'TARIFAS 2025'!$D$11))))</f>
        <v>31419</v>
      </c>
      <c r="AA1508" s="102">
        <f t="shared" si="24"/>
        <v>31419</v>
      </c>
    </row>
    <row r="1509" spans="1:27" x14ac:dyDescent="0.3">
      <c r="A1509" s="99" t="s">
        <v>89</v>
      </c>
      <c r="B1509" s="100" t="str">
        <f>VLOOKUP(A1509,'CENTROS DE COSTOS'!A:D,2,0)</f>
        <v>0036-0001</v>
      </c>
      <c r="C1509" s="100" t="str">
        <f>VLOOKUP(A1509,'CENTROS DE COSTOS'!A:D,3,0)</f>
        <v>Wompi Costa</v>
      </c>
      <c r="D1509" s="99">
        <v>23001</v>
      </c>
      <c r="E1509" s="99">
        <v>3156571</v>
      </c>
      <c r="F1509" s="99">
        <v>79109</v>
      </c>
      <c r="G1509" s="100" t="s">
        <v>33</v>
      </c>
      <c r="H1509" s="99" t="s">
        <v>276</v>
      </c>
      <c r="I1509" s="99" t="s">
        <v>89</v>
      </c>
      <c r="J1509" s="99" t="s">
        <v>6763</v>
      </c>
      <c r="K1509" s="100" t="s">
        <v>1170</v>
      </c>
      <c r="L1509" s="99" t="s">
        <v>8539</v>
      </c>
      <c r="M1509" s="101">
        <v>46010.333333333343</v>
      </c>
      <c r="N1509" s="101">
        <v>46011.36041666667</v>
      </c>
      <c r="O1509" s="100" t="s">
        <v>35</v>
      </c>
      <c r="P1509" s="100" t="s">
        <v>35</v>
      </c>
      <c r="Q1509" s="99" t="s">
        <v>1414</v>
      </c>
      <c r="R1509" s="99" t="s">
        <v>1415</v>
      </c>
      <c r="S1509" s="99" t="s">
        <v>10607</v>
      </c>
      <c r="T1509" s="99" t="s">
        <v>1172</v>
      </c>
      <c r="U1509" s="99">
        <v>16</v>
      </c>
      <c r="V1509" s="100" t="str">
        <f>VLOOKUP(D1509,TIPOLOGIA!A:F,5,0)</f>
        <v>PRINCIPAL</v>
      </c>
      <c r="W1509" s="100" t="str">
        <f>VLOOKUP(D1509,TIPOLOGIA!A:F,6,0)</f>
        <v>TERRESTRE</v>
      </c>
      <c r="X1509" s="99" t="s">
        <v>1421</v>
      </c>
      <c r="Y1509" s="99">
        <v>1</v>
      </c>
      <c r="Z1509" s="102">
        <f>IF(T1509="SOPORTE_TELEFÓNICO",'TARIFAS 2025'!$B$14,IF(V1509="PRINCIPAL",'TARIFAS 2025'!$B$11,IF(V1509="INTERMEDIA",'TARIFAS 2025'!$C$11,IF(V1509="LEJANA",'TARIFAS 2025'!$D$11))))</f>
        <v>31419</v>
      </c>
      <c r="AA1509" s="102">
        <f t="shared" si="24"/>
        <v>31419</v>
      </c>
    </row>
    <row r="1510" spans="1:27" x14ac:dyDescent="0.3">
      <c r="A1510" s="99" t="s">
        <v>90</v>
      </c>
      <c r="B1510" s="100" t="str">
        <f>VLOOKUP(A1510,'CENTROS DE COSTOS'!A:D,2,0)</f>
        <v>0036-0006</v>
      </c>
      <c r="C1510" s="100" t="str">
        <f>VLOOKUP(A1510,'CENTROS DE COSTOS'!A:D,3,0)</f>
        <v>Wompi Oriente</v>
      </c>
      <c r="D1510" s="99">
        <v>18001</v>
      </c>
      <c r="E1510" s="99">
        <v>3140489</v>
      </c>
      <c r="F1510" s="99">
        <v>65542</v>
      </c>
      <c r="G1510" s="100" t="s">
        <v>33</v>
      </c>
      <c r="H1510" s="99" t="s">
        <v>466</v>
      </c>
      <c r="I1510" s="99" t="s">
        <v>82</v>
      </c>
      <c r="J1510" s="99" t="s">
        <v>1736</v>
      </c>
      <c r="K1510" s="100" t="s">
        <v>1170</v>
      </c>
      <c r="L1510" s="99" t="s">
        <v>8540</v>
      </c>
      <c r="M1510" s="101">
        <v>46006.70208333333</v>
      </c>
      <c r="N1510" s="101">
        <v>46011.381944444453</v>
      </c>
      <c r="O1510" s="100" t="s">
        <v>35</v>
      </c>
      <c r="P1510" s="100" t="s">
        <v>35</v>
      </c>
      <c r="Q1510" s="99" t="s">
        <v>1414</v>
      </c>
      <c r="R1510" s="99" t="s">
        <v>1415</v>
      </c>
      <c r="S1510" s="99" t="s">
        <v>10608</v>
      </c>
      <c r="T1510" s="99" t="s">
        <v>1172</v>
      </c>
      <c r="U1510" s="99">
        <v>16</v>
      </c>
      <c r="V1510" s="100" t="str">
        <f>VLOOKUP(D1510,TIPOLOGIA!A:F,5,0)</f>
        <v>LEJANA</v>
      </c>
      <c r="W1510" s="100" t="str">
        <f>VLOOKUP(D1510,TIPOLOGIA!A:F,6,0)</f>
        <v>TERRESTRE</v>
      </c>
      <c r="X1510" s="99" t="s">
        <v>1187</v>
      </c>
      <c r="Y1510" s="99">
        <v>1</v>
      </c>
      <c r="Z1510" s="102">
        <f>IF(T1510="SOPORTE_TELEFÓNICO",'TARIFAS 2025'!$B$14,IF(V1510="PRINCIPAL",'TARIFAS 2025'!$B$11,IF(V1510="INTERMEDIA",'TARIFAS 2025'!$C$11,IF(V1510="LEJANA",'TARIFAS 2025'!$D$11))))</f>
        <v>40250</v>
      </c>
      <c r="AA1510" s="102">
        <f t="shared" si="24"/>
        <v>40250</v>
      </c>
    </row>
    <row r="1511" spans="1:27" x14ac:dyDescent="0.3">
      <c r="A1511" s="99" t="s">
        <v>85</v>
      </c>
      <c r="B1511" s="100" t="str">
        <f>VLOOKUP(A1511,'CENTROS DE COSTOS'!A:D,2,0)</f>
        <v>0036-0006</v>
      </c>
      <c r="C1511" s="100" t="str">
        <f>VLOOKUP(A1511,'CENTROS DE COSTOS'!A:D,3,0)</f>
        <v>Wompi Oriente</v>
      </c>
      <c r="D1511" s="99">
        <v>73001</v>
      </c>
      <c r="E1511" s="99">
        <v>3151669</v>
      </c>
      <c r="F1511" s="99">
        <v>78956</v>
      </c>
      <c r="G1511" s="100" t="s">
        <v>33</v>
      </c>
      <c r="H1511" s="99" t="s">
        <v>1056</v>
      </c>
      <c r="I1511" s="99" t="s">
        <v>85</v>
      </c>
      <c r="J1511" s="99" t="s">
        <v>6764</v>
      </c>
      <c r="K1511" s="100" t="s">
        <v>1170</v>
      </c>
      <c r="L1511" s="99" t="s">
        <v>8541</v>
      </c>
      <c r="M1511" s="101">
        <v>46009.333333333343</v>
      </c>
      <c r="N1511" s="101">
        <v>46011.383333333331</v>
      </c>
      <c r="O1511" s="100" t="s">
        <v>35</v>
      </c>
      <c r="P1511" s="100" t="s">
        <v>35</v>
      </c>
      <c r="Q1511" s="99" t="s">
        <v>1414</v>
      </c>
      <c r="R1511" s="99" t="s">
        <v>1415</v>
      </c>
      <c r="S1511" s="99" t="s">
        <v>10609</v>
      </c>
      <c r="T1511" s="99" t="s">
        <v>1172</v>
      </c>
      <c r="U1511" s="99">
        <v>16</v>
      </c>
      <c r="V1511" s="100" t="str">
        <f>VLOOKUP(D1511,TIPOLOGIA!A:F,5,0)</f>
        <v>PRINCIPAL</v>
      </c>
      <c r="W1511" s="100" t="str">
        <f>VLOOKUP(D1511,TIPOLOGIA!A:F,6,0)</f>
        <v>TERRESTRE</v>
      </c>
      <c r="X1511" s="99" t="s">
        <v>1213</v>
      </c>
      <c r="Y1511" s="99">
        <v>1</v>
      </c>
      <c r="Z1511" s="102">
        <f>IF(T1511="SOPORTE_TELEFÓNICO",'TARIFAS 2025'!$B$14,IF(V1511="PRINCIPAL",'TARIFAS 2025'!$B$11,IF(V1511="INTERMEDIA",'TARIFAS 2025'!$C$11,IF(V1511="LEJANA",'TARIFAS 2025'!$D$11))))</f>
        <v>31419</v>
      </c>
      <c r="AA1511" s="102">
        <f t="shared" si="24"/>
        <v>31419</v>
      </c>
    </row>
    <row r="1512" spans="1:27" x14ac:dyDescent="0.3">
      <c r="A1512" s="99" t="s">
        <v>71</v>
      </c>
      <c r="B1512" s="100" t="str">
        <f>VLOOKUP(A1512,'CENTROS DE COSTOS'!A:D,2,0)</f>
        <v>0036-0004</v>
      </c>
      <c r="C1512" s="100" t="str">
        <f>VLOOKUP(A1512,'CENTROS DE COSTOS'!A:D,3,0)</f>
        <v>Wompi Centro</v>
      </c>
      <c r="D1512" s="99">
        <v>11001</v>
      </c>
      <c r="E1512" s="99">
        <v>3150976</v>
      </c>
      <c r="F1512" s="99">
        <v>66111</v>
      </c>
      <c r="G1512" s="100" t="s">
        <v>33</v>
      </c>
      <c r="H1512" s="99" t="s">
        <v>618</v>
      </c>
      <c r="I1512" s="99" t="s">
        <v>71</v>
      </c>
      <c r="J1512" s="99" t="s">
        <v>6765</v>
      </c>
      <c r="K1512" s="100" t="s">
        <v>1170</v>
      </c>
      <c r="L1512" s="99" t="s">
        <v>8542</v>
      </c>
      <c r="M1512" s="101">
        <v>46008.67083333333</v>
      </c>
      <c r="N1512" s="101">
        <v>46011.386111111111</v>
      </c>
      <c r="O1512" s="100" t="s">
        <v>35</v>
      </c>
      <c r="P1512" s="100" t="s">
        <v>35</v>
      </c>
      <c r="Q1512" s="99" t="s">
        <v>1414</v>
      </c>
      <c r="R1512" s="99" t="s">
        <v>1415</v>
      </c>
      <c r="S1512" s="99" t="s">
        <v>10610</v>
      </c>
      <c r="T1512" s="99" t="s">
        <v>1172</v>
      </c>
      <c r="U1512" s="99">
        <v>24</v>
      </c>
      <c r="V1512" s="100" t="str">
        <f>VLOOKUP(D1512,TIPOLOGIA!A:F,5,0)</f>
        <v>PRINCIPAL</v>
      </c>
      <c r="W1512" s="100" t="str">
        <f>VLOOKUP(D1512,TIPOLOGIA!A:F,6,0)</f>
        <v>TERRESTRE</v>
      </c>
      <c r="X1512" s="99" t="s">
        <v>1478</v>
      </c>
      <c r="Y1512" s="99">
        <v>1</v>
      </c>
      <c r="Z1512" s="102">
        <f>IF(T1512="SOPORTE_TELEFÓNICO",'TARIFAS 2025'!$B$14,IF(V1512="PRINCIPAL",'TARIFAS 2025'!$B$11,IF(V1512="INTERMEDIA",'TARIFAS 2025'!$C$11,IF(V1512="LEJANA",'TARIFAS 2025'!$D$11))))</f>
        <v>31419</v>
      </c>
      <c r="AA1512" s="102">
        <f t="shared" si="24"/>
        <v>31419</v>
      </c>
    </row>
    <row r="1513" spans="1:27" x14ac:dyDescent="0.3">
      <c r="A1513" s="99" t="s">
        <v>89</v>
      </c>
      <c r="B1513" s="100" t="str">
        <f>VLOOKUP(A1513,'CENTROS DE COSTOS'!A:D,2,0)</f>
        <v>0036-0001</v>
      </c>
      <c r="C1513" s="100" t="str">
        <f>VLOOKUP(A1513,'CENTROS DE COSTOS'!A:D,3,0)</f>
        <v>Wompi Costa</v>
      </c>
      <c r="D1513" s="99">
        <v>23189</v>
      </c>
      <c r="E1513" s="99">
        <v>3049815</v>
      </c>
      <c r="F1513" s="99">
        <v>67035</v>
      </c>
      <c r="G1513" s="100" t="s">
        <v>33</v>
      </c>
      <c r="H1513" s="99" t="s">
        <v>276</v>
      </c>
      <c r="I1513" s="99" t="s">
        <v>597</v>
      </c>
      <c r="J1513" s="99" t="s">
        <v>6766</v>
      </c>
      <c r="K1513" s="100" t="s">
        <v>1170</v>
      </c>
      <c r="L1513" s="99" t="s">
        <v>8543</v>
      </c>
      <c r="M1513" s="101">
        <v>45985.333333333343</v>
      </c>
      <c r="N1513" s="101">
        <v>46011.387499999997</v>
      </c>
      <c r="O1513" s="100" t="s">
        <v>35</v>
      </c>
      <c r="P1513" s="100" t="s">
        <v>35</v>
      </c>
      <c r="Q1513" s="99" t="s">
        <v>1414</v>
      </c>
      <c r="R1513" s="99" t="s">
        <v>1415</v>
      </c>
      <c r="S1513" s="99" t="s">
        <v>10611</v>
      </c>
      <c r="T1513" s="99" t="s">
        <v>1416</v>
      </c>
      <c r="U1513" s="99">
        <v>32</v>
      </c>
      <c r="V1513" s="100" t="str">
        <f>VLOOKUP(D1513,TIPOLOGIA!A:F,5,0)</f>
        <v>INTERMEDIA</v>
      </c>
      <c r="W1513" s="100" t="str">
        <f>VLOOKUP(D1513,TIPOLOGIA!A:F,6,0)</f>
        <v>TERRESTRE</v>
      </c>
      <c r="X1513" s="99" t="s">
        <v>2257</v>
      </c>
      <c r="Y1513" s="99">
        <v>1</v>
      </c>
      <c r="Z1513" s="102">
        <f>IF(T1513="SOPORTE_TELEFÓNICO",'TARIFAS 2025'!$B$14,IF(V1513="PRINCIPAL",'TARIFAS 2025'!$B$11,IF(V1513="INTERMEDIA",'TARIFAS 2025'!$C$11,IF(V1513="LEJANA",'TARIFAS 2025'!$D$11))))</f>
        <v>36351</v>
      </c>
      <c r="AA1513" s="102">
        <f t="shared" si="24"/>
        <v>36351</v>
      </c>
    </row>
    <row r="1514" spans="1:27" x14ac:dyDescent="0.3">
      <c r="A1514" s="99" t="s">
        <v>92</v>
      </c>
      <c r="B1514" s="100" t="str">
        <f>VLOOKUP(A1514,'CENTROS DE COSTOS'!A:D,2,0)</f>
        <v>0036-0002</v>
      </c>
      <c r="C1514" s="100" t="str">
        <f>VLOOKUP(A1514,'CENTROS DE COSTOS'!A:D,3,0)</f>
        <v>Wompi Eje Cafetero</v>
      </c>
      <c r="D1514" s="99">
        <v>63001</v>
      </c>
      <c r="E1514" s="99">
        <v>3152007</v>
      </c>
      <c r="F1514" s="99">
        <v>48546</v>
      </c>
      <c r="G1514" s="100" t="s">
        <v>33</v>
      </c>
      <c r="H1514" s="99" t="s">
        <v>939</v>
      </c>
      <c r="I1514" s="99" t="s">
        <v>122</v>
      </c>
      <c r="J1514" s="99" t="s">
        <v>2200</v>
      </c>
      <c r="K1514" s="100" t="s">
        <v>1170</v>
      </c>
      <c r="L1514" s="99" t="s">
        <v>8544</v>
      </c>
      <c r="M1514" s="101">
        <v>46009.333333333343</v>
      </c>
      <c r="N1514" s="101">
        <v>46011.387499999997</v>
      </c>
      <c r="O1514" s="100" t="s">
        <v>35</v>
      </c>
      <c r="P1514" s="100" t="s">
        <v>35</v>
      </c>
      <c r="Q1514" s="99" t="s">
        <v>1414</v>
      </c>
      <c r="R1514" s="99" t="s">
        <v>1415</v>
      </c>
      <c r="S1514" s="99" t="s">
        <v>10612</v>
      </c>
      <c r="T1514" s="99" t="s">
        <v>1172</v>
      </c>
      <c r="U1514" s="99">
        <v>64</v>
      </c>
      <c r="V1514" s="100" t="str">
        <f>VLOOKUP(D1514,TIPOLOGIA!A:F,5,0)</f>
        <v>INTERMEDIA</v>
      </c>
      <c r="W1514" s="100" t="str">
        <f>VLOOKUP(D1514,TIPOLOGIA!A:F,6,0)</f>
        <v>TERRESTRE</v>
      </c>
      <c r="X1514" s="99" t="s">
        <v>1231</v>
      </c>
      <c r="Y1514" s="99">
        <v>1</v>
      </c>
      <c r="Z1514" s="102">
        <f>IF(T1514="SOPORTE_TELEFÓNICO",'TARIFAS 2025'!$B$14,IF(V1514="PRINCIPAL",'TARIFAS 2025'!$B$11,IF(V1514="INTERMEDIA",'TARIFAS 2025'!$C$11,IF(V1514="LEJANA",'TARIFAS 2025'!$D$11))))</f>
        <v>36351</v>
      </c>
      <c r="AA1514" s="102">
        <f t="shared" si="24"/>
        <v>36351</v>
      </c>
    </row>
    <row r="1515" spans="1:27" x14ac:dyDescent="0.3">
      <c r="A1515" s="99" t="s">
        <v>71</v>
      </c>
      <c r="B1515" s="100" t="str">
        <f>VLOOKUP(A1515,'CENTROS DE COSTOS'!A:D,2,0)</f>
        <v>0036-0004</v>
      </c>
      <c r="C1515" s="100" t="str">
        <f>VLOOKUP(A1515,'CENTROS DE COSTOS'!A:D,3,0)</f>
        <v>Wompi Centro</v>
      </c>
      <c r="D1515" s="99">
        <v>11001</v>
      </c>
      <c r="E1515" s="99">
        <v>3155884</v>
      </c>
      <c r="F1515" s="99">
        <v>78068</v>
      </c>
      <c r="G1515" s="100" t="s">
        <v>33</v>
      </c>
      <c r="H1515" s="99" t="s">
        <v>618</v>
      </c>
      <c r="I1515" s="99" t="s">
        <v>71</v>
      </c>
      <c r="J1515" s="99" t="s">
        <v>6767</v>
      </c>
      <c r="K1515" s="100" t="s">
        <v>1170</v>
      </c>
      <c r="L1515" s="99" t="s">
        <v>8545</v>
      </c>
      <c r="M1515" s="101">
        <v>46009.65</v>
      </c>
      <c r="N1515" s="101">
        <v>46011.388194444437</v>
      </c>
      <c r="O1515" s="100" t="s">
        <v>35</v>
      </c>
      <c r="P1515" s="100" t="s">
        <v>35</v>
      </c>
      <c r="Q1515" s="99" t="s">
        <v>1414</v>
      </c>
      <c r="R1515" s="99" t="s">
        <v>1415</v>
      </c>
      <c r="S1515" s="99" t="s">
        <v>10613</v>
      </c>
      <c r="T1515" s="99" t="s">
        <v>1172</v>
      </c>
      <c r="U1515" s="99">
        <v>24</v>
      </c>
      <c r="V1515" s="100" t="str">
        <f>VLOOKUP(D1515,TIPOLOGIA!A:F,5,0)</f>
        <v>PRINCIPAL</v>
      </c>
      <c r="W1515" s="100" t="str">
        <f>VLOOKUP(D1515,TIPOLOGIA!A:F,6,0)</f>
        <v>TERRESTRE</v>
      </c>
      <c r="X1515" s="99" t="s">
        <v>1312</v>
      </c>
      <c r="Y1515" s="99">
        <v>1</v>
      </c>
      <c r="Z1515" s="102">
        <f>IF(T1515="SOPORTE_TELEFÓNICO",'TARIFAS 2025'!$B$14,IF(V1515="PRINCIPAL",'TARIFAS 2025'!$B$11,IF(V1515="INTERMEDIA",'TARIFAS 2025'!$C$11,IF(V1515="LEJANA",'TARIFAS 2025'!$D$11))))</f>
        <v>31419</v>
      </c>
      <c r="AA1515" s="102">
        <f t="shared" si="24"/>
        <v>31419</v>
      </c>
    </row>
    <row r="1516" spans="1:27" x14ac:dyDescent="0.3">
      <c r="A1516" s="99" t="s">
        <v>71</v>
      </c>
      <c r="B1516" s="100" t="str">
        <f>VLOOKUP(A1516,'CENTROS DE COSTOS'!A:D,2,0)</f>
        <v>0036-0004</v>
      </c>
      <c r="C1516" s="100" t="str">
        <f>VLOOKUP(A1516,'CENTROS DE COSTOS'!A:D,3,0)</f>
        <v>Wompi Centro</v>
      </c>
      <c r="D1516" s="99">
        <v>25035</v>
      </c>
      <c r="E1516" s="99">
        <v>3074037</v>
      </c>
      <c r="F1516" s="99">
        <v>49752</v>
      </c>
      <c r="G1516" s="100" t="s">
        <v>33</v>
      </c>
      <c r="H1516" s="99" t="s">
        <v>618</v>
      </c>
      <c r="I1516" s="99" t="s">
        <v>625</v>
      </c>
      <c r="J1516" s="99" t="s">
        <v>6768</v>
      </c>
      <c r="K1516" s="100" t="s">
        <v>1170</v>
      </c>
      <c r="L1516" s="99" t="s">
        <v>8546</v>
      </c>
      <c r="M1516" s="101">
        <v>45989.333333333343</v>
      </c>
      <c r="N1516" s="101">
        <v>46011.388888888891</v>
      </c>
      <c r="O1516" s="100" t="s">
        <v>35</v>
      </c>
      <c r="P1516" s="100" t="s">
        <v>35</v>
      </c>
      <c r="Q1516" s="99" t="s">
        <v>1414</v>
      </c>
      <c r="R1516" s="99" t="s">
        <v>1415</v>
      </c>
      <c r="S1516" s="99" t="s">
        <v>10614</v>
      </c>
      <c r="T1516" s="99" t="s">
        <v>1416</v>
      </c>
      <c r="U1516" s="99">
        <v>24</v>
      </c>
      <c r="V1516" s="100" t="str">
        <f>VLOOKUP(D1516,TIPOLOGIA!A:F,5,0)</f>
        <v>INTERMEDIA</v>
      </c>
      <c r="W1516" s="100" t="str">
        <f>VLOOKUP(D1516,TIPOLOGIA!A:F,6,0)</f>
        <v>TERRESTRE</v>
      </c>
      <c r="X1516" s="99" t="s">
        <v>1563</v>
      </c>
      <c r="Y1516" s="99">
        <v>1</v>
      </c>
      <c r="Z1516" s="102">
        <f>IF(T1516="SOPORTE_TELEFÓNICO",'TARIFAS 2025'!$B$14,IF(V1516="PRINCIPAL",'TARIFAS 2025'!$B$11,IF(V1516="INTERMEDIA",'TARIFAS 2025'!$C$11,IF(V1516="LEJANA",'TARIFAS 2025'!$D$11))))</f>
        <v>36351</v>
      </c>
      <c r="AA1516" s="102">
        <f t="shared" si="24"/>
        <v>36351</v>
      </c>
    </row>
    <row r="1517" spans="1:27" x14ac:dyDescent="0.3">
      <c r="A1517" s="99" t="s">
        <v>90</v>
      </c>
      <c r="B1517" s="100" t="str">
        <f>VLOOKUP(A1517,'CENTROS DE COSTOS'!A:D,2,0)</f>
        <v>0036-0006</v>
      </c>
      <c r="C1517" s="100" t="str">
        <f>VLOOKUP(A1517,'CENTROS DE COSTOS'!A:D,3,0)</f>
        <v>Wompi Oriente</v>
      </c>
      <c r="D1517" s="99">
        <v>18753</v>
      </c>
      <c r="E1517" s="99">
        <v>3097430</v>
      </c>
      <c r="F1517" s="99">
        <v>79134</v>
      </c>
      <c r="G1517" s="100" t="s">
        <v>33</v>
      </c>
      <c r="H1517" s="99" t="s">
        <v>466</v>
      </c>
      <c r="I1517" s="99" t="s">
        <v>477</v>
      </c>
      <c r="J1517" s="99" t="s">
        <v>6769</v>
      </c>
      <c r="K1517" s="100" t="s">
        <v>1170</v>
      </c>
      <c r="L1517" s="99" t="s">
        <v>8547</v>
      </c>
      <c r="M1517" s="101">
        <v>45994.509722222218</v>
      </c>
      <c r="N1517" s="101">
        <v>46011.38958333333</v>
      </c>
      <c r="O1517" s="100" t="s">
        <v>35</v>
      </c>
      <c r="P1517" s="100" t="s">
        <v>35</v>
      </c>
      <c r="Q1517" s="99" t="s">
        <v>1414</v>
      </c>
      <c r="R1517" s="99" t="s">
        <v>1415</v>
      </c>
      <c r="S1517" s="99" t="s">
        <v>10615</v>
      </c>
      <c r="T1517" s="99" t="s">
        <v>1416</v>
      </c>
      <c r="U1517" s="99">
        <v>24</v>
      </c>
      <c r="V1517" s="100" t="str">
        <f>VLOOKUP(D1517,TIPOLOGIA!A:F,5,0)</f>
        <v>LEJANA</v>
      </c>
      <c r="W1517" s="100" t="str">
        <f>VLOOKUP(D1517,TIPOLOGIA!A:F,6,0)</f>
        <v>TERRESTRE / AEREO</v>
      </c>
      <c r="X1517" s="99" t="s">
        <v>1552</v>
      </c>
      <c r="Y1517" s="99">
        <v>1</v>
      </c>
      <c r="Z1517" s="102">
        <f>IF(T1517="SOPORTE_TELEFÓNICO",'TARIFAS 2025'!$B$14,IF(V1517="PRINCIPAL",'TARIFAS 2025'!$B$11,IF(V1517="INTERMEDIA",'TARIFAS 2025'!$C$11,IF(V1517="LEJANA",'TARIFAS 2025'!$D$11))))</f>
        <v>40250</v>
      </c>
      <c r="AA1517" s="102">
        <f t="shared" si="24"/>
        <v>40250</v>
      </c>
    </row>
    <row r="1518" spans="1:27" x14ac:dyDescent="0.3">
      <c r="A1518" s="99" t="s">
        <v>88</v>
      </c>
      <c r="B1518" s="100" t="str">
        <f>VLOOKUP(A1518,'CENTROS DE COSTOS'!A:D,2,0)</f>
        <v>0036-0005</v>
      </c>
      <c r="C1518" s="100" t="str">
        <f>VLOOKUP(A1518,'CENTROS DE COSTOS'!A:D,3,0)</f>
        <v>Wompi Noroccidente</v>
      </c>
      <c r="D1518" s="99">
        <v>5212</v>
      </c>
      <c r="E1518" s="99">
        <v>3150955</v>
      </c>
      <c r="F1518" s="99">
        <v>23511</v>
      </c>
      <c r="G1518" s="100" t="s">
        <v>33</v>
      </c>
      <c r="H1518" s="99" t="s">
        <v>120</v>
      </c>
      <c r="I1518" s="99" t="s">
        <v>172</v>
      </c>
      <c r="J1518" s="99" t="s">
        <v>1455</v>
      </c>
      <c r="K1518" s="100" t="s">
        <v>1170</v>
      </c>
      <c r="L1518" s="99" t="s">
        <v>8548</v>
      </c>
      <c r="M1518" s="101">
        <v>46008.665972222218</v>
      </c>
      <c r="N1518" s="101">
        <v>46011.436111111107</v>
      </c>
      <c r="O1518" s="100" t="s">
        <v>35</v>
      </c>
      <c r="P1518" s="100" t="s">
        <v>35</v>
      </c>
      <c r="Q1518" s="99" t="s">
        <v>1414</v>
      </c>
      <c r="R1518" s="99" t="s">
        <v>1415</v>
      </c>
      <c r="S1518" s="99" t="s">
        <v>10616</v>
      </c>
      <c r="T1518" s="99" t="s">
        <v>1172</v>
      </c>
      <c r="U1518" s="99">
        <v>16</v>
      </c>
      <c r="V1518" s="100" t="str">
        <f>VLOOKUP(D1518,TIPOLOGIA!A:F,5,0)</f>
        <v>PRINCIPAL</v>
      </c>
      <c r="W1518" s="100" t="str">
        <f>VLOOKUP(D1518,TIPOLOGIA!A:F,6,0)</f>
        <v>TERRESTRE</v>
      </c>
      <c r="X1518" s="99" t="s">
        <v>1319</v>
      </c>
      <c r="Y1518" s="99">
        <v>1</v>
      </c>
      <c r="Z1518" s="102">
        <f>IF(T1518="SOPORTE_TELEFÓNICO",'TARIFAS 2025'!$B$14,IF(V1518="PRINCIPAL",'TARIFAS 2025'!$B$11,IF(V1518="INTERMEDIA",'TARIFAS 2025'!$C$11,IF(V1518="LEJANA",'TARIFAS 2025'!$D$11))))</f>
        <v>31419</v>
      </c>
      <c r="AA1518" s="102">
        <f t="shared" si="24"/>
        <v>31419</v>
      </c>
    </row>
    <row r="1519" spans="1:27" x14ac:dyDescent="0.3">
      <c r="A1519" s="99" t="s">
        <v>71</v>
      </c>
      <c r="B1519" s="100" t="str">
        <f>VLOOKUP(A1519,'CENTROS DE COSTOS'!A:D,2,0)</f>
        <v>0036-0004</v>
      </c>
      <c r="C1519" s="100" t="str">
        <f>VLOOKUP(A1519,'CENTROS DE COSTOS'!A:D,3,0)</f>
        <v>Wompi Centro</v>
      </c>
      <c r="D1519" s="99">
        <v>11001</v>
      </c>
      <c r="E1519" s="99">
        <v>3153049</v>
      </c>
      <c r="F1519" s="99">
        <v>46609</v>
      </c>
      <c r="G1519" s="100" t="s">
        <v>33</v>
      </c>
      <c r="H1519" s="99" t="s">
        <v>618</v>
      </c>
      <c r="I1519" s="99" t="s">
        <v>71</v>
      </c>
      <c r="J1519" s="99" t="s">
        <v>1975</v>
      </c>
      <c r="K1519" s="100" t="s">
        <v>1170</v>
      </c>
      <c r="L1519" s="99" t="s">
        <v>8549</v>
      </c>
      <c r="M1519" s="101">
        <v>46009.396527777782</v>
      </c>
      <c r="N1519" s="101">
        <v>46011.4375</v>
      </c>
      <c r="O1519" s="100" t="s">
        <v>35</v>
      </c>
      <c r="P1519" s="100" t="s">
        <v>35</v>
      </c>
      <c r="Q1519" s="99" t="s">
        <v>1414</v>
      </c>
      <c r="R1519" s="99" t="s">
        <v>1415</v>
      </c>
      <c r="S1519" s="99" t="s">
        <v>10617</v>
      </c>
      <c r="T1519" s="99" t="s">
        <v>1172</v>
      </c>
      <c r="U1519" s="99">
        <v>64</v>
      </c>
      <c r="V1519" s="100" t="str">
        <f>VLOOKUP(D1519,TIPOLOGIA!A:F,5,0)</f>
        <v>PRINCIPAL</v>
      </c>
      <c r="W1519" s="100" t="str">
        <f>VLOOKUP(D1519,TIPOLOGIA!A:F,6,0)</f>
        <v>TERRESTRE</v>
      </c>
      <c r="X1519" s="99" t="s">
        <v>1225</v>
      </c>
      <c r="Y1519" s="99">
        <v>1</v>
      </c>
      <c r="Z1519" s="102">
        <f>IF(T1519="SOPORTE_TELEFÓNICO",'TARIFAS 2025'!$B$14,IF(V1519="PRINCIPAL",'TARIFAS 2025'!$B$11,IF(V1519="INTERMEDIA",'TARIFAS 2025'!$C$11,IF(V1519="LEJANA",'TARIFAS 2025'!$D$11))))</f>
        <v>31419</v>
      </c>
      <c r="AA1519" s="102">
        <f t="shared" si="24"/>
        <v>31419</v>
      </c>
    </row>
    <row r="1520" spans="1:27" x14ac:dyDescent="0.3">
      <c r="A1520" s="99" t="s">
        <v>71</v>
      </c>
      <c r="B1520" s="100" t="str">
        <f>VLOOKUP(A1520,'CENTROS DE COSTOS'!A:D,2,0)</f>
        <v>0036-0004</v>
      </c>
      <c r="C1520" s="100" t="str">
        <f>VLOOKUP(A1520,'CENTROS DE COSTOS'!A:D,3,0)</f>
        <v>Wompi Centro</v>
      </c>
      <c r="D1520" s="99">
        <v>11001</v>
      </c>
      <c r="E1520" s="99">
        <v>3154786</v>
      </c>
      <c r="F1520" s="99">
        <v>22756</v>
      </c>
      <c r="G1520" s="100" t="s">
        <v>33</v>
      </c>
      <c r="H1520" s="99" t="s">
        <v>618</v>
      </c>
      <c r="I1520" s="99" t="s">
        <v>71</v>
      </c>
      <c r="J1520" s="99" t="s">
        <v>1554</v>
      </c>
      <c r="K1520" s="100" t="s">
        <v>1170</v>
      </c>
      <c r="L1520" s="99" t="s">
        <v>8550</v>
      </c>
      <c r="M1520" s="101">
        <v>46009.543749999997</v>
      </c>
      <c r="N1520" s="101">
        <v>46011.438888888893</v>
      </c>
      <c r="O1520" s="100" t="s">
        <v>35</v>
      </c>
      <c r="P1520" s="100" t="s">
        <v>35</v>
      </c>
      <c r="Q1520" s="99" t="s">
        <v>1414</v>
      </c>
      <c r="R1520" s="99" t="s">
        <v>1415</v>
      </c>
      <c r="S1520" s="99" t="s">
        <v>10617</v>
      </c>
      <c r="T1520" s="99" t="s">
        <v>1172</v>
      </c>
      <c r="U1520" s="99">
        <v>16</v>
      </c>
      <c r="V1520" s="100" t="str">
        <f>VLOOKUP(D1520,TIPOLOGIA!A:F,5,0)</f>
        <v>PRINCIPAL</v>
      </c>
      <c r="W1520" s="100" t="str">
        <f>VLOOKUP(D1520,TIPOLOGIA!A:F,6,0)</f>
        <v>TERRESTRE</v>
      </c>
      <c r="X1520" s="99" t="s">
        <v>1225</v>
      </c>
      <c r="Y1520" s="99">
        <v>1</v>
      </c>
      <c r="Z1520" s="102">
        <f>IF(T1520="SOPORTE_TELEFÓNICO",'TARIFAS 2025'!$B$14,IF(V1520="PRINCIPAL",'TARIFAS 2025'!$B$11,IF(V1520="INTERMEDIA",'TARIFAS 2025'!$C$11,IF(V1520="LEJANA",'TARIFAS 2025'!$D$11))))</f>
        <v>31419</v>
      </c>
      <c r="AA1520" s="102">
        <f t="shared" si="24"/>
        <v>31419</v>
      </c>
    </row>
    <row r="1521" spans="1:27" x14ac:dyDescent="0.3">
      <c r="A1521" s="99" t="s">
        <v>68</v>
      </c>
      <c r="B1521" s="100" t="str">
        <f>VLOOKUP(A1521,'CENTROS DE COSTOS'!A:D,2,0)</f>
        <v>0036-0001</v>
      </c>
      <c r="C1521" s="100" t="str">
        <f>VLOOKUP(A1521,'CENTROS DE COSTOS'!A:D,3,0)</f>
        <v>Wompi Costa</v>
      </c>
      <c r="D1521" s="99">
        <v>8001</v>
      </c>
      <c r="E1521" s="99">
        <v>3159584</v>
      </c>
      <c r="F1521" s="99">
        <v>79343</v>
      </c>
      <c r="G1521" s="100" t="s">
        <v>33</v>
      </c>
      <c r="H1521" s="99" t="s">
        <v>253</v>
      </c>
      <c r="I1521" s="99" t="s">
        <v>68</v>
      </c>
      <c r="J1521" s="99" t="s">
        <v>6770</v>
      </c>
      <c r="K1521" s="100" t="s">
        <v>1170</v>
      </c>
      <c r="L1521" s="99" t="s">
        <v>8551</v>
      </c>
      <c r="M1521" s="101">
        <v>46010.567361111112</v>
      </c>
      <c r="N1521" s="101">
        <v>46011.440972222219</v>
      </c>
      <c r="O1521" s="100" t="s">
        <v>35</v>
      </c>
      <c r="P1521" s="100" t="s">
        <v>35</v>
      </c>
      <c r="Q1521" s="99" t="s">
        <v>1414</v>
      </c>
      <c r="R1521" s="99" t="s">
        <v>1415</v>
      </c>
      <c r="S1521" s="99" t="s">
        <v>10618</v>
      </c>
      <c r="T1521" s="99" t="s">
        <v>1172</v>
      </c>
      <c r="U1521" s="99">
        <v>16</v>
      </c>
      <c r="V1521" s="100" t="str">
        <f>VLOOKUP(D1521,TIPOLOGIA!A:F,5,0)</f>
        <v>PRINCIPAL</v>
      </c>
      <c r="W1521" s="100" t="str">
        <f>VLOOKUP(D1521,TIPOLOGIA!A:F,6,0)</f>
        <v>TERRESTRE</v>
      </c>
      <c r="X1521" s="99" t="s">
        <v>1196</v>
      </c>
      <c r="Y1521" s="99">
        <v>1</v>
      </c>
      <c r="Z1521" s="102">
        <f>IF(T1521="SOPORTE_TELEFÓNICO",'TARIFAS 2025'!$B$14,IF(V1521="PRINCIPAL",'TARIFAS 2025'!$B$11,IF(V1521="INTERMEDIA",'TARIFAS 2025'!$C$11,IF(V1521="LEJANA",'TARIFAS 2025'!$D$11))))</f>
        <v>31419</v>
      </c>
      <c r="AA1521" s="102">
        <f t="shared" si="24"/>
        <v>31419</v>
      </c>
    </row>
    <row r="1522" spans="1:27" x14ac:dyDescent="0.3">
      <c r="A1522" s="99" t="s">
        <v>71</v>
      </c>
      <c r="B1522" s="100" t="str">
        <f>VLOOKUP(A1522,'CENTROS DE COSTOS'!A:D,2,0)</f>
        <v>0036-0004</v>
      </c>
      <c r="C1522" s="100" t="str">
        <f>VLOOKUP(A1522,'CENTROS DE COSTOS'!A:D,3,0)</f>
        <v>Wompi Centro</v>
      </c>
      <c r="D1522" s="99">
        <v>11001</v>
      </c>
      <c r="E1522" s="99">
        <v>3159897</v>
      </c>
      <c r="F1522" s="99">
        <v>39525</v>
      </c>
      <c r="G1522" s="100" t="s">
        <v>33</v>
      </c>
      <c r="H1522" s="99" t="s">
        <v>618</v>
      </c>
      <c r="I1522" s="99" t="s">
        <v>71</v>
      </c>
      <c r="J1522" s="99" t="s">
        <v>1790</v>
      </c>
      <c r="K1522" s="100" t="s">
        <v>1170</v>
      </c>
      <c r="L1522" s="99" t="s">
        <v>8552</v>
      </c>
      <c r="M1522" s="101">
        <v>46010.602777777778</v>
      </c>
      <c r="N1522" s="101">
        <v>46011.443055555559</v>
      </c>
      <c r="O1522" s="100" t="s">
        <v>35</v>
      </c>
      <c r="P1522" s="100" t="s">
        <v>35</v>
      </c>
      <c r="Q1522" s="99" t="s">
        <v>1414</v>
      </c>
      <c r="R1522" s="99" t="s">
        <v>1415</v>
      </c>
      <c r="S1522" s="99" t="s">
        <v>10619</v>
      </c>
      <c r="T1522" s="99" t="s">
        <v>1172</v>
      </c>
      <c r="U1522" s="99">
        <v>64</v>
      </c>
      <c r="V1522" s="100" t="str">
        <f>VLOOKUP(D1522,TIPOLOGIA!A:F,5,0)</f>
        <v>PRINCIPAL</v>
      </c>
      <c r="W1522" s="100" t="str">
        <f>VLOOKUP(D1522,TIPOLOGIA!A:F,6,0)</f>
        <v>TERRESTRE</v>
      </c>
      <c r="X1522" s="99" t="s">
        <v>1216</v>
      </c>
      <c r="Y1522" s="99">
        <v>1</v>
      </c>
      <c r="Z1522" s="102">
        <f>IF(T1522="SOPORTE_TELEFÓNICO",'TARIFAS 2025'!$B$14,IF(V1522="PRINCIPAL",'TARIFAS 2025'!$B$11,IF(V1522="INTERMEDIA",'TARIFAS 2025'!$C$11,IF(V1522="LEJANA",'TARIFAS 2025'!$D$11))))</f>
        <v>31419</v>
      </c>
      <c r="AA1522" s="102">
        <f t="shared" si="24"/>
        <v>31419</v>
      </c>
    </row>
    <row r="1523" spans="1:27" x14ac:dyDescent="0.3">
      <c r="A1523" s="99" t="s">
        <v>88</v>
      </c>
      <c r="B1523" s="100" t="str">
        <f>VLOOKUP(A1523,'CENTROS DE COSTOS'!A:D,2,0)</f>
        <v>0036-0005</v>
      </c>
      <c r="C1523" s="100" t="str">
        <f>VLOOKUP(A1523,'CENTROS DE COSTOS'!A:D,3,0)</f>
        <v>Wompi Noroccidente</v>
      </c>
      <c r="D1523" s="99">
        <v>5001</v>
      </c>
      <c r="E1523" s="99">
        <v>3131834</v>
      </c>
      <c r="F1523" s="99">
        <v>60651</v>
      </c>
      <c r="G1523" s="100" t="s">
        <v>33</v>
      </c>
      <c r="H1523" s="99" t="s">
        <v>120</v>
      </c>
      <c r="I1523" s="99" t="s">
        <v>88</v>
      </c>
      <c r="J1523" s="99" t="s">
        <v>6771</v>
      </c>
      <c r="K1523" s="100" t="s">
        <v>1170</v>
      </c>
      <c r="L1523" s="99" t="s">
        <v>8553</v>
      </c>
      <c r="M1523" s="101">
        <v>46003.461111111108</v>
      </c>
      <c r="N1523" s="101">
        <v>46011.444444444453</v>
      </c>
      <c r="O1523" s="100" t="s">
        <v>35</v>
      </c>
      <c r="P1523" s="100" t="s">
        <v>35</v>
      </c>
      <c r="Q1523" s="99" t="s">
        <v>1414</v>
      </c>
      <c r="R1523" s="99" t="s">
        <v>1415</v>
      </c>
      <c r="S1523" s="99" t="s">
        <v>10620</v>
      </c>
      <c r="T1523" s="99" t="s">
        <v>1172</v>
      </c>
      <c r="U1523" s="99">
        <v>32</v>
      </c>
      <c r="V1523" s="100" t="str">
        <f>VLOOKUP(D1523,TIPOLOGIA!A:F,5,0)</f>
        <v>PRINCIPAL</v>
      </c>
      <c r="W1523" s="100" t="str">
        <f>VLOOKUP(D1523,TIPOLOGIA!A:F,6,0)</f>
        <v>TERRESTRE</v>
      </c>
      <c r="X1523" s="99" t="s">
        <v>1230</v>
      </c>
      <c r="Y1523" s="99">
        <v>1</v>
      </c>
      <c r="Z1523" s="102">
        <f>IF(T1523="SOPORTE_TELEFÓNICO",'TARIFAS 2025'!$B$14,IF(V1523="PRINCIPAL",'TARIFAS 2025'!$B$11,IF(V1523="INTERMEDIA",'TARIFAS 2025'!$C$11,IF(V1523="LEJANA",'TARIFAS 2025'!$D$11))))</f>
        <v>31419</v>
      </c>
      <c r="AA1523" s="102">
        <f t="shared" si="24"/>
        <v>31419</v>
      </c>
    </row>
    <row r="1524" spans="1:27" x14ac:dyDescent="0.3">
      <c r="A1524" s="99" t="s">
        <v>71</v>
      </c>
      <c r="B1524" s="100" t="str">
        <f>VLOOKUP(A1524,'CENTROS DE COSTOS'!A:D,2,0)</f>
        <v>0036-0004</v>
      </c>
      <c r="C1524" s="100" t="str">
        <f>VLOOKUP(A1524,'CENTROS DE COSTOS'!A:D,3,0)</f>
        <v>Wompi Centro</v>
      </c>
      <c r="D1524" s="99">
        <v>11001</v>
      </c>
      <c r="E1524" s="99">
        <v>3159546</v>
      </c>
      <c r="F1524" s="99">
        <v>43594</v>
      </c>
      <c r="G1524" s="100" t="s">
        <v>33</v>
      </c>
      <c r="H1524" s="99" t="s">
        <v>618</v>
      </c>
      <c r="I1524" s="99" t="s">
        <v>71</v>
      </c>
      <c r="J1524" s="99" t="s">
        <v>6772</v>
      </c>
      <c r="K1524" s="100" t="s">
        <v>1170</v>
      </c>
      <c r="L1524" s="99" t="s">
        <v>8554</v>
      </c>
      <c r="M1524" s="101">
        <v>46010.508333333331</v>
      </c>
      <c r="N1524" s="101">
        <v>46011.445138888892</v>
      </c>
      <c r="O1524" s="100" t="s">
        <v>35</v>
      </c>
      <c r="P1524" s="100" t="s">
        <v>35</v>
      </c>
      <c r="Q1524" s="99" t="s">
        <v>1414</v>
      </c>
      <c r="R1524" s="99" t="s">
        <v>1415</v>
      </c>
      <c r="S1524" s="99" t="s">
        <v>10621</v>
      </c>
      <c r="T1524" s="99" t="s">
        <v>1172</v>
      </c>
      <c r="U1524" s="99">
        <v>56</v>
      </c>
      <c r="V1524" s="100" t="str">
        <f>VLOOKUP(D1524,TIPOLOGIA!A:F,5,0)</f>
        <v>PRINCIPAL</v>
      </c>
      <c r="W1524" s="100" t="str">
        <f>VLOOKUP(D1524,TIPOLOGIA!A:F,6,0)</f>
        <v>TERRESTRE</v>
      </c>
      <c r="X1524" s="99" t="s">
        <v>1191</v>
      </c>
      <c r="Y1524" s="99">
        <v>1</v>
      </c>
      <c r="Z1524" s="102">
        <f>IF(T1524="SOPORTE_TELEFÓNICO",'TARIFAS 2025'!$B$14,IF(V1524="PRINCIPAL",'TARIFAS 2025'!$B$11,IF(V1524="INTERMEDIA",'TARIFAS 2025'!$C$11,IF(V1524="LEJANA",'TARIFAS 2025'!$D$11))))</f>
        <v>31419</v>
      </c>
      <c r="AA1524" s="102">
        <f t="shared" si="24"/>
        <v>31419</v>
      </c>
    </row>
    <row r="1525" spans="1:27" x14ac:dyDescent="0.3">
      <c r="A1525" s="99" t="s">
        <v>71</v>
      </c>
      <c r="B1525" s="100" t="str">
        <f>VLOOKUP(A1525,'CENTROS DE COSTOS'!A:D,2,0)</f>
        <v>0036-0004</v>
      </c>
      <c r="C1525" s="100" t="str">
        <f>VLOOKUP(A1525,'CENTROS DE COSTOS'!A:D,3,0)</f>
        <v>Wompi Centro</v>
      </c>
      <c r="D1525" s="99">
        <v>11001</v>
      </c>
      <c r="E1525" s="99">
        <v>3156561</v>
      </c>
      <c r="F1525" s="99">
        <v>31442</v>
      </c>
      <c r="G1525" s="100" t="s">
        <v>33</v>
      </c>
      <c r="H1525" s="99" t="s">
        <v>618</v>
      </c>
      <c r="I1525" s="99" t="s">
        <v>71</v>
      </c>
      <c r="J1525" s="99" t="s">
        <v>1580</v>
      </c>
      <c r="K1525" s="100" t="s">
        <v>1170</v>
      </c>
      <c r="L1525" s="99" t="s">
        <v>8555</v>
      </c>
      <c r="M1525" s="101">
        <v>46010.333333333343</v>
      </c>
      <c r="N1525" s="101">
        <v>46011.447222222218</v>
      </c>
      <c r="O1525" s="100" t="s">
        <v>35</v>
      </c>
      <c r="P1525" s="100" t="s">
        <v>35</v>
      </c>
      <c r="Q1525" s="99" t="s">
        <v>1414</v>
      </c>
      <c r="R1525" s="99" t="s">
        <v>1415</v>
      </c>
      <c r="S1525" s="99" t="s">
        <v>10619</v>
      </c>
      <c r="T1525" s="99" t="s">
        <v>1172</v>
      </c>
      <c r="U1525" s="99">
        <v>40</v>
      </c>
      <c r="V1525" s="100" t="str">
        <f>VLOOKUP(D1525,TIPOLOGIA!A:F,5,0)</f>
        <v>PRINCIPAL</v>
      </c>
      <c r="W1525" s="100" t="str">
        <f>VLOOKUP(D1525,TIPOLOGIA!A:F,6,0)</f>
        <v>TERRESTRE</v>
      </c>
      <c r="X1525" s="99" t="s">
        <v>1216</v>
      </c>
      <c r="Y1525" s="99">
        <v>1</v>
      </c>
      <c r="Z1525" s="102">
        <f>IF(T1525="SOPORTE_TELEFÓNICO",'TARIFAS 2025'!$B$14,IF(V1525="PRINCIPAL",'TARIFAS 2025'!$B$11,IF(V1525="INTERMEDIA",'TARIFAS 2025'!$C$11,IF(V1525="LEJANA",'TARIFAS 2025'!$D$11))))</f>
        <v>31419</v>
      </c>
      <c r="AA1525" s="102">
        <f t="shared" si="24"/>
        <v>31419</v>
      </c>
    </row>
    <row r="1526" spans="1:27" x14ac:dyDescent="0.3">
      <c r="A1526" s="99" t="s">
        <v>71</v>
      </c>
      <c r="B1526" s="100" t="str">
        <f>VLOOKUP(A1526,'CENTROS DE COSTOS'!A:D,2,0)</f>
        <v>0036-0004</v>
      </c>
      <c r="C1526" s="100" t="str">
        <f>VLOOKUP(A1526,'CENTROS DE COSTOS'!A:D,3,0)</f>
        <v>Wompi Centro</v>
      </c>
      <c r="D1526" s="99">
        <v>25754</v>
      </c>
      <c r="E1526" s="99">
        <v>3147653</v>
      </c>
      <c r="F1526" s="99">
        <v>81606</v>
      </c>
      <c r="G1526" s="100" t="s">
        <v>33</v>
      </c>
      <c r="H1526" s="99" t="s">
        <v>618</v>
      </c>
      <c r="I1526" s="99" t="s">
        <v>698</v>
      </c>
      <c r="J1526" s="99" t="s">
        <v>2073</v>
      </c>
      <c r="K1526" s="100" t="s">
        <v>1170</v>
      </c>
      <c r="L1526" s="99" t="s">
        <v>8556</v>
      </c>
      <c r="M1526" s="101">
        <v>46008.388194444437</v>
      </c>
      <c r="N1526" s="101">
        <v>46011.448611111111</v>
      </c>
      <c r="O1526" s="100" t="s">
        <v>35</v>
      </c>
      <c r="P1526" s="100" t="s">
        <v>35</v>
      </c>
      <c r="Q1526" s="99" t="s">
        <v>1414</v>
      </c>
      <c r="R1526" s="99" t="s">
        <v>1415</v>
      </c>
      <c r="S1526" s="99" t="s">
        <v>10622</v>
      </c>
      <c r="T1526" s="99" t="s">
        <v>1172</v>
      </c>
      <c r="U1526" s="99">
        <v>16</v>
      </c>
      <c r="V1526" s="100" t="str">
        <f>VLOOKUP(D1526,TIPOLOGIA!A:F,5,0)</f>
        <v>PRINCIPAL</v>
      </c>
      <c r="W1526" s="100" t="str">
        <f>VLOOKUP(D1526,TIPOLOGIA!A:F,6,0)</f>
        <v>TERRESTRE</v>
      </c>
      <c r="X1526" s="99" t="s">
        <v>1857</v>
      </c>
      <c r="Y1526" s="99">
        <v>1</v>
      </c>
      <c r="Z1526" s="102">
        <f>IF(T1526="SOPORTE_TELEFÓNICO",'TARIFAS 2025'!$B$14,IF(V1526="PRINCIPAL",'TARIFAS 2025'!$B$11,IF(V1526="INTERMEDIA",'TARIFAS 2025'!$C$11,IF(V1526="LEJANA",'TARIFAS 2025'!$D$11))))</f>
        <v>31419</v>
      </c>
      <c r="AA1526" s="102">
        <f t="shared" si="24"/>
        <v>31419</v>
      </c>
    </row>
    <row r="1527" spans="1:27" x14ac:dyDescent="0.3">
      <c r="A1527" s="99" t="s">
        <v>81</v>
      </c>
      <c r="B1527" s="100" t="str">
        <f>VLOOKUP(A1527,'CENTROS DE COSTOS'!A:D,2,0)</f>
        <v>0036-0007</v>
      </c>
      <c r="C1527" s="100" t="str">
        <f>VLOOKUP(A1527,'CENTROS DE COSTOS'!A:D,3,0)</f>
        <v>Wompi Santander</v>
      </c>
      <c r="D1527" s="99">
        <v>54001</v>
      </c>
      <c r="E1527" s="99">
        <v>3160763</v>
      </c>
      <c r="F1527" s="99">
        <v>81390</v>
      </c>
      <c r="G1527" s="100" t="s">
        <v>33</v>
      </c>
      <c r="H1527" s="99" t="s">
        <v>891</v>
      </c>
      <c r="I1527" s="99" t="s">
        <v>81</v>
      </c>
      <c r="J1527" s="99" t="s">
        <v>6773</v>
      </c>
      <c r="K1527" s="100" t="s">
        <v>1170</v>
      </c>
      <c r="L1527" s="99" t="s">
        <v>8557</v>
      </c>
      <c r="M1527" s="101">
        <v>46010.652777777781</v>
      </c>
      <c r="N1527" s="101">
        <v>46011.454861111109</v>
      </c>
      <c r="O1527" s="100" t="s">
        <v>35</v>
      </c>
      <c r="P1527" s="100" t="s">
        <v>35</v>
      </c>
      <c r="Q1527" s="99" t="s">
        <v>1414</v>
      </c>
      <c r="R1527" s="99" t="s">
        <v>1415</v>
      </c>
      <c r="S1527" s="99" t="s">
        <v>10623</v>
      </c>
      <c r="T1527" s="99" t="s">
        <v>1172</v>
      </c>
      <c r="U1527" s="99">
        <v>16</v>
      </c>
      <c r="V1527" s="100" t="str">
        <f>VLOOKUP(D1527,TIPOLOGIA!A:F,5,0)</f>
        <v>PRINCIPAL</v>
      </c>
      <c r="W1527" s="100" t="str">
        <f>VLOOKUP(D1527,TIPOLOGIA!A:F,6,0)</f>
        <v>TERRESTRE</v>
      </c>
      <c r="X1527" s="99" t="s">
        <v>11194</v>
      </c>
      <c r="Y1527" s="99">
        <v>1</v>
      </c>
      <c r="Z1527" s="102">
        <f>IF(T1527="SOPORTE_TELEFÓNICO",'TARIFAS 2025'!$B$14,IF(V1527="PRINCIPAL",'TARIFAS 2025'!$B$11,IF(V1527="INTERMEDIA",'TARIFAS 2025'!$C$11,IF(V1527="LEJANA",'TARIFAS 2025'!$D$11))))</f>
        <v>31419</v>
      </c>
      <c r="AA1527" s="102">
        <f t="shared" si="24"/>
        <v>31419</v>
      </c>
    </row>
    <row r="1528" spans="1:27" x14ac:dyDescent="0.3">
      <c r="A1528" s="99" t="s">
        <v>91</v>
      </c>
      <c r="B1528" s="100" t="str">
        <f>VLOOKUP(A1528,'CENTROS DE COSTOS'!A:D,2,0)</f>
        <v>0036-0003</v>
      </c>
      <c r="C1528" s="100" t="str">
        <f>VLOOKUP(A1528,'CENTROS DE COSTOS'!A:D,3,0)</f>
        <v>Wompi Suroccidente</v>
      </c>
      <c r="D1528" s="99">
        <v>52227</v>
      </c>
      <c r="E1528" s="99">
        <v>3134785</v>
      </c>
      <c r="F1528" s="99">
        <v>12257</v>
      </c>
      <c r="G1528" s="100" t="s">
        <v>33</v>
      </c>
      <c r="H1528" s="99" t="s">
        <v>133</v>
      </c>
      <c r="I1528" s="99" t="s">
        <v>850</v>
      </c>
      <c r="J1528" s="99" t="s">
        <v>1729</v>
      </c>
      <c r="K1528" s="100" t="s">
        <v>1170</v>
      </c>
      <c r="L1528" s="99" t="s">
        <v>8558</v>
      </c>
      <c r="M1528" s="101">
        <v>46006.333333333343</v>
      </c>
      <c r="N1528" s="101">
        <v>46011.458333333343</v>
      </c>
      <c r="O1528" s="100" t="s">
        <v>35</v>
      </c>
      <c r="P1528" s="100" t="s">
        <v>35</v>
      </c>
      <c r="Q1528" s="99" t="s">
        <v>1414</v>
      </c>
      <c r="R1528" s="99" t="s">
        <v>1415</v>
      </c>
      <c r="S1528" s="99" t="s">
        <v>10624</v>
      </c>
      <c r="T1528" s="99" t="s">
        <v>1416</v>
      </c>
      <c r="U1528" s="99">
        <v>56</v>
      </c>
      <c r="V1528" s="100" t="str">
        <f>VLOOKUP(D1528,TIPOLOGIA!A:F,5,0)</f>
        <v>LEJANA</v>
      </c>
      <c r="W1528" s="100" t="str">
        <f>VLOOKUP(D1528,TIPOLOGIA!A:F,6,0)</f>
        <v>TERRESTRE</v>
      </c>
      <c r="X1528" s="99" t="s">
        <v>1464</v>
      </c>
      <c r="Y1528" s="99">
        <v>1</v>
      </c>
      <c r="Z1528" s="102">
        <f>IF(T1528="SOPORTE_TELEFÓNICO",'TARIFAS 2025'!$B$14,IF(V1528="PRINCIPAL",'TARIFAS 2025'!$B$11,IF(V1528="INTERMEDIA",'TARIFAS 2025'!$C$11,IF(V1528="LEJANA",'TARIFAS 2025'!$D$11))))</f>
        <v>40250</v>
      </c>
      <c r="AA1528" s="102">
        <f t="shared" si="24"/>
        <v>40250</v>
      </c>
    </row>
    <row r="1529" spans="1:27" x14ac:dyDescent="0.3">
      <c r="A1529" s="99" t="s">
        <v>97</v>
      </c>
      <c r="B1529" s="100" t="str">
        <f>VLOOKUP(A1529,'CENTROS DE COSTOS'!A:D,2,0)</f>
        <v>0036-0001</v>
      </c>
      <c r="C1529" s="100" t="str">
        <f>VLOOKUP(A1529,'CENTROS DE COSTOS'!A:D,3,0)</f>
        <v>Wompi Costa</v>
      </c>
      <c r="D1529" s="99">
        <v>20400</v>
      </c>
      <c r="E1529" s="99">
        <v>3134807</v>
      </c>
      <c r="F1529" s="99">
        <v>38282</v>
      </c>
      <c r="G1529" s="100" t="s">
        <v>33</v>
      </c>
      <c r="H1529" s="99" t="s">
        <v>536</v>
      </c>
      <c r="I1529" s="99" t="s">
        <v>552</v>
      </c>
      <c r="J1529" s="99" t="s">
        <v>2116</v>
      </c>
      <c r="K1529" s="100" t="s">
        <v>1170</v>
      </c>
      <c r="L1529" s="99" t="s">
        <v>8559</v>
      </c>
      <c r="M1529" s="101">
        <v>46006.333333333343</v>
      </c>
      <c r="N1529" s="101">
        <v>46011.459027777782</v>
      </c>
      <c r="O1529" s="100" t="s">
        <v>35</v>
      </c>
      <c r="P1529" s="100" t="s">
        <v>35</v>
      </c>
      <c r="Q1529" s="99" t="s">
        <v>1414</v>
      </c>
      <c r="R1529" s="99" t="s">
        <v>1415</v>
      </c>
      <c r="S1529" s="99" t="s">
        <v>10625</v>
      </c>
      <c r="T1529" s="99" t="s">
        <v>1416</v>
      </c>
      <c r="U1529" s="99">
        <v>40</v>
      </c>
      <c r="V1529" s="100" t="str">
        <f>VLOOKUP(D1529,TIPOLOGIA!A:F,5,0)</f>
        <v>LEJANA</v>
      </c>
      <c r="W1529" s="100" t="str">
        <f>VLOOKUP(D1529,TIPOLOGIA!A:F,6,0)</f>
        <v>TERRESTRE</v>
      </c>
      <c r="X1529" s="99" t="s">
        <v>2257</v>
      </c>
      <c r="Y1529" s="99">
        <v>1</v>
      </c>
      <c r="Z1529" s="102">
        <f>IF(T1529="SOPORTE_TELEFÓNICO",'TARIFAS 2025'!$B$14,IF(V1529="PRINCIPAL",'TARIFAS 2025'!$B$11,IF(V1529="INTERMEDIA",'TARIFAS 2025'!$C$11,IF(V1529="LEJANA",'TARIFAS 2025'!$D$11))))</f>
        <v>40250</v>
      </c>
      <c r="AA1529" s="102">
        <f t="shared" ref="AA1529:AA1564" si="25">Z1529*Y1529</f>
        <v>40250</v>
      </c>
    </row>
    <row r="1530" spans="1:27" x14ac:dyDescent="0.3">
      <c r="A1530" s="99" t="s">
        <v>81</v>
      </c>
      <c r="B1530" s="100" t="str">
        <f>VLOOKUP(A1530,'CENTROS DE COSTOS'!A:D,2,0)</f>
        <v>0036-0007</v>
      </c>
      <c r="C1530" s="100" t="str">
        <f>VLOOKUP(A1530,'CENTROS DE COSTOS'!A:D,3,0)</f>
        <v>Wompi Santander</v>
      </c>
      <c r="D1530" s="99">
        <v>54398</v>
      </c>
      <c r="E1530" s="99">
        <v>3134196</v>
      </c>
      <c r="F1530" s="99">
        <v>78533</v>
      </c>
      <c r="G1530" s="100" t="s">
        <v>33</v>
      </c>
      <c r="H1530" s="99" t="s">
        <v>891</v>
      </c>
      <c r="I1530" s="99" t="s">
        <v>911</v>
      </c>
      <c r="J1530" s="99" t="s">
        <v>6774</v>
      </c>
      <c r="K1530" s="100" t="s">
        <v>1170</v>
      </c>
      <c r="L1530" s="99" t="s">
        <v>8560</v>
      </c>
      <c r="M1530" s="101">
        <v>46006.333333333343</v>
      </c>
      <c r="N1530" s="101">
        <v>46011.459722222222</v>
      </c>
      <c r="O1530" s="100" t="s">
        <v>35</v>
      </c>
      <c r="P1530" s="100" t="s">
        <v>35</v>
      </c>
      <c r="Q1530" s="99" t="s">
        <v>1414</v>
      </c>
      <c r="R1530" s="99" t="s">
        <v>1415</v>
      </c>
      <c r="S1530" s="99" t="s">
        <v>10626</v>
      </c>
      <c r="T1530" s="99" t="s">
        <v>1416</v>
      </c>
      <c r="U1530" s="99">
        <v>24</v>
      </c>
      <c r="V1530" s="100" t="str">
        <f>VLOOKUP(D1530,TIPOLOGIA!A:F,5,0)</f>
        <v>LEJANA</v>
      </c>
      <c r="W1530" s="100" t="str">
        <f>VLOOKUP(D1530,TIPOLOGIA!A:F,6,0)</f>
        <v>TERRESTRE</v>
      </c>
      <c r="X1530" s="99" t="s">
        <v>2255</v>
      </c>
      <c r="Y1530" s="99">
        <v>1</v>
      </c>
      <c r="Z1530" s="102">
        <f>IF(T1530="SOPORTE_TELEFÓNICO",'TARIFAS 2025'!$B$14,IF(V1530="PRINCIPAL",'TARIFAS 2025'!$B$11,IF(V1530="INTERMEDIA",'TARIFAS 2025'!$C$11,IF(V1530="LEJANA",'TARIFAS 2025'!$D$11))))</f>
        <v>40250</v>
      </c>
      <c r="AA1530" s="102">
        <f t="shared" si="25"/>
        <v>40250</v>
      </c>
    </row>
    <row r="1531" spans="1:27" x14ac:dyDescent="0.3">
      <c r="A1531" s="99" t="s">
        <v>89</v>
      </c>
      <c r="B1531" s="100" t="str">
        <f>VLOOKUP(A1531,'CENTROS DE COSTOS'!A:D,2,0)</f>
        <v>0036-0001</v>
      </c>
      <c r="C1531" s="100" t="str">
        <f>VLOOKUP(A1531,'CENTROS DE COSTOS'!A:D,3,0)</f>
        <v>Wompi Costa</v>
      </c>
      <c r="D1531" s="99">
        <v>23001</v>
      </c>
      <c r="E1531" s="99">
        <v>3159425</v>
      </c>
      <c r="F1531" s="99">
        <v>81084</v>
      </c>
      <c r="G1531" s="100" t="s">
        <v>33</v>
      </c>
      <c r="H1531" s="99" t="s">
        <v>276</v>
      </c>
      <c r="I1531" s="99" t="s">
        <v>89</v>
      </c>
      <c r="J1531" s="99" t="s">
        <v>1887</v>
      </c>
      <c r="K1531" s="100" t="s">
        <v>1170</v>
      </c>
      <c r="L1531" s="99" t="s">
        <v>8561</v>
      </c>
      <c r="M1531" s="101">
        <v>46010.500694444447</v>
      </c>
      <c r="N1531" s="101">
        <v>46011.474999999999</v>
      </c>
      <c r="O1531" s="100" t="s">
        <v>35</v>
      </c>
      <c r="P1531" s="100" t="s">
        <v>35</v>
      </c>
      <c r="Q1531" s="99" t="s">
        <v>1414</v>
      </c>
      <c r="R1531" s="99" t="s">
        <v>1415</v>
      </c>
      <c r="S1531" s="99" t="s">
        <v>10627</v>
      </c>
      <c r="T1531" s="99" t="s">
        <v>1172</v>
      </c>
      <c r="U1531" s="99">
        <v>16</v>
      </c>
      <c r="V1531" s="100" t="str">
        <f>VLOOKUP(D1531,TIPOLOGIA!A:F,5,0)</f>
        <v>PRINCIPAL</v>
      </c>
      <c r="W1531" s="100" t="str">
        <f>VLOOKUP(D1531,TIPOLOGIA!A:F,6,0)</f>
        <v>TERRESTRE</v>
      </c>
      <c r="X1531" s="99" t="s">
        <v>1226</v>
      </c>
      <c r="Y1531" s="99">
        <v>1</v>
      </c>
      <c r="Z1531" s="102">
        <f>IF(T1531="SOPORTE_TELEFÓNICO",'TARIFAS 2025'!$B$14,IF(V1531="PRINCIPAL",'TARIFAS 2025'!$B$11,IF(V1531="INTERMEDIA",'TARIFAS 2025'!$C$11,IF(V1531="LEJANA",'TARIFAS 2025'!$D$11))))</f>
        <v>31419</v>
      </c>
      <c r="AA1531" s="102">
        <f t="shared" si="25"/>
        <v>31419</v>
      </c>
    </row>
    <row r="1532" spans="1:27" x14ac:dyDescent="0.3">
      <c r="A1532" s="99" t="s">
        <v>81</v>
      </c>
      <c r="B1532" s="100" t="str">
        <f>VLOOKUP(A1532,'CENTROS DE COSTOS'!A:D,2,0)</f>
        <v>0036-0007</v>
      </c>
      <c r="C1532" s="100" t="str">
        <f>VLOOKUP(A1532,'CENTROS DE COSTOS'!A:D,3,0)</f>
        <v>Wompi Santander</v>
      </c>
      <c r="D1532" s="99">
        <v>54001</v>
      </c>
      <c r="E1532" s="99">
        <v>3155855</v>
      </c>
      <c r="F1532" s="99">
        <v>34862</v>
      </c>
      <c r="G1532" s="100" t="s">
        <v>33</v>
      </c>
      <c r="H1532" s="99" t="s">
        <v>891</v>
      </c>
      <c r="I1532" s="99" t="s">
        <v>81</v>
      </c>
      <c r="J1532" s="99" t="s">
        <v>6775</v>
      </c>
      <c r="K1532" s="100" t="s">
        <v>1170</v>
      </c>
      <c r="L1532" s="99" t="s">
        <v>8562</v>
      </c>
      <c r="M1532" s="101">
        <v>46009.636805555558</v>
      </c>
      <c r="N1532" s="101">
        <v>46011.476388888892</v>
      </c>
      <c r="O1532" s="100" t="s">
        <v>35</v>
      </c>
      <c r="P1532" s="100" t="s">
        <v>35</v>
      </c>
      <c r="Q1532" s="99" t="s">
        <v>1414</v>
      </c>
      <c r="R1532" s="99" t="s">
        <v>1415</v>
      </c>
      <c r="S1532" s="99" t="s">
        <v>10628</v>
      </c>
      <c r="T1532" s="99" t="s">
        <v>1172</v>
      </c>
      <c r="U1532" s="99">
        <v>56</v>
      </c>
      <c r="V1532" s="100" t="str">
        <f>VLOOKUP(D1532,TIPOLOGIA!A:F,5,0)</f>
        <v>PRINCIPAL</v>
      </c>
      <c r="W1532" s="100" t="str">
        <f>VLOOKUP(D1532,TIPOLOGIA!A:F,6,0)</f>
        <v>TERRESTRE</v>
      </c>
      <c r="X1532" s="99" t="s">
        <v>11194</v>
      </c>
      <c r="Y1532" s="99">
        <v>1</v>
      </c>
      <c r="Z1532" s="102">
        <f>IF(T1532="SOPORTE_TELEFÓNICO",'TARIFAS 2025'!$B$14,IF(V1532="PRINCIPAL",'TARIFAS 2025'!$B$11,IF(V1532="INTERMEDIA",'TARIFAS 2025'!$C$11,IF(V1532="LEJANA",'TARIFAS 2025'!$D$11))))</f>
        <v>31419</v>
      </c>
      <c r="AA1532" s="102">
        <f t="shared" si="25"/>
        <v>31419</v>
      </c>
    </row>
    <row r="1533" spans="1:27" x14ac:dyDescent="0.3">
      <c r="A1533" s="99" t="s">
        <v>91</v>
      </c>
      <c r="B1533" s="100" t="str">
        <f>VLOOKUP(A1533,'CENTROS DE COSTOS'!A:D,2,0)</f>
        <v>0036-0003</v>
      </c>
      <c r="C1533" s="100" t="str">
        <f>VLOOKUP(A1533,'CENTROS DE COSTOS'!A:D,3,0)</f>
        <v>Wompi Suroccidente</v>
      </c>
      <c r="D1533" s="99">
        <v>52317</v>
      </c>
      <c r="E1533" s="99">
        <v>3139974</v>
      </c>
      <c r="F1533" s="99">
        <v>80018</v>
      </c>
      <c r="G1533" s="100" t="s">
        <v>33</v>
      </c>
      <c r="H1533" s="99" t="s">
        <v>133</v>
      </c>
      <c r="I1533" s="99" t="s">
        <v>858</v>
      </c>
      <c r="J1533" s="99" t="s">
        <v>2109</v>
      </c>
      <c r="K1533" s="100" t="s">
        <v>1170</v>
      </c>
      <c r="L1533" s="99" t="s">
        <v>8563</v>
      </c>
      <c r="M1533" s="101">
        <v>46006.662499999999</v>
      </c>
      <c r="N1533" s="101">
        <v>46011.482638888891</v>
      </c>
      <c r="O1533" s="100" t="s">
        <v>35</v>
      </c>
      <c r="P1533" s="100" t="s">
        <v>35</v>
      </c>
      <c r="Q1533" s="99" t="s">
        <v>1414</v>
      </c>
      <c r="R1533" s="99" t="s">
        <v>1415</v>
      </c>
      <c r="S1533" s="99" t="s">
        <v>10629</v>
      </c>
      <c r="T1533" s="99" t="s">
        <v>1416</v>
      </c>
      <c r="U1533" s="99">
        <v>16</v>
      </c>
      <c r="V1533" s="100" t="str">
        <f>VLOOKUP(D1533,TIPOLOGIA!A:F,5,0)</f>
        <v>INTERMEDIA</v>
      </c>
      <c r="W1533" s="100" t="str">
        <f>VLOOKUP(D1533,TIPOLOGIA!A:F,6,0)</f>
        <v>TERRESTRE</v>
      </c>
      <c r="X1533" s="99" t="s">
        <v>1447</v>
      </c>
      <c r="Y1533" s="99">
        <v>1</v>
      </c>
      <c r="Z1533" s="102">
        <f>IF(T1533="SOPORTE_TELEFÓNICO",'TARIFAS 2025'!$B$14,IF(V1533="PRINCIPAL",'TARIFAS 2025'!$B$11,IF(V1533="INTERMEDIA",'TARIFAS 2025'!$C$11,IF(V1533="LEJANA",'TARIFAS 2025'!$D$11))))</f>
        <v>36351</v>
      </c>
      <c r="AA1533" s="102">
        <f t="shared" si="25"/>
        <v>36351</v>
      </c>
    </row>
    <row r="1534" spans="1:27" x14ac:dyDescent="0.3">
      <c r="A1534" s="99" t="s">
        <v>91</v>
      </c>
      <c r="B1534" s="100" t="str">
        <f>VLOOKUP(A1534,'CENTROS DE COSTOS'!A:D,2,0)</f>
        <v>0036-0003</v>
      </c>
      <c r="C1534" s="100" t="str">
        <f>VLOOKUP(A1534,'CENTROS DE COSTOS'!A:D,3,0)</f>
        <v>Wompi Suroccidente</v>
      </c>
      <c r="D1534" s="99">
        <v>52838</v>
      </c>
      <c r="E1534" s="99">
        <v>3140381</v>
      </c>
      <c r="F1534" s="99">
        <v>10589</v>
      </c>
      <c r="G1534" s="100" t="s">
        <v>33</v>
      </c>
      <c r="H1534" s="99" t="s">
        <v>133</v>
      </c>
      <c r="I1534" s="99" t="s">
        <v>889</v>
      </c>
      <c r="J1534" s="99" t="s">
        <v>3786</v>
      </c>
      <c r="K1534" s="100" t="s">
        <v>1170</v>
      </c>
      <c r="L1534" s="99" t="s">
        <v>8564</v>
      </c>
      <c r="M1534" s="101">
        <v>46006.705555555563</v>
      </c>
      <c r="N1534" s="101">
        <v>46011.48541666667</v>
      </c>
      <c r="O1534" s="100" t="s">
        <v>35</v>
      </c>
      <c r="P1534" s="100" t="s">
        <v>35</v>
      </c>
      <c r="Q1534" s="99" t="s">
        <v>1414</v>
      </c>
      <c r="R1534" s="99" t="s">
        <v>1415</v>
      </c>
      <c r="S1534" s="99" t="s">
        <v>10630</v>
      </c>
      <c r="T1534" s="99" t="s">
        <v>1416</v>
      </c>
      <c r="U1534" s="99">
        <v>56</v>
      </c>
      <c r="V1534" s="100" t="str">
        <f>VLOOKUP(D1534,TIPOLOGIA!A:F,5,0)</f>
        <v>INTERMEDIA</v>
      </c>
      <c r="W1534" s="100" t="str">
        <f>VLOOKUP(D1534,TIPOLOGIA!A:F,6,0)</f>
        <v>TERRESTRE</v>
      </c>
      <c r="X1534" s="99" t="s">
        <v>1447</v>
      </c>
      <c r="Y1534" s="99">
        <v>1</v>
      </c>
      <c r="Z1534" s="102">
        <f>IF(T1534="SOPORTE_TELEFÓNICO",'TARIFAS 2025'!$B$14,IF(V1534="PRINCIPAL",'TARIFAS 2025'!$B$11,IF(V1534="INTERMEDIA",'TARIFAS 2025'!$C$11,IF(V1534="LEJANA",'TARIFAS 2025'!$D$11))))</f>
        <v>36351</v>
      </c>
      <c r="AA1534" s="102">
        <f t="shared" si="25"/>
        <v>36351</v>
      </c>
    </row>
    <row r="1535" spans="1:27" x14ac:dyDescent="0.3">
      <c r="A1535" s="99" t="s">
        <v>81</v>
      </c>
      <c r="B1535" s="100" t="str">
        <f>VLOOKUP(A1535,'CENTROS DE COSTOS'!A:D,2,0)</f>
        <v>0036-0007</v>
      </c>
      <c r="C1535" s="100" t="str">
        <f>VLOOKUP(A1535,'CENTROS DE COSTOS'!A:D,3,0)</f>
        <v>Wompi Santander</v>
      </c>
      <c r="D1535" s="99">
        <v>54001</v>
      </c>
      <c r="E1535" s="99">
        <v>3159576</v>
      </c>
      <c r="F1535" s="99">
        <v>75350</v>
      </c>
      <c r="G1535" s="100" t="s">
        <v>33</v>
      </c>
      <c r="H1535" s="99" t="s">
        <v>891</v>
      </c>
      <c r="I1535" s="99" t="s">
        <v>81</v>
      </c>
      <c r="J1535" s="99" t="s">
        <v>2484</v>
      </c>
      <c r="K1535" s="100" t="s">
        <v>1170</v>
      </c>
      <c r="L1535" s="99" t="s">
        <v>8565</v>
      </c>
      <c r="M1535" s="101">
        <v>46010.538888888892</v>
      </c>
      <c r="N1535" s="101">
        <v>46011.488194444442</v>
      </c>
      <c r="O1535" s="100" t="s">
        <v>35</v>
      </c>
      <c r="P1535" s="100" t="s">
        <v>35</v>
      </c>
      <c r="Q1535" s="99" t="s">
        <v>1414</v>
      </c>
      <c r="R1535" s="99" t="s">
        <v>1415</v>
      </c>
      <c r="S1535" s="99" t="s">
        <v>10631</v>
      </c>
      <c r="T1535" s="99" t="s">
        <v>1172</v>
      </c>
      <c r="U1535" s="99">
        <v>24</v>
      </c>
      <c r="V1535" s="100" t="str">
        <f>VLOOKUP(D1535,TIPOLOGIA!A:F,5,0)</f>
        <v>PRINCIPAL</v>
      </c>
      <c r="W1535" s="100" t="str">
        <f>VLOOKUP(D1535,TIPOLOGIA!A:F,6,0)</f>
        <v>TERRESTRE</v>
      </c>
      <c r="X1535" s="99" t="s">
        <v>1199</v>
      </c>
      <c r="Y1535" s="99">
        <v>1</v>
      </c>
      <c r="Z1535" s="102">
        <f>IF(T1535="SOPORTE_TELEFÓNICO",'TARIFAS 2025'!$B$14,IF(V1535="PRINCIPAL",'TARIFAS 2025'!$B$11,IF(V1535="INTERMEDIA",'TARIFAS 2025'!$C$11,IF(V1535="LEJANA",'TARIFAS 2025'!$D$11))))</f>
        <v>31419</v>
      </c>
      <c r="AA1535" s="102">
        <f t="shared" si="25"/>
        <v>31419</v>
      </c>
    </row>
    <row r="1536" spans="1:27" x14ac:dyDescent="0.3">
      <c r="A1536" s="99" t="s">
        <v>98</v>
      </c>
      <c r="B1536" s="100" t="str">
        <f>VLOOKUP(A1536,'CENTROS DE COSTOS'!A:D,2,0)</f>
        <v>0036-0006</v>
      </c>
      <c r="C1536" s="100" t="str">
        <f>VLOOKUP(A1536,'CENTROS DE COSTOS'!A:D,3,0)</f>
        <v>Wompi Oriente</v>
      </c>
      <c r="D1536" s="99">
        <v>50001</v>
      </c>
      <c r="E1536" s="99">
        <v>3158739</v>
      </c>
      <c r="F1536" s="99">
        <v>78921</v>
      </c>
      <c r="G1536" s="100" t="s">
        <v>33</v>
      </c>
      <c r="H1536" s="99" t="s">
        <v>814</v>
      </c>
      <c r="I1536" s="99" t="s">
        <v>98</v>
      </c>
      <c r="J1536" s="99" t="s">
        <v>6776</v>
      </c>
      <c r="K1536" s="100" t="s">
        <v>1170</v>
      </c>
      <c r="L1536" s="99" t="s">
        <v>8566</v>
      </c>
      <c r="M1536" s="101">
        <v>46010.449305555558</v>
      </c>
      <c r="N1536" s="101">
        <v>46011.492361111108</v>
      </c>
      <c r="O1536" s="100" t="s">
        <v>35</v>
      </c>
      <c r="P1536" s="100" t="s">
        <v>35</v>
      </c>
      <c r="Q1536" s="99" t="s">
        <v>1414</v>
      </c>
      <c r="R1536" s="99" t="s">
        <v>1415</v>
      </c>
      <c r="S1536" s="99" t="s">
        <v>10632</v>
      </c>
      <c r="T1536" s="99" t="s">
        <v>1172</v>
      </c>
      <c r="U1536" s="99">
        <v>16</v>
      </c>
      <c r="V1536" s="100" t="str">
        <f>VLOOKUP(D1536,TIPOLOGIA!A:F,5,0)</f>
        <v>PRINCIPAL</v>
      </c>
      <c r="W1536" s="100" t="str">
        <f>VLOOKUP(D1536,TIPOLOGIA!A:F,6,0)</f>
        <v>TERRESTRE</v>
      </c>
      <c r="X1536" s="99" t="s">
        <v>1461</v>
      </c>
      <c r="Y1536" s="99">
        <v>1</v>
      </c>
      <c r="Z1536" s="102">
        <f>IF(T1536="SOPORTE_TELEFÓNICO",'TARIFAS 2025'!$B$14,IF(V1536="PRINCIPAL",'TARIFAS 2025'!$B$11,IF(V1536="INTERMEDIA",'TARIFAS 2025'!$C$11,IF(V1536="LEJANA",'TARIFAS 2025'!$D$11))))</f>
        <v>31419</v>
      </c>
      <c r="AA1536" s="102">
        <f t="shared" si="25"/>
        <v>31419</v>
      </c>
    </row>
    <row r="1537" spans="1:27" x14ac:dyDescent="0.3">
      <c r="A1537" s="99" t="s">
        <v>71</v>
      </c>
      <c r="B1537" s="100" t="str">
        <f>VLOOKUP(A1537,'CENTROS DE COSTOS'!A:D,2,0)</f>
        <v>0036-0004</v>
      </c>
      <c r="C1537" s="100" t="str">
        <f>VLOOKUP(A1537,'CENTROS DE COSTOS'!A:D,3,0)</f>
        <v>Wompi Centro</v>
      </c>
      <c r="D1537" s="99">
        <v>11001</v>
      </c>
      <c r="E1537" s="99">
        <v>3159448</v>
      </c>
      <c r="F1537" s="99">
        <v>79042</v>
      </c>
      <c r="G1537" s="100" t="s">
        <v>33</v>
      </c>
      <c r="H1537" s="99" t="s">
        <v>618</v>
      </c>
      <c r="I1537" s="99" t="s">
        <v>71</v>
      </c>
      <c r="J1537" s="99" t="s">
        <v>2177</v>
      </c>
      <c r="K1537" s="100" t="s">
        <v>1170</v>
      </c>
      <c r="L1537" s="99" t="s">
        <v>8567</v>
      </c>
      <c r="M1537" s="101">
        <v>46010.509722222218</v>
      </c>
      <c r="N1537" s="101">
        <v>46011.611111111109</v>
      </c>
      <c r="O1537" s="100" t="s">
        <v>35</v>
      </c>
      <c r="P1537" s="100" t="s">
        <v>35</v>
      </c>
      <c r="Q1537" s="99" t="s">
        <v>1424</v>
      </c>
      <c r="R1537" s="99" t="s">
        <v>1425</v>
      </c>
      <c r="S1537" s="99" t="s">
        <v>10633</v>
      </c>
      <c r="T1537" s="99" t="s">
        <v>1172</v>
      </c>
      <c r="U1537" s="99"/>
      <c r="V1537" s="100" t="str">
        <f>VLOOKUP(D1537,TIPOLOGIA!A:F,5,0)</f>
        <v>PRINCIPAL</v>
      </c>
      <c r="W1537" s="100" t="str">
        <f>VLOOKUP(D1537,TIPOLOGIA!A:F,6,0)</f>
        <v>TERRESTRE</v>
      </c>
      <c r="X1537" s="99" t="s">
        <v>1312</v>
      </c>
      <c r="Y1537" s="99">
        <v>1</v>
      </c>
      <c r="Z1537" s="102">
        <f>IF(T1537="SOPORTE_TELEFÓNICO",'TARIFAS 2025'!$B$14,IF(V1537="PRINCIPAL",'TARIFAS 2025'!$B$11,IF(V1537="INTERMEDIA",'TARIFAS 2025'!$C$11,IF(V1537="LEJANA",'TARIFAS 2025'!$D$11))))</f>
        <v>31419</v>
      </c>
      <c r="AA1537" s="102">
        <f t="shared" si="25"/>
        <v>31419</v>
      </c>
    </row>
    <row r="1538" spans="1:27" x14ac:dyDescent="0.3">
      <c r="A1538" s="99" t="s">
        <v>71</v>
      </c>
      <c r="B1538" s="100" t="str">
        <f>VLOOKUP(A1538,'CENTROS DE COSTOS'!A:D,2,0)</f>
        <v>0036-0004</v>
      </c>
      <c r="C1538" s="100" t="str">
        <f>VLOOKUP(A1538,'CENTROS DE COSTOS'!A:D,3,0)</f>
        <v>Wompi Centro</v>
      </c>
      <c r="D1538" s="99">
        <v>11001</v>
      </c>
      <c r="E1538" s="99">
        <v>3159394</v>
      </c>
      <c r="F1538" s="99">
        <v>76296</v>
      </c>
      <c r="G1538" s="100" t="s">
        <v>33</v>
      </c>
      <c r="H1538" s="99" t="s">
        <v>618</v>
      </c>
      <c r="I1538" s="99" t="s">
        <v>71</v>
      </c>
      <c r="J1538" s="99" t="s">
        <v>2176</v>
      </c>
      <c r="K1538" s="100" t="s">
        <v>1170</v>
      </c>
      <c r="L1538" s="99" t="s">
        <v>8568</v>
      </c>
      <c r="M1538" s="101">
        <v>46010.506944444453</v>
      </c>
      <c r="N1538" s="101">
        <v>46011.612500000003</v>
      </c>
      <c r="O1538" s="100" t="s">
        <v>35</v>
      </c>
      <c r="P1538" s="100" t="s">
        <v>35</v>
      </c>
      <c r="Q1538" s="99" t="s">
        <v>1424</v>
      </c>
      <c r="R1538" s="99" t="s">
        <v>1425</v>
      </c>
      <c r="S1538" s="99" t="s">
        <v>10634</v>
      </c>
      <c r="T1538" s="99" t="s">
        <v>9141</v>
      </c>
      <c r="U1538" s="99"/>
      <c r="V1538" s="100" t="str">
        <f>VLOOKUP(D1538,TIPOLOGIA!A:F,5,0)</f>
        <v>PRINCIPAL</v>
      </c>
      <c r="W1538" s="100" t="str">
        <f>VLOOKUP(D1538,TIPOLOGIA!A:F,6,0)</f>
        <v>TERRESTRE</v>
      </c>
      <c r="X1538" s="99" t="s">
        <v>1312</v>
      </c>
      <c r="Y1538" s="99">
        <v>1</v>
      </c>
      <c r="Z1538" s="102">
        <f>IF(T1538="SOPORTE_TELEFÓNICO",'TARIFAS 2025'!$B$14,IF(V1538="PRINCIPAL",'TARIFAS 2025'!$B$11,IF(V1538="INTERMEDIA",'TARIFAS 2025'!$C$11,IF(V1538="LEJANA",'TARIFAS 2025'!$D$11))))</f>
        <v>31419</v>
      </c>
      <c r="AA1538" s="102">
        <f t="shared" si="25"/>
        <v>31419</v>
      </c>
    </row>
    <row r="1539" spans="1:27" x14ac:dyDescent="0.3">
      <c r="A1539" s="99" t="s">
        <v>92</v>
      </c>
      <c r="B1539" s="100" t="str">
        <f>VLOOKUP(A1539,'CENTROS DE COSTOS'!A:D,2,0)</f>
        <v>0036-0002</v>
      </c>
      <c r="C1539" s="100" t="str">
        <f>VLOOKUP(A1539,'CENTROS DE COSTOS'!A:D,3,0)</f>
        <v>Wompi Eje Cafetero</v>
      </c>
      <c r="D1539" s="99">
        <v>63001</v>
      </c>
      <c r="E1539" s="99">
        <v>3158238</v>
      </c>
      <c r="F1539" s="99">
        <v>76574</v>
      </c>
      <c r="G1539" s="100" t="s">
        <v>33</v>
      </c>
      <c r="H1539" s="99" t="s">
        <v>939</v>
      </c>
      <c r="I1539" s="99" t="s">
        <v>122</v>
      </c>
      <c r="J1539" s="99" t="s">
        <v>6777</v>
      </c>
      <c r="K1539" s="100" t="s">
        <v>1170</v>
      </c>
      <c r="L1539" s="99" t="s">
        <v>8569</v>
      </c>
      <c r="M1539" s="101">
        <v>46010.40625</v>
      </c>
      <c r="N1539" s="101">
        <v>46011.620138888888</v>
      </c>
      <c r="O1539" s="100" t="s">
        <v>35</v>
      </c>
      <c r="P1539" s="100" t="s">
        <v>35</v>
      </c>
      <c r="Q1539" s="99" t="s">
        <v>1414</v>
      </c>
      <c r="R1539" s="99" t="s">
        <v>1415</v>
      </c>
      <c r="S1539" s="99" t="s">
        <v>10635</v>
      </c>
      <c r="T1539" s="99" t="s">
        <v>1172</v>
      </c>
      <c r="U1539" s="99">
        <v>32</v>
      </c>
      <c r="V1539" s="100" t="str">
        <f>VLOOKUP(D1539,TIPOLOGIA!A:F,5,0)</f>
        <v>INTERMEDIA</v>
      </c>
      <c r="W1539" s="100" t="str">
        <f>VLOOKUP(D1539,TIPOLOGIA!A:F,6,0)</f>
        <v>TERRESTRE</v>
      </c>
      <c r="X1539" s="99" t="s">
        <v>1231</v>
      </c>
      <c r="Y1539" s="99">
        <v>1</v>
      </c>
      <c r="Z1539" s="102">
        <f>IF(T1539="SOPORTE_TELEFÓNICO",'TARIFAS 2025'!$B$14,IF(V1539="PRINCIPAL",'TARIFAS 2025'!$B$11,IF(V1539="INTERMEDIA",'TARIFAS 2025'!$C$11,IF(V1539="LEJANA",'TARIFAS 2025'!$D$11))))</f>
        <v>36351</v>
      </c>
      <c r="AA1539" s="102">
        <f t="shared" si="25"/>
        <v>36351</v>
      </c>
    </row>
    <row r="1540" spans="1:27" x14ac:dyDescent="0.3">
      <c r="A1540" s="99" t="s">
        <v>81</v>
      </c>
      <c r="B1540" s="100" t="str">
        <f>VLOOKUP(A1540,'CENTROS DE COSTOS'!A:D,2,0)</f>
        <v>0036-0007</v>
      </c>
      <c r="C1540" s="100" t="str">
        <f>VLOOKUP(A1540,'CENTROS DE COSTOS'!A:D,3,0)</f>
        <v>Wompi Santander</v>
      </c>
      <c r="D1540" s="99">
        <v>54001</v>
      </c>
      <c r="E1540" s="99">
        <v>3143956</v>
      </c>
      <c r="F1540" s="99">
        <v>70183</v>
      </c>
      <c r="G1540" s="100" t="s">
        <v>33</v>
      </c>
      <c r="H1540" s="99" t="s">
        <v>891</v>
      </c>
      <c r="I1540" s="99" t="s">
        <v>81</v>
      </c>
      <c r="J1540" s="99" t="s">
        <v>3606</v>
      </c>
      <c r="K1540" s="100" t="s">
        <v>1170</v>
      </c>
      <c r="L1540" s="99" t="s">
        <v>8570</v>
      </c>
      <c r="M1540" s="101">
        <v>46007.498611111107</v>
      </c>
      <c r="N1540" s="101">
        <v>46011.624305555553</v>
      </c>
      <c r="O1540" s="100" t="s">
        <v>35</v>
      </c>
      <c r="P1540" s="100" t="s">
        <v>35</v>
      </c>
      <c r="Q1540" s="99" t="s">
        <v>1414</v>
      </c>
      <c r="R1540" s="99" t="s">
        <v>1415</v>
      </c>
      <c r="S1540" s="99" t="s">
        <v>10347</v>
      </c>
      <c r="T1540" s="99" t="s">
        <v>9141</v>
      </c>
      <c r="U1540" s="99"/>
      <c r="V1540" s="100" t="str">
        <f>VLOOKUP(D1540,TIPOLOGIA!A:F,5,0)</f>
        <v>PRINCIPAL</v>
      </c>
      <c r="W1540" s="100" t="str">
        <f>VLOOKUP(D1540,TIPOLOGIA!A:F,6,0)</f>
        <v>TERRESTRE</v>
      </c>
      <c r="X1540" s="99" t="s">
        <v>1188</v>
      </c>
      <c r="Y1540" s="99">
        <v>1</v>
      </c>
      <c r="Z1540" s="102">
        <f>IF(T1540="SOPORTE_TELEFÓNICO",'TARIFAS 2025'!$B$14,IF(V1540="PRINCIPAL",'TARIFAS 2025'!$B$11,IF(V1540="INTERMEDIA",'TARIFAS 2025'!$C$11,IF(V1540="LEJANA",'TARIFAS 2025'!$D$11))))</f>
        <v>31419</v>
      </c>
      <c r="AA1540" s="102">
        <f t="shared" si="25"/>
        <v>31419</v>
      </c>
    </row>
    <row r="1541" spans="1:27" x14ac:dyDescent="0.3">
      <c r="A1541" s="99" t="s">
        <v>88</v>
      </c>
      <c r="B1541" s="100" t="str">
        <f>VLOOKUP(A1541,'CENTROS DE COSTOS'!A:D,2,0)</f>
        <v>0036-0005</v>
      </c>
      <c r="C1541" s="100" t="str">
        <f>VLOOKUP(A1541,'CENTROS DE COSTOS'!A:D,3,0)</f>
        <v>Wompi Noroccidente</v>
      </c>
      <c r="D1541" s="99">
        <v>5038</v>
      </c>
      <c r="E1541" s="99">
        <v>3103208</v>
      </c>
      <c r="F1541" s="99">
        <v>17541</v>
      </c>
      <c r="G1541" s="100" t="s">
        <v>33</v>
      </c>
      <c r="H1541" s="99" t="s">
        <v>120</v>
      </c>
      <c r="I1541" s="99" t="s">
        <v>151</v>
      </c>
      <c r="J1541" s="99" t="s">
        <v>6778</v>
      </c>
      <c r="K1541" s="100" t="s">
        <v>1170</v>
      </c>
      <c r="L1541" s="99" t="s">
        <v>8571</v>
      </c>
      <c r="M1541" s="101">
        <v>45995.50277777778</v>
      </c>
      <c r="N1541" s="101">
        <v>46011.710416666669</v>
      </c>
      <c r="O1541" s="100" t="s">
        <v>35</v>
      </c>
      <c r="P1541" s="100" t="s">
        <v>35</v>
      </c>
      <c r="Q1541" s="99" t="s">
        <v>1414</v>
      </c>
      <c r="R1541" s="99" t="s">
        <v>1415</v>
      </c>
      <c r="S1541" s="99" t="s">
        <v>9557</v>
      </c>
      <c r="T1541" s="99" t="s">
        <v>9141</v>
      </c>
      <c r="U1541" s="99"/>
      <c r="V1541" s="100" t="str">
        <f>VLOOKUP(D1541,TIPOLOGIA!A:F,5,0)</f>
        <v>LEJANA</v>
      </c>
      <c r="W1541" s="100" t="str">
        <f>VLOOKUP(D1541,TIPOLOGIA!A:F,6,0)</f>
        <v>TERRESTRE</v>
      </c>
      <c r="X1541" s="99" t="s">
        <v>2254</v>
      </c>
      <c r="Y1541" s="99">
        <v>1</v>
      </c>
      <c r="Z1541" s="102">
        <f>IF(T1541="SOPORTE_TELEFÓNICO",'TARIFAS 2025'!$B$14,IF(V1541="PRINCIPAL",'TARIFAS 2025'!$B$11,IF(V1541="INTERMEDIA",'TARIFAS 2025'!$C$11,IF(V1541="LEJANA",'TARIFAS 2025'!$D$11))))</f>
        <v>40250</v>
      </c>
      <c r="AA1541" s="102">
        <f t="shared" si="25"/>
        <v>40250</v>
      </c>
    </row>
    <row r="1542" spans="1:27" x14ac:dyDescent="0.3">
      <c r="A1542" s="99" t="s">
        <v>88</v>
      </c>
      <c r="B1542" s="100" t="str">
        <f>VLOOKUP(A1542,'CENTROS DE COSTOS'!A:D,2,0)</f>
        <v>0036-0005</v>
      </c>
      <c r="C1542" s="100" t="str">
        <f>VLOOKUP(A1542,'CENTROS DE COSTOS'!A:D,3,0)</f>
        <v>Wompi Noroccidente</v>
      </c>
      <c r="D1542" s="99">
        <v>5607</v>
      </c>
      <c r="E1542" s="99">
        <v>3138099</v>
      </c>
      <c r="F1542" s="99">
        <v>48261</v>
      </c>
      <c r="G1542" s="100" t="s">
        <v>33</v>
      </c>
      <c r="H1542" s="99" t="s">
        <v>120</v>
      </c>
      <c r="I1542" s="99" t="s">
        <v>213</v>
      </c>
      <c r="J1542" s="99" t="s">
        <v>1940</v>
      </c>
      <c r="K1542" s="100" t="s">
        <v>1170</v>
      </c>
      <c r="L1542" s="99" t="s">
        <v>8572</v>
      </c>
      <c r="M1542" s="101">
        <v>46006.497916666667</v>
      </c>
      <c r="N1542" s="101">
        <v>46011.710416666669</v>
      </c>
      <c r="O1542" s="100" t="s">
        <v>35</v>
      </c>
      <c r="P1542" s="100" t="s">
        <v>35</v>
      </c>
      <c r="Q1542" s="99" t="s">
        <v>1414</v>
      </c>
      <c r="R1542" s="99" t="s">
        <v>1415</v>
      </c>
      <c r="S1542" s="99" t="s">
        <v>10636</v>
      </c>
      <c r="T1542" s="99" t="s">
        <v>9141</v>
      </c>
      <c r="U1542" s="99"/>
      <c r="V1542" s="100" t="str">
        <f>VLOOKUP(D1542,TIPOLOGIA!A:F,5,0)</f>
        <v>INTERMEDIA</v>
      </c>
      <c r="W1542" s="100" t="str">
        <f>VLOOKUP(D1542,TIPOLOGIA!A:F,6,0)</f>
        <v>TERRESTRE</v>
      </c>
      <c r="X1542" s="99" t="s">
        <v>2254</v>
      </c>
      <c r="Y1542" s="99">
        <v>1</v>
      </c>
      <c r="Z1542" s="102">
        <f>IF(T1542="SOPORTE_TELEFÓNICO",'TARIFAS 2025'!$B$14,IF(V1542="PRINCIPAL",'TARIFAS 2025'!$B$11,IF(V1542="INTERMEDIA",'TARIFAS 2025'!$C$11,IF(V1542="LEJANA",'TARIFAS 2025'!$D$11))))</f>
        <v>36351</v>
      </c>
      <c r="AA1542" s="102">
        <f t="shared" si="25"/>
        <v>36351</v>
      </c>
    </row>
    <row r="1543" spans="1:27" x14ac:dyDescent="0.3">
      <c r="A1543" s="99" t="s">
        <v>88</v>
      </c>
      <c r="B1543" s="100" t="str">
        <f>VLOOKUP(A1543,'CENTROS DE COSTOS'!A:D,2,0)</f>
        <v>0036-0005</v>
      </c>
      <c r="C1543" s="100" t="str">
        <f>VLOOKUP(A1543,'CENTROS DE COSTOS'!A:D,3,0)</f>
        <v>Wompi Noroccidente</v>
      </c>
      <c r="D1543" s="99">
        <v>5036</v>
      </c>
      <c r="E1543" s="99">
        <v>3143204</v>
      </c>
      <c r="F1543" s="99">
        <v>10241</v>
      </c>
      <c r="G1543" s="100" t="s">
        <v>33</v>
      </c>
      <c r="H1543" s="99" t="s">
        <v>120</v>
      </c>
      <c r="I1543" s="99" t="s">
        <v>150</v>
      </c>
      <c r="J1543" s="99" t="s">
        <v>1459</v>
      </c>
      <c r="K1543" s="100" t="s">
        <v>1170</v>
      </c>
      <c r="L1543" s="99" t="s">
        <v>8573</v>
      </c>
      <c r="M1543" s="101">
        <v>46007.442361111112</v>
      </c>
      <c r="N1543" s="101">
        <v>46011.711111111108</v>
      </c>
      <c r="O1543" s="100" t="s">
        <v>35</v>
      </c>
      <c r="P1543" s="100" t="s">
        <v>35</v>
      </c>
      <c r="Q1543" s="99" t="s">
        <v>1414</v>
      </c>
      <c r="R1543" s="99" t="s">
        <v>1415</v>
      </c>
      <c r="S1543" s="99" t="s">
        <v>10637</v>
      </c>
      <c r="T1543" s="99" t="s">
        <v>9141</v>
      </c>
      <c r="U1543" s="99"/>
      <c r="V1543" s="100" t="str">
        <f>VLOOKUP(D1543,TIPOLOGIA!A:F,5,0)</f>
        <v>INTERMEDIA</v>
      </c>
      <c r="W1543" s="100" t="str">
        <f>VLOOKUP(D1543,TIPOLOGIA!A:F,6,0)</f>
        <v>TERRESTRE</v>
      </c>
      <c r="X1543" s="99" t="s">
        <v>2254</v>
      </c>
      <c r="Y1543" s="99">
        <v>1</v>
      </c>
      <c r="Z1543" s="102">
        <f>IF(T1543="SOPORTE_TELEFÓNICO",'TARIFAS 2025'!$B$14,IF(V1543="PRINCIPAL",'TARIFAS 2025'!$B$11,IF(V1543="INTERMEDIA",'TARIFAS 2025'!$C$11,IF(V1543="LEJANA",'TARIFAS 2025'!$D$11))))</f>
        <v>36351</v>
      </c>
      <c r="AA1543" s="102">
        <f t="shared" si="25"/>
        <v>36351</v>
      </c>
    </row>
    <row r="1544" spans="1:27" x14ac:dyDescent="0.3">
      <c r="A1544" s="99" t="s">
        <v>88</v>
      </c>
      <c r="B1544" s="100" t="str">
        <f>VLOOKUP(A1544,'CENTROS DE COSTOS'!A:D,2,0)</f>
        <v>0036-0005</v>
      </c>
      <c r="C1544" s="100" t="str">
        <f>VLOOKUP(A1544,'CENTROS DE COSTOS'!A:D,3,0)</f>
        <v>Wompi Noroccidente</v>
      </c>
      <c r="D1544" s="99">
        <v>5887</v>
      </c>
      <c r="E1544" s="99">
        <v>3142747</v>
      </c>
      <c r="F1544" s="99">
        <v>17989</v>
      </c>
      <c r="G1544" s="100" t="s">
        <v>33</v>
      </c>
      <c r="H1544" s="99" t="s">
        <v>120</v>
      </c>
      <c r="I1544" s="99" t="s">
        <v>241</v>
      </c>
      <c r="J1544" s="99" t="s">
        <v>6779</v>
      </c>
      <c r="K1544" s="100" t="s">
        <v>1170</v>
      </c>
      <c r="L1544" s="99" t="s">
        <v>8574</v>
      </c>
      <c r="M1544" s="101">
        <v>46007.414583333331</v>
      </c>
      <c r="N1544" s="101">
        <v>46011.711111111108</v>
      </c>
      <c r="O1544" s="100" t="s">
        <v>35</v>
      </c>
      <c r="P1544" s="100" t="s">
        <v>35</v>
      </c>
      <c r="Q1544" s="99" t="s">
        <v>1414</v>
      </c>
      <c r="R1544" s="99" t="s">
        <v>1415</v>
      </c>
      <c r="S1544" s="99" t="s">
        <v>10638</v>
      </c>
      <c r="T1544" s="99" t="s">
        <v>9141</v>
      </c>
      <c r="U1544" s="99"/>
      <c r="V1544" s="100" t="str">
        <f>VLOOKUP(D1544,TIPOLOGIA!A:F,5,0)</f>
        <v>LEJANA</v>
      </c>
      <c r="W1544" s="100" t="str">
        <f>VLOOKUP(D1544,TIPOLOGIA!A:F,6,0)</f>
        <v>TERRESTRE</v>
      </c>
      <c r="X1544" s="99" t="s">
        <v>2254</v>
      </c>
      <c r="Y1544" s="99">
        <v>1</v>
      </c>
      <c r="Z1544" s="102">
        <f>IF(T1544="SOPORTE_TELEFÓNICO",'TARIFAS 2025'!$B$14,IF(V1544="PRINCIPAL",'TARIFAS 2025'!$B$11,IF(V1544="INTERMEDIA",'TARIFAS 2025'!$C$11,IF(V1544="LEJANA",'TARIFAS 2025'!$D$11))))</f>
        <v>40250</v>
      </c>
      <c r="AA1544" s="102">
        <f t="shared" si="25"/>
        <v>40250</v>
      </c>
    </row>
    <row r="1545" spans="1:27" x14ac:dyDescent="0.3">
      <c r="A1545" s="99" t="s">
        <v>71</v>
      </c>
      <c r="B1545" s="100" t="str">
        <f>VLOOKUP(A1545,'CENTROS DE COSTOS'!A:D,2,0)</f>
        <v>0036-0004</v>
      </c>
      <c r="C1545" s="100" t="str">
        <f>VLOOKUP(A1545,'CENTROS DE COSTOS'!A:D,3,0)</f>
        <v>Wompi Centro</v>
      </c>
      <c r="D1545" s="99">
        <v>11001</v>
      </c>
      <c r="E1545" s="99">
        <v>3158875</v>
      </c>
      <c r="F1545" s="99">
        <v>80429</v>
      </c>
      <c r="G1545" s="100" t="s">
        <v>33</v>
      </c>
      <c r="H1545" s="99" t="s">
        <v>618</v>
      </c>
      <c r="I1545" s="99" t="s">
        <v>71</v>
      </c>
      <c r="J1545" s="99" t="s">
        <v>6780</v>
      </c>
      <c r="K1545" s="100" t="s">
        <v>1170</v>
      </c>
      <c r="L1545" s="99" t="s">
        <v>8575</v>
      </c>
      <c r="M1545" s="101">
        <v>46010.468055555553</v>
      </c>
      <c r="N1545" s="101">
        <v>46011.719444444447</v>
      </c>
      <c r="O1545" s="100" t="s">
        <v>35</v>
      </c>
      <c r="P1545" s="100" t="s">
        <v>35</v>
      </c>
      <c r="Q1545" s="99" t="s">
        <v>1414</v>
      </c>
      <c r="R1545" s="99" t="s">
        <v>1415</v>
      </c>
      <c r="S1545" s="99" t="s">
        <v>10639</v>
      </c>
      <c r="T1545" s="99" t="s">
        <v>1172</v>
      </c>
      <c r="U1545" s="99">
        <v>24</v>
      </c>
      <c r="V1545" s="100" t="str">
        <f>VLOOKUP(D1545,TIPOLOGIA!A:F,5,0)</f>
        <v>PRINCIPAL</v>
      </c>
      <c r="W1545" s="100" t="str">
        <f>VLOOKUP(D1545,TIPOLOGIA!A:F,6,0)</f>
        <v>TERRESTRE</v>
      </c>
      <c r="X1545" s="99" t="s">
        <v>1198</v>
      </c>
      <c r="Y1545" s="99">
        <v>1</v>
      </c>
      <c r="Z1545" s="102">
        <f>IF(T1545="SOPORTE_TELEFÓNICO",'TARIFAS 2025'!$B$14,IF(V1545="PRINCIPAL",'TARIFAS 2025'!$B$11,IF(V1545="INTERMEDIA",'TARIFAS 2025'!$C$11,IF(V1545="LEJANA",'TARIFAS 2025'!$D$11))))</f>
        <v>31419</v>
      </c>
      <c r="AA1545" s="102">
        <f t="shared" si="25"/>
        <v>31419</v>
      </c>
    </row>
    <row r="1546" spans="1:27" x14ac:dyDescent="0.3">
      <c r="A1546" s="99" t="s">
        <v>77</v>
      </c>
      <c r="B1546" s="100" t="str">
        <f>VLOOKUP(A1546,'CENTROS DE COSTOS'!A:D,2,0)</f>
        <v>0036-0003</v>
      </c>
      <c r="C1546" s="100" t="str">
        <f>VLOOKUP(A1546,'CENTROS DE COSTOS'!A:D,3,0)</f>
        <v>Wompi Suroccidente</v>
      </c>
      <c r="D1546" s="99">
        <v>76001</v>
      </c>
      <c r="E1546" s="99">
        <v>3159255</v>
      </c>
      <c r="F1546" s="99">
        <v>77339</v>
      </c>
      <c r="G1546" s="100" t="s">
        <v>33</v>
      </c>
      <c r="H1546" s="99" t="s">
        <v>1101</v>
      </c>
      <c r="I1546" s="99" t="s">
        <v>77</v>
      </c>
      <c r="J1546" s="99" t="s">
        <v>2078</v>
      </c>
      <c r="K1546" s="100" t="s">
        <v>1170</v>
      </c>
      <c r="L1546" s="99" t="s">
        <v>8576</v>
      </c>
      <c r="M1546" s="101">
        <v>46010.46875</v>
      </c>
      <c r="N1546" s="101">
        <v>46011.723611111112</v>
      </c>
      <c r="O1546" s="100" t="s">
        <v>35</v>
      </c>
      <c r="P1546" s="100" t="s">
        <v>35</v>
      </c>
      <c r="Q1546" s="99" t="s">
        <v>1414</v>
      </c>
      <c r="R1546" s="99" t="s">
        <v>1415</v>
      </c>
      <c r="S1546" s="99" t="s">
        <v>10634</v>
      </c>
      <c r="T1546" s="99" t="s">
        <v>9141</v>
      </c>
      <c r="U1546" s="99"/>
      <c r="V1546" s="100" t="str">
        <f>VLOOKUP(D1546,TIPOLOGIA!A:F,5,0)</f>
        <v>PRINCIPAL</v>
      </c>
      <c r="W1546" s="100" t="str">
        <f>VLOOKUP(D1546,TIPOLOGIA!A:F,6,0)</f>
        <v>TERRESTRE</v>
      </c>
      <c r="X1546" s="99" t="s">
        <v>1212</v>
      </c>
      <c r="Y1546" s="99">
        <v>1</v>
      </c>
      <c r="Z1546" s="102">
        <f>IF(T1546="SOPORTE_TELEFÓNICO",'TARIFAS 2025'!$B$14,IF(V1546="PRINCIPAL",'TARIFAS 2025'!$B$11,IF(V1546="INTERMEDIA",'TARIFAS 2025'!$C$11,IF(V1546="LEJANA",'TARIFAS 2025'!$D$11))))</f>
        <v>31419</v>
      </c>
      <c r="AA1546" s="102">
        <f t="shared" si="25"/>
        <v>31419</v>
      </c>
    </row>
    <row r="1547" spans="1:27" x14ac:dyDescent="0.3">
      <c r="A1547" s="99" t="s">
        <v>81</v>
      </c>
      <c r="B1547" s="100" t="str">
        <f>VLOOKUP(A1547,'CENTROS DE COSTOS'!A:D,2,0)</f>
        <v>0036-0007</v>
      </c>
      <c r="C1547" s="100" t="str">
        <f>VLOOKUP(A1547,'CENTROS DE COSTOS'!A:D,3,0)</f>
        <v>Wompi Santander</v>
      </c>
      <c r="D1547" s="99">
        <v>54001</v>
      </c>
      <c r="E1547" s="99">
        <v>3152851</v>
      </c>
      <c r="F1547" s="99">
        <v>40083</v>
      </c>
      <c r="G1547" s="100" t="s">
        <v>33</v>
      </c>
      <c r="H1547" s="99" t="s">
        <v>891</v>
      </c>
      <c r="I1547" s="99" t="s">
        <v>81</v>
      </c>
      <c r="J1547" s="99" t="s">
        <v>5804</v>
      </c>
      <c r="K1547" s="100" t="s">
        <v>1170</v>
      </c>
      <c r="L1547" s="99" t="s">
        <v>8577</v>
      </c>
      <c r="M1547" s="101">
        <v>46009.37222222222</v>
      </c>
      <c r="N1547" s="101">
        <v>46011.724305555559</v>
      </c>
      <c r="O1547" s="100" t="s">
        <v>35</v>
      </c>
      <c r="P1547" s="100" t="s">
        <v>35</v>
      </c>
      <c r="Q1547" s="99" t="s">
        <v>1414</v>
      </c>
      <c r="R1547" s="99" t="s">
        <v>1415</v>
      </c>
      <c r="S1547" s="99" t="s">
        <v>10640</v>
      </c>
      <c r="T1547" s="99" t="s">
        <v>9141</v>
      </c>
      <c r="U1547" s="99"/>
      <c r="V1547" s="100" t="str">
        <f>VLOOKUP(D1547,TIPOLOGIA!A:F,5,0)</f>
        <v>PRINCIPAL</v>
      </c>
      <c r="W1547" s="100" t="str">
        <f>VLOOKUP(D1547,TIPOLOGIA!A:F,6,0)</f>
        <v>TERRESTRE</v>
      </c>
      <c r="X1547" s="99" t="s">
        <v>1188</v>
      </c>
      <c r="Y1547" s="99">
        <v>1</v>
      </c>
      <c r="Z1547" s="102">
        <f>IF(T1547="SOPORTE_TELEFÓNICO",'TARIFAS 2025'!$B$14,IF(V1547="PRINCIPAL",'TARIFAS 2025'!$B$11,IF(V1547="INTERMEDIA",'TARIFAS 2025'!$C$11,IF(V1547="LEJANA",'TARIFAS 2025'!$D$11))))</f>
        <v>31419</v>
      </c>
      <c r="AA1547" s="102">
        <f t="shared" si="25"/>
        <v>31419</v>
      </c>
    </row>
    <row r="1548" spans="1:27" x14ac:dyDescent="0.3">
      <c r="A1548" s="99" t="s">
        <v>91</v>
      </c>
      <c r="B1548" s="100" t="str">
        <f>VLOOKUP(A1548,'CENTROS DE COSTOS'!A:D,2,0)</f>
        <v>0036-0003</v>
      </c>
      <c r="C1548" s="100" t="str">
        <f>VLOOKUP(A1548,'CENTROS DE COSTOS'!A:D,3,0)</f>
        <v>Wompi Suroccidente</v>
      </c>
      <c r="D1548" s="99">
        <v>52356</v>
      </c>
      <c r="E1548" s="99">
        <v>3154626</v>
      </c>
      <c r="F1548" s="99">
        <v>39919</v>
      </c>
      <c r="G1548" s="100" t="s">
        <v>33</v>
      </c>
      <c r="H1548" s="99" t="s">
        <v>133</v>
      </c>
      <c r="I1548" s="99" t="s">
        <v>863</v>
      </c>
      <c r="J1548" s="99" t="s">
        <v>6781</v>
      </c>
      <c r="K1548" s="100" t="s">
        <v>1170</v>
      </c>
      <c r="L1548" s="99" t="s">
        <v>8578</v>
      </c>
      <c r="M1548" s="101">
        <v>46009.513888888891</v>
      </c>
      <c r="N1548" s="101">
        <v>46011.75277777778</v>
      </c>
      <c r="O1548" s="100" t="s">
        <v>35</v>
      </c>
      <c r="P1548" s="100" t="s">
        <v>35</v>
      </c>
      <c r="Q1548" s="99" t="s">
        <v>1537</v>
      </c>
      <c r="R1548" s="99" t="s">
        <v>9138</v>
      </c>
      <c r="S1548" s="99">
        <v>0</v>
      </c>
      <c r="T1548" s="99" t="s">
        <v>9141</v>
      </c>
      <c r="U1548" s="99"/>
      <c r="V1548" s="100" t="str">
        <f>VLOOKUP(D1548,TIPOLOGIA!A:F,5,0)</f>
        <v>INTERMEDIA</v>
      </c>
      <c r="W1548" s="100" t="str">
        <f>VLOOKUP(D1548,TIPOLOGIA!A:F,6,0)</f>
        <v>TERRESTRE</v>
      </c>
      <c r="X1548" s="99" t="s">
        <v>2257</v>
      </c>
      <c r="Y1548" s="99">
        <v>1</v>
      </c>
      <c r="Z1548" s="102">
        <f>IF(T1548="SOPORTE_TELEFÓNICO",'TARIFAS 2025'!$B$14,IF(V1548="PRINCIPAL",'TARIFAS 2025'!$B$11,IF(V1548="INTERMEDIA",'TARIFAS 2025'!$C$11,IF(V1548="LEJANA",'TARIFAS 2025'!$D$11))))</f>
        <v>36351</v>
      </c>
      <c r="AA1548" s="102">
        <f t="shared" si="25"/>
        <v>36351</v>
      </c>
    </row>
    <row r="1549" spans="1:27" x14ac:dyDescent="0.3">
      <c r="A1549" s="99" t="s">
        <v>77</v>
      </c>
      <c r="B1549" s="100" t="str">
        <f>VLOOKUP(A1549,'CENTROS DE COSTOS'!A:D,2,0)</f>
        <v>0036-0003</v>
      </c>
      <c r="C1549" s="100" t="str">
        <f>VLOOKUP(A1549,'CENTROS DE COSTOS'!A:D,3,0)</f>
        <v>Wompi Suroccidente</v>
      </c>
      <c r="D1549" s="99">
        <v>76275</v>
      </c>
      <c r="E1549" s="99">
        <v>3156672</v>
      </c>
      <c r="F1549" s="99">
        <v>24238</v>
      </c>
      <c r="G1549" s="100" t="s">
        <v>33</v>
      </c>
      <c r="H1549" s="99" t="s">
        <v>1101</v>
      </c>
      <c r="I1549" s="99" t="s">
        <v>1115</v>
      </c>
      <c r="J1549" s="99" t="s">
        <v>1779</v>
      </c>
      <c r="K1549" s="100" t="s">
        <v>1170</v>
      </c>
      <c r="L1549" s="99" t="s">
        <v>8579</v>
      </c>
      <c r="M1549" s="101">
        <v>46010.333333333343</v>
      </c>
      <c r="N1549" s="101">
        <v>46011.759722222218</v>
      </c>
      <c r="O1549" s="100" t="s">
        <v>35</v>
      </c>
      <c r="P1549" s="100" t="s">
        <v>35</v>
      </c>
      <c r="Q1549" s="99" t="s">
        <v>1537</v>
      </c>
      <c r="R1549" s="99" t="s">
        <v>9138</v>
      </c>
      <c r="S1549" s="99">
        <v>0</v>
      </c>
      <c r="T1549" s="99" t="s">
        <v>9141</v>
      </c>
      <c r="U1549" s="99"/>
      <c r="V1549" s="100" t="str">
        <f>VLOOKUP(D1549,TIPOLOGIA!A:F,5,0)</f>
        <v>INTERMEDIA</v>
      </c>
      <c r="W1549" s="100" t="str">
        <f>VLOOKUP(D1549,TIPOLOGIA!A:F,6,0)</f>
        <v>TERRESTRE</v>
      </c>
      <c r="X1549" s="99" t="s">
        <v>2257</v>
      </c>
      <c r="Y1549" s="99">
        <v>1</v>
      </c>
      <c r="Z1549" s="102">
        <f>IF(T1549="SOPORTE_TELEFÓNICO",'TARIFAS 2025'!$B$14,IF(V1549="PRINCIPAL",'TARIFAS 2025'!$B$11,IF(V1549="INTERMEDIA",'TARIFAS 2025'!$C$11,IF(V1549="LEJANA",'TARIFAS 2025'!$D$11))))</f>
        <v>36351</v>
      </c>
      <c r="AA1549" s="102">
        <f t="shared" si="25"/>
        <v>36351</v>
      </c>
    </row>
    <row r="1550" spans="1:27" x14ac:dyDescent="0.3">
      <c r="A1550" s="99" t="s">
        <v>77</v>
      </c>
      <c r="B1550" s="100" t="str">
        <f>VLOOKUP(A1550,'CENTROS DE COSTOS'!A:D,2,0)</f>
        <v>0036-0003</v>
      </c>
      <c r="C1550" s="100" t="str">
        <f>VLOOKUP(A1550,'CENTROS DE COSTOS'!A:D,3,0)</f>
        <v>Wompi Suroccidente</v>
      </c>
      <c r="D1550" s="99">
        <v>19001</v>
      </c>
      <c r="E1550" s="99">
        <v>3157023</v>
      </c>
      <c r="F1550" s="99">
        <v>76278</v>
      </c>
      <c r="G1550" s="100" t="s">
        <v>33</v>
      </c>
      <c r="H1550" s="99" t="s">
        <v>498</v>
      </c>
      <c r="I1550" s="99" t="s">
        <v>93</v>
      </c>
      <c r="J1550" s="99" t="s">
        <v>2146</v>
      </c>
      <c r="K1550" s="100" t="s">
        <v>1170</v>
      </c>
      <c r="L1550" s="99" t="s">
        <v>8580</v>
      </c>
      <c r="M1550" s="101">
        <v>46010.333333333343</v>
      </c>
      <c r="N1550" s="101">
        <v>46012.566666666673</v>
      </c>
      <c r="O1550" s="100" t="s">
        <v>35</v>
      </c>
      <c r="P1550" s="100" t="s">
        <v>35</v>
      </c>
      <c r="Q1550" s="99" t="s">
        <v>1414</v>
      </c>
      <c r="R1550" s="99" t="s">
        <v>1415</v>
      </c>
      <c r="S1550" s="99" t="s">
        <v>10641</v>
      </c>
      <c r="T1550" s="99" t="s">
        <v>9141</v>
      </c>
      <c r="U1550" s="99">
        <v>32</v>
      </c>
      <c r="V1550" s="100" t="str">
        <f>VLOOKUP(D1550,TIPOLOGIA!A:F,5,0)</f>
        <v>LEJANA</v>
      </c>
      <c r="W1550" s="100" t="str">
        <f>VLOOKUP(D1550,TIPOLOGIA!A:F,6,0)</f>
        <v>TERRESTRE</v>
      </c>
      <c r="X1550" s="99" t="s">
        <v>1194</v>
      </c>
      <c r="Y1550" s="99">
        <v>1</v>
      </c>
      <c r="Z1550" s="102">
        <f>IF(T1550="SOPORTE_TELEFÓNICO",'TARIFAS 2025'!$B$14,IF(V1550="PRINCIPAL",'TARIFAS 2025'!$B$11,IF(V1550="INTERMEDIA",'TARIFAS 2025'!$C$11,IF(V1550="LEJANA",'TARIFAS 2025'!$D$11))))</f>
        <v>40250</v>
      </c>
      <c r="AA1550" s="102">
        <f t="shared" si="25"/>
        <v>40250</v>
      </c>
    </row>
    <row r="1551" spans="1:27" x14ac:dyDescent="0.3">
      <c r="A1551" s="99" t="s">
        <v>77</v>
      </c>
      <c r="B1551" s="100" t="str">
        <f>VLOOKUP(A1551,'CENTROS DE COSTOS'!A:D,2,0)</f>
        <v>0036-0003</v>
      </c>
      <c r="C1551" s="100" t="str">
        <f>VLOOKUP(A1551,'CENTROS DE COSTOS'!A:D,3,0)</f>
        <v>Wompi Suroccidente</v>
      </c>
      <c r="D1551" s="99">
        <v>19001</v>
      </c>
      <c r="E1551" s="99">
        <v>3155888</v>
      </c>
      <c r="F1551" s="99">
        <v>74462</v>
      </c>
      <c r="G1551" s="100" t="s">
        <v>33</v>
      </c>
      <c r="H1551" s="99" t="s">
        <v>498</v>
      </c>
      <c r="I1551" s="99" t="s">
        <v>93</v>
      </c>
      <c r="J1551" s="99" t="s">
        <v>6782</v>
      </c>
      <c r="K1551" s="100" t="s">
        <v>1170</v>
      </c>
      <c r="L1551" s="99" t="s">
        <v>8581</v>
      </c>
      <c r="M1551" s="101">
        <v>46009.651388888888</v>
      </c>
      <c r="N1551" s="101">
        <v>46012.568055555559</v>
      </c>
      <c r="O1551" s="100" t="s">
        <v>35</v>
      </c>
      <c r="P1551" s="100" t="s">
        <v>35</v>
      </c>
      <c r="Q1551" s="99" t="s">
        <v>1414</v>
      </c>
      <c r="R1551" s="99" t="s">
        <v>1415</v>
      </c>
      <c r="S1551" s="99" t="s">
        <v>10640</v>
      </c>
      <c r="T1551" s="99" t="s">
        <v>9141</v>
      </c>
      <c r="U1551" s="99">
        <v>32</v>
      </c>
      <c r="V1551" s="100" t="str">
        <f>VLOOKUP(D1551,TIPOLOGIA!A:F,5,0)</f>
        <v>LEJANA</v>
      </c>
      <c r="W1551" s="100" t="str">
        <f>VLOOKUP(D1551,TIPOLOGIA!A:F,6,0)</f>
        <v>TERRESTRE</v>
      </c>
      <c r="X1551" s="99" t="s">
        <v>1194</v>
      </c>
      <c r="Y1551" s="99">
        <v>1</v>
      </c>
      <c r="Z1551" s="102">
        <f>IF(T1551="SOPORTE_TELEFÓNICO",'TARIFAS 2025'!$B$14,IF(V1551="PRINCIPAL",'TARIFAS 2025'!$B$11,IF(V1551="INTERMEDIA",'TARIFAS 2025'!$C$11,IF(V1551="LEJANA",'TARIFAS 2025'!$D$11))))</f>
        <v>40250</v>
      </c>
      <c r="AA1551" s="102">
        <f t="shared" si="25"/>
        <v>40250</v>
      </c>
    </row>
    <row r="1552" spans="1:27" x14ac:dyDescent="0.3">
      <c r="A1552" s="99" t="s">
        <v>77</v>
      </c>
      <c r="B1552" s="100" t="str">
        <f>VLOOKUP(A1552,'CENTROS DE COSTOS'!A:D,2,0)</f>
        <v>0036-0003</v>
      </c>
      <c r="C1552" s="100" t="str">
        <f>VLOOKUP(A1552,'CENTROS DE COSTOS'!A:D,3,0)</f>
        <v>Wompi Suroccidente</v>
      </c>
      <c r="D1552" s="99">
        <v>19001</v>
      </c>
      <c r="E1552" s="99">
        <v>3153737</v>
      </c>
      <c r="F1552" s="99">
        <v>61188</v>
      </c>
      <c r="G1552" s="100" t="s">
        <v>33</v>
      </c>
      <c r="H1552" s="99" t="s">
        <v>498</v>
      </c>
      <c r="I1552" s="99" t="s">
        <v>93</v>
      </c>
      <c r="J1552" s="99" t="s">
        <v>6783</v>
      </c>
      <c r="K1552" s="100" t="s">
        <v>1170</v>
      </c>
      <c r="L1552" s="99" t="s">
        <v>8582</v>
      </c>
      <c r="M1552" s="101">
        <v>46009.443055555559</v>
      </c>
      <c r="N1552" s="101">
        <v>46012.568749999999</v>
      </c>
      <c r="O1552" s="100" t="s">
        <v>35</v>
      </c>
      <c r="P1552" s="100" t="s">
        <v>35</v>
      </c>
      <c r="Q1552" s="99" t="s">
        <v>1414</v>
      </c>
      <c r="R1552" s="99" t="s">
        <v>1415</v>
      </c>
      <c r="S1552" s="99" t="s">
        <v>10642</v>
      </c>
      <c r="T1552" s="99" t="s">
        <v>9141</v>
      </c>
      <c r="U1552" s="99">
        <v>40</v>
      </c>
      <c r="V1552" s="100" t="str">
        <f>VLOOKUP(D1552,TIPOLOGIA!A:F,5,0)</f>
        <v>LEJANA</v>
      </c>
      <c r="W1552" s="100" t="str">
        <f>VLOOKUP(D1552,TIPOLOGIA!A:F,6,0)</f>
        <v>TERRESTRE</v>
      </c>
      <c r="X1552" s="99" t="s">
        <v>1194</v>
      </c>
      <c r="Y1552" s="99">
        <v>1</v>
      </c>
      <c r="Z1552" s="102">
        <f>IF(T1552="SOPORTE_TELEFÓNICO",'TARIFAS 2025'!$B$14,IF(V1552="PRINCIPAL",'TARIFAS 2025'!$B$11,IF(V1552="INTERMEDIA",'TARIFAS 2025'!$C$11,IF(V1552="LEJANA",'TARIFAS 2025'!$D$11))))</f>
        <v>40250</v>
      </c>
      <c r="AA1552" s="102">
        <f t="shared" si="25"/>
        <v>40250</v>
      </c>
    </row>
    <row r="1553" spans="1:27" x14ac:dyDescent="0.3">
      <c r="A1553" s="99" t="s">
        <v>96</v>
      </c>
      <c r="B1553" s="100" t="str">
        <f>VLOOKUP(A1553,'CENTROS DE COSTOS'!A:D,2,0)</f>
        <v>0036-0007</v>
      </c>
      <c r="C1553" s="100" t="str">
        <f>VLOOKUP(A1553,'CENTROS DE COSTOS'!A:D,3,0)</f>
        <v>Wompi Santander</v>
      </c>
      <c r="D1553" s="99">
        <v>15001</v>
      </c>
      <c r="E1553" s="99">
        <v>3146600</v>
      </c>
      <c r="F1553" s="99">
        <v>81790</v>
      </c>
      <c r="G1553" s="100" t="s">
        <v>33</v>
      </c>
      <c r="H1553" s="99" t="s">
        <v>322</v>
      </c>
      <c r="I1553" s="99" t="s">
        <v>96</v>
      </c>
      <c r="J1553" s="99" t="s">
        <v>6784</v>
      </c>
      <c r="K1553" s="100" t="s">
        <v>1170</v>
      </c>
      <c r="L1553" s="99" t="s">
        <v>8583</v>
      </c>
      <c r="M1553" s="101">
        <v>46008.333333333343</v>
      </c>
      <c r="N1553" s="101">
        <v>46012.570138888892</v>
      </c>
      <c r="O1553" s="100" t="s">
        <v>35</v>
      </c>
      <c r="P1553" s="100" t="s">
        <v>35</v>
      </c>
      <c r="Q1553" s="99" t="s">
        <v>1414</v>
      </c>
      <c r="R1553" s="99" t="s">
        <v>1415</v>
      </c>
      <c r="S1553" s="99" t="s">
        <v>10643</v>
      </c>
      <c r="T1553" s="99" t="s">
        <v>9141</v>
      </c>
      <c r="U1553" s="99"/>
      <c r="V1553" s="100" t="str">
        <f>VLOOKUP(D1553,TIPOLOGIA!A:F,5,0)</f>
        <v>PRINCIPAL</v>
      </c>
      <c r="W1553" s="100" t="str">
        <f>VLOOKUP(D1553,TIPOLOGIA!A:F,6,0)</f>
        <v>TERRESTRE</v>
      </c>
      <c r="X1553" s="99" t="s">
        <v>1218</v>
      </c>
      <c r="Y1553" s="99">
        <v>1</v>
      </c>
      <c r="Z1553" s="102">
        <f>IF(T1553="SOPORTE_TELEFÓNICO",'TARIFAS 2025'!$B$14,IF(V1553="PRINCIPAL",'TARIFAS 2025'!$B$11,IF(V1553="INTERMEDIA",'TARIFAS 2025'!$C$11,IF(V1553="LEJANA",'TARIFAS 2025'!$D$11))))</f>
        <v>31419</v>
      </c>
      <c r="AA1553" s="102">
        <f t="shared" si="25"/>
        <v>31419</v>
      </c>
    </row>
    <row r="1554" spans="1:27" x14ac:dyDescent="0.3">
      <c r="A1554" s="99" t="s">
        <v>89</v>
      </c>
      <c r="B1554" s="100" t="str">
        <f>VLOOKUP(A1554,'CENTROS DE COSTOS'!A:D,2,0)</f>
        <v>0036-0001</v>
      </c>
      <c r="C1554" s="100" t="str">
        <f>VLOOKUP(A1554,'CENTROS DE COSTOS'!A:D,3,0)</f>
        <v>Wompi Costa</v>
      </c>
      <c r="D1554" s="99">
        <v>23815</v>
      </c>
      <c r="E1554" s="99">
        <v>3125441</v>
      </c>
      <c r="F1554" s="99">
        <v>77154</v>
      </c>
      <c r="G1554" s="100" t="s">
        <v>33</v>
      </c>
      <c r="H1554" s="99" t="s">
        <v>276</v>
      </c>
      <c r="I1554" s="99" t="s">
        <v>1148</v>
      </c>
      <c r="J1554" s="99" t="s">
        <v>6785</v>
      </c>
      <c r="K1554" s="100" t="s">
        <v>1170</v>
      </c>
      <c r="L1554" s="99" t="s">
        <v>8584</v>
      </c>
      <c r="M1554" s="101">
        <v>46002.371527777781</v>
      </c>
      <c r="N1554" s="101">
        <v>46012.642361111109</v>
      </c>
      <c r="O1554" s="100" t="s">
        <v>35</v>
      </c>
      <c r="P1554" s="100" t="s">
        <v>35</v>
      </c>
      <c r="Q1554" s="99" t="s">
        <v>1414</v>
      </c>
      <c r="R1554" s="99" t="s">
        <v>1415</v>
      </c>
      <c r="S1554" s="99" t="s">
        <v>10644</v>
      </c>
      <c r="T1554" s="99" t="s">
        <v>1416</v>
      </c>
      <c r="U1554" s="99">
        <v>40</v>
      </c>
      <c r="V1554" s="100" t="str">
        <f>VLOOKUP(D1554,TIPOLOGIA!A:F,5,0)</f>
        <v>LEJANA</v>
      </c>
      <c r="W1554" s="100" t="str">
        <f>VLOOKUP(D1554,TIPOLOGIA!A:F,6,0)</f>
        <v>TERRESTRE</v>
      </c>
      <c r="X1554" s="99" t="s">
        <v>11196</v>
      </c>
      <c r="Y1554" s="99">
        <v>1</v>
      </c>
      <c r="Z1554" s="102">
        <f>IF(T1554="SOPORTE_TELEFÓNICO",'TARIFAS 2025'!$B$14,IF(V1554="PRINCIPAL",'TARIFAS 2025'!$B$11,IF(V1554="INTERMEDIA",'TARIFAS 2025'!$C$11,IF(V1554="LEJANA",'TARIFAS 2025'!$D$11))))</f>
        <v>40250</v>
      </c>
      <c r="AA1554" s="102">
        <f>Z1554</f>
        <v>40250</v>
      </c>
    </row>
    <row r="1555" spans="1:27" x14ac:dyDescent="0.3">
      <c r="A1555" s="99" t="s">
        <v>77</v>
      </c>
      <c r="B1555" s="100" t="str">
        <f>VLOOKUP(A1555,'CENTROS DE COSTOS'!A:D,2,0)</f>
        <v>0036-0003</v>
      </c>
      <c r="C1555" s="100" t="str">
        <f>VLOOKUP(A1555,'CENTROS DE COSTOS'!A:D,3,0)</f>
        <v>Wompi Suroccidente</v>
      </c>
      <c r="D1555" s="99">
        <v>19622</v>
      </c>
      <c r="E1555" s="99">
        <v>3133567</v>
      </c>
      <c r="F1555" s="99">
        <v>79950</v>
      </c>
      <c r="G1555" s="100" t="s">
        <v>33</v>
      </c>
      <c r="H1555" s="99" t="s">
        <v>498</v>
      </c>
      <c r="I1555" s="99" t="s">
        <v>525</v>
      </c>
      <c r="J1555" s="99" t="s">
        <v>1980</v>
      </c>
      <c r="K1555" s="100" t="s">
        <v>1170</v>
      </c>
      <c r="L1555" s="99" t="s">
        <v>8585</v>
      </c>
      <c r="M1555" s="101">
        <v>46003.686805555553</v>
      </c>
      <c r="N1555" s="101">
        <v>46012.643750000003</v>
      </c>
      <c r="O1555" s="100" t="s">
        <v>35</v>
      </c>
      <c r="P1555" s="100" t="s">
        <v>35</v>
      </c>
      <c r="Q1555" s="99" t="s">
        <v>1414</v>
      </c>
      <c r="R1555" s="99" t="s">
        <v>1415</v>
      </c>
      <c r="S1555" s="99" t="s">
        <v>10645</v>
      </c>
      <c r="T1555" s="99" t="s">
        <v>1416</v>
      </c>
      <c r="U1555" s="99">
        <v>16</v>
      </c>
      <c r="V1555" s="100" t="str">
        <f>VLOOKUP(D1555,TIPOLOGIA!A:F,5,0)</f>
        <v>LEJANA</v>
      </c>
      <c r="W1555" s="100" t="str">
        <f>VLOOKUP(D1555,TIPOLOGIA!A:F,6,0)</f>
        <v>TERRESTRE</v>
      </c>
      <c r="X1555" s="99" t="s">
        <v>2257</v>
      </c>
      <c r="Y1555" s="99">
        <v>1</v>
      </c>
      <c r="Z1555" s="102">
        <f>IF(T1555="SOPORTE_TELEFÓNICO",'TARIFAS 2025'!$B$14,IF(V1555="PRINCIPAL",'TARIFAS 2025'!$B$11,IF(V1555="INTERMEDIA",'TARIFAS 2025'!$C$11,IF(V1555="LEJANA",'TARIFAS 2025'!$D$11))))</f>
        <v>40250</v>
      </c>
      <c r="AA1555" s="102">
        <f>Z1555</f>
        <v>40250</v>
      </c>
    </row>
    <row r="1556" spans="1:27" x14ac:dyDescent="0.3">
      <c r="A1556" s="99" t="s">
        <v>85</v>
      </c>
      <c r="B1556" s="100" t="str">
        <f>VLOOKUP(A1556,'CENTROS DE COSTOS'!A:D,2,0)</f>
        <v>0036-0006</v>
      </c>
      <c r="C1556" s="100" t="str">
        <f>VLOOKUP(A1556,'CENTROS DE COSTOS'!A:D,3,0)</f>
        <v>Wompi Oriente</v>
      </c>
      <c r="D1556" s="99">
        <v>73168</v>
      </c>
      <c r="E1556" s="99">
        <v>3131460</v>
      </c>
      <c r="F1556" s="99">
        <v>70200</v>
      </c>
      <c r="G1556" s="100" t="s">
        <v>33</v>
      </c>
      <c r="H1556" s="99" t="s">
        <v>1056</v>
      </c>
      <c r="I1556" s="99" t="s">
        <v>1066</v>
      </c>
      <c r="J1556" s="99" t="s">
        <v>6786</v>
      </c>
      <c r="K1556" s="100" t="s">
        <v>1170</v>
      </c>
      <c r="L1556" s="99" t="s">
        <v>8586</v>
      </c>
      <c r="M1556" s="101">
        <v>46003.450694444437</v>
      </c>
      <c r="N1556" s="101">
        <v>46012.643750000003</v>
      </c>
      <c r="O1556" s="100" t="s">
        <v>35</v>
      </c>
      <c r="P1556" s="100" t="s">
        <v>35</v>
      </c>
      <c r="Q1556" s="99" t="s">
        <v>1414</v>
      </c>
      <c r="R1556" s="99" t="s">
        <v>1415</v>
      </c>
      <c r="S1556" s="99" t="s">
        <v>10646</v>
      </c>
      <c r="T1556" s="99" t="s">
        <v>1416</v>
      </c>
      <c r="U1556" s="99">
        <v>32</v>
      </c>
      <c r="V1556" s="100" t="str">
        <f>VLOOKUP(D1556,TIPOLOGIA!A:F,5,0)</f>
        <v>LEJANA</v>
      </c>
      <c r="W1556" s="100" t="str">
        <f>VLOOKUP(D1556,TIPOLOGIA!A:F,6,0)</f>
        <v>TERRESTRE</v>
      </c>
      <c r="X1556" s="99" t="s">
        <v>11196</v>
      </c>
      <c r="Y1556" s="99">
        <v>1</v>
      </c>
      <c r="Z1556" s="102">
        <f>IF(T1556="SOPORTE_TELEFÓNICO",'TARIFAS 2025'!$B$14,IF(V1556="PRINCIPAL",'TARIFAS 2025'!$B$11,IF(V1556="INTERMEDIA",'TARIFAS 2025'!$C$11,IF(V1556="LEJANA",'TARIFAS 2025'!$D$11))))</f>
        <v>40250</v>
      </c>
      <c r="AA1556" s="102">
        <f t="shared" si="25"/>
        <v>40250</v>
      </c>
    </row>
    <row r="1557" spans="1:27" x14ac:dyDescent="0.3">
      <c r="A1557" s="99" t="s">
        <v>88</v>
      </c>
      <c r="B1557" s="100" t="str">
        <f>VLOOKUP(A1557,'CENTROS DE COSTOS'!A:D,2,0)</f>
        <v>0036-0005</v>
      </c>
      <c r="C1557" s="100" t="str">
        <f>VLOOKUP(A1557,'CENTROS DE COSTOS'!A:D,3,0)</f>
        <v>Wompi Noroccidente</v>
      </c>
      <c r="D1557" s="99">
        <v>5809</v>
      </c>
      <c r="E1557" s="99">
        <v>3134787</v>
      </c>
      <c r="F1557" s="99">
        <v>66016</v>
      </c>
      <c r="G1557" s="100" t="s">
        <v>33</v>
      </c>
      <c r="H1557" s="99" t="s">
        <v>120</v>
      </c>
      <c r="I1557" s="99" t="s">
        <v>233</v>
      </c>
      <c r="J1557" s="99" t="s">
        <v>6787</v>
      </c>
      <c r="K1557" s="100" t="s">
        <v>1170</v>
      </c>
      <c r="L1557" s="99" t="s">
        <v>8587</v>
      </c>
      <c r="M1557" s="101">
        <v>46006.333333333343</v>
      </c>
      <c r="N1557" s="101">
        <v>46012.644444444442</v>
      </c>
      <c r="O1557" s="100" t="s">
        <v>35</v>
      </c>
      <c r="P1557" s="100" t="s">
        <v>35</v>
      </c>
      <c r="Q1557" s="99" t="s">
        <v>1414</v>
      </c>
      <c r="R1557" s="99" t="s">
        <v>1415</v>
      </c>
      <c r="S1557" s="99" t="s">
        <v>10647</v>
      </c>
      <c r="T1557" s="99" t="s">
        <v>1416</v>
      </c>
      <c r="U1557" s="99">
        <v>64</v>
      </c>
      <c r="V1557" s="100" t="str">
        <f>VLOOKUP(D1557,TIPOLOGIA!A:F,5,0)</f>
        <v>INTERMEDIA</v>
      </c>
      <c r="W1557" s="100" t="str">
        <f>VLOOKUP(D1557,TIPOLOGIA!A:F,6,0)</f>
        <v>TERRESTRE</v>
      </c>
      <c r="X1557" s="99" t="s">
        <v>1417</v>
      </c>
      <c r="Y1557" s="99">
        <v>1</v>
      </c>
      <c r="Z1557" s="102">
        <f>IF(T1557="SOPORTE_TELEFÓNICO",'TARIFAS 2025'!$B$14,IF(V1557="PRINCIPAL",'TARIFAS 2025'!$B$11,IF(V1557="INTERMEDIA",'TARIFAS 2025'!$C$11,IF(V1557="LEJANA",'TARIFAS 2025'!$D$11))))</f>
        <v>36351</v>
      </c>
      <c r="AA1557" s="102">
        <f t="shared" si="25"/>
        <v>36351</v>
      </c>
    </row>
    <row r="1558" spans="1:27" x14ac:dyDescent="0.3">
      <c r="A1558" s="99" t="s">
        <v>81</v>
      </c>
      <c r="B1558" s="100" t="str">
        <f>VLOOKUP(A1558,'CENTROS DE COSTOS'!A:D,2,0)</f>
        <v>0036-0007</v>
      </c>
      <c r="C1558" s="100" t="str">
        <f>VLOOKUP(A1558,'CENTROS DE COSTOS'!A:D,3,0)</f>
        <v>Wompi Santander</v>
      </c>
      <c r="D1558" s="99">
        <v>54498</v>
      </c>
      <c r="E1558" s="99">
        <v>3126776</v>
      </c>
      <c r="F1558" s="99">
        <v>70662</v>
      </c>
      <c r="G1558" s="100" t="s">
        <v>33</v>
      </c>
      <c r="H1558" s="99" t="s">
        <v>891</v>
      </c>
      <c r="I1558" s="99" t="s">
        <v>916</v>
      </c>
      <c r="J1558" s="99" t="s">
        <v>6788</v>
      </c>
      <c r="K1558" s="100" t="s">
        <v>1170</v>
      </c>
      <c r="L1558" s="99" t="s">
        <v>8588</v>
      </c>
      <c r="M1558" s="101">
        <v>46002.465277777781</v>
      </c>
      <c r="N1558" s="101">
        <v>46012.644444444442</v>
      </c>
      <c r="O1558" s="100" t="s">
        <v>35</v>
      </c>
      <c r="P1558" s="100" t="s">
        <v>35</v>
      </c>
      <c r="Q1558" s="99" t="s">
        <v>1414</v>
      </c>
      <c r="R1558" s="99" t="s">
        <v>1415</v>
      </c>
      <c r="S1558" s="99" t="s">
        <v>10648</v>
      </c>
      <c r="T1558" s="99" t="s">
        <v>1416</v>
      </c>
      <c r="U1558" s="99">
        <v>16</v>
      </c>
      <c r="V1558" s="100" t="str">
        <f>VLOOKUP(D1558,TIPOLOGIA!A:F,5,0)</f>
        <v>LEJANA</v>
      </c>
      <c r="W1558" s="100" t="str">
        <f>VLOOKUP(D1558,TIPOLOGIA!A:F,6,0)</f>
        <v>TERRESTRE</v>
      </c>
      <c r="X1558" s="99" t="s">
        <v>2255</v>
      </c>
      <c r="Y1558" s="99">
        <v>1</v>
      </c>
      <c r="Z1558" s="102">
        <f>IF(T1558="SOPORTE_TELEFÓNICO",'TARIFAS 2025'!$B$14,IF(V1558="PRINCIPAL",'TARIFAS 2025'!$B$11,IF(V1558="INTERMEDIA",'TARIFAS 2025'!$C$11,IF(V1558="LEJANA",'TARIFAS 2025'!$D$11))))</f>
        <v>40250</v>
      </c>
      <c r="AA1558" s="102">
        <f t="shared" si="25"/>
        <v>40250</v>
      </c>
    </row>
    <row r="1559" spans="1:27" x14ac:dyDescent="0.3">
      <c r="A1559" s="99" t="s">
        <v>77</v>
      </c>
      <c r="B1559" s="100" t="str">
        <f>VLOOKUP(A1559,'CENTROS DE COSTOS'!A:D,2,0)</f>
        <v>0036-0003</v>
      </c>
      <c r="C1559" s="100" t="str">
        <f>VLOOKUP(A1559,'CENTROS DE COSTOS'!A:D,3,0)</f>
        <v>Wompi Suroccidente</v>
      </c>
      <c r="D1559" s="99">
        <v>19698</v>
      </c>
      <c r="E1559" s="99">
        <v>3144179</v>
      </c>
      <c r="F1559" s="99">
        <v>47114</v>
      </c>
      <c r="G1559" s="100" t="s">
        <v>33</v>
      </c>
      <c r="H1559" s="99" t="s">
        <v>498</v>
      </c>
      <c r="I1559" s="99" t="s">
        <v>527</v>
      </c>
      <c r="J1559" s="99" t="s">
        <v>1374</v>
      </c>
      <c r="K1559" s="100" t="s">
        <v>1170</v>
      </c>
      <c r="L1559" s="99" t="s">
        <v>8589</v>
      </c>
      <c r="M1559" s="101">
        <v>46007.525000000001</v>
      </c>
      <c r="N1559" s="101">
        <v>46012.645138888889</v>
      </c>
      <c r="O1559" s="100" t="s">
        <v>35</v>
      </c>
      <c r="P1559" s="100" t="s">
        <v>35</v>
      </c>
      <c r="Q1559" s="99" t="s">
        <v>1414</v>
      </c>
      <c r="R1559" s="99" t="s">
        <v>1415</v>
      </c>
      <c r="S1559" s="99" t="s">
        <v>10649</v>
      </c>
      <c r="T1559" s="99" t="s">
        <v>1416</v>
      </c>
      <c r="U1559" s="99">
        <v>64</v>
      </c>
      <c r="V1559" s="100" t="str">
        <f>VLOOKUP(D1559,TIPOLOGIA!A:F,5,0)</f>
        <v>INTERMEDIA</v>
      </c>
      <c r="W1559" s="100" t="str">
        <f>VLOOKUP(D1559,TIPOLOGIA!A:F,6,0)</f>
        <v>TERRESTRE</v>
      </c>
      <c r="X1559" s="99" t="s">
        <v>1447</v>
      </c>
      <c r="Y1559" s="99">
        <v>1</v>
      </c>
      <c r="Z1559" s="102">
        <f>IF(T1559="SOPORTE_TELEFÓNICO",'TARIFAS 2025'!$B$14,IF(V1559="PRINCIPAL",'TARIFAS 2025'!$B$11,IF(V1559="INTERMEDIA",'TARIFAS 2025'!$C$11,IF(V1559="LEJANA",'TARIFAS 2025'!$D$11))))</f>
        <v>36351</v>
      </c>
      <c r="AA1559" s="102">
        <f t="shared" si="25"/>
        <v>36351</v>
      </c>
    </row>
    <row r="1560" spans="1:27" x14ac:dyDescent="0.3">
      <c r="A1560" s="99" t="s">
        <v>77</v>
      </c>
      <c r="B1560" s="100" t="str">
        <f>VLOOKUP(A1560,'CENTROS DE COSTOS'!A:D,2,0)</f>
        <v>0036-0003</v>
      </c>
      <c r="C1560" s="100" t="str">
        <f>VLOOKUP(A1560,'CENTROS DE COSTOS'!A:D,3,0)</f>
        <v>Wompi Suroccidente</v>
      </c>
      <c r="D1560" s="99">
        <v>19698</v>
      </c>
      <c r="E1560" s="99">
        <v>3143934</v>
      </c>
      <c r="F1560" s="99">
        <v>73488</v>
      </c>
      <c r="G1560" s="100" t="s">
        <v>33</v>
      </c>
      <c r="H1560" s="99" t="s">
        <v>498</v>
      </c>
      <c r="I1560" s="99" t="s">
        <v>527</v>
      </c>
      <c r="J1560" s="99" t="s">
        <v>6789</v>
      </c>
      <c r="K1560" s="100" t="s">
        <v>1170</v>
      </c>
      <c r="L1560" s="99" t="s">
        <v>8590</v>
      </c>
      <c r="M1560" s="101">
        <v>46007.490972222222</v>
      </c>
      <c r="N1560" s="101">
        <v>46012.645138888889</v>
      </c>
      <c r="O1560" s="100" t="s">
        <v>35</v>
      </c>
      <c r="P1560" s="100" t="s">
        <v>35</v>
      </c>
      <c r="Q1560" s="99" t="s">
        <v>1414</v>
      </c>
      <c r="R1560" s="99" t="s">
        <v>1415</v>
      </c>
      <c r="S1560" s="99" t="s">
        <v>10650</v>
      </c>
      <c r="T1560" s="99" t="s">
        <v>1416</v>
      </c>
      <c r="U1560" s="99">
        <v>40</v>
      </c>
      <c r="V1560" s="100" t="str">
        <f>VLOOKUP(D1560,TIPOLOGIA!A:F,5,0)</f>
        <v>INTERMEDIA</v>
      </c>
      <c r="W1560" s="100" t="str">
        <f>VLOOKUP(D1560,TIPOLOGIA!A:F,6,0)</f>
        <v>TERRESTRE</v>
      </c>
      <c r="X1560" s="99" t="s">
        <v>2257</v>
      </c>
      <c r="Y1560" s="99">
        <v>1</v>
      </c>
      <c r="Z1560" s="102">
        <f>IF(T1560="SOPORTE_TELEFÓNICO",'TARIFAS 2025'!$B$14,IF(V1560="PRINCIPAL",'TARIFAS 2025'!$B$11,IF(V1560="INTERMEDIA",'TARIFAS 2025'!$C$11,IF(V1560="LEJANA",'TARIFAS 2025'!$D$11))))</f>
        <v>36351</v>
      </c>
      <c r="AA1560" s="102">
        <f t="shared" si="25"/>
        <v>36351</v>
      </c>
    </row>
    <row r="1561" spans="1:27" x14ac:dyDescent="0.3">
      <c r="A1561" s="99" t="s">
        <v>98</v>
      </c>
      <c r="B1561" s="100" t="str">
        <f>VLOOKUP(A1561,'CENTROS DE COSTOS'!A:D,2,0)</f>
        <v>0036-0006</v>
      </c>
      <c r="C1561" s="100" t="str">
        <f>VLOOKUP(A1561,'CENTROS DE COSTOS'!A:D,3,0)</f>
        <v>Wompi Oriente</v>
      </c>
      <c r="D1561" s="99">
        <v>50568</v>
      </c>
      <c r="E1561" s="99">
        <v>3145812</v>
      </c>
      <c r="F1561" s="99">
        <v>67483</v>
      </c>
      <c r="G1561" s="100" t="s">
        <v>33</v>
      </c>
      <c r="H1561" s="99" t="s">
        <v>814</v>
      </c>
      <c r="I1561" s="99" t="s">
        <v>831</v>
      </c>
      <c r="J1561" s="99" t="s">
        <v>6790</v>
      </c>
      <c r="K1561" s="100" t="s">
        <v>1170</v>
      </c>
      <c r="L1561" s="99" t="s">
        <v>8591</v>
      </c>
      <c r="M1561" s="101">
        <v>46007.667361111111</v>
      </c>
      <c r="N1561" s="101">
        <v>46012.645833333343</v>
      </c>
      <c r="O1561" s="100" t="s">
        <v>35</v>
      </c>
      <c r="P1561" s="100" t="s">
        <v>35</v>
      </c>
      <c r="Q1561" s="99" t="s">
        <v>1414</v>
      </c>
      <c r="R1561" s="99" t="s">
        <v>1415</v>
      </c>
      <c r="S1561" s="99" t="s">
        <v>10651</v>
      </c>
      <c r="T1561" s="99" t="s">
        <v>1416</v>
      </c>
      <c r="U1561" s="99">
        <v>56</v>
      </c>
      <c r="V1561" s="100" t="str">
        <f>VLOOKUP(D1561,TIPOLOGIA!A:F,5,0)</f>
        <v>LEJANA</v>
      </c>
      <c r="W1561" s="100" t="str">
        <f>VLOOKUP(D1561,TIPOLOGIA!A:F,6,0)</f>
        <v>TERRESTRE</v>
      </c>
      <c r="X1561" s="99" t="s">
        <v>1563</v>
      </c>
      <c r="Y1561" s="99">
        <v>1</v>
      </c>
      <c r="Z1561" s="102">
        <f>IF(T1561="SOPORTE_TELEFÓNICO",'TARIFAS 2025'!$B$14,IF(V1561="PRINCIPAL",'TARIFAS 2025'!$B$11,IF(V1561="INTERMEDIA",'TARIFAS 2025'!$C$11,IF(V1561="LEJANA",'TARIFAS 2025'!$D$11))))</f>
        <v>40250</v>
      </c>
      <c r="AA1561" s="102">
        <f t="shared" si="25"/>
        <v>40250</v>
      </c>
    </row>
    <row r="1562" spans="1:27" x14ac:dyDescent="0.3">
      <c r="A1562" s="99" t="s">
        <v>71</v>
      </c>
      <c r="B1562" s="100" t="str">
        <f>VLOOKUP(A1562,'CENTROS DE COSTOS'!A:D,2,0)</f>
        <v>0036-0004</v>
      </c>
      <c r="C1562" s="100" t="str">
        <f>VLOOKUP(A1562,'CENTROS DE COSTOS'!A:D,3,0)</f>
        <v>Wompi Centro</v>
      </c>
      <c r="D1562" s="99">
        <v>25123</v>
      </c>
      <c r="E1562" s="99">
        <v>3144198</v>
      </c>
      <c r="F1562" s="99">
        <v>72273</v>
      </c>
      <c r="G1562" s="100" t="s">
        <v>33</v>
      </c>
      <c r="H1562" s="99" t="s">
        <v>618</v>
      </c>
      <c r="I1562" s="99" t="s">
        <v>632</v>
      </c>
      <c r="J1562" s="99" t="s">
        <v>6791</v>
      </c>
      <c r="K1562" s="100" t="s">
        <v>1170</v>
      </c>
      <c r="L1562" s="99" t="s">
        <v>8592</v>
      </c>
      <c r="M1562" s="101">
        <v>46007.54583333333</v>
      </c>
      <c r="N1562" s="101">
        <v>46012.645833333343</v>
      </c>
      <c r="O1562" s="100" t="s">
        <v>35</v>
      </c>
      <c r="P1562" s="100" t="s">
        <v>35</v>
      </c>
      <c r="Q1562" s="99" t="s">
        <v>1414</v>
      </c>
      <c r="R1562" s="99" t="s">
        <v>1415</v>
      </c>
      <c r="S1562" s="99" t="s">
        <v>10652</v>
      </c>
      <c r="T1562" s="99" t="s">
        <v>1416</v>
      </c>
      <c r="U1562" s="99">
        <v>24</v>
      </c>
      <c r="V1562" s="100" t="str">
        <f>VLOOKUP(D1562,TIPOLOGIA!A:F,5,0)</f>
        <v>INTERMEDIA</v>
      </c>
      <c r="W1562" s="100" t="str">
        <f>VLOOKUP(D1562,TIPOLOGIA!A:F,6,0)</f>
        <v>TERRESTRE</v>
      </c>
      <c r="X1562" s="99" t="s">
        <v>2257</v>
      </c>
      <c r="Y1562" s="99">
        <v>1</v>
      </c>
      <c r="Z1562" s="102">
        <f>IF(T1562="SOPORTE_TELEFÓNICO",'TARIFAS 2025'!$B$14,IF(V1562="PRINCIPAL",'TARIFAS 2025'!$B$11,IF(V1562="INTERMEDIA",'TARIFAS 2025'!$C$11,IF(V1562="LEJANA",'TARIFAS 2025'!$D$11))))</f>
        <v>36351</v>
      </c>
      <c r="AA1562" s="102">
        <f t="shared" si="25"/>
        <v>36351</v>
      </c>
    </row>
    <row r="1563" spans="1:27" x14ac:dyDescent="0.3">
      <c r="A1563" s="99" t="s">
        <v>96</v>
      </c>
      <c r="B1563" s="100" t="str">
        <f>VLOOKUP(A1563,'CENTROS DE COSTOS'!A:D,2,0)</f>
        <v>0036-0007</v>
      </c>
      <c r="C1563" s="100" t="str">
        <f>VLOOKUP(A1563,'CENTROS DE COSTOS'!A:D,3,0)</f>
        <v>Wompi Santander</v>
      </c>
      <c r="D1563" s="99">
        <v>15176</v>
      </c>
      <c r="E1563" s="99">
        <v>3144404</v>
      </c>
      <c r="F1563" s="99">
        <v>77224</v>
      </c>
      <c r="G1563" s="100" t="s">
        <v>33</v>
      </c>
      <c r="H1563" s="99" t="s">
        <v>322</v>
      </c>
      <c r="I1563" s="99" t="s">
        <v>338</v>
      </c>
      <c r="J1563" s="99" t="s">
        <v>6792</v>
      </c>
      <c r="K1563" s="100" t="s">
        <v>1170</v>
      </c>
      <c r="L1563" s="99" t="s">
        <v>8593</v>
      </c>
      <c r="M1563" s="101">
        <v>46007.526388888888</v>
      </c>
      <c r="N1563" s="101">
        <v>46012.647222222222</v>
      </c>
      <c r="O1563" s="100" t="s">
        <v>35</v>
      </c>
      <c r="P1563" s="100" t="s">
        <v>35</v>
      </c>
      <c r="Q1563" s="99" t="s">
        <v>1414</v>
      </c>
      <c r="R1563" s="99" t="s">
        <v>1415</v>
      </c>
      <c r="S1563" s="99" t="s">
        <v>10653</v>
      </c>
      <c r="T1563" s="99" t="s">
        <v>1416</v>
      </c>
      <c r="U1563" s="99">
        <v>8</v>
      </c>
      <c r="V1563" s="100" t="str">
        <f>VLOOKUP(D1563,TIPOLOGIA!A:F,5,0)</f>
        <v>LEJANA</v>
      </c>
      <c r="W1563" s="100" t="str">
        <f>VLOOKUP(D1563,TIPOLOGIA!A:F,6,0)</f>
        <v>TERRESTRE</v>
      </c>
      <c r="X1563" s="99" t="s">
        <v>2257</v>
      </c>
      <c r="Y1563" s="99">
        <v>1</v>
      </c>
      <c r="Z1563" s="102">
        <f>IF(T1563="SOPORTE_TELEFÓNICO",'TARIFAS 2025'!$B$14,IF(V1563="PRINCIPAL",'TARIFAS 2025'!$B$11,IF(V1563="INTERMEDIA",'TARIFAS 2025'!$C$11,IF(V1563="LEJANA",'TARIFAS 2025'!$D$11))))</f>
        <v>40250</v>
      </c>
      <c r="AA1563" s="102">
        <f t="shared" si="25"/>
        <v>40250</v>
      </c>
    </row>
    <row r="1564" spans="1:27" x14ac:dyDescent="0.3">
      <c r="A1564" s="99" t="s">
        <v>90</v>
      </c>
      <c r="B1564" s="100" t="str">
        <f>VLOOKUP(A1564,'CENTROS DE COSTOS'!A:D,2,0)</f>
        <v>0036-0006</v>
      </c>
      <c r="C1564" s="100" t="str">
        <f>VLOOKUP(A1564,'CENTROS DE COSTOS'!A:D,3,0)</f>
        <v>Wompi Oriente</v>
      </c>
      <c r="D1564" s="99">
        <v>41020</v>
      </c>
      <c r="E1564" s="99">
        <v>3142903</v>
      </c>
      <c r="F1564" s="99">
        <v>61841</v>
      </c>
      <c r="G1564" s="100" t="s">
        <v>33</v>
      </c>
      <c r="H1564" s="99" t="s">
        <v>740</v>
      </c>
      <c r="I1564" s="99" t="s">
        <v>744</v>
      </c>
      <c r="J1564" s="99" t="s">
        <v>6793</v>
      </c>
      <c r="K1564" s="100" t="s">
        <v>1170</v>
      </c>
      <c r="L1564" s="99" t="s">
        <v>8594</v>
      </c>
      <c r="M1564" s="101">
        <v>46007.415277777778</v>
      </c>
      <c r="N1564" s="101">
        <v>46012.647222222222</v>
      </c>
      <c r="O1564" s="100" t="s">
        <v>35</v>
      </c>
      <c r="P1564" s="100" t="s">
        <v>35</v>
      </c>
      <c r="Q1564" s="99" t="s">
        <v>1414</v>
      </c>
      <c r="R1564" s="99" t="s">
        <v>1415</v>
      </c>
      <c r="S1564" s="99" t="s">
        <v>10654</v>
      </c>
      <c r="T1564" s="99" t="s">
        <v>1416</v>
      </c>
      <c r="U1564" s="99">
        <v>32</v>
      </c>
      <c r="V1564" s="100" t="str">
        <f>VLOOKUP(D1564,TIPOLOGIA!A:F,5,0)</f>
        <v>INTERMEDIA</v>
      </c>
      <c r="W1564" s="100" t="str">
        <f>VLOOKUP(D1564,TIPOLOGIA!A:F,6,0)</f>
        <v>TERRESTRE</v>
      </c>
      <c r="X1564" s="99" t="s">
        <v>1447</v>
      </c>
      <c r="Y1564" s="99">
        <v>1</v>
      </c>
      <c r="Z1564" s="102">
        <f>IF(T1564="SOPORTE_TELEFÓNICO",'TARIFAS 2025'!$B$14,IF(V1564="PRINCIPAL",'TARIFAS 2025'!$B$11,IF(V1564="INTERMEDIA",'TARIFAS 2025'!$C$11,IF(V1564="LEJANA",'TARIFAS 2025'!$D$11))))</f>
        <v>36351</v>
      </c>
      <c r="AA1564" s="102">
        <f t="shared" si="25"/>
        <v>36351</v>
      </c>
    </row>
    <row r="1565" spans="1:27" x14ac:dyDescent="0.3">
      <c r="A1565" s="99" t="s">
        <v>91</v>
      </c>
      <c r="B1565" s="100" t="str">
        <f>VLOOKUP(A1565,'CENTROS DE COSTOS'!A:D,2,0)</f>
        <v>0036-0003</v>
      </c>
      <c r="C1565" s="100" t="str">
        <f>VLOOKUP(A1565,'CENTROS DE COSTOS'!A:D,3,0)</f>
        <v>Wompi Suroccidente</v>
      </c>
      <c r="D1565" s="99">
        <v>52356</v>
      </c>
      <c r="E1565" s="99">
        <v>3149068</v>
      </c>
      <c r="F1565" s="99">
        <v>52309</v>
      </c>
      <c r="G1565" s="100" t="s">
        <v>33</v>
      </c>
      <c r="H1565" s="99" t="s">
        <v>133</v>
      </c>
      <c r="I1565" s="99" t="s">
        <v>863</v>
      </c>
      <c r="J1565" s="99" t="s">
        <v>1952</v>
      </c>
      <c r="K1565" s="100" t="s">
        <v>1170</v>
      </c>
      <c r="L1565" s="99" t="s">
        <v>8595</v>
      </c>
      <c r="M1565" s="101">
        <v>46008.494444444441</v>
      </c>
      <c r="N1565" s="101">
        <v>46012.647916666669</v>
      </c>
      <c r="O1565" s="100" t="s">
        <v>35</v>
      </c>
      <c r="P1565" s="100" t="s">
        <v>35</v>
      </c>
      <c r="Q1565" s="99" t="s">
        <v>1414</v>
      </c>
      <c r="R1565" s="99" t="s">
        <v>1415</v>
      </c>
      <c r="S1565" s="99" t="s">
        <v>10655</v>
      </c>
      <c r="T1565" s="99" t="s">
        <v>1416</v>
      </c>
      <c r="U1565" s="99">
        <v>32</v>
      </c>
      <c r="V1565" s="100" t="str">
        <f>VLOOKUP(D1565,TIPOLOGIA!A:F,5,0)</f>
        <v>INTERMEDIA</v>
      </c>
      <c r="W1565" s="100" t="str">
        <f>VLOOKUP(D1565,TIPOLOGIA!A:F,6,0)</f>
        <v>TERRESTRE</v>
      </c>
      <c r="X1565" s="99" t="s">
        <v>2257</v>
      </c>
      <c r="Y1565" s="99">
        <v>1</v>
      </c>
      <c r="Z1565" s="102">
        <f>IF(T1565="SOPORTE_TELEFÓNICO",'TARIFAS 2025'!$B$14,IF(V1565="PRINCIPAL",'TARIFAS 2025'!$B$11,IF(V1565="INTERMEDIA",'TARIFAS 2025'!$C$11,IF(V1565="LEJANA",'TARIFAS 2025'!$D$11))))</f>
        <v>36351</v>
      </c>
      <c r="AA1565" s="102">
        <f t="shared" ref="AA1565:AA1626" si="26">Z1565*Y1565</f>
        <v>36351</v>
      </c>
    </row>
    <row r="1566" spans="1:27" x14ac:dyDescent="0.3">
      <c r="A1566" s="99" t="s">
        <v>96</v>
      </c>
      <c r="B1566" s="100" t="str">
        <f>VLOOKUP(A1566,'CENTROS DE COSTOS'!A:D,2,0)</f>
        <v>0036-0007</v>
      </c>
      <c r="C1566" s="100" t="str">
        <f>VLOOKUP(A1566,'CENTROS DE COSTOS'!A:D,3,0)</f>
        <v>Wompi Santander</v>
      </c>
      <c r="D1566" s="99">
        <v>15238</v>
      </c>
      <c r="E1566" s="99">
        <v>3144183</v>
      </c>
      <c r="F1566" s="99">
        <v>28978</v>
      </c>
      <c r="G1566" s="100" t="s">
        <v>33</v>
      </c>
      <c r="H1566" s="99" t="s">
        <v>322</v>
      </c>
      <c r="I1566" s="99" t="s">
        <v>352</v>
      </c>
      <c r="J1566" s="99" t="s">
        <v>2163</v>
      </c>
      <c r="K1566" s="100" t="s">
        <v>1170</v>
      </c>
      <c r="L1566" s="99" t="s">
        <v>8596</v>
      </c>
      <c r="M1566" s="101">
        <v>46007.526388888888</v>
      </c>
      <c r="N1566" s="101">
        <v>46012.647916666669</v>
      </c>
      <c r="O1566" s="100" t="s">
        <v>35</v>
      </c>
      <c r="P1566" s="100" t="s">
        <v>35</v>
      </c>
      <c r="Q1566" s="99" t="s">
        <v>1414</v>
      </c>
      <c r="R1566" s="99" t="s">
        <v>1415</v>
      </c>
      <c r="S1566" s="99" t="s">
        <v>10656</v>
      </c>
      <c r="T1566" s="99" t="s">
        <v>1416</v>
      </c>
      <c r="U1566" s="99">
        <v>16</v>
      </c>
      <c r="V1566" s="100" t="str">
        <f>VLOOKUP(D1566,TIPOLOGIA!A:F,5,0)</f>
        <v>INTERMEDIA</v>
      </c>
      <c r="W1566" s="100" t="str">
        <f>VLOOKUP(D1566,TIPOLOGIA!A:F,6,0)</f>
        <v>TERRESTRE</v>
      </c>
      <c r="X1566" s="99" t="s">
        <v>1447</v>
      </c>
      <c r="Y1566" s="99">
        <v>1</v>
      </c>
      <c r="Z1566" s="102">
        <f>IF(T1566="SOPORTE_TELEFÓNICO",'TARIFAS 2025'!$B$14,IF(V1566="PRINCIPAL",'TARIFAS 2025'!$B$11,IF(V1566="INTERMEDIA",'TARIFAS 2025'!$C$11,IF(V1566="LEJANA",'TARIFAS 2025'!$D$11))))</f>
        <v>36351</v>
      </c>
      <c r="AA1566" s="102">
        <f t="shared" si="26"/>
        <v>36351</v>
      </c>
    </row>
    <row r="1567" spans="1:27" x14ac:dyDescent="0.3">
      <c r="A1567" s="99" t="s">
        <v>89</v>
      </c>
      <c r="B1567" s="100" t="str">
        <f>VLOOKUP(A1567,'CENTROS DE COSTOS'!A:D,2,0)</f>
        <v>0036-0001</v>
      </c>
      <c r="C1567" s="100" t="str">
        <f>VLOOKUP(A1567,'CENTROS DE COSTOS'!A:D,3,0)</f>
        <v>Wompi Costa</v>
      </c>
      <c r="D1567" s="99">
        <v>23686</v>
      </c>
      <c r="E1567" s="99">
        <v>3149392</v>
      </c>
      <c r="F1567" s="99">
        <v>64436</v>
      </c>
      <c r="G1567" s="100" t="s">
        <v>33</v>
      </c>
      <c r="H1567" s="99" t="s">
        <v>276</v>
      </c>
      <c r="I1567" s="99" t="s">
        <v>614</v>
      </c>
      <c r="J1567" s="99" t="s">
        <v>1444</v>
      </c>
      <c r="K1567" s="100" t="s">
        <v>1170</v>
      </c>
      <c r="L1567" s="99" t="s">
        <v>8597</v>
      </c>
      <c r="M1567" s="101">
        <v>46008.557638888888</v>
      </c>
      <c r="N1567" s="101">
        <v>46012.649305555547</v>
      </c>
      <c r="O1567" s="100" t="s">
        <v>35</v>
      </c>
      <c r="P1567" s="100" t="s">
        <v>35</v>
      </c>
      <c r="Q1567" s="99" t="s">
        <v>1414</v>
      </c>
      <c r="R1567" s="99" t="s">
        <v>1415</v>
      </c>
      <c r="S1567" s="99" t="s">
        <v>10657</v>
      </c>
      <c r="T1567" s="99" t="s">
        <v>1416</v>
      </c>
      <c r="U1567" s="99">
        <v>48</v>
      </c>
      <c r="V1567" s="100" t="str">
        <f>VLOOKUP(D1567,TIPOLOGIA!A:F,5,0)</f>
        <v>INTERMEDIA</v>
      </c>
      <c r="W1567" s="100" t="str">
        <f>VLOOKUP(D1567,TIPOLOGIA!A:F,6,0)</f>
        <v>TERRESTRE</v>
      </c>
      <c r="X1567" s="99" t="s">
        <v>1447</v>
      </c>
      <c r="Y1567" s="99">
        <v>1</v>
      </c>
      <c r="Z1567" s="102">
        <f>IF(T1567="SOPORTE_TELEFÓNICO",'TARIFAS 2025'!$B$14,IF(V1567="PRINCIPAL",'TARIFAS 2025'!$B$11,IF(V1567="INTERMEDIA",'TARIFAS 2025'!$C$11,IF(V1567="LEJANA",'TARIFAS 2025'!$D$11))))</f>
        <v>36351</v>
      </c>
      <c r="AA1567" s="102">
        <f t="shared" si="26"/>
        <v>36351</v>
      </c>
    </row>
    <row r="1568" spans="1:27" x14ac:dyDescent="0.3">
      <c r="A1568" s="99" t="s">
        <v>71</v>
      </c>
      <c r="B1568" s="100" t="str">
        <f>VLOOKUP(A1568,'CENTROS DE COSTOS'!A:D,2,0)</f>
        <v>0036-0004</v>
      </c>
      <c r="C1568" s="100" t="str">
        <f>VLOOKUP(A1568,'CENTROS DE COSTOS'!A:D,3,0)</f>
        <v>Wompi Centro</v>
      </c>
      <c r="D1568" s="99">
        <v>25053</v>
      </c>
      <c r="E1568" s="99">
        <v>3149628</v>
      </c>
      <c r="F1568" s="99">
        <v>48873</v>
      </c>
      <c r="G1568" s="100" t="s">
        <v>33</v>
      </c>
      <c r="H1568" s="99" t="s">
        <v>618</v>
      </c>
      <c r="I1568" s="99" t="s">
        <v>628</v>
      </c>
      <c r="J1568" s="99" t="s">
        <v>1559</v>
      </c>
      <c r="K1568" s="100" t="s">
        <v>1170</v>
      </c>
      <c r="L1568" s="99" t="s">
        <v>8598</v>
      </c>
      <c r="M1568" s="101">
        <v>46008.534722222219</v>
      </c>
      <c r="N1568" s="101">
        <v>46012.649305555547</v>
      </c>
      <c r="O1568" s="100" t="s">
        <v>35</v>
      </c>
      <c r="P1568" s="100" t="s">
        <v>35</v>
      </c>
      <c r="Q1568" s="99" t="s">
        <v>1414</v>
      </c>
      <c r="R1568" s="99" t="s">
        <v>1415</v>
      </c>
      <c r="S1568" s="99" t="s">
        <v>10658</v>
      </c>
      <c r="T1568" s="99" t="s">
        <v>1416</v>
      </c>
      <c r="U1568" s="99">
        <v>64</v>
      </c>
      <c r="V1568" s="100" t="str">
        <f>VLOOKUP(D1568,TIPOLOGIA!A:F,5,0)</f>
        <v>INTERMEDIA</v>
      </c>
      <c r="W1568" s="100" t="str">
        <f>VLOOKUP(D1568,TIPOLOGIA!A:F,6,0)</f>
        <v>TERRESTRE</v>
      </c>
      <c r="X1568" s="99" t="s">
        <v>2257</v>
      </c>
      <c r="Y1568" s="99">
        <v>1</v>
      </c>
      <c r="Z1568" s="102">
        <f>IF(T1568="SOPORTE_TELEFÓNICO",'TARIFAS 2025'!$B$14,IF(V1568="PRINCIPAL",'TARIFAS 2025'!$B$11,IF(V1568="INTERMEDIA",'TARIFAS 2025'!$C$11,IF(V1568="LEJANA",'TARIFAS 2025'!$D$11))))</f>
        <v>36351</v>
      </c>
      <c r="AA1568" s="102">
        <f t="shared" si="26"/>
        <v>36351</v>
      </c>
    </row>
    <row r="1569" spans="1:27" x14ac:dyDescent="0.3">
      <c r="A1569" s="99" t="s">
        <v>71</v>
      </c>
      <c r="B1569" s="100" t="str">
        <f>VLOOKUP(A1569,'CENTROS DE COSTOS'!A:D,2,0)</f>
        <v>0036-0004</v>
      </c>
      <c r="C1569" s="100" t="str">
        <f>VLOOKUP(A1569,'CENTROS DE COSTOS'!A:D,3,0)</f>
        <v>Wompi Centro</v>
      </c>
      <c r="D1569" s="99">
        <v>25053</v>
      </c>
      <c r="E1569" s="99">
        <v>3151451</v>
      </c>
      <c r="F1569" s="99">
        <v>11704</v>
      </c>
      <c r="G1569" s="100" t="s">
        <v>33</v>
      </c>
      <c r="H1569" s="99" t="s">
        <v>618</v>
      </c>
      <c r="I1569" s="99" t="s">
        <v>628</v>
      </c>
      <c r="J1569" s="99" t="s">
        <v>6794</v>
      </c>
      <c r="K1569" s="100" t="s">
        <v>1170</v>
      </c>
      <c r="L1569" s="99" t="s">
        <v>8599</v>
      </c>
      <c r="M1569" s="101">
        <v>46008.701388888891</v>
      </c>
      <c r="N1569" s="101">
        <v>46012.65</v>
      </c>
      <c r="O1569" s="100" t="s">
        <v>35</v>
      </c>
      <c r="P1569" s="100" t="s">
        <v>35</v>
      </c>
      <c r="Q1569" s="99" t="s">
        <v>1414</v>
      </c>
      <c r="R1569" s="99" t="s">
        <v>1415</v>
      </c>
      <c r="S1569" s="99" t="s">
        <v>10659</v>
      </c>
      <c r="T1569" s="99" t="s">
        <v>1416</v>
      </c>
      <c r="U1569" s="99">
        <v>32</v>
      </c>
      <c r="V1569" s="100" t="str">
        <f>VLOOKUP(D1569,TIPOLOGIA!A:F,5,0)</f>
        <v>INTERMEDIA</v>
      </c>
      <c r="W1569" s="100" t="str">
        <f>VLOOKUP(D1569,TIPOLOGIA!A:F,6,0)</f>
        <v>TERRESTRE</v>
      </c>
      <c r="X1569" s="99" t="s">
        <v>1447</v>
      </c>
      <c r="Y1569" s="99">
        <v>1</v>
      </c>
      <c r="Z1569" s="102">
        <f>IF(T1569="SOPORTE_TELEFÓNICO",'TARIFAS 2025'!$B$14,IF(V1569="PRINCIPAL",'TARIFAS 2025'!$B$11,IF(V1569="INTERMEDIA",'TARIFAS 2025'!$C$11,IF(V1569="LEJANA",'TARIFAS 2025'!$D$11))))</f>
        <v>36351</v>
      </c>
      <c r="AA1569" s="102">
        <f t="shared" si="26"/>
        <v>36351</v>
      </c>
    </row>
    <row r="1570" spans="1:27" x14ac:dyDescent="0.3">
      <c r="A1570" s="99" t="s">
        <v>90</v>
      </c>
      <c r="B1570" s="100" t="str">
        <f>VLOOKUP(A1570,'CENTROS DE COSTOS'!A:D,2,0)</f>
        <v>0036-0006</v>
      </c>
      <c r="C1570" s="100" t="str">
        <f>VLOOKUP(A1570,'CENTROS DE COSTOS'!A:D,3,0)</f>
        <v>Wompi Oriente</v>
      </c>
      <c r="D1570" s="99">
        <v>18753</v>
      </c>
      <c r="E1570" s="99">
        <v>3151121</v>
      </c>
      <c r="F1570" s="99">
        <v>78967</v>
      </c>
      <c r="G1570" s="100" t="s">
        <v>33</v>
      </c>
      <c r="H1570" s="99" t="s">
        <v>466</v>
      </c>
      <c r="I1570" s="99" t="s">
        <v>477</v>
      </c>
      <c r="J1570" s="99" t="s">
        <v>2129</v>
      </c>
      <c r="K1570" s="100" t="s">
        <v>1170</v>
      </c>
      <c r="L1570" s="99" t="s">
        <v>8600</v>
      </c>
      <c r="M1570" s="101">
        <v>46008.679861111108</v>
      </c>
      <c r="N1570" s="101">
        <v>46012.65</v>
      </c>
      <c r="O1570" s="100" t="s">
        <v>35</v>
      </c>
      <c r="P1570" s="100" t="s">
        <v>35</v>
      </c>
      <c r="Q1570" s="99" t="s">
        <v>1414</v>
      </c>
      <c r="R1570" s="99" t="s">
        <v>1415</v>
      </c>
      <c r="S1570" s="99" t="s">
        <v>10660</v>
      </c>
      <c r="T1570" s="99" t="s">
        <v>1416</v>
      </c>
      <c r="U1570" s="99">
        <v>16</v>
      </c>
      <c r="V1570" s="100" t="str">
        <f>VLOOKUP(D1570,TIPOLOGIA!A:F,5,0)</f>
        <v>LEJANA</v>
      </c>
      <c r="W1570" s="100" t="str">
        <f>VLOOKUP(D1570,TIPOLOGIA!A:F,6,0)</f>
        <v>TERRESTRE / AEREO</v>
      </c>
      <c r="X1570" s="99" t="s">
        <v>2257</v>
      </c>
      <c r="Y1570" s="99">
        <v>1</v>
      </c>
      <c r="Z1570" s="102">
        <f>IF(T1570="SOPORTE_TELEFÓNICO",'TARIFAS 2025'!$B$14,IF(V1570="PRINCIPAL",'TARIFAS 2025'!$B$11,IF(V1570="INTERMEDIA",'TARIFAS 2025'!$C$11,IF(V1570="LEJANA",'TARIFAS 2025'!$D$11))))</f>
        <v>40250</v>
      </c>
      <c r="AA1570" s="102">
        <f t="shared" si="26"/>
        <v>40250</v>
      </c>
    </row>
    <row r="1571" spans="1:27" x14ac:dyDescent="0.3">
      <c r="A1571" s="99" t="s">
        <v>71</v>
      </c>
      <c r="B1571" s="100" t="str">
        <f>VLOOKUP(A1571,'CENTROS DE COSTOS'!A:D,2,0)</f>
        <v>0036-0004</v>
      </c>
      <c r="C1571" s="100" t="str">
        <f>VLOOKUP(A1571,'CENTROS DE COSTOS'!A:D,3,0)</f>
        <v>Wompi Centro</v>
      </c>
      <c r="D1571" s="99">
        <v>25513</v>
      </c>
      <c r="E1571" s="99">
        <v>3155310</v>
      </c>
      <c r="F1571" s="99">
        <v>75262</v>
      </c>
      <c r="G1571" s="100" t="s">
        <v>33</v>
      </c>
      <c r="H1571" s="99" t="s">
        <v>618</v>
      </c>
      <c r="I1571" s="99" t="s">
        <v>681</v>
      </c>
      <c r="J1571" s="99" t="s">
        <v>6795</v>
      </c>
      <c r="K1571" s="100" t="s">
        <v>1170</v>
      </c>
      <c r="L1571" s="99" t="s">
        <v>8601</v>
      </c>
      <c r="M1571" s="101">
        <v>46009.584027777782</v>
      </c>
      <c r="N1571" s="101">
        <v>46012.652083333327</v>
      </c>
      <c r="O1571" s="100" t="s">
        <v>35</v>
      </c>
      <c r="P1571" s="100" t="s">
        <v>35</v>
      </c>
      <c r="Q1571" s="99" t="s">
        <v>1414</v>
      </c>
      <c r="R1571" s="99" t="s">
        <v>1415</v>
      </c>
      <c r="S1571" s="99" t="s">
        <v>10661</v>
      </c>
      <c r="T1571" s="99" t="s">
        <v>1416</v>
      </c>
      <c r="U1571" s="99">
        <v>16</v>
      </c>
      <c r="V1571" s="100" t="str">
        <f>VLOOKUP(D1571,TIPOLOGIA!A:F,5,0)</f>
        <v>LEJANA</v>
      </c>
      <c r="W1571" s="100" t="str">
        <f>VLOOKUP(D1571,TIPOLOGIA!A:F,6,0)</f>
        <v>TERRESTRE</v>
      </c>
      <c r="X1571" s="99" t="s">
        <v>1447</v>
      </c>
      <c r="Y1571" s="99">
        <v>1</v>
      </c>
      <c r="Z1571" s="102">
        <f>IF(T1571="SOPORTE_TELEFÓNICO",'TARIFAS 2025'!$B$14,IF(V1571="PRINCIPAL",'TARIFAS 2025'!$B$11,IF(V1571="INTERMEDIA",'TARIFAS 2025'!$C$11,IF(V1571="LEJANA",'TARIFAS 2025'!$D$11))))</f>
        <v>40250</v>
      </c>
      <c r="AA1571" s="102">
        <f t="shared" si="26"/>
        <v>40250</v>
      </c>
    </row>
    <row r="1572" spans="1:27" x14ac:dyDescent="0.3">
      <c r="A1572" s="99" t="s">
        <v>68</v>
      </c>
      <c r="B1572" s="100" t="str">
        <f>VLOOKUP(A1572,'CENTROS DE COSTOS'!A:D,2,0)</f>
        <v>0036-0001</v>
      </c>
      <c r="C1572" s="100" t="str">
        <f>VLOOKUP(A1572,'CENTROS DE COSTOS'!A:D,3,0)</f>
        <v>Wompi Costa</v>
      </c>
      <c r="D1572" s="99">
        <v>8137</v>
      </c>
      <c r="E1572" s="99">
        <v>3153767</v>
      </c>
      <c r="F1572" s="99">
        <v>21013</v>
      </c>
      <c r="G1572" s="100" t="s">
        <v>33</v>
      </c>
      <c r="H1572" s="99" t="s">
        <v>253</v>
      </c>
      <c r="I1572" s="99" t="s">
        <v>256</v>
      </c>
      <c r="J1572" s="99" t="s">
        <v>6796</v>
      </c>
      <c r="K1572" s="100" t="s">
        <v>1170</v>
      </c>
      <c r="L1572" s="99" t="s">
        <v>8602</v>
      </c>
      <c r="M1572" s="101">
        <v>46009.45</v>
      </c>
      <c r="N1572" s="101">
        <v>46012.652083333327</v>
      </c>
      <c r="O1572" s="100" t="s">
        <v>35</v>
      </c>
      <c r="P1572" s="100" t="s">
        <v>35</v>
      </c>
      <c r="Q1572" s="99" t="s">
        <v>1414</v>
      </c>
      <c r="R1572" s="99" t="s">
        <v>1415</v>
      </c>
      <c r="S1572" s="99" t="s">
        <v>10662</v>
      </c>
      <c r="T1572" s="99" t="s">
        <v>1416</v>
      </c>
      <c r="U1572" s="99">
        <v>32</v>
      </c>
      <c r="V1572" s="100" t="str">
        <f>VLOOKUP(D1572,TIPOLOGIA!A:F,5,0)</f>
        <v>INTERMEDIA</v>
      </c>
      <c r="W1572" s="100" t="str">
        <f>VLOOKUP(D1572,TIPOLOGIA!A:F,6,0)</f>
        <v>TERRESTRE</v>
      </c>
      <c r="X1572" s="99" t="s">
        <v>2257</v>
      </c>
      <c r="Y1572" s="99">
        <v>1</v>
      </c>
      <c r="Z1572" s="102">
        <f>IF(T1572="SOPORTE_TELEFÓNICO",'TARIFAS 2025'!$B$14,IF(V1572="PRINCIPAL",'TARIFAS 2025'!$B$11,IF(V1572="INTERMEDIA",'TARIFAS 2025'!$C$11,IF(V1572="LEJANA",'TARIFAS 2025'!$D$11))))</f>
        <v>36351</v>
      </c>
      <c r="AA1572" s="102">
        <f t="shared" si="26"/>
        <v>36351</v>
      </c>
    </row>
    <row r="1573" spans="1:27" x14ac:dyDescent="0.3">
      <c r="A1573" s="99" t="s">
        <v>96</v>
      </c>
      <c r="B1573" s="100" t="str">
        <f>VLOOKUP(A1573,'CENTROS DE COSTOS'!A:D,2,0)</f>
        <v>0036-0007</v>
      </c>
      <c r="C1573" s="100" t="str">
        <f>VLOOKUP(A1573,'CENTROS DE COSTOS'!A:D,3,0)</f>
        <v>Wompi Santander</v>
      </c>
      <c r="D1573" s="99">
        <v>15753</v>
      </c>
      <c r="E1573" s="99">
        <v>3153718</v>
      </c>
      <c r="F1573" s="99">
        <v>77698</v>
      </c>
      <c r="G1573" s="100" t="s">
        <v>33</v>
      </c>
      <c r="H1573" s="99" t="s">
        <v>322</v>
      </c>
      <c r="I1573" s="99" t="s">
        <v>409</v>
      </c>
      <c r="J1573" s="99" t="s">
        <v>2174</v>
      </c>
      <c r="K1573" s="100" t="s">
        <v>1170</v>
      </c>
      <c r="L1573" s="99" t="s">
        <v>8603</v>
      </c>
      <c r="M1573" s="101">
        <v>46009.438194444447</v>
      </c>
      <c r="N1573" s="101">
        <v>46012.652083333327</v>
      </c>
      <c r="O1573" s="100" t="s">
        <v>35</v>
      </c>
      <c r="P1573" s="100" t="s">
        <v>35</v>
      </c>
      <c r="Q1573" s="99" t="s">
        <v>1414</v>
      </c>
      <c r="R1573" s="99" t="s">
        <v>1415</v>
      </c>
      <c r="S1573" s="99" t="s">
        <v>10663</v>
      </c>
      <c r="T1573" s="99" t="s">
        <v>1416</v>
      </c>
      <c r="U1573" s="99">
        <v>24</v>
      </c>
      <c r="V1573" s="100" t="str">
        <f>VLOOKUP(D1573,TIPOLOGIA!A:F,5,0)</f>
        <v>LEJANA</v>
      </c>
      <c r="W1573" s="100" t="str">
        <f>VLOOKUP(D1573,TIPOLOGIA!A:F,6,0)</f>
        <v>TERRESTRE</v>
      </c>
      <c r="X1573" s="99" t="s">
        <v>1447</v>
      </c>
      <c r="Y1573" s="99">
        <v>1</v>
      </c>
      <c r="Z1573" s="102">
        <f>IF(T1573="SOPORTE_TELEFÓNICO",'TARIFAS 2025'!$B$14,IF(V1573="PRINCIPAL",'TARIFAS 2025'!$B$11,IF(V1573="INTERMEDIA",'TARIFAS 2025'!$C$11,IF(V1573="LEJANA",'TARIFAS 2025'!$D$11))))</f>
        <v>40250</v>
      </c>
      <c r="AA1573" s="102">
        <f t="shared" si="26"/>
        <v>40250</v>
      </c>
    </row>
    <row r="1574" spans="1:27" x14ac:dyDescent="0.3">
      <c r="A1574" s="99" t="s">
        <v>71</v>
      </c>
      <c r="B1574" s="100" t="str">
        <f>VLOOKUP(A1574,'CENTROS DE COSTOS'!A:D,2,0)</f>
        <v>0036-0004</v>
      </c>
      <c r="C1574" s="100" t="str">
        <f>VLOOKUP(A1574,'CENTROS DE COSTOS'!A:D,3,0)</f>
        <v>Wompi Centro</v>
      </c>
      <c r="D1574" s="99">
        <v>25269</v>
      </c>
      <c r="E1574" s="99">
        <v>3159207</v>
      </c>
      <c r="F1574" s="99">
        <v>80013</v>
      </c>
      <c r="G1574" s="100" t="s">
        <v>33</v>
      </c>
      <c r="H1574" s="99" t="s">
        <v>618</v>
      </c>
      <c r="I1574" s="99" t="s">
        <v>647</v>
      </c>
      <c r="J1574" s="99" t="s">
        <v>2182</v>
      </c>
      <c r="K1574" s="100" t="s">
        <v>1170</v>
      </c>
      <c r="L1574" s="99" t="s">
        <v>8604</v>
      </c>
      <c r="M1574" s="101">
        <v>46010.461111111108</v>
      </c>
      <c r="N1574" s="101">
        <v>46012.655555555553</v>
      </c>
      <c r="O1574" s="100" t="s">
        <v>35</v>
      </c>
      <c r="P1574" s="100" t="s">
        <v>35</v>
      </c>
      <c r="Q1574" s="99" t="s">
        <v>1414</v>
      </c>
      <c r="R1574" s="99" t="s">
        <v>1415</v>
      </c>
      <c r="S1574" s="99" t="s">
        <v>10664</v>
      </c>
      <c r="T1574" s="99" t="s">
        <v>1416</v>
      </c>
      <c r="U1574" s="99">
        <v>16</v>
      </c>
      <c r="V1574" s="100" t="str">
        <f>VLOOKUP(D1574,TIPOLOGIA!A:F,5,0)</f>
        <v>INTERMEDIA</v>
      </c>
      <c r="W1574" s="100" t="str">
        <f>VLOOKUP(D1574,TIPOLOGIA!A:F,6,0)</f>
        <v>TERRESTRE</v>
      </c>
      <c r="X1574" s="99" t="s">
        <v>1447</v>
      </c>
      <c r="Y1574" s="99">
        <v>1</v>
      </c>
      <c r="Z1574" s="102">
        <f>IF(T1574="SOPORTE_TELEFÓNICO",'TARIFAS 2025'!$B$14,IF(V1574="PRINCIPAL",'TARIFAS 2025'!$B$11,IF(V1574="INTERMEDIA",'TARIFAS 2025'!$C$11,IF(V1574="LEJANA",'TARIFAS 2025'!$D$11))))</f>
        <v>36351</v>
      </c>
      <c r="AA1574" s="102">
        <f t="shared" si="26"/>
        <v>36351</v>
      </c>
    </row>
    <row r="1575" spans="1:27" x14ac:dyDescent="0.3">
      <c r="A1575" s="99" t="s">
        <v>71</v>
      </c>
      <c r="B1575" s="100" t="str">
        <f>VLOOKUP(A1575,'CENTROS DE COSTOS'!A:D,2,0)</f>
        <v>0036-0004</v>
      </c>
      <c r="C1575" s="100" t="str">
        <f>VLOOKUP(A1575,'CENTROS DE COSTOS'!A:D,3,0)</f>
        <v>Wompi Centro</v>
      </c>
      <c r="D1575" s="99">
        <v>25269</v>
      </c>
      <c r="E1575" s="99">
        <v>3158789</v>
      </c>
      <c r="F1575" s="99">
        <v>53852</v>
      </c>
      <c r="G1575" s="100" t="s">
        <v>33</v>
      </c>
      <c r="H1575" s="99" t="s">
        <v>618</v>
      </c>
      <c r="I1575" s="99" t="s">
        <v>647</v>
      </c>
      <c r="J1575" s="99" t="s">
        <v>2087</v>
      </c>
      <c r="K1575" s="100" t="s">
        <v>1170</v>
      </c>
      <c r="L1575" s="99" t="s">
        <v>8605</v>
      </c>
      <c r="M1575" s="101">
        <v>46010.456944444442</v>
      </c>
      <c r="N1575" s="101">
        <v>46012.655555555553</v>
      </c>
      <c r="O1575" s="100" t="s">
        <v>35</v>
      </c>
      <c r="P1575" s="100" t="s">
        <v>35</v>
      </c>
      <c r="Q1575" s="99" t="s">
        <v>1414</v>
      </c>
      <c r="R1575" s="99" t="s">
        <v>1415</v>
      </c>
      <c r="S1575" s="99" t="s">
        <v>10665</v>
      </c>
      <c r="T1575" s="99" t="s">
        <v>1416</v>
      </c>
      <c r="U1575" s="99">
        <v>32</v>
      </c>
      <c r="V1575" s="100" t="str">
        <f>VLOOKUP(D1575,TIPOLOGIA!A:F,5,0)</f>
        <v>INTERMEDIA</v>
      </c>
      <c r="W1575" s="100" t="str">
        <f>VLOOKUP(D1575,TIPOLOGIA!A:F,6,0)</f>
        <v>TERRESTRE</v>
      </c>
      <c r="X1575" s="99" t="s">
        <v>1447</v>
      </c>
      <c r="Y1575" s="99">
        <v>1</v>
      </c>
      <c r="Z1575" s="102">
        <f>IF(T1575="SOPORTE_TELEFÓNICO",'TARIFAS 2025'!$B$14,IF(V1575="PRINCIPAL",'TARIFAS 2025'!$B$11,IF(V1575="INTERMEDIA",'TARIFAS 2025'!$C$11,IF(V1575="LEJANA",'TARIFAS 2025'!$D$11))))</f>
        <v>36351</v>
      </c>
      <c r="AA1575" s="102">
        <f t="shared" si="26"/>
        <v>36351</v>
      </c>
    </row>
    <row r="1576" spans="1:27" x14ac:dyDescent="0.3">
      <c r="A1576" s="99" t="s">
        <v>71</v>
      </c>
      <c r="B1576" s="100" t="str">
        <f>VLOOKUP(A1576,'CENTROS DE COSTOS'!A:D,2,0)</f>
        <v>0036-0004</v>
      </c>
      <c r="C1576" s="100" t="str">
        <f>VLOOKUP(A1576,'CENTROS DE COSTOS'!A:D,3,0)</f>
        <v>Wompi Centro</v>
      </c>
      <c r="D1576" s="99">
        <v>25035</v>
      </c>
      <c r="E1576" s="99">
        <v>3157046</v>
      </c>
      <c r="F1576" s="99">
        <v>64899</v>
      </c>
      <c r="G1576" s="100" t="s">
        <v>33</v>
      </c>
      <c r="H1576" s="99" t="s">
        <v>618</v>
      </c>
      <c r="I1576" s="99" t="s">
        <v>625</v>
      </c>
      <c r="J1576" s="99" t="s">
        <v>1962</v>
      </c>
      <c r="K1576" s="100" t="s">
        <v>1170</v>
      </c>
      <c r="L1576" s="99" t="s">
        <v>8606</v>
      </c>
      <c r="M1576" s="101">
        <v>46010.333333333343</v>
      </c>
      <c r="N1576" s="101">
        <v>46012.655555555553</v>
      </c>
      <c r="O1576" s="100" t="s">
        <v>35</v>
      </c>
      <c r="P1576" s="100" t="s">
        <v>35</v>
      </c>
      <c r="Q1576" s="99" t="s">
        <v>1414</v>
      </c>
      <c r="R1576" s="99" t="s">
        <v>1415</v>
      </c>
      <c r="S1576" s="99" t="s">
        <v>10666</v>
      </c>
      <c r="T1576" s="99" t="s">
        <v>1416</v>
      </c>
      <c r="U1576" s="99">
        <v>24</v>
      </c>
      <c r="V1576" s="100" t="str">
        <f>VLOOKUP(D1576,TIPOLOGIA!A:F,5,0)</f>
        <v>INTERMEDIA</v>
      </c>
      <c r="W1576" s="100" t="str">
        <f>VLOOKUP(D1576,TIPOLOGIA!A:F,6,0)</f>
        <v>TERRESTRE</v>
      </c>
      <c r="X1576" s="99" t="s">
        <v>2257</v>
      </c>
      <c r="Y1576" s="99">
        <v>1</v>
      </c>
      <c r="Z1576" s="102">
        <f>IF(T1576="SOPORTE_TELEFÓNICO",'TARIFAS 2025'!$B$14,IF(V1576="PRINCIPAL",'TARIFAS 2025'!$B$11,IF(V1576="INTERMEDIA",'TARIFAS 2025'!$C$11,IF(V1576="LEJANA",'TARIFAS 2025'!$D$11))))</f>
        <v>36351</v>
      </c>
      <c r="AA1576" s="102">
        <f t="shared" si="26"/>
        <v>36351</v>
      </c>
    </row>
    <row r="1577" spans="1:27" x14ac:dyDescent="0.3">
      <c r="A1577" s="99" t="s">
        <v>77</v>
      </c>
      <c r="B1577" s="100" t="str">
        <f>VLOOKUP(A1577,'CENTROS DE COSTOS'!A:D,2,0)</f>
        <v>0036-0003</v>
      </c>
      <c r="C1577" s="100" t="str">
        <f>VLOOKUP(A1577,'CENTROS DE COSTOS'!A:D,3,0)</f>
        <v>Wompi Suroccidente</v>
      </c>
      <c r="D1577" s="99">
        <v>76364</v>
      </c>
      <c r="E1577" s="99">
        <v>3157798</v>
      </c>
      <c r="F1577" s="99">
        <v>76236</v>
      </c>
      <c r="G1577" s="100" t="s">
        <v>33</v>
      </c>
      <c r="H1577" s="99" t="s">
        <v>1101</v>
      </c>
      <c r="I1577" s="99" t="s">
        <v>1119</v>
      </c>
      <c r="J1577" s="99" t="s">
        <v>1356</v>
      </c>
      <c r="K1577" s="100" t="s">
        <v>1170</v>
      </c>
      <c r="L1577" s="99" t="s">
        <v>8607</v>
      </c>
      <c r="M1577" s="101">
        <v>46010.39166666667</v>
      </c>
      <c r="N1577" s="101">
        <v>46012.657638888893</v>
      </c>
      <c r="O1577" s="100" t="s">
        <v>35</v>
      </c>
      <c r="P1577" s="100" t="s">
        <v>35</v>
      </c>
      <c r="Q1577" s="99" t="s">
        <v>1414</v>
      </c>
      <c r="R1577" s="99" t="s">
        <v>1415</v>
      </c>
      <c r="S1577" s="99" t="s">
        <v>10667</v>
      </c>
      <c r="T1577" s="99" t="s">
        <v>1416</v>
      </c>
      <c r="U1577" s="99">
        <v>32</v>
      </c>
      <c r="V1577" s="100" t="str">
        <f>VLOOKUP(D1577,TIPOLOGIA!A:F,5,0)</f>
        <v>INTERMEDIA</v>
      </c>
      <c r="W1577" s="100" t="str">
        <f>VLOOKUP(D1577,TIPOLOGIA!A:F,6,0)</f>
        <v>TERRESTRE</v>
      </c>
      <c r="X1577" s="99" t="s">
        <v>1447</v>
      </c>
      <c r="Y1577" s="99">
        <v>1</v>
      </c>
      <c r="Z1577" s="102">
        <f>IF(T1577="SOPORTE_TELEFÓNICO",'TARIFAS 2025'!$B$14,IF(V1577="PRINCIPAL",'TARIFAS 2025'!$B$11,IF(V1577="INTERMEDIA",'TARIFAS 2025'!$C$11,IF(V1577="LEJANA",'TARIFAS 2025'!$D$11))))</f>
        <v>36351</v>
      </c>
      <c r="AA1577" s="102">
        <f t="shared" si="26"/>
        <v>36351</v>
      </c>
    </row>
    <row r="1578" spans="1:27" x14ac:dyDescent="0.3">
      <c r="A1578" s="99" t="s">
        <v>88</v>
      </c>
      <c r="B1578" s="100" t="str">
        <f>VLOOKUP(A1578,'CENTROS DE COSTOS'!A:D,2,0)</f>
        <v>0036-0005</v>
      </c>
      <c r="C1578" s="100" t="str">
        <f>VLOOKUP(A1578,'CENTROS DE COSTOS'!A:D,3,0)</f>
        <v>Wompi Noroccidente</v>
      </c>
      <c r="D1578" s="99">
        <v>5368</v>
      </c>
      <c r="E1578" s="99">
        <v>3134877</v>
      </c>
      <c r="F1578" s="99">
        <v>36440</v>
      </c>
      <c r="G1578" s="100" t="s">
        <v>33</v>
      </c>
      <c r="H1578" s="99" t="s">
        <v>120</v>
      </c>
      <c r="I1578" s="99" t="s">
        <v>131</v>
      </c>
      <c r="J1578" s="99" t="s">
        <v>6797</v>
      </c>
      <c r="K1578" s="100" t="s">
        <v>1170</v>
      </c>
      <c r="L1578" s="99" t="s">
        <v>8608</v>
      </c>
      <c r="M1578" s="101">
        <v>46006.333333333343</v>
      </c>
      <c r="N1578" s="101">
        <v>46012.663194444453</v>
      </c>
      <c r="O1578" s="100" t="s">
        <v>35</v>
      </c>
      <c r="P1578" s="100" t="s">
        <v>35</v>
      </c>
      <c r="Q1578" s="99" t="s">
        <v>1414</v>
      </c>
      <c r="R1578" s="99" t="s">
        <v>1415</v>
      </c>
      <c r="S1578" s="99" t="s">
        <v>10668</v>
      </c>
      <c r="T1578" s="99" t="s">
        <v>1416</v>
      </c>
      <c r="U1578" s="99">
        <v>64</v>
      </c>
      <c r="V1578" s="100" t="str">
        <f>VLOOKUP(D1578,TIPOLOGIA!A:F,5,0)</f>
        <v>LEJANA</v>
      </c>
      <c r="W1578" s="100" t="str">
        <f>VLOOKUP(D1578,TIPOLOGIA!A:F,6,0)</f>
        <v>TERRESTRE</v>
      </c>
      <c r="X1578" s="99" t="s">
        <v>1417</v>
      </c>
      <c r="Y1578" s="99">
        <v>1</v>
      </c>
      <c r="Z1578" s="102">
        <f>IF(T1578="SOPORTE_TELEFÓNICO",'TARIFAS 2025'!$B$14,IF(V1578="PRINCIPAL",'TARIFAS 2025'!$B$11,IF(V1578="INTERMEDIA",'TARIFAS 2025'!$C$11,IF(V1578="LEJANA",'TARIFAS 2025'!$D$11))))</f>
        <v>40250</v>
      </c>
      <c r="AA1578" s="102">
        <f t="shared" si="26"/>
        <v>40250</v>
      </c>
    </row>
    <row r="1579" spans="1:27" x14ac:dyDescent="0.3">
      <c r="A1579" s="99" t="s">
        <v>86</v>
      </c>
      <c r="B1579" s="100" t="str">
        <f>VLOOKUP(A1579,'CENTROS DE COSTOS'!A:D,2,0)</f>
        <v>0036-0002</v>
      </c>
      <c r="C1579" s="100" t="str">
        <f>VLOOKUP(A1579,'CENTROS DE COSTOS'!A:D,3,0)</f>
        <v>Wompi Eje Cafetero</v>
      </c>
      <c r="D1579" s="99">
        <v>17001</v>
      </c>
      <c r="E1579" s="99">
        <v>3148853</v>
      </c>
      <c r="F1579" s="99">
        <v>59121</v>
      </c>
      <c r="G1579" s="100" t="s">
        <v>33</v>
      </c>
      <c r="H1579" s="99" t="s">
        <v>126</v>
      </c>
      <c r="I1579" s="99" t="s">
        <v>86</v>
      </c>
      <c r="J1579" s="99" t="s">
        <v>2186</v>
      </c>
      <c r="K1579" s="100" t="s">
        <v>1170</v>
      </c>
      <c r="L1579" s="99" t="s">
        <v>8609</v>
      </c>
      <c r="M1579" s="101">
        <v>46008.469444444447</v>
      </c>
      <c r="N1579" s="101">
        <v>46013.390277777777</v>
      </c>
      <c r="O1579" s="100" t="s">
        <v>35</v>
      </c>
      <c r="P1579" s="100" t="s">
        <v>35</v>
      </c>
      <c r="Q1579" s="99" t="s">
        <v>1414</v>
      </c>
      <c r="R1579" s="99" t="s">
        <v>1415</v>
      </c>
      <c r="S1579" s="99" t="s">
        <v>10669</v>
      </c>
      <c r="T1579" s="99" t="s">
        <v>1172</v>
      </c>
      <c r="U1579" s="99">
        <v>48</v>
      </c>
      <c r="V1579" s="100" t="str">
        <f>VLOOKUP(D1579,TIPOLOGIA!A:F,5,0)</f>
        <v>PRINCIPAL</v>
      </c>
      <c r="W1579" s="100" t="str">
        <f>VLOOKUP(D1579,TIPOLOGIA!A:F,6,0)</f>
        <v>TERRESTRE</v>
      </c>
      <c r="X1579" s="99" t="s">
        <v>1207</v>
      </c>
      <c r="Y1579" s="99">
        <v>1</v>
      </c>
      <c r="Z1579" s="102">
        <f>IF(T1579="SOPORTE_TELEFÓNICO",'TARIFAS 2025'!$B$14,IF(V1579="PRINCIPAL",'TARIFAS 2025'!$B$11,IF(V1579="INTERMEDIA",'TARIFAS 2025'!$C$11,IF(V1579="LEJANA",'TARIFAS 2025'!$D$11))))</f>
        <v>31419</v>
      </c>
      <c r="AA1579" s="102">
        <f t="shared" si="26"/>
        <v>31419</v>
      </c>
    </row>
    <row r="1580" spans="1:27" x14ac:dyDescent="0.3">
      <c r="A1580" s="99" t="s">
        <v>86</v>
      </c>
      <c r="B1580" s="100" t="str">
        <f>VLOOKUP(A1580,'CENTROS DE COSTOS'!A:D,2,0)</f>
        <v>0036-0002</v>
      </c>
      <c r="C1580" s="100" t="str">
        <f>VLOOKUP(A1580,'CENTROS DE COSTOS'!A:D,3,0)</f>
        <v>Wompi Eje Cafetero</v>
      </c>
      <c r="D1580" s="99">
        <v>17001</v>
      </c>
      <c r="E1580" s="99">
        <v>3154702</v>
      </c>
      <c r="F1580" s="99">
        <v>81144</v>
      </c>
      <c r="G1580" s="100" t="s">
        <v>33</v>
      </c>
      <c r="H1580" s="99" t="s">
        <v>126</v>
      </c>
      <c r="I1580" s="99" t="s">
        <v>86</v>
      </c>
      <c r="J1580" s="99" t="s">
        <v>6798</v>
      </c>
      <c r="K1580" s="100" t="s">
        <v>1170</v>
      </c>
      <c r="L1580" s="99" t="s">
        <v>8610</v>
      </c>
      <c r="M1580" s="101">
        <v>46009.499305555553</v>
      </c>
      <c r="N1580" s="101">
        <v>46013.392361111109</v>
      </c>
      <c r="O1580" s="100" t="s">
        <v>35</v>
      </c>
      <c r="P1580" s="100" t="s">
        <v>35</v>
      </c>
      <c r="Q1580" s="99" t="s">
        <v>1414</v>
      </c>
      <c r="R1580" s="99" t="s">
        <v>1415</v>
      </c>
      <c r="S1580" s="99" t="s">
        <v>10670</v>
      </c>
      <c r="T1580" s="99" t="s">
        <v>1172</v>
      </c>
      <c r="U1580" s="99">
        <v>8</v>
      </c>
      <c r="V1580" s="100" t="str">
        <f>VLOOKUP(D1580,TIPOLOGIA!A:F,5,0)</f>
        <v>PRINCIPAL</v>
      </c>
      <c r="W1580" s="100" t="str">
        <f>VLOOKUP(D1580,TIPOLOGIA!A:F,6,0)</f>
        <v>TERRESTRE</v>
      </c>
      <c r="X1580" s="99" t="s">
        <v>1207</v>
      </c>
      <c r="Y1580" s="99">
        <v>1</v>
      </c>
      <c r="Z1580" s="102">
        <f>IF(T1580="SOPORTE_TELEFÓNICO",'TARIFAS 2025'!$B$14,IF(V1580="PRINCIPAL",'TARIFAS 2025'!$B$11,IF(V1580="INTERMEDIA",'TARIFAS 2025'!$C$11,IF(V1580="LEJANA",'TARIFAS 2025'!$D$11))))</f>
        <v>31419</v>
      </c>
      <c r="AA1580" s="102">
        <f t="shared" si="26"/>
        <v>31419</v>
      </c>
    </row>
    <row r="1581" spans="1:27" x14ac:dyDescent="0.3">
      <c r="A1581" s="99" t="s">
        <v>97</v>
      </c>
      <c r="B1581" s="100" t="str">
        <f>VLOOKUP(A1581,'CENTROS DE COSTOS'!A:D,2,0)</f>
        <v>0036-0001</v>
      </c>
      <c r="C1581" s="100" t="str">
        <f>VLOOKUP(A1581,'CENTROS DE COSTOS'!A:D,3,0)</f>
        <v>Wompi Costa</v>
      </c>
      <c r="D1581" s="99">
        <v>20400</v>
      </c>
      <c r="E1581" s="99">
        <v>3140483</v>
      </c>
      <c r="F1581" s="99">
        <v>72470</v>
      </c>
      <c r="G1581" s="100" t="s">
        <v>33</v>
      </c>
      <c r="H1581" s="99" t="s">
        <v>536</v>
      </c>
      <c r="I1581" s="99" t="s">
        <v>552</v>
      </c>
      <c r="J1581" s="99" t="s">
        <v>6239</v>
      </c>
      <c r="K1581" s="100" t="s">
        <v>1170</v>
      </c>
      <c r="L1581" s="99" t="s">
        <v>8611</v>
      </c>
      <c r="M1581" s="101">
        <v>46006.700694444437</v>
      </c>
      <c r="N1581" s="101">
        <v>46013.410416666673</v>
      </c>
      <c r="O1581" s="100" t="s">
        <v>35</v>
      </c>
      <c r="P1581" s="100" t="s">
        <v>35</v>
      </c>
      <c r="Q1581" s="99" t="s">
        <v>1414</v>
      </c>
      <c r="R1581" s="99" t="s">
        <v>1415</v>
      </c>
      <c r="S1581" s="99" t="s">
        <v>10671</v>
      </c>
      <c r="T1581" s="99" t="s">
        <v>1416</v>
      </c>
      <c r="U1581" s="99">
        <v>24</v>
      </c>
      <c r="V1581" s="100" t="str">
        <f>VLOOKUP(D1581,TIPOLOGIA!A:F,5,0)</f>
        <v>LEJANA</v>
      </c>
      <c r="W1581" s="100" t="str">
        <f>VLOOKUP(D1581,TIPOLOGIA!A:F,6,0)</f>
        <v>TERRESTRE</v>
      </c>
      <c r="X1581" s="99" t="s">
        <v>1447</v>
      </c>
      <c r="Y1581" s="99">
        <v>1</v>
      </c>
      <c r="Z1581" s="102">
        <f>IF(T1581="SOPORTE_TELEFÓNICO",'TARIFAS 2025'!$B$14,IF(V1581="PRINCIPAL",'TARIFAS 2025'!$B$11,IF(V1581="INTERMEDIA",'TARIFAS 2025'!$C$11,IF(V1581="LEJANA",'TARIFAS 2025'!$D$11))))</f>
        <v>40250</v>
      </c>
      <c r="AA1581" s="102">
        <f t="shared" si="26"/>
        <v>40250</v>
      </c>
    </row>
    <row r="1582" spans="1:27" x14ac:dyDescent="0.3">
      <c r="A1582" s="99" t="s">
        <v>86</v>
      </c>
      <c r="B1582" s="100" t="str">
        <f>VLOOKUP(A1582,'CENTROS DE COSTOS'!A:D,2,0)</f>
        <v>0036-0002</v>
      </c>
      <c r="C1582" s="100" t="str">
        <f>VLOOKUP(A1582,'CENTROS DE COSTOS'!A:D,3,0)</f>
        <v>Wompi Eje Cafetero</v>
      </c>
      <c r="D1582" s="99">
        <v>17001</v>
      </c>
      <c r="E1582" s="99">
        <v>3162228</v>
      </c>
      <c r="F1582" s="99">
        <v>45650</v>
      </c>
      <c r="G1582" s="100" t="s">
        <v>33</v>
      </c>
      <c r="H1582" s="99" t="s">
        <v>126</v>
      </c>
      <c r="I1582" s="99" t="s">
        <v>86</v>
      </c>
      <c r="J1582" s="99" t="s">
        <v>5898</v>
      </c>
      <c r="K1582" s="100" t="s">
        <v>1170</v>
      </c>
      <c r="L1582" s="99" t="s">
        <v>8612</v>
      </c>
      <c r="M1582" s="101">
        <v>46013.333333333343</v>
      </c>
      <c r="N1582" s="101">
        <v>46013.42291666667</v>
      </c>
      <c r="O1582" s="100" t="s">
        <v>35</v>
      </c>
      <c r="P1582" s="100" t="s">
        <v>35</v>
      </c>
      <c r="Q1582" s="99" t="s">
        <v>1414</v>
      </c>
      <c r="R1582" s="99" t="s">
        <v>1415</v>
      </c>
      <c r="S1582" s="99" t="s">
        <v>10672</v>
      </c>
      <c r="T1582" s="99" t="s">
        <v>1172</v>
      </c>
      <c r="U1582" s="99">
        <v>64</v>
      </c>
      <c r="V1582" s="100" t="str">
        <f>VLOOKUP(D1582,TIPOLOGIA!A:F,5,0)</f>
        <v>PRINCIPAL</v>
      </c>
      <c r="W1582" s="100" t="str">
        <f>VLOOKUP(D1582,TIPOLOGIA!A:F,6,0)</f>
        <v>TERRESTRE</v>
      </c>
      <c r="X1582" s="99" t="s">
        <v>1207</v>
      </c>
      <c r="Y1582" s="99">
        <v>1</v>
      </c>
      <c r="Z1582" s="102">
        <f>IF(T1582="SOPORTE_TELEFÓNICO",'TARIFAS 2025'!$B$14,IF(V1582="PRINCIPAL",'TARIFAS 2025'!$B$11,IF(V1582="INTERMEDIA",'TARIFAS 2025'!$C$11,IF(V1582="LEJANA",'TARIFAS 2025'!$D$11))))</f>
        <v>31419</v>
      </c>
      <c r="AA1582" s="102">
        <f t="shared" si="26"/>
        <v>31419</v>
      </c>
    </row>
    <row r="1583" spans="1:27" x14ac:dyDescent="0.3">
      <c r="A1583" s="99" t="s">
        <v>77</v>
      </c>
      <c r="B1583" s="100" t="str">
        <f>VLOOKUP(A1583,'CENTROS DE COSTOS'!A:D,2,0)</f>
        <v>0036-0003</v>
      </c>
      <c r="C1583" s="100" t="str">
        <f>VLOOKUP(A1583,'CENTROS DE COSTOS'!A:D,3,0)</f>
        <v>Wompi Suroccidente</v>
      </c>
      <c r="D1583" s="99">
        <v>76001</v>
      </c>
      <c r="E1583" s="99">
        <v>3162124</v>
      </c>
      <c r="F1583" s="99">
        <v>36121</v>
      </c>
      <c r="G1583" s="100" t="s">
        <v>33</v>
      </c>
      <c r="H1583" s="99" t="s">
        <v>1101</v>
      </c>
      <c r="I1583" s="99" t="s">
        <v>77</v>
      </c>
      <c r="J1583" s="99" t="s">
        <v>6799</v>
      </c>
      <c r="K1583" s="100" t="s">
        <v>1170</v>
      </c>
      <c r="L1583" s="99" t="s">
        <v>8613</v>
      </c>
      <c r="M1583" s="101">
        <v>46013.333333333343</v>
      </c>
      <c r="N1583" s="101">
        <v>46013.424305555563</v>
      </c>
      <c r="O1583" s="100" t="s">
        <v>35</v>
      </c>
      <c r="P1583" s="100" t="s">
        <v>35</v>
      </c>
      <c r="Q1583" s="99" t="s">
        <v>1414</v>
      </c>
      <c r="R1583" s="99" t="s">
        <v>1415</v>
      </c>
      <c r="S1583" s="99" t="s">
        <v>10673</v>
      </c>
      <c r="T1583" s="99" t="s">
        <v>1172</v>
      </c>
      <c r="U1583" s="99">
        <v>64</v>
      </c>
      <c r="V1583" s="100" t="str">
        <f>VLOOKUP(D1583,TIPOLOGIA!A:F,5,0)</f>
        <v>PRINCIPAL</v>
      </c>
      <c r="W1583" s="100" t="str">
        <f>VLOOKUP(D1583,TIPOLOGIA!A:F,6,0)</f>
        <v>TERRESTRE</v>
      </c>
      <c r="X1583" s="99" t="s">
        <v>1260</v>
      </c>
      <c r="Y1583" s="99">
        <v>1</v>
      </c>
      <c r="Z1583" s="102">
        <f>IF(T1583="SOPORTE_TELEFÓNICO",'TARIFAS 2025'!$B$14,IF(V1583="PRINCIPAL",'TARIFAS 2025'!$B$11,IF(V1583="INTERMEDIA",'TARIFAS 2025'!$C$11,IF(V1583="LEJANA",'TARIFAS 2025'!$D$11))))</f>
        <v>31419</v>
      </c>
      <c r="AA1583" s="102">
        <f t="shared" si="26"/>
        <v>31419</v>
      </c>
    </row>
    <row r="1584" spans="1:27" x14ac:dyDescent="0.3">
      <c r="A1584" s="99" t="s">
        <v>88</v>
      </c>
      <c r="B1584" s="100" t="str">
        <f>VLOOKUP(A1584,'CENTROS DE COSTOS'!A:D,2,0)</f>
        <v>0036-0005</v>
      </c>
      <c r="C1584" s="100" t="str">
        <f>VLOOKUP(A1584,'CENTROS DE COSTOS'!A:D,3,0)</f>
        <v>Wompi Noroccidente</v>
      </c>
      <c r="D1584" s="99">
        <v>5001</v>
      </c>
      <c r="E1584" s="99">
        <v>3158212</v>
      </c>
      <c r="F1584" s="99">
        <v>63344</v>
      </c>
      <c r="G1584" s="100" t="s">
        <v>33</v>
      </c>
      <c r="H1584" s="99" t="s">
        <v>120</v>
      </c>
      <c r="I1584" s="99" t="s">
        <v>88</v>
      </c>
      <c r="J1584" s="99" t="s">
        <v>6800</v>
      </c>
      <c r="K1584" s="100" t="s">
        <v>1170</v>
      </c>
      <c r="L1584" s="99" t="s">
        <v>8614</v>
      </c>
      <c r="M1584" s="101">
        <v>46010.396527777782</v>
      </c>
      <c r="N1584" s="101">
        <v>46013.429166666669</v>
      </c>
      <c r="O1584" s="100" t="s">
        <v>35</v>
      </c>
      <c r="P1584" s="100" t="s">
        <v>35</v>
      </c>
      <c r="Q1584" s="99" t="s">
        <v>1414</v>
      </c>
      <c r="R1584" s="99" t="s">
        <v>1415</v>
      </c>
      <c r="S1584" s="99" t="s">
        <v>10674</v>
      </c>
      <c r="T1584" s="99" t="s">
        <v>1172</v>
      </c>
      <c r="U1584" s="99">
        <v>32</v>
      </c>
      <c r="V1584" s="100" t="str">
        <f>VLOOKUP(D1584,TIPOLOGIA!A:F,5,0)</f>
        <v>PRINCIPAL</v>
      </c>
      <c r="W1584" s="100" t="str">
        <f>VLOOKUP(D1584,TIPOLOGIA!A:F,6,0)</f>
        <v>TERRESTRE</v>
      </c>
      <c r="X1584" s="99" t="s">
        <v>1222</v>
      </c>
      <c r="Y1584" s="99">
        <v>1</v>
      </c>
      <c r="Z1584" s="102">
        <f>IF(T1584="SOPORTE_TELEFÓNICO",'TARIFAS 2025'!$B$14,IF(V1584="PRINCIPAL",'TARIFAS 2025'!$B$11,IF(V1584="INTERMEDIA",'TARIFAS 2025'!$C$11,IF(V1584="LEJANA",'TARIFAS 2025'!$D$11))))</f>
        <v>31419</v>
      </c>
      <c r="AA1584" s="102">
        <f t="shared" si="26"/>
        <v>31419</v>
      </c>
    </row>
    <row r="1585" spans="1:27" x14ac:dyDescent="0.3">
      <c r="A1585" s="99" t="s">
        <v>86</v>
      </c>
      <c r="B1585" s="100" t="str">
        <f>VLOOKUP(A1585,'CENTROS DE COSTOS'!A:D,2,0)</f>
        <v>0036-0002</v>
      </c>
      <c r="C1585" s="100" t="str">
        <f>VLOOKUP(A1585,'CENTROS DE COSTOS'!A:D,3,0)</f>
        <v>Wompi Eje Cafetero</v>
      </c>
      <c r="D1585" s="99">
        <v>17001</v>
      </c>
      <c r="E1585" s="99">
        <v>3151207</v>
      </c>
      <c r="F1585" s="99">
        <v>50016</v>
      </c>
      <c r="G1585" s="100" t="s">
        <v>33</v>
      </c>
      <c r="H1585" s="99" t="s">
        <v>126</v>
      </c>
      <c r="I1585" s="99" t="s">
        <v>86</v>
      </c>
      <c r="J1585" s="99" t="s">
        <v>3523</v>
      </c>
      <c r="K1585" s="100" t="s">
        <v>1170</v>
      </c>
      <c r="L1585" s="99" t="s">
        <v>8615</v>
      </c>
      <c r="M1585" s="101">
        <v>46008.682638888888</v>
      </c>
      <c r="N1585" s="101">
        <v>46013.431250000001</v>
      </c>
      <c r="O1585" s="100" t="s">
        <v>35</v>
      </c>
      <c r="P1585" s="100" t="s">
        <v>35</v>
      </c>
      <c r="Q1585" s="99" t="s">
        <v>1414</v>
      </c>
      <c r="R1585" s="99" t="s">
        <v>1415</v>
      </c>
      <c r="S1585" s="99" t="s">
        <v>10675</v>
      </c>
      <c r="T1585" s="99" t="s">
        <v>1172</v>
      </c>
      <c r="U1585" s="99">
        <v>56</v>
      </c>
      <c r="V1585" s="100" t="str">
        <f>VLOOKUP(D1585,TIPOLOGIA!A:F,5,0)</f>
        <v>PRINCIPAL</v>
      </c>
      <c r="W1585" s="100" t="str">
        <f>VLOOKUP(D1585,TIPOLOGIA!A:F,6,0)</f>
        <v>TERRESTRE</v>
      </c>
      <c r="X1585" s="99" t="s">
        <v>1207</v>
      </c>
      <c r="Y1585" s="99">
        <v>1</v>
      </c>
      <c r="Z1585" s="102">
        <f>IF(T1585="SOPORTE_TELEFÓNICO",'TARIFAS 2025'!$B$14,IF(V1585="PRINCIPAL",'TARIFAS 2025'!$B$11,IF(V1585="INTERMEDIA",'TARIFAS 2025'!$C$11,IF(V1585="LEJANA",'TARIFAS 2025'!$D$11))))</f>
        <v>31419</v>
      </c>
      <c r="AA1585" s="102">
        <f t="shared" si="26"/>
        <v>31419</v>
      </c>
    </row>
    <row r="1586" spans="1:27" x14ac:dyDescent="0.3">
      <c r="A1586" s="99" t="s">
        <v>77</v>
      </c>
      <c r="B1586" s="100" t="str">
        <f>VLOOKUP(A1586,'CENTROS DE COSTOS'!A:D,2,0)</f>
        <v>0036-0003</v>
      </c>
      <c r="C1586" s="100" t="str">
        <f>VLOOKUP(A1586,'CENTROS DE COSTOS'!A:D,3,0)</f>
        <v>Wompi Suroccidente</v>
      </c>
      <c r="D1586" s="99">
        <v>76001</v>
      </c>
      <c r="E1586" s="99">
        <v>3162215</v>
      </c>
      <c r="F1586" s="99">
        <v>33040</v>
      </c>
      <c r="G1586" s="100" t="s">
        <v>33</v>
      </c>
      <c r="H1586" s="99" t="s">
        <v>1101</v>
      </c>
      <c r="I1586" s="99" t="s">
        <v>77</v>
      </c>
      <c r="J1586" s="99" t="s">
        <v>2203</v>
      </c>
      <c r="K1586" s="100" t="s">
        <v>1170</v>
      </c>
      <c r="L1586" s="99" t="s">
        <v>8616</v>
      </c>
      <c r="M1586" s="101">
        <v>46013.333333333343</v>
      </c>
      <c r="N1586" s="101">
        <v>46013.4375</v>
      </c>
      <c r="O1586" s="100" t="s">
        <v>35</v>
      </c>
      <c r="P1586" s="100" t="s">
        <v>35</v>
      </c>
      <c r="Q1586" s="99" t="s">
        <v>1414</v>
      </c>
      <c r="R1586" s="99" t="s">
        <v>1415</v>
      </c>
      <c r="S1586" s="99" t="s">
        <v>10676</v>
      </c>
      <c r="T1586" s="99" t="s">
        <v>1172</v>
      </c>
      <c r="U1586" s="99">
        <v>64</v>
      </c>
      <c r="V1586" s="100" t="str">
        <f>VLOOKUP(D1586,TIPOLOGIA!A:F,5,0)</f>
        <v>PRINCIPAL</v>
      </c>
      <c r="W1586" s="100" t="str">
        <f>VLOOKUP(D1586,TIPOLOGIA!A:F,6,0)</f>
        <v>TERRESTRE</v>
      </c>
      <c r="X1586" s="99" t="s">
        <v>1260</v>
      </c>
      <c r="Y1586" s="99">
        <v>1</v>
      </c>
      <c r="Z1586" s="102">
        <f>IF(T1586="SOPORTE_TELEFÓNICO",'TARIFAS 2025'!$B$14,IF(V1586="PRINCIPAL",'TARIFAS 2025'!$B$11,IF(V1586="INTERMEDIA",'TARIFAS 2025'!$C$11,IF(V1586="LEJANA",'TARIFAS 2025'!$D$11))))</f>
        <v>31419</v>
      </c>
      <c r="AA1586" s="102">
        <f t="shared" si="26"/>
        <v>31419</v>
      </c>
    </row>
    <row r="1587" spans="1:27" x14ac:dyDescent="0.3">
      <c r="A1587" s="99" t="s">
        <v>71</v>
      </c>
      <c r="B1587" s="100" t="str">
        <f>VLOOKUP(A1587,'CENTROS DE COSTOS'!A:D,2,0)</f>
        <v>0036-0004</v>
      </c>
      <c r="C1587" s="100" t="str">
        <f>VLOOKUP(A1587,'CENTROS DE COSTOS'!A:D,3,0)</f>
        <v>Wompi Centro</v>
      </c>
      <c r="D1587" s="99">
        <v>25473</v>
      </c>
      <c r="E1587" s="99">
        <v>3156151</v>
      </c>
      <c r="F1587" s="99">
        <v>71668</v>
      </c>
      <c r="G1587" s="100" t="s">
        <v>33</v>
      </c>
      <c r="H1587" s="99" t="s">
        <v>618</v>
      </c>
      <c r="I1587" s="99" t="s">
        <v>620</v>
      </c>
      <c r="J1587" s="99" t="s">
        <v>6801</v>
      </c>
      <c r="K1587" s="100" t="s">
        <v>1170</v>
      </c>
      <c r="L1587" s="99" t="s">
        <v>8617</v>
      </c>
      <c r="M1587" s="101">
        <v>46009.67291666667</v>
      </c>
      <c r="N1587" s="101">
        <v>46013.438888888893</v>
      </c>
      <c r="O1587" s="100" t="s">
        <v>35</v>
      </c>
      <c r="P1587" s="100" t="s">
        <v>35</v>
      </c>
      <c r="Q1587" s="99" t="s">
        <v>1414</v>
      </c>
      <c r="R1587" s="99" t="s">
        <v>1415</v>
      </c>
      <c r="S1587" s="99" t="s">
        <v>10677</v>
      </c>
      <c r="T1587" s="99" t="s">
        <v>1172</v>
      </c>
      <c r="U1587" s="99">
        <v>24</v>
      </c>
      <c r="V1587" s="100" t="str">
        <f>VLOOKUP(D1587,TIPOLOGIA!A:F,5,0)</f>
        <v>PRINCIPAL</v>
      </c>
      <c r="W1587" s="100" t="str">
        <f>VLOOKUP(D1587,TIPOLOGIA!A:F,6,0)</f>
        <v>TERRESTRE</v>
      </c>
      <c r="X1587" s="99" t="s">
        <v>1225</v>
      </c>
      <c r="Y1587" s="99">
        <v>1</v>
      </c>
      <c r="Z1587" s="102">
        <f>IF(T1587="SOPORTE_TELEFÓNICO",'TARIFAS 2025'!$B$14,IF(V1587="PRINCIPAL",'TARIFAS 2025'!$B$11,IF(V1587="INTERMEDIA",'TARIFAS 2025'!$C$11,IF(V1587="LEJANA",'TARIFAS 2025'!$D$11))))</f>
        <v>31419</v>
      </c>
      <c r="AA1587" s="102">
        <f t="shared" si="26"/>
        <v>31419</v>
      </c>
    </row>
    <row r="1588" spans="1:27" x14ac:dyDescent="0.3">
      <c r="A1588" s="99" t="s">
        <v>86</v>
      </c>
      <c r="B1588" s="100" t="str">
        <f>VLOOKUP(A1588,'CENTROS DE COSTOS'!A:D,2,0)</f>
        <v>0036-0002</v>
      </c>
      <c r="C1588" s="100" t="str">
        <f>VLOOKUP(A1588,'CENTROS DE COSTOS'!A:D,3,0)</f>
        <v>Wompi Eje Cafetero</v>
      </c>
      <c r="D1588" s="99">
        <v>17873</v>
      </c>
      <c r="E1588" s="99">
        <v>3159319</v>
      </c>
      <c r="F1588" s="99">
        <v>32319</v>
      </c>
      <c r="G1588" s="100" t="s">
        <v>33</v>
      </c>
      <c r="H1588" s="99" t="s">
        <v>126</v>
      </c>
      <c r="I1588" s="99" t="s">
        <v>463</v>
      </c>
      <c r="J1588" s="99" t="s">
        <v>3640</v>
      </c>
      <c r="K1588" s="100" t="s">
        <v>1170</v>
      </c>
      <c r="L1588" s="99" t="s">
        <v>8618</v>
      </c>
      <c r="M1588" s="101">
        <v>46010.479166666657</v>
      </c>
      <c r="N1588" s="101">
        <v>46013.44027777778</v>
      </c>
      <c r="O1588" s="100" t="s">
        <v>35</v>
      </c>
      <c r="P1588" s="100" t="s">
        <v>35</v>
      </c>
      <c r="Q1588" s="99" t="s">
        <v>1414</v>
      </c>
      <c r="R1588" s="99" t="s">
        <v>1415</v>
      </c>
      <c r="S1588" s="99" t="s">
        <v>10678</v>
      </c>
      <c r="T1588" s="99" t="s">
        <v>1172</v>
      </c>
      <c r="U1588" s="99">
        <v>64</v>
      </c>
      <c r="V1588" s="100" t="str">
        <f>VLOOKUP(D1588,TIPOLOGIA!A:F,5,0)</f>
        <v>PRINCIPAL</v>
      </c>
      <c r="W1588" s="100" t="str">
        <f>VLOOKUP(D1588,TIPOLOGIA!A:F,6,0)</f>
        <v>TERRESTRE</v>
      </c>
      <c r="X1588" s="99" t="s">
        <v>1207</v>
      </c>
      <c r="Y1588" s="99">
        <v>1</v>
      </c>
      <c r="Z1588" s="102">
        <f>IF(T1588="SOPORTE_TELEFÓNICO",'TARIFAS 2025'!$B$14,IF(V1588="PRINCIPAL",'TARIFAS 2025'!$B$11,IF(V1588="INTERMEDIA",'TARIFAS 2025'!$C$11,IF(V1588="LEJANA",'TARIFAS 2025'!$D$11))))</f>
        <v>31419</v>
      </c>
      <c r="AA1588" s="102">
        <f t="shared" si="26"/>
        <v>31419</v>
      </c>
    </row>
    <row r="1589" spans="1:27" x14ac:dyDescent="0.3">
      <c r="A1589" s="99" t="s">
        <v>80</v>
      </c>
      <c r="B1589" s="100" t="str">
        <f>VLOOKUP(A1589,'CENTROS DE COSTOS'!A:D,2,0)</f>
        <v>0036-0001</v>
      </c>
      <c r="C1589" s="100" t="str">
        <f>VLOOKUP(A1589,'CENTROS DE COSTOS'!A:D,3,0)</f>
        <v>Wompi Costa</v>
      </c>
      <c r="D1589" s="99">
        <v>13001</v>
      </c>
      <c r="E1589" s="99">
        <v>3160963</v>
      </c>
      <c r="F1589" s="99">
        <v>18383</v>
      </c>
      <c r="G1589" s="100" t="s">
        <v>33</v>
      </c>
      <c r="H1589" s="99" t="s">
        <v>275</v>
      </c>
      <c r="I1589" s="99" t="s">
        <v>80</v>
      </c>
      <c r="J1589" s="99" t="s">
        <v>2093</v>
      </c>
      <c r="K1589" s="100" t="s">
        <v>1170</v>
      </c>
      <c r="L1589" s="99" t="s">
        <v>8619</v>
      </c>
      <c r="M1589" s="101">
        <v>46010.6875</v>
      </c>
      <c r="N1589" s="101">
        <v>46013.447916666657</v>
      </c>
      <c r="O1589" s="100" t="s">
        <v>35</v>
      </c>
      <c r="P1589" s="100" t="s">
        <v>35</v>
      </c>
      <c r="Q1589" s="99" t="s">
        <v>1414</v>
      </c>
      <c r="R1589" s="99" t="s">
        <v>1415</v>
      </c>
      <c r="S1589" s="99" t="s">
        <v>10679</v>
      </c>
      <c r="T1589" s="99" t="s">
        <v>1172</v>
      </c>
      <c r="U1589" s="99">
        <v>40</v>
      </c>
      <c r="V1589" s="100" t="str">
        <f>VLOOKUP(D1589,TIPOLOGIA!A:F,5,0)</f>
        <v>PRINCIPAL</v>
      </c>
      <c r="W1589" s="100" t="str">
        <f>VLOOKUP(D1589,TIPOLOGIA!A:F,6,0)</f>
        <v>TERRESTRE</v>
      </c>
      <c r="X1589" s="99" t="s">
        <v>1855</v>
      </c>
      <c r="Y1589" s="99">
        <v>1</v>
      </c>
      <c r="Z1589" s="102">
        <f>IF(T1589="SOPORTE_TELEFÓNICO",'TARIFAS 2025'!$B$14,IF(V1589="PRINCIPAL",'TARIFAS 2025'!$B$11,IF(V1589="INTERMEDIA",'TARIFAS 2025'!$C$11,IF(V1589="LEJANA",'TARIFAS 2025'!$D$11))))</f>
        <v>31419</v>
      </c>
      <c r="AA1589" s="102">
        <f t="shared" si="26"/>
        <v>31419</v>
      </c>
    </row>
    <row r="1590" spans="1:27" x14ac:dyDescent="0.3">
      <c r="A1590" s="99" t="s">
        <v>98</v>
      </c>
      <c r="B1590" s="100" t="str">
        <f>VLOOKUP(A1590,'CENTROS DE COSTOS'!A:D,2,0)</f>
        <v>0036-0006</v>
      </c>
      <c r="C1590" s="100" t="str">
        <f>VLOOKUP(A1590,'CENTROS DE COSTOS'!A:D,3,0)</f>
        <v>Wompi Oriente</v>
      </c>
      <c r="D1590" s="99">
        <v>50001</v>
      </c>
      <c r="E1590" s="99">
        <v>3162123</v>
      </c>
      <c r="F1590" s="99">
        <v>26578</v>
      </c>
      <c r="G1590" s="100" t="s">
        <v>33</v>
      </c>
      <c r="H1590" s="99" t="s">
        <v>814</v>
      </c>
      <c r="I1590" s="99" t="s">
        <v>98</v>
      </c>
      <c r="J1590" s="99" t="s">
        <v>1468</v>
      </c>
      <c r="K1590" s="100" t="s">
        <v>1170</v>
      </c>
      <c r="L1590" s="99" t="s">
        <v>8620</v>
      </c>
      <c r="M1590" s="101">
        <v>46013.333333333343</v>
      </c>
      <c r="N1590" s="101">
        <v>46013.45</v>
      </c>
      <c r="O1590" s="100" t="s">
        <v>35</v>
      </c>
      <c r="P1590" s="100" t="s">
        <v>35</v>
      </c>
      <c r="Q1590" s="99" t="s">
        <v>1414</v>
      </c>
      <c r="R1590" s="99" t="s">
        <v>1415</v>
      </c>
      <c r="S1590" s="99" t="s">
        <v>10680</v>
      </c>
      <c r="T1590" s="99" t="s">
        <v>1172</v>
      </c>
      <c r="U1590" s="99">
        <v>64</v>
      </c>
      <c r="V1590" s="100" t="str">
        <f>VLOOKUP(D1590,TIPOLOGIA!A:F,5,0)</f>
        <v>PRINCIPAL</v>
      </c>
      <c r="W1590" s="100" t="str">
        <f>VLOOKUP(D1590,TIPOLOGIA!A:F,6,0)</f>
        <v>TERRESTRE</v>
      </c>
      <c r="X1590" s="99" t="s">
        <v>1461</v>
      </c>
      <c r="Y1590" s="99">
        <v>1</v>
      </c>
      <c r="Z1590" s="102">
        <f>IF(T1590="SOPORTE_TELEFÓNICO",'TARIFAS 2025'!$B$14,IF(V1590="PRINCIPAL",'TARIFAS 2025'!$B$11,IF(V1590="INTERMEDIA",'TARIFAS 2025'!$C$11,IF(V1590="LEJANA",'TARIFAS 2025'!$D$11))))</f>
        <v>31419</v>
      </c>
      <c r="AA1590" s="102">
        <f t="shared" si="26"/>
        <v>31419</v>
      </c>
    </row>
    <row r="1591" spans="1:27" x14ac:dyDescent="0.3">
      <c r="A1591" s="99" t="s">
        <v>77</v>
      </c>
      <c r="B1591" s="100" t="str">
        <f>VLOOKUP(A1591,'CENTROS DE COSTOS'!A:D,2,0)</f>
        <v>0036-0003</v>
      </c>
      <c r="C1591" s="100" t="str">
        <f>VLOOKUP(A1591,'CENTROS DE COSTOS'!A:D,3,0)</f>
        <v>Wompi Suroccidente</v>
      </c>
      <c r="D1591" s="99">
        <v>76001</v>
      </c>
      <c r="E1591" s="99">
        <v>3159276</v>
      </c>
      <c r="F1591" s="99">
        <v>76714</v>
      </c>
      <c r="G1591" s="100" t="s">
        <v>33</v>
      </c>
      <c r="H1591" s="99" t="s">
        <v>1101</v>
      </c>
      <c r="I1591" s="99" t="s">
        <v>77</v>
      </c>
      <c r="J1591" s="99" t="s">
        <v>1767</v>
      </c>
      <c r="K1591" s="100" t="s">
        <v>1170</v>
      </c>
      <c r="L1591" s="99" t="s">
        <v>8621</v>
      </c>
      <c r="M1591" s="101">
        <v>46010.477777777778</v>
      </c>
      <c r="N1591" s="101">
        <v>46013.45208333333</v>
      </c>
      <c r="O1591" s="100" t="s">
        <v>35</v>
      </c>
      <c r="P1591" s="100" t="s">
        <v>35</v>
      </c>
      <c r="Q1591" s="99" t="s">
        <v>1414</v>
      </c>
      <c r="R1591" s="99" t="s">
        <v>1415</v>
      </c>
      <c r="S1591" s="99" t="s">
        <v>10681</v>
      </c>
      <c r="T1591" s="99" t="s">
        <v>1172</v>
      </c>
      <c r="U1591" s="99">
        <v>24</v>
      </c>
      <c r="V1591" s="100" t="str">
        <f>VLOOKUP(D1591,TIPOLOGIA!A:F,5,0)</f>
        <v>PRINCIPAL</v>
      </c>
      <c r="W1591" s="100" t="str">
        <f>VLOOKUP(D1591,TIPOLOGIA!A:F,6,0)</f>
        <v>TERRESTRE</v>
      </c>
      <c r="X1591" s="99" t="s">
        <v>1260</v>
      </c>
      <c r="Y1591" s="99">
        <v>1</v>
      </c>
      <c r="Z1591" s="102">
        <f>IF(T1591="SOPORTE_TELEFÓNICO",'TARIFAS 2025'!$B$14,IF(V1591="PRINCIPAL",'TARIFAS 2025'!$B$11,IF(V1591="INTERMEDIA",'TARIFAS 2025'!$C$11,IF(V1591="LEJANA",'TARIFAS 2025'!$D$11))))</f>
        <v>31419</v>
      </c>
      <c r="AA1591" s="102">
        <f t="shared" si="26"/>
        <v>31419</v>
      </c>
    </row>
    <row r="1592" spans="1:27" x14ac:dyDescent="0.3">
      <c r="A1592" s="99" t="s">
        <v>74</v>
      </c>
      <c r="B1592" s="100" t="str">
        <f>VLOOKUP(A1592,'CENTROS DE COSTOS'!A:D,2,0)</f>
        <v>0036-0007</v>
      </c>
      <c r="C1592" s="100" t="str">
        <f>VLOOKUP(A1592,'CENTROS DE COSTOS'!A:D,3,0)</f>
        <v>Wompi Santander</v>
      </c>
      <c r="D1592" s="99">
        <v>68001</v>
      </c>
      <c r="E1592" s="99">
        <v>3162213</v>
      </c>
      <c r="F1592" s="99">
        <v>33507</v>
      </c>
      <c r="G1592" s="100" t="s">
        <v>33</v>
      </c>
      <c r="H1592" s="99" t="s">
        <v>963</v>
      </c>
      <c r="I1592" s="99" t="s">
        <v>74</v>
      </c>
      <c r="J1592" s="99" t="s">
        <v>6802</v>
      </c>
      <c r="K1592" s="100" t="s">
        <v>1170</v>
      </c>
      <c r="L1592" s="99" t="s">
        <v>8622</v>
      </c>
      <c r="M1592" s="101">
        <v>46013.333333333343</v>
      </c>
      <c r="N1592" s="101">
        <v>46013.459027777782</v>
      </c>
      <c r="O1592" s="100" t="s">
        <v>35</v>
      </c>
      <c r="P1592" s="100" t="s">
        <v>35</v>
      </c>
      <c r="Q1592" s="99" t="s">
        <v>1414</v>
      </c>
      <c r="R1592" s="99" t="s">
        <v>1415</v>
      </c>
      <c r="S1592" s="99" t="s">
        <v>10682</v>
      </c>
      <c r="T1592" s="99" t="s">
        <v>1172</v>
      </c>
      <c r="U1592" s="99">
        <v>24</v>
      </c>
      <c r="V1592" s="100" t="str">
        <f>VLOOKUP(D1592,TIPOLOGIA!A:F,5,0)</f>
        <v>PRINCIPAL</v>
      </c>
      <c r="W1592" s="100" t="str">
        <f>VLOOKUP(D1592,TIPOLOGIA!A:F,6,0)</f>
        <v>TERRESTRE</v>
      </c>
      <c r="X1592" s="99" t="s">
        <v>1192</v>
      </c>
      <c r="Y1592" s="99">
        <v>1</v>
      </c>
      <c r="Z1592" s="102">
        <f>IF(T1592="SOPORTE_TELEFÓNICO",'TARIFAS 2025'!$B$14,IF(V1592="PRINCIPAL",'TARIFAS 2025'!$B$11,IF(V1592="INTERMEDIA",'TARIFAS 2025'!$C$11,IF(V1592="LEJANA",'TARIFAS 2025'!$D$11))))</f>
        <v>31419</v>
      </c>
      <c r="AA1592" s="102">
        <f t="shared" si="26"/>
        <v>31419</v>
      </c>
    </row>
    <row r="1593" spans="1:27" x14ac:dyDescent="0.3">
      <c r="A1593" s="99" t="s">
        <v>80</v>
      </c>
      <c r="B1593" s="100" t="str">
        <f>VLOOKUP(A1593,'CENTROS DE COSTOS'!A:D,2,0)</f>
        <v>0036-0001</v>
      </c>
      <c r="C1593" s="100" t="str">
        <f>VLOOKUP(A1593,'CENTROS DE COSTOS'!A:D,3,0)</f>
        <v>Wompi Costa</v>
      </c>
      <c r="D1593" s="99">
        <v>13001</v>
      </c>
      <c r="E1593" s="99">
        <v>3162248</v>
      </c>
      <c r="F1593" s="99">
        <v>78867</v>
      </c>
      <c r="G1593" s="100" t="s">
        <v>33</v>
      </c>
      <c r="H1593" s="99" t="s">
        <v>275</v>
      </c>
      <c r="I1593" s="99" t="s">
        <v>80</v>
      </c>
      <c r="J1593" s="99" t="s">
        <v>2168</v>
      </c>
      <c r="K1593" s="100" t="s">
        <v>1170</v>
      </c>
      <c r="L1593" s="99" t="s">
        <v>8623</v>
      </c>
      <c r="M1593" s="101">
        <v>46013.333333333343</v>
      </c>
      <c r="N1593" s="101">
        <v>46013.460416666669</v>
      </c>
      <c r="O1593" s="100" t="s">
        <v>35</v>
      </c>
      <c r="P1593" s="100" t="s">
        <v>35</v>
      </c>
      <c r="Q1593" s="99" t="s">
        <v>1414</v>
      </c>
      <c r="R1593" s="99" t="s">
        <v>1415</v>
      </c>
      <c r="S1593" s="99" t="s">
        <v>10683</v>
      </c>
      <c r="T1593" s="99" t="s">
        <v>1172</v>
      </c>
      <c r="U1593" s="99">
        <v>16</v>
      </c>
      <c r="V1593" s="100" t="str">
        <f>VLOOKUP(D1593,TIPOLOGIA!A:F,5,0)</f>
        <v>PRINCIPAL</v>
      </c>
      <c r="W1593" s="100" t="str">
        <f>VLOOKUP(D1593,TIPOLOGIA!A:F,6,0)</f>
        <v>TERRESTRE</v>
      </c>
      <c r="X1593" s="99" t="s">
        <v>1855</v>
      </c>
      <c r="Y1593" s="99">
        <v>1</v>
      </c>
      <c r="Z1593" s="102">
        <f>IF(T1593="SOPORTE_TELEFÓNICO",'TARIFAS 2025'!$B$14,IF(V1593="PRINCIPAL",'TARIFAS 2025'!$B$11,IF(V1593="INTERMEDIA",'TARIFAS 2025'!$C$11,IF(V1593="LEJANA",'TARIFAS 2025'!$D$11))))</f>
        <v>31419</v>
      </c>
      <c r="AA1593" s="102">
        <f t="shared" si="26"/>
        <v>31419</v>
      </c>
    </row>
    <row r="1594" spans="1:27" x14ac:dyDescent="0.3">
      <c r="A1594" s="99" t="s">
        <v>99</v>
      </c>
      <c r="B1594" s="100" t="str">
        <f>VLOOKUP(A1594,'CENTROS DE COSTOS'!A:D,2,0)</f>
        <v>0036-0006</v>
      </c>
      <c r="C1594" s="100" t="str">
        <f>VLOOKUP(A1594,'CENTROS DE COSTOS'!A:D,3,0)</f>
        <v>Wompi Oriente</v>
      </c>
      <c r="D1594" s="99">
        <v>85001</v>
      </c>
      <c r="E1594" s="99">
        <v>3159258</v>
      </c>
      <c r="F1594" s="99">
        <v>40670</v>
      </c>
      <c r="G1594" s="100" t="s">
        <v>33</v>
      </c>
      <c r="H1594" s="99" t="s">
        <v>481</v>
      </c>
      <c r="I1594" s="99" t="s">
        <v>99</v>
      </c>
      <c r="J1594" s="99" t="s">
        <v>6803</v>
      </c>
      <c r="K1594" s="100" t="s">
        <v>1170</v>
      </c>
      <c r="L1594" s="99" t="s">
        <v>8624</v>
      </c>
      <c r="M1594" s="101">
        <v>46010.470138888893</v>
      </c>
      <c r="N1594" s="101">
        <v>46013.461111111108</v>
      </c>
      <c r="O1594" s="100" t="s">
        <v>35</v>
      </c>
      <c r="P1594" s="100" t="s">
        <v>35</v>
      </c>
      <c r="Q1594" s="99" t="s">
        <v>1414</v>
      </c>
      <c r="R1594" s="99" t="s">
        <v>1415</v>
      </c>
      <c r="S1594" s="99" t="s">
        <v>10684</v>
      </c>
      <c r="T1594" s="99" t="s">
        <v>1172</v>
      </c>
      <c r="U1594" s="99">
        <v>16</v>
      </c>
      <c r="V1594" s="100" t="str">
        <f>VLOOKUP(D1594,TIPOLOGIA!A:F,5,0)</f>
        <v>PRINCIPAL</v>
      </c>
      <c r="W1594" s="100" t="str">
        <f>VLOOKUP(D1594,TIPOLOGIA!A:F,6,0)</f>
        <v>TERRESTRE</v>
      </c>
      <c r="X1594" s="99" t="s">
        <v>1219</v>
      </c>
      <c r="Y1594" s="99">
        <v>1</v>
      </c>
      <c r="Z1594" s="102">
        <f>IF(T1594="SOPORTE_TELEFÓNICO",'TARIFAS 2025'!$B$14,IF(V1594="PRINCIPAL",'TARIFAS 2025'!$B$11,IF(V1594="INTERMEDIA",'TARIFAS 2025'!$C$11,IF(V1594="LEJANA",'TARIFAS 2025'!$D$11))))</f>
        <v>31419</v>
      </c>
      <c r="AA1594" s="102">
        <f t="shared" si="26"/>
        <v>31419</v>
      </c>
    </row>
    <row r="1595" spans="1:27" x14ac:dyDescent="0.3">
      <c r="A1595" s="99" t="s">
        <v>77</v>
      </c>
      <c r="B1595" s="100" t="str">
        <f>VLOOKUP(A1595,'CENTROS DE COSTOS'!A:D,2,0)</f>
        <v>0036-0003</v>
      </c>
      <c r="C1595" s="100" t="str">
        <f>VLOOKUP(A1595,'CENTROS DE COSTOS'!A:D,3,0)</f>
        <v>Wompi Suroccidente</v>
      </c>
      <c r="D1595" s="99">
        <v>76001</v>
      </c>
      <c r="E1595" s="99">
        <v>3155927</v>
      </c>
      <c r="F1595" s="99">
        <v>81384</v>
      </c>
      <c r="G1595" s="100" t="s">
        <v>33</v>
      </c>
      <c r="H1595" s="99" t="s">
        <v>1101</v>
      </c>
      <c r="I1595" s="99" t="s">
        <v>77</v>
      </c>
      <c r="J1595" s="99" t="s">
        <v>2164</v>
      </c>
      <c r="K1595" s="100" t="s">
        <v>1170</v>
      </c>
      <c r="L1595" s="99" t="s">
        <v>8625</v>
      </c>
      <c r="M1595" s="101">
        <v>46009.64166666667</v>
      </c>
      <c r="N1595" s="101">
        <v>46013.462500000001</v>
      </c>
      <c r="O1595" s="100" t="s">
        <v>35</v>
      </c>
      <c r="P1595" s="100" t="s">
        <v>35</v>
      </c>
      <c r="Q1595" s="99" t="s">
        <v>1414</v>
      </c>
      <c r="R1595" s="99" t="s">
        <v>1415</v>
      </c>
      <c r="S1595" s="99" t="s">
        <v>10685</v>
      </c>
      <c r="T1595" s="99" t="s">
        <v>1172</v>
      </c>
      <c r="U1595" s="99">
        <v>16</v>
      </c>
      <c r="V1595" s="100" t="str">
        <f>VLOOKUP(D1595,TIPOLOGIA!A:F,5,0)</f>
        <v>PRINCIPAL</v>
      </c>
      <c r="W1595" s="100" t="str">
        <f>VLOOKUP(D1595,TIPOLOGIA!A:F,6,0)</f>
        <v>TERRESTRE</v>
      </c>
      <c r="X1595" s="99" t="s">
        <v>1235</v>
      </c>
      <c r="Y1595" s="99">
        <v>1</v>
      </c>
      <c r="Z1595" s="102">
        <f>IF(T1595="SOPORTE_TELEFÓNICO",'TARIFAS 2025'!$B$14,IF(V1595="PRINCIPAL",'TARIFAS 2025'!$B$11,IF(V1595="INTERMEDIA",'TARIFAS 2025'!$C$11,IF(V1595="LEJANA",'TARIFAS 2025'!$D$11))))</f>
        <v>31419</v>
      </c>
      <c r="AA1595" s="102">
        <f t="shared" si="26"/>
        <v>31419</v>
      </c>
    </row>
    <row r="1596" spans="1:27" x14ac:dyDescent="0.3">
      <c r="A1596" s="99" t="s">
        <v>91</v>
      </c>
      <c r="B1596" s="100" t="str">
        <f>VLOOKUP(A1596,'CENTROS DE COSTOS'!A:D,2,0)</f>
        <v>0036-0003</v>
      </c>
      <c r="C1596" s="100" t="str">
        <f>VLOOKUP(A1596,'CENTROS DE COSTOS'!A:D,3,0)</f>
        <v>Wompi Suroccidente</v>
      </c>
      <c r="D1596" s="99">
        <v>52019</v>
      </c>
      <c r="E1596" s="99">
        <v>3105419</v>
      </c>
      <c r="F1596" s="99">
        <v>30108</v>
      </c>
      <c r="G1596" s="100" t="s">
        <v>33</v>
      </c>
      <c r="H1596" s="99" t="s">
        <v>133</v>
      </c>
      <c r="I1596" s="99" t="s">
        <v>617</v>
      </c>
      <c r="J1596" s="99" t="s">
        <v>1820</v>
      </c>
      <c r="K1596" s="100" t="s">
        <v>1170</v>
      </c>
      <c r="L1596" s="99" t="s">
        <v>8626</v>
      </c>
      <c r="M1596" s="101">
        <v>45996.333333333343</v>
      </c>
      <c r="N1596" s="101">
        <v>46013.481944444437</v>
      </c>
      <c r="O1596" s="100" t="s">
        <v>35</v>
      </c>
      <c r="P1596" s="100" t="s">
        <v>35</v>
      </c>
      <c r="Q1596" s="99" t="s">
        <v>1414</v>
      </c>
      <c r="R1596" s="99" t="s">
        <v>1415</v>
      </c>
      <c r="S1596" s="99" t="s">
        <v>10686</v>
      </c>
      <c r="T1596" s="99" t="s">
        <v>1416</v>
      </c>
      <c r="U1596" s="99">
        <v>24</v>
      </c>
      <c r="V1596" s="100" t="str">
        <f>VLOOKUP(D1596,TIPOLOGIA!A:F,5,0)</f>
        <v>INTERMEDIA</v>
      </c>
      <c r="W1596" s="100" t="str">
        <f>VLOOKUP(D1596,TIPOLOGIA!A:F,6,0)</f>
        <v>TERRESTRE</v>
      </c>
      <c r="X1596" s="99" t="s">
        <v>2257</v>
      </c>
      <c r="Y1596" s="99">
        <v>1</v>
      </c>
      <c r="Z1596" s="102">
        <f>IF(T1596="SOPORTE_TELEFÓNICO",'TARIFAS 2025'!$B$14,IF(V1596="PRINCIPAL",'TARIFAS 2025'!$B$11,IF(V1596="INTERMEDIA",'TARIFAS 2025'!$C$11,IF(V1596="LEJANA",'TARIFAS 2025'!$D$11))))</f>
        <v>36351</v>
      </c>
      <c r="AA1596" s="102">
        <f t="shared" si="26"/>
        <v>36351</v>
      </c>
    </row>
    <row r="1597" spans="1:27" x14ac:dyDescent="0.3">
      <c r="A1597" s="99" t="s">
        <v>65</v>
      </c>
      <c r="B1597" s="100" t="str">
        <f>VLOOKUP(A1597,'CENTROS DE COSTOS'!A:D,2,0)</f>
        <v>0036-0005</v>
      </c>
      <c r="C1597" s="100" t="str">
        <f>VLOOKUP(A1597,'CENTROS DE COSTOS'!A:D,3,0)</f>
        <v>Wompi Noroccidente</v>
      </c>
      <c r="D1597" s="99">
        <v>5147</v>
      </c>
      <c r="E1597" s="99">
        <v>3146558</v>
      </c>
      <c r="F1597" s="99">
        <v>81130</v>
      </c>
      <c r="G1597" s="100" t="s">
        <v>33</v>
      </c>
      <c r="H1597" s="99" t="s">
        <v>120</v>
      </c>
      <c r="I1597" s="99" t="s">
        <v>165</v>
      </c>
      <c r="J1597" s="99" t="s">
        <v>6029</v>
      </c>
      <c r="K1597" s="100" t="s">
        <v>1170</v>
      </c>
      <c r="L1597" s="99" t="s">
        <v>8627</v>
      </c>
      <c r="M1597" s="101">
        <v>46008.333333333343</v>
      </c>
      <c r="N1597" s="101">
        <v>46013.481944444437</v>
      </c>
      <c r="O1597" s="100" t="s">
        <v>35</v>
      </c>
      <c r="P1597" s="100" t="s">
        <v>35</v>
      </c>
      <c r="Q1597" s="99" t="s">
        <v>1414</v>
      </c>
      <c r="R1597" s="99" t="s">
        <v>1415</v>
      </c>
      <c r="S1597" s="99" t="s">
        <v>10687</v>
      </c>
      <c r="T1597" s="99" t="s">
        <v>1172</v>
      </c>
      <c r="U1597" s="99">
        <v>16</v>
      </c>
      <c r="V1597" s="100" t="str">
        <f>VLOOKUP(D1597,TIPOLOGIA!A:F,5,0)</f>
        <v>PRINCIPAL</v>
      </c>
      <c r="W1597" s="100" t="str">
        <f>VLOOKUP(D1597,TIPOLOGIA!A:F,6,0)</f>
        <v>TERRESTRE</v>
      </c>
      <c r="X1597" s="99" t="s">
        <v>1232</v>
      </c>
      <c r="Y1597" s="99">
        <v>1</v>
      </c>
      <c r="Z1597" s="102">
        <f>IF(T1597="SOPORTE_TELEFÓNICO",'TARIFAS 2025'!$B$14,IF(V1597="PRINCIPAL",'TARIFAS 2025'!$B$11,IF(V1597="INTERMEDIA",'TARIFAS 2025'!$C$11,IF(V1597="LEJANA",'TARIFAS 2025'!$D$11))))</f>
        <v>31419</v>
      </c>
      <c r="AA1597" s="102">
        <f t="shared" si="26"/>
        <v>31419</v>
      </c>
    </row>
    <row r="1598" spans="1:27" x14ac:dyDescent="0.3">
      <c r="A1598" s="99" t="s">
        <v>91</v>
      </c>
      <c r="B1598" s="100" t="str">
        <f>VLOOKUP(A1598,'CENTROS DE COSTOS'!A:D,2,0)</f>
        <v>0036-0003</v>
      </c>
      <c r="C1598" s="100" t="str">
        <f>VLOOKUP(A1598,'CENTROS DE COSTOS'!A:D,3,0)</f>
        <v>Wompi Suroccidente</v>
      </c>
      <c r="D1598" s="99">
        <v>52001</v>
      </c>
      <c r="E1598" s="99">
        <v>3162003</v>
      </c>
      <c r="F1598" s="99">
        <v>47295</v>
      </c>
      <c r="G1598" s="100" t="s">
        <v>33</v>
      </c>
      <c r="H1598" s="99" t="s">
        <v>133</v>
      </c>
      <c r="I1598" s="99" t="s">
        <v>91</v>
      </c>
      <c r="J1598" s="99" t="s">
        <v>1746</v>
      </c>
      <c r="K1598" s="100" t="s">
        <v>1170</v>
      </c>
      <c r="L1598" s="99" t="s">
        <v>8628</v>
      </c>
      <c r="M1598" s="101">
        <v>46013.333333333343</v>
      </c>
      <c r="N1598" s="101">
        <v>46013.48333333333</v>
      </c>
      <c r="O1598" s="100" t="s">
        <v>35</v>
      </c>
      <c r="P1598" s="100" t="s">
        <v>35</v>
      </c>
      <c r="Q1598" s="99" t="s">
        <v>1414</v>
      </c>
      <c r="R1598" s="99" t="s">
        <v>1415</v>
      </c>
      <c r="S1598" s="99" t="s">
        <v>10688</v>
      </c>
      <c r="T1598" s="99" t="s">
        <v>1172</v>
      </c>
      <c r="U1598" s="99">
        <v>56</v>
      </c>
      <c r="V1598" s="100" t="str">
        <f>VLOOKUP(D1598,TIPOLOGIA!A:F,5,0)</f>
        <v>PRINCIPAL</v>
      </c>
      <c r="W1598" s="100" t="str">
        <f>VLOOKUP(D1598,TIPOLOGIA!A:F,6,0)</f>
        <v>TERRESTRE</v>
      </c>
      <c r="X1598" s="99" t="s">
        <v>1229</v>
      </c>
      <c r="Y1598" s="99">
        <v>1</v>
      </c>
      <c r="Z1598" s="102">
        <f>IF(T1598="SOPORTE_TELEFÓNICO",'TARIFAS 2025'!$B$14,IF(V1598="PRINCIPAL",'TARIFAS 2025'!$B$11,IF(V1598="INTERMEDIA",'TARIFAS 2025'!$C$11,IF(V1598="LEJANA",'TARIFAS 2025'!$D$11))))</f>
        <v>31419</v>
      </c>
      <c r="AA1598" s="102">
        <f t="shared" si="26"/>
        <v>31419</v>
      </c>
    </row>
    <row r="1599" spans="1:27" x14ac:dyDescent="0.3">
      <c r="A1599" s="99" t="s">
        <v>81</v>
      </c>
      <c r="B1599" s="100" t="str">
        <f>VLOOKUP(A1599,'CENTROS DE COSTOS'!A:D,2,0)</f>
        <v>0036-0007</v>
      </c>
      <c r="C1599" s="100" t="str">
        <f>VLOOKUP(A1599,'CENTROS DE COSTOS'!A:D,3,0)</f>
        <v>Wompi Santander</v>
      </c>
      <c r="D1599" s="99">
        <v>54001</v>
      </c>
      <c r="E1599" s="99">
        <v>3162068</v>
      </c>
      <c r="F1599" s="99">
        <v>76727</v>
      </c>
      <c r="G1599" s="100" t="s">
        <v>33</v>
      </c>
      <c r="H1599" s="99" t="s">
        <v>891</v>
      </c>
      <c r="I1599" s="99" t="s">
        <v>81</v>
      </c>
      <c r="J1599" s="99" t="s">
        <v>1328</v>
      </c>
      <c r="K1599" s="100" t="s">
        <v>1170</v>
      </c>
      <c r="L1599" s="99" t="s">
        <v>8629</v>
      </c>
      <c r="M1599" s="101">
        <v>46013.333333333343</v>
      </c>
      <c r="N1599" s="101">
        <v>46013.484027777777</v>
      </c>
      <c r="O1599" s="100" t="s">
        <v>35</v>
      </c>
      <c r="P1599" s="100" t="s">
        <v>35</v>
      </c>
      <c r="Q1599" s="99" t="s">
        <v>1414</v>
      </c>
      <c r="R1599" s="99" t="s">
        <v>1415</v>
      </c>
      <c r="S1599" s="99" t="s">
        <v>10689</v>
      </c>
      <c r="T1599" s="99" t="s">
        <v>1172</v>
      </c>
      <c r="U1599" s="99">
        <v>24</v>
      </c>
      <c r="V1599" s="100" t="str">
        <f>VLOOKUP(D1599,TIPOLOGIA!A:F,5,0)</f>
        <v>PRINCIPAL</v>
      </c>
      <c r="W1599" s="100" t="str">
        <f>VLOOKUP(D1599,TIPOLOGIA!A:F,6,0)</f>
        <v>TERRESTRE</v>
      </c>
      <c r="X1599" s="99" t="s">
        <v>11194</v>
      </c>
      <c r="Y1599" s="99">
        <v>1</v>
      </c>
      <c r="Z1599" s="102">
        <f>IF(T1599="SOPORTE_TELEFÓNICO",'TARIFAS 2025'!$B$14,IF(V1599="PRINCIPAL",'TARIFAS 2025'!$B$11,IF(V1599="INTERMEDIA",'TARIFAS 2025'!$C$11,IF(V1599="LEJANA",'TARIFAS 2025'!$D$11))))</f>
        <v>31419</v>
      </c>
      <c r="AA1599" s="102">
        <f t="shared" si="26"/>
        <v>31419</v>
      </c>
    </row>
    <row r="1600" spans="1:27" x14ac:dyDescent="0.3">
      <c r="A1600" s="99" t="s">
        <v>92</v>
      </c>
      <c r="B1600" s="100" t="str">
        <f>VLOOKUP(A1600,'CENTROS DE COSTOS'!A:D,2,0)</f>
        <v>0036-0002</v>
      </c>
      <c r="C1600" s="100" t="str">
        <f>VLOOKUP(A1600,'CENTROS DE COSTOS'!A:D,3,0)</f>
        <v>Wompi Eje Cafetero</v>
      </c>
      <c r="D1600" s="99">
        <v>63401</v>
      </c>
      <c r="E1600" s="99">
        <v>3150922</v>
      </c>
      <c r="F1600" s="99">
        <v>28176</v>
      </c>
      <c r="G1600" s="100" t="s">
        <v>33</v>
      </c>
      <c r="H1600" s="99" t="s">
        <v>939</v>
      </c>
      <c r="I1600" s="99" t="s">
        <v>944</v>
      </c>
      <c r="J1600" s="99" t="s">
        <v>6804</v>
      </c>
      <c r="K1600" s="100" t="s">
        <v>1170</v>
      </c>
      <c r="L1600" s="99" t="s">
        <v>8630</v>
      </c>
      <c r="M1600" s="101">
        <v>46008.658333333333</v>
      </c>
      <c r="N1600" s="101">
        <v>46013.48541666667</v>
      </c>
      <c r="O1600" s="100" t="s">
        <v>35</v>
      </c>
      <c r="P1600" s="100" t="s">
        <v>35</v>
      </c>
      <c r="Q1600" s="99" t="s">
        <v>1414</v>
      </c>
      <c r="R1600" s="99" t="s">
        <v>1415</v>
      </c>
      <c r="S1600" s="99" t="s">
        <v>10690</v>
      </c>
      <c r="T1600" s="99" t="s">
        <v>1416</v>
      </c>
      <c r="U1600" s="99">
        <v>24</v>
      </c>
      <c r="V1600" s="100" t="str">
        <f>VLOOKUP(D1600,TIPOLOGIA!A:F,5,0)</f>
        <v>INTERMEDIA</v>
      </c>
      <c r="W1600" s="100" t="str">
        <f>VLOOKUP(D1600,TIPOLOGIA!A:F,6,0)</f>
        <v>TERRESTRE</v>
      </c>
      <c r="X1600" s="99" t="s">
        <v>2257</v>
      </c>
      <c r="Y1600" s="99">
        <v>1</v>
      </c>
      <c r="Z1600" s="102">
        <f>IF(T1600="SOPORTE_TELEFÓNICO",'TARIFAS 2025'!$B$14,IF(V1600="PRINCIPAL",'TARIFAS 2025'!$B$11,IF(V1600="INTERMEDIA",'TARIFAS 2025'!$C$11,IF(V1600="LEJANA",'TARIFAS 2025'!$D$11))))</f>
        <v>36351</v>
      </c>
      <c r="AA1600" s="102">
        <f t="shared" si="26"/>
        <v>36351</v>
      </c>
    </row>
    <row r="1601" spans="1:27" x14ac:dyDescent="0.3">
      <c r="A1601" s="99" t="s">
        <v>91</v>
      </c>
      <c r="B1601" s="100" t="str">
        <f>VLOOKUP(A1601,'CENTROS DE COSTOS'!A:D,2,0)</f>
        <v>0036-0003</v>
      </c>
      <c r="C1601" s="100" t="str">
        <f>VLOOKUP(A1601,'CENTROS DE COSTOS'!A:D,3,0)</f>
        <v>Wompi Suroccidente</v>
      </c>
      <c r="D1601" s="99">
        <v>52506</v>
      </c>
      <c r="E1601" s="99">
        <v>3145463</v>
      </c>
      <c r="F1601" s="99">
        <v>21334</v>
      </c>
      <c r="G1601" s="100" t="s">
        <v>33</v>
      </c>
      <c r="H1601" s="99" t="s">
        <v>133</v>
      </c>
      <c r="I1601" s="99" t="s">
        <v>874</v>
      </c>
      <c r="J1601" s="99" t="s">
        <v>1871</v>
      </c>
      <c r="K1601" s="100" t="s">
        <v>1170</v>
      </c>
      <c r="L1601" s="99" t="s">
        <v>8631</v>
      </c>
      <c r="M1601" s="101">
        <v>46007.652083333327</v>
      </c>
      <c r="N1601" s="101">
        <v>46013.48541666667</v>
      </c>
      <c r="O1601" s="100" t="s">
        <v>35</v>
      </c>
      <c r="P1601" s="100" t="s">
        <v>35</v>
      </c>
      <c r="Q1601" s="99" t="s">
        <v>1414</v>
      </c>
      <c r="R1601" s="99" t="s">
        <v>1415</v>
      </c>
      <c r="S1601" s="99" t="s">
        <v>10691</v>
      </c>
      <c r="T1601" s="99" t="s">
        <v>1416</v>
      </c>
      <c r="U1601" s="99">
        <v>24</v>
      </c>
      <c r="V1601" s="100" t="str">
        <f>VLOOKUP(D1601,TIPOLOGIA!A:F,5,0)</f>
        <v>INTERMEDIA</v>
      </c>
      <c r="W1601" s="100" t="str">
        <f>VLOOKUP(D1601,TIPOLOGIA!A:F,6,0)</f>
        <v>TERRESTRE</v>
      </c>
      <c r="X1601" s="99" t="s">
        <v>2257</v>
      </c>
      <c r="Y1601" s="99">
        <v>1</v>
      </c>
      <c r="Z1601" s="102">
        <f>IF(T1601="SOPORTE_TELEFÓNICO",'TARIFAS 2025'!$B$14,IF(V1601="PRINCIPAL",'TARIFAS 2025'!$B$11,IF(V1601="INTERMEDIA",'TARIFAS 2025'!$C$11,IF(V1601="LEJANA",'TARIFAS 2025'!$D$11))))</f>
        <v>36351</v>
      </c>
      <c r="AA1601" s="102">
        <f t="shared" si="26"/>
        <v>36351</v>
      </c>
    </row>
    <row r="1602" spans="1:27" x14ac:dyDescent="0.3">
      <c r="A1602" s="99" t="s">
        <v>90</v>
      </c>
      <c r="B1602" s="100" t="str">
        <f>VLOOKUP(A1602,'CENTROS DE COSTOS'!A:D,2,0)</f>
        <v>0036-0006</v>
      </c>
      <c r="C1602" s="100" t="str">
        <f>VLOOKUP(A1602,'CENTROS DE COSTOS'!A:D,3,0)</f>
        <v>Wompi Oriente</v>
      </c>
      <c r="D1602" s="99">
        <v>18610</v>
      </c>
      <c r="E1602" s="99">
        <v>3024885</v>
      </c>
      <c r="F1602" s="99">
        <v>59034</v>
      </c>
      <c r="G1602" s="100" t="s">
        <v>33</v>
      </c>
      <c r="H1602" s="99" t="s">
        <v>466</v>
      </c>
      <c r="I1602" s="99" t="s">
        <v>476</v>
      </c>
      <c r="J1602" s="99" t="s">
        <v>6805</v>
      </c>
      <c r="K1602" s="100" t="s">
        <v>1170</v>
      </c>
      <c r="L1602" s="99" t="s">
        <v>8632</v>
      </c>
      <c r="M1602" s="101">
        <v>45979.333333333343</v>
      </c>
      <c r="N1602" s="101">
        <v>46013.49722222222</v>
      </c>
      <c r="O1602" s="100" t="s">
        <v>35</v>
      </c>
      <c r="P1602" s="100" t="s">
        <v>35</v>
      </c>
      <c r="Q1602" s="99" t="s">
        <v>1414</v>
      </c>
      <c r="R1602" s="99" t="s">
        <v>1415</v>
      </c>
      <c r="S1602" s="99" t="s">
        <v>10692</v>
      </c>
      <c r="T1602" s="99" t="s">
        <v>1416</v>
      </c>
      <c r="U1602" s="99">
        <v>32</v>
      </c>
      <c r="V1602" s="100" t="str">
        <f>VLOOKUP(D1602,TIPOLOGIA!A:F,5,0)</f>
        <v>LEJANA</v>
      </c>
      <c r="W1602" s="100" t="str">
        <f>VLOOKUP(D1602,TIPOLOGIA!A:F,6,0)</f>
        <v>TERRESTRE</v>
      </c>
      <c r="X1602" s="99" t="s">
        <v>1532</v>
      </c>
      <c r="Y1602" s="99">
        <v>1</v>
      </c>
      <c r="Z1602" s="102">
        <f>IF(T1602="SOPORTE_TELEFÓNICO",'TARIFAS 2025'!$B$14,IF(V1602="PRINCIPAL",'TARIFAS 2025'!$B$11,IF(V1602="INTERMEDIA",'TARIFAS 2025'!$C$11,IF(V1602="LEJANA",'TARIFAS 2025'!$D$11))))</f>
        <v>40250</v>
      </c>
      <c r="AA1602" s="102">
        <f t="shared" si="26"/>
        <v>40250</v>
      </c>
    </row>
    <row r="1603" spans="1:27" x14ac:dyDescent="0.3">
      <c r="A1603" s="99" t="s">
        <v>71</v>
      </c>
      <c r="B1603" s="100" t="str">
        <f>VLOOKUP(A1603,'CENTROS DE COSTOS'!A:D,2,0)</f>
        <v>0036-0004</v>
      </c>
      <c r="C1603" s="100" t="str">
        <f>VLOOKUP(A1603,'CENTROS DE COSTOS'!A:D,3,0)</f>
        <v>Wompi Centro</v>
      </c>
      <c r="D1603" s="99">
        <v>25430</v>
      </c>
      <c r="E1603" s="99">
        <v>3046623</v>
      </c>
      <c r="F1603" s="99">
        <v>76094</v>
      </c>
      <c r="G1603" s="100" t="s">
        <v>33</v>
      </c>
      <c r="H1603" s="99" t="s">
        <v>618</v>
      </c>
      <c r="I1603" s="99" t="s">
        <v>674</v>
      </c>
      <c r="J1603" s="99" t="s">
        <v>3538</v>
      </c>
      <c r="K1603" s="100" t="s">
        <v>1170</v>
      </c>
      <c r="L1603" s="99" t="s">
        <v>8633</v>
      </c>
      <c r="M1603" s="101">
        <v>45982.527777777781</v>
      </c>
      <c r="N1603" s="101">
        <v>46013.506944444453</v>
      </c>
      <c r="O1603" s="100" t="s">
        <v>35</v>
      </c>
      <c r="P1603" s="100" t="s">
        <v>35</v>
      </c>
      <c r="Q1603" s="99" t="s">
        <v>1414</v>
      </c>
      <c r="R1603" s="99" t="s">
        <v>1415</v>
      </c>
      <c r="S1603" s="99" t="s">
        <v>10693</v>
      </c>
      <c r="T1603" s="99" t="s">
        <v>1416</v>
      </c>
      <c r="U1603" s="99">
        <v>64</v>
      </c>
      <c r="V1603" s="100" t="str">
        <f>VLOOKUP(D1603,TIPOLOGIA!A:F,5,0)</f>
        <v>INTERMEDIA</v>
      </c>
      <c r="W1603" s="100" t="str">
        <f>VLOOKUP(D1603,TIPOLOGIA!A:F,6,0)</f>
        <v>TERRESTRE</v>
      </c>
      <c r="X1603" s="99" t="s">
        <v>1447</v>
      </c>
      <c r="Y1603" s="99">
        <v>1</v>
      </c>
      <c r="Z1603" s="102">
        <f>IF(T1603="SOPORTE_TELEFÓNICO",'TARIFAS 2025'!$B$14,IF(V1603="PRINCIPAL",'TARIFAS 2025'!$B$11,IF(V1603="INTERMEDIA",'TARIFAS 2025'!$C$11,IF(V1603="LEJANA",'TARIFAS 2025'!$D$11))))</f>
        <v>36351</v>
      </c>
      <c r="AA1603" s="102">
        <f t="shared" si="26"/>
        <v>36351</v>
      </c>
    </row>
    <row r="1604" spans="1:27" x14ac:dyDescent="0.3">
      <c r="A1604" s="99" t="s">
        <v>91</v>
      </c>
      <c r="B1604" s="100" t="str">
        <f>VLOOKUP(A1604,'CENTROS DE COSTOS'!A:D,2,0)</f>
        <v>0036-0003</v>
      </c>
      <c r="C1604" s="100" t="str">
        <f>VLOOKUP(A1604,'CENTROS DE COSTOS'!A:D,3,0)</f>
        <v>Wompi Suroccidente</v>
      </c>
      <c r="D1604" s="99">
        <v>52001</v>
      </c>
      <c r="E1604" s="99">
        <v>3162113</v>
      </c>
      <c r="F1604" s="99">
        <v>66145</v>
      </c>
      <c r="G1604" s="100" t="s">
        <v>33</v>
      </c>
      <c r="H1604" s="99" t="s">
        <v>133</v>
      </c>
      <c r="I1604" s="99" t="s">
        <v>91</v>
      </c>
      <c r="J1604" s="99" t="s">
        <v>1814</v>
      </c>
      <c r="K1604" s="100" t="s">
        <v>1170</v>
      </c>
      <c r="L1604" s="99" t="s">
        <v>8634</v>
      </c>
      <c r="M1604" s="101">
        <v>46013.333333333343</v>
      </c>
      <c r="N1604" s="101">
        <v>46013.569444444453</v>
      </c>
      <c r="O1604" s="100" t="s">
        <v>35</v>
      </c>
      <c r="P1604" s="100" t="s">
        <v>35</v>
      </c>
      <c r="Q1604" s="99" t="s">
        <v>1414</v>
      </c>
      <c r="R1604" s="99" t="s">
        <v>1415</v>
      </c>
      <c r="S1604" s="99" t="s">
        <v>10688</v>
      </c>
      <c r="T1604" s="99" t="s">
        <v>1172</v>
      </c>
      <c r="U1604" s="99">
        <v>32</v>
      </c>
      <c r="V1604" s="100" t="str">
        <f>VLOOKUP(D1604,TIPOLOGIA!A:F,5,0)</f>
        <v>PRINCIPAL</v>
      </c>
      <c r="W1604" s="100" t="str">
        <f>VLOOKUP(D1604,TIPOLOGIA!A:F,6,0)</f>
        <v>TERRESTRE</v>
      </c>
      <c r="X1604" s="99" t="s">
        <v>1229</v>
      </c>
      <c r="Y1604" s="99">
        <v>1</v>
      </c>
      <c r="Z1604" s="102">
        <f>IF(T1604="SOPORTE_TELEFÓNICO",'TARIFAS 2025'!$B$14,IF(V1604="PRINCIPAL",'TARIFAS 2025'!$B$11,IF(V1604="INTERMEDIA",'TARIFAS 2025'!$C$11,IF(V1604="LEJANA",'TARIFAS 2025'!$D$11))))</f>
        <v>31419</v>
      </c>
      <c r="AA1604" s="102">
        <f t="shared" si="26"/>
        <v>31419</v>
      </c>
    </row>
    <row r="1605" spans="1:27" x14ac:dyDescent="0.3">
      <c r="A1605" s="99" t="s">
        <v>71</v>
      </c>
      <c r="B1605" s="100" t="str">
        <f>VLOOKUP(A1605,'CENTROS DE COSTOS'!A:D,2,0)</f>
        <v>0036-0004</v>
      </c>
      <c r="C1605" s="100" t="str">
        <f>VLOOKUP(A1605,'CENTROS DE COSTOS'!A:D,3,0)</f>
        <v>Wompi Centro</v>
      </c>
      <c r="D1605" s="99">
        <v>11001</v>
      </c>
      <c r="E1605" s="99">
        <v>3156458</v>
      </c>
      <c r="F1605" s="99">
        <v>34258</v>
      </c>
      <c r="G1605" s="100" t="s">
        <v>33</v>
      </c>
      <c r="H1605" s="99" t="s">
        <v>618</v>
      </c>
      <c r="I1605" s="99" t="s">
        <v>71</v>
      </c>
      <c r="J1605" s="99" t="s">
        <v>1969</v>
      </c>
      <c r="K1605" s="100" t="s">
        <v>1170</v>
      </c>
      <c r="L1605" s="99" t="s">
        <v>8635</v>
      </c>
      <c r="M1605" s="101">
        <v>46009.702777777777</v>
      </c>
      <c r="N1605" s="101">
        <v>46013.577777777777</v>
      </c>
      <c r="O1605" s="100" t="s">
        <v>35</v>
      </c>
      <c r="P1605" s="100" t="s">
        <v>35</v>
      </c>
      <c r="Q1605" s="99" t="s">
        <v>1414</v>
      </c>
      <c r="R1605" s="99" t="s">
        <v>1415</v>
      </c>
      <c r="S1605" s="99" t="s">
        <v>10694</v>
      </c>
      <c r="T1605" s="99" t="s">
        <v>1172</v>
      </c>
      <c r="U1605" s="99">
        <v>32</v>
      </c>
      <c r="V1605" s="100" t="str">
        <f>VLOOKUP(D1605,TIPOLOGIA!A:F,5,0)</f>
        <v>PRINCIPAL</v>
      </c>
      <c r="W1605" s="100" t="str">
        <f>VLOOKUP(D1605,TIPOLOGIA!A:F,6,0)</f>
        <v>TERRESTRE</v>
      </c>
      <c r="X1605" s="99" t="s">
        <v>1312</v>
      </c>
      <c r="Y1605" s="99">
        <v>1</v>
      </c>
      <c r="Z1605" s="102">
        <f>IF(T1605="SOPORTE_TELEFÓNICO",'TARIFAS 2025'!$B$14,IF(V1605="PRINCIPAL",'TARIFAS 2025'!$B$11,IF(V1605="INTERMEDIA",'TARIFAS 2025'!$C$11,IF(V1605="LEJANA",'TARIFAS 2025'!$D$11))))</f>
        <v>31419</v>
      </c>
      <c r="AA1605" s="102">
        <f t="shared" si="26"/>
        <v>31419</v>
      </c>
    </row>
    <row r="1606" spans="1:27" x14ac:dyDescent="0.3">
      <c r="A1606" s="99" t="s">
        <v>71</v>
      </c>
      <c r="B1606" s="100" t="str">
        <f>VLOOKUP(A1606,'CENTROS DE COSTOS'!A:D,2,0)</f>
        <v>0036-0004</v>
      </c>
      <c r="C1606" s="100" t="str">
        <f>VLOOKUP(A1606,'CENTROS DE COSTOS'!A:D,3,0)</f>
        <v>Wompi Centro</v>
      </c>
      <c r="D1606" s="99">
        <v>11001</v>
      </c>
      <c r="E1606" s="99">
        <v>3156837</v>
      </c>
      <c r="F1606" s="99">
        <v>75742</v>
      </c>
      <c r="G1606" s="100" t="s">
        <v>33</v>
      </c>
      <c r="H1606" s="99" t="s">
        <v>618</v>
      </c>
      <c r="I1606" s="99" t="s">
        <v>71</v>
      </c>
      <c r="J1606" s="99" t="s">
        <v>2486</v>
      </c>
      <c r="K1606" s="100" t="s">
        <v>1170</v>
      </c>
      <c r="L1606" s="99" t="s">
        <v>8636</v>
      </c>
      <c r="M1606" s="101">
        <v>46010.333333333343</v>
      </c>
      <c r="N1606" s="101">
        <v>46013.591666666667</v>
      </c>
      <c r="O1606" s="100" t="s">
        <v>35</v>
      </c>
      <c r="P1606" s="100" t="s">
        <v>35</v>
      </c>
      <c r="Q1606" s="99" t="s">
        <v>1414</v>
      </c>
      <c r="R1606" s="99" t="s">
        <v>1415</v>
      </c>
      <c r="S1606" s="99" t="s">
        <v>10695</v>
      </c>
      <c r="T1606" s="99" t="s">
        <v>1172</v>
      </c>
      <c r="U1606" s="99">
        <v>24</v>
      </c>
      <c r="V1606" s="100" t="str">
        <f>VLOOKUP(D1606,TIPOLOGIA!A:F,5,0)</f>
        <v>PRINCIPAL</v>
      </c>
      <c r="W1606" s="100" t="str">
        <f>VLOOKUP(D1606,TIPOLOGIA!A:F,6,0)</f>
        <v>TERRESTRE</v>
      </c>
      <c r="X1606" s="99" t="s">
        <v>1191</v>
      </c>
      <c r="Y1606" s="99">
        <v>1</v>
      </c>
      <c r="Z1606" s="102">
        <f>IF(T1606="SOPORTE_TELEFÓNICO",'TARIFAS 2025'!$B$14,IF(V1606="PRINCIPAL",'TARIFAS 2025'!$B$11,IF(V1606="INTERMEDIA",'TARIFAS 2025'!$C$11,IF(V1606="LEJANA",'TARIFAS 2025'!$D$11))))</f>
        <v>31419</v>
      </c>
      <c r="AA1606" s="102">
        <f t="shared" si="26"/>
        <v>31419</v>
      </c>
    </row>
    <row r="1607" spans="1:27" x14ac:dyDescent="0.3">
      <c r="A1607" s="99" t="s">
        <v>85</v>
      </c>
      <c r="B1607" s="100" t="str">
        <f>VLOOKUP(A1607,'CENTROS DE COSTOS'!A:D,2,0)</f>
        <v>0036-0006</v>
      </c>
      <c r="C1607" s="100" t="str">
        <f>VLOOKUP(A1607,'CENTROS DE COSTOS'!A:D,3,0)</f>
        <v>Wompi Oriente</v>
      </c>
      <c r="D1607" s="99">
        <v>73001</v>
      </c>
      <c r="E1607" s="99">
        <v>3159347</v>
      </c>
      <c r="F1607" s="99">
        <v>75096</v>
      </c>
      <c r="G1607" s="100" t="s">
        <v>33</v>
      </c>
      <c r="H1607" s="99" t="s">
        <v>1056</v>
      </c>
      <c r="I1607" s="99" t="s">
        <v>85</v>
      </c>
      <c r="J1607" s="99" t="s">
        <v>6806</v>
      </c>
      <c r="K1607" s="100" t="s">
        <v>1170</v>
      </c>
      <c r="L1607" s="99" t="s">
        <v>8637</v>
      </c>
      <c r="M1607" s="101">
        <v>46010.490972222222</v>
      </c>
      <c r="N1607" s="101">
        <v>46013.595833333333</v>
      </c>
      <c r="O1607" s="100" t="s">
        <v>35</v>
      </c>
      <c r="P1607" s="100" t="s">
        <v>35</v>
      </c>
      <c r="Q1607" s="99" t="s">
        <v>1414</v>
      </c>
      <c r="R1607" s="99" t="s">
        <v>1415</v>
      </c>
      <c r="S1607" s="99" t="s">
        <v>10696</v>
      </c>
      <c r="T1607" s="99" t="s">
        <v>1172</v>
      </c>
      <c r="U1607" s="99">
        <v>24</v>
      </c>
      <c r="V1607" s="100" t="str">
        <f>VLOOKUP(D1607,TIPOLOGIA!A:F,5,0)</f>
        <v>PRINCIPAL</v>
      </c>
      <c r="W1607" s="100" t="str">
        <f>VLOOKUP(D1607,TIPOLOGIA!A:F,6,0)</f>
        <v>TERRESTRE</v>
      </c>
      <c r="X1607" s="99" t="s">
        <v>1308</v>
      </c>
      <c r="Y1607" s="99">
        <v>1</v>
      </c>
      <c r="Z1607" s="102">
        <f>IF(T1607="SOPORTE_TELEFÓNICO",'TARIFAS 2025'!$B$14,IF(V1607="PRINCIPAL",'TARIFAS 2025'!$B$11,IF(V1607="INTERMEDIA",'TARIFAS 2025'!$C$11,IF(V1607="LEJANA",'TARIFAS 2025'!$D$11))))</f>
        <v>31419</v>
      </c>
      <c r="AA1607" s="102">
        <f t="shared" si="26"/>
        <v>31419</v>
      </c>
    </row>
    <row r="1608" spans="1:27" x14ac:dyDescent="0.3">
      <c r="A1608" s="99" t="s">
        <v>77</v>
      </c>
      <c r="B1608" s="100" t="str">
        <f>VLOOKUP(A1608,'CENTROS DE COSTOS'!A:D,2,0)</f>
        <v>0036-0003</v>
      </c>
      <c r="C1608" s="100" t="str">
        <f>VLOOKUP(A1608,'CENTROS DE COSTOS'!A:D,3,0)</f>
        <v>Wompi Suroccidente</v>
      </c>
      <c r="D1608" s="99">
        <v>76001</v>
      </c>
      <c r="E1608" s="99">
        <v>3161010</v>
      </c>
      <c r="F1608" s="99">
        <v>72974</v>
      </c>
      <c r="G1608" s="100" t="s">
        <v>33</v>
      </c>
      <c r="H1608" s="99" t="s">
        <v>1101</v>
      </c>
      <c r="I1608" s="99" t="s">
        <v>77</v>
      </c>
      <c r="J1608" s="99" t="s">
        <v>6807</v>
      </c>
      <c r="K1608" s="100" t="s">
        <v>1170</v>
      </c>
      <c r="L1608" s="99" t="s">
        <v>8638</v>
      </c>
      <c r="M1608" s="101">
        <v>46010.665972222218</v>
      </c>
      <c r="N1608" s="101">
        <v>46013.604166666657</v>
      </c>
      <c r="O1608" s="100" t="s">
        <v>35</v>
      </c>
      <c r="P1608" s="100" t="s">
        <v>35</v>
      </c>
      <c r="Q1608" s="99" t="s">
        <v>1414</v>
      </c>
      <c r="R1608" s="99" t="s">
        <v>1415</v>
      </c>
      <c r="S1608" s="99" t="s">
        <v>10697</v>
      </c>
      <c r="T1608" s="99" t="s">
        <v>1172</v>
      </c>
      <c r="U1608" s="99">
        <v>48</v>
      </c>
      <c r="V1608" s="100" t="str">
        <f>VLOOKUP(D1608,TIPOLOGIA!A:F,5,0)</f>
        <v>PRINCIPAL</v>
      </c>
      <c r="W1608" s="100" t="str">
        <f>VLOOKUP(D1608,TIPOLOGIA!A:F,6,0)</f>
        <v>TERRESTRE</v>
      </c>
      <c r="X1608" s="99" t="s">
        <v>1221</v>
      </c>
      <c r="Y1608" s="99">
        <v>1</v>
      </c>
      <c r="Z1608" s="102">
        <f>IF(T1608="SOPORTE_TELEFÓNICO",'TARIFAS 2025'!$B$14,IF(V1608="PRINCIPAL",'TARIFAS 2025'!$B$11,IF(V1608="INTERMEDIA",'TARIFAS 2025'!$C$11,IF(V1608="LEJANA",'TARIFAS 2025'!$D$11))))</f>
        <v>31419</v>
      </c>
      <c r="AA1608" s="102">
        <f t="shared" si="26"/>
        <v>31419</v>
      </c>
    </row>
    <row r="1609" spans="1:27" x14ac:dyDescent="0.3">
      <c r="A1609" s="99" t="s">
        <v>95</v>
      </c>
      <c r="B1609" s="100" t="str">
        <f>VLOOKUP(A1609,'CENTROS DE COSTOS'!A:D,2,0)</f>
        <v>0036-0001</v>
      </c>
      <c r="C1609" s="100" t="str">
        <f>VLOOKUP(A1609,'CENTROS DE COSTOS'!A:D,3,0)</f>
        <v>Wompi Costa</v>
      </c>
      <c r="D1609" s="99">
        <v>70742</v>
      </c>
      <c r="E1609" s="99">
        <v>3079148</v>
      </c>
      <c r="F1609" s="99">
        <v>38627</v>
      </c>
      <c r="G1609" s="100" t="s">
        <v>33</v>
      </c>
      <c r="H1609" s="99" t="s">
        <v>504</v>
      </c>
      <c r="I1609" s="99" t="s">
        <v>1051</v>
      </c>
      <c r="J1609" s="99" t="s">
        <v>1578</v>
      </c>
      <c r="K1609" s="100" t="s">
        <v>1170</v>
      </c>
      <c r="L1609" s="99" t="s">
        <v>8639</v>
      </c>
      <c r="M1609" s="101">
        <v>45992.333333333343</v>
      </c>
      <c r="N1609" s="101">
        <v>46013.604861111111</v>
      </c>
      <c r="O1609" s="100" t="s">
        <v>35</v>
      </c>
      <c r="P1609" s="100" t="s">
        <v>35</v>
      </c>
      <c r="Q1609" s="99" t="s">
        <v>1414</v>
      </c>
      <c r="R1609" s="99" t="s">
        <v>1415</v>
      </c>
      <c r="S1609" s="99" t="s">
        <v>10698</v>
      </c>
      <c r="T1609" s="99" t="s">
        <v>1416</v>
      </c>
      <c r="U1609" s="99">
        <v>16</v>
      </c>
      <c r="V1609" s="100" t="str">
        <f>VLOOKUP(D1609,TIPOLOGIA!A:F,5,0)</f>
        <v>INTERMEDIA</v>
      </c>
      <c r="W1609" s="100" t="str">
        <f>VLOOKUP(D1609,TIPOLOGIA!A:F,6,0)</f>
        <v>TERRESTRE</v>
      </c>
      <c r="X1609" s="99" t="s">
        <v>1496</v>
      </c>
      <c r="Y1609" s="99">
        <v>1</v>
      </c>
      <c r="Z1609" s="102">
        <f>IF(T1609="SOPORTE_TELEFÓNICO",'TARIFAS 2025'!$B$14,IF(V1609="PRINCIPAL",'TARIFAS 2025'!$B$11,IF(V1609="INTERMEDIA",'TARIFAS 2025'!$C$11,IF(V1609="LEJANA",'TARIFAS 2025'!$D$11))))</f>
        <v>36351</v>
      </c>
      <c r="AA1609" s="102">
        <f t="shared" si="26"/>
        <v>36351</v>
      </c>
    </row>
    <row r="1610" spans="1:27" x14ac:dyDescent="0.3">
      <c r="A1610" s="99" t="s">
        <v>88</v>
      </c>
      <c r="B1610" s="100" t="str">
        <f>VLOOKUP(A1610,'CENTROS DE COSTOS'!A:D,2,0)</f>
        <v>0036-0005</v>
      </c>
      <c r="C1610" s="100" t="str">
        <f>VLOOKUP(A1610,'CENTROS DE COSTOS'!A:D,3,0)</f>
        <v>Wompi Noroccidente</v>
      </c>
      <c r="D1610" s="99">
        <v>5440</v>
      </c>
      <c r="E1610" s="99">
        <v>3158913</v>
      </c>
      <c r="F1610" s="99">
        <v>67474</v>
      </c>
      <c r="G1610" s="100" t="s">
        <v>33</v>
      </c>
      <c r="H1610" s="99" t="s">
        <v>120</v>
      </c>
      <c r="I1610" s="99" t="s">
        <v>198</v>
      </c>
      <c r="J1610" s="99" t="s">
        <v>1493</v>
      </c>
      <c r="K1610" s="100" t="s">
        <v>1170</v>
      </c>
      <c r="L1610" s="99" t="s">
        <v>8640</v>
      </c>
      <c r="M1610" s="101">
        <v>46010.456250000003</v>
      </c>
      <c r="N1610" s="101">
        <v>46013.606249999997</v>
      </c>
      <c r="O1610" s="100" t="s">
        <v>35</v>
      </c>
      <c r="P1610" s="100" t="s">
        <v>35</v>
      </c>
      <c r="Q1610" s="99" t="s">
        <v>1414</v>
      </c>
      <c r="R1610" s="99" t="s">
        <v>1415</v>
      </c>
      <c r="S1610" s="99" t="s">
        <v>10699</v>
      </c>
      <c r="T1610" s="99" t="s">
        <v>1416</v>
      </c>
      <c r="U1610" s="99">
        <v>32</v>
      </c>
      <c r="V1610" s="100" t="str">
        <f>VLOOKUP(D1610,TIPOLOGIA!A:F,5,0)</f>
        <v>INTERMEDIA</v>
      </c>
      <c r="W1610" s="100" t="str">
        <f>VLOOKUP(D1610,TIPOLOGIA!A:F,6,0)</f>
        <v>TERRESTRE</v>
      </c>
      <c r="X1610" s="99" t="s">
        <v>2254</v>
      </c>
      <c r="Y1610" s="99">
        <v>1</v>
      </c>
      <c r="Z1610" s="102">
        <f>IF(T1610="SOPORTE_TELEFÓNICO",'TARIFAS 2025'!$B$14,IF(V1610="PRINCIPAL",'TARIFAS 2025'!$B$11,IF(V1610="INTERMEDIA",'TARIFAS 2025'!$C$11,IF(V1610="LEJANA",'TARIFAS 2025'!$D$11))))</f>
        <v>36351</v>
      </c>
      <c r="AA1610" s="102">
        <f t="shared" si="26"/>
        <v>36351</v>
      </c>
    </row>
    <row r="1611" spans="1:27" x14ac:dyDescent="0.3">
      <c r="A1611" s="99" t="s">
        <v>71</v>
      </c>
      <c r="B1611" s="100" t="str">
        <f>VLOOKUP(A1611,'CENTROS DE COSTOS'!A:D,2,0)</f>
        <v>0036-0004</v>
      </c>
      <c r="C1611" s="100" t="str">
        <f>VLOOKUP(A1611,'CENTROS DE COSTOS'!A:D,3,0)</f>
        <v>Wompi Centro</v>
      </c>
      <c r="D1611" s="99">
        <v>25815</v>
      </c>
      <c r="E1611" s="99">
        <v>3154544</v>
      </c>
      <c r="F1611" s="99">
        <v>55308</v>
      </c>
      <c r="G1611" s="100" t="s">
        <v>33</v>
      </c>
      <c r="H1611" s="99" t="s">
        <v>618</v>
      </c>
      <c r="I1611" s="99" t="s">
        <v>711</v>
      </c>
      <c r="J1611" s="99" t="s">
        <v>1964</v>
      </c>
      <c r="K1611" s="100" t="s">
        <v>1170</v>
      </c>
      <c r="L1611" s="99" t="s">
        <v>8641</v>
      </c>
      <c r="M1611" s="101">
        <v>46009.488888888889</v>
      </c>
      <c r="N1611" s="101">
        <v>46013.606249999997</v>
      </c>
      <c r="O1611" s="100" t="s">
        <v>35</v>
      </c>
      <c r="P1611" s="100" t="s">
        <v>35</v>
      </c>
      <c r="Q1611" s="99" t="s">
        <v>1414</v>
      </c>
      <c r="R1611" s="99" t="s">
        <v>1415</v>
      </c>
      <c r="S1611" s="99" t="s">
        <v>10700</v>
      </c>
      <c r="T1611" s="99" t="s">
        <v>1416</v>
      </c>
      <c r="U1611" s="99">
        <v>56</v>
      </c>
      <c r="V1611" s="100" t="str">
        <f>VLOOKUP(D1611,TIPOLOGIA!A:F,5,0)</f>
        <v>LEJANA</v>
      </c>
      <c r="W1611" s="100" t="str">
        <f>VLOOKUP(D1611,TIPOLOGIA!A:F,6,0)</f>
        <v>TERRESTRE</v>
      </c>
      <c r="X1611" s="99" t="s">
        <v>1447</v>
      </c>
      <c r="Y1611" s="99">
        <v>1</v>
      </c>
      <c r="Z1611" s="102">
        <f>IF(T1611="SOPORTE_TELEFÓNICO",'TARIFAS 2025'!$B$14,IF(V1611="PRINCIPAL",'TARIFAS 2025'!$B$11,IF(V1611="INTERMEDIA",'TARIFAS 2025'!$C$11,IF(V1611="LEJANA",'TARIFAS 2025'!$D$11))))</f>
        <v>40250</v>
      </c>
      <c r="AA1611" s="102">
        <f t="shared" si="26"/>
        <v>40250</v>
      </c>
    </row>
    <row r="1612" spans="1:27" x14ac:dyDescent="0.3">
      <c r="A1612" s="99" t="s">
        <v>96</v>
      </c>
      <c r="B1612" s="100" t="str">
        <f>VLOOKUP(A1612,'CENTROS DE COSTOS'!A:D,2,0)</f>
        <v>0036-0007</v>
      </c>
      <c r="C1612" s="100" t="str">
        <f>VLOOKUP(A1612,'CENTROS DE COSTOS'!A:D,3,0)</f>
        <v>Wompi Santander</v>
      </c>
      <c r="D1612" s="99">
        <v>15238</v>
      </c>
      <c r="E1612" s="99">
        <v>3151661</v>
      </c>
      <c r="F1612" s="99">
        <v>24343</v>
      </c>
      <c r="G1612" s="100" t="s">
        <v>33</v>
      </c>
      <c r="H1612" s="99" t="s">
        <v>322</v>
      </c>
      <c r="I1612" s="99" t="s">
        <v>352</v>
      </c>
      <c r="J1612" s="99" t="s">
        <v>1751</v>
      </c>
      <c r="K1612" s="100" t="s">
        <v>1170</v>
      </c>
      <c r="L1612" s="99" t="s">
        <v>8642</v>
      </c>
      <c r="M1612" s="101">
        <v>46009.333333333343</v>
      </c>
      <c r="N1612" s="101">
        <v>46013.606249999997</v>
      </c>
      <c r="O1612" s="100" t="s">
        <v>35</v>
      </c>
      <c r="P1612" s="100" t="s">
        <v>35</v>
      </c>
      <c r="Q1612" s="99" t="s">
        <v>1414</v>
      </c>
      <c r="R1612" s="99" t="s">
        <v>1415</v>
      </c>
      <c r="S1612" s="99" t="s">
        <v>10701</v>
      </c>
      <c r="T1612" s="99" t="s">
        <v>1416</v>
      </c>
      <c r="U1612" s="99">
        <v>48</v>
      </c>
      <c r="V1612" s="100" t="str">
        <f>VLOOKUP(D1612,TIPOLOGIA!A:F,5,0)</f>
        <v>INTERMEDIA</v>
      </c>
      <c r="W1612" s="100" t="str">
        <f>VLOOKUP(D1612,TIPOLOGIA!A:F,6,0)</f>
        <v>TERRESTRE</v>
      </c>
      <c r="X1612" s="99" t="s">
        <v>2257</v>
      </c>
      <c r="Y1612" s="99">
        <v>1</v>
      </c>
      <c r="Z1612" s="102">
        <f>IF(T1612="SOPORTE_TELEFÓNICO",'TARIFAS 2025'!$B$14,IF(V1612="PRINCIPAL",'TARIFAS 2025'!$B$11,IF(V1612="INTERMEDIA",'TARIFAS 2025'!$C$11,IF(V1612="LEJANA",'TARIFAS 2025'!$D$11))))</f>
        <v>36351</v>
      </c>
      <c r="AA1612" s="102">
        <f t="shared" si="26"/>
        <v>36351</v>
      </c>
    </row>
    <row r="1613" spans="1:27" x14ac:dyDescent="0.3">
      <c r="A1613" s="99" t="s">
        <v>96</v>
      </c>
      <c r="B1613" s="100" t="str">
        <f>VLOOKUP(A1613,'CENTROS DE COSTOS'!A:D,2,0)</f>
        <v>0036-0007</v>
      </c>
      <c r="C1613" s="100" t="str">
        <f>VLOOKUP(A1613,'CENTROS DE COSTOS'!A:D,3,0)</f>
        <v>Wompi Santander</v>
      </c>
      <c r="D1613" s="99">
        <v>15104</v>
      </c>
      <c r="E1613" s="99">
        <v>3150991</v>
      </c>
      <c r="F1613" s="99">
        <v>65463</v>
      </c>
      <c r="G1613" s="100" t="s">
        <v>33</v>
      </c>
      <c r="H1613" s="99" t="s">
        <v>322</v>
      </c>
      <c r="I1613" s="99" t="s">
        <v>322</v>
      </c>
      <c r="J1613" s="99" t="s">
        <v>6808</v>
      </c>
      <c r="K1613" s="100" t="s">
        <v>1170</v>
      </c>
      <c r="L1613" s="99" t="s">
        <v>8643</v>
      </c>
      <c r="M1613" s="101">
        <v>46008.674305555563</v>
      </c>
      <c r="N1613" s="101">
        <v>46013.606249999997</v>
      </c>
      <c r="O1613" s="100" t="s">
        <v>35</v>
      </c>
      <c r="P1613" s="100" t="s">
        <v>35</v>
      </c>
      <c r="Q1613" s="99" t="s">
        <v>1414</v>
      </c>
      <c r="R1613" s="99" t="s">
        <v>1415</v>
      </c>
      <c r="S1613" s="99" t="s">
        <v>10702</v>
      </c>
      <c r="T1613" s="99" t="s">
        <v>1416</v>
      </c>
      <c r="U1613" s="99">
        <v>24</v>
      </c>
      <c r="V1613" s="100" t="str">
        <f>VLOOKUP(D1613,TIPOLOGIA!A:F,5,0)</f>
        <v>INTERMEDIA</v>
      </c>
      <c r="W1613" s="100" t="str">
        <f>VLOOKUP(D1613,TIPOLOGIA!A:F,6,0)</f>
        <v>TERRESTRE</v>
      </c>
      <c r="X1613" s="99" t="s">
        <v>1447</v>
      </c>
      <c r="Y1613" s="99">
        <v>1</v>
      </c>
      <c r="Z1613" s="102">
        <f>IF(T1613="SOPORTE_TELEFÓNICO",'TARIFAS 2025'!$B$14,IF(V1613="PRINCIPAL",'TARIFAS 2025'!$B$11,IF(V1613="INTERMEDIA",'TARIFAS 2025'!$C$11,IF(V1613="LEJANA",'TARIFAS 2025'!$D$11))))</f>
        <v>36351</v>
      </c>
      <c r="AA1613" s="102">
        <f t="shared" si="26"/>
        <v>36351</v>
      </c>
    </row>
    <row r="1614" spans="1:27" x14ac:dyDescent="0.3">
      <c r="A1614" s="99" t="s">
        <v>91</v>
      </c>
      <c r="B1614" s="100" t="str">
        <f>VLOOKUP(A1614,'CENTROS DE COSTOS'!A:D,2,0)</f>
        <v>0036-0003</v>
      </c>
      <c r="C1614" s="100" t="str">
        <f>VLOOKUP(A1614,'CENTROS DE COSTOS'!A:D,3,0)</f>
        <v>Wompi Suroccidente</v>
      </c>
      <c r="D1614" s="99">
        <v>52835</v>
      </c>
      <c r="E1614" s="99">
        <v>3149337</v>
      </c>
      <c r="F1614" s="99">
        <v>73735</v>
      </c>
      <c r="G1614" s="100" t="s">
        <v>33</v>
      </c>
      <c r="H1614" s="99" t="s">
        <v>133</v>
      </c>
      <c r="I1614" s="99" t="s">
        <v>881</v>
      </c>
      <c r="J1614" s="99" t="s">
        <v>2189</v>
      </c>
      <c r="K1614" s="100" t="s">
        <v>1170</v>
      </c>
      <c r="L1614" s="99" t="s">
        <v>8644</v>
      </c>
      <c r="M1614" s="101">
        <v>46008.511111111111</v>
      </c>
      <c r="N1614" s="101">
        <v>46013.614583333343</v>
      </c>
      <c r="O1614" s="100" t="s">
        <v>35</v>
      </c>
      <c r="P1614" s="100" t="s">
        <v>35</v>
      </c>
      <c r="Q1614" s="99" t="s">
        <v>1414</v>
      </c>
      <c r="R1614" s="99" t="s">
        <v>1415</v>
      </c>
      <c r="S1614" s="99" t="s">
        <v>10703</v>
      </c>
      <c r="T1614" s="99" t="s">
        <v>1416</v>
      </c>
      <c r="U1614" s="99">
        <v>16</v>
      </c>
      <c r="V1614" s="100" t="str">
        <f>VLOOKUP(D1614,TIPOLOGIA!A:F,5,0)</f>
        <v>LEJANA</v>
      </c>
      <c r="W1614" s="100" t="str">
        <f>VLOOKUP(D1614,TIPOLOGIA!A:F,6,0)</f>
        <v>TERRESTRE</v>
      </c>
      <c r="X1614" s="99" t="s">
        <v>1229</v>
      </c>
      <c r="Y1614" s="99">
        <v>1</v>
      </c>
      <c r="Z1614" s="102">
        <f>IF(T1614="SOPORTE_TELEFÓNICO",'TARIFAS 2025'!$B$14,IF(V1614="PRINCIPAL",'TARIFAS 2025'!$B$11,IF(V1614="INTERMEDIA",'TARIFAS 2025'!$C$11,IF(V1614="LEJANA",'TARIFAS 2025'!$D$11))))</f>
        <v>40250</v>
      </c>
      <c r="AA1614" s="102">
        <f t="shared" si="26"/>
        <v>40250</v>
      </c>
    </row>
    <row r="1615" spans="1:27" x14ac:dyDescent="0.3">
      <c r="A1615" s="99" t="s">
        <v>96</v>
      </c>
      <c r="B1615" s="100" t="str">
        <f>VLOOKUP(A1615,'CENTROS DE COSTOS'!A:D,2,0)</f>
        <v>0036-0007</v>
      </c>
      <c r="C1615" s="100" t="str">
        <f>VLOOKUP(A1615,'CENTROS DE COSTOS'!A:D,3,0)</f>
        <v>Wompi Santander</v>
      </c>
      <c r="D1615" s="99">
        <v>15001</v>
      </c>
      <c r="E1615" s="99">
        <v>3161595</v>
      </c>
      <c r="F1615" s="99">
        <v>74082</v>
      </c>
      <c r="G1615" s="100" t="s">
        <v>33</v>
      </c>
      <c r="H1615" s="99" t="s">
        <v>322</v>
      </c>
      <c r="I1615" s="99" t="s">
        <v>96</v>
      </c>
      <c r="J1615" s="99" t="s">
        <v>2031</v>
      </c>
      <c r="K1615" s="100" t="s">
        <v>1170</v>
      </c>
      <c r="L1615" s="99" t="s">
        <v>8645</v>
      </c>
      <c r="M1615" s="101">
        <v>46013.333333333343</v>
      </c>
      <c r="N1615" s="101">
        <v>46013.618750000001</v>
      </c>
      <c r="O1615" s="100" t="s">
        <v>35</v>
      </c>
      <c r="P1615" s="100" t="s">
        <v>35</v>
      </c>
      <c r="Q1615" s="99" t="s">
        <v>1414</v>
      </c>
      <c r="R1615" s="99" t="s">
        <v>1415</v>
      </c>
      <c r="S1615" s="99" t="s">
        <v>10704</v>
      </c>
      <c r="T1615" s="99" t="s">
        <v>1172</v>
      </c>
      <c r="U1615" s="99">
        <v>32</v>
      </c>
      <c r="V1615" s="100" t="str">
        <f>VLOOKUP(D1615,TIPOLOGIA!A:F,5,0)</f>
        <v>PRINCIPAL</v>
      </c>
      <c r="W1615" s="100" t="str">
        <f>VLOOKUP(D1615,TIPOLOGIA!A:F,6,0)</f>
        <v>TERRESTRE</v>
      </c>
      <c r="X1615" s="99" t="s">
        <v>1335</v>
      </c>
      <c r="Y1615" s="99">
        <v>1</v>
      </c>
      <c r="Z1615" s="102">
        <f>IF(T1615="SOPORTE_TELEFÓNICO",'TARIFAS 2025'!$B$14,IF(V1615="PRINCIPAL",'TARIFAS 2025'!$B$11,IF(V1615="INTERMEDIA",'TARIFAS 2025'!$C$11,IF(V1615="LEJANA",'TARIFAS 2025'!$D$11))))</f>
        <v>31419</v>
      </c>
      <c r="AA1615" s="102">
        <f t="shared" si="26"/>
        <v>31419</v>
      </c>
    </row>
    <row r="1616" spans="1:27" x14ac:dyDescent="0.3">
      <c r="A1616" s="99" t="s">
        <v>90</v>
      </c>
      <c r="B1616" s="100" t="str">
        <f>VLOOKUP(A1616,'CENTROS DE COSTOS'!A:D,2,0)</f>
        <v>0036-0006</v>
      </c>
      <c r="C1616" s="100" t="str">
        <f>VLOOKUP(A1616,'CENTROS DE COSTOS'!A:D,3,0)</f>
        <v>Wompi Oriente</v>
      </c>
      <c r="D1616" s="99">
        <v>41001</v>
      </c>
      <c r="E1616" s="99">
        <v>3158806</v>
      </c>
      <c r="F1616" s="99">
        <v>68523</v>
      </c>
      <c r="G1616" s="100" t="s">
        <v>33</v>
      </c>
      <c r="H1616" s="99" t="s">
        <v>740</v>
      </c>
      <c r="I1616" s="99" t="s">
        <v>90</v>
      </c>
      <c r="J1616" s="99" t="s">
        <v>6809</v>
      </c>
      <c r="K1616" s="100" t="s">
        <v>1170</v>
      </c>
      <c r="L1616" s="99" t="s">
        <v>8646</v>
      </c>
      <c r="M1616" s="101">
        <v>46010.439583333333</v>
      </c>
      <c r="N1616" s="101">
        <v>46013.622916666667</v>
      </c>
      <c r="O1616" s="100" t="s">
        <v>35</v>
      </c>
      <c r="P1616" s="100" t="s">
        <v>35</v>
      </c>
      <c r="Q1616" s="99" t="s">
        <v>1414</v>
      </c>
      <c r="R1616" s="99" t="s">
        <v>1415</v>
      </c>
      <c r="S1616" s="99" t="s">
        <v>10705</v>
      </c>
      <c r="T1616" s="99" t="s">
        <v>1172</v>
      </c>
      <c r="U1616" s="99">
        <v>32</v>
      </c>
      <c r="V1616" s="100" t="str">
        <f>VLOOKUP(D1616,TIPOLOGIA!A:F,5,0)</f>
        <v>PRINCIPAL</v>
      </c>
      <c r="W1616" s="100" t="str">
        <f>VLOOKUP(D1616,TIPOLOGIA!A:F,6,0)</f>
        <v>TERRESTRE</v>
      </c>
      <c r="X1616" s="99" t="s">
        <v>1187</v>
      </c>
      <c r="Y1616" s="99">
        <v>1</v>
      </c>
      <c r="Z1616" s="102">
        <f>IF(T1616="SOPORTE_TELEFÓNICO",'TARIFAS 2025'!$B$14,IF(V1616="PRINCIPAL",'TARIFAS 2025'!$B$11,IF(V1616="INTERMEDIA",'TARIFAS 2025'!$C$11,IF(V1616="LEJANA",'TARIFAS 2025'!$D$11))))</f>
        <v>31419</v>
      </c>
      <c r="AA1616" s="102">
        <f t="shared" si="26"/>
        <v>31419</v>
      </c>
    </row>
    <row r="1617" spans="1:27" x14ac:dyDescent="0.3">
      <c r="A1617" s="99" t="s">
        <v>77</v>
      </c>
      <c r="B1617" s="100" t="str">
        <f>VLOOKUP(A1617,'CENTROS DE COSTOS'!A:D,2,0)</f>
        <v>0036-0003</v>
      </c>
      <c r="C1617" s="100" t="str">
        <f>VLOOKUP(A1617,'CENTROS DE COSTOS'!A:D,3,0)</f>
        <v>Wompi Suroccidente</v>
      </c>
      <c r="D1617" s="99">
        <v>76520</v>
      </c>
      <c r="E1617" s="99">
        <v>3160846</v>
      </c>
      <c r="F1617" s="99">
        <v>77687</v>
      </c>
      <c r="G1617" s="100" t="s">
        <v>33</v>
      </c>
      <c r="H1617" s="99" t="s">
        <v>1101</v>
      </c>
      <c r="I1617" s="99" t="s">
        <v>1122</v>
      </c>
      <c r="J1617" s="99" t="s">
        <v>2094</v>
      </c>
      <c r="K1617" s="100" t="s">
        <v>1170</v>
      </c>
      <c r="L1617" s="99" t="s">
        <v>8647</v>
      </c>
      <c r="M1617" s="101">
        <v>46010.688194444447</v>
      </c>
      <c r="N1617" s="101">
        <v>46013.636805555558</v>
      </c>
      <c r="O1617" s="100" t="s">
        <v>35</v>
      </c>
      <c r="P1617" s="100" t="s">
        <v>35</v>
      </c>
      <c r="Q1617" s="99" t="s">
        <v>1414</v>
      </c>
      <c r="R1617" s="99" t="s">
        <v>1415</v>
      </c>
      <c r="S1617" s="99" t="s">
        <v>10706</v>
      </c>
      <c r="T1617" s="99" t="s">
        <v>1172</v>
      </c>
      <c r="U1617" s="99">
        <v>56</v>
      </c>
      <c r="V1617" s="100" t="str">
        <f>VLOOKUP(D1617,TIPOLOGIA!A:F,5,0)</f>
        <v>PRINCIPAL</v>
      </c>
      <c r="W1617" s="100" t="str">
        <f>VLOOKUP(D1617,TIPOLOGIA!A:F,6,0)</f>
        <v>TERRESTRE</v>
      </c>
      <c r="X1617" s="99" t="s">
        <v>1327</v>
      </c>
      <c r="Y1617" s="99">
        <v>1</v>
      </c>
      <c r="Z1617" s="102">
        <f>IF(T1617="SOPORTE_TELEFÓNICO",'TARIFAS 2025'!$B$14,IF(V1617="PRINCIPAL",'TARIFAS 2025'!$B$11,IF(V1617="INTERMEDIA",'TARIFAS 2025'!$C$11,IF(V1617="LEJANA",'TARIFAS 2025'!$D$11))))</f>
        <v>31419</v>
      </c>
      <c r="AA1617" s="102">
        <f t="shared" si="26"/>
        <v>31419</v>
      </c>
    </row>
    <row r="1618" spans="1:27" x14ac:dyDescent="0.3">
      <c r="A1618" s="99" t="s">
        <v>77</v>
      </c>
      <c r="B1618" s="100" t="str">
        <f>VLOOKUP(A1618,'CENTROS DE COSTOS'!A:D,2,0)</f>
        <v>0036-0003</v>
      </c>
      <c r="C1618" s="100" t="str">
        <f>VLOOKUP(A1618,'CENTROS DE COSTOS'!A:D,3,0)</f>
        <v>Wompi Suroccidente</v>
      </c>
      <c r="D1618" s="99">
        <v>76520</v>
      </c>
      <c r="E1618" s="99">
        <v>3162214</v>
      </c>
      <c r="F1618" s="99">
        <v>31935</v>
      </c>
      <c r="G1618" s="100" t="s">
        <v>33</v>
      </c>
      <c r="H1618" s="99" t="s">
        <v>1101</v>
      </c>
      <c r="I1618" s="99" t="s">
        <v>1122</v>
      </c>
      <c r="J1618" s="99" t="s">
        <v>1766</v>
      </c>
      <c r="K1618" s="100" t="s">
        <v>1170</v>
      </c>
      <c r="L1618" s="99" t="s">
        <v>8648</v>
      </c>
      <c r="M1618" s="101">
        <v>46013.333333333343</v>
      </c>
      <c r="N1618" s="101">
        <v>46013.640277777777</v>
      </c>
      <c r="O1618" s="100" t="s">
        <v>35</v>
      </c>
      <c r="P1618" s="100" t="s">
        <v>35</v>
      </c>
      <c r="Q1618" s="99" t="s">
        <v>1414</v>
      </c>
      <c r="R1618" s="99" t="s">
        <v>1415</v>
      </c>
      <c r="S1618" s="99" t="s">
        <v>10707</v>
      </c>
      <c r="T1618" s="99" t="s">
        <v>1172</v>
      </c>
      <c r="U1618" s="99">
        <v>64</v>
      </c>
      <c r="V1618" s="100" t="str">
        <f>VLOOKUP(D1618,TIPOLOGIA!A:F,5,0)</f>
        <v>PRINCIPAL</v>
      </c>
      <c r="W1618" s="100" t="str">
        <f>VLOOKUP(D1618,TIPOLOGIA!A:F,6,0)</f>
        <v>TERRESTRE</v>
      </c>
      <c r="X1618" s="99" t="s">
        <v>1327</v>
      </c>
      <c r="Y1618" s="99">
        <v>1</v>
      </c>
      <c r="Z1618" s="102">
        <f>IF(T1618="SOPORTE_TELEFÓNICO",'TARIFAS 2025'!$B$14,IF(V1618="PRINCIPAL",'TARIFAS 2025'!$B$11,IF(V1618="INTERMEDIA",'TARIFAS 2025'!$C$11,IF(V1618="LEJANA",'TARIFAS 2025'!$D$11))))</f>
        <v>31419</v>
      </c>
      <c r="AA1618" s="102">
        <f t="shared" si="26"/>
        <v>31419</v>
      </c>
    </row>
    <row r="1619" spans="1:27" x14ac:dyDescent="0.3">
      <c r="A1619" s="99" t="s">
        <v>94</v>
      </c>
      <c r="B1619" s="100" t="str">
        <f>VLOOKUP(A1619,'CENTROS DE COSTOS'!A:D,2,0)</f>
        <v>0036-0001</v>
      </c>
      <c r="C1619" s="100" t="str">
        <f>VLOOKUP(A1619,'CENTROS DE COSTOS'!A:D,3,0)</f>
        <v>Wompi Costa</v>
      </c>
      <c r="D1619" s="99">
        <v>47001</v>
      </c>
      <c r="E1619" s="99">
        <v>3144891</v>
      </c>
      <c r="F1619" s="99">
        <v>75270</v>
      </c>
      <c r="G1619" s="100" t="s">
        <v>33</v>
      </c>
      <c r="H1619" s="99" t="s">
        <v>787</v>
      </c>
      <c r="I1619" s="99" t="s">
        <v>94</v>
      </c>
      <c r="J1619" s="99" t="s">
        <v>2057</v>
      </c>
      <c r="K1619" s="100" t="s">
        <v>1170</v>
      </c>
      <c r="L1619" s="99" t="s">
        <v>8649</v>
      </c>
      <c r="M1619" s="101">
        <v>46007.611111111109</v>
      </c>
      <c r="N1619" s="101">
        <v>46013.64166666667</v>
      </c>
      <c r="O1619" s="100" t="s">
        <v>35</v>
      </c>
      <c r="P1619" s="100" t="s">
        <v>35</v>
      </c>
      <c r="Q1619" s="99" t="s">
        <v>1414</v>
      </c>
      <c r="R1619" s="99" t="s">
        <v>1415</v>
      </c>
      <c r="S1619" s="99" t="s">
        <v>10708</v>
      </c>
      <c r="T1619" s="99" t="s">
        <v>1172</v>
      </c>
      <c r="U1619" s="99">
        <v>40</v>
      </c>
      <c r="V1619" s="100" t="str">
        <f>VLOOKUP(D1619,TIPOLOGIA!A:F,5,0)</f>
        <v>PRINCIPAL</v>
      </c>
      <c r="W1619" s="100" t="str">
        <f>VLOOKUP(D1619,TIPOLOGIA!A:F,6,0)</f>
        <v>TERRESTRE</v>
      </c>
      <c r="X1619" s="99" t="s">
        <v>1284</v>
      </c>
      <c r="Y1619" s="99">
        <v>1</v>
      </c>
      <c r="Z1619" s="102">
        <f>IF(T1619="SOPORTE_TELEFÓNICO",'TARIFAS 2025'!$B$14,IF(V1619="PRINCIPAL",'TARIFAS 2025'!$B$11,IF(V1619="INTERMEDIA",'TARIFAS 2025'!$C$11,IF(V1619="LEJANA",'TARIFAS 2025'!$D$11))))</f>
        <v>31419</v>
      </c>
      <c r="AA1619" s="102">
        <f t="shared" si="26"/>
        <v>31419</v>
      </c>
    </row>
    <row r="1620" spans="1:27" x14ac:dyDescent="0.3">
      <c r="A1620" s="99" t="s">
        <v>90</v>
      </c>
      <c r="B1620" s="100" t="str">
        <f>VLOOKUP(A1620,'CENTROS DE COSTOS'!A:D,2,0)</f>
        <v>0036-0006</v>
      </c>
      <c r="C1620" s="100" t="str">
        <f>VLOOKUP(A1620,'CENTROS DE COSTOS'!A:D,3,0)</f>
        <v>Wompi Oriente</v>
      </c>
      <c r="D1620" s="99">
        <v>41001</v>
      </c>
      <c r="E1620" s="99">
        <v>3151264</v>
      </c>
      <c r="F1620" s="99">
        <v>70349</v>
      </c>
      <c r="G1620" s="100" t="s">
        <v>33</v>
      </c>
      <c r="H1620" s="99" t="s">
        <v>740</v>
      </c>
      <c r="I1620" s="99" t="s">
        <v>90</v>
      </c>
      <c r="J1620" s="99" t="s">
        <v>6810</v>
      </c>
      <c r="K1620" s="100" t="s">
        <v>1170</v>
      </c>
      <c r="L1620" s="99" t="s">
        <v>8650</v>
      </c>
      <c r="M1620" s="101">
        <v>46008.700694444437</v>
      </c>
      <c r="N1620" s="101">
        <v>46013.655555555553</v>
      </c>
      <c r="O1620" s="100" t="s">
        <v>35</v>
      </c>
      <c r="P1620" s="100" t="s">
        <v>35</v>
      </c>
      <c r="Q1620" s="99" t="s">
        <v>1414</v>
      </c>
      <c r="R1620" s="99" t="s">
        <v>1415</v>
      </c>
      <c r="S1620" s="99" t="s">
        <v>10709</v>
      </c>
      <c r="T1620" s="99" t="s">
        <v>1172</v>
      </c>
      <c r="U1620" s="99">
        <v>32</v>
      </c>
      <c r="V1620" s="100" t="str">
        <f>VLOOKUP(D1620,TIPOLOGIA!A:F,5,0)</f>
        <v>PRINCIPAL</v>
      </c>
      <c r="W1620" s="100" t="str">
        <f>VLOOKUP(D1620,TIPOLOGIA!A:F,6,0)</f>
        <v>TERRESTRE</v>
      </c>
      <c r="X1620" s="99" t="s">
        <v>1187</v>
      </c>
      <c r="Y1620" s="99">
        <v>1</v>
      </c>
      <c r="Z1620" s="102">
        <f>IF(T1620="SOPORTE_TELEFÓNICO",'TARIFAS 2025'!$B$14,IF(V1620="PRINCIPAL",'TARIFAS 2025'!$B$11,IF(V1620="INTERMEDIA",'TARIFAS 2025'!$C$11,IF(V1620="LEJANA",'TARIFAS 2025'!$D$11))))</f>
        <v>31419</v>
      </c>
      <c r="AA1620" s="102">
        <f t="shared" si="26"/>
        <v>31419</v>
      </c>
    </row>
    <row r="1621" spans="1:27" x14ac:dyDescent="0.3">
      <c r="A1621" s="99" t="s">
        <v>77</v>
      </c>
      <c r="B1621" s="100" t="str">
        <f>VLOOKUP(A1621,'CENTROS DE COSTOS'!A:D,2,0)</f>
        <v>0036-0003</v>
      </c>
      <c r="C1621" s="100" t="str">
        <f>VLOOKUP(A1621,'CENTROS DE COSTOS'!A:D,3,0)</f>
        <v>Wompi Suroccidente</v>
      </c>
      <c r="D1621" s="99">
        <v>76001</v>
      </c>
      <c r="E1621" s="99">
        <v>3151216</v>
      </c>
      <c r="F1621" s="99">
        <v>46351</v>
      </c>
      <c r="G1621" s="100" t="s">
        <v>33</v>
      </c>
      <c r="H1621" s="99" t="s">
        <v>1101</v>
      </c>
      <c r="I1621" s="99" t="s">
        <v>77</v>
      </c>
      <c r="J1621" s="99" t="s">
        <v>6811</v>
      </c>
      <c r="K1621" s="100" t="s">
        <v>1170</v>
      </c>
      <c r="L1621" s="99" t="s">
        <v>8651</v>
      </c>
      <c r="M1621" s="101">
        <v>46008.68472222222</v>
      </c>
      <c r="N1621" s="101">
        <v>46013.657638888893</v>
      </c>
      <c r="O1621" s="100" t="s">
        <v>35</v>
      </c>
      <c r="P1621" s="100" t="s">
        <v>35</v>
      </c>
      <c r="Q1621" s="99" t="s">
        <v>1414</v>
      </c>
      <c r="R1621" s="99" t="s">
        <v>1415</v>
      </c>
      <c r="S1621" s="99" t="s">
        <v>10710</v>
      </c>
      <c r="T1621" s="99" t="s">
        <v>1172</v>
      </c>
      <c r="U1621" s="99">
        <v>24</v>
      </c>
      <c r="V1621" s="100" t="str">
        <f>VLOOKUP(D1621,TIPOLOGIA!A:F,5,0)</f>
        <v>PRINCIPAL</v>
      </c>
      <c r="W1621" s="100" t="str">
        <f>VLOOKUP(D1621,TIPOLOGIA!A:F,6,0)</f>
        <v>TERRESTRE</v>
      </c>
      <c r="X1621" s="99" t="s">
        <v>1276</v>
      </c>
      <c r="Y1621" s="99">
        <v>1</v>
      </c>
      <c r="Z1621" s="102">
        <f>IF(T1621="SOPORTE_TELEFÓNICO",'TARIFAS 2025'!$B$14,IF(V1621="PRINCIPAL",'TARIFAS 2025'!$B$11,IF(V1621="INTERMEDIA",'TARIFAS 2025'!$C$11,IF(V1621="LEJANA",'TARIFAS 2025'!$D$11))))</f>
        <v>31419</v>
      </c>
      <c r="AA1621" s="102">
        <f t="shared" si="26"/>
        <v>31419</v>
      </c>
    </row>
    <row r="1622" spans="1:27" x14ac:dyDescent="0.3">
      <c r="A1622" s="99" t="s">
        <v>77</v>
      </c>
      <c r="B1622" s="100" t="str">
        <f>VLOOKUP(A1622,'CENTROS DE COSTOS'!A:D,2,0)</f>
        <v>0036-0003</v>
      </c>
      <c r="C1622" s="100" t="str">
        <f>VLOOKUP(A1622,'CENTROS DE COSTOS'!A:D,3,0)</f>
        <v>Wompi Suroccidente</v>
      </c>
      <c r="D1622" s="99">
        <v>76001</v>
      </c>
      <c r="E1622" s="99">
        <v>3161441</v>
      </c>
      <c r="F1622" s="99">
        <v>74059</v>
      </c>
      <c r="G1622" s="100" t="s">
        <v>33</v>
      </c>
      <c r="H1622" s="99" t="s">
        <v>1101</v>
      </c>
      <c r="I1622" s="99" t="s">
        <v>77</v>
      </c>
      <c r="J1622" s="99" t="s">
        <v>3382</v>
      </c>
      <c r="K1622" s="100" t="s">
        <v>1170</v>
      </c>
      <c r="L1622" s="99" t="s">
        <v>8652</v>
      </c>
      <c r="M1622" s="101">
        <v>46013.333333333343</v>
      </c>
      <c r="N1622" s="101">
        <v>46013.661805555559</v>
      </c>
      <c r="O1622" s="100" t="s">
        <v>35</v>
      </c>
      <c r="P1622" s="100" t="s">
        <v>35</v>
      </c>
      <c r="Q1622" s="99" t="s">
        <v>1414</v>
      </c>
      <c r="R1622" s="99" t="s">
        <v>1415</v>
      </c>
      <c r="S1622" s="99" t="s">
        <v>10711</v>
      </c>
      <c r="T1622" s="99" t="s">
        <v>1172</v>
      </c>
      <c r="U1622" s="99">
        <v>32</v>
      </c>
      <c r="V1622" s="100" t="str">
        <f>VLOOKUP(D1622,TIPOLOGIA!A:F,5,0)</f>
        <v>PRINCIPAL</v>
      </c>
      <c r="W1622" s="100" t="str">
        <f>VLOOKUP(D1622,TIPOLOGIA!A:F,6,0)</f>
        <v>TERRESTRE</v>
      </c>
      <c r="X1622" s="99" t="s">
        <v>1276</v>
      </c>
      <c r="Y1622" s="99">
        <v>1</v>
      </c>
      <c r="Z1622" s="102">
        <f>IF(T1622="SOPORTE_TELEFÓNICO",'TARIFAS 2025'!$B$14,IF(V1622="PRINCIPAL",'TARIFAS 2025'!$B$11,IF(V1622="INTERMEDIA",'TARIFAS 2025'!$C$11,IF(V1622="LEJANA",'TARIFAS 2025'!$D$11))))</f>
        <v>31419</v>
      </c>
      <c r="AA1622" s="102">
        <f t="shared" si="26"/>
        <v>31419</v>
      </c>
    </row>
    <row r="1623" spans="1:27" x14ac:dyDescent="0.3">
      <c r="A1623" s="99" t="s">
        <v>81</v>
      </c>
      <c r="B1623" s="100" t="str">
        <f>VLOOKUP(A1623,'CENTROS DE COSTOS'!A:D,2,0)</f>
        <v>0036-0007</v>
      </c>
      <c r="C1623" s="100" t="str">
        <f>VLOOKUP(A1623,'CENTROS DE COSTOS'!A:D,3,0)</f>
        <v>Wompi Santander</v>
      </c>
      <c r="D1623" s="99">
        <v>54874</v>
      </c>
      <c r="E1623" s="99">
        <v>3162185</v>
      </c>
      <c r="F1623" s="99">
        <v>60357</v>
      </c>
      <c r="G1623" s="100" t="s">
        <v>33</v>
      </c>
      <c r="H1623" s="99" t="s">
        <v>891</v>
      </c>
      <c r="I1623" s="99" t="s">
        <v>927</v>
      </c>
      <c r="J1623" s="99" t="s">
        <v>1484</v>
      </c>
      <c r="K1623" s="100" t="s">
        <v>1170</v>
      </c>
      <c r="L1623" s="99" t="s">
        <v>8653</v>
      </c>
      <c r="M1623" s="101">
        <v>46013.335416666669</v>
      </c>
      <c r="N1623" s="101">
        <v>46013.663194444453</v>
      </c>
      <c r="O1623" s="100" t="s">
        <v>35</v>
      </c>
      <c r="P1623" s="100" t="s">
        <v>35</v>
      </c>
      <c r="Q1623" s="99" t="s">
        <v>1414</v>
      </c>
      <c r="R1623" s="99" t="s">
        <v>1415</v>
      </c>
      <c r="S1623" s="99" t="s">
        <v>10712</v>
      </c>
      <c r="T1623" s="99" t="s">
        <v>1172</v>
      </c>
      <c r="U1623" s="99">
        <v>56</v>
      </c>
      <c r="V1623" s="100" t="str">
        <f>VLOOKUP(D1623,TIPOLOGIA!A:F,5,0)</f>
        <v>PRINCIPAL</v>
      </c>
      <c r="W1623" s="100" t="str">
        <f>VLOOKUP(D1623,TIPOLOGIA!A:F,6,0)</f>
        <v>TERRESTRE</v>
      </c>
      <c r="X1623" s="99" t="s">
        <v>1211</v>
      </c>
      <c r="Y1623" s="99">
        <v>1</v>
      </c>
      <c r="Z1623" s="102">
        <f>IF(T1623="SOPORTE_TELEFÓNICO",'TARIFAS 2025'!$B$14,IF(V1623="PRINCIPAL",'TARIFAS 2025'!$B$11,IF(V1623="INTERMEDIA",'TARIFAS 2025'!$C$11,IF(V1623="LEJANA",'TARIFAS 2025'!$D$11))))</f>
        <v>31419</v>
      </c>
      <c r="AA1623" s="102">
        <f t="shared" si="26"/>
        <v>31419</v>
      </c>
    </row>
    <row r="1624" spans="1:27" x14ac:dyDescent="0.3">
      <c r="A1624" s="99" t="s">
        <v>81</v>
      </c>
      <c r="B1624" s="100" t="str">
        <f>VLOOKUP(A1624,'CENTROS DE COSTOS'!A:D,2,0)</f>
        <v>0036-0007</v>
      </c>
      <c r="C1624" s="100" t="str">
        <f>VLOOKUP(A1624,'CENTROS DE COSTOS'!A:D,3,0)</f>
        <v>Wompi Santander</v>
      </c>
      <c r="D1624" s="99">
        <v>54001</v>
      </c>
      <c r="E1624" s="99">
        <v>3162055</v>
      </c>
      <c r="F1624" s="99">
        <v>76889</v>
      </c>
      <c r="G1624" s="100" t="s">
        <v>33</v>
      </c>
      <c r="H1624" s="99" t="s">
        <v>891</v>
      </c>
      <c r="I1624" s="99" t="s">
        <v>81</v>
      </c>
      <c r="J1624" s="99" t="s">
        <v>6812</v>
      </c>
      <c r="K1624" s="100" t="s">
        <v>1170</v>
      </c>
      <c r="L1624" s="99" t="s">
        <v>8654</v>
      </c>
      <c r="M1624" s="101">
        <v>46013.333333333343</v>
      </c>
      <c r="N1624" s="101">
        <v>46013.67083333333</v>
      </c>
      <c r="O1624" s="100" t="s">
        <v>35</v>
      </c>
      <c r="P1624" s="100" t="s">
        <v>35</v>
      </c>
      <c r="Q1624" s="99" t="s">
        <v>1414</v>
      </c>
      <c r="R1624" s="99" t="s">
        <v>1415</v>
      </c>
      <c r="S1624" s="99" t="s">
        <v>10689</v>
      </c>
      <c r="T1624" s="99" t="s">
        <v>1172</v>
      </c>
      <c r="U1624" s="99">
        <v>24</v>
      </c>
      <c r="V1624" s="100" t="str">
        <f>VLOOKUP(D1624,TIPOLOGIA!A:F,5,0)</f>
        <v>PRINCIPAL</v>
      </c>
      <c r="W1624" s="100" t="str">
        <f>VLOOKUP(D1624,TIPOLOGIA!A:F,6,0)</f>
        <v>TERRESTRE</v>
      </c>
      <c r="X1624" s="99" t="s">
        <v>11194</v>
      </c>
      <c r="Y1624" s="99">
        <v>1</v>
      </c>
      <c r="Z1624" s="102">
        <f>IF(T1624="SOPORTE_TELEFÓNICO",'TARIFAS 2025'!$B$14,IF(V1624="PRINCIPAL",'TARIFAS 2025'!$B$11,IF(V1624="INTERMEDIA",'TARIFAS 2025'!$C$11,IF(V1624="LEJANA",'TARIFAS 2025'!$D$11))))</f>
        <v>31419</v>
      </c>
      <c r="AA1624" s="102">
        <f t="shared" si="26"/>
        <v>31419</v>
      </c>
    </row>
    <row r="1625" spans="1:27" x14ac:dyDescent="0.3">
      <c r="A1625" s="99" t="s">
        <v>90</v>
      </c>
      <c r="B1625" s="100" t="str">
        <f>VLOOKUP(A1625,'CENTROS DE COSTOS'!A:D,2,0)</f>
        <v>0036-0006</v>
      </c>
      <c r="C1625" s="100" t="str">
        <f>VLOOKUP(A1625,'CENTROS DE COSTOS'!A:D,3,0)</f>
        <v>Wompi Oriente</v>
      </c>
      <c r="D1625" s="99">
        <v>18753</v>
      </c>
      <c r="E1625" s="99">
        <v>3031580</v>
      </c>
      <c r="F1625" s="99">
        <v>79131</v>
      </c>
      <c r="G1625" s="100" t="s">
        <v>33</v>
      </c>
      <c r="H1625" s="99" t="s">
        <v>466</v>
      </c>
      <c r="I1625" s="99" t="s">
        <v>477</v>
      </c>
      <c r="J1625" s="99" t="s">
        <v>1757</v>
      </c>
      <c r="K1625" s="100" t="s">
        <v>1170</v>
      </c>
      <c r="L1625" s="99" t="s">
        <v>8655</v>
      </c>
      <c r="M1625" s="101">
        <v>45980.34097222222</v>
      </c>
      <c r="N1625" s="101">
        <v>46013.677777777782</v>
      </c>
      <c r="O1625" s="100" t="s">
        <v>35</v>
      </c>
      <c r="P1625" s="100" t="s">
        <v>35</v>
      </c>
      <c r="Q1625" s="99" t="s">
        <v>1414</v>
      </c>
      <c r="R1625" s="99" t="s">
        <v>1415</v>
      </c>
      <c r="S1625" s="99" t="s">
        <v>10713</v>
      </c>
      <c r="T1625" s="99" t="s">
        <v>1416</v>
      </c>
      <c r="U1625" s="99">
        <v>16</v>
      </c>
      <c r="V1625" s="100" t="str">
        <f>VLOOKUP(D1625,TIPOLOGIA!A:F,5,0)</f>
        <v>LEJANA</v>
      </c>
      <c r="W1625" s="100" t="str">
        <f>VLOOKUP(D1625,TIPOLOGIA!A:F,6,0)</f>
        <v>TERRESTRE / AEREO</v>
      </c>
      <c r="X1625" s="99" t="s">
        <v>1447</v>
      </c>
      <c r="Y1625" s="99">
        <v>1</v>
      </c>
      <c r="Z1625" s="102">
        <f>IF(T1625="SOPORTE_TELEFÓNICO",'TARIFAS 2025'!$B$14,IF(V1625="PRINCIPAL",'TARIFAS 2025'!$B$11,IF(V1625="INTERMEDIA",'TARIFAS 2025'!$C$11,IF(V1625="LEJANA",'TARIFAS 2025'!$D$11))))</f>
        <v>40250</v>
      </c>
      <c r="AA1625" s="102">
        <f t="shared" si="26"/>
        <v>40250</v>
      </c>
    </row>
    <row r="1626" spans="1:27" x14ac:dyDescent="0.3">
      <c r="A1626" s="99" t="s">
        <v>68</v>
      </c>
      <c r="B1626" s="100" t="str">
        <f>VLOOKUP(A1626,'CENTROS DE COSTOS'!A:D,2,0)</f>
        <v>0036-0001</v>
      </c>
      <c r="C1626" s="100" t="str">
        <f>VLOOKUP(A1626,'CENTROS DE COSTOS'!A:D,3,0)</f>
        <v>Wompi Costa</v>
      </c>
      <c r="D1626" s="99">
        <v>8634</v>
      </c>
      <c r="E1626" s="99">
        <v>3140736</v>
      </c>
      <c r="F1626" s="99">
        <v>80188</v>
      </c>
      <c r="G1626" s="100" t="s">
        <v>33</v>
      </c>
      <c r="H1626" s="99" t="s">
        <v>253</v>
      </c>
      <c r="I1626" s="99" t="s">
        <v>267</v>
      </c>
      <c r="J1626" s="99" t="s">
        <v>6813</v>
      </c>
      <c r="K1626" s="100" t="s">
        <v>1170</v>
      </c>
      <c r="L1626" s="99" t="s">
        <v>8656</v>
      </c>
      <c r="M1626" s="101">
        <v>46007.333333333343</v>
      </c>
      <c r="N1626" s="101">
        <v>46013.679861111108</v>
      </c>
      <c r="O1626" s="100" t="s">
        <v>35</v>
      </c>
      <c r="P1626" s="100" t="s">
        <v>35</v>
      </c>
      <c r="Q1626" s="99" t="s">
        <v>1414</v>
      </c>
      <c r="R1626" s="99" t="s">
        <v>1415</v>
      </c>
      <c r="S1626" s="99" t="s">
        <v>10714</v>
      </c>
      <c r="T1626" s="99" t="s">
        <v>1416</v>
      </c>
      <c r="U1626" s="99">
        <v>24</v>
      </c>
      <c r="V1626" s="100" t="str">
        <f>VLOOKUP(D1626,TIPOLOGIA!A:F,5,0)</f>
        <v>INTERMEDIA</v>
      </c>
      <c r="W1626" s="100" t="str">
        <f>VLOOKUP(D1626,TIPOLOGIA!A:F,6,0)</f>
        <v>TERRESTRE</v>
      </c>
      <c r="X1626" s="99" t="s">
        <v>1447</v>
      </c>
      <c r="Y1626" s="99">
        <v>1</v>
      </c>
      <c r="Z1626" s="102">
        <f>IF(T1626="SOPORTE_TELEFÓNICO",'TARIFAS 2025'!$B$14,IF(V1626="PRINCIPAL",'TARIFAS 2025'!$B$11,IF(V1626="INTERMEDIA",'TARIFAS 2025'!$C$11,IF(V1626="LEJANA",'TARIFAS 2025'!$D$11))))</f>
        <v>36351</v>
      </c>
      <c r="AA1626" s="102">
        <f t="shared" si="26"/>
        <v>36351</v>
      </c>
    </row>
    <row r="1627" spans="1:27" x14ac:dyDescent="0.3">
      <c r="A1627" s="99" t="s">
        <v>90</v>
      </c>
      <c r="B1627" s="100" t="str">
        <f>VLOOKUP(A1627,'CENTROS DE COSTOS'!A:D,2,0)</f>
        <v>0036-0006</v>
      </c>
      <c r="C1627" s="100" t="str">
        <f>VLOOKUP(A1627,'CENTROS DE COSTOS'!A:D,3,0)</f>
        <v>Wompi Oriente</v>
      </c>
      <c r="D1627" s="99">
        <v>18753</v>
      </c>
      <c r="E1627" s="99">
        <v>3165778</v>
      </c>
      <c r="F1627" s="99">
        <v>79131</v>
      </c>
      <c r="G1627" s="100" t="s">
        <v>33</v>
      </c>
      <c r="H1627" s="99" t="s">
        <v>466</v>
      </c>
      <c r="I1627" s="99" t="s">
        <v>477</v>
      </c>
      <c r="J1627" s="99" t="s">
        <v>1757</v>
      </c>
      <c r="K1627" s="100" t="s">
        <v>1170</v>
      </c>
      <c r="L1627" s="99" t="s">
        <v>8657</v>
      </c>
      <c r="M1627" s="101">
        <v>46013.498611111107</v>
      </c>
      <c r="N1627" s="101">
        <v>46013.679861111108</v>
      </c>
      <c r="O1627" s="100" t="s">
        <v>35</v>
      </c>
      <c r="P1627" s="100" t="s">
        <v>35</v>
      </c>
      <c r="Q1627" s="99" t="s">
        <v>1414</v>
      </c>
      <c r="R1627" s="99" t="s">
        <v>1415</v>
      </c>
      <c r="S1627" s="99" t="s">
        <v>10715</v>
      </c>
      <c r="T1627" s="99" t="s">
        <v>1416</v>
      </c>
      <c r="U1627" s="99">
        <v>16</v>
      </c>
      <c r="V1627" s="100" t="str">
        <f>VLOOKUP(D1627,TIPOLOGIA!A:F,5,0)</f>
        <v>LEJANA</v>
      </c>
      <c r="W1627" s="100" t="str">
        <f>VLOOKUP(D1627,TIPOLOGIA!A:F,6,0)</f>
        <v>TERRESTRE / AEREO</v>
      </c>
      <c r="X1627" s="99" t="s">
        <v>2257</v>
      </c>
      <c r="Y1627" s="99">
        <v>1</v>
      </c>
      <c r="Z1627" s="102">
        <f>IF(T1627="SOPORTE_TELEFÓNICO",'TARIFAS 2025'!$B$14,IF(V1627="PRINCIPAL",'TARIFAS 2025'!$B$11,IF(V1627="INTERMEDIA",'TARIFAS 2025'!$C$11,IF(V1627="LEJANA",'TARIFAS 2025'!$D$11))))</f>
        <v>40250</v>
      </c>
      <c r="AA1627" s="102">
        <f t="shared" ref="AA1627:AA1690" si="27">Z1627*Y1627</f>
        <v>40250</v>
      </c>
    </row>
    <row r="1628" spans="1:27" x14ac:dyDescent="0.3">
      <c r="A1628" s="99" t="s">
        <v>90</v>
      </c>
      <c r="B1628" s="100" t="str">
        <f>VLOOKUP(A1628,'CENTROS DE COSTOS'!A:D,2,0)</f>
        <v>0036-0006</v>
      </c>
      <c r="C1628" s="100" t="str">
        <f>VLOOKUP(A1628,'CENTROS DE COSTOS'!A:D,3,0)</f>
        <v>Wompi Oriente</v>
      </c>
      <c r="D1628" s="99">
        <v>18460</v>
      </c>
      <c r="E1628" s="99">
        <v>3055314</v>
      </c>
      <c r="F1628" s="99">
        <v>37791</v>
      </c>
      <c r="G1628" s="100" t="s">
        <v>33</v>
      </c>
      <c r="H1628" s="99" t="s">
        <v>466</v>
      </c>
      <c r="I1628" s="99" t="s">
        <v>474</v>
      </c>
      <c r="J1628" s="99" t="s">
        <v>6814</v>
      </c>
      <c r="K1628" s="100" t="s">
        <v>1170</v>
      </c>
      <c r="L1628" s="99" t="s">
        <v>8658</v>
      </c>
      <c r="M1628" s="101">
        <v>45985.611805555563</v>
      </c>
      <c r="N1628" s="101">
        <v>46013.682638888888</v>
      </c>
      <c r="O1628" s="100" t="s">
        <v>35</v>
      </c>
      <c r="P1628" s="100" t="s">
        <v>35</v>
      </c>
      <c r="Q1628" s="99" t="s">
        <v>1414</v>
      </c>
      <c r="R1628" s="99" t="s">
        <v>1415</v>
      </c>
      <c r="S1628" s="99" t="s">
        <v>10716</v>
      </c>
      <c r="T1628" s="99" t="s">
        <v>1416</v>
      </c>
      <c r="U1628" s="99">
        <v>16</v>
      </c>
      <c r="V1628" s="100" t="str">
        <f>VLOOKUP(D1628,TIPOLOGIA!A:F,5,0)</f>
        <v>LEJANA</v>
      </c>
      <c r="W1628" s="100" t="str">
        <f>VLOOKUP(D1628,TIPOLOGIA!A:F,6,0)</f>
        <v>TERRESTRE</v>
      </c>
      <c r="X1628" s="99" t="s">
        <v>1563</v>
      </c>
      <c r="Y1628" s="99">
        <v>1</v>
      </c>
      <c r="Z1628" s="102">
        <f>IF(T1628="SOPORTE_TELEFÓNICO",'TARIFAS 2025'!$B$14,IF(V1628="PRINCIPAL",'TARIFAS 2025'!$B$11,IF(V1628="INTERMEDIA",'TARIFAS 2025'!$C$11,IF(V1628="LEJANA",'TARIFAS 2025'!$D$11))))</f>
        <v>40250</v>
      </c>
      <c r="AA1628" s="102">
        <f t="shared" si="27"/>
        <v>40250</v>
      </c>
    </row>
    <row r="1629" spans="1:27" x14ac:dyDescent="0.3">
      <c r="A1629" s="99" t="s">
        <v>77</v>
      </c>
      <c r="B1629" s="100" t="str">
        <f>VLOOKUP(A1629,'CENTROS DE COSTOS'!A:D,2,0)</f>
        <v>0036-0003</v>
      </c>
      <c r="C1629" s="100" t="str">
        <f>VLOOKUP(A1629,'CENTROS DE COSTOS'!A:D,3,0)</f>
        <v>Wompi Suroccidente</v>
      </c>
      <c r="D1629" s="99">
        <v>76001</v>
      </c>
      <c r="E1629" s="99">
        <v>3162106</v>
      </c>
      <c r="F1629" s="99">
        <v>78449</v>
      </c>
      <c r="G1629" s="100" t="s">
        <v>33</v>
      </c>
      <c r="H1629" s="99" t="s">
        <v>1101</v>
      </c>
      <c r="I1629" s="99" t="s">
        <v>77</v>
      </c>
      <c r="J1629" s="99" t="s">
        <v>1967</v>
      </c>
      <c r="K1629" s="100" t="s">
        <v>1170</v>
      </c>
      <c r="L1629" s="99" t="s">
        <v>8659</v>
      </c>
      <c r="M1629" s="101">
        <v>46013.333333333343</v>
      </c>
      <c r="N1629" s="101">
        <v>46013.68472222222</v>
      </c>
      <c r="O1629" s="100" t="s">
        <v>35</v>
      </c>
      <c r="P1629" s="100" t="s">
        <v>35</v>
      </c>
      <c r="Q1629" s="99" t="s">
        <v>1414</v>
      </c>
      <c r="R1629" s="99" t="s">
        <v>1415</v>
      </c>
      <c r="S1629" s="99" t="s">
        <v>10717</v>
      </c>
      <c r="T1629" s="99" t="s">
        <v>1172</v>
      </c>
      <c r="U1629" s="99">
        <v>16</v>
      </c>
      <c r="V1629" s="100" t="str">
        <f>VLOOKUP(D1629,TIPOLOGIA!A:F,5,0)</f>
        <v>PRINCIPAL</v>
      </c>
      <c r="W1629" s="100" t="str">
        <f>VLOOKUP(D1629,TIPOLOGIA!A:F,6,0)</f>
        <v>TERRESTRE</v>
      </c>
      <c r="X1629" s="99" t="s">
        <v>1276</v>
      </c>
      <c r="Y1629" s="99">
        <v>1</v>
      </c>
      <c r="Z1629" s="102">
        <f>IF(T1629="SOPORTE_TELEFÓNICO",'TARIFAS 2025'!$B$14,IF(V1629="PRINCIPAL",'TARIFAS 2025'!$B$11,IF(V1629="INTERMEDIA",'TARIFAS 2025'!$C$11,IF(V1629="LEJANA",'TARIFAS 2025'!$D$11))))</f>
        <v>31419</v>
      </c>
      <c r="AA1629" s="102">
        <f t="shared" si="27"/>
        <v>31419</v>
      </c>
    </row>
    <row r="1630" spans="1:27" x14ac:dyDescent="0.3">
      <c r="A1630" s="99" t="s">
        <v>81</v>
      </c>
      <c r="B1630" s="100" t="str">
        <f>VLOOKUP(A1630,'CENTROS DE COSTOS'!A:D,2,0)</f>
        <v>0036-0007</v>
      </c>
      <c r="C1630" s="100" t="str">
        <f>VLOOKUP(A1630,'CENTROS DE COSTOS'!A:D,3,0)</f>
        <v>Wompi Santander</v>
      </c>
      <c r="D1630" s="99">
        <v>54874</v>
      </c>
      <c r="E1630" s="99">
        <v>3162084</v>
      </c>
      <c r="F1630" s="99">
        <v>67375</v>
      </c>
      <c r="G1630" s="100" t="s">
        <v>33</v>
      </c>
      <c r="H1630" s="99" t="s">
        <v>891</v>
      </c>
      <c r="I1630" s="99" t="s">
        <v>927</v>
      </c>
      <c r="J1630" s="99" t="s">
        <v>2131</v>
      </c>
      <c r="K1630" s="100" t="s">
        <v>1170</v>
      </c>
      <c r="L1630" s="99" t="s">
        <v>8660</v>
      </c>
      <c r="M1630" s="101">
        <v>46013.333333333343</v>
      </c>
      <c r="N1630" s="101">
        <v>46013.6875</v>
      </c>
      <c r="O1630" s="100" t="s">
        <v>35</v>
      </c>
      <c r="P1630" s="100" t="s">
        <v>35</v>
      </c>
      <c r="Q1630" s="99" t="s">
        <v>1414</v>
      </c>
      <c r="R1630" s="99" t="s">
        <v>1415</v>
      </c>
      <c r="S1630" s="99" t="s">
        <v>10718</v>
      </c>
      <c r="T1630" s="99" t="s">
        <v>1172</v>
      </c>
      <c r="U1630" s="99">
        <v>24</v>
      </c>
      <c r="V1630" s="100" t="str">
        <f>VLOOKUP(D1630,TIPOLOGIA!A:F,5,0)</f>
        <v>PRINCIPAL</v>
      </c>
      <c r="W1630" s="100" t="str">
        <f>VLOOKUP(D1630,TIPOLOGIA!A:F,6,0)</f>
        <v>TERRESTRE</v>
      </c>
      <c r="X1630" s="99" t="s">
        <v>1211</v>
      </c>
      <c r="Y1630" s="99">
        <v>1</v>
      </c>
      <c r="Z1630" s="102">
        <f>IF(T1630="SOPORTE_TELEFÓNICO",'TARIFAS 2025'!$B$14,IF(V1630="PRINCIPAL",'TARIFAS 2025'!$B$11,IF(V1630="INTERMEDIA",'TARIFAS 2025'!$C$11,IF(V1630="LEJANA",'TARIFAS 2025'!$D$11))))</f>
        <v>31419</v>
      </c>
      <c r="AA1630" s="102">
        <f t="shared" si="27"/>
        <v>31419</v>
      </c>
    </row>
    <row r="1631" spans="1:27" x14ac:dyDescent="0.3">
      <c r="A1631" s="99" t="s">
        <v>77</v>
      </c>
      <c r="B1631" s="100" t="str">
        <f>VLOOKUP(A1631,'CENTROS DE COSTOS'!A:D,2,0)</f>
        <v>0036-0003</v>
      </c>
      <c r="C1631" s="100" t="str">
        <f>VLOOKUP(A1631,'CENTROS DE COSTOS'!A:D,3,0)</f>
        <v>Wompi Suroccidente</v>
      </c>
      <c r="D1631" s="99">
        <v>76001</v>
      </c>
      <c r="E1631" s="99">
        <v>3152095</v>
      </c>
      <c r="F1631" s="99">
        <v>71767</v>
      </c>
      <c r="G1631" s="100" t="s">
        <v>33</v>
      </c>
      <c r="H1631" s="99" t="s">
        <v>1101</v>
      </c>
      <c r="I1631" s="99" t="s">
        <v>77</v>
      </c>
      <c r="J1631" s="99" t="s">
        <v>2008</v>
      </c>
      <c r="K1631" s="100" t="s">
        <v>1170</v>
      </c>
      <c r="L1631" s="99" t="s">
        <v>8661</v>
      </c>
      <c r="M1631" s="101">
        <v>46009.356249999997</v>
      </c>
      <c r="N1631" s="101">
        <v>46013.697222222218</v>
      </c>
      <c r="O1631" s="100" t="s">
        <v>35</v>
      </c>
      <c r="P1631" s="100" t="s">
        <v>35</v>
      </c>
      <c r="Q1631" s="99" t="s">
        <v>1414</v>
      </c>
      <c r="R1631" s="99" t="s">
        <v>1415</v>
      </c>
      <c r="S1631" s="99" t="s">
        <v>10719</v>
      </c>
      <c r="T1631" s="99" t="s">
        <v>1172</v>
      </c>
      <c r="U1631" s="99">
        <v>64</v>
      </c>
      <c r="V1631" s="100" t="str">
        <f>VLOOKUP(D1631,TIPOLOGIA!A:F,5,0)</f>
        <v>PRINCIPAL</v>
      </c>
      <c r="W1631" s="100" t="str">
        <f>VLOOKUP(D1631,TIPOLOGIA!A:F,6,0)</f>
        <v>TERRESTRE</v>
      </c>
      <c r="X1631" s="99" t="s">
        <v>1276</v>
      </c>
      <c r="Y1631" s="99">
        <v>1</v>
      </c>
      <c r="Z1631" s="102">
        <f>IF(T1631="SOPORTE_TELEFÓNICO",'TARIFAS 2025'!$B$14,IF(V1631="PRINCIPAL",'TARIFAS 2025'!$B$11,IF(V1631="INTERMEDIA",'TARIFAS 2025'!$C$11,IF(V1631="LEJANA",'TARIFAS 2025'!$D$11))))</f>
        <v>31419</v>
      </c>
      <c r="AA1631" s="102">
        <f t="shared" si="27"/>
        <v>31419</v>
      </c>
    </row>
    <row r="1632" spans="1:27" x14ac:dyDescent="0.3">
      <c r="A1632" s="99" t="s">
        <v>88</v>
      </c>
      <c r="B1632" s="100" t="str">
        <f>VLOOKUP(A1632,'CENTROS DE COSTOS'!A:D,2,0)</f>
        <v>0036-0005</v>
      </c>
      <c r="C1632" s="100" t="str">
        <f>VLOOKUP(A1632,'CENTROS DE COSTOS'!A:D,3,0)</f>
        <v>Wompi Noroccidente</v>
      </c>
      <c r="D1632" s="99">
        <v>5088</v>
      </c>
      <c r="E1632" s="99">
        <v>3144306</v>
      </c>
      <c r="F1632" s="99">
        <v>47093</v>
      </c>
      <c r="G1632" s="100" t="s">
        <v>33</v>
      </c>
      <c r="H1632" s="99" t="s">
        <v>120</v>
      </c>
      <c r="I1632" s="99" t="s">
        <v>155</v>
      </c>
      <c r="J1632" s="99" t="s">
        <v>1955</v>
      </c>
      <c r="K1632" s="100" t="s">
        <v>1170</v>
      </c>
      <c r="L1632" s="99" t="s">
        <v>8662</v>
      </c>
      <c r="M1632" s="101">
        <v>46007.527777777781</v>
      </c>
      <c r="N1632" s="101">
        <v>46014.384027777778</v>
      </c>
      <c r="O1632" s="100" t="s">
        <v>35</v>
      </c>
      <c r="P1632" s="100" t="s">
        <v>35</v>
      </c>
      <c r="Q1632" s="99" t="s">
        <v>1414</v>
      </c>
      <c r="R1632" s="99" t="s">
        <v>1415</v>
      </c>
      <c r="S1632" s="99" t="s">
        <v>10720</v>
      </c>
      <c r="T1632" s="99" t="s">
        <v>9139</v>
      </c>
      <c r="U1632" s="99">
        <v>64</v>
      </c>
      <c r="V1632" s="100" t="str">
        <f>VLOOKUP(D1632,TIPOLOGIA!A:F,5,0)</f>
        <v>PRINCIPAL</v>
      </c>
      <c r="W1632" s="100" t="str">
        <f>VLOOKUP(D1632,TIPOLOGIA!A:F,6,0)</f>
        <v>TERRESTRE</v>
      </c>
      <c r="X1632" s="99" t="s">
        <v>1417</v>
      </c>
      <c r="Y1632" s="99">
        <v>1</v>
      </c>
      <c r="Z1632" s="102">
        <f>IF(T1632="SOPORTE_TELEFÓNICO",'TARIFAS 2025'!$B$14,IF(V1632="PRINCIPAL",'TARIFAS 2025'!$B$11,IF(V1632="INTERMEDIA",'TARIFAS 2025'!$C$11,IF(V1632="LEJANA",'TARIFAS 2025'!$D$11))))</f>
        <v>31419</v>
      </c>
      <c r="AA1632" s="102">
        <f t="shared" si="27"/>
        <v>31419</v>
      </c>
    </row>
    <row r="1633" spans="1:27" x14ac:dyDescent="0.3">
      <c r="A1633" s="99" t="s">
        <v>77</v>
      </c>
      <c r="B1633" s="100" t="str">
        <f>VLOOKUP(A1633,'CENTROS DE COSTOS'!A:D,2,0)</f>
        <v>0036-0003</v>
      </c>
      <c r="C1633" s="100" t="str">
        <f>VLOOKUP(A1633,'CENTROS DE COSTOS'!A:D,3,0)</f>
        <v>Wompi Suroccidente</v>
      </c>
      <c r="D1633" s="99">
        <v>19532</v>
      </c>
      <c r="E1633" s="99">
        <v>3148301</v>
      </c>
      <c r="F1633" s="99">
        <v>76646</v>
      </c>
      <c r="G1633" s="100" t="s">
        <v>33</v>
      </c>
      <c r="H1633" s="99" t="s">
        <v>498</v>
      </c>
      <c r="I1633" s="99" t="s">
        <v>520</v>
      </c>
      <c r="J1633" s="99" t="s">
        <v>1870</v>
      </c>
      <c r="K1633" s="100" t="s">
        <v>1170</v>
      </c>
      <c r="L1633" s="99" t="s">
        <v>8663</v>
      </c>
      <c r="M1633" s="101">
        <v>46008.424305555563</v>
      </c>
      <c r="N1633" s="101">
        <v>46014.387499999997</v>
      </c>
      <c r="O1633" s="100" t="s">
        <v>35</v>
      </c>
      <c r="P1633" s="100" t="s">
        <v>35</v>
      </c>
      <c r="Q1633" s="99" t="s">
        <v>1414</v>
      </c>
      <c r="R1633" s="99" t="s">
        <v>1415</v>
      </c>
      <c r="S1633" s="99" t="s">
        <v>10721</v>
      </c>
      <c r="T1633" s="99" t="s">
        <v>9142</v>
      </c>
      <c r="U1633" s="99">
        <v>24</v>
      </c>
      <c r="V1633" s="100" t="str">
        <f>VLOOKUP(D1633,TIPOLOGIA!A:F,5,0)</f>
        <v>LEJANA</v>
      </c>
      <c r="W1633" s="100" t="str">
        <f>VLOOKUP(D1633,TIPOLOGIA!A:F,6,0)</f>
        <v>TERRESTRE</v>
      </c>
      <c r="X1633" s="99" t="s">
        <v>1447</v>
      </c>
      <c r="Y1633" s="99">
        <v>1</v>
      </c>
      <c r="Z1633" s="102">
        <f>IF(T1633="SOPORTE_TELEFÓNICO",'TARIFAS 2025'!$B$14,IF(V1633="PRINCIPAL",'TARIFAS 2025'!$B$11,IF(V1633="INTERMEDIA",'TARIFAS 2025'!$C$11,IF(V1633="LEJANA",'TARIFAS 2025'!$D$11))))</f>
        <v>40250</v>
      </c>
      <c r="AA1633" s="102">
        <f t="shared" si="27"/>
        <v>40250</v>
      </c>
    </row>
    <row r="1634" spans="1:27" x14ac:dyDescent="0.3">
      <c r="A1634" s="99" t="s">
        <v>88</v>
      </c>
      <c r="B1634" s="100" t="str">
        <f>VLOOKUP(A1634,'CENTROS DE COSTOS'!A:D,2,0)</f>
        <v>0036-0005</v>
      </c>
      <c r="C1634" s="100" t="str">
        <f>VLOOKUP(A1634,'CENTROS DE COSTOS'!A:D,3,0)</f>
        <v>Wompi Noroccidente</v>
      </c>
      <c r="D1634" s="99">
        <v>5129</v>
      </c>
      <c r="E1634" s="99">
        <v>3161444</v>
      </c>
      <c r="F1634" s="99">
        <v>48252</v>
      </c>
      <c r="G1634" s="100" t="s">
        <v>33</v>
      </c>
      <c r="H1634" s="99" t="s">
        <v>120</v>
      </c>
      <c r="I1634" s="99" t="s">
        <v>126</v>
      </c>
      <c r="J1634" s="99" t="s">
        <v>6815</v>
      </c>
      <c r="K1634" s="100" t="s">
        <v>1170</v>
      </c>
      <c r="L1634" s="99" t="s">
        <v>8664</v>
      </c>
      <c r="M1634" s="101">
        <v>46013.333333333343</v>
      </c>
      <c r="N1634" s="101">
        <v>46014.38958333333</v>
      </c>
      <c r="O1634" s="100" t="s">
        <v>35</v>
      </c>
      <c r="P1634" s="100" t="s">
        <v>35</v>
      </c>
      <c r="Q1634" s="99" t="s">
        <v>1414</v>
      </c>
      <c r="R1634" s="99" t="s">
        <v>1415</v>
      </c>
      <c r="S1634" s="99" t="s">
        <v>10722</v>
      </c>
      <c r="T1634" s="99" t="s">
        <v>1172</v>
      </c>
      <c r="U1634" s="99">
        <v>56</v>
      </c>
      <c r="V1634" s="100" t="str">
        <f>VLOOKUP(D1634,TIPOLOGIA!A:F,5,0)</f>
        <v>PRINCIPAL</v>
      </c>
      <c r="W1634" s="100" t="str">
        <f>VLOOKUP(D1634,TIPOLOGIA!A:F,6,0)</f>
        <v>TERRESTRE</v>
      </c>
      <c r="X1634" s="99" t="s">
        <v>1273</v>
      </c>
      <c r="Y1634" s="99">
        <v>1</v>
      </c>
      <c r="Z1634" s="102">
        <f>IF(T1634="SOPORTE_TELEFÓNICO",'TARIFAS 2025'!$B$14,IF(V1634="PRINCIPAL",'TARIFAS 2025'!$B$11,IF(V1634="INTERMEDIA",'TARIFAS 2025'!$C$11,IF(V1634="LEJANA",'TARIFAS 2025'!$D$11))))</f>
        <v>31419</v>
      </c>
      <c r="AA1634" s="102">
        <f t="shared" si="27"/>
        <v>31419</v>
      </c>
    </row>
    <row r="1635" spans="1:27" x14ac:dyDescent="0.3">
      <c r="A1635" s="99" t="s">
        <v>90</v>
      </c>
      <c r="B1635" s="100" t="str">
        <f>VLOOKUP(A1635,'CENTROS DE COSTOS'!A:D,2,0)</f>
        <v>0036-0006</v>
      </c>
      <c r="C1635" s="100" t="str">
        <f>VLOOKUP(A1635,'CENTROS DE COSTOS'!A:D,3,0)</f>
        <v>Wompi Oriente</v>
      </c>
      <c r="D1635" s="99">
        <v>41001</v>
      </c>
      <c r="E1635" s="99">
        <v>3148519</v>
      </c>
      <c r="F1635" s="99">
        <v>77969</v>
      </c>
      <c r="G1635" s="100" t="s">
        <v>33</v>
      </c>
      <c r="H1635" s="99" t="s">
        <v>740</v>
      </c>
      <c r="I1635" s="99" t="s">
        <v>90</v>
      </c>
      <c r="J1635" s="99" t="s">
        <v>6816</v>
      </c>
      <c r="K1635" s="100" t="s">
        <v>1170</v>
      </c>
      <c r="L1635" s="99" t="s">
        <v>8665</v>
      </c>
      <c r="M1635" s="101">
        <v>46008.436111111107</v>
      </c>
      <c r="N1635" s="101">
        <v>46014.390972222223</v>
      </c>
      <c r="O1635" s="100" t="s">
        <v>35</v>
      </c>
      <c r="P1635" s="100" t="s">
        <v>35</v>
      </c>
      <c r="Q1635" s="99" t="s">
        <v>1414</v>
      </c>
      <c r="R1635" s="99" t="s">
        <v>1415</v>
      </c>
      <c r="S1635" s="99" t="s">
        <v>10723</v>
      </c>
      <c r="T1635" s="99" t="s">
        <v>1172</v>
      </c>
      <c r="U1635" s="99">
        <v>8</v>
      </c>
      <c r="V1635" s="100" t="str">
        <f>VLOOKUP(D1635,TIPOLOGIA!A:F,5,0)</f>
        <v>PRINCIPAL</v>
      </c>
      <c r="W1635" s="100" t="str">
        <f>VLOOKUP(D1635,TIPOLOGIA!A:F,6,0)</f>
        <v>TERRESTRE</v>
      </c>
      <c r="X1635" s="99" t="s">
        <v>1187</v>
      </c>
      <c r="Y1635" s="99">
        <v>1</v>
      </c>
      <c r="Z1635" s="102">
        <f>IF(T1635="SOPORTE_TELEFÓNICO",'TARIFAS 2025'!$B$14,IF(V1635="PRINCIPAL",'TARIFAS 2025'!$B$11,IF(V1635="INTERMEDIA",'TARIFAS 2025'!$C$11,IF(V1635="LEJANA",'TARIFAS 2025'!$D$11))))</f>
        <v>31419</v>
      </c>
      <c r="AA1635" s="102">
        <f t="shared" si="27"/>
        <v>31419</v>
      </c>
    </row>
    <row r="1636" spans="1:27" x14ac:dyDescent="0.3">
      <c r="A1636" s="99" t="s">
        <v>88</v>
      </c>
      <c r="B1636" s="100" t="str">
        <f>VLOOKUP(A1636,'CENTROS DE COSTOS'!A:D,2,0)</f>
        <v>0036-0005</v>
      </c>
      <c r="C1636" s="100" t="str">
        <f>VLOOKUP(A1636,'CENTROS DE COSTOS'!A:D,3,0)</f>
        <v>Wompi Noroccidente</v>
      </c>
      <c r="D1636" s="99">
        <v>5088</v>
      </c>
      <c r="E1636" s="99">
        <v>3122909</v>
      </c>
      <c r="F1636" s="99">
        <v>27869</v>
      </c>
      <c r="G1636" s="100" t="s">
        <v>33</v>
      </c>
      <c r="H1636" s="99" t="s">
        <v>120</v>
      </c>
      <c r="I1636" s="99" t="s">
        <v>155</v>
      </c>
      <c r="J1636" s="99" t="s">
        <v>6817</v>
      </c>
      <c r="K1636" s="100" t="s">
        <v>1170</v>
      </c>
      <c r="L1636" s="99" t="s">
        <v>8666</v>
      </c>
      <c r="M1636" s="101">
        <v>46001.618055555547</v>
      </c>
      <c r="N1636" s="101">
        <v>46014.392361111109</v>
      </c>
      <c r="O1636" s="100" t="s">
        <v>35</v>
      </c>
      <c r="P1636" s="100" t="s">
        <v>35</v>
      </c>
      <c r="Q1636" s="99" t="s">
        <v>1414</v>
      </c>
      <c r="R1636" s="99" t="s">
        <v>1415</v>
      </c>
      <c r="S1636" s="99" t="s">
        <v>10724</v>
      </c>
      <c r="T1636" s="99" t="s">
        <v>1172</v>
      </c>
      <c r="U1636" s="99">
        <v>64</v>
      </c>
      <c r="V1636" s="100" t="str">
        <f>VLOOKUP(D1636,TIPOLOGIA!A:F,5,0)</f>
        <v>PRINCIPAL</v>
      </c>
      <c r="W1636" s="100" t="str">
        <f>VLOOKUP(D1636,TIPOLOGIA!A:F,6,0)</f>
        <v>TERRESTRE</v>
      </c>
      <c r="X1636" s="99" t="s">
        <v>2256</v>
      </c>
      <c r="Y1636" s="99">
        <v>1</v>
      </c>
      <c r="Z1636" s="102">
        <f>IF(T1636="SOPORTE_TELEFÓNICO",'TARIFAS 2025'!$B$14,IF(V1636="PRINCIPAL",'TARIFAS 2025'!$B$11,IF(V1636="INTERMEDIA",'TARIFAS 2025'!$C$11,IF(V1636="LEJANA",'TARIFAS 2025'!$D$11))))</f>
        <v>31419</v>
      </c>
      <c r="AA1636" s="102">
        <f t="shared" si="27"/>
        <v>31419</v>
      </c>
    </row>
    <row r="1637" spans="1:27" x14ac:dyDescent="0.3">
      <c r="A1637" s="99" t="s">
        <v>81</v>
      </c>
      <c r="B1637" s="100" t="str">
        <f>VLOOKUP(A1637,'CENTROS DE COSTOS'!A:D,2,0)</f>
        <v>0036-0007</v>
      </c>
      <c r="C1637" s="100" t="str">
        <f>VLOOKUP(A1637,'CENTROS DE COSTOS'!A:D,3,0)</f>
        <v>Wompi Santander</v>
      </c>
      <c r="D1637" s="99">
        <v>54405</v>
      </c>
      <c r="E1637" s="99">
        <v>3160909</v>
      </c>
      <c r="F1637" s="99">
        <v>74379</v>
      </c>
      <c r="G1637" s="100" t="s">
        <v>33</v>
      </c>
      <c r="H1637" s="99" t="s">
        <v>891</v>
      </c>
      <c r="I1637" s="99" t="s">
        <v>913</v>
      </c>
      <c r="J1637" s="99" t="s">
        <v>2020</v>
      </c>
      <c r="K1637" s="100" t="s">
        <v>1170</v>
      </c>
      <c r="L1637" s="99" t="s">
        <v>8667</v>
      </c>
      <c r="M1637" s="101">
        <v>46010.666666666657</v>
      </c>
      <c r="N1637" s="101">
        <v>46014.393750000003</v>
      </c>
      <c r="O1637" s="100" t="s">
        <v>35</v>
      </c>
      <c r="P1637" s="100" t="s">
        <v>35</v>
      </c>
      <c r="Q1637" s="99" t="s">
        <v>1414</v>
      </c>
      <c r="R1637" s="99" t="s">
        <v>1415</v>
      </c>
      <c r="S1637" s="99" t="s">
        <v>10725</v>
      </c>
      <c r="T1637" s="99" t="s">
        <v>1172</v>
      </c>
      <c r="U1637" s="99">
        <v>48</v>
      </c>
      <c r="V1637" s="100" t="str">
        <f>VLOOKUP(D1637,TIPOLOGIA!A:F,5,0)</f>
        <v>PRINCIPAL</v>
      </c>
      <c r="W1637" s="100" t="str">
        <f>VLOOKUP(D1637,TIPOLOGIA!A:F,6,0)</f>
        <v>TERRESTRE</v>
      </c>
      <c r="X1637" s="99" t="s">
        <v>11194</v>
      </c>
      <c r="Y1637" s="99">
        <v>1</v>
      </c>
      <c r="Z1637" s="102">
        <f>IF(T1637="SOPORTE_TELEFÓNICO",'TARIFAS 2025'!$B$14,IF(V1637="PRINCIPAL",'TARIFAS 2025'!$B$11,IF(V1637="INTERMEDIA",'TARIFAS 2025'!$C$11,IF(V1637="LEJANA",'TARIFAS 2025'!$D$11))))</f>
        <v>31419</v>
      </c>
      <c r="AA1637" s="102">
        <f t="shared" si="27"/>
        <v>31419</v>
      </c>
    </row>
    <row r="1638" spans="1:27" x14ac:dyDescent="0.3">
      <c r="A1638" s="99" t="s">
        <v>81</v>
      </c>
      <c r="B1638" s="100" t="str">
        <f>VLOOKUP(A1638,'CENTROS DE COSTOS'!A:D,2,0)</f>
        <v>0036-0007</v>
      </c>
      <c r="C1638" s="100" t="str">
        <f>VLOOKUP(A1638,'CENTROS DE COSTOS'!A:D,3,0)</f>
        <v>Wompi Santander</v>
      </c>
      <c r="D1638" s="99">
        <v>54518</v>
      </c>
      <c r="E1638" s="99">
        <v>3159694</v>
      </c>
      <c r="F1638" s="99">
        <v>80681</v>
      </c>
      <c r="G1638" s="100" t="s">
        <v>33</v>
      </c>
      <c r="H1638" s="99" t="s">
        <v>891</v>
      </c>
      <c r="I1638" s="99" t="s">
        <v>917</v>
      </c>
      <c r="J1638" s="99" t="s">
        <v>1482</v>
      </c>
      <c r="K1638" s="100" t="s">
        <v>1170</v>
      </c>
      <c r="L1638" s="99" t="s">
        <v>8668</v>
      </c>
      <c r="M1638" s="101">
        <v>46010.57916666667</v>
      </c>
      <c r="N1638" s="101">
        <v>46014.404166666667</v>
      </c>
      <c r="O1638" s="100" t="s">
        <v>35</v>
      </c>
      <c r="P1638" s="100" t="s">
        <v>35</v>
      </c>
      <c r="Q1638" s="99" t="s">
        <v>1414</v>
      </c>
      <c r="R1638" s="99" t="s">
        <v>1415</v>
      </c>
      <c r="S1638" s="99" t="s">
        <v>10726</v>
      </c>
      <c r="T1638" s="99" t="s">
        <v>1416</v>
      </c>
      <c r="U1638" s="99">
        <v>32</v>
      </c>
      <c r="V1638" s="100" t="str">
        <f>VLOOKUP(D1638,TIPOLOGIA!A:F,5,0)</f>
        <v>LEJANA</v>
      </c>
      <c r="W1638" s="100" t="str">
        <f>VLOOKUP(D1638,TIPOLOGIA!A:F,6,0)</f>
        <v>TERRESTRE</v>
      </c>
      <c r="X1638" s="99" t="s">
        <v>2255</v>
      </c>
      <c r="Y1638" s="99">
        <v>1</v>
      </c>
      <c r="Z1638" s="102">
        <f>IF(T1638="SOPORTE_TELEFÓNICO",'TARIFAS 2025'!$B$14,IF(V1638="PRINCIPAL",'TARIFAS 2025'!$B$11,IF(V1638="INTERMEDIA",'TARIFAS 2025'!$C$11,IF(V1638="LEJANA",'TARIFAS 2025'!$D$11))))</f>
        <v>40250</v>
      </c>
      <c r="AA1638" s="102">
        <f t="shared" si="27"/>
        <v>40250</v>
      </c>
    </row>
    <row r="1639" spans="1:27" x14ac:dyDescent="0.3">
      <c r="A1639" s="99" t="s">
        <v>71</v>
      </c>
      <c r="B1639" s="100" t="str">
        <f>VLOOKUP(A1639,'CENTROS DE COSTOS'!A:D,2,0)</f>
        <v>0036-0004</v>
      </c>
      <c r="C1639" s="100" t="str">
        <f>VLOOKUP(A1639,'CENTROS DE COSTOS'!A:D,3,0)</f>
        <v>Wompi Centro</v>
      </c>
      <c r="D1639" s="99">
        <v>25175</v>
      </c>
      <c r="E1639" s="99">
        <v>3157554</v>
      </c>
      <c r="F1639" s="99">
        <v>38148</v>
      </c>
      <c r="G1639" s="100" t="s">
        <v>33</v>
      </c>
      <c r="H1639" s="99" t="s">
        <v>618</v>
      </c>
      <c r="I1639" s="99" t="s">
        <v>638</v>
      </c>
      <c r="J1639" s="99" t="s">
        <v>6818</v>
      </c>
      <c r="K1639" s="100" t="s">
        <v>1170</v>
      </c>
      <c r="L1639" s="99" t="s">
        <v>8669</v>
      </c>
      <c r="M1639" s="101">
        <v>46010.365972222222</v>
      </c>
      <c r="N1639" s="101">
        <v>46014.404861111107</v>
      </c>
      <c r="O1639" s="100" t="s">
        <v>35</v>
      </c>
      <c r="P1639" s="100" t="s">
        <v>35</v>
      </c>
      <c r="Q1639" s="99" t="s">
        <v>1414</v>
      </c>
      <c r="R1639" s="99" t="s">
        <v>1415</v>
      </c>
      <c r="S1639" s="99" t="s">
        <v>10727</v>
      </c>
      <c r="T1639" s="99" t="s">
        <v>1416</v>
      </c>
      <c r="U1639" s="99">
        <v>64</v>
      </c>
      <c r="V1639" s="100" t="str">
        <f>VLOOKUP(D1639,TIPOLOGIA!A:F,5,0)</f>
        <v>INTERMEDIA</v>
      </c>
      <c r="W1639" s="100" t="str">
        <f>VLOOKUP(D1639,TIPOLOGIA!A:F,6,0)</f>
        <v>TERRESTRE</v>
      </c>
      <c r="X1639" s="99" t="s">
        <v>2257</v>
      </c>
      <c r="Y1639" s="99">
        <v>1</v>
      </c>
      <c r="Z1639" s="102">
        <f>IF(T1639="SOPORTE_TELEFÓNICO",'TARIFAS 2025'!$B$14,IF(V1639="PRINCIPAL",'TARIFAS 2025'!$B$11,IF(V1639="INTERMEDIA",'TARIFAS 2025'!$C$11,IF(V1639="LEJANA",'TARIFAS 2025'!$D$11))))</f>
        <v>36351</v>
      </c>
      <c r="AA1639" s="102">
        <f t="shared" si="27"/>
        <v>36351</v>
      </c>
    </row>
    <row r="1640" spans="1:27" x14ac:dyDescent="0.3">
      <c r="A1640" s="99" t="s">
        <v>98</v>
      </c>
      <c r="B1640" s="100" t="str">
        <f>VLOOKUP(A1640,'CENTROS DE COSTOS'!A:D,2,0)</f>
        <v>0036-0006</v>
      </c>
      <c r="C1640" s="100" t="str">
        <f>VLOOKUP(A1640,'CENTROS DE COSTOS'!A:D,3,0)</f>
        <v>Wompi Oriente</v>
      </c>
      <c r="D1640" s="99">
        <v>50313</v>
      </c>
      <c r="E1640" s="99">
        <v>3156686</v>
      </c>
      <c r="F1640" s="99">
        <v>77019</v>
      </c>
      <c r="G1640" s="100" t="s">
        <v>33</v>
      </c>
      <c r="H1640" s="99" t="s">
        <v>814</v>
      </c>
      <c r="I1640" s="99" t="s">
        <v>129</v>
      </c>
      <c r="J1640" s="99" t="s">
        <v>6819</v>
      </c>
      <c r="K1640" s="100" t="s">
        <v>1170</v>
      </c>
      <c r="L1640" s="99" t="s">
        <v>8670</v>
      </c>
      <c r="M1640" s="101">
        <v>46010.333333333343</v>
      </c>
      <c r="N1640" s="101">
        <v>46014.405555555553</v>
      </c>
      <c r="O1640" s="100" t="s">
        <v>35</v>
      </c>
      <c r="P1640" s="100" t="s">
        <v>35</v>
      </c>
      <c r="Q1640" s="99" t="s">
        <v>1414</v>
      </c>
      <c r="R1640" s="99" t="s">
        <v>1415</v>
      </c>
      <c r="S1640" s="99" t="s">
        <v>10728</v>
      </c>
      <c r="T1640" s="99" t="s">
        <v>1416</v>
      </c>
      <c r="U1640" s="99">
        <v>24</v>
      </c>
      <c r="V1640" s="100" t="str">
        <f>VLOOKUP(D1640,TIPOLOGIA!A:F,5,0)</f>
        <v>INTERMEDIA</v>
      </c>
      <c r="W1640" s="100" t="str">
        <f>VLOOKUP(D1640,TIPOLOGIA!A:F,6,0)</f>
        <v>TERRESTRE</v>
      </c>
      <c r="X1640" s="99" t="s">
        <v>2257</v>
      </c>
      <c r="Y1640" s="99">
        <v>1</v>
      </c>
      <c r="Z1640" s="102">
        <f>IF(T1640="SOPORTE_TELEFÓNICO",'TARIFAS 2025'!$B$14,IF(V1640="PRINCIPAL",'TARIFAS 2025'!$B$11,IF(V1640="INTERMEDIA",'TARIFAS 2025'!$C$11,IF(V1640="LEJANA",'TARIFAS 2025'!$D$11))))</f>
        <v>36351</v>
      </c>
      <c r="AA1640" s="102">
        <f t="shared" si="27"/>
        <v>36351</v>
      </c>
    </row>
    <row r="1641" spans="1:27" x14ac:dyDescent="0.3">
      <c r="A1641" s="99" t="s">
        <v>96</v>
      </c>
      <c r="B1641" s="100" t="str">
        <f>VLOOKUP(A1641,'CENTROS DE COSTOS'!A:D,2,0)</f>
        <v>0036-0007</v>
      </c>
      <c r="C1641" s="100" t="str">
        <f>VLOOKUP(A1641,'CENTROS DE COSTOS'!A:D,3,0)</f>
        <v>Wompi Santander</v>
      </c>
      <c r="D1641" s="99">
        <v>15176</v>
      </c>
      <c r="E1641" s="99">
        <v>3154922</v>
      </c>
      <c r="F1641" s="99">
        <v>75048</v>
      </c>
      <c r="G1641" s="100" t="s">
        <v>33</v>
      </c>
      <c r="H1641" s="99" t="s">
        <v>322</v>
      </c>
      <c r="I1641" s="99" t="s">
        <v>338</v>
      </c>
      <c r="J1641" s="99" t="s">
        <v>6820</v>
      </c>
      <c r="K1641" s="100" t="s">
        <v>1170</v>
      </c>
      <c r="L1641" s="99" t="s">
        <v>8671</v>
      </c>
      <c r="M1641" s="101">
        <v>46009.511111111111</v>
      </c>
      <c r="N1641" s="101">
        <v>46014.406944444447</v>
      </c>
      <c r="O1641" s="100" t="s">
        <v>35</v>
      </c>
      <c r="P1641" s="100" t="s">
        <v>35</v>
      </c>
      <c r="Q1641" s="99" t="s">
        <v>1414</v>
      </c>
      <c r="R1641" s="99" t="s">
        <v>1415</v>
      </c>
      <c r="S1641" s="99" t="s">
        <v>10729</v>
      </c>
      <c r="T1641" s="99" t="s">
        <v>1416</v>
      </c>
      <c r="U1641" s="99">
        <v>32</v>
      </c>
      <c r="V1641" s="100" t="str">
        <f>VLOOKUP(D1641,TIPOLOGIA!A:F,5,0)</f>
        <v>LEJANA</v>
      </c>
      <c r="W1641" s="100" t="str">
        <f>VLOOKUP(D1641,TIPOLOGIA!A:F,6,0)</f>
        <v>TERRESTRE</v>
      </c>
      <c r="X1641" s="99" t="s">
        <v>2257</v>
      </c>
      <c r="Y1641" s="99">
        <v>1</v>
      </c>
      <c r="Z1641" s="102">
        <f>IF(T1641="SOPORTE_TELEFÓNICO",'TARIFAS 2025'!$B$14,IF(V1641="PRINCIPAL",'TARIFAS 2025'!$B$11,IF(V1641="INTERMEDIA",'TARIFAS 2025'!$C$11,IF(V1641="LEJANA",'TARIFAS 2025'!$D$11))))</f>
        <v>40250</v>
      </c>
      <c r="AA1641" s="102">
        <f t="shared" si="27"/>
        <v>40250</v>
      </c>
    </row>
    <row r="1642" spans="1:27" x14ac:dyDescent="0.3">
      <c r="A1642" s="99" t="s">
        <v>77</v>
      </c>
      <c r="B1642" s="100" t="str">
        <f>VLOOKUP(A1642,'CENTROS DE COSTOS'!A:D,2,0)</f>
        <v>0036-0003</v>
      </c>
      <c r="C1642" s="100" t="str">
        <f>VLOOKUP(A1642,'CENTROS DE COSTOS'!A:D,3,0)</f>
        <v>Wompi Suroccidente</v>
      </c>
      <c r="D1642" s="99">
        <v>19548</v>
      </c>
      <c r="E1642" s="99">
        <v>3155378</v>
      </c>
      <c r="F1642" s="99">
        <v>10639</v>
      </c>
      <c r="G1642" s="100" t="s">
        <v>33</v>
      </c>
      <c r="H1642" s="99" t="s">
        <v>498</v>
      </c>
      <c r="I1642" s="99" t="s">
        <v>522</v>
      </c>
      <c r="J1642" s="99" t="s">
        <v>1438</v>
      </c>
      <c r="K1642" s="100" t="s">
        <v>1170</v>
      </c>
      <c r="L1642" s="99" t="s">
        <v>8672</v>
      </c>
      <c r="M1642" s="101">
        <v>46009.617361111108</v>
      </c>
      <c r="N1642" s="101">
        <v>46014.407638888893</v>
      </c>
      <c r="O1642" s="100" t="s">
        <v>35</v>
      </c>
      <c r="P1642" s="100" t="s">
        <v>35</v>
      </c>
      <c r="Q1642" s="99" t="s">
        <v>1414</v>
      </c>
      <c r="R1642" s="99" t="s">
        <v>1415</v>
      </c>
      <c r="S1642" s="99" t="s">
        <v>10730</v>
      </c>
      <c r="T1642" s="99" t="s">
        <v>1416</v>
      </c>
      <c r="U1642" s="99">
        <v>64</v>
      </c>
      <c r="V1642" s="100" t="str">
        <f>VLOOKUP(D1642,TIPOLOGIA!A:F,5,0)</f>
        <v>LEJANA</v>
      </c>
      <c r="W1642" s="100" t="str">
        <f>VLOOKUP(D1642,TIPOLOGIA!A:F,6,0)</f>
        <v>TERRESTRE</v>
      </c>
      <c r="X1642" s="99" t="s">
        <v>2257</v>
      </c>
      <c r="Y1642" s="99">
        <v>1</v>
      </c>
      <c r="Z1642" s="102">
        <f>IF(T1642="SOPORTE_TELEFÓNICO",'TARIFAS 2025'!$B$14,IF(V1642="PRINCIPAL",'TARIFAS 2025'!$B$11,IF(V1642="INTERMEDIA",'TARIFAS 2025'!$C$11,IF(V1642="LEJANA",'TARIFAS 2025'!$D$11))))</f>
        <v>40250</v>
      </c>
      <c r="AA1642" s="102">
        <f t="shared" si="27"/>
        <v>40250</v>
      </c>
    </row>
    <row r="1643" spans="1:27" x14ac:dyDescent="0.3">
      <c r="A1643" s="99" t="s">
        <v>68</v>
      </c>
      <c r="B1643" s="100" t="str">
        <f>VLOOKUP(A1643,'CENTROS DE COSTOS'!A:D,2,0)</f>
        <v>0036-0001</v>
      </c>
      <c r="C1643" s="100" t="str">
        <f>VLOOKUP(A1643,'CENTROS DE COSTOS'!A:D,3,0)</f>
        <v>Wompi Costa</v>
      </c>
      <c r="D1643" s="99">
        <v>8638</v>
      </c>
      <c r="E1643" s="99">
        <v>3152978</v>
      </c>
      <c r="F1643" s="99">
        <v>78966</v>
      </c>
      <c r="G1643" s="100" t="s">
        <v>33</v>
      </c>
      <c r="H1643" s="99" t="s">
        <v>253</v>
      </c>
      <c r="I1643" s="99" t="s">
        <v>135</v>
      </c>
      <c r="J1643" s="99" t="s">
        <v>6821</v>
      </c>
      <c r="K1643" s="100" t="s">
        <v>1170</v>
      </c>
      <c r="L1643" s="99" t="s">
        <v>8673</v>
      </c>
      <c r="M1643" s="101">
        <v>46009.4</v>
      </c>
      <c r="N1643" s="101">
        <v>46014.407638888893</v>
      </c>
      <c r="O1643" s="100" t="s">
        <v>35</v>
      </c>
      <c r="P1643" s="100" t="s">
        <v>35</v>
      </c>
      <c r="Q1643" s="99" t="s">
        <v>1414</v>
      </c>
      <c r="R1643" s="99" t="s">
        <v>1415</v>
      </c>
      <c r="S1643" s="99" t="s">
        <v>10731</v>
      </c>
      <c r="T1643" s="99" t="s">
        <v>1416</v>
      </c>
      <c r="U1643" s="99">
        <v>16</v>
      </c>
      <c r="V1643" s="100" t="str">
        <f>VLOOKUP(D1643,TIPOLOGIA!A:F,5,0)</f>
        <v>INTERMEDIA</v>
      </c>
      <c r="W1643" s="100" t="str">
        <f>VLOOKUP(D1643,TIPOLOGIA!A:F,6,0)</f>
        <v>TERRESTRE</v>
      </c>
      <c r="X1643" s="99" t="s">
        <v>2257</v>
      </c>
      <c r="Y1643" s="99">
        <v>1</v>
      </c>
      <c r="Z1643" s="102">
        <f>IF(T1643="SOPORTE_TELEFÓNICO",'TARIFAS 2025'!$B$14,IF(V1643="PRINCIPAL",'TARIFAS 2025'!$B$11,IF(V1643="INTERMEDIA",'TARIFAS 2025'!$C$11,IF(V1643="LEJANA",'TARIFAS 2025'!$D$11))))</f>
        <v>36351</v>
      </c>
      <c r="AA1643" s="102">
        <f t="shared" si="27"/>
        <v>36351</v>
      </c>
    </row>
    <row r="1644" spans="1:27" x14ac:dyDescent="0.3">
      <c r="A1644" s="99" t="s">
        <v>71</v>
      </c>
      <c r="B1644" s="100" t="str">
        <f>VLOOKUP(A1644,'CENTROS DE COSTOS'!A:D,2,0)</f>
        <v>0036-0004</v>
      </c>
      <c r="C1644" s="100" t="str">
        <f>VLOOKUP(A1644,'CENTROS DE COSTOS'!A:D,3,0)</f>
        <v>Wompi Centro</v>
      </c>
      <c r="D1644" s="99">
        <v>25483</v>
      </c>
      <c r="E1644" s="99">
        <v>3152008</v>
      </c>
      <c r="F1644" s="99">
        <v>68889</v>
      </c>
      <c r="G1644" s="100" t="s">
        <v>33</v>
      </c>
      <c r="H1644" s="99" t="s">
        <v>618</v>
      </c>
      <c r="I1644" s="99" t="s">
        <v>133</v>
      </c>
      <c r="J1644" s="99" t="s">
        <v>2124</v>
      </c>
      <c r="K1644" s="100" t="s">
        <v>1170</v>
      </c>
      <c r="L1644" s="99" t="s">
        <v>8674</v>
      </c>
      <c r="M1644" s="101">
        <v>46009.333333333343</v>
      </c>
      <c r="N1644" s="101">
        <v>46014.408333333333</v>
      </c>
      <c r="O1644" s="100" t="s">
        <v>35</v>
      </c>
      <c r="P1644" s="100" t="s">
        <v>35</v>
      </c>
      <c r="Q1644" s="99" t="s">
        <v>1414</v>
      </c>
      <c r="R1644" s="99" t="s">
        <v>1415</v>
      </c>
      <c r="S1644" s="99" t="s">
        <v>10732</v>
      </c>
      <c r="T1644" s="99" t="s">
        <v>1416</v>
      </c>
      <c r="U1644" s="99">
        <v>40</v>
      </c>
      <c r="V1644" s="100" t="str">
        <f>VLOOKUP(D1644,TIPOLOGIA!A:F,5,0)</f>
        <v>LEJANA</v>
      </c>
      <c r="W1644" s="100" t="str">
        <f>VLOOKUP(D1644,TIPOLOGIA!A:F,6,0)</f>
        <v>TERRESTRE</v>
      </c>
      <c r="X1644" s="99" t="s">
        <v>2257</v>
      </c>
      <c r="Y1644" s="99">
        <v>1</v>
      </c>
      <c r="Z1644" s="102">
        <f>IF(T1644="SOPORTE_TELEFÓNICO",'TARIFAS 2025'!$B$14,IF(V1644="PRINCIPAL",'TARIFAS 2025'!$B$11,IF(V1644="INTERMEDIA",'TARIFAS 2025'!$C$11,IF(V1644="LEJANA",'TARIFAS 2025'!$D$11))))</f>
        <v>40250</v>
      </c>
      <c r="AA1644" s="102">
        <f t="shared" si="27"/>
        <v>40250</v>
      </c>
    </row>
    <row r="1645" spans="1:27" x14ac:dyDescent="0.3">
      <c r="A1645" s="99" t="s">
        <v>92</v>
      </c>
      <c r="B1645" s="100" t="str">
        <f>VLOOKUP(A1645,'CENTROS DE COSTOS'!A:D,2,0)</f>
        <v>0036-0002</v>
      </c>
      <c r="C1645" s="100" t="str">
        <f>VLOOKUP(A1645,'CENTROS DE COSTOS'!A:D,3,0)</f>
        <v>Wompi Eje Cafetero</v>
      </c>
      <c r="D1645" s="99">
        <v>63594</v>
      </c>
      <c r="E1645" s="99">
        <v>3149375</v>
      </c>
      <c r="F1645" s="99">
        <v>64972</v>
      </c>
      <c r="G1645" s="100" t="s">
        <v>33</v>
      </c>
      <c r="H1645" s="99" t="s">
        <v>939</v>
      </c>
      <c r="I1645" s="99" t="s">
        <v>947</v>
      </c>
      <c r="J1645" s="99" t="s">
        <v>6822</v>
      </c>
      <c r="K1645" s="100" t="s">
        <v>1170</v>
      </c>
      <c r="L1645" s="99" t="s">
        <v>8675</v>
      </c>
      <c r="M1645" s="101">
        <v>46008.536805555559</v>
      </c>
      <c r="N1645" s="101">
        <v>46014.409722222219</v>
      </c>
      <c r="O1645" s="100" t="s">
        <v>35</v>
      </c>
      <c r="P1645" s="100" t="s">
        <v>35</v>
      </c>
      <c r="Q1645" s="99" t="s">
        <v>1414</v>
      </c>
      <c r="R1645" s="99" t="s">
        <v>1415</v>
      </c>
      <c r="S1645" s="99" t="s">
        <v>10733</v>
      </c>
      <c r="T1645" s="99" t="s">
        <v>1416</v>
      </c>
      <c r="U1645" s="99">
        <v>64</v>
      </c>
      <c r="V1645" s="100" t="str">
        <f>VLOOKUP(D1645,TIPOLOGIA!A:F,5,0)</f>
        <v>INTERMEDIA</v>
      </c>
      <c r="W1645" s="100" t="str">
        <f>VLOOKUP(D1645,TIPOLOGIA!A:F,6,0)</f>
        <v>TERRESTRE</v>
      </c>
      <c r="X1645" s="99" t="s">
        <v>1447</v>
      </c>
      <c r="Y1645" s="99">
        <v>1</v>
      </c>
      <c r="Z1645" s="102">
        <f>IF(T1645="SOPORTE_TELEFÓNICO",'TARIFAS 2025'!$B$14,IF(V1645="PRINCIPAL",'TARIFAS 2025'!$B$11,IF(V1645="INTERMEDIA",'TARIFAS 2025'!$C$11,IF(V1645="LEJANA",'TARIFAS 2025'!$D$11))))</f>
        <v>36351</v>
      </c>
      <c r="AA1645" s="102">
        <f t="shared" si="27"/>
        <v>36351</v>
      </c>
    </row>
    <row r="1646" spans="1:27" x14ac:dyDescent="0.3">
      <c r="A1646" s="99" t="s">
        <v>89</v>
      </c>
      <c r="B1646" s="100" t="str">
        <f>VLOOKUP(A1646,'CENTROS DE COSTOS'!A:D,2,0)</f>
        <v>0036-0001</v>
      </c>
      <c r="C1646" s="100" t="str">
        <f>VLOOKUP(A1646,'CENTROS DE COSTOS'!A:D,3,0)</f>
        <v>Wompi Costa</v>
      </c>
      <c r="D1646" s="99">
        <v>23464</v>
      </c>
      <c r="E1646" s="99">
        <v>3146380</v>
      </c>
      <c r="F1646" s="99">
        <v>76601</v>
      </c>
      <c r="G1646" s="100" t="s">
        <v>33</v>
      </c>
      <c r="H1646" s="99" t="s">
        <v>276</v>
      </c>
      <c r="I1646" s="99" t="s">
        <v>602</v>
      </c>
      <c r="J1646" s="99" t="s">
        <v>1553</v>
      </c>
      <c r="K1646" s="100" t="s">
        <v>1170</v>
      </c>
      <c r="L1646" s="99" t="s">
        <v>8676</v>
      </c>
      <c r="M1646" s="101">
        <v>46008.333333333343</v>
      </c>
      <c r="N1646" s="101">
        <v>46014.410416666673</v>
      </c>
      <c r="O1646" s="100" t="s">
        <v>35</v>
      </c>
      <c r="P1646" s="100" t="s">
        <v>35</v>
      </c>
      <c r="Q1646" s="99" t="s">
        <v>1414</v>
      </c>
      <c r="R1646" s="99" t="s">
        <v>1415</v>
      </c>
      <c r="S1646" s="99" t="s">
        <v>10734</v>
      </c>
      <c r="T1646" s="99" t="s">
        <v>1416</v>
      </c>
      <c r="U1646" s="99">
        <v>24</v>
      </c>
      <c r="V1646" s="100" t="str">
        <f>VLOOKUP(D1646,TIPOLOGIA!A:F,5,0)</f>
        <v>INTERMEDIA</v>
      </c>
      <c r="W1646" s="100" t="str">
        <f>VLOOKUP(D1646,TIPOLOGIA!A:F,6,0)</f>
        <v>TERRESTRE</v>
      </c>
      <c r="X1646" s="99" t="s">
        <v>1447</v>
      </c>
      <c r="Y1646" s="99">
        <v>1</v>
      </c>
      <c r="Z1646" s="102">
        <f>IF(T1646="SOPORTE_TELEFÓNICO",'TARIFAS 2025'!$B$14,IF(V1646="PRINCIPAL",'TARIFAS 2025'!$B$11,IF(V1646="INTERMEDIA",'TARIFAS 2025'!$C$11,IF(V1646="LEJANA",'TARIFAS 2025'!$D$11))))</f>
        <v>36351</v>
      </c>
      <c r="AA1646" s="102">
        <f t="shared" si="27"/>
        <v>36351</v>
      </c>
    </row>
    <row r="1647" spans="1:27" x14ac:dyDescent="0.3">
      <c r="A1647" s="99" t="s">
        <v>98</v>
      </c>
      <c r="B1647" s="100" t="str">
        <f>VLOOKUP(A1647,'CENTROS DE COSTOS'!A:D,2,0)</f>
        <v>0036-0006</v>
      </c>
      <c r="C1647" s="100" t="str">
        <f>VLOOKUP(A1647,'CENTROS DE COSTOS'!A:D,3,0)</f>
        <v>Wompi Oriente</v>
      </c>
      <c r="D1647" s="99">
        <v>50006</v>
      </c>
      <c r="E1647" s="99">
        <v>3145393</v>
      </c>
      <c r="F1647" s="99">
        <v>70649</v>
      </c>
      <c r="G1647" s="100" t="s">
        <v>33</v>
      </c>
      <c r="H1647" s="99" t="s">
        <v>814</v>
      </c>
      <c r="I1647" s="99" t="s">
        <v>816</v>
      </c>
      <c r="J1647" s="99" t="s">
        <v>6823</v>
      </c>
      <c r="K1647" s="100" t="s">
        <v>1170</v>
      </c>
      <c r="L1647" s="99" t="s">
        <v>8677</v>
      </c>
      <c r="M1647" s="101">
        <v>46007.654861111107</v>
      </c>
      <c r="N1647" s="101">
        <v>46014.411111111112</v>
      </c>
      <c r="O1647" s="100" t="s">
        <v>35</v>
      </c>
      <c r="P1647" s="100" t="s">
        <v>35</v>
      </c>
      <c r="Q1647" s="99" t="s">
        <v>1414</v>
      </c>
      <c r="R1647" s="99" t="s">
        <v>1415</v>
      </c>
      <c r="S1647" s="99" t="s">
        <v>10735</v>
      </c>
      <c r="T1647" s="99" t="s">
        <v>1416</v>
      </c>
      <c r="U1647" s="99">
        <v>16</v>
      </c>
      <c r="V1647" s="100" t="str">
        <f>VLOOKUP(D1647,TIPOLOGIA!A:F,5,0)</f>
        <v>INTERMEDIA</v>
      </c>
      <c r="W1647" s="100" t="str">
        <f>VLOOKUP(D1647,TIPOLOGIA!A:F,6,0)</f>
        <v>TERRESTRE</v>
      </c>
      <c r="X1647" s="99" t="s">
        <v>2257</v>
      </c>
      <c r="Y1647" s="99">
        <v>1</v>
      </c>
      <c r="Z1647" s="102">
        <f>IF(T1647="SOPORTE_TELEFÓNICO",'TARIFAS 2025'!$B$14,IF(V1647="PRINCIPAL",'TARIFAS 2025'!$B$11,IF(V1647="INTERMEDIA",'TARIFAS 2025'!$C$11,IF(V1647="LEJANA",'TARIFAS 2025'!$D$11))))</f>
        <v>36351</v>
      </c>
      <c r="AA1647" s="102">
        <f t="shared" si="27"/>
        <v>36351</v>
      </c>
    </row>
    <row r="1648" spans="1:27" x14ac:dyDescent="0.3">
      <c r="A1648" s="99" t="s">
        <v>91</v>
      </c>
      <c r="B1648" s="100" t="str">
        <f>VLOOKUP(A1648,'CENTROS DE COSTOS'!A:D,2,0)</f>
        <v>0036-0003</v>
      </c>
      <c r="C1648" s="100" t="str">
        <f>VLOOKUP(A1648,'CENTROS DE COSTOS'!A:D,3,0)</f>
        <v>Wompi Suroccidente</v>
      </c>
      <c r="D1648" s="99">
        <v>52356</v>
      </c>
      <c r="E1648" s="99">
        <v>3146633</v>
      </c>
      <c r="F1648" s="99">
        <v>37003</v>
      </c>
      <c r="G1648" s="100" t="s">
        <v>33</v>
      </c>
      <c r="H1648" s="99" t="s">
        <v>133</v>
      </c>
      <c r="I1648" s="99" t="s">
        <v>863</v>
      </c>
      <c r="J1648" s="99" t="s">
        <v>3636</v>
      </c>
      <c r="K1648" s="100" t="s">
        <v>1170</v>
      </c>
      <c r="L1648" s="99" t="s">
        <v>8678</v>
      </c>
      <c r="M1648" s="101">
        <v>46008.333333333343</v>
      </c>
      <c r="N1648" s="101">
        <v>46014.411805555559</v>
      </c>
      <c r="O1648" s="100" t="s">
        <v>35</v>
      </c>
      <c r="P1648" s="100" t="s">
        <v>35</v>
      </c>
      <c r="Q1648" s="99" t="s">
        <v>1414</v>
      </c>
      <c r="R1648" s="99" t="s">
        <v>1415</v>
      </c>
      <c r="S1648" s="99" t="s">
        <v>10736</v>
      </c>
      <c r="T1648" s="99" t="s">
        <v>1416</v>
      </c>
      <c r="U1648" s="99">
        <v>48</v>
      </c>
      <c r="V1648" s="100" t="str">
        <f>VLOOKUP(D1648,TIPOLOGIA!A:F,5,0)</f>
        <v>INTERMEDIA</v>
      </c>
      <c r="W1648" s="100" t="str">
        <f>VLOOKUP(D1648,TIPOLOGIA!A:F,6,0)</f>
        <v>TERRESTRE</v>
      </c>
      <c r="X1648" s="99" t="s">
        <v>1447</v>
      </c>
      <c r="Y1648" s="99">
        <v>1</v>
      </c>
      <c r="Z1648" s="102">
        <f>IF(T1648="SOPORTE_TELEFÓNICO",'TARIFAS 2025'!$B$14,IF(V1648="PRINCIPAL",'TARIFAS 2025'!$B$11,IF(V1648="INTERMEDIA",'TARIFAS 2025'!$C$11,IF(V1648="LEJANA",'TARIFAS 2025'!$D$11))))</f>
        <v>36351</v>
      </c>
      <c r="AA1648" s="102">
        <f t="shared" si="27"/>
        <v>36351</v>
      </c>
    </row>
    <row r="1649" spans="1:27" x14ac:dyDescent="0.3">
      <c r="A1649" s="99" t="s">
        <v>92</v>
      </c>
      <c r="B1649" s="100" t="str">
        <f>VLOOKUP(A1649,'CENTROS DE COSTOS'!A:D,2,0)</f>
        <v>0036-0002</v>
      </c>
      <c r="C1649" s="100" t="str">
        <f>VLOOKUP(A1649,'CENTROS DE COSTOS'!A:D,3,0)</f>
        <v>Wompi Eje Cafetero</v>
      </c>
      <c r="D1649" s="99">
        <v>76736</v>
      </c>
      <c r="E1649" s="99">
        <v>3144687</v>
      </c>
      <c r="F1649" s="99">
        <v>69069</v>
      </c>
      <c r="G1649" s="100" t="s">
        <v>33</v>
      </c>
      <c r="H1649" s="99" t="s">
        <v>1101</v>
      </c>
      <c r="I1649" s="99" t="s">
        <v>1126</v>
      </c>
      <c r="J1649" s="99" t="s">
        <v>2005</v>
      </c>
      <c r="K1649" s="100" t="s">
        <v>1170</v>
      </c>
      <c r="L1649" s="99" t="s">
        <v>8679</v>
      </c>
      <c r="M1649" s="101">
        <v>46007.600694444453</v>
      </c>
      <c r="N1649" s="101">
        <v>46014.412499999999</v>
      </c>
      <c r="O1649" s="100" t="s">
        <v>35</v>
      </c>
      <c r="P1649" s="100" t="s">
        <v>35</v>
      </c>
      <c r="Q1649" s="99" t="s">
        <v>1414</v>
      </c>
      <c r="R1649" s="99" t="s">
        <v>1415</v>
      </c>
      <c r="S1649" s="99" t="s">
        <v>10737</v>
      </c>
      <c r="T1649" s="99" t="s">
        <v>1416</v>
      </c>
      <c r="U1649" s="99">
        <v>24</v>
      </c>
      <c r="V1649" s="100" t="str">
        <f>VLOOKUP(D1649,TIPOLOGIA!A:F,5,0)</f>
        <v>INTERMEDIA</v>
      </c>
      <c r="W1649" s="100" t="str">
        <f>VLOOKUP(D1649,TIPOLOGIA!A:F,6,0)</f>
        <v>TERRESTRE</v>
      </c>
      <c r="X1649" s="99" t="s">
        <v>1447</v>
      </c>
      <c r="Y1649" s="99">
        <v>1</v>
      </c>
      <c r="Z1649" s="102">
        <f>IF(T1649="SOPORTE_TELEFÓNICO",'TARIFAS 2025'!$B$14,IF(V1649="PRINCIPAL",'TARIFAS 2025'!$B$11,IF(V1649="INTERMEDIA",'TARIFAS 2025'!$C$11,IF(V1649="LEJANA",'TARIFAS 2025'!$D$11))))</f>
        <v>36351</v>
      </c>
      <c r="AA1649" s="102">
        <f t="shared" si="27"/>
        <v>36351</v>
      </c>
    </row>
    <row r="1650" spans="1:27" x14ac:dyDescent="0.3">
      <c r="A1650" s="99" t="s">
        <v>92</v>
      </c>
      <c r="B1650" s="100" t="str">
        <f>VLOOKUP(A1650,'CENTROS DE COSTOS'!A:D,2,0)</f>
        <v>0036-0002</v>
      </c>
      <c r="C1650" s="100" t="str">
        <f>VLOOKUP(A1650,'CENTROS DE COSTOS'!A:D,3,0)</f>
        <v>Wompi Eje Cafetero</v>
      </c>
      <c r="D1650" s="99">
        <v>63401</v>
      </c>
      <c r="E1650" s="99">
        <v>3134878</v>
      </c>
      <c r="F1650" s="99">
        <v>76314</v>
      </c>
      <c r="G1650" s="100" t="s">
        <v>33</v>
      </c>
      <c r="H1650" s="99" t="s">
        <v>939</v>
      </c>
      <c r="I1650" s="99" t="s">
        <v>944</v>
      </c>
      <c r="J1650" s="99" t="s">
        <v>6824</v>
      </c>
      <c r="K1650" s="100" t="s">
        <v>1170</v>
      </c>
      <c r="L1650" s="99" t="s">
        <v>8680</v>
      </c>
      <c r="M1650" s="101">
        <v>46006.333333333343</v>
      </c>
      <c r="N1650" s="101">
        <v>46014.413194444453</v>
      </c>
      <c r="O1650" s="100" t="s">
        <v>35</v>
      </c>
      <c r="P1650" s="100" t="s">
        <v>35</v>
      </c>
      <c r="Q1650" s="99" t="s">
        <v>1414</v>
      </c>
      <c r="R1650" s="99" t="s">
        <v>1415</v>
      </c>
      <c r="S1650" s="99" t="s">
        <v>10738</v>
      </c>
      <c r="T1650" s="99" t="s">
        <v>1416</v>
      </c>
      <c r="U1650" s="99">
        <v>32</v>
      </c>
      <c r="V1650" s="100" t="str">
        <f>VLOOKUP(D1650,TIPOLOGIA!A:F,5,0)</f>
        <v>INTERMEDIA</v>
      </c>
      <c r="W1650" s="100" t="str">
        <f>VLOOKUP(D1650,TIPOLOGIA!A:F,6,0)</f>
        <v>TERRESTRE</v>
      </c>
      <c r="X1650" s="99" t="s">
        <v>1464</v>
      </c>
      <c r="Y1650" s="99">
        <v>1</v>
      </c>
      <c r="Z1650" s="102">
        <f>IF(T1650="SOPORTE_TELEFÓNICO",'TARIFAS 2025'!$B$14,IF(V1650="PRINCIPAL",'TARIFAS 2025'!$B$11,IF(V1650="INTERMEDIA",'TARIFAS 2025'!$C$11,IF(V1650="LEJANA",'TARIFAS 2025'!$D$11))))</f>
        <v>36351</v>
      </c>
      <c r="AA1650" s="102">
        <f t="shared" si="27"/>
        <v>36351</v>
      </c>
    </row>
    <row r="1651" spans="1:27" x14ac:dyDescent="0.3">
      <c r="A1651" s="99" t="s">
        <v>97</v>
      </c>
      <c r="B1651" s="100" t="str">
        <f>VLOOKUP(A1651,'CENTROS DE COSTOS'!A:D,2,0)</f>
        <v>0036-0001</v>
      </c>
      <c r="C1651" s="100" t="str">
        <f>VLOOKUP(A1651,'CENTROS DE COSTOS'!A:D,3,0)</f>
        <v>Wompi Costa</v>
      </c>
      <c r="D1651" s="99">
        <v>20614</v>
      </c>
      <c r="E1651" s="99">
        <v>3134116</v>
      </c>
      <c r="F1651" s="99">
        <v>52004</v>
      </c>
      <c r="G1651" s="100" t="s">
        <v>33</v>
      </c>
      <c r="H1651" s="99" t="s">
        <v>536</v>
      </c>
      <c r="I1651" s="99" t="s">
        <v>556</v>
      </c>
      <c r="J1651" s="99" t="s">
        <v>6825</v>
      </c>
      <c r="K1651" s="100" t="s">
        <v>1170</v>
      </c>
      <c r="L1651" s="99" t="s">
        <v>8681</v>
      </c>
      <c r="M1651" s="101">
        <v>46006.333333333343</v>
      </c>
      <c r="N1651" s="101">
        <v>46014.413888888892</v>
      </c>
      <c r="O1651" s="100" t="s">
        <v>35</v>
      </c>
      <c r="P1651" s="100" t="s">
        <v>35</v>
      </c>
      <c r="Q1651" s="99" t="s">
        <v>1414</v>
      </c>
      <c r="R1651" s="99" t="s">
        <v>1415</v>
      </c>
      <c r="S1651" s="99" t="s">
        <v>10739</v>
      </c>
      <c r="T1651" s="99" t="s">
        <v>1416</v>
      </c>
      <c r="U1651" s="99">
        <v>24</v>
      </c>
      <c r="V1651" s="100" t="str">
        <f>VLOOKUP(D1651,TIPOLOGIA!A:F,5,0)</f>
        <v>LEJANA</v>
      </c>
      <c r="W1651" s="100" t="str">
        <f>VLOOKUP(D1651,TIPOLOGIA!A:F,6,0)</f>
        <v>TERRESTRE</v>
      </c>
      <c r="X1651" s="99" t="s">
        <v>1453</v>
      </c>
      <c r="Y1651" s="99">
        <v>1</v>
      </c>
      <c r="Z1651" s="102">
        <f>IF(T1651="SOPORTE_TELEFÓNICO",'TARIFAS 2025'!$B$14,IF(V1651="PRINCIPAL",'TARIFAS 2025'!$B$11,IF(V1651="INTERMEDIA",'TARIFAS 2025'!$C$11,IF(V1651="LEJANA",'TARIFAS 2025'!$D$11))))</f>
        <v>40250</v>
      </c>
      <c r="AA1651" s="102">
        <f t="shared" si="27"/>
        <v>40250</v>
      </c>
    </row>
    <row r="1652" spans="1:27" x14ac:dyDescent="0.3">
      <c r="A1652" s="99" t="s">
        <v>92</v>
      </c>
      <c r="B1652" s="100" t="str">
        <f>VLOOKUP(A1652,'CENTROS DE COSTOS'!A:D,2,0)</f>
        <v>0036-0002</v>
      </c>
      <c r="C1652" s="100" t="str">
        <f>VLOOKUP(A1652,'CENTROS DE COSTOS'!A:D,3,0)</f>
        <v>Wompi Eje Cafetero</v>
      </c>
      <c r="D1652" s="99">
        <v>66682</v>
      </c>
      <c r="E1652" s="99">
        <v>3166810</v>
      </c>
      <c r="F1652" s="99">
        <v>79414</v>
      </c>
      <c r="G1652" s="100" t="s">
        <v>33</v>
      </c>
      <c r="H1652" s="99" t="s">
        <v>458</v>
      </c>
      <c r="I1652" s="99" t="s">
        <v>959</v>
      </c>
      <c r="J1652" s="99" t="s">
        <v>6826</v>
      </c>
      <c r="K1652" s="100" t="s">
        <v>1170</v>
      </c>
      <c r="L1652" s="99" t="s">
        <v>8682</v>
      </c>
      <c r="M1652" s="101">
        <v>46013.60833333333</v>
      </c>
      <c r="N1652" s="101">
        <v>46014.413888888892</v>
      </c>
      <c r="O1652" s="100" t="s">
        <v>35</v>
      </c>
      <c r="P1652" s="100" t="s">
        <v>35</v>
      </c>
      <c r="Q1652" s="99" t="s">
        <v>1414</v>
      </c>
      <c r="R1652" s="99" t="s">
        <v>1415</v>
      </c>
      <c r="S1652" s="99" t="s">
        <v>10740</v>
      </c>
      <c r="T1652" s="99" t="s">
        <v>1172</v>
      </c>
      <c r="U1652" s="99">
        <v>16</v>
      </c>
      <c r="V1652" s="100" t="str">
        <f>VLOOKUP(D1652,TIPOLOGIA!A:F,5,0)</f>
        <v>PRINCIPAL</v>
      </c>
      <c r="W1652" s="100" t="str">
        <f>VLOOKUP(D1652,TIPOLOGIA!A:F,6,0)</f>
        <v>TERRESTRE</v>
      </c>
      <c r="X1652" s="99" t="s">
        <v>1175</v>
      </c>
      <c r="Y1652" s="99">
        <v>1</v>
      </c>
      <c r="Z1652" s="102">
        <f>IF(T1652="SOPORTE_TELEFÓNICO",'TARIFAS 2025'!$B$14,IF(V1652="PRINCIPAL",'TARIFAS 2025'!$B$11,IF(V1652="INTERMEDIA",'TARIFAS 2025'!$C$11,IF(V1652="LEJANA",'TARIFAS 2025'!$D$11))))</f>
        <v>31419</v>
      </c>
      <c r="AA1652" s="102">
        <f t="shared" si="27"/>
        <v>31419</v>
      </c>
    </row>
    <row r="1653" spans="1:27" x14ac:dyDescent="0.3">
      <c r="A1653" s="99" t="s">
        <v>74</v>
      </c>
      <c r="B1653" s="100" t="str">
        <f>VLOOKUP(A1653,'CENTROS DE COSTOS'!A:D,2,0)</f>
        <v>0036-0007</v>
      </c>
      <c r="C1653" s="100" t="str">
        <f>VLOOKUP(A1653,'CENTROS DE COSTOS'!A:D,3,0)</f>
        <v>Wompi Santander</v>
      </c>
      <c r="D1653" s="99">
        <v>68547</v>
      </c>
      <c r="E1653" s="99">
        <v>3131564</v>
      </c>
      <c r="F1653" s="99">
        <v>59644</v>
      </c>
      <c r="G1653" s="100" t="s">
        <v>33</v>
      </c>
      <c r="H1653" s="99" t="s">
        <v>963</v>
      </c>
      <c r="I1653" s="99" t="s">
        <v>1013</v>
      </c>
      <c r="J1653" s="99" t="s">
        <v>1367</v>
      </c>
      <c r="K1653" s="100" t="s">
        <v>1170</v>
      </c>
      <c r="L1653" s="99" t="s">
        <v>8683</v>
      </c>
      <c r="M1653" s="101">
        <v>46003.453472222223</v>
      </c>
      <c r="N1653" s="101">
        <v>46014.415277777778</v>
      </c>
      <c r="O1653" s="100" t="s">
        <v>35</v>
      </c>
      <c r="P1653" s="100" t="s">
        <v>35</v>
      </c>
      <c r="Q1653" s="99" t="s">
        <v>1414</v>
      </c>
      <c r="R1653" s="99" t="s">
        <v>1415</v>
      </c>
      <c r="S1653" s="99" t="s">
        <v>10741</v>
      </c>
      <c r="T1653" s="99" t="s">
        <v>1416</v>
      </c>
      <c r="U1653" s="99">
        <v>64</v>
      </c>
      <c r="V1653" s="100" t="str">
        <f>VLOOKUP(D1653,TIPOLOGIA!A:F,5,0)</f>
        <v>INTERMEDIA</v>
      </c>
      <c r="W1653" s="100" t="str">
        <f>VLOOKUP(D1653,TIPOLOGIA!A:F,6,0)</f>
        <v>TERRESTRE</v>
      </c>
      <c r="X1653" s="99" t="s">
        <v>2255</v>
      </c>
      <c r="Y1653" s="99">
        <v>1</v>
      </c>
      <c r="Z1653" s="102">
        <f>IF(T1653="SOPORTE_TELEFÓNICO",'TARIFAS 2025'!$B$14,IF(V1653="PRINCIPAL",'TARIFAS 2025'!$B$11,IF(V1653="INTERMEDIA",'TARIFAS 2025'!$C$11,IF(V1653="LEJANA",'TARIFAS 2025'!$D$11))))</f>
        <v>36351</v>
      </c>
      <c r="AA1653" s="102">
        <f t="shared" si="27"/>
        <v>36351</v>
      </c>
    </row>
    <row r="1654" spans="1:27" x14ac:dyDescent="0.3">
      <c r="A1654" s="99" t="s">
        <v>98</v>
      </c>
      <c r="B1654" s="100" t="str">
        <f>VLOOKUP(A1654,'CENTROS DE COSTOS'!A:D,2,0)</f>
        <v>0036-0006</v>
      </c>
      <c r="C1654" s="100" t="str">
        <f>VLOOKUP(A1654,'CENTROS DE COSTOS'!A:D,3,0)</f>
        <v>Wompi Oriente</v>
      </c>
      <c r="D1654" s="99">
        <v>50606</v>
      </c>
      <c r="E1654" s="99">
        <v>3132242</v>
      </c>
      <c r="F1654" s="99">
        <v>80297</v>
      </c>
      <c r="G1654" s="100" t="s">
        <v>33</v>
      </c>
      <c r="H1654" s="99" t="s">
        <v>814</v>
      </c>
      <c r="I1654" s="99" t="s">
        <v>815</v>
      </c>
      <c r="J1654" s="99" t="s">
        <v>6827</v>
      </c>
      <c r="K1654" s="100" t="s">
        <v>1170</v>
      </c>
      <c r="L1654" s="99" t="s">
        <v>8684</v>
      </c>
      <c r="M1654" s="101">
        <v>46003.510416666657</v>
      </c>
      <c r="N1654" s="101">
        <v>46014.415972222218</v>
      </c>
      <c r="O1654" s="100" t="s">
        <v>35</v>
      </c>
      <c r="P1654" s="100" t="s">
        <v>35</v>
      </c>
      <c r="Q1654" s="99" t="s">
        <v>1414</v>
      </c>
      <c r="R1654" s="99" t="s">
        <v>1415</v>
      </c>
      <c r="S1654" s="99" t="s">
        <v>10742</v>
      </c>
      <c r="T1654" s="99" t="s">
        <v>1416</v>
      </c>
      <c r="U1654" s="99">
        <v>8</v>
      </c>
      <c r="V1654" s="100" t="str">
        <f>VLOOKUP(D1654,TIPOLOGIA!A:F,5,0)</f>
        <v>INTERMEDIA</v>
      </c>
      <c r="W1654" s="100" t="str">
        <f>VLOOKUP(D1654,TIPOLOGIA!A:F,6,0)</f>
        <v>TERRESTRE</v>
      </c>
      <c r="X1654" s="99" t="s">
        <v>2257</v>
      </c>
      <c r="Y1654" s="99">
        <v>1</v>
      </c>
      <c r="Z1654" s="102">
        <f>IF(T1654="SOPORTE_TELEFÓNICO",'TARIFAS 2025'!$B$14,IF(V1654="PRINCIPAL",'TARIFAS 2025'!$B$11,IF(V1654="INTERMEDIA",'TARIFAS 2025'!$C$11,IF(V1654="LEJANA",'TARIFAS 2025'!$D$11))))</f>
        <v>36351</v>
      </c>
      <c r="AA1654" s="102">
        <f t="shared" si="27"/>
        <v>36351</v>
      </c>
    </row>
    <row r="1655" spans="1:27" x14ac:dyDescent="0.3">
      <c r="A1655" s="99" t="s">
        <v>71</v>
      </c>
      <c r="B1655" s="100" t="str">
        <f>VLOOKUP(A1655,'CENTROS DE COSTOS'!A:D,2,0)</f>
        <v>0036-0004</v>
      </c>
      <c r="C1655" s="100" t="str">
        <f>VLOOKUP(A1655,'CENTROS DE COSTOS'!A:D,3,0)</f>
        <v>Wompi Centro</v>
      </c>
      <c r="D1655" s="99">
        <v>11001</v>
      </c>
      <c r="E1655" s="99">
        <v>3166174</v>
      </c>
      <c r="F1655" s="99">
        <v>75122</v>
      </c>
      <c r="G1655" s="100" t="s">
        <v>33</v>
      </c>
      <c r="H1655" s="99" t="s">
        <v>618</v>
      </c>
      <c r="I1655" s="99" t="s">
        <v>71</v>
      </c>
      <c r="J1655" s="99" t="s">
        <v>6828</v>
      </c>
      <c r="K1655" s="100" t="s">
        <v>1170</v>
      </c>
      <c r="L1655" s="99" t="s">
        <v>8685</v>
      </c>
      <c r="M1655" s="101">
        <v>46013.534722222219</v>
      </c>
      <c r="N1655" s="101">
        <v>46014.416666666657</v>
      </c>
      <c r="O1655" s="100" t="s">
        <v>35</v>
      </c>
      <c r="P1655" s="100" t="s">
        <v>35</v>
      </c>
      <c r="Q1655" s="99" t="s">
        <v>1414</v>
      </c>
      <c r="R1655" s="99" t="s">
        <v>1415</v>
      </c>
      <c r="S1655" s="99" t="s">
        <v>10743</v>
      </c>
      <c r="T1655" s="99" t="s">
        <v>1172</v>
      </c>
      <c r="U1655" s="99">
        <v>16</v>
      </c>
      <c r="V1655" s="100" t="str">
        <f>VLOOKUP(D1655,TIPOLOGIA!A:F,5,0)</f>
        <v>PRINCIPAL</v>
      </c>
      <c r="W1655" s="100" t="str">
        <f>VLOOKUP(D1655,TIPOLOGIA!A:F,6,0)</f>
        <v>TERRESTRE</v>
      </c>
      <c r="X1655" s="99" t="s">
        <v>1306</v>
      </c>
      <c r="Y1655" s="99">
        <v>1</v>
      </c>
      <c r="Z1655" s="102">
        <f>IF(T1655="SOPORTE_TELEFÓNICO",'TARIFAS 2025'!$B$14,IF(V1655="PRINCIPAL",'TARIFAS 2025'!$B$11,IF(V1655="INTERMEDIA",'TARIFAS 2025'!$C$11,IF(V1655="LEJANA",'TARIFAS 2025'!$D$11))))</f>
        <v>31419</v>
      </c>
      <c r="AA1655" s="102">
        <f t="shared" si="27"/>
        <v>31419</v>
      </c>
    </row>
    <row r="1656" spans="1:27" x14ac:dyDescent="0.3">
      <c r="A1656" s="99" t="s">
        <v>92</v>
      </c>
      <c r="B1656" s="100" t="str">
        <f>VLOOKUP(A1656,'CENTROS DE COSTOS'!A:D,2,0)</f>
        <v>0036-0002</v>
      </c>
      <c r="C1656" s="100" t="str">
        <f>VLOOKUP(A1656,'CENTROS DE COSTOS'!A:D,3,0)</f>
        <v>Wompi Eje Cafetero</v>
      </c>
      <c r="D1656" s="99">
        <v>63130</v>
      </c>
      <c r="E1656" s="99">
        <v>3127054</v>
      </c>
      <c r="F1656" s="99">
        <v>69053</v>
      </c>
      <c r="G1656" s="100" t="s">
        <v>33</v>
      </c>
      <c r="H1656" s="99" t="s">
        <v>939</v>
      </c>
      <c r="I1656" s="99" t="s">
        <v>940</v>
      </c>
      <c r="J1656" s="99" t="s">
        <v>2034</v>
      </c>
      <c r="K1656" s="100" t="s">
        <v>1170</v>
      </c>
      <c r="L1656" s="99" t="s">
        <v>8686</v>
      </c>
      <c r="M1656" s="101">
        <v>46002.484722222223</v>
      </c>
      <c r="N1656" s="101">
        <v>46014.418055555558</v>
      </c>
      <c r="O1656" s="100" t="s">
        <v>35</v>
      </c>
      <c r="P1656" s="100" t="s">
        <v>35</v>
      </c>
      <c r="Q1656" s="99" t="s">
        <v>1414</v>
      </c>
      <c r="R1656" s="99" t="s">
        <v>1415</v>
      </c>
      <c r="S1656" s="99" t="s">
        <v>10744</v>
      </c>
      <c r="T1656" s="99" t="s">
        <v>1416</v>
      </c>
      <c r="U1656" s="99">
        <v>24</v>
      </c>
      <c r="V1656" s="100" t="str">
        <f>VLOOKUP(D1656,TIPOLOGIA!A:F,5,0)</f>
        <v>INTERMEDIA</v>
      </c>
      <c r="W1656" s="100" t="str">
        <f>VLOOKUP(D1656,TIPOLOGIA!A:F,6,0)</f>
        <v>TERRESTRE</v>
      </c>
      <c r="X1656" s="99" t="s">
        <v>2257</v>
      </c>
      <c r="Y1656" s="99">
        <v>1</v>
      </c>
      <c r="Z1656" s="102">
        <f>IF(T1656="SOPORTE_TELEFÓNICO",'TARIFAS 2025'!$B$14,IF(V1656="PRINCIPAL",'TARIFAS 2025'!$B$11,IF(V1656="INTERMEDIA",'TARIFAS 2025'!$C$11,IF(V1656="LEJANA",'TARIFAS 2025'!$D$11))))</f>
        <v>36351</v>
      </c>
      <c r="AA1656" s="102">
        <f t="shared" si="27"/>
        <v>36351</v>
      </c>
    </row>
    <row r="1657" spans="1:27" x14ac:dyDescent="0.3">
      <c r="A1657" s="99" t="s">
        <v>74</v>
      </c>
      <c r="B1657" s="100" t="str">
        <f>VLOOKUP(A1657,'CENTROS DE COSTOS'!A:D,2,0)</f>
        <v>0036-0007</v>
      </c>
      <c r="C1657" s="100" t="str">
        <f>VLOOKUP(A1657,'CENTROS DE COSTOS'!A:D,3,0)</f>
        <v>Wompi Santander</v>
      </c>
      <c r="D1657" s="99">
        <v>68001</v>
      </c>
      <c r="E1657" s="99">
        <v>3165601</v>
      </c>
      <c r="F1657" s="99">
        <v>17012</v>
      </c>
      <c r="G1657" s="100" t="s">
        <v>33</v>
      </c>
      <c r="H1657" s="99" t="s">
        <v>963</v>
      </c>
      <c r="I1657" s="99" t="s">
        <v>74</v>
      </c>
      <c r="J1657" s="99" t="s">
        <v>1533</v>
      </c>
      <c r="K1657" s="100" t="s">
        <v>1170</v>
      </c>
      <c r="L1657" s="99" t="s">
        <v>8687</v>
      </c>
      <c r="M1657" s="101">
        <v>46013.477083333331</v>
      </c>
      <c r="N1657" s="101">
        <v>46014.425000000003</v>
      </c>
      <c r="O1657" s="100" t="s">
        <v>35</v>
      </c>
      <c r="P1657" s="100" t="s">
        <v>35</v>
      </c>
      <c r="Q1657" s="99" t="s">
        <v>1414</v>
      </c>
      <c r="R1657" s="99" t="s">
        <v>1415</v>
      </c>
      <c r="S1657" s="99" t="s">
        <v>10745</v>
      </c>
      <c r="T1657" s="99" t="s">
        <v>1172</v>
      </c>
      <c r="U1657" s="99">
        <v>16</v>
      </c>
      <c r="V1657" s="100" t="str">
        <f>VLOOKUP(D1657,TIPOLOGIA!A:F,5,0)</f>
        <v>PRINCIPAL</v>
      </c>
      <c r="W1657" s="100" t="str">
        <f>VLOOKUP(D1657,TIPOLOGIA!A:F,6,0)</f>
        <v>TERRESTRE</v>
      </c>
      <c r="X1657" s="99" t="s">
        <v>1192</v>
      </c>
      <c r="Y1657" s="99">
        <v>1</v>
      </c>
      <c r="Z1657" s="102">
        <f>IF(T1657="SOPORTE_TELEFÓNICO",'TARIFAS 2025'!$B$14,IF(V1657="PRINCIPAL",'TARIFAS 2025'!$B$11,IF(V1657="INTERMEDIA",'TARIFAS 2025'!$C$11,IF(V1657="LEJANA",'TARIFAS 2025'!$D$11))))</f>
        <v>31419</v>
      </c>
      <c r="AA1657" s="102">
        <f t="shared" si="27"/>
        <v>31419</v>
      </c>
    </row>
    <row r="1658" spans="1:27" x14ac:dyDescent="0.3">
      <c r="A1658" s="99" t="s">
        <v>96</v>
      </c>
      <c r="B1658" s="100" t="str">
        <f>VLOOKUP(A1658,'CENTROS DE COSTOS'!A:D,2,0)</f>
        <v>0036-0007</v>
      </c>
      <c r="C1658" s="100" t="str">
        <f>VLOOKUP(A1658,'CENTROS DE COSTOS'!A:D,3,0)</f>
        <v>Wompi Santander</v>
      </c>
      <c r="D1658" s="99">
        <v>15238</v>
      </c>
      <c r="E1658" s="99">
        <v>3160817</v>
      </c>
      <c r="F1658" s="99">
        <v>80881</v>
      </c>
      <c r="G1658" s="100" t="s">
        <v>33</v>
      </c>
      <c r="H1658" s="99" t="s">
        <v>322</v>
      </c>
      <c r="I1658" s="99" t="s">
        <v>352</v>
      </c>
      <c r="J1658" s="99" t="s">
        <v>6829</v>
      </c>
      <c r="K1658" s="100" t="s">
        <v>1170</v>
      </c>
      <c r="L1658" s="99" t="s">
        <v>8688</v>
      </c>
      <c r="M1658" s="101">
        <v>46010.675694444442</v>
      </c>
      <c r="N1658" s="101">
        <v>46014.432638888888</v>
      </c>
      <c r="O1658" s="100" t="s">
        <v>35</v>
      </c>
      <c r="P1658" s="100" t="s">
        <v>35</v>
      </c>
      <c r="Q1658" s="99" t="s">
        <v>1537</v>
      </c>
      <c r="R1658" s="99" t="s">
        <v>1538</v>
      </c>
      <c r="S1658" s="99" t="s">
        <v>10746</v>
      </c>
      <c r="T1658" s="99" t="s">
        <v>1253</v>
      </c>
      <c r="U1658" s="99">
        <v>0</v>
      </c>
      <c r="V1658" s="100" t="str">
        <f>VLOOKUP(D1658,TIPOLOGIA!A:F,5,0)</f>
        <v>INTERMEDIA</v>
      </c>
      <c r="W1658" s="100" t="str">
        <f>VLOOKUP(D1658,TIPOLOGIA!A:F,6,0)</f>
        <v>TERRESTRE</v>
      </c>
      <c r="X1658" s="99" t="s">
        <v>2257</v>
      </c>
      <c r="Y1658" s="99">
        <v>1</v>
      </c>
      <c r="Z1658" s="102">
        <f>IF(T1658="SOPORTE_TELEFÓNICO",'TARIFAS 2025'!$B$14,IF(V1658="PRINCIPAL",'TARIFAS 2025'!$B$11,IF(V1658="INTERMEDIA",'TARIFAS 2025'!$C$11,IF(V1658="LEJANA",'TARIFAS 2025'!$D$11))))</f>
        <v>22000</v>
      </c>
      <c r="AA1658" s="102">
        <f t="shared" si="27"/>
        <v>22000</v>
      </c>
    </row>
    <row r="1659" spans="1:27" x14ac:dyDescent="0.3">
      <c r="A1659" s="99" t="s">
        <v>88</v>
      </c>
      <c r="B1659" s="100" t="str">
        <f>VLOOKUP(A1659,'CENTROS DE COSTOS'!A:D,2,0)</f>
        <v>0036-0005</v>
      </c>
      <c r="C1659" s="100" t="str">
        <f>VLOOKUP(A1659,'CENTROS DE COSTOS'!A:D,3,0)</f>
        <v>Wompi Noroccidente</v>
      </c>
      <c r="D1659" s="99">
        <v>5001</v>
      </c>
      <c r="E1659" s="99">
        <v>3153664</v>
      </c>
      <c r="F1659" s="99">
        <v>74950</v>
      </c>
      <c r="G1659" s="100" t="s">
        <v>33</v>
      </c>
      <c r="H1659" s="99" t="s">
        <v>120</v>
      </c>
      <c r="I1659" s="99" t="s">
        <v>88</v>
      </c>
      <c r="J1659" s="99" t="s">
        <v>6830</v>
      </c>
      <c r="K1659" s="100" t="s">
        <v>1170</v>
      </c>
      <c r="L1659" s="99" t="s">
        <v>8689</v>
      </c>
      <c r="M1659" s="101">
        <v>46009.424305555563</v>
      </c>
      <c r="N1659" s="101">
        <v>46014.435416666667</v>
      </c>
      <c r="O1659" s="100" t="s">
        <v>35</v>
      </c>
      <c r="P1659" s="100" t="s">
        <v>35</v>
      </c>
      <c r="Q1659" s="99" t="s">
        <v>1414</v>
      </c>
      <c r="R1659" s="99" t="s">
        <v>1415</v>
      </c>
      <c r="S1659" s="99" t="s">
        <v>10747</v>
      </c>
      <c r="T1659" s="99" t="s">
        <v>9139</v>
      </c>
      <c r="U1659" s="99">
        <v>48</v>
      </c>
      <c r="V1659" s="100" t="str">
        <f>VLOOKUP(D1659,TIPOLOGIA!A:F,5,0)</f>
        <v>PRINCIPAL</v>
      </c>
      <c r="W1659" s="100" t="str">
        <f>VLOOKUP(D1659,TIPOLOGIA!A:F,6,0)</f>
        <v>TERRESTRE</v>
      </c>
      <c r="X1659" s="99" t="s">
        <v>1417</v>
      </c>
      <c r="Y1659" s="99">
        <v>1</v>
      </c>
      <c r="Z1659" s="102">
        <f>IF(T1659="SOPORTE_TELEFÓNICO",'TARIFAS 2025'!$B$14,IF(V1659="PRINCIPAL",'TARIFAS 2025'!$B$11,IF(V1659="INTERMEDIA",'TARIFAS 2025'!$C$11,IF(V1659="LEJANA",'TARIFAS 2025'!$D$11))))</f>
        <v>31419</v>
      </c>
      <c r="AA1659" s="102">
        <f t="shared" si="27"/>
        <v>31419</v>
      </c>
    </row>
    <row r="1660" spans="1:27" x14ac:dyDescent="0.3">
      <c r="A1660" s="99" t="s">
        <v>88</v>
      </c>
      <c r="B1660" s="100" t="str">
        <f>VLOOKUP(A1660,'CENTROS DE COSTOS'!A:D,2,0)</f>
        <v>0036-0005</v>
      </c>
      <c r="C1660" s="100" t="str">
        <f>VLOOKUP(A1660,'CENTROS DE COSTOS'!A:D,3,0)</f>
        <v>Wompi Noroccidente</v>
      </c>
      <c r="D1660" s="99">
        <v>5001</v>
      </c>
      <c r="E1660" s="99">
        <v>3148927</v>
      </c>
      <c r="F1660" s="99">
        <v>82402</v>
      </c>
      <c r="G1660" s="100" t="s">
        <v>33</v>
      </c>
      <c r="H1660" s="99" t="s">
        <v>120</v>
      </c>
      <c r="I1660" s="99" t="s">
        <v>88</v>
      </c>
      <c r="J1660" s="99" t="s">
        <v>6831</v>
      </c>
      <c r="K1660" s="100" t="s">
        <v>1170</v>
      </c>
      <c r="L1660" s="99" t="s">
        <v>8690</v>
      </c>
      <c r="M1660" s="101">
        <v>46008.463888888888</v>
      </c>
      <c r="N1660" s="101">
        <v>46014.436111111107</v>
      </c>
      <c r="O1660" s="100" t="s">
        <v>35</v>
      </c>
      <c r="P1660" s="100" t="s">
        <v>35</v>
      </c>
      <c r="Q1660" s="99" t="s">
        <v>1414</v>
      </c>
      <c r="R1660" s="99" t="s">
        <v>1415</v>
      </c>
      <c r="S1660" s="99" t="s">
        <v>10748</v>
      </c>
      <c r="T1660" s="99" t="s">
        <v>9139</v>
      </c>
      <c r="U1660" s="99">
        <v>16</v>
      </c>
      <c r="V1660" s="100" t="str">
        <f>VLOOKUP(D1660,TIPOLOGIA!A:F,5,0)</f>
        <v>PRINCIPAL</v>
      </c>
      <c r="W1660" s="100" t="str">
        <f>VLOOKUP(D1660,TIPOLOGIA!A:F,6,0)</f>
        <v>TERRESTRE</v>
      </c>
      <c r="X1660" s="99" t="s">
        <v>1417</v>
      </c>
      <c r="Y1660" s="99">
        <v>1</v>
      </c>
      <c r="Z1660" s="102">
        <f>IF(T1660="SOPORTE_TELEFÓNICO",'TARIFAS 2025'!$B$14,IF(V1660="PRINCIPAL",'TARIFAS 2025'!$B$11,IF(V1660="INTERMEDIA",'TARIFAS 2025'!$C$11,IF(V1660="LEJANA",'TARIFAS 2025'!$D$11))))</f>
        <v>31419</v>
      </c>
      <c r="AA1660" s="102">
        <f t="shared" si="27"/>
        <v>31419</v>
      </c>
    </row>
    <row r="1661" spans="1:27" x14ac:dyDescent="0.3">
      <c r="A1661" s="99" t="s">
        <v>88</v>
      </c>
      <c r="B1661" s="100" t="str">
        <f>VLOOKUP(A1661,'CENTROS DE COSTOS'!A:D,2,0)</f>
        <v>0036-0005</v>
      </c>
      <c r="C1661" s="100" t="str">
        <f>VLOOKUP(A1661,'CENTROS DE COSTOS'!A:D,3,0)</f>
        <v>Wompi Noroccidente</v>
      </c>
      <c r="D1661" s="99">
        <v>5360</v>
      </c>
      <c r="E1661" s="99">
        <v>3146259</v>
      </c>
      <c r="F1661" s="99">
        <v>75434</v>
      </c>
      <c r="G1661" s="100" t="s">
        <v>33</v>
      </c>
      <c r="H1661" s="99" t="s">
        <v>120</v>
      </c>
      <c r="I1661" s="99" t="s">
        <v>190</v>
      </c>
      <c r="J1661" s="99" t="s">
        <v>6832</v>
      </c>
      <c r="K1661" s="100" t="s">
        <v>1170</v>
      </c>
      <c r="L1661" s="99" t="s">
        <v>8691</v>
      </c>
      <c r="M1661" s="101">
        <v>46008.333333333343</v>
      </c>
      <c r="N1661" s="101">
        <v>46014.436805555553</v>
      </c>
      <c r="O1661" s="100" t="s">
        <v>35</v>
      </c>
      <c r="P1661" s="100" t="s">
        <v>35</v>
      </c>
      <c r="Q1661" s="99" t="s">
        <v>1414</v>
      </c>
      <c r="R1661" s="99" t="s">
        <v>1415</v>
      </c>
      <c r="S1661" s="99" t="s">
        <v>10749</v>
      </c>
      <c r="T1661" s="99" t="s">
        <v>9139</v>
      </c>
      <c r="U1661" s="99">
        <v>32</v>
      </c>
      <c r="V1661" s="100" t="str">
        <f>VLOOKUP(D1661,TIPOLOGIA!A:F,5,0)</f>
        <v>PRINCIPAL</v>
      </c>
      <c r="W1661" s="100" t="str">
        <f>VLOOKUP(D1661,TIPOLOGIA!A:F,6,0)</f>
        <v>TERRESTRE</v>
      </c>
      <c r="X1661" s="99" t="s">
        <v>1417</v>
      </c>
      <c r="Y1661" s="99">
        <v>1</v>
      </c>
      <c r="Z1661" s="102">
        <f>IF(T1661="SOPORTE_TELEFÓNICO",'TARIFAS 2025'!$B$14,IF(V1661="PRINCIPAL",'TARIFAS 2025'!$B$11,IF(V1661="INTERMEDIA",'TARIFAS 2025'!$C$11,IF(V1661="LEJANA",'TARIFAS 2025'!$D$11))))</f>
        <v>31419</v>
      </c>
      <c r="AA1661" s="102">
        <f>Z1661</f>
        <v>31419</v>
      </c>
    </row>
    <row r="1662" spans="1:27" x14ac:dyDescent="0.3">
      <c r="A1662" s="99" t="s">
        <v>88</v>
      </c>
      <c r="B1662" s="100" t="str">
        <f>VLOOKUP(A1662,'CENTROS DE COSTOS'!A:D,2,0)</f>
        <v>0036-0005</v>
      </c>
      <c r="C1662" s="100" t="str">
        <f>VLOOKUP(A1662,'CENTROS DE COSTOS'!A:D,3,0)</f>
        <v>Wompi Noroccidente</v>
      </c>
      <c r="D1662" s="99">
        <v>5001</v>
      </c>
      <c r="E1662" s="99">
        <v>3146507</v>
      </c>
      <c r="F1662" s="99">
        <v>78035</v>
      </c>
      <c r="G1662" s="100" t="s">
        <v>33</v>
      </c>
      <c r="H1662" s="99" t="s">
        <v>120</v>
      </c>
      <c r="I1662" s="99" t="s">
        <v>88</v>
      </c>
      <c r="J1662" s="99" t="s">
        <v>2113</v>
      </c>
      <c r="K1662" s="100" t="s">
        <v>1170</v>
      </c>
      <c r="L1662" s="99" t="s">
        <v>8692</v>
      </c>
      <c r="M1662" s="101">
        <v>46008.333333333343</v>
      </c>
      <c r="N1662" s="101">
        <v>46014.44027777778</v>
      </c>
      <c r="O1662" s="100" t="s">
        <v>35</v>
      </c>
      <c r="P1662" s="100" t="s">
        <v>35</v>
      </c>
      <c r="Q1662" s="99" t="s">
        <v>1414</v>
      </c>
      <c r="R1662" s="99" t="s">
        <v>1415</v>
      </c>
      <c r="S1662" s="99" t="s">
        <v>10750</v>
      </c>
      <c r="T1662" s="99" t="s">
        <v>9139</v>
      </c>
      <c r="U1662" s="99">
        <v>32</v>
      </c>
      <c r="V1662" s="100" t="str">
        <f>VLOOKUP(D1662,TIPOLOGIA!A:F,5,0)</f>
        <v>PRINCIPAL</v>
      </c>
      <c r="W1662" s="100" t="str">
        <f>VLOOKUP(D1662,TIPOLOGIA!A:F,6,0)</f>
        <v>TERRESTRE</v>
      </c>
      <c r="X1662" s="99" t="s">
        <v>1417</v>
      </c>
      <c r="Y1662" s="99">
        <v>1</v>
      </c>
      <c r="Z1662" s="102">
        <f>IF(T1662="SOPORTE_TELEFÓNICO",'TARIFAS 2025'!$B$14,IF(V1662="PRINCIPAL",'TARIFAS 2025'!$B$11,IF(V1662="INTERMEDIA",'TARIFAS 2025'!$C$11,IF(V1662="LEJANA",'TARIFAS 2025'!$D$11))))</f>
        <v>31419</v>
      </c>
      <c r="AA1662" s="102">
        <f t="shared" si="27"/>
        <v>31419</v>
      </c>
    </row>
    <row r="1663" spans="1:27" x14ac:dyDescent="0.3">
      <c r="A1663" s="99" t="s">
        <v>88</v>
      </c>
      <c r="B1663" s="100" t="str">
        <f>VLOOKUP(A1663,'CENTROS DE COSTOS'!A:D,2,0)</f>
        <v>0036-0005</v>
      </c>
      <c r="C1663" s="100" t="str">
        <f>VLOOKUP(A1663,'CENTROS DE COSTOS'!A:D,3,0)</f>
        <v>Wompi Noroccidente</v>
      </c>
      <c r="D1663" s="99">
        <v>5001</v>
      </c>
      <c r="E1663" s="99">
        <v>3139024</v>
      </c>
      <c r="F1663" s="99">
        <v>67255</v>
      </c>
      <c r="G1663" s="100" t="s">
        <v>33</v>
      </c>
      <c r="H1663" s="99" t="s">
        <v>120</v>
      </c>
      <c r="I1663" s="99" t="s">
        <v>88</v>
      </c>
      <c r="J1663" s="99" t="s">
        <v>1446</v>
      </c>
      <c r="K1663" s="100" t="s">
        <v>1170</v>
      </c>
      <c r="L1663" s="99" t="s">
        <v>8693</v>
      </c>
      <c r="M1663" s="101">
        <v>46006.587500000001</v>
      </c>
      <c r="N1663" s="101">
        <v>46014.441666666673</v>
      </c>
      <c r="O1663" s="100" t="s">
        <v>35</v>
      </c>
      <c r="P1663" s="100" t="s">
        <v>35</v>
      </c>
      <c r="Q1663" s="99" t="s">
        <v>1414</v>
      </c>
      <c r="R1663" s="99" t="s">
        <v>1415</v>
      </c>
      <c r="S1663" s="99" t="s">
        <v>10751</v>
      </c>
      <c r="T1663" s="99" t="s">
        <v>9139</v>
      </c>
      <c r="U1663" s="99">
        <v>64</v>
      </c>
      <c r="V1663" s="100" t="str">
        <f>VLOOKUP(D1663,TIPOLOGIA!A:F,5,0)</f>
        <v>PRINCIPAL</v>
      </c>
      <c r="W1663" s="100" t="str">
        <f>VLOOKUP(D1663,TIPOLOGIA!A:F,6,0)</f>
        <v>TERRESTRE</v>
      </c>
      <c r="X1663" s="99" t="s">
        <v>1417</v>
      </c>
      <c r="Y1663" s="99">
        <v>1</v>
      </c>
      <c r="Z1663" s="102">
        <f>IF(T1663="SOPORTE_TELEFÓNICO",'TARIFAS 2025'!$B$14,IF(V1663="PRINCIPAL",'TARIFAS 2025'!$B$11,IF(V1663="INTERMEDIA",'TARIFAS 2025'!$C$11,IF(V1663="LEJANA",'TARIFAS 2025'!$D$11))))</f>
        <v>31419</v>
      </c>
      <c r="AA1663" s="102">
        <f>Z1663</f>
        <v>31419</v>
      </c>
    </row>
    <row r="1664" spans="1:27" x14ac:dyDescent="0.3">
      <c r="A1664" s="99" t="s">
        <v>88</v>
      </c>
      <c r="B1664" s="100" t="str">
        <f>VLOOKUP(A1664,'CENTROS DE COSTOS'!A:D,2,0)</f>
        <v>0036-0005</v>
      </c>
      <c r="C1664" s="100" t="str">
        <f>VLOOKUP(A1664,'CENTROS DE COSTOS'!A:D,3,0)</f>
        <v>Wompi Noroccidente</v>
      </c>
      <c r="D1664" s="99">
        <v>5088</v>
      </c>
      <c r="E1664" s="99">
        <v>3137996</v>
      </c>
      <c r="F1664" s="99">
        <v>34705</v>
      </c>
      <c r="G1664" s="100" t="s">
        <v>33</v>
      </c>
      <c r="H1664" s="99" t="s">
        <v>120</v>
      </c>
      <c r="I1664" s="99" t="s">
        <v>155</v>
      </c>
      <c r="J1664" s="99" t="s">
        <v>6833</v>
      </c>
      <c r="K1664" s="100" t="s">
        <v>1170</v>
      </c>
      <c r="L1664" s="99" t="s">
        <v>8694</v>
      </c>
      <c r="M1664" s="101">
        <v>46006.48333333333</v>
      </c>
      <c r="N1664" s="101">
        <v>46014.442361111112</v>
      </c>
      <c r="O1664" s="100" t="s">
        <v>35</v>
      </c>
      <c r="P1664" s="100" t="s">
        <v>35</v>
      </c>
      <c r="Q1664" s="99" t="s">
        <v>1414</v>
      </c>
      <c r="R1664" s="99" t="s">
        <v>1415</v>
      </c>
      <c r="S1664" s="99" t="s">
        <v>10752</v>
      </c>
      <c r="T1664" s="99" t="s">
        <v>9139</v>
      </c>
      <c r="U1664" s="99">
        <v>64</v>
      </c>
      <c r="V1664" s="100" t="str">
        <f>VLOOKUP(D1664,TIPOLOGIA!A:F,5,0)</f>
        <v>PRINCIPAL</v>
      </c>
      <c r="W1664" s="100" t="str">
        <f>VLOOKUP(D1664,TIPOLOGIA!A:F,6,0)</f>
        <v>TERRESTRE</v>
      </c>
      <c r="X1664" s="99" t="s">
        <v>1417</v>
      </c>
      <c r="Y1664" s="99">
        <v>1</v>
      </c>
      <c r="Z1664" s="102">
        <f>IF(T1664="SOPORTE_TELEFÓNICO",'TARIFAS 2025'!$B$14,IF(V1664="PRINCIPAL",'TARIFAS 2025'!$B$11,IF(V1664="INTERMEDIA",'TARIFAS 2025'!$C$11,IF(V1664="LEJANA",'TARIFAS 2025'!$D$11))))</f>
        <v>31419</v>
      </c>
      <c r="AA1664" s="102">
        <f t="shared" si="27"/>
        <v>31419</v>
      </c>
    </row>
    <row r="1665" spans="1:27" x14ac:dyDescent="0.3">
      <c r="A1665" s="99" t="s">
        <v>88</v>
      </c>
      <c r="B1665" s="100" t="str">
        <f>VLOOKUP(A1665,'CENTROS DE COSTOS'!A:D,2,0)</f>
        <v>0036-0005</v>
      </c>
      <c r="C1665" s="100" t="str">
        <f>VLOOKUP(A1665,'CENTROS DE COSTOS'!A:D,3,0)</f>
        <v>Wompi Noroccidente</v>
      </c>
      <c r="D1665" s="99">
        <v>5088</v>
      </c>
      <c r="E1665" s="99">
        <v>3134835</v>
      </c>
      <c r="F1665" s="99">
        <v>59623</v>
      </c>
      <c r="G1665" s="100" t="s">
        <v>33</v>
      </c>
      <c r="H1665" s="99" t="s">
        <v>120</v>
      </c>
      <c r="I1665" s="99" t="s">
        <v>155</v>
      </c>
      <c r="J1665" s="99" t="s">
        <v>6834</v>
      </c>
      <c r="K1665" s="100" t="s">
        <v>1170</v>
      </c>
      <c r="L1665" s="99" t="s">
        <v>8695</v>
      </c>
      <c r="M1665" s="101">
        <v>46006.333333333343</v>
      </c>
      <c r="N1665" s="101">
        <v>46014.443749999999</v>
      </c>
      <c r="O1665" s="100" t="s">
        <v>35</v>
      </c>
      <c r="P1665" s="100" t="s">
        <v>35</v>
      </c>
      <c r="Q1665" s="99" t="s">
        <v>1414</v>
      </c>
      <c r="R1665" s="99" t="s">
        <v>1415</v>
      </c>
      <c r="S1665" s="99" t="s">
        <v>10753</v>
      </c>
      <c r="T1665" s="99" t="s">
        <v>9139</v>
      </c>
      <c r="U1665" s="99">
        <v>64</v>
      </c>
      <c r="V1665" s="100" t="str">
        <f>VLOOKUP(D1665,TIPOLOGIA!A:F,5,0)</f>
        <v>PRINCIPAL</v>
      </c>
      <c r="W1665" s="100" t="str">
        <f>VLOOKUP(D1665,TIPOLOGIA!A:F,6,0)</f>
        <v>TERRESTRE</v>
      </c>
      <c r="X1665" s="99" t="s">
        <v>1417</v>
      </c>
      <c r="Y1665" s="99">
        <v>1</v>
      </c>
      <c r="Z1665" s="102">
        <f>IF(T1665="SOPORTE_TELEFÓNICO",'TARIFAS 2025'!$B$14,IF(V1665="PRINCIPAL",'TARIFAS 2025'!$B$11,IF(V1665="INTERMEDIA",'TARIFAS 2025'!$C$11,IF(V1665="LEJANA",'TARIFAS 2025'!$D$11))))</f>
        <v>31419</v>
      </c>
      <c r="AA1665" s="102">
        <f t="shared" si="27"/>
        <v>31419</v>
      </c>
    </row>
    <row r="1666" spans="1:27" x14ac:dyDescent="0.3">
      <c r="A1666" s="99" t="s">
        <v>88</v>
      </c>
      <c r="B1666" s="100" t="str">
        <f>VLOOKUP(A1666,'CENTROS DE COSTOS'!A:D,2,0)</f>
        <v>0036-0005</v>
      </c>
      <c r="C1666" s="100" t="str">
        <f>VLOOKUP(A1666,'CENTROS DE COSTOS'!A:D,3,0)</f>
        <v>Wompi Noroccidente</v>
      </c>
      <c r="D1666" s="99">
        <v>5380</v>
      </c>
      <c r="E1666" s="99">
        <v>3133695</v>
      </c>
      <c r="F1666" s="99">
        <v>46216</v>
      </c>
      <c r="G1666" s="100" t="s">
        <v>33</v>
      </c>
      <c r="H1666" s="99" t="s">
        <v>120</v>
      </c>
      <c r="I1666" s="99" t="s">
        <v>194</v>
      </c>
      <c r="J1666" s="99" t="s">
        <v>6835</v>
      </c>
      <c r="K1666" s="100" t="s">
        <v>1170</v>
      </c>
      <c r="L1666" s="99" t="s">
        <v>8696</v>
      </c>
      <c r="M1666" s="101">
        <v>46003.707638888889</v>
      </c>
      <c r="N1666" s="101">
        <v>46014.444444444453</v>
      </c>
      <c r="O1666" s="100" t="s">
        <v>35</v>
      </c>
      <c r="P1666" s="100" t="s">
        <v>35</v>
      </c>
      <c r="Q1666" s="99" t="s">
        <v>1414</v>
      </c>
      <c r="R1666" s="99" t="s">
        <v>1415</v>
      </c>
      <c r="S1666" s="99" t="s">
        <v>10754</v>
      </c>
      <c r="T1666" s="99" t="s">
        <v>9139</v>
      </c>
      <c r="U1666" s="99">
        <v>32</v>
      </c>
      <c r="V1666" s="100" t="str">
        <f>VLOOKUP(D1666,TIPOLOGIA!A:F,5,0)</f>
        <v>PRINCIPAL</v>
      </c>
      <c r="W1666" s="100" t="str">
        <f>VLOOKUP(D1666,TIPOLOGIA!A:F,6,0)</f>
        <v>TERRESTRE</v>
      </c>
      <c r="X1666" s="99" t="s">
        <v>1417</v>
      </c>
      <c r="Y1666" s="99">
        <v>1</v>
      </c>
      <c r="Z1666" s="102">
        <f>IF(T1666="SOPORTE_TELEFÓNICO",'TARIFAS 2025'!$B$14,IF(V1666="PRINCIPAL",'TARIFAS 2025'!$B$11,IF(V1666="INTERMEDIA",'TARIFAS 2025'!$C$11,IF(V1666="LEJANA",'TARIFAS 2025'!$D$11))))</f>
        <v>31419</v>
      </c>
      <c r="AA1666" s="102">
        <f t="shared" si="27"/>
        <v>31419</v>
      </c>
    </row>
    <row r="1667" spans="1:27" x14ac:dyDescent="0.3">
      <c r="A1667" s="99" t="s">
        <v>88</v>
      </c>
      <c r="B1667" s="100" t="str">
        <f>VLOOKUP(A1667,'CENTROS DE COSTOS'!A:D,2,0)</f>
        <v>0036-0005</v>
      </c>
      <c r="C1667" s="100" t="str">
        <f>VLOOKUP(A1667,'CENTROS DE COSTOS'!A:D,3,0)</f>
        <v>Wompi Noroccidente</v>
      </c>
      <c r="D1667" s="99">
        <v>5001</v>
      </c>
      <c r="E1667" s="99">
        <v>3124620</v>
      </c>
      <c r="F1667" s="99">
        <v>77048</v>
      </c>
      <c r="G1667" s="100" t="s">
        <v>33</v>
      </c>
      <c r="H1667" s="99" t="s">
        <v>120</v>
      </c>
      <c r="I1667" s="99" t="s">
        <v>88</v>
      </c>
      <c r="J1667" s="99" t="s">
        <v>6836</v>
      </c>
      <c r="K1667" s="100" t="s">
        <v>1170</v>
      </c>
      <c r="L1667" s="99" t="s">
        <v>8697</v>
      </c>
      <c r="M1667" s="101">
        <v>46002.333333333343</v>
      </c>
      <c r="N1667" s="101">
        <v>46014.445138888892</v>
      </c>
      <c r="O1667" s="100" t="s">
        <v>35</v>
      </c>
      <c r="P1667" s="100" t="s">
        <v>35</v>
      </c>
      <c r="Q1667" s="99" t="s">
        <v>1414</v>
      </c>
      <c r="R1667" s="99" t="s">
        <v>1415</v>
      </c>
      <c r="S1667" s="99" t="s">
        <v>10755</v>
      </c>
      <c r="T1667" s="99" t="s">
        <v>9139</v>
      </c>
      <c r="U1667" s="99">
        <v>32</v>
      </c>
      <c r="V1667" s="100" t="str">
        <f>VLOOKUP(D1667,TIPOLOGIA!A:F,5,0)</f>
        <v>PRINCIPAL</v>
      </c>
      <c r="W1667" s="100" t="str">
        <f>VLOOKUP(D1667,TIPOLOGIA!A:F,6,0)</f>
        <v>TERRESTRE</v>
      </c>
      <c r="X1667" s="99" t="s">
        <v>1417</v>
      </c>
      <c r="Y1667" s="99">
        <v>1</v>
      </c>
      <c r="Z1667" s="102">
        <f>IF(T1667="SOPORTE_TELEFÓNICO",'TARIFAS 2025'!$B$14,IF(V1667="PRINCIPAL",'TARIFAS 2025'!$B$11,IF(V1667="INTERMEDIA",'TARIFAS 2025'!$C$11,IF(V1667="LEJANA",'TARIFAS 2025'!$D$11))))</f>
        <v>31419</v>
      </c>
      <c r="AA1667" s="102">
        <f t="shared" si="27"/>
        <v>31419</v>
      </c>
    </row>
    <row r="1668" spans="1:27" x14ac:dyDescent="0.3">
      <c r="A1668" s="99" t="s">
        <v>96</v>
      </c>
      <c r="B1668" s="100" t="str">
        <f>VLOOKUP(A1668,'CENTROS DE COSTOS'!A:D,2,0)</f>
        <v>0036-0007</v>
      </c>
      <c r="C1668" s="100" t="str">
        <f>VLOOKUP(A1668,'CENTROS DE COSTOS'!A:D,3,0)</f>
        <v>Wompi Santander</v>
      </c>
      <c r="D1668" s="99">
        <v>15407</v>
      </c>
      <c r="E1668" s="99">
        <v>3145786</v>
      </c>
      <c r="F1668" s="99">
        <v>25991</v>
      </c>
      <c r="G1668" s="100" t="s">
        <v>33</v>
      </c>
      <c r="H1668" s="99" t="s">
        <v>322</v>
      </c>
      <c r="I1668" s="99" t="s">
        <v>436</v>
      </c>
      <c r="J1668" s="99" t="s">
        <v>6837</v>
      </c>
      <c r="K1668" s="100" t="s">
        <v>1170</v>
      </c>
      <c r="L1668" s="99" t="s">
        <v>8698</v>
      </c>
      <c r="M1668" s="101">
        <v>46007.693055555559</v>
      </c>
      <c r="N1668" s="101">
        <v>46014.447222222218</v>
      </c>
      <c r="O1668" s="100" t="s">
        <v>35</v>
      </c>
      <c r="P1668" s="100" t="s">
        <v>35</v>
      </c>
      <c r="Q1668" s="99" t="s">
        <v>1414</v>
      </c>
      <c r="R1668" s="99" t="s">
        <v>1415</v>
      </c>
      <c r="S1668" s="99" t="s">
        <v>10756</v>
      </c>
      <c r="T1668" s="99" t="s">
        <v>1416</v>
      </c>
      <c r="U1668" s="99">
        <v>64</v>
      </c>
      <c r="V1668" s="100" t="str">
        <f>VLOOKUP(D1668,TIPOLOGIA!A:F,5,0)</f>
        <v>INTERMEDIA</v>
      </c>
      <c r="W1668" s="100" t="str">
        <f>VLOOKUP(D1668,TIPOLOGIA!A:F,6,0)</f>
        <v>TERRESTRE</v>
      </c>
      <c r="X1668" s="99" t="s">
        <v>2257</v>
      </c>
      <c r="Y1668" s="99">
        <v>1</v>
      </c>
      <c r="Z1668" s="102">
        <f>IF(T1668="SOPORTE_TELEFÓNICO",'TARIFAS 2025'!$B$14,IF(V1668="PRINCIPAL",'TARIFAS 2025'!$B$11,IF(V1668="INTERMEDIA",'TARIFAS 2025'!$C$11,IF(V1668="LEJANA",'TARIFAS 2025'!$D$11))))</f>
        <v>36351</v>
      </c>
      <c r="AA1668" s="102">
        <f t="shared" si="27"/>
        <v>36351</v>
      </c>
    </row>
    <row r="1669" spans="1:27" x14ac:dyDescent="0.3">
      <c r="A1669" s="99" t="s">
        <v>77</v>
      </c>
      <c r="B1669" s="100" t="str">
        <f>VLOOKUP(A1669,'CENTROS DE COSTOS'!A:D,2,0)</f>
        <v>0036-0003</v>
      </c>
      <c r="C1669" s="100" t="str">
        <f>VLOOKUP(A1669,'CENTROS DE COSTOS'!A:D,3,0)</f>
        <v>Wompi Suroccidente</v>
      </c>
      <c r="D1669" s="99">
        <v>76001</v>
      </c>
      <c r="E1669" s="99">
        <v>3164532</v>
      </c>
      <c r="F1669" s="99">
        <v>75472</v>
      </c>
      <c r="G1669" s="100" t="s">
        <v>33</v>
      </c>
      <c r="H1669" s="99" t="s">
        <v>1101</v>
      </c>
      <c r="I1669" s="99" t="s">
        <v>77</v>
      </c>
      <c r="J1669" s="99" t="s">
        <v>3522</v>
      </c>
      <c r="K1669" s="100" t="s">
        <v>1170</v>
      </c>
      <c r="L1669" s="99" t="s">
        <v>8699</v>
      </c>
      <c r="M1669" s="101">
        <v>46013.418055555558</v>
      </c>
      <c r="N1669" s="101">
        <v>46014.449305555558</v>
      </c>
      <c r="O1669" s="100" t="s">
        <v>35</v>
      </c>
      <c r="P1669" s="100" t="s">
        <v>35</v>
      </c>
      <c r="Q1669" s="99" t="s">
        <v>1414</v>
      </c>
      <c r="R1669" s="99" t="s">
        <v>1415</v>
      </c>
      <c r="S1669" s="99" t="s">
        <v>10757</v>
      </c>
      <c r="T1669" s="99" t="s">
        <v>1172</v>
      </c>
      <c r="U1669" s="99">
        <v>48</v>
      </c>
      <c r="V1669" s="100" t="str">
        <f>VLOOKUP(D1669,TIPOLOGIA!A:F,5,0)</f>
        <v>PRINCIPAL</v>
      </c>
      <c r="W1669" s="100" t="str">
        <f>VLOOKUP(D1669,TIPOLOGIA!A:F,6,0)</f>
        <v>TERRESTRE</v>
      </c>
      <c r="X1669" s="99" t="s">
        <v>1212</v>
      </c>
      <c r="Y1669" s="99">
        <v>1</v>
      </c>
      <c r="Z1669" s="102">
        <f>IF(T1669="SOPORTE_TELEFÓNICO",'TARIFAS 2025'!$B$14,IF(V1669="PRINCIPAL",'TARIFAS 2025'!$B$11,IF(V1669="INTERMEDIA",'TARIFAS 2025'!$C$11,IF(V1669="LEJANA",'TARIFAS 2025'!$D$11))))</f>
        <v>31419</v>
      </c>
      <c r="AA1669" s="102">
        <f t="shared" si="27"/>
        <v>31419</v>
      </c>
    </row>
    <row r="1670" spans="1:27" x14ac:dyDescent="0.3">
      <c r="A1670" s="99" t="s">
        <v>98</v>
      </c>
      <c r="B1670" s="100" t="str">
        <f>VLOOKUP(A1670,'CENTROS DE COSTOS'!A:D,2,0)</f>
        <v>0036-0006</v>
      </c>
      <c r="C1670" s="100" t="str">
        <f>VLOOKUP(A1670,'CENTROS DE COSTOS'!A:D,3,0)</f>
        <v>Wompi Oriente</v>
      </c>
      <c r="D1670" s="99">
        <v>50001</v>
      </c>
      <c r="E1670" s="99">
        <v>3162192</v>
      </c>
      <c r="F1670" s="99">
        <v>16036</v>
      </c>
      <c r="G1670" s="100" t="s">
        <v>33</v>
      </c>
      <c r="H1670" s="99" t="s">
        <v>814</v>
      </c>
      <c r="I1670" s="99" t="s">
        <v>98</v>
      </c>
      <c r="J1670" s="99" t="s">
        <v>1460</v>
      </c>
      <c r="K1670" s="100" t="s">
        <v>1170</v>
      </c>
      <c r="L1670" s="99" t="s">
        <v>8700</v>
      </c>
      <c r="M1670" s="101">
        <v>46013.338888888888</v>
      </c>
      <c r="N1670" s="101">
        <v>46014.453472222223</v>
      </c>
      <c r="O1670" s="100" t="s">
        <v>35</v>
      </c>
      <c r="P1670" s="100" t="s">
        <v>35</v>
      </c>
      <c r="Q1670" s="99" t="s">
        <v>1414</v>
      </c>
      <c r="R1670" s="99" t="s">
        <v>1415</v>
      </c>
      <c r="S1670" s="99" t="s">
        <v>10758</v>
      </c>
      <c r="T1670" s="99" t="s">
        <v>1172</v>
      </c>
      <c r="U1670" s="99">
        <v>32</v>
      </c>
      <c r="V1670" s="100" t="str">
        <f>VLOOKUP(D1670,TIPOLOGIA!A:F,5,0)</f>
        <v>PRINCIPAL</v>
      </c>
      <c r="W1670" s="100" t="str">
        <f>VLOOKUP(D1670,TIPOLOGIA!A:F,6,0)</f>
        <v>TERRESTRE</v>
      </c>
      <c r="X1670" s="99" t="s">
        <v>1261</v>
      </c>
      <c r="Y1670" s="99">
        <v>1</v>
      </c>
      <c r="Z1670" s="102">
        <f>IF(T1670="SOPORTE_TELEFÓNICO",'TARIFAS 2025'!$B$14,IF(V1670="PRINCIPAL",'TARIFAS 2025'!$B$11,IF(V1670="INTERMEDIA",'TARIFAS 2025'!$C$11,IF(V1670="LEJANA",'TARIFAS 2025'!$D$11))))</f>
        <v>31419</v>
      </c>
      <c r="AA1670" s="102">
        <f t="shared" si="27"/>
        <v>31419</v>
      </c>
    </row>
    <row r="1671" spans="1:27" x14ac:dyDescent="0.3">
      <c r="A1671" s="99" t="s">
        <v>77</v>
      </c>
      <c r="B1671" s="100" t="str">
        <f>VLOOKUP(A1671,'CENTROS DE COSTOS'!A:D,2,0)</f>
        <v>0036-0003</v>
      </c>
      <c r="C1671" s="100" t="str">
        <f>VLOOKUP(A1671,'CENTROS DE COSTOS'!A:D,3,0)</f>
        <v>Wompi Suroccidente</v>
      </c>
      <c r="D1671" s="99">
        <v>76520</v>
      </c>
      <c r="E1671" s="99">
        <v>3163957</v>
      </c>
      <c r="F1671" s="99">
        <v>71965</v>
      </c>
      <c r="G1671" s="100" t="s">
        <v>33</v>
      </c>
      <c r="H1671" s="99" t="s">
        <v>1101</v>
      </c>
      <c r="I1671" s="99" t="s">
        <v>1122</v>
      </c>
      <c r="J1671" s="99" t="s">
        <v>2202</v>
      </c>
      <c r="K1671" s="100" t="s">
        <v>1170</v>
      </c>
      <c r="L1671" s="99" t="s">
        <v>8701</v>
      </c>
      <c r="M1671" s="101">
        <v>46013.390972222223</v>
      </c>
      <c r="N1671" s="101">
        <v>46014.462500000001</v>
      </c>
      <c r="O1671" s="100" t="s">
        <v>35</v>
      </c>
      <c r="P1671" s="100" t="s">
        <v>35</v>
      </c>
      <c r="Q1671" s="99" t="s">
        <v>1414</v>
      </c>
      <c r="R1671" s="99" t="s">
        <v>1415</v>
      </c>
      <c r="S1671" s="99" t="s">
        <v>10759</v>
      </c>
      <c r="T1671" s="99" t="s">
        <v>1172</v>
      </c>
      <c r="U1671" s="99">
        <v>48</v>
      </c>
      <c r="V1671" s="100" t="str">
        <f>VLOOKUP(D1671,TIPOLOGIA!A:F,5,0)</f>
        <v>PRINCIPAL</v>
      </c>
      <c r="W1671" s="100" t="str">
        <f>VLOOKUP(D1671,TIPOLOGIA!A:F,6,0)</f>
        <v>TERRESTRE</v>
      </c>
      <c r="X1671" s="99" t="s">
        <v>1431</v>
      </c>
      <c r="Y1671" s="99">
        <v>1</v>
      </c>
      <c r="Z1671" s="102">
        <f>IF(T1671="SOPORTE_TELEFÓNICO",'TARIFAS 2025'!$B$14,IF(V1671="PRINCIPAL",'TARIFAS 2025'!$B$11,IF(V1671="INTERMEDIA",'TARIFAS 2025'!$C$11,IF(V1671="LEJANA",'TARIFAS 2025'!$D$11))))</f>
        <v>31419</v>
      </c>
      <c r="AA1671" s="102">
        <f t="shared" si="27"/>
        <v>31419</v>
      </c>
    </row>
    <row r="1672" spans="1:27" x14ac:dyDescent="0.3">
      <c r="A1672" s="99" t="s">
        <v>81</v>
      </c>
      <c r="B1672" s="100" t="str">
        <f>VLOOKUP(A1672,'CENTROS DE COSTOS'!A:D,2,0)</f>
        <v>0036-0007</v>
      </c>
      <c r="C1672" s="100" t="str">
        <f>VLOOKUP(A1672,'CENTROS DE COSTOS'!A:D,3,0)</f>
        <v>Wompi Santander</v>
      </c>
      <c r="D1672" s="99">
        <v>54001</v>
      </c>
      <c r="E1672" s="99">
        <v>3165243</v>
      </c>
      <c r="F1672" s="99">
        <v>78949</v>
      </c>
      <c r="G1672" s="100" t="s">
        <v>33</v>
      </c>
      <c r="H1672" s="99" t="s">
        <v>891</v>
      </c>
      <c r="I1672" s="99" t="s">
        <v>81</v>
      </c>
      <c r="J1672" s="99" t="s">
        <v>6838</v>
      </c>
      <c r="K1672" s="100" t="s">
        <v>1170</v>
      </c>
      <c r="L1672" s="99" t="s">
        <v>8702</v>
      </c>
      <c r="M1672" s="101">
        <v>46013.459027777782</v>
      </c>
      <c r="N1672" s="101">
        <v>46014.463888888888</v>
      </c>
      <c r="O1672" s="100" t="s">
        <v>35</v>
      </c>
      <c r="P1672" s="100" t="s">
        <v>35</v>
      </c>
      <c r="Q1672" s="99" t="s">
        <v>1414</v>
      </c>
      <c r="R1672" s="99" t="s">
        <v>1415</v>
      </c>
      <c r="S1672" s="99" t="s">
        <v>10760</v>
      </c>
      <c r="T1672" s="99" t="s">
        <v>1172</v>
      </c>
      <c r="U1672" s="99">
        <v>8</v>
      </c>
      <c r="V1672" s="100" t="str">
        <f>VLOOKUP(D1672,TIPOLOGIA!A:F,5,0)</f>
        <v>PRINCIPAL</v>
      </c>
      <c r="W1672" s="100" t="str">
        <f>VLOOKUP(D1672,TIPOLOGIA!A:F,6,0)</f>
        <v>TERRESTRE</v>
      </c>
      <c r="X1672" s="99" t="s">
        <v>11194</v>
      </c>
      <c r="Y1672" s="99">
        <v>1</v>
      </c>
      <c r="Z1672" s="102">
        <f>IF(T1672="SOPORTE_TELEFÓNICO",'TARIFAS 2025'!$B$14,IF(V1672="PRINCIPAL",'TARIFAS 2025'!$B$11,IF(V1672="INTERMEDIA",'TARIFAS 2025'!$C$11,IF(V1672="LEJANA",'TARIFAS 2025'!$D$11))))</f>
        <v>31419</v>
      </c>
      <c r="AA1672" s="102">
        <f t="shared" si="27"/>
        <v>31419</v>
      </c>
    </row>
    <row r="1673" spans="1:27" x14ac:dyDescent="0.3">
      <c r="A1673" s="99" t="s">
        <v>98</v>
      </c>
      <c r="B1673" s="100" t="str">
        <f>VLOOKUP(A1673,'CENTROS DE COSTOS'!A:D,2,0)</f>
        <v>0036-0006</v>
      </c>
      <c r="C1673" s="100" t="str">
        <f>VLOOKUP(A1673,'CENTROS DE COSTOS'!A:D,3,0)</f>
        <v>Wompi Oriente</v>
      </c>
      <c r="D1673" s="99">
        <v>50350</v>
      </c>
      <c r="E1673" s="99">
        <v>3076662</v>
      </c>
      <c r="F1673" s="99">
        <v>31193</v>
      </c>
      <c r="G1673" s="100" t="s">
        <v>33</v>
      </c>
      <c r="H1673" s="99" t="s">
        <v>814</v>
      </c>
      <c r="I1673" s="99" t="s">
        <v>826</v>
      </c>
      <c r="J1673" s="99" t="s">
        <v>6839</v>
      </c>
      <c r="K1673" s="100" t="s">
        <v>1170</v>
      </c>
      <c r="L1673" s="99" t="s">
        <v>8703</v>
      </c>
      <c r="M1673" s="101">
        <v>45989.595138888893</v>
      </c>
      <c r="N1673" s="101">
        <v>46014.476388888892</v>
      </c>
      <c r="O1673" s="100" t="s">
        <v>35</v>
      </c>
      <c r="P1673" s="100" t="s">
        <v>35</v>
      </c>
      <c r="Q1673" s="99" t="s">
        <v>1414</v>
      </c>
      <c r="R1673" s="99" t="s">
        <v>1415</v>
      </c>
      <c r="S1673" s="99" t="s">
        <v>10761</v>
      </c>
      <c r="T1673" s="99" t="s">
        <v>1416</v>
      </c>
      <c r="U1673" s="99">
        <v>8</v>
      </c>
      <c r="V1673" s="100" t="str">
        <f>VLOOKUP(D1673,TIPOLOGIA!A:F,5,0)</f>
        <v>LEJANA</v>
      </c>
      <c r="W1673" s="100" t="str">
        <f>VLOOKUP(D1673,TIPOLOGIA!A:F,6,0)</f>
        <v>AEREO</v>
      </c>
      <c r="X1673" s="99" t="s">
        <v>1464</v>
      </c>
      <c r="Y1673" s="99">
        <v>1</v>
      </c>
      <c r="Z1673" s="102">
        <f>IF(T1673="SOPORTE_TELEFÓNICO",'TARIFAS 2025'!$B$14,IF(V1673="PRINCIPAL",'TARIFAS 2025'!$B$11,IF(V1673="INTERMEDIA",'TARIFAS 2025'!$C$11,IF(V1673="LEJANA",'TARIFAS 2025'!$D$11))))</f>
        <v>40250</v>
      </c>
      <c r="AA1673" s="102">
        <f t="shared" si="27"/>
        <v>40250</v>
      </c>
    </row>
    <row r="1674" spans="1:27" x14ac:dyDescent="0.3">
      <c r="A1674" s="99" t="s">
        <v>89</v>
      </c>
      <c r="B1674" s="100" t="str">
        <f>VLOOKUP(A1674,'CENTROS DE COSTOS'!A:D,2,0)</f>
        <v>0036-0001</v>
      </c>
      <c r="C1674" s="100" t="str">
        <f>VLOOKUP(A1674,'CENTROS DE COSTOS'!A:D,3,0)</f>
        <v>Wompi Costa</v>
      </c>
      <c r="D1674" s="99">
        <v>23574</v>
      </c>
      <c r="E1674" s="99">
        <v>3122402</v>
      </c>
      <c r="F1674" s="99">
        <v>52385</v>
      </c>
      <c r="G1674" s="100" t="s">
        <v>33</v>
      </c>
      <c r="H1674" s="99" t="s">
        <v>276</v>
      </c>
      <c r="I1674" s="99" t="s">
        <v>607</v>
      </c>
      <c r="J1674" s="99" t="s">
        <v>6840</v>
      </c>
      <c r="K1674" s="100" t="s">
        <v>1170</v>
      </c>
      <c r="L1674" s="99" t="s">
        <v>8704</v>
      </c>
      <c r="M1674" s="101">
        <v>46001.581944444442</v>
      </c>
      <c r="N1674" s="101">
        <v>46014.481944444437</v>
      </c>
      <c r="O1674" s="100" t="s">
        <v>35</v>
      </c>
      <c r="P1674" s="100" t="s">
        <v>35</v>
      </c>
      <c r="Q1674" s="99" t="s">
        <v>1414</v>
      </c>
      <c r="R1674" s="99" t="s">
        <v>1415</v>
      </c>
      <c r="S1674" s="99" t="s">
        <v>10762</v>
      </c>
      <c r="T1674" s="99" t="s">
        <v>1416</v>
      </c>
      <c r="U1674" s="99">
        <v>16</v>
      </c>
      <c r="V1674" s="100" t="str">
        <f>VLOOKUP(D1674,TIPOLOGIA!A:F,5,0)</f>
        <v>LEJANA</v>
      </c>
      <c r="W1674" s="100" t="str">
        <f>VLOOKUP(D1674,TIPOLOGIA!A:F,6,0)</f>
        <v>TERRESTRE</v>
      </c>
      <c r="X1674" s="99" t="s">
        <v>11196</v>
      </c>
      <c r="Y1674" s="99">
        <v>1</v>
      </c>
      <c r="Z1674" s="102">
        <f>IF(T1674="SOPORTE_TELEFÓNICO",'TARIFAS 2025'!$B$14,IF(V1674="PRINCIPAL",'TARIFAS 2025'!$B$11,IF(V1674="INTERMEDIA",'TARIFAS 2025'!$C$11,IF(V1674="LEJANA",'TARIFAS 2025'!$D$11))))</f>
        <v>40250</v>
      </c>
      <c r="AA1674" s="102">
        <f t="shared" si="27"/>
        <v>40250</v>
      </c>
    </row>
    <row r="1675" spans="1:27" x14ac:dyDescent="0.3">
      <c r="A1675" s="99" t="s">
        <v>71</v>
      </c>
      <c r="B1675" s="100" t="str">
        <f>VLOOKUP(A1675,'CENTROS DE COSTOS'!A:D,2,0)</f>
        <v>0036-0004</v>
      </c>
      <c r="C1675" s="100" t="str">
        <f>VLOOKUP(A1675,'CENTROS DE COSTOS'!A:D,3,0)</f>
        <v>Wompi Centro</v>
      </c>
      <c r="D1675" s="99">
        <v>25754</v>
      </c>
      <c r="E1675" s="99">
        <v>3161594</v>
      </c>
      <c r="F1675" s="99">
        <v>54559</v>
      </c>
      <c r="G1675" s="100" t="s">
        <v>33</v>
      </c>
      <c r="H1675" s="99" t="s">
        <v>618</v>
      </c>
      <c r="I1675" s="99" t="s">
        <v>698</v>
      </c>
      <c r="J1675" s="99" t="s">
        <v>1512</v>
      </c>
      <c r="K1675" s="100" t="s">
        <v>1170</v>
      </c>
      <c r="L1675" s="99" t="s">
        <v>8705</v>
      </c>
      <c r="M1675" s="101">
        <v>46013.333333333343</v>
      </c>
      <c r="N1675" s="101">
        <v>46014.503472222219</v>
      </c>
      <c r="O1675" s="100" t="s">
        <v>35</v>
      </c>
      <c r="P1675" s="100" t="s">
        <v>35</v>
      </c>
      <c r="Q1675" s="99" t="s">
        <v>1414</v>
      </c>
      <c r="R1675" s="99" t="s">
        <v>1415</v>
      </c>
      <c r="S1675" s="99" t="s">
        <v>10763</v>
      </c>
      <c r="T1675" s="99" t="s">
        <v>1172</v>
      </c>
      <c r="U1675" s="99">
        <v>40</v>
      </c>
      <c r="V1675" s="100" t="str">
        <f>VLOOKUP(D1675,TIPOLOGIA!A:F,5,0)</f>
        <v>PRINCIPAL</v>
      </c>
      <c r="W1675" s="100" t="str">
        <f>VLOOKUP(D1675,TIPOLOGIA!A:F,6,0)</f>
        <v>TERRESTRE</v>
      </c>
      <c r="X1675" s="99" t="s">
        <v>1857</v>
      </c>
      <c r="Y1675" s="99">
        <v>1</v>
      </c>
      <c r="Z1675" s="102">
        <f>IF(T1675="SOPORTE_TELEFÓNICO",'TARIFAS 2025'!$B$14,IF(V1675="PRINCIPAL",'TARIFAS 2025'!$B$11,IF(V1675="INTERMEDIA",'TARIFAS 2025'!$C$11,IF(V1675="LEJANA",'TARIFAS 2025'!$D$11))))</f>
        <v>31419</v>
      </c>
      <c r="AA1675" s="102">
        <f t="shared" si="27"/>
        <v>31419</v>
      </c>
    </row>
    <row r="1676" spans="1:27" x14ac:dyDescent="0.3">
      <c r="A1676" s="99" t="s">
        <v>88</v>
      </c>
      <c r="B1676" s="100" t="str">
        <f>VLOOKUP(A1676,'CENTROS DE COSTOS'!A:D,2,0)</f>
        <v>0036-0005</v>
      </c>
      <c r="C1676" s="100" t="str">
        <f>VLOOKUP(A1676,'CENTROS DE COSTOS'!A:D,3,0)</f>
        <v>Wompi Noroccidente</v>
      </c>
      <c r="D1676" s="99">
        <v>5360</v>
      </c>
      <c r="E1676" s="99">
        <v>3162221</v>
      </c>
      <c r="F1676" s="99">
        <v>49761</v>
      </c>
      <c r="G1676" s="100" t="s">
        <v>33</v>
      </c>
      <c r="H1676" s="99" t="s">
        <v>120</v>
      </c>
      <c r="I1676" s="99" t="s">
        <v>190</v>
      </c>
      <c r="J1676" s="99" t="s">
        <v>6841</v>
      </c>
      <c r="K1676" s="100" t="s">
        <v>1170</v>
      </c>
      <c r="L1676" s="99" t="s">
        <v>8706</v>
      </c>
      <c r="M1676" s="101">
        <v>46013.333333333343</v>
      </c>
      <c r="N1676" s="101">
        <v>46014.504861111112</v>
      </c>
      <c r="O1676" s="100" t="s">
        <v>35</v>
      </c>
      <c r="P1676" s="100" t="s">
        <v>35</v>
      </c>
      <c r="Q1676" s="99" t="s">
        <v>1414</v>
      </c>
      <c r="R1676" s="99" t="s">
        <v>1415</v>
      </c>
      <c r="S1676" s="99" t="s">
        <v>10764</v>
      </c>
      <c r="T1676" s="99" t="s">
        <v>1172</v>
      </c>
      <c r="U1676" s="99">
        <v>56</v>
      </c>
      <c r="V1676" s="100" t="str">
        <f>VLOOKUP(D1676,TIPOLOGIA!A:F,5,0)</f>
        <v>PRINCIPAL</v>
      </c>
      <c r="W1676" s="100" t="str">
        <f>VLOOKUP(D1676,TIPOLOGIA!A:F,6,0)</f>
        <v>TERRESTRE</v>
      </c>
      <c r="X1676" s="99" t="s">
        <v>1273</v>
      </c>
      <c r="Y1676" s="99">
        <v>1</v>
      </c>
      <c r="Z1676" s="102">
        <f>IF(T1676="SOPORTE_TELEFÓNICO",'TARIFAS 2025'!$B$14,IF(V1676="PRINCIPAL",'TARIFAS 2025'!$B$11,IF(V1676="INTERMEDIA",'TARIFAS 2025'!$C$11,IF(V1676="LEJANA",'TARIFAS 2025'!$D$11))))</f>
        <v>31419</v>
      </c>
      <c r="AA1676" s="102">
        <f t="shared" si="27"/>
        <v>31419</v>
      </c>
    </row>
    <row r="1677" spans="1:27" x14ac:dyDescent="0.3">
      <c r="A1677" s="99" t="s">
        <v>98</v>
      </c>
      <c r="B1677" s="100" t="str">
        <f>VLOOKUP(A1677,'CENTROS DE COSTOS'!A:D,2,0)</f>
        <v>0036-0006</v>
      </c>
      <c r="C1677" s="100" t="str">
        <f>VLOOKUP(A1677,'CENTROS DE COSTOS'!A:D,3,0)</f>
        <v>Wompi Oriente</v>
      </c>
      <c r="D1677" s="99">
        <v>50001</v>
      </c>
      <c r="E1677" s="99">
        <v>3164338</v>
      </c>
      <c r="F1677" s="99">
        <v>75352</v>
      </c>
      <c r="G1677" s="100" t="s">
        <v>33</v>
      </c>
      <c r="H1677" s="99" t="s">
        <v>814</v>
      </c>
      <c r="I1677" s="99" t="s">
        <v>98</v>
      </c>
      <c r="J1677" s="99" t="s">
        <v>2215</v>
      </c>
      <c r="K1677" s="100" t="s">
        <v>1170</v>
      </c>
      <c r="L1677" s="99" t="s">
        <v>8707</v>
      </c>
      <c r="M1677" s="101">
        <v>46013.405555555553</v>
      </c>
      <c r="N1677" s="101">
        <v>46014.505555555559</v>
      </c>
      <c r="O1677" s="100" t="s">
        <v>35</v>
      </c>
      <c r="P1677" s="100" t="s">
        <v>35</v>
      </c>
      <c r="Q1677" s="99" t="s">
        <v>1414</v>
      </c>
      <c r="R1677" s="99" t="s">
        <v>1415</v>
      </c>
      <c r="S1677" s="99" t="s">
        <v>10765</v>
      </c>
      <c r="T1677" s="99" t="s">
        <v>1172</v>
      </c>
      <c r="U1677" s="99">
        <v>24</v>
      </c>
      <c r="V1677" s="100" t="str">
        <f>VLOOKUP(D1677,TIPOLOGIA!A:F,5,0)</f>
        <v>PRINCIPAL</v>
      </c>
      <c r="W1677" s="100" t="str">
        <f>VLOOKUP(D1677,TIPOLOGIA!A:F,6,0)</f>
        <v>TERRESTRE</v>
      </c>
      <c r="X1677" s="99" t="s">
        <v>1261</v>
      </c>
      <c r="Y1677" s="99">
        <v>1</v>
      </c>
      <c r="Z1677" s="102">
        <f>IF(T1677="SOPORTE_TELEFÓNICO",'TARIFAS 2025'!$B$14,IF(V1677="PRINCIPAL",'TARIFAS 2025'!$B$11,IF(V1677="INTERMEDIA",'TARIFAS 2025'!$C$11,IF(V1677="LEJANA",'TARIFAS 2025'!$D$11))))</f>
        <v>31419</v>
      </c>
      <c r="AA1677" s="102">
        <f t="shared" si="27"/>
        <v>31419</v>
      </c>
    </row>
    <row r="1678" spans="1:27" x14ac:dyDescent="0.3">
      <c r="A1678" s="99" t="s">
        <v>89</v>
      </c>
      <c r="B1678" s="100" t="str">
        <f>VLOOKUP(A1678,'CENTROS DE COSTOS'!A:D,2,0)</f>
        <v>0036-0001</v>
      </c>
      <c r="C1678" s="100" t="str">
        <f>VLOOKUP(A1678,'CENTROS DE COSTOS'!A:D,3,0)</f>
        <v>Wompi Costa</v>
      </c>
      <c r="D1678" s="99">
        <v>23417</v>
      </c>
      <c r="E1678" s="99">
        <v>3111146</v>
      </c>
      <c r="F1678" s="99">
        <v>74467</v>
      </c>
      <c r="G1678" s="100" t="s">
        <v>33</v>
      </c>
      <c r="H1678" s="99" t="s">
        <v>276</v>
      </c>
      <c r="I1678" s="99" t="s">
        <v>600</v>
      </c>
      <c r="J1678" s="99" t="s">
        <v>1539</v>
      </c>
      <c r="K1678" s="100" t="s">
        <v>1170</v>
      </c>
      <c r="L1678" s="99" t="s">
        <v>8708</v>
      </c>
      <c r="M1678" s="101">
        <v>46000.333333333343</v>
      </c>
      <c r="N1678" s="101">
        <v>46014.508333333331</v>
      </c>
      <c r="O1678" s="100" t="s">
        <v>35</v>
      </c>
      <c r="P1678" s="100" t="s">
        <v>35</v>
      </c>
      <c r="Q1678" s="99" t="s">
        <v>1414</v>
      </c>
      <c r="R1678" s="99" t="s">
        <v>1415</v>
      </c>
      <c r="S1678" s="99" t="s">
        <v>10766</v>
      </c>
      <c r="T1678" s="99" t="s">
        <v>1416</v>
      </c>
      <c r="U1678" s="99">
        <v>24</v>
      </c>
      <c r="V1678" s="100" t="str">
        <f>VLOOKUP(D1678,TIPOLOGIA!A:F,5,0)</f>
        <v>INTERMEDIA</v>
      </c>
      <c r="W1678" s="100" t="str">
        <f>VLOOKUP(D1678,TIPOLOGIA!A:F,6,0)</f>
        <v>TERRESTRE</v>
      </c>
      <c r="X1678" s="99" t="s">
        <v>2257</v>
      </c>
      <c r="Y1678" s="99">
        <v>1</v>
      </c>
      <c r="Z1678" s="102">
        <f>IF(T1678="SOPORTE_TELEFÓNICO",'TARIFAS 2025'!$B$14,IF(V1678="PRINCIPAL",'TARIFAS 2025'!$B$11,IF(V1678="INTERMEDIA",'TARIFAS 2025'!$C$11,IF(V1678="LEJANA",'TARIFAS 2025'!$D$11))))</f>
        <v>36351</v>
      </c>
      <c r="AA1678" s="102">
        <f t="shared" si="27"/>
        <v>36351</v>
      </c>
    </row>
    <row r="1679" spans="1:27" x14ac:dyDescent="0.3">
      <c r="A1679" s="99" t="s">
        <v>71</v>
      </c>
      <c r="B1679" s="100" t="str">
        <f>VLOOKUP(A1679,'CENTROS DE COSTOS'!A:D,2,0)</f>
        <v>0036-0004</v>
      </c>
      <c r="C1679" s="100" t="str">
        <f>VLOOKUP(A1679,'CENTROS DE COSTOS'!A:D,3,0)</f>
        <v>Wompi Centro</v>
      </c>
      <c r="D1679" s="99">
        <v>11001</v>
      </c>
      <c r="E1679" s="99">
        <v>3146602</v>
      </c>
      <c r="F1679" s="99">
        <v>59292</v>
      </c>
      <c r="G1679" s="100" t="s">
        <v>33</v>
      </c>
      <c r="H1679" s="99" t="s">
        <v>618</v>
      </c>
      <c r="I1679" s="99" t="s">
        <v>71</v>
      </c>
      <c r="J1679" s="99" t="s">
        <v>6842</v>
      </c>
      <c r="K1679" s="100" t="s">
        <v>1170</v>
      </c>
      <c r="L1679" s="99" t="s">
        <v>8709</v>
      </c>
      <c r="M1679" s="101">
        <v>46008.333333333343</v>
      </c>
      <c r="N1679" s="101">
        <v>46014.508333333331</v>
      </c>
      <c r="O1679" s="100" t="s">
        <v>35</v>
      </c>
      <c r="P1679" s="100" t="s">
        <v>35</v>
      </c>
      <c r="Q1679" s="99" t="s">
        <v>1414</v>
      </c>
      <c r="R1679" s="99" t="s">
        <v>1415</v>
      </c>
      <c r="S1679" s="99" t="s">
        <v>10767</v>
      </c>
      <c r="T1679" s="99" t="s">
        <v>1172</v>
      </c>
      <c r="U1679" s="99">
        <v>40</v>
      </c>
      <c r="V1679" s="100" t="str">
        <f>VLOOKUP(D1679,TIPOLOGIA!A:F,5,0)</f>
        <v>PRINCIPAL</v>
      </c>
      <c r="W1679" s="100" t="str">
        <f>VLOOKUP(D1679,TIPOLOGIA!A:F,6,0)</f>
        <v>TERRESTRE</v>
      </c>
      <c r="X1679" s="99" t="s">
        <v>1857</v>
      </c>
      <c r="Y1679" s="99">
        <v>1</v>
      </c>
      <c r="Z1679" s="102">
        <f>IF(T1679="SOPORTE_TELEFÓNICO",'TARIFAS 2025'!$B$14,IF(V1679="PRINCIPAL",'TARIFAS 2025'!$B$11,IF(V1679="INTERMEDIA",'TARIFAS 2025'!$C$11,IF(V1679="LEJANA",'TARIFAS 2025'!$D$11))))</f>
        <v>31419</v>
      </c>
      <c r="AA1679" s="102">
        <f t="shared" si="27"/>
        <v>31419</v>
      </c>
    </row>
    <row r="1680" spans="1:27" x14ac:dyDescent="0.3">
      <c r="A1680" s="99" t="s">
        <v>95</v>
      </c>
      <c r="B1680" s="100" t="str">
        <f>VLOOKUP(A1680,'CENTROS DE COSTOS'!A:D,2,0)</f>
        <v>0036-0001</v>
      </c>
      <c r="C1680" s="100" t="str">
        <f>VLOOKUP(A1680,'CENTROS DE COSTOS'!A:D,3,0)</f>
        <v>Wompi Costa</v>
      </c>
      <c r="D1680" s="99">
        <v>70235</v>
      </c>
      <c r="E1680" s="99">
        <v>3145448</v>
      </c>
      <c r="F1680" s="99">
        <v>16422</v>
      </c>
      <c r="G1680" s="100" t="s">
        <v>33</v>
      </c>
      <c r="H1680" s="99" t="s">
        <v>504</v>
      </c>
      <c r="I1680" s="99" t="s">
        <v>1041</v>
      </c>
      <c r="J1680" s="99" t="s">
        <v>6843</v>
      </c>
      <c r="K1680" s="100" t="s">
        <v>1170</v>
      </c>
      <c r="L1680" s="99" t="s">
        <v>8710</v>
      </c>
      <c r="M1680" s="101">
        <v>46007.647916666669</v>
      </c>
      <c r="N1680" s="101">
        <v>46014.513888888891</v>
      </c>
      <c r="O1680" s="100" t="s">
        <v>35</v>
      </c>
      <c r="P1680" s="100" t="s">
        <v>35</v>
      </c>
      <c r="Q1680" s="99" t="s">
        <v>1414</v>
      </c>
      <c r="R1680" s="99" t="s">
        <v>1415</v>
      </c>
      <c r="S1680" s="99" t="s">
        <v>10768</v>
      </c>
      <c r="T1680" s="99" t="s">
        <v>1416</v>
      </c>
      <c r="U1680" s="99">
        <v>16</v>
      </c>
      <c r="V1680" s="100" t="str">
        <f>VLOOKUP(D1680,TIPOLOGIA!A:F,5,0)</f>
        <v>INTERMEDIA</v>
      </c>
      <c r="W1680" s="100" t="str">
        <f>VLOOKUP(D1680,TIPOLOGIA!A:F,6,0)</f>
        <v>TERRESTRE</v>
      </c>
      <c r="X1680" s="99" t="s">
        <v>1447</v>
      </c>
      <c r="Y1680" s="99">
        <v>1</v>
      </c>
      <c r="Z1680" s="102">
        <f>IF(T1680="SOPORTE_TELEFÓNICO",'TARIFAS 2025'!$B$14,IF(V1680="PRINCIPAL",'TARIFAS 2025'!$B$11,IF(V1680="INTERMEDIA",'TARIFAS 2025'!$C$11,IF(V1680="LEJANA",'TARIFAS 2025'!$D$11))))</f>
        <v>36351</v>
      </c>
      <c r="AA1680" s="102">
        <f t="shared" si="27"/>
        <v>36351</v>
      </c>
    </row>
    <row r="1681" spans="1:27" x14ac:dyDescent="0.3">
      <c r="A1681" s="99" t="s">
        <v>68</v>
      </c>
      <c r="B1681" s="100" t="str">
        <f>VLOOKUP(A1681,'CENTROS DE COSTOS'!A:D,2,0)</f>
        <v>0036-0001</v>
      </c>
      <c r="C1681" s="100" t="str">
        <f>VLOOKUP(A1681,'CENTROS DE COSTOS'!A:D,3,0)</f>
        <v>Wompi Costa</v>
      </c>
      <c r="D1681" s="99">
        <v>8001</v>
      </c>
      <c r="E1681" s="99">
        <v>3165202</v>
      </c>
      <c r="F1681" s="99">
        <v>67196</v>
      </c>
      <c r="G1681" s="100" t="s">
        <v>33</v>
      </c>
      <c r="H1681" s="99" t="s">
        <v>253</v>
      </c>
      <c r="I1681" s="99" t="s">
        <v>68</v>
      </c>
      <c r="J1681" s="99" t="s">
        <v>1475</v>
      </c>
      <c r="K1681" s="100" t="s">
        <v>1170</v>
      </c>
      <c r="L1681" s="99" t="s">
        <v>8711</v>
      </c>
      <c r="M1681" s="101">
        <v>46013.447222222218</v>
      </c>
      <c r="N1681" s="101">
        <v>46014.518055555563</v>
      </c>
      <c r="O1681" s="100" t="s">
        <v>35</v>
      </c>
      <c r="P1681" s="100" t="s">
        <v>35</v>
      </c>
      <c r="Q1681" s="99" t="s">
        <v>1414</v>
      </c>
      <c r="R1681" s="99" t="s">
        <v>1415</v>
      </c>
      <c r="S1681" s="99" t="s">
        <v>10769</v>
      </c>
      <c r="T1681" s="99" t="s">
        <v>1172</v>
      </c>
      <c r="U1681" s="99">
        <v>48</v>
      </c>
      <c r="V1681" s="100" t="str">
        <f>VLOOKUP(D1681,TIPOLOGIA!A:F,5,0)</f>
        <v>PRINCIPAL</v>
      </c>
      <c r="W1681" s="100" t="str">
        <f>VLOOKUP(D1681,TIPOLOGIA!A:F,6,0)</f>
        <v>TERRESTRE</v>
      </c>
      <c r="X1681" s="99" t="s">
        <v>1435</v>
      </c>
      <c r="Y1681" s="99">
        <v>1</v>
      </c>
      <c r="Z1681" s="102">
        <f>IF(T1681="SOPORTE_TELEFÓNICO",'TARIFAS 2025'!$B$14,IF(V1681="PRINCIPAL",'TARIFAS 2025'!$B$11,IF(V1681="INTERMEDIA",'TARIFAS 2025'!$C$11,IF(V1681="LEJANA",'TARIFAS 2025'!$D$11))))</f>
        <v>31419</v>
      </c>
      <c r="AA1681" s="102">
        <f t="shared" si="27"/>
        <v>31419</v>
      </c>
    </row>
    <row r="1682" spans="1:27" x14ac:dyDescent="0.3">
      <c r="A1682" s="99" t="s">
        <v>71</v>
      </c>
      <c r="B1682" s="100" t="str">
        <f>VLOOKUP(A1682,'CENTROS DE COSTOS'!A:D,2,0)</f>
        <v>0036-0004</v>
      </c>
      <c r="C1682" s="100" t="str">
        <f>VLOOKUP(A1682,'CENTROS DE COSTOS'!A:D,3,0)</f>
        <v>Wompi Centro</v>
      </c>
      <c r="D1682" s="99">
        <v>25473</v>
      </c>
      <c r="E1682" s="99">
        <v>3165702</v>
      </c>
      <c r="F1682" s="99">
        <v>75596</v>
      </c>
      <c r="G1682" s="100" t="s">
        <v>33</v>
      </c>
      <c r="H1682" s="99" t="s">
        <v>618</v>
      </c>
      <c r="I1682" s="99" t="s">
        <v>620</v>
      </c>
      <c r="J1682" s="99" t="s">
        <v>5786</v>
      </c>
      <c r="K1682" s="100" t="s">
        <v>1170</v>
      </c>
      <c r="L1682" s="99" t="s">
        <v>8712</v>
      </c>
      <c r="M1682" s="101">
        <v>46013.478472222218</v>
      </c>
      <c r="N1682" s="101">
        <v>46014.582638888889</v>
      </c>
      <c r="O1682" s="100" t="s">
        <v>35</v>
      </c>
      <c r="P1682" s="100" t="s">
        <v>35</v>
      </c>
      <c r="Q1682" s="99" t="s">
        <v>1414</v>
      </c>
      <c r="R1682" s="99" t="s">
        <v>1415</v>
      </c>
      <c r="S1682" s="99" t="s">
        <v>10770</v>
      </c>
      <c r="T1682" s="99" t="s">
        <v>1172</v>
      </c>
      <c r="U1682" s="99">
        <v>32</v>
      </c>
      <c r="V1682" s="100" t="str">
        <f>VLOOKUP(D1682,TIPOLOGIA!A:F,5,0)</f>
        <v>PRINCIPAL</v>
      </c>
      <c r="W1682" s="100" t="str">
        <f>VLOOKUP(D1682,TIPOLOGIA!A:F,6,0)</f>
        <v>TERRESTRE</v>
      </c>
      <c r="X1682" s="99" t="s">
        <v>1216</v>
      </c>
      <c r="Y1682" s="99">
        <v>1</v>
      </c>
      <c r="Z1682" s="102">
        <f>IF(T1682="SOPORTE_TELEFÓNICO",'TARIFAS 2025'!$B$14,IF(V1682="PRINCIPAL",'TARIFAS 2025'!$B$11,IF(V1682="INTERMEDIA",'TARIFAS 2025'!$C$11,IF(V1682="LEJANA",'TARIFAS 2025'!$D$11))))</f>
        <v>31419</v>
      </c>
      <c r="AA1682" s="102">
        <f t="shared" si="27"/>
        <v>31419</v>
      </c>
    </row>
    <row r="1683" spans="1:27" x14ac:dyDescent="0.3">
      <c r="A1683" s="99" t="s">
        <v>96</v>
      </c>
      <c r="B1683" s="100" t="str">
        <f>VLOOKUP(A1683,'CENTROS DE COSTOS'!A:D,2,0)</f>
        <v>0036-0007</v>
      </c>
      <c r="C1683" s="100" t="str">
        <f>VLOOKUP(A1683,'CENTROS DE COSTOS'!A:D,3,0)</f>
        <v>Wompi Santander</v>
      </c>
      <c r="D1683" s="99">
        <v>15238</v>
      </c>
      <c r="E1683" s="99">
        <v>3063492</v>
      </c>
      <c r="F1683" s="99">
        <v>80265</v>
      </c>
      <c r="G1683" s="100" t="s">
        <v>33</v>
      </c>
      <c r="H1683" s="99" t="s">
        <v>322</v>
      </c>
      <c r="I1683" s="99" t="s">
        <v>352</v>
      </c>
      <c r="J1683" s="99" t="s">
        <v>6844</v>
      </c>
      <c r="K1683" s="100" t="s">
        <v>1170</v>
      </c>
      <c r="L1683" s="99" t="s">
        <v>8713</v>
      </c>
      <c r="M1683" s="101">
        <v>45987.342361111107</v>
      </c>
      <c r="N1683" s="101">
        <v>46014.585416666669</v>
      </c>
      <c r="O1683" s="100" t="s">
        <v>35</v>
      </c>
      <c r="P1683" s="100" t="s">
        <v>35</v>
      </c>
      <c r="Q1683" s="99" t="s">
        <v>1414</v>
      </c>
      <c r="R1683" s="99" t="s">
        <v>1415</v>
      </c>
      <c r="S1683" s="99" t="s">
        <v>10771</v>
      </c>
      <c r="T1683" s="99" t="s">
        <v>1416</v>
      </c>
      <c r="U1683" s="99">
        <v>24</v>
      </c>
      <c r="V1683" s="100" t="str">
        <f>VLOOKUP(D1683,TIPOLOGIA!A:F,5,0)</f>
        <v>INTERMEDIA</v>
      </c>
      <c r="W1683" s="100" t="str">
        <f>VLOOKUP(D1683,TIPOLOGIA!A:F,6,0)</f>
        <v>TERRESTRE</v>
      </c>
      <c r="X1683" s="99" t="s">
        <v>1453</v>
      </c>
      <c r="Y1683" s="99">
        <v>1</v>
      </c>
      <c r="Z1683" s="102">
        <f>IF(T1683="SOPORTE_TELEFÓNICO",'TARIFAS 2025'!$B$14,IF(V1683="PRINCIPAL",'TARIFAS 2025'!$B$11,IF(V1683="INTERMEDIA",'TARIFAS 2025'!$C$11,IF(V1683="LEJANA",'TARIFAS 2025'!$D$11))))</f>
        <v>36351</v>
      </c>
      <c r="AA1683" s="102">
        <f t="shared" si="27"/>
        <v>36351</v>
      </c>
    </row>
    <row r="1684" spans="1:27" x14ac:dyDescent="0.3">
      <c r="A1684" s="99" t="s">
        <v>89</v>
      </c>
      <c r="B1684" s="100" t="str">
        <f>VLOOKUP(A1684,'CENTROS DE COSTOS'!A:D,2,0)</f>
        <v>0036-0001</v>
      </c>
      <c r="C1684" s="100" t="str">
        <f>VLOOKUP(A1684,'CENTROS DE COSTOS'!A:D,3,0)</f>
        <v>Wompi Costa</v>
      </c>
      <c r="D1684" s="99">
        <v>23189</v>
      </c>
      <c r="E1684" s="99">
        <v>3081720</v>
      </c>
      <c r="F1684" s="99">
        <v>67035</v>
      </c>
      <c r="G1684" s="100" t="s">
        <v>33</v>
      </c>
      <c r="H1684" s="99" t="s">
        <v>276</v>
      </c>
      <c r="I1684" s="99" t="s">
        <v>597</v>
      </c>
      <c r="J1684" s="99" t="s">
        <v>6766</v>
      </c>
      <c r="K1684" s="100" t="s">
        <v>1170</v>
      </c>
      <c r="L1684" s="99" t="s">
        <v>8714</v>
      </c>
      <c r="M1684" s="101">
        <v>45992.398611111108</v>
      </c>
      <c r="N1684" s="101">
        <v>46014.590277777781</v>
      </c>
      <c r="O1684" s="100" t="s">
        <v>35</v>
      </c>
      <c r="P1684" s="100" t="s">
        <v>35</v>
      </c>
      <c r="Q1684" s="99" t="s">
        <v>1414</v>
      </c>
      <c r="R1684" s="99" t="s">
        <v>1415</v>
      </c>
      <c r="S1684" s="99" t="s">
        <v>10772</v>
      </c>
      <c r="T1684" s="99" t="s">
        <v>9143</v>
      </c>
      <c r="U1684" s="99">
        <v>32</v>
      </c>
      <c r="V1684" s="100" t="str">
        <f>VLOOKUP(D1684,TIPOLOGIA!A:F,5,0)</f>
        <v>INTERMEDIA</v>
      </c>
      <c r="W1684" s="100" t="str">
        <f>VLOOKUP(D1684,TIPOLOGIA!A:F,6,0)</f>
        <v>TERRESTRE</v>
      </c>
      <c r="X1684" s="99" t="s">
        <v>1181</v>
      </c>
      <c r="Y1684" s="99">
        <v>1</v>
      </c>
      <c r="Z1684" s="102">
        <f>IF(T1684="SOPORTE_TELEFÓNICO",'TARIFAS 2025'!$B$14,IF(V1684="PRINCIPAL",'TARIFAS 2025'!$B$11,IF(V1684="INTERMEDIA",'TARIFAS 2025'!$C$11,IF(V1684="LEJANA",'TARIFAS 2025'!$D$11))))</f>
        <v>36351</v>
      </c>
      <c r="AA1684" s="102">
        <f t="shared" si="27"/>
        <v>36351</v>
      </c>
    </row>
    <row r="1685" spans="1:27" x14ac:dyDescent="0.3">
      <c r="A1685" s="99" t="s">
        <v>80</v>
      </c>
      <c r="B1685" s="100" t="str">
        <f>VLOOKUP(A1685,'CENTROS DE COSTOS'!A:D,2,0)</f>
        <v>0036-0001</v>
      </c>
      <c r="C1685" s="100" t="str">
        <f>VLOOKUP(A1685,'CENTROS DE COSTOS'!A:D,3,0)</f>
        <v>Wompi Costa</v>
      </c>
      <c r="D1685" s="99">
        <v>13001</v>
      </c>
      <c r="E1685" s="99">
        <v>3169799</v>
      </c>
      <c r="F1685" s="99">
        <v>15122</v>
      </c>
      <c r="G1685" s="100" t="s">
        <v>33</v>
      </c>
      <c r="H1685" s="99" t="s">
        <v>275</v>
      </c>
      <c r="I1685" s="99" t="s">
        <v>80</v>
      </c>
      <c r="J1685" s="99" t="s">
        <v>1574</v>
      </c>
      <c r="K1685" s="100" t="s">
        <v>1170</v>
      </c>
      <c r="L1685" s="99" t="s">
        <v>8715</v>
      </c>
      <c r="M1685" s="101">
        <v>46014.413194444453</v>
      </c>
      <c r="N1685" s="101">
        <v>46014.592361111107</v>
      </c>
      <c r="O1685" s="100" t="s">
        <v>35</v>
      </c>
      <c r="P1685" s="100" t="s">
        <v>35</v>
      </c>
      <c r="Q1685" s="99" t="s">
        <v>1414</v>
      </c>
      <c r="R1685" s="99" t="s">
        <v>1415</v>
      </c>
      <c r="S1685" s="99" t="s">
        <v>10773</v>
      </c>
      <c r="T1685" s="99" t="s">
        <v>1172</v>
      </c>
      <c r="U1685" s="99">
        <v>64</v>
      </c>
      <c r="V1685" s="100" t="str">
        <f>VLOOKUP(D1685,TIPOLOGIA!A:F,5,0)</f>
        <v>PRINCIPAL</v>
      </c>
      <c r="W1685" s="100" t="str">
        <f>VLOOKUP(D1685,TIPOLOGIA!A:F,6,0)</f>
        <v>TERRESTRE</v>
      </c>
      <c r="X1685" s="99" t="s">
        <v>1855</v>
      </c>
      <c r="Y1685" s="99">
        <v>1</v>
      </c>
      <c r="Z1685" s="102">
        <f>IF(T1685="SOPORTE_TELEFÓNICO",'TARIFAS 2025'!$B$14,IF(V1685="PRINCIPAL",'TARIFAS 2025'!$B$11,IF(V1685="INTERMEDIA",'TARIFAS 2025'!$C$11,IF(V1685="LEJANA",'TARIFAS 2025'!$D$11))))</f>
        <v>31419</v>
      </c>
      <c r="AA1685" s="102">
        <f t="shared" si="27"/>
        <v>31419</v>
      </c>
    </row>
    <row r="1686" spans="1:27" x14ac:dyDescent="0.3">
      <c r="A1686" s="99" t="s">
        <v>80</v>
      </c>
      <c r="B1686" s="100" t="str">
        <f>VLOOKUP(A1686,'CENTROS DE COSTOS'!A:D,2,0)</f>
        <v>0036-0001</v>
      </c>
      <c r="C1686" s="100" t="str">
        <f>VLOOKUP(A1686,'CENTROS DE COSTOS'!A:D,3,0)</f>
        <v>Wompi Costa</v>
      </c>
      <c r="D1686" s="99">
        <v>13001</v>
      </c>
      <c r="E1686" s="99">
        <v>3168189</v>
      </c>
      <c r="F1686" s="99">
        <v>49765</v>
      </c>
      <c r="G1686" s="100" t="s">
        <v>33</v>
      </c>
      <c r="H1686" s="99" t="s">
        <v>275</v>
      </c>
      <c r="I1686" s="99" t="s">
        <v>80</v>
      </c>
      <c r="J1686" s="99" t="s">
        <v>6845</v>
      </c>
      <c r="K1686" s="100" t="s">
        <v>1170</v>
      </c>
      <c r="L1686" s="99" t="s">
        <v>8716</v>
      </c>
      <c r="M1686" s="101">
        <v>46014.333333333343</v>
      </c>
      <c r="N1686" s="101">
        <v>46014.59375</v>
      </c>
      <c r="O1686" s="100" t="s">
        <v>35</v>
      </c>
      <c r="P1686" s="100" t="s">
        <v>35</v>
      </c>
      <c r="Q1686" s="99" t="s">
        <v>1414</v>
      </c>
      <c r="R1686" s="99" t="s">
        <v>1415</v>
      </c>
      <c r="S1686" s="99" t="s">
        <v>10774</v>
      </c>
      <c r="T1686" s="99" t="s">
        <v>1172</v>
      </c>
      <c r="U1686" s="99">
        <v>32</v>
      </c>
      <c r="V1686" s="100" t="str">
        <f>VLOOKUP(D1686,TIPOLOGIA!A:F,5,0)</f>
        <v>PRINCIPAL</v>
      </c>
      <c r="W1686" s="100" t="str">
        <f>VLOOKUP(D1686,TIPOLOGIA!A:F,6,0)</f>
        <v>TERRESTRE</v>
      </c>
      <c r="X1686" s="99" t="s">
        <v>1855</v>
      </c>
      <c r="Y1686" s="99">
        <v>1</v>
      </c>
      <c r="Z1686" s="102">
        <f>IF(T1686="SOPORTE_TELEFÓNICO",'TARIFAS 2025'!$B$14,IF(V1686="PRINCIPAL",'TARIFAS 2025'!$B$11,IF(V1686="INTERMEDIA",'TARIFAS 2025'!$C$11,IF(V1686="LEJANA",'TARIFAS 2025'!$D$11))))</f>
        <v>31419</v>
      </c>
      <c r="AA1686" s="102">
        <f t="shared" si="27"/>
        <v>31419</v>
      </c>
    </row>
    <row r="1687" spans="1:27" x14ac:dyDescent="0.3">
      <c r="A1687" s="99" t="s">
        <v>68</v>
      </c>
      <c r="B1687" s="100" t="str">
        <f>VLOOKUP(A1687,'CENTROS DE COSTOS'!A:D,2,0)</f>
        <v>0036-0001</v>
      </c>
      <c r="C1687" s="100" t="str">
        <f>VLOOKUP(A1687,'CENTROS DE COSTOS'!A:D,3,0)</f>
        <v>Wompi Costa</v>
      </c>
      <c r="D1687" s="99">
        <v>8001</v>
      </c>
      <c r="E1687" s="99">
        <v>3164325</v>
      </c>
      <c r="F1687" s="99">
        <v>78785</v>
      </c>
      <c r="G1687" s="100" t="s">
        <v>33</v>
      </c>
      <c r="H1687" s="99" t="s">
        <v>253</v>
      </c>
      <c r="I1687" s="99" t="s">
        <v>68</v>
      </c>
      <c r="J1687" s="99" t="s">
        <v>1571</v>
      </c>
      <c r="K1687" s="100" t="s">
        <v>1170</v>
      </c>
      <c r="L1687" s="99" t="s">
        <v>8717</v>
      </c>
      <c r="M1687" s="101">
        <v>46013.40347222222</v>
      </c>
      <c r="N1687" s="101">
        <v>46014.595138888893</v>
      </c>
      <c r="O1687" s="100" t="s">
        <v>35</v>
      </c>
      <c r="P1687" s="100" t="s">
        <v>35</v>
      </c>
      <c r="Q1687" s="99" t="s">
        <v>1414</v>
      </c>
      <c r="R1687" s="99" t="s">
        <v>1415</v>
      </c>
      <c r="S1687" s="99" t="s">
        <v>10775</v>
      </c>
      <c r="T1687" s="99" t="s">
        <v>1172</v>
      </c>
      <c r="U1687" s="99">
        <v>16</v>
      </c>
      <c r="V1687" s="100" t="str">
        <f>VLOOKUP(D1687,TIPOLOGIA!A:F,5,0)</f>
        <v>PRINCIPAL</v>
      </c>
      <c r="W1687" s="100" t="str">
        <f>VLOOKUP(D1687,TIPOLOGIA!A:F,6,0)</f>
        <v>TERRESTRE</v>
      </c>
      <c r="X1687" s="99" t="s">
        <v>1325</v>
      </c>
      <c r="Y1687" s="99">
        <v>1</v>
      </c>
      <c r="Z1687" s="102">
        <f>IF(T1687="SOPORTE_TELEFÓNICO",'TARIFAS 2025'!$B$14,IF(V1687="PRINCIPAL",'TARIFAS 2025'!$B$11,IF(V1687="INTERMEDIA",'TARIFAS 2025'!$C$11,IF(V1687="LEJANA",'TARIFAS 2025'!$D$11))))</f>
        <v>31419</v>
      </c>
      <c r="AA1687" s="102">
        <f t="shared" si="27"/>
        <v>31419</v>
      </c>
    </row>
    <row r="1688" spans="1:27" x14ac:dyDescent="0.3">
      <c r="A1688" s="99" t="s">
        <v>68</v>
      </c>
      <c r="B1688" s="100" t="str">
        <f>VLOOKUP(A1688,'CENTROS DE COSTOS'!A:D,2,0)</f>
        <v>0036-0001</v>
      </c>
      <c r="C1688" s="100" t="str">
        <f>VLOOKUP(A1688,'CENTROS DE COSTOS'!A:D,3,0)</f>
        <v>Wompi Costa</v>
      </c>
      <c r="D1688" s="99">
        <v>8001</v>
      </c>
      <c r="E1688" s="99">
        <v>3167244</v>
      </c>
      <c r="F1688" s="99">
        <v>65275</v>
      </c>
      <c r="G1688" s="100" t="s">
        <v>33</v>
      </c>
      <c r="H1688" s="99" t="s">
        <v>253</v>
      </c>
      <c r="I1688" s="99" t="s">
        <v>68</v>
      </c>
      <c r="J1688" s="99" t="s">
        <v>6846</v>
      </c>
      <c r="K1688" s="100" t="s">
        <v>1170</v>
      </c>
      <c r="L1688" s="99" t="s">
        <v>8718</v>
      </c>
      <c r="M1688" s="101">
        <v>46013.640972222223</v>
      </c>
      <c r="N1688" s="101">
        <v>46014.595833333333</v>
      </c>
      <c r="O1688" s="100" t="s">
        <v>35</v>
      </c>
      <c r="P1688" s="100" t="s">
        <v>35</v>
      </c>
      <c r="Q1688" s="99" t="s">
        <v>1414</v>
      </c>
      <c r="R1688" s="99" t="s">
        <v>1415</v>
      </c>
      <c r="S1688" s="99" t="s">
        <v>10776</v>
      </c>
      <c r="T1688" s="99" t="s">
        <v>1172</v>
      </c>
      <c r="U1688" s="99">
        <v>24</v>
      </c>
      <c r="V1688" s="100" t="str">
        <f>VLOOKUP(D1688,TIPOLOGIA!A:F,5,0)</f>
        <v>PRINCIPAL</v>
      </c>
      <c r="W1688" s="100" t="str">
        <f>VLOOKUP(D1688,TIPOLOGIA!A:F,6,0)</f>
        <v>TERRESTRE</v>
      </c>
      <c r="X1688" s="99" t="s">
        <v>1435</v>
      </c>
      <c r="Y1688" s="99">
        <v>1</v>
      </c>
      <c r="Z1688" s="102">
        <f>IF(T1688="SOPORTE_TELEFÓNICO",'TARIFAS 2025'!$B$14,IF(V1688="PRINCIPAL",'TARIFAS 2025'!$B$11,IF(V1688="INTERMEDIA",'TARIFAS 2025'!$C$11,IF(V1688="LEJANA",'TARIFAS 2025'!$D$11))))</f>
        <v>31419</v>
      </c>
      <c r="AA1688" s="102">
        <f t="shared" si="27"/>
        <v>31419</v>
      </c>
    </row>
    <row r="1689" spans="1:27" x14ac:dyDescent="0.3">
      <c r="A1689" s="99" t="s">
        <v>89</v>
      </c>
      <c r="B1689" s="100" t="str">
        <f>VLOOKUP(A1689,'CENTROS DE COSTOS'!A:D,2,0)</f>
        <v>0036-0001</v>
      </c>
      <c r="C1689" s="100" t="str">
        <f>VLOOKUP(A1689,'CENTROS DE COSTOS'!A:D,3,0)</f>
        <v>Wompi Costa</v>
      </c>
      <c r="D1689" s="99">
        <v>23162</v>
      </c>
      <c r="E1689" s="99">
        <v>3166848</v>
      </c>
      <c r="F1689" s="99">
        <v>67203</v>
      </c>
      <c r="G1689" s="100" t="s">
        <v>33</v>
      </c>
      <c r="H1689" s="99" t="s">
        <v>276</v>
      </c>
      <c r="I1689" s="99" t="s">
        <v>595</v>
      </c>
      <c r="J1689" s="99" t="s">
        <v>6847</v>
      </c>
      <c r="K1689" s="100" t="s">
        <v>1170</v>
      </c>
      <c r="L1689" s="99" t="s">
        <v>8719</v>
      </c>
      <c r="M1689" s="101">
        <v>46013.620138888888</v>
      </c>
      <c r="N1689" s="101">
        <v>46014.61041666667</v>
      </c>
      <c r="O1689" s="100" t="s">
        <v>35</v>
      </c>
      <c r="P1689" s="100" t="s">
        <v>35</v>
      </c>
      <c r="Q1689" s="99" t="s">
        <v>1414</v>
      </c>
      <c r="R1689" s="99" t="s">
        <v>1415</v>
      </c>
      <c r="S1689" s="99" t="s">
        <v>10777</v>
      </c>
      <c r="T1689" s="99" t="s">
        <v>1172</v>
      </c>
      <c r="U1689" s="99">
        <v>40</v>
      </c>
      <c r="V1689" s="100" t="str">
        <f>VLOOKUP(D1689,TIPOLOGIA!A:F,5,0)</f>
        <v>PRINCIPAL</v>
      </c>
      <c r="W1689" s="100" t="str">
        <f>VLOOKUP(D1689,TIPOLOGIA!A:F,6,0)</f>
        <v>TERRESTRE</v>
      </c>
      <c r="X1689" s="99" t="s">
        <v>1181</v>
      </c>
      <c r="Y1689" s="99">
        <v>1</v>
      </c>
      <c r="Z1689" s="102">
        <f>IF(T1689="SOPORTE_TELEFÓNICO",'TARIFAS 2025'!$B$14,IF(V1689="PRINCIPAL",'TARIFAS 2025'!$B$11,IF(V1689="INTERMEDIA",'TARIFAS 2025'!$C$11,IF(V1689="LEJANA",'TARIFAS 2025'!$D$11))))</f>
        <v>31419</v>
      </c>
      <c r="AA1689" s="102">
        <f t="shared" si="27"/>
        <v>31419</v>
      </c>
    </row>
    <row r="1690" spans="1:27" x14ac:dyDescent="0.3">
      <c r="A1690" s="99" t="s">
        <v>68</v>
      </c>
      <c r="B1690" s="100" t="str">
        <f>VLOOKUP(A1690,'CENTROS DE COSTOS'!A:D,2,0)</f>
        <v>0036-0001</v>
      </c>
      <c r="C1690" s="100" t="str">
        <f>VLOOKUP(A1690,'CENTROS DE COSTOS'!A:D,3,0)</f>
        <v>Wompi Costa</v>
      </c>
      <c r="D1690" s="99">
        <v>8078</v>
      </c>
      <c r="E1690" s="99">
        <v>3148308</v>
      </c>
      <c r="F1690" s="99">
        <v>41856</v>
      </c>
      <c r="G1690" s="100" t="s">
        <v>33</v>
      </c>
      <c r="H1690" s="99" t="s">
        <v>253</v>
      </c>
      <c r="I1690" s="99" t="s">
        <v>255</v>
      </c>
      <c r="J1690" s="99" t="s">
        <v>6848</v>
      </c>
      <c r="K1690" s="100" t="s">
        <v>1170</v>
      </c>
      <c r="L1690" s="99" t="s">
        <v>8720</v>
      </c>
      <c r="M1690" s="101">
        <v>46008.425000000003</v>
      </c>
      <c r="N1690" s="101">
        <v>46014.626388888893</v>
      </c>
      <c r="O1690" s="100" t="s">
        <v>35</v>
      </c>
      <c r="P1690" s="100" t="s">
        <v>35</v>
      </c>
      <c r="Q1690" s="99" t="s">
        <v>1414</v>
      </c>
      <c r="R1690" s="99" t="s">
        <v>1415</v>
      </c>
      <c r="S1690" s="99" t="s">
        <v>10778</v>
      </c>
      <c r="T1690" s="99" t="s">
        <v>1416</v>
      </c>
      <c r="U1690" s="99">
        <v>64</v>
      </c>
      <c r="V1690" s="100" t="str">
        <f>VLOOKUP(D1690,TIPOLOGIA!A:F,5,0)</f>
        <v>INTERMEDIA</v>
      </c>
      <c r="W1690" s="100" t="str">
        <f>VLOOKUP(D1690,TIPOLOGIA!A:F,6,0)</f>
        <v>TERRESTRE</v>
      </c>
      <c r="X1690" s="99" t="s">
        <v>1447</v>
      </c>
      <c r="Y1690" s="99">
        <v>1</v>
      </c>
      <c r="Z1690" s="102">
        <f>IF(T1690="SOPORTE_TELEFÓNICO",'TARIFAS 2025'!$B$14,IF(V1690="PRINCIPAL",'TARIFAS 2025'!$B$11,IF(V1690="INTERMEDIA",'TARIFAS 2025'!$C$11,IF(V1690="LEJANA",'TARIFAS 2025'!$D$11))))</f>
        <v>36351</v>
      </c>
      <c r="AA1690" s="102">
        <f t="shared" si="27"/>
        <v>36351</v>
      </c>
    </row>
    <row r="1691" spans="1:27" x14ac:dyDescent="0.3">
      <c r="A1691" s="99" t="s">
        <v>95</v>
      </c>
      <c r="B1691" s="100" t="str">
        <f>VLOOKUP(A1691,'CENTROS DE COSTOS'!A:D,2,0)</f>
        <v>0036-0001</v>
      </c>
      <c r="C1691" s="100" t="str">
        <f>VLOOKUP(A1691,'CENTROS DE COSTOS'!A:D,3,0)</f>
        <v>Wompi Costa</v>
      </c>
      <c r="D1691" s="99">
        <v>70001</v>
      </c>
      <c r="E1691" s="99">
        <v>3168401</v>
      </c>
      <c r="F1691" s="99">
        <v>39870</v>
      </c>
      <c r="G1691" s="100" t="s">
        <v>33</v>
      </c>
      <c r="H1691" s="99" t="s">
        <v>504</v>
      </c>
      <c r="I1691" s="99" t="s">
        <v>95</v>
      </c>
      <c r="J1691" s="99" t="s">
        <v>6849</v>
      </c>
      <c r="K1691" s="100" t="s">
        <v>1170</v>
      </c>
      <c r="L1691" s="99" t="s">
        <v>8721</v>
      </c>
      <c r="M1691" s="101">
        <v>46014.333333333343</v>
      </c>
      <c r="N1691" s="101">
        <v>46014.655555555553</v>
      </c>
      <c r="O1691" s="100" t="s">
        <v>35</v>
      </c>
      <c r="P1691" s="100" t="s">
        <v>35</v>
      </c>
      <c r="Q1691" s="99" t="s">
        <v>1414</v>
      </c>
      <c r="R1691" s="99" t="s">
        <v>1415</v>
      </c>
      <c r="S1691" s="99" t="s">
        <v>10779</v>
      </c>
      <c r="T1691" s="99" t="s">
        <v>1172</v>
      </c>
      <c r="U1691" s="99">
        <v>32</v>
      </c>
      <c r="V1691" s="100" t="str">
        <f>VLOOKUP(D1691,TIPOLOGIA!A:F,5,0)</f>
        <v>PRINCIPAL</v>
      </c>
      <c r="W1691" s="100" t="str">
        <f>VLOOKUP(D1691,TIPOLOGIA!A:F,6,0)</f>
        <v>TERRESTRE</v>
      </c>
      <c r="X1691" s="99" t="s">
        <v>1311</v>
      </c>
      <c r="Y1691" s="99">
        <v>1</v>
      </c>
      <c r="Z1691" s="102">
        <f>IF(T1691="SOPORTE_TELEFÓNICO",'TARIFAS 2025'!$B$14,IF(V1691="PRINCIPAL",'TARIFAS 2025'!$B$11,IF(V1691="INTERMEDIA",'TARIFAS 2025'!$C$11,IF(V1691="LEJANA",'TARIFAS 2025'!$D$11))))</f>
        <v>31419</v>
      </c>
      <c r="AA1691" s="102">
        <f t="shared" ref="AA1691:AA1751" si="28">Z1691*Y1691</f>
        <v>31419</v>
      </c>
    </row>
    <row r="1692" spans="1:27" x14ac:dyDescent="0.3">
      <c r="A1692" s="99" t="s">
        <v>89</v>
      </c>
      <c r="B1692" s="100" t="str">
        <f>VLOOKUP(A1692,'CENTROS DE COSTOS'!A:D,2,0)</f>
        <v>0036-0001</v>
      </c>
      <c r="C1692" s="100" t="str">
        <f>VLOOKUP(A1692,'CENTROS DE COSTOS'!A:D,3,0)</f>
        <v>Wompi Costa</v>
      </c>
      <c r="D1692" s="99">
        <v>23001</v>
      </c>
      <c r="E1692" s="99">
        <v>3170376</v>
      </c>
      <c r="F1692" s="99">
        <v>78543</v>
      </c>
      <c r="G1692" s="100" t="s">
        <v>33</v>
      </c>
      <c r="H1692" s="99" t="s">
        <v>276</v>
      </c>
      <c r="I1692" s="99" t="s">
        <v>89</v>
      </c>
      <c r="J1692" s="99" t="s">
        <v>5777</v>
      </c>
      <c r="K1692" s="100" t="s">
        <v>1170</v>
      </c>
      <c r="L1692" s="99" t="s">
        <v>8722</v>
      </c>
      <c r="M1692" s="101">
        <v>46014.45416666667</v>
      </c>
      <c r="N1692" s="101">
        <v>46014.668749999997</v>
      </c>
      <c r="O1692" s="100" t="s">
        <v>35</v>
      </c>
      <c r="P1692" s="100" t="s">
        <v>35</v>
      </c>
      <c r="Q1692" s="99" t="s">
        <v>1414</v>
      </c>
      <c r="R1692" s="99" t="s">
        <v>1415</v>
      </c>
      <c r="S1692" s="99" t="s">
        <v>10780</v>
      </c>
      <c r="T1692" s="99" t="s">
        <v>1172</v>
      </c>
      <c r="U1692" s="99">
        <v>24</v>
      </c>
      <c r="V1692" s="100" t="str">
        <f>VLOOKUP(D1692,TIPOLOGIA!A:F,5,0)</f>
        <v>PRINCIPAL</v>
      </c>
      <c r="W1692" s="100" t="str">
        <f>VLOOKUP(D1692,TIPOLOGIA!A:F,6,0)</f>
        <v>TERRESTRE</v>
      </c>
      <c r="X1692" s="99" t="s">
        <v>1421</v>
      </c>
      <c r="Y1692" s="99">
        <v>1</v>
      </c>
      <c r="Z1692" s="102">
        <f>IF(T1692="SOPORTE_TELEFÓNICO",'TARIFAS 2025'!$B$14,IF(V1692="PRINCIPAL",'TARIFAS 2025'!$B$11,IF(V1692="INTERMEDIA",'TARIFAS 2025'!$C$11,IF(V1692="LEJANA",'TARIFAS 2025'!$D$11))))</f>
        <v>31419</v>
      </c>
      <c r="AA1692" s="102">
        <f t="shared" si="28"/>
        <v>31419</v>
      </c>
    </row>
    <row r="1693" spans="1:27" x14ac:dyDescent="0.3">
      <c r="A1693" s="99" t="s">
        <v>91</v>
      </c>
      <c r="B1693" s="100" t="str">
        <f>VLOOKUP(A1693,'CENTROS DE COSTOS'!A:D,2,0)</f>
        <v>0036-0003</v>
      </c>
      <c r="C1693" s="100" t="str">
        <f>VLOOKUP(A1693,'CENTROS DE COSTOS'!A:D,3,0)</f>
        <v>Wompi Suroccidente</v>
      </c>
      <c r="D1693" s="99">
        <v>52215</v>
      </c>
      <c r="E1693" s="99">
        <v>3112607</v>
      </c>
      <c r="F1693" s="99">
        <v>17659</v>
      </c>
      <c r="G1693" s="100" t="s">
        <v>33</v>
      </c>
      <c r="H1693" s="99" t="s">
        <v>133</v>
      </c>
      <c r="I1693" s="99" t="s">
        <v>276</v>
      </c>
      <c r="J1693" s="99" t="s">
        <v>6850</v>
      </c>
      <c r="K1693" s="100" t="s">
        <v>1170</v>
      </c>
      <c r="L1693" s="99" t="s">
        <v>8723</v>
      </c>
      <c r="M1693" s="101">
        <v>46000.333333333343</v>
      </c>
      <c r="N1693" s="101">
        <v>46014.675694444442</v>
      </c>
      <c r="O1693" s="100" t="s">
        <v>35</v>
      </c>
      <c r="P1693" s="100" t="s">
        <v>35</v>
      </c>
      <c r="Q1693" s="99" t="s">
        <v>1414</v>
      </c>
      <c r="R1693" s="99" t="s">
        <v>1415</v>
      </c>
      <c r="S1693" s="99" t="s">
        <v>10781</v>
      </c>
      <c r="T1693" s="99" t="s">
        <v>1416</v>
      </c>
      <c r="U1693" s="99">
        <v>16</v>
      </c>
      <c r="V1693" s="100" t="str">
        <f>VLOOKUP(D1693,TIPOLOGIA!A:F,5,0)</f>
        <v>INTERMEDIA</v>
      </c>
      <c r="W1693" s="100" t="str">
        <f>VLOOKUP(D1693,TIPOLOGIA!A:F,6,0)</f>
        <v>TERRESTRE</v>
      </c>
      <c r="X1693" s="99" t="s">
        <v>1453</v>
      </c>
      <c r="Y1693" s="99">
        <v>1</v>
      </c>
      <c r="Z1693" s="102">
        <f>IF(T1693="SOPORTE_TELEFÓNICO",'TARIFAS 2025'!$B$14,IF(V1693="PRINCIPAL",'TARIFAS 2025'!$B$11,IF(V1693="INTERMEDIA",'TARIFAS 2025'!$C$11,IF(V1693="LEJANA",'TARIFAS 2025'!$D$11))))</f>
        <v>36351</v>
      </c>
      <c r="AA1693" s="102">
        <f t="shared" si="28"/>
        <v>36351</v>
      </c>
    </row>
    <row r="1694" spans="1:27" x14ac:dyDescent="0.3">
      <c r="A1694" s="99" t="s">
        <v>68</v>
      </c>
      <c r="B1694" s="100" t="str">
        <f>VLOOKUP(A1694,'CENTROS DE COSTOS'!A:D,2,0)</f>
        <v>0036-0001</v>
      </c>
      <c r="C1694" s="100" t="str">
        <f>VLOOKUP(A1694,'CENTROS DE COSTOS'!A:D,3,0)</f>
        <v>Wompi Costa</v>
      </c>
      <c r="D1694" s="99">
        <v>8436</v>
      </c>
      <c r="E1694" s="99">
        <v>3119126</v>
      </c>
      <c r="F1694" s="99">
        <v>34332</v>
      </c>
      <c r="G1694" s="100" t="s">
        <v>33</v>
      </c>
      <c r="H1694" s="99" t="s">
        <v>253</v>
      </c>
      <c r="I1694" s="99" t="s">
        <v>261</v>
      </c>
      <c r="J1694" s="99" t="s">
        <v>1534</v>
      </c>
      <c r="K1694" s="100" t="s">
        <v>1170</v>
      </c>
      <c r="L1694" s="99" t="s">
        <v>8724</v>
      </c>
      <c r="M1694" s="101">
        <v>46001.333333333343</v>
      </c>
      <c r="N1694" s="101">
        <v>46014.677083333343</v>
      </c>
      <c r="O1694" s="100" t="s">
        <v>35</v>
      </c>
      <c r="P1694" s="100" t="s">
        <v>35</v>
      </c>
      <c r="Q1694" s="99" t="s">
        <v>1414</v>
      </c>
      <c r="R1694" s="99" t="s">
        <v>1415</v>
      </c>
      <c r="S1694" s="99" t="s">
        <v>10782</v>
      </c>
      <c r="T1694" s="99" t="s">
        <v>1416</v>
      </c>
      <c r="U1694" s="99">
        <v>64</v>
      </c>
      <c r="V1694" s="100" t="str">
        <f>VLOOKUP(D1694,TIPOLOGIA!A:F,5,0)</f>
        <v>INTERMEDIA</v>
      </c>
      <c r="W1694" s="100" t="str">
        <f>VLOOKUP(D1694,TIPOLOGIA!A:F,6,0)</f>
        <v>TERRESTRE</v>
      </c>
      <c r="X1694" s="99" t="s">
        <v>1532</v>
      </c>
      <c r="Y1694" s="99">
        <v>1</v>
      </c>
      <c r="Z1694" s="102">
        <f>IF(T1694="SOPORTE_TELEFÓNICO",'TARIFAS 2025'!$B$14,IF(V1694="PRINCIPAL",'TARIFAS 2025'!$B$11,IF(V1694="INTERMEDIA",'TARIFAS 2025'!$C$11,IF(V1694="LEJANA",'TARIFAS 2025'!$D$11))))</f>
        <v>36351</v>
      </c>
      <c r="AA1694" s="102">
        <f t="shared" si="28"/>
        <v>36351</v>
      </c>
    </row>
    <row r="1695" spans="1:27" x14ac:dyDescent="0.3">
      <c r="A1695" s="99" t="s">
        <v>74</v>
      </c>
      <c r="B1695" s="100" t="str">
        <f>VLOOKUP(A1695,'CENTROS DE COSTOS'!A:D,2,0)</f>
        <v>0036-0007</v>
      </c>
      <c r="C1695" s="100" t="str">
        <f>VLOOKUP(A1695,'CENTROS DE COSTOS'!A:D,3,0)</f>
        <v>Wompi Santander</v>
      </c>
      <c r="D1695" s="99">
        <v>68432</v>
      </c>
      <c r="E1695" s="99">
        <v>3131991</v>
      </c>
      <c r="F1695" s="99">
        <v>67619</v>
      </c>
      <c r="G1695" s="100" t="s">
        <v>33</v>
      </c>
      <c r="H1695" s="99" t="s">
        <v>963</v>
      </c>
      <c r="I1695" s="99" t="s">
        <v>1003</v>
      </c>
      <c r="J1695" s="99" t="s">
        <v>2014</v>
      </c>
      <c r="K1695" s="100" t="s">
        <v>1170</v>
      </c>
      <c r="L1695" s="99" t="s">
        <v>8725</v>
      </c>
      <c r="M1695" s="101">
        <v>46003.496527777781</v>
      </c>
      <c r="N1695" s="101">
        <v>46014.677777777782</v>
      </c>
      <c r="O1695" s="100" t="s">
        <v>35</v>
      </c>
      <c r="P1695" s="100" t="s">
        <v>35</v>
      </c>
      <c r="Q1695" s="99" t="s">
        <v>1414</v>
      </c>
      <c r="R1695" s="99" t="s">
        <v>1415</v>
      </c>
      <c r="S1695" s="99" t="s">
        <v>10783</v>
      </c>
      <c r="T1695" s="99" t="s">
        <v>1416</v>
      </c>
      <c r="U1695" s="99">
        <v>16</v>
      </c>
      <c r="V1695" s="100" t="str">
        <f>VLOOKUP(D1695,TIPOLOGIA!A:F,5,0)</f>
        <v>LEJANA</v>
      </c>
      <c r="W1695" s="100" t="str">
        <f>VLOOKUP(D1695,TIPOLOGIA!A:F,6,0)</f>
        <v>TERRESTRE</v>
      </c>
      <c r="X1695" s="99" t="s">
        <v>2255</v>
      </c>
      <c r="Y1695" s="99">
        <v>1</v>
      </c>
      <c r="Z1695" s="102">
        <f>IF(T1695="SOPORTE_TELEFÓNICO",'TARIFAS 2025'!$B$14,IF(V1695="PRINCIPAL",'TARIFAS 2025'!$B$11,IF(V1695="INTERMEDIA",'TARIFAS 2025'!$C$11,IF(V1695="LEJANA",'TARIFAS 2025'!$D$11))))</f>
        <v>40250</v>
      </c>
      <c r="AA1695" s="102">
        <f t="shared" si="28"/>
        <v>40250</v>
      </c>
    </row>
    <row r="1696" spans="1:27" x14ac:dyDescent="0.3">
      <c r="A1696" s="99" t="s">
        <v>68</v>
      </c>
      <c r="B1696" s="100" t="str">
        <f>VLOOKUP(A1696,'CENTROS DE COSTOS'!A:D,2,0)</f>
        <v>0036-0001</v>
      </c>
      <c r="C1696" s="100" t="str">
        <f>VLOOKUP(A1696,'CENTROS DE COSTOS'!A:D,3,0)</f>
        <v>Wompi Costa</v>
      </c>
      <c r="D1696" s="99">
        <v>8685</v>
      </c>
      <c r="E1696" s="99">
        <v>3154773</v>
      </c>
      <c r="F1696" s="99">
        <v>71871</v>
      </c>
      <c r="G1696" s="100" t="s">
        <v>33</v>
      </c>
      <c r="H1696" s="99" t="s">
        <v>253</v>
      </c>
      <c r="I1696" s="99" t="s">
        <v>269</v>
      </c>
      <c r="J1696" s="99" t="s">
        <v>6851</v>
      </c>
      <c r="K1696" s="100" t="s">
        <v>1170</v>
      </c>
      <c r="L1696" s="99" t="s">
        <v>8726</v>
      </c>
      <c r="M1696" s="101">
        <v>46009.537499999999</v>
      </c>
      <c r="N1696" s="101">
        <v>46014.677777777782</v>
      </c>
      <c r="O1696" s="100" t="s">
        <v>35</v>
      </c>
      <c r="P1696" s="100" t="s">
        <v>35</v>
      </c>
      <c r="Q1696" s="99" t="s">
        <v>1414</v>
      </c>
      <c r="R1696" s="99" t="s">
        <v>1415</v>
      </c>
      <c r="S1696" s="99" t="s">
        <v>10784</v>
      </c>
      <c r="T1696" s="99" t="s">
        <v>1416</v>
      </c>
      <c r="U1696" s="99">
        <v>40</v>
      </c>
      <c r="V1696" s="100" t="str">
        <f>VLOOKUP(D1696,TIPOLOGIA!A:F,5,0)</f>
        <v>INTERMEDIA</v>
      </c>
      <c r="W1696" s="100" t="str">
        <f>VLOOKUP(D1696,TIPOLOGIA!A:F,6,0)</f>
        <v>TERRESTRE</v>
      </c>
      <c r="X1696" s="99" t="s">
        <v>2257</v>
      </c>
      <c r="Y1696" s="99">
        <v>1</v>
      </c>
      <c r="Z1696" s="102">
        <f>IF(T1696="SOPORTE_TELEFÓNICO",'TARIFAS 2025'!$B$14,IF(V1696="PRINCIPAL",'TARIFAS 2025'!$B$11,IF(V1696="INTERMEDIA",'TARIFAS 2025'!$C$11,IF(V1696="LEJANA",'TARIFAS 2025'!$D$11))))</f>
        <v>36351</v>
      </c>
      <c r="AA1696" s="102">
        <f t="shared" si="28"/>
        <v>36351</v>
      </c>
    </row>
    <row r="1697" spans="1:27" x14ac:dyDescent="0.3">
      <c r="A1697" s="99" t="s">
        <v>91</v>
      </c>
      <c r="B1697" s="100" t="str">
        <f>VLOOKUP(A1697,'CENTROS DE COSTOS'!A:D,2,0)</f>
        <v>0036-0003</v>
      </c>
      <c r="C1697" s="100" t="str">
        <f>VLOOKUP(A1697,'CENTROS DE COSTOS'!A:D,3,0)</f>
        <v>Wompi Suroccidente</v>
      </c>
      <c r="D1697" s="99">
        <v>52210</v>
      </c>
      <c r="E1697" s="99">
        <v>3154689</v>
      </c>
      <c r="F1697" s="99">
        <v>79374</v>
      </c>
      <c r="G1697" s="100" t="s">
        <v>33</v>
      </c>
      <c r="H1697" s="99" t="s">
        <v>133</v>
      </c>
      <c r="I1697" s="99" t="s">
        <v>848</v>
      </c>
      <c r="J1697" s="99" t="s">
        <v>6852</v>
      </c>
      <c r="K1697" s="100" t="s">
        <v>1170</v>
      </c>
      <c r="L1697" s="99" t="s">
        <v>8727</v>
      </c>
      <c r="M1697" s="101">
        <v>46009.559027777781</v>
      </c>
      <c r="N1697" s="101">
        <v>46014.678472222222</v>
      </c>
      <c r="O1697" s="100" t="s">
        <v>35</v>
      </c>
      <c r="P1697" s="100" t="s">
        <v>35</v>
      </c>
      <c r="Q1697" s="99" t="s">
        <v>1414</v>
      </c>
      <c r="R1697" s="99" t="s">
        <v>1415</v>
      </c>
      <c r="S1697" s="99" t="s">
        <v>10785</v>
      </c>
      <c r="T1697" s="99" t="s">
        <v>1416</v>
      </c>
      <c r="U1697" s="99">
        <v>16</v>
      </c>
      <c r="V1697" s="100" t="str">
        <f>VLOOKUP(D1697,TIPOLOGIA!A:F,5,0)</f>
        <v>INTERMEDIA</v>
      </c>
      <c r="W1697" s="100" t="str">
        <f>VLOOKUP(D1697,TIPOLOGIA!A:F,6,0)</f>
        <v>TERRESTRE</v>
      </c>
      <c r="X1697" s="99" t="s">
        <v>1447</v>
      </c>
      <c r="Y1697" s="99">
        <v>1</v>
      </c>
      <c r="Z1697" s="102">
        <f>IF(T1697="SOPORTE_TELEFÓNICO",'TARIFAS 2025'!$B$14,IF(V1697="PRINCIPAL",'TARIFAS 2025'!$B$11,IF(V1697="INTERMEDIA",'TARIFAS 2025'!$C$11,IF(V1697="LEJANA",'TARIFAS 2025'!$D$11))))</f>
        <v>36351</v>
      </c>
      <c r="AA1697" s="102">
        <f t="shared" si="28"/>
        <v>36351</v>
      </c>
    </row>
    <row r="1698" spans="1:27" x14ac:dyDescent="0.3">
      <c r="A1698" s="99" t="s">
        <v>90</v>
      </c>
      <c r="B1698" s="100" t="str">
        <f>VLOOKUP(A1698,'CENTROS DE COSTOS'!A:D,2,0)</f>
        <v>0036-0006</v>
      </c>
      <c r="C1698" s="100" t="str">
        <f>VLOOKUP(A1698,'CENTROS DE COSTOS'!A:D,3,0)</f>
        <v>Wompi Oriente</v>
      </c>
      <c r="D1698" s="99">
        <v>18753</v>
      </c>
      <c r="E1698" s="99">
        <v>3155061</v>
      </c>
      <c r="F1698" s="99">
        <v>75439</v>
      </c>
      <c r="G1698" s="100" t="s">
        <v>33</v>
      </c>
      <c r="H1698" s="99" t="s">
        <v>466</v>
      </c>
      <c r="I1698" s="99" t="s">
        <v>477</v>
      </c>
      <c r="J1698" s="99" t="s">
        <v>3665</v>
      </c>
      <c r="K1698" s="100" t="s">
        <v>1170</v>
      </c>
      <c r="L1698" s="99" t="s">
        <v>8728</v>
      </c>
      <c r="M1698" s="101">
        <v>46009.586805555547</v>
      </c>
      <c r="N1698" s="101">
        <v>46014.679166666669</v>
      </c>
      <c r="O1698" s="100" t="s">
        <v>35</v>
      </c>
      <c r="P1698" s="100" t="s">
        <v>35</v>
      </c>
      <c r="Q1698" s="99" t="s">
        <v>1414</v>
      </c>
      <c r="R1698" s="99" t="s">
        <v>1415</v>
      </c>
      <c r="S1698" s="99" t="s">
        <v>10786</v>
      </c>
      <c r="T1698" s="99" t="s">
        <v>1416</v>
      </c>
      <c r="U1698" s="99">
        <v>16</v>
      </c>
      <c r="V1698" s="100" t="str">
        <f>VLOOKUP(D1698,TIPOLOGIA!A:F,5,0)</f>
        <v>LEJANA</v>
      </c>
      <c r="W1698" s="100" t="str">
        <f>VLOOKUP(D1698,TIPOLOGIA!A:F,6,0)</f>
        <v>TERRESTRE / AEREO</v>
      </c>
      <c r="X1698" s="99" t="s">
        <v>1447</v>
      </c>
      <c r="Y1698" s="99">
        <v>1</v>
      </c>
      <c r="Z1698" s="102">
        <f>IF(T1698="SOPORTE_TELEFÓNICO",'TARIFAS 2025'!$B$14,IF(V1698="PRINCIPAL",'TARIFAS 2025'!$B$11,IF(V1698="INTERMEDIA",'TARIFAS 2025'!$C$11,IF(V1698="LEJANA",'TARIFAS 2025'!$D$11))))</f>
        <v>40250</v>
      </c>
      <c r="AA1698" s="102">
        <f t="shared" si="28"/>
        <v>40250</v>
      </c>
    </row>
    <row r="1699" spans="1:27" x14ac:dyDescent="0.3">
      <c r="A1699" s="99" t="s">
        <v>96</v>
      </c>
      <c r="B1699" s="100" t="str">
        <f>VLOOKUP(A1699,'CENTROS DE COSTOS'!A:D,2,0)</f>
        <v>0036-0007</v>
      </c>
      <c r="C1699" s="100" t="str">
        <f>VLOOKUP(A1699,'CENTROS DE COSTOS'!A:D,3,0)</f>
        <v>Wompi Santander</v>
      </c>
      <c r="D1699" s="99">
        <v>15759</v>
      </c>
      <c r="E1699" s="99">
        <v>3160189</v>
      </c>
      <c r="F1699" s="99">
        <v>49312</v>
      </c>
      <c r="G1699" s="100" t="s">
        <v>33</v>
      </c>
      <c r="H1699" s="99" t="s">
        <v>322</v>
      </c>
      <c r="I1699" s="99" t="s">
        <v>412</v>
      </c>
      <c r="J1699" s="99" t="s">
        <v>1898</v>
      </c>
      <c r="K1699" s="100" t="s">
        <v>1170</v>
      </c>
      <c r="L1699" s="99" t="s">
        <v>8729</v>
      </c>
      <c r="M1699" s="101">
        <v>46010.626388888893</v>
      </c>
      <c r="N1699" s="101">
        <v>46014.679861111108</v>
      </c>
      <c r="O1699" s="100" t="s">
        <v>35</v>
      </c>
      <c r="P1699" s="100" t="s">
        <v>35</v>
      </c>
      <c r="Q1699" s="99" t="s">
        <v>1414</v>
      </c>
      <c r="R1699" s="99" t="s">
        <v>1415</v>
      </c>
      <c r="S1699" s="99" t="s">
        <v>10787</v>
      </c>
      <c r="T1699" s="99" t="s">
        <v>1416</v>
      </c>
      <c r="U1699" s="99">
        <v>56</v>
      </c>
      <c r="V1699" s="100" t="str">
        <f>VLOOKUP(D1699,TIPOLOGIA!A:F,5,0)</f>
        <v>INTERMEDIA</v>
      </c>
      <c r="W1699" s="100" t="str">
        <f>VLOOKUP(D1699,TIPOLOGIA!A:F,6,0)</f>
        <v>TERRESTRE</v>
      </c>
      <c r="X1699" s="99" t="s">
        <v>2257</v>
      </c>
      <c r="Y1699" s="99">
        <v>1</v>
      </c>
      <c r="Z1699" s="102">
        <f>IF(T1699="SOPORTE_TELEFÓNICO",'TARIFAS 2025'!$B$14,IF(V1699="PRINCIPAL",'TARIFAS 2025'!$B$11,IF(V1699="INTERMEDIA",'TARIFAS 2025'!$C$11,IF(V1699="LEJANA",'TARIFAS 2025'!$D$11))))</f>
        <v>36351</v>
      </c>
      <c r="AA1699" s="102">
        <f t="shared" si="28"/>
        <v>36351</v>
      </c>
    </row>
    <row r="1700" spans="1:27" x14ac:dyDescent="0.3">
      <c r="A1700" s="99" t="s">
        <v>96</v>
      </c>
      <c r="B1700" s="100" t="str">
        <f>VLOOKUP(A1700,'CENTROS DE COSTOS'!A:D,2,0)</f>
        <v>0036-0007</v>
      </c>
      <c r="C1700" s="100" t="str">
        <f>VLOOKUP(A1700,'CENTROS DE COSTOS'!A:D,3,0)</f>
        <v>Wompi Santander</v>
      </c>
      <c r="D1700" s="99">
        <v>15759</v>
      </c>
      <c r="E1700" s="99">
        <v>3156697</v>
      </c>
      <c r="F1700" s="99">
        <v>16452</v>
      </c>
      <c r="G1700" s="100" t="s">
        <v>33</v>
      </c>
      <c r="H1700" s="99" t="s">
        <v>322</v>
      </c>
      <c r="I1700" s="99" t="s">
        <v>412</v>
      </c>
      <c r="J1700" s="99" t="s">
        <v>3542</v>
      </c>
      <c r="K1700" s="100" t="s">
        <v>1170</v>
      </c>
      <c r="L1700" s="99" t="s">
        <v>8730</v>
      </c>
      <c r="M1700" s="101">
        <v>46010.333333333343</v>
      </c>
      <c r="N1700" s="101">
        <v>46014.679861111108</v>
      </c>
      <c r="O1700" s="100" t="s">
        <v>35</v>
      </c>
      <c r="P1700" s="100" t="s">
        <v>35</v>
      </c>
      <c r="Q1700" s="99" t="s">
        <v>1414</v>
      </c>
      <c r="R1700" s="99" t="s">
        <v>1415</v>
      </c>
      <c r="S1700" s="99" t="s">
        <v>10788</v>
      </c>
      <c r="T1700" s="99" t="s">
        <v>1416</v>
      </c>
      <c r="U1700" s="99">
        <v>64</v>
      </c>
      <c r="V1700" s="100" t="str">
        <f>VLOOKUP(D1700,TIPOLOGIA!A:F,5,0)</f>
        <v>INTERMEDIA</v>
      </c>
      <c r="W1700" s="100" t="str">
        <f>VLOOKUP(D1700,TIPOLOGIA!A:F,6,0)</f>
        <v>TERRESTRE</v>
      </c>
      <c r="X1700" s="99" t="s">
        <v>11196</v>
      </c>
      <c r="Y1700" s="99">
        <v>1</v>
      </c>
      <c r="Z1700" s="102">
        <f>IF(T1700="SOPORTE_TELEFÓNICO",'TARIFAS 2025'!$B$14,IF(V1700="PRINCIPAL",'TARIFAS 2025'!$B$11,IF(V1700="INTERMEDIA",'TARIFAS 2025'!$C$11,IF(V1700="LEJANA",'TARIFAS 2025'!$D$11))))</f>
        <v>36351</v>
      </c>
      <c r="AA1700" s="102">
        <f t="shared" si="28"/>
        <v>36351</v>
      </c>
    </row>
    <row r="1701" spans="1:27" x14ac:dyDescent="0.3">
      <c r="A1701" s="99" t="s">
        <v>71</v>
      </c>
      <c r="B1701" s="100" t="str">
        <f>VLOOKUP(A1701,'CENTROS DE COSTOS'!A:D,2,0)</f>
        <v>0036-0004</v>
      </c>
      <c r="C1701" s="100" t="str">
        <f>VLOOKUP(A1701,'CENTROS DE COSTOS'!A:D,3,0)</f>
        <v>Wompi Centro</v>
      </c>
      <c r="D1701" s="99">
        <v>25815</v>
      </c>
      <c r="E1701" s="99">
        <v>3162095</v>
      </c>
      <c r="F1701" s="99">
        <v>60570</v>
      </c>
      <c r="G1701" s="100" t="s">
        <v>33</v>
      </c>
      <c r="H1701" s="99" t="s">
        <v>618</v>
      </c>
      <c r="I1701" s="99" t="s">
        <v>711</v>
      </c>
      <c r="J1701" s="99" t="s">
        <v>1929</v>
      </c>
      <c r="K1701" s="100" t="s">
        <v>1170</v>
      </c>
      <c r="L1701" s="99" t="s">
        <v>8731</v>
      </c>
      <c r="M1701" s="101">
        <v>46013.333333333343</v>
      </c>
      <c r="N1701" s="101">
        <v>46014.680555555547</v>
      </c>
      <c r="O1701" s="100" t="s">
        <v>35</v>
      </c>
      <c r="P1701" s="100" t="s">
        <v>35</v>
      </c>
      <c r="Q1701" s="99" t="s">
        <v>1414</v>
      </c>
      <c r="R1701" s="99" t="s">
        <v>1415</v>
      </c>
      <c r="S1701" s="99" t="s">
        <v>10789</v>
      </c>
      <c r="T1701" s="99" t="s">
        <v>1416</v>
      </c>
      <c r="U1701" s="99">
        <v>48</v>
      </c>
      <c r="V1701" s="100" t="str">
        <f>VLOOKUP(D1701,TIPOLOGIA!A:F,5,0)</f>
        <v>LEJANA</v>
      </c>
      <c r="W1701" s="100" t="str">
        <f>VLOOKUP(D1701,TIPOLOGIA!A:F,6,0)</f>
        <v>TERRESTRE</v>
      </c>
      <c r="X1701" s="99" t="s">
        <v>1453</v>
      </c>
      <c r="Y1701" s="99">
        <v>1</v>
      </c>
      <c r="Z1701" s="102">
        <f>IF(T1701="SOPORTE_TELEFÓNICO",'TARIFAS 2025'!$B$14,IF(V1701="PRINCIPAL",'TARIFAS 2025'!$B$11,IF(V1701="INTERMEDIA",'TARIFAS 2025'!$C$11,IF(V1701="LEJANA",'TARIFAS 2025'!$D$11))))</f>
        <v>40250</v>
      </c>
      <c r="AA1701" s="102">
        <f t="shared" si="28"/>
        <v>40250</v>
      </c>
    </row>
    <row r="1702" spans="1:27" x14ac:dyDescent="0.3">
      <c r="A1702" s="99" t="s">
        <v>96</v>
      </c>
      <c r="B1702" s="100" t="str">
        <f>VLOOKUP(A1702,'CENTROS DE COSTOS'!A:D,2,0)</f>
        <v>0036-0007</v>
      </c>
      <c r="C1702" s="100" t="str">
        <f>VLOOKUP(A1702,'CENTROS DE COSTOS'!A:D,3,0)</f>
        <v>Wompi Santander</v>
      </c>
      <c r="D1702" s="99">
        <v>15238</v>
      </c>
      <c r="E1702" s="99">
        <v>3163704</v>
      </c>
      <c r="F1702" s="99">
        <v>42517</v>
      </c>
      <c r="G1702" s="100" t="s">
        <v>33</v>
      </c>
      <c r="H1702" s="99" t="s">
        <v>322</v>
      </c>
      <c r="I1702" s="99" t="s">
        <v>352</v>
      </c>
      <c r="J1702" s="99" t="s">
        <v>6853</v>
      </c>
      <c r="K1702" s="100" t="s">
        <v>1170</v>
      </c>
      <c r="L1702" s="99" t="s">
        <v>8732</v>
      </c>
      <c r="M1702" s="101">
        <v>46013.372916666667</v>
      </c>
      <c r="N1702" s="101">
        <v>46014.681250000001</v>
      </c>
      <c r="O1702" s="100" t="s">
        <v>35</v>
      </c>
      <c r="P1702" s="100" t="s">
        <v>35</v>
      </c>
      <c r="Q1702" s="99" t="s">
        <v>1414</v>
      </c>
      <c r="R1702" s="99" t="s">
        <v>1415</v>
      </c>
      <c r="S1702" s="99" t="s">
        <v>10790</v>
      </c>
      <c r="T1702" s="99" t="s">
        <v>1416</v>
      </c>
      <c r="U1702" s="99">
        <v>24</v>
      </c>
      <c r="V1702" s="100" t="str">
        <f>VLOOKUP(D1702,TIPOLOGIA!A:F,5,0)</f>
        <v>INTERMEDIA</v>
      </c>
      <c r="W1702" s="100" t="str">
        <f>VLOOKUP(D1702,TIPOLOGIA!A:F,6,0)</f>
        <v>TERRESTRE</v>
      </c>
      <c r="X1702" s="99" t="s">
        <v>1563</v>
      </c>
      <c r="Y1702" s="99">
        <v>1</v>
      </c>
      <c r="Z1702" s="102">
        <f>IF(T1702="SOPORTE_TELEFÓNICO",'TARIFAS 2025'!$B$14,IF(V1702="PRINCIPAL",'TARIFAS 2025'!$B$11,IF(V1702="INTERMEDIA",'TARIFAS 2025'!$C$11,IF(V1702="LEJANA",'TARIFAS 2025'!$D$11))))</f>
        <v>36351</v>
      </c>
      <c r="AA1702" s="102">
        <f t="shared" si="28"/>
        <v>36351</v>
      </c>
    </row>
    <row r="1703" spans="1:27" x14ac:dyDescent="0.3">
      <c r="A1703" s="99" t="s">
        <v>89</v>
      </c>
      <c r="B1703" s="100" t="str">
        <f>VLOOKUP(A1703,'CENTROS DE COSTOS'!A:D,2,0)</f>
        <v>0036-0001</v>
      </c>
      <c r="C1703" s="100" t="str">
        <f>VLOOKUP(A1703,'CENTROS DE COSTOS'!A:D,3,0)</f>
        <v>Wompi Costa</v>
      </c>
      <c r="D1703" s="99">
        <v>23001</v>
      </c>
      <c r="E1703" s="99">
        <v>3163406</v>
      </c>
      <c r="F1703" s="99">
        <v>62687</v>
      </c>
      <c r="G1703" s="100" t="s">
        <v>33</v>
      </c>
      <c r="H1703" s="99" t="s">
        <v>276</v>
      </c>
      <c r="I1703" s="99" t="s">
        <v>89</v>
      </c>
      <c r="J1703" s="99" t="s">
        <v>1978</v>
      </c>
      <c r="K1703" s="100" t="s">
        <v>1170</v>
      </c>
      <c r="L1703" s="99" t="s">
        <v>8733</v>
      </c>
      <c r="M1703" s="101">
        <v>46013.345833333333</v>
      </c>
      <c r="N1703" s="101">
        <v>46014.686805555553</v>
      </c>
      <c r="O1703" s="100" t="s">
        <v>35</v>
      </c>
      <c r="P1703" s="100" t="s">
        <v>35</v>
      </c>
      <c r="Q1703" s="99" t="s">
        <v>1414</v>
      </c>
      <c r="R1703" s="99" t="s">
        <v>1415</v>
      </c>
      <c r="S1703" s="99" t="s">
        <v>10791</v>
      </c>
      <c r="T1703" s="99" t="s">
        <v>1172</v>
      </c>
      <c r="U1703" s="99">
        <v>64</v>
      </c>
      <c r="V1703" s="100" t="str">
        <f>VLOOKUP(D1703,TIPOLOGIA!A:F,5,0)</f>
        <v>PRINCIPAL</v>
      </c>
      <c r="W1703" s="100" t="str">
        <f>VLOOKUP(D1703,TIPOLOGIA!A:F,6,0)</f>
        <v>TERRESTRE</v>
      </c>
      <c r="X1703" s="99" t="s">
        <v>1421</v>
      </c>
      <c r="Y1703" s="99">
        <v>1</v>
      </c>
      <c r="Z1703" s="102">
        <f>IF(T1703="SOPORTE_TELEFÓNICO",'TARIFAS 2025'!$B$14,IF(V1703="PRINCIPAL",'TARIFAS 2025'!$B$11,IF(V1703="INTERMEDIA",'TARIFAS 2025'!$C$11,IF(V1703="LEJANA",'TARIFAS 2025'!$D$11))))</f>
        <v>31419</v>
      </c>
      <c r="AA1703" s="102">
        <f t="shared" si="28"/>
        <v>31419</v>
      </c>
    </row>
    <row r="1704" spans="1:27" x14ac:dyDescent="0.3">
      <c r="A1704" s="99" t="s">
        <v>81</v>
      </c>
      <c r="B1704" s="100" t="str">
        <f>VLOOKUP(A1704,'CENTROS DE COSTOS'!A:D,2,0)</f>
        <v>0036-0007</v>
      </c>
      <c r="C1704" s="100" t="str">
        <f>VLOOKUP(A1704,'CENTROS DE COSTOS'!A:D,3,0)</f>
        <v>Wompi Santander</v>
      </c>
      <c r="D1704" s="99">
        <v>54498</v>
      </c>
      <c r="E1704" s="99">
        <v>3148902</v>
      </c>
      <c r="F1704" s="99">
        <v>78551</v>
      </c>
      <c r="G1704" s="100" t="s">
        <v>33</v>
      </c>
      <c r="H1704" s="99" t="s">
        <v>891</v>
      </c>
      <c r="I1704" s="99" t="s">
        <v>916</v>
      </c>
      <c r="J1704" s="99" t="s">
        <v>1921</v>
      </c>
      <c r="K1704" s="100" t="s">
        <v>1170</v>
      </c>
      <c r="L1704" s="99" t="s">
        <v>8734</v>
      </c>
      <c r="M1704" s="101">
        <v>46008.458333333343</v>
      </c>
      <c r="N1704" s="101">
        <v>46014.700694444437</v>
      </c>
      <c r="O1704" s="100" t="s">
        <v>35</v>
      </c>
      <c r="P1704" s="100" t="s">
        <v>35</v>
      </c>
      <c r="Q1704" s="99" t="s">
        <v>1414</v>
      </c>
      <c r="R1704" s="99" t="s">
        <v>1415</v>
      </c>
      <c r="S1704" s="99" t="s">
        <v>10792</v>
      </c>
      <c r="T1704" s="99" t="s">
        <v>1416</v>
      </c>
      <c r="U1704" s="99">
        <v>8</v>
      </c>
      <c r="V1704" s="100" t="str">
        <f>VLOOKUP(D1704,TIPOLOGIA!A:F,5,0)</f>
        <v>LEJANA</v>
      </c>
      <c r="W1704" s="100" t="str">
        <f>VLOOKUP(D1704,TIPOLOGIA!A:F,6,0)</f>
        <v>TERRESTRE</v>
      </c>
      <c r="X1704" s="99" t="s">
        <v>2255</v>
      </c>
      <c r="Y1704" s="99">
        <v>1</v>
      </c>
      <c r="Z1704" s="102">
        <f>IF(T1704="SOPORTE_TELEFÓNICO",'TARIFAS 2025'!$B$14,IF(V1704="PRINCIPAL",'TARIFAS 2025'!$B$11,IF(V1704="INTERMEDIA",'TARIFAS 2025'!$C$11,IF(V1704="LEJANA",'TARIFAS 2025'!$D$11))))</f>
        <v>40250</v>
      </c>
      <c r="AA1704" s="102">
        <f t="shared" si="28"/>
        <v>40250</v>
      </c>
    </row>
    <row r="1705" spans="1:27" x14ac:dyDescent="0.3">
      <c r="A1705" s="99" t="s">
        <v>96</v>
      </c>
      <c r="B1705" s="100" t="str">
        <f>VLOOKUP(A1705,'CENTROS DE COSTOS'!A:D,2,0)</f>
        <v>0036-0007</v>
      </c>
      <c r="C1705" s="100" t="str">
        <f>VLOOKUP(A1705,'CENTROS DE COSTOS'!A:D,3,0)</f>
        <v>Wompi Santander</v>
      </c>
      <c r="D1705" s="99">
        <v>15407</v>
      </c>
      <c r="E1705" s="99">
        <v>3146561</v>
      </c>
      <c r="F1705" s="99">
        <v>28981</v>
      </c>
      <c r="G1705" s="100" t="s">
        <v>33</v>
      </c>
      <c r="H1705" s="99" t="s">
        <v>322</v>
      </c>
      <c r="I1705" s="99" t="s">
        <v>436</v>
      </c>
      <c r="J1705" s="99" t="s">
        <v>6854</v>
      </c>
      <c r="K1705" s="100" t="s">
        <v>1170</v>
      </c>
      <c r="L1705" s="99" t="s">
        <v>8735</v>
      </c>
      <c r="M1705" s="101">
        <v>46008.333333333343</v>
      </c>
      <c r="N1705" s="101">
        <v>46014.712500000001</v>
      </c>
      <c r="O1705" s="100" t="s">
        <v>35</v>
      </c>
      <c r="P1705" s="100" t="s">
        <v>35</v>
      </c>
      <c r="Q1705" s="99" t="s">
        <v>1414</v>
      </c>
      <c r="R1705" s="99" t="s">
        <v>1415</v>
      </c>
      <c r="S1705" s="99" t="s">
        <v>10793</v>
      </c>
      <c r="T1705" s="99" t="s">
        <v>1416</v>
      </c>
      <c r="U1705" s="99">
        <v>32</v>
      </c>
      <c r="V1705" s="100" t="str">
        <f>VLOOKUP(D1705,TIPOLOGIA!A:F,5,0)</f>
        <v>INTERMEDIA</v>
      </c>
      <c r="W1705" s="100" t="str">
        <f>VLOOKUP(D1705,TIPOLOGIA!A:F,6,0)</f>
        <v>TERRESTRE</v>
      </c>
      <c r="X1705" s="99" t="s">
        <v>1447</v>
      </c>
      <c r="Y1705" s="99">
        <v>1</v>
      </c>
      <c r="Z1705" s="102">
        <f>IF(T1705="SOPORTE_TELEFÓNICO",'TARIFAS 2025'!$B$14,IF(V1705="PRINCIPAL",'TARIFAS 2025'!$B$11,IF(V1705="INTERMEDIA",'TARIFAS 2025'!$C$11,IF(V1705="LEJANA",'TARIFAS 2025'!$D$11))))</f>
        <v>36351</v>
      </c>
      <c r="AA1705" s="102">
        <f t="shared" si="28"/>
        <v>36351</v>
      </c>
    </row>
    <row r="1706" spans="1:27" x14ac:dyDescent="0.3">
      <c r="A1706" s="99" t="s">
        <v>71</v>
      </c>
      <c r="B1706" s="100" t="str">
        <f>VLOOKUP(A1706,'CENTROS DE COSTOS'!A:D,2,0)</f>
        <v>0036-0004</v>
      </c>
      <c r="C1706" s="100" t="str">
        <f>VLOOKUP(A1706,'CENTROS DE COSTOS'!A:D,3,0)</f>
        <v>Wompi Centro</v>
      </c>
      <c r="D1706" s="99">
        <v>11001</v>
      </c>
      <c r="E1706" s="99">
        <v>3165260</v>
      </c>
      <c r="F1706" s="99">
        <v>49237</v>
      </c>
      <c r="G1706" s="100" t="s">
        <v>33</v>
      </c>
      <c r="H1706" s="99" t="s">
        <v>618</v>
      </c>
      <c r="I1706" s="99" t="s">
        <v>71</v>
      </c>
      <c r="J1706" s="99" t="s">
        <v>6855</v>
      </c>
      <c r="K1706" s="100" t="s">
        <v>1170</v>
      </c>
      <c r="L1706" s="99" t="s">
        <v>8736</v>
      </c>
      <c r="M1706" s="101">
        <v>46013.464583333327</v>
      </c>
      <c r="N1706" s="101">
        <v>46014.718055555553</v>
      </c>
      <c r="O1706" s="100" t="s">
        <v>35</v>
      </c>
      <c r="P1706" s="100" t="s">
        <v>35</v>
      </c>
      <c r="Q1706" s="99" t="s">
        <v>1414</v>
      </c>
      <c r="R1706" s="99" t="s">
        <v>1415</v>
      </c>
      <c r="S1706" s="99" t="s">
        <v>10794</v>
      </c>
      <c r="T1706" s="99" t="s">
        <v>1172</v>
      </c>
      <c r="U1706" s="99">
        <v>32</v>
      </c>
      <c r="V1706" s="100" t="str">
        <f>VLOOKUP(D1706,TIPOLOGIA!A:F,5,0)</f>
        <v>PRINCIPAL</v>
      </c>
      <c r="W1706" s="100" t="str">
        <f>VLOOKUP(D1706,TIPOLOGIA!A:F,6,0)</f>
        <v>TERRESTRE</v>
      </c>
      <c r="X1706" s="99" t="s">
        <v>1306</v>
      </c>
      <c r="Y1706" s="99">
        <v>1</v>
      </c>
      <c r="Z1706" s="102">
        <f>IF(T1706="SOPORTE_TELEFÓNICO",'TARIFAS 2025'!$B$14,IF(V1706="PRINCIPAL",'TARIFAS 2025'!$B$11,IF(V1706="INTERMEDIA",'TARIFAS 2025'!$C$11,IF(V1706="LEJANA",'TARIFAS 2025'!$D$11))))</f>
        <v>31419</v>
      </c>
      <c r="AA1706" s="102">
        <f t="shared" si="28"/>
        <v>31419</v>
      </c>
    </row>
    <row r="1707" spans="1:27" x14ac:dyDescent="0.3">
      <c r="A1707" s="99" t="s">
        <v>96</v>
      </c>
      <c r="B1707" s="100" t="str">
        <f>VLOOKUP(A1707,'CENTROS DE COSTOS'!A:D,2,0)</f>
        <v>0036-0007</v>
      </c>
      <c r="C1707" s="100" t="str">
        <f>VLOOKUP(A1707,'CENTROS DE COSTOS'!A:D,3,0)</f>
        <v>Wompi Santander</v>
      </c>
      <c r="D1707" s="99">
        <v>15176</v>
      </c>
      <c r="E1707" s="99">
        <v>3146582</v>
      </c>
      <c r="F1707" s="99">
        <v>64414</v>
      </c>
      <c r="G1707" s="100" t="s">
        <v>33</v>
      </c>
      <c r="H1707" s="99" t="s">
        <v>322</v>
      </c>
      <c r="I1707" s="99" t="s">
        <v>338</v>
      </c>
      <c r="J1707" s="99" t="s">
        <v>3641</v>
      </c>
      <c r="K1707" s="100" t="s">
        <v>1170</v>
      </c>
      <c r="L1707" s="99" t="s">
        <v>8737</v>
      </c>
      <c r="M1707" s="101">
        <v>46008.333333333343</v>
      </c>
      <c r="N1707" s="101">
        <v>46014.722222222219</v>
      </c>
      <c r="O1707" s="100" t="s">
        <v>35</v>
      </c>
      <c r="P1707" s="100" t="s">
        <v>35</v>
      </c>
      <c r="Q1707" s="99" t="s">
        <v>1414</v>
      </c>
      <c r="R1707" s="99" t="s">
        <v>1415</v>
      </c>
      <c r="S1707" s="99" t="s">
        <v>10795</v>
      </c>
      <c r="T1707" s="99" t="s">
        <v>1416</v>
      </c>
      <c r="U1707" s="99">
        <v>48</v>
      </c>
      <c r="V1707" s="100" t="str">
        <f>VLOOKUP(D1707,TIPOLOGIA!A:F,5,0)</f>
        <v>LEJANA</v>
      </c>
      <c r="W1707" s="100" t="str">
        <f>VLOOKUP(D1707,TIPOLOGIA!A:F,6,0)</f>
        <v>TERRESTRE</v>
      </c>
      <c r="X1707" s="99" t="s">
        <v>1447</v>
      </c>
      <c r="Y1707" s="99">
        <v>1</v>
      </c>
      <c r="Z1707" s="102">
        <f>IF(T1707="SOPORTE_TELEFÓNICO",'TARIFAS 2025'!$B$14,IF(V1707="PRINCIPAL",'TARIFAS 2025'!$B$11,IF(V1707="INTERMEDIA",'TARIFAS 2025'!$C$11,IF(V1707="LEJANA",'TARIFAS 2025'!$D$11))))</f>
        <v>40250</v>
      </c>
      <c r="AA1707" s="102">
        <f t="shared" si="28"/>
        <v>40250</v>
      </c>
    </row>
    <row r="1708" spans="1:27" x14ac:dyDescent="0.3">
      <c r="A1708" s="99" t="s">
        <v>88</v>
      </c>
      <c r="B1708" s="100" t="str">
        <f>VLOOKUP(A1708,'CENTROS DE COSTOS'!A:D,2,0)</f>
        <v>0036-0005</v>
      </c>
      <c r="C1708" s="100" t="str">
        <f>VLOOKUP(A1708,'CENTROS DE COSTOS'!A:D,3,0)</f>
        <v>Wompi Noroccidente</v>
      </c>
      <c r="D1708" s="99">
        <v>5001</v>
      </c>
      <c r="E1708" s="99">
        <v>3146576</v>
      </c>
      <c r="F1708" s="99">
        <v>80200</v>
      </c>
      <c r="G1708" s="100" t="s">
        <v>33</v>
      </c>
      <c r="H1708" s="99" t="s">
        <v>120</v>
      </c>
      <c r="I1708" s="99" t="s">
        <v>88</v>
      </c>
      <c r="J1708" s="99" t="s">
        <v>6856</v>
      </c>
      <c r="K1708" s="100" t="s">
        <v>1170</v>
      </c>
      <c r="L1708" s="99" t="s">
        <v>8738</v>
      </c>
      <c r="M1708" s="101">
        <v>46008.333333333343</v>
      </c>
      <c r="N1708" s="101">
        <v>46015.318749999999</v>
      </c>
      <c r="O1708" s="100" t="s">
        <v>35</v>
      </c>
      <c r="P1708" s="100" t="s">
        <v>35</v>
      </c>
      <c r="Q1708" s="99" t="s">
        <v>1414</v>
      </c>
      <c r="R1708" s="99" t="s">
        <v>1415</v>
      </c>
      <c r="S1708" s="99" t="s">
        <v>10796</v>
      </c>
      <c r="T1708" s="99" t="s">
        <v>9139</v>
      </c>
      <c r="U1708" s="99">
        <v>16</v>
      </c>
      <c r="V1708" s="100" t="str">
        <f>VLOOKUP(D1708,TIPOLOGIA!A:F,5,0)</f>
        <v>PRINCIPAL</v>
      </c>
      <c r="W1708" s="100" t="str">
        <f>VLOOKUP(D1708,TIPOLOGIA!A:F,6,0)</f>
        <v>TERRESTRE</v>
      </c>
      <c r="X1708" s="99" t="s">
        <v>1417</v>
      </c>
      <c r="Y1708" s="99">
        <v>1</v>
      </c>
      <c r="Z1708" s="102">
        <f>IF(T1708="SOPORTE_TELEFÓNICO",'TARIFAS 2025'!$B$14,IF(V1708="PRINCIPAL",'TARIFAS 2025'!$B$11,IF(V1708="INTERMEDIA",'TARIFAS 2025'!$C$11,IF(V1708="LEJANA",'TARIFAS 2025'!$D$11))))</f>
        <v>31419</v>
      </c>
      <c r="AA1708" s="102">
        <f t="shared" si="28"/>
        <v>31419</v>
      </c>
    </row>
    <row r="1709" spans="1:27" x14ac:dyDescent="0.3">
      <c r="A1709" s="99" t="s">
        <v>88</v>
      </c>
      <c r="B1709" s="100" t="str">
        <f>VLOOKUP(A1709,'CENTROS DE COSTOS'!A:D,2,0)</f>
        <v>0036-0005</v>
      </c>
      <c r="C1709" s="100" t="str">
        <f>VLOOKUP(A1709,'CENTROS DE COSTOS'!A:D,3,0)</f>
        <v>Wompi Noroccidente</v>
      </c>
      <c r="D1709" s="99">
        <v>5001</v>
      </c>
      <c r="E1709" s="99">
        <v>3146556</v>
      </c>
      <c r="F1709" s="99">
        <v>69154</v>
      </c>
      <c r="G1709" s="100" t="s">
        <v>33</v>
      </c>
      <c r="H1709" s="99" t="s">
        <v>120</v>
      </c>
      <c r="I1709" s="99" t="s">
        <v>88</v>
      </c>
      <c r="J1709" s="99" t="s">
        <v>3611</v>
      </c>
      <c r="K1709" s="100" t="s">
        <v>1170</v>
      </c>
      <c r="L1709" s="99" t="s">
        <v>8739</v>
      </c>
      <c r="M1709" s="101">
        <v>46008.333333333343</v>
      </c>
      <c r="N1709" s="101">
        <v>46015.318749999999</v>
      </c>
      <c r="O1709" s="100" t="s">
        <v>35</v>
      </c>
      <c r="P1709" s="100" t="s">
        <v>35</v>
      </c>
      <c r="Q1709" s="99" t="s">
        <v>1414</v>
      </c>
      <c r="R1709" s="99" t="s">
        <v>1415</v>
      </c>
      <c r="S1709" s="99" t="s">
        <v>10797</v>
      </c>
      <c r="T1709" s="99" t="s">
        <v>9139</v>
      </c>
      <c r="U1709" s="99">
        <v>32</v>
      </c>
      <c r="V1709" s="100" t="str">
        <f>VLOOKUP(D1709,TIPOLOGIA!A:F,5,0)</f>
        <v>PRINCIPAL</v>
      </c>
      <c r="W1709" s="100" t="str">
        <f>VLOOKUP(D1709,TIPOLOGIA!A:F,6,0)</f>
        <v>TERRESTRE</v>
      </c>
      <c r="X1709" s="99" t="s">
        <v>1417</v>
      </c>
      <c r="Y1709" s="99">
        <v>1</v>
      </c>
      <c r="Z1709" s="102">
        <f>IF(T1709="SOPORTE_TELEFÓNICO",'TARIFAS 2025'!$B$14,IF(V1709="PRINCIPAL",'TARIFAS 2025'!$B$11,IF(V1709="INTERMEDIA",'TARIFAS 2025'!$C$11,IF(V1709="LEJANA",'TARIFAS 2025'!$D$11))))</f>
        <v>31419</v>
      </c>
      <c r="AA1709" s="102">
        <f t="shared" si="28"/>
        <v>31419</v>
      </c>
    </row>
    <row r="1710" spans="1:27" x14ac:dyDescent="0.3">
      <c r="A1710" s="99" t="s">
        <v>81</v>
      </c>
      <c r="B1710" s="100" t="str">
        <f>VLOOKUP(A1710,'CENTROS DE COSTOS'!A:D,2,0)</f>
        <v>0036-0007</v>
      </c>
      <c r="C1710" s="100" t="str">
        <f>VLOOKUP(A1710,'CENTROS DE COSTOS'!A:D,3,0)</f>
        <v>Wompi Santander</v>
      </c>
      <c r="D1710" s="99">
        <v>54874</v>
      </c>
      <c r="E1710" s="99">
        <v>3166171</v>
      </c>
      <c r="F1710" s="99">
        <v>65516</v>
      </c>
      <c r="G1710" s="100" t="s">
        <v>33</v>
      </c>
      <c r="H1710" s="99" t="s">
        <v>891</v>
      </c>
      <c r="I1710" s="99" t="s">
        <v>927</v>
      </c>
      <c r="J1710" s="99" t="s">
        <v>6857</v>
      </c>
      <c r="K1710" s="100" t="s">
        <v>1170</v>
      </c>
      <c r="L1710" s="99" t="s">
        <v>8740</v>
      </c>
      <c r="M1710" s="101">
        <v>46013.53125</v>
      </c>
      <c r="N1710" s="101">
        <v>46015.322916666657</v>
      </c>
      <c r="O1710" s="100" t="s">
        <v>35</v>
      </c>
      <c r="P1710" s="100" t="s">
        <v>35</v>
      </c>
      <c r="Q1710" s="99" t="s">
        <v>1414</v>
      </c>
      <c r="R1710" s="99" t="s">
        <v>1415</v>
      </c>
      <c r="S1710" s="99" t="s">
        <v>10798</v>
      </c>
      <c r="T1710" s="99" t="s">
        <v>1172</v>
      </c>
      <c r="U1710" s="99">
        <v>32</v>
      </c>
      <c r="V1710" s="100" t="str">
        <f>VLOOKUP(D1710,TIPOLOGIA!A:F,5,0)</f>
        <v>PRINCIPAL</v>
      </c>
      <c r="W1710" s="100" t="str">
        <f>VLOOKUP(D1710,TIPOLOGIA!A:F,6,0)</f>
        <v>TERRESTRE</v>
      </c>
      <c r="X1710" s="99" t="s">
        <v>1211</v>
      </c>
      <c r="Y1710" s="99">
        <v>1</v>
      </c>
      <c r="Z1710" s="102">
        <f>IF(T1710="SOPORTE_TELEFÓNICO",'TARIFAS 2025'!$B$14,IF(V1710="PRINCIPAL",'TARIFAS 2025'!$B$11,IF(V1710="INTERMEDIA",'TARIFAS 2025'!$C$11,IF(V1710="LEJANA",'TARIFAS 2025'!$D$11))))</f>
        <v>31419</v>
      </c>
      <c r="AA1710" s="102">
        <f t="shared" si="28"/>
        <v>31419</v>
      </c>
    </row>
    <row r="1711" spans="1:27" x14ac:dyDescent="0.3">
      <c r="A1711" s="99" t="s">
        <v>81</v>
      </c>
      <c r="B1711" s="100" t="str">
        <f>VLOOKUP(A1711,'CENTROS DE COSTOS'!A:D,2,0)</f>
        <v>0036-0007</v>
      </c>
      <c r="C1711" s="100" t="str">
        <f>VLOOKUP(A1711,'CENTROS DE COSTOS'!A:D,3,0)</f>
        <v>Wompi Santander</v>
      </c>
      <c r="D1711" s="99">
        <v>54874</v>
      </c>
      <c r="E1711" s="99">
        <v>3168168</v>
      </c>
      <c r="F1711" s="99">
        <v>10473</v>
      </c>
      <c r="G1711" s="100" t="s">
        <v>33</v>
      </c>
      <c r="H1711" s="99" t="s">
        <v>891</v>
      </c>
      <c r="I1711" s="99" t="s">
        <v>927</v>
      </c>
      <c r="J1711" s="99" t="s">
        <v>6858</v>
      </c>
      <c r="K1711" s="100" t="s">
        <v>1170</v>
      </c>
      <c r="L1711" s="99" t="s">
        <v>8741</v>
      </c>
      <c r="M1711" s="101">
        <v>46014.333333333343</v>
      </c>
      <c r="N1711" s="101">
        <v>46015.324999999997</v>
      </c>
      <c r="O1711" s="100" t="s">
        <v>35</v>
      </c>
      <c r="P1711" s="100" t="s">
        <v>35</v>
      </c>
      <c r="Q1711" s="99" t="s">
        <v>1414</v>
      </c>
      <c r="R1711" s="99" t="s">
        <v>1415</v>
      </c>
      <c r="S1711" s="99" t="s">
        <v>10799</v>
      </c>
      <c r="T1711" s="99" t="s">
        <v>1172</v>
      </c>
      <c r="U1711" s="99">
        <v>24</v>
      </c>
      <c r="V1711" s="100" t="str">
        <f>VLOOKUP(D1711,TIPOLOGIA!A:F,5,0)</f>
        <v>PRINCIPAL</v>
      </c>
      <c r="W1711" s="100" t="str">
        <f>VLOOKUP(D1711,TIPOLOGIA!A:F,6,0)</f>
        <v>TERRESTRE</v>
      </c>
      <c r="X1711" s="99" t="s">
        <v>1211</v>
      </c>
      <c r="Y1711" s="99">
        <v>1</v>
      </c>
      <c r="Z1711" s="102">
        <f>IF(T1711="SOPORTE_TELEFÓNICO",'TARIFAS 2025'!$B$14,IF(V1711="PRINCIPAL",'TARIFAS 2025'!$B$11,IF(V1711="INTERMEDIA",'TARIFAS 2025'!$C$11,IF(V1711="LEJANA",'TARIFAS 2025'!$D$11))))</f>
        <v>31419</v>
      </c>
      <c r="AA1711" s="102">
        <f t="shared" si="28"/>
        <v>31419</v>
      </c>
    </row>
    <row r="1712" spans="1:27" x14ac:dyDescent="0.3">
      <c r="A1712" s="99" t="s">
        <v>92</v>
      </c>
      <c r="B1712" s="100" t="str">
        <f>VLOOKUP(A1712,'CENTROS DE COSTOS'!A:D,2,0)</f>
        <v>0036-0002</v>
      </c>
      <c r="C1712" s="100" t="str">
        <f>VLOOKUP(A1712,'CENTROS DE COSTOS'!A:D,3,0)</f>
        <v>Wompi Eje Cafetero</v>
      </c>
      <c r="D1712" s="99">
        <v>76122</v>
      </c>
      <c r="E1712" s="99">
        <v>3144909</v>
      </c>
      <c r="F1712" s="99">
        <v>33765</v>
      </c>
      <c r="G1712" s="100" t="s">
        <v>33</v>
      </c>
      <c r="H1712" s="99" t="s">
        <v>1101</v>
      </c>
      <c r="I1712" s="99" t="s">
        <v>1107</v>
      </c>
      <c r="J1712" s="99" t="s">
        <v>1488</v>
      </c>
      <c r="K1712" s="100" t="s">
        <v>1170</v>
      </c>
      <c r="L1712" s="99" t="s">
        <v>8742</v>
      </c>
      <c r="M1712" s="101">
        <v>46007.597222222219</v>
      </c>
      <c r="N1712" s="101">
        <v>46015.329861111109</v>
      </c>
      <c r="O1712" s="100" t="s">
        <v>35</v>
      </c>
      <c r="P1712" s="100" t="s">
        <v>35</v>
      </c>
      <c r="Q1712" s="99" t="s">
        <v>1414</v>
      </c>
      <c r="R1712" s="99" t="s">
        <v>1415</v>
      </c>
      <c r="S1712" s="99" t="s">
        <v>10800</v>
      </c>
      <c r="T1712" s="99" t="s">
        <v>1416</v>
      </c>
      <c r="U1712" s="99">
        <v>64</v>
      </c>
      <c r="V1712" s="100" t="str">
        <f>VLOOKUP(D1712,TIPOLOGIA!A:F,5,0)</f>
        <v>INTERMEDIA</v>
      </c>
      <c r="W1712" s="100" t="str">
        <f>VLOOKUP(D1712,TIPOLOGIA!A:F,6,0)</f>
        <v>TERRESTRE</v>
      </c>
      <c r="X1712" s="99" t="s">
        <v>2257</v>
      </c>
      <c r="Y1712" s="99">
        <v>1</v>
      </c>
      <c r="Z1712" s="102">
        <f>IF(T1712="SOPORTE_TELEFÓNICO",'TARIFAS 2025'!$B$14,IF(V1712="PRINCIPAL",'TARIFAS 2025'!$B$11,IF(V1712="INTERMEDIA",'TARIFAS 2025'!$C$11,IF(V1712="LEJANA",'TARIFAS 2025'!$D$11))))</f>
        <v>36351</v>
      </c>
      <c r="AA1712" s="102">
        <f t="shared" si="28"/>
        <v>36351</v>
      </c>
    </row>
    <row r="1713" spans="1:27" x14ac:dyDescent="0.3">
      <c r="A1713" s="99" t="s">
        <v>88</v>
      </c>
      <c r="B1713" s="100" t="str">
        <f>VLOOKUP(A1713,'CENTROS DE COSTOS'!A:D,2,0)</f>
        <v>0036-0005</v>
      </c>
      <c r="C1713" s="100" t="str">
        <f>VLOOKUP(A1713,'CENTROS DE COSTOS'!A:D,3,0)</f>
        <v>Wompi Noroccidente</v>
      </c>
      <c r="D1713" s="99">
        <v>5001</v>
      </c>
      <c r="E1713" s="99">
        <v>3147938</v>
      </c>
      <c r="F1713" s="99">
        <v>45335</v>
      </c>
      <c r="G1713" s="100" t="s">
        <v>33</v>
      </c>
      <c r="H1713" s="99" t="s">
        <v>120</v>
      </c>
      <c r="I1713" s="99" t="s">
        <v>88</v>
      </c>
      <c r="J1713" s="99" t="s">
        <v>3437</v>
      </c>
      <c r="K1713" s="100" t="s">
        <v>1170</v>
      </c>
      <c r="L1713" s="99" t="s">
        <v>8743</v>
      </c>
      <c r="M1713" s="101">
        <v>46008.40347222222</v>
      </c>
      <c r="N1713" s="101">
        <v>46015.345833333333</v>
      </c>
      <c r="O1713" s="100" t="s">
        <v>35</v>
      </c>
      <c r="P1713" s="100" t="s">
        <v>35</v>
      </c>
      <c r="Q1713" s="99" t="s">
        <v>1414</v>
      </c>
      <c r="R1713" s="99" t="s">
        <v>1415</v>
      </c>
      <c r="S1713" s="99" t="s">
        <v>10801</v>
      </c>
      <c r="T1713" s="99" t="s">
        <v>9139</v>
      </c>
      <c r="U1713" s="99">
        <v>64</v>
      </c>
      <c r="V1713" s="100" t="str">
        <f>VLOOKUP(D1713,TIPOLOGIA!A:F,5,0)</f>
        <v>PRINCIPAL</v>
      </c>
      <c r="W1713" s="100" t="str">
        <f>VLOOKUP(D1713,TIPOLOGIA!A:F,6,0)</f>
        <v>TERRESTRE</v>
      </c>
      <c r="X1713" s="99" t="s">
        <v>1417</v>
      </c>
      <c r="Y1713" s="99">
        <v>1</v>
      </c>
      <c r="Z1713" s="102">
        <f>IF(T1713="SOPORTE_TELEFÓNICO",'TARIFAS 2025'!$B$14,IF(V1713="PRINCIPAL",'TARIFAS 2025'!$B$11,IF(V1713="INTERMEDIA",'TARIFAS 2025'!$C$11,IF(V1713="LEJANA",'TARIFAS 2025'!$D$11))))</f>
        <v>31419</v>
      </c>
      <c r="AA1713" s="102">
        <f t="shared" si="28"/>
        <v>31419</v>
      </c>
    </row>
    <row r="1714" spans="1:27" x14ac:dyDescent="0.3">
      <c r="A1714" s="99" t="s">
        <v>88</v>
      </c>
      <c r="B1714" s="100" t="str">
        <f>VLOOKUP(A1714,'CENTROS DE COSTOS'!A:D,2,0)</f>
        <v>0036-0005</v>
      </c>
      <c r="C1714" s="100" t="str">
        <f>VLOOKUP(A1714,'CENTROS DE COSTOS'!A:D,3,0)</f>
        <v>Wompi Noroccidente</v>
      </c>
      <c r="D1714" s="99">
        <v>5001</v>
      </c>
      <c r="E1714" s="99">
        <v>3148480</v>
      </c>
      <c r="F1714" s="99">
        <v>51395</v>
      </c>
      <c r="G1714" s="100" t="s">
        <v>33</v>
      </c>
      <c r="H1714" s="99" t="s">
        <v>120</v>
      </c>
      <c r="I1714" s="99" t="s">
        <v>88</v>
      </c>
      <c r="J1714" s="99" t="s">
        <v>3754</v>
      </c>
      <c r="K1714" s="100" t="s">
        <v>1170</v>
      </c>
      <c r="L1714" s="99" t="s">
        <v>8744</v>
      </c>
      <c r="M1714" s="101">
        <v>46008.459722222222</v>
      </c>
      <c r="N1714" s="101">
        <v>46015.34652777778</v>
      </c>
      <c r="O1714" s="100" t="s">
        <v>35</v>
      </c>
      <c r="P1714" s="100" t="s">
        <v>35</v>
      </c>
      <c r="Q1714" s="99" t="s">
        <v>1414</v>
      </c>
      <c r="R1714" s="99" t="s">
        <v>1415</v>
      </c>
      <c r="S1714" s="99" t="s">
        <v>10802</v>
      </c>
      <c r="T1714" s="99" t="s">
        <v>9139</v>
      </c>
      <c r="U1714" s="99">
        <v>64</v>
      </c>
      <c r="V1714" s="100" t="str">
        <f>VLOOKUP(D1714,TIPOLOGIA!A:F,5,0)</f>
        <v>PRINCIPAL</v>
      </c>
      <c r="W1714" s="100" t="str">
        <f>VLOOKUP(D1714,TIPOLOGIA!A:F,6,0)</f>
        <v>TERRESTRE</v>
      </c>
      <c r="X1714" s="99" t="s">
        <v>1417</v>
      </c>
      <c r="Y1714" s="99">
        <v>1</v>
      </c>
      <c r="Z1714" s="102">
        <f>IF(T1714="SOPORTE_TELEFÓNICO",'TARIFAS 2025'!$B$14,IF(V1714="PRINCIPAL",'TARIFAS 2025'!$B$11,IF(V1714="INTERMEDIA",'TARIFAS 2025'!$C$11,IF(V1714="LEJANA",'TARIFAS 2025'!$D$11))))</f>
        <v>31419</v>
      </c>
      <c r="AA1714" s="102">
        <f t="shared" si="28"/>
        <v>31419</v>
      </c>
    </row>
    <row r="1715" spans="1:27" x14ac:dyDescent="0.3">
      <c r="A1715" s="99" t="s">
        <v>96</v>
      </c>
      <c r="B1715" s="100" t="str">
        <f>VLOOKUP(A1715,'CENTROS DE COSTOS'!A:D,2,0)</f>
        <v>0036-0007</v>
      </c>
      <c r="C1715" s="100" t="str">
        <f>VLOOKUP(A1715,'CENTROS DE COSTOS'!A:D,3,0)</f>
        <v>Wompi Santander</v>
      </c>
      <c r="D1715" s="99">
        <v>15755</v>
      </c>
      <c r="E1715" s="99">
        <v>3087116</v>
      </c>
      <c r="F1715" s="99">
        <v>50614</v>
      </c>
      <c r="G1715" s="100" t="s">
        <v>33</v>
      </c>
      <c r="H1715" s="99" t="s">
        <v>322</v>
      </c>
      <c r="I1715" s="99" t="s">
        <v>411</v>
      </c>
      <c r="J1715" s="99" t="s">
        <v>6859</v>
      </c>
      <c r="K1715" s="100" t="s">
        <v>1170</v>
      </c>
      <c r="L1715" s="99" t="s">
        <v>8745</v>
      </c>
      <c r="M1715" s="101">
        <v>45993.333333333343</v>
      </c>
      <c r="N1715" s="101">
        <v>46015.347916666673</v>
      </c>
      <c r="O1715" s="100" t="s">
        <v>35</v>
      </c>
      <c r="P1715" s="100" t="s">
        <v>35</v>
      </c>
      <c r="Q1715" s="99" t="s">
        <v>1414</v>
      </c>
      <c r="R1715" s="99" t="s">
        <v>1415</v>
      </c>
      <c r="S1715" s="99" t="s">
        <v>10803</v>
      </c>
      <c r="T1715" s="99" t="s">
        <v>1416</v>
      </c>
      <c r="U1715" s="99">
        <v>8</v>
      </c>
      <c r="V1715" s="100" t="str">
        <f>VLOOKUP(D1715,TIPOLOGIA!A:F,5,0)</f>
        <v>LEJANA</v>
      </c>
      <c r="W1715" s="100" t="str">
        <f>VLOOKUP(D1715,TIPOLOGIA!A:F,6,0)</f>
        <v>TERRESTRE</v>
      </c>
      <c r="X1715" s="99" t="s">
        <v>2257</v>
      </c>
      <c r="Y1715" s="99">
        <v>1</v>
      </c>
      <c r="Z1715" s="102">
        <f>IF(T1715="SOPORTE_TELEFÓNICO",'TARIFAS 2025'!$B$14,IF(V1715="PRINCIPAL",'TARIFAS 2025'!$B$11,IF(V1715="INTERMEDIA",'TARIFAS 2025'!$C$11,IF(V1715="LEJANA",'TARIFAS 2025'!$D$11))))</f>
        <v>40250</v>
      </c>
      <c r="AA1715" s="102">
        <f t="shared" si="28"/>
        <v>40250</v>
      </c>
    </row>
    <row r="1716" spans="1:27" x14ac:dyDescent="0.3">
      <c r="A1716" s="99" t="s">
        <v>92</v>
      </c>
      <c r="B1716" s="100" t="str">
        <f>VLOOKUP(A1716,'CENTROS DE COSTOS'!A:D,2,0)</f>
        <v>0036-0002</v>
      </c>
      <c r="C1716" s="100" t="str">
        <f>VLOOKUP(A1716,'CENTROS DE COSTOS'!A:D,3,0)</f>
        <v>Wompi Eje Cafetero</v>
      </c>
      <c r="D1716" s="99">
        <v>66088</v>
      </c>
      <c r="E1716" s="99">
        <v>3119010</v>
      </c>
      <c r="F1716" s="99">
        <v>75320</v>
      </c>
      <c r="G1716" s="100" t="s">
        <v>33</v>
      </c>
      <c r="H1716" s="99" t="s">
        <v>458</v>
      </c>
      <c r="I1716" s="99" t="s">
        <v>950</v>
      </c>
      <c r="J1716" s="99" t="s">
        <v>6860</v>
      </c>
      <c r="K1716" s="100" t="s">
        <v>1170</v>
      </c>
      <c r="L1716" s="99" t="s">
        <v>8746</v>
      </c>
      <c r="M1716" s="101">
        <v>46001.333333333343</v>
      </c>
      <c r="N1716" s="101">
        <v>46015.349305555559</v>
      </c>
      <c r="O1716" s="100" t="s">
        <v>35</v>
      </c>
      <c r="P1716" s="100" t="s">
        <v>35</v>
      </c>
      <c r="Q1716" s="99" t="s">
        <v>1414</v>
      </c>
      <c r="R1716" s="99" t="s">
        <v>1415</v>
      </c>
      <c r="S1716" s="99" t="s">
        <v>10804</v>
      </c>
      <c r="T1716" s="99" t="s">
        <v>1416</v>
      </c>
      <c r="U1716" s="99">
        <v>8</v>
      </c>
      <c r="V1716" s="100" t="str">
        <f>VLOOKUP(D1716,TIPOLOGIA!A:F,5,0)</f>
        <v>INTERMEDIA</v>
      </c>
      <c r="W1716" s="100" t="str">
        <f>VLOOKUP(D1716,TIPOLOGIA!A:F,6,0)</f>
        <v>TERRESTRE</v>
      </c>
      <c r="X1716" s="99" t="s">
        <v>2257</v>
      </c>
      <c r="Y1716" s="99">
        <v>1</v>
      </c>
      <c r="Z1716" s="102">
        <f>IF(T1716="SOPORTE_TELEFÓNICO",'TARIFAS 2025'!$B$14,IF(V1716="PRINCIPAL",'TARIFAS 2025'!$B$11,IF(V1716="INTERMEDIA",'TARIFAS 2025'!$C$11,IF(V1716="LEJANA",'TARIFAS 2025'!$D$11))))</f>
        <v>36351</v>
      </c>
      <c r="AA1716" s="102">
        <f t="shared" si="28"/>
        <v>36351</v>
      </c>
    </row>
    <row r="1717" spans="1:27" x14ac:dyDescent="0.3">
      <c r="A1717" s="99" t="s">
        <v>96</v>
      </c>
      <c r="B1717" s="100" t="str">
        <f>VLOOKUP(A1717,'CENTROS DE COSTOS'!A:D,2,0)</f>
        <v>0036-0007</v>
      </c>
      <c r="C1717" s="100" t="str">
        <f>VLOOKUP(A1717,'CENTROS DE COSTOS'!A:D,3,0)</f>
        <v>Wompi Santander</v>
      </c>
      <c r="D1717" s="99">
        <v>15494</v>
      </c>
      <c r="E1717" s="99">
        <v>3149707</v>
      </c>
      <c r="F1717" s="99">
        <v>71307</v>
      </c>
      <c r="G1717" s="100" t="s">
        <v>33</v>
      </c>
      <c r="H1717" s="99" t="s">
        <v>322</v>
      </c>
      <c r="I1717" s="99" t="s">
        <v>377</v>
      </c>
      <c r="J1717" s="99" t="s">
        <v>1989</v>
      </c>
      <c r="K1717" s="100" t="s">
        <v>1170</v>
      </c>
      <c r="L1717" s="99" t="s">
        <v>8747</v>
      </c>
      <c r="M1717" s="101">
        <v>46008.527083333327</v>
      </c>
      <c r="N1717" s="101">
        <v>46015.359027777777</v>
      </c>
      <c r="O1717" s="100" t="s">
        <v>35</v>
      </c>
      <c r="P1717" s="100" t="s">
        <v>35</v>
      </c>
      <c r="Q1717" s="99" t="s">
        <v>1414</v>
      </c>
      <c r="R1717" s="99" t="s">
        <v>1415</v>
      </c>
      <c r="S1717" s="99" t="s">
        <v>10805</v>
      </c>
      <c r="T1717" s="99" t="s">
        <v>1416</v>
      </c>
      <c r="U1717" s="99">
        <v>32</v>
      </c>
      <c r="V1717" s="100" t="str">
        <f>VLOOKUP(D1717,TIPOLOGIA!A:F,5,0)</f>
        <v>INTERMEDIA</v>
      </c>
      <c r="W1717" s="100" t="str">
        <f>VLOOKUP(D1717,TIPOLOGIA!A:F,6,0)</f>
        <v>TERRESTRE</v>
      </c>
      <c r="X1717" s="99" t="s">
        <v>2257</v>
      </c>
      <c r="Y1717" s="99">
        <v>1</v>
      </c>
      <c r="Z1717" s="102">
        <f>IF(T1717="SOPORTE_TELEFÓNICO",'TARIFAS 2025'!$B$14,IF(V1717="PRINCIPAL",'TARIFAS 2025'!$B$11,IF(V1717="INTERMEDIA",'TARIFAS 2025'!$C$11,IF(V1717="LEJANA",'TARIFAS 2025'!$D$11))))</f>
        <v>36351</v>
      </c>
      <c r="AA1717" s="102">
        <f t="shared" si="28"/>
        <v>36351</v>
      </c>
    </row>
    <row r="1718" spans="1:27" x14ac:dyDescent="0.3">
      <c r="A1718" s="99" t="s">
        <v>77</v>
      </c>
      <c r="B1718" s="100" t="str">
        <f>VLOOKUP(A1718,'CENTROS DE COSTOS'!A:D,2,0)</f>
        <v>0036-0003</v>
      </c>
      <c r="C1718" s="100" t="str">
        <f>VLOOKUP(A1718,'CENTROS DE COSTOS'!A:D,3,0)</f>
        <v>Wompi Suroccidente</v>
      </c>
      <c r="D1718" s="99">
        <v>19397</v>
      </c>
      <c r="E1718" s="99">
        <v>3120978</v>
      </c>
      <c r="F1718" s="99">
        <v>79561</v>
      </c>
      <c r="G1718" s="100" t="s">
        <v>33</v>
      </c>
      <c r="H1718" s="99" t="s">
        <v>498</v>
      </c>
      <c r="I1718" s="99" t="s">
        <v>502</v>
      </c>
      <c r="J1718" s="99" t="s">
        <v>6861</v>
      </c>
      <c r="K1718" s="100" t="s">
        <v>1170</v>
      </c>
      <c r="L1718" s="99" t="s">
        <v>8748</v>
      </c>
      <c r="M1718" s="101">
        <v>46001.447916666657</v>
      </c>
      <c r="N1718" s="101">
        <v>46015.361805555563</v>
      </c>
      <c r="O1718" s="100" t="s">
        <v>35</v>
      </c>
      <c r="P1718" s="100" t="s">
        <v>35</v>
      </c>
      <c r="Q1718" s="99" t="s">
        <v>1414</v>
      </c>
      <c r="R1718" s="99" t="s">
        <v>1415</v>
      </c>
      <c r="S1718" s="99" t="s">
        <v>10806</v>
      </c>
      <c r="T1718" s="99" t="s">
        <v>1416</v>
      </c>
      <c r="U1718" s="99">
        <v>8</v>
      </c>
      <c r="V1718" s="100" t="str">
        <f>VLOOKUP(D1718,TIPOLOGIA!A:F,5,0)</f>
        <v>LEJANA</v>
      </c>
      <c r="W1718" s="100" t="str">
        <f>VLOOKUP(D1718,TIPOLOGIA!A:F,6,0)</f>
        <v>TERRESTRE</v>
      </c>
      <c r="X1718" s="99" t="s">
        <v>2257</v>
      </c>
      <c r="Y1718" s="99">
        <v>1</v>
      </c>
      <c r="Z1718" s="102">
        <f>IF(T1718="SOPORTE_TELEFÓNICO",'TARIFAS 2025'!$B$14,IF(V1718="PRINCIPAL",'TARIFAS 2025'!$B$11,IF(V1718="INTERMEDIA",'TARIFAS 2025'!$C$11,IF(V1718="LEJANA",'TARIFAS 2025'!$D$11))))</f>
        <v>40250</v>
      </c>
      <c r="AA1718" s="102">
        <f t="shared" si="28"/>
        <v>40250</v>
      </c>
    </row>
    <row r="1719" spans="1:27" x14ac:dyDescent="0.3">
      <c r="A1719" s="99" t="s">
        <v>86</v>
      </c>
      <c r="B1719" s="100" t="str">
        <f>VLOOKUP(A1719,'CENTROS DE COSTOS'!A:D,2,0)</f>
        <v>0036-0002</v>
      </c>
      <c r="C1719" s="100" t="str">
        <f>VLOOKUP(A1719,'CENTROS DE COSTOS'!A:D,3,0)</f>
        <v>Wompi Eje Cafetero</v>
      </c>
      <c r="D1719" s="99">
        <v>17486</v>
      </c>
      <c r="E1719" s="99">
        <v>3127647</v>
      </c>
      <c r="F1719" s="99">
        <v>79326</v>
      </c>
      <c r="G1719" s="100" t="s">
        <v>33</v>
      </c>
      <c r="H1719" s="99" t="s">
        <v>126</v>
      </c>
      <c r="I1719" s="99" t="s">
        <v>454</v>
      </c>
      <c r="J1719" s="99" t="s">
        <v>6862</v>
      </c>
      <c r="K1719" s="100" t="s">
        <v>1170</v>
      </c>
      <c r="L1719" s="99" t="s">
        <v>8749</v>
      </c>
      <c r="M1719" s="101">
        <v>46002.537499999999</v>
      </c>
      <c r="N1719" s="101">
        <v>46015.363194444442</v>
      </c>
      <c r="O1719" s="100" t="s">
        <v>35</v>
      </c>
      <c r="P1719" s="100" t="s">
        <v>35</v>
      </c>
      <c r="Q1719" s="99" t="s">
        <v>1414</v>
      </c>
      <c r="R1719" s="99" t="s">
        <v>1415</v>
      </c>
      <c r="S1719" s="99" t="s">
        <v>10807</v>
      </c>
      <c r="T1719" s="99" t="s">
        <v>1416</v>
      </c>
      <c r="U1719" s="99">
        <v>16</v>
      </c>
      <c r="V1719" s="100" t="str">
        <f>VLOOKUP(D1719,TIPOLOGIA!A:F,5,0)</f>
        <v>INTERMEDIA</v>
      </c>
      <c r="W1719" s="100" t="str">
        <f>VLOOKUP(D1719,TIPOLOGIA!A:F,6,0)</f>
        <v>TERRESTRE</v>
      </c>
      <c r="X1719" s="99" t="s">
        <v>2257</v>
      </c>
      <c r="Y1719" s="99">
        <v>1</v>
      </c>
      <c r="Z1719" s="102">
        <f>IF(T1719="SOPORTE_TELEFÓNICO",'TARIFAS 2025'!$B$14,IF(V1719="PRINCIPAL",'TARIFAS 2025'!$B$11,IF(V1719="INTERMEDIA",'TARIFAS 2025'!$C$11,IF(V1719="LEJANA",'TARIFAS 2025'!$D$11))))</f>
        <v>36351</v>
      </c>
      <c r="AA1719" s="102">
        <f t="shared" si="28"/>
        <v>36351</v>
      </c>
    </row>
    <row r="1720" spans="1:27" x14ac:dyDescent="0.3">
      <c r="A1720" s="99" t="s">
        <v>81</v>
      </c>
      <c r="B1720" s="100" t="str">
        <f>VLOOKUP(A1720,'CENTROS DE COSTOS'!A:D,2,0)</f>
        <v>0036-0007</v>
      </c>
      <c r="C1720" s="100" t="str">
        <f>VLOOKUP(A1720,'CENTROS DE COSTOS'!A:D,3,0)</f>
        <v>Wompi Santander</v>
      </c>
      <c r="D1720" s="99">
        <v>54125</v>
      </c>
      <c r="E1720" s="99">
        <v>3131445</v>
      </c>
      <c r="F1720" s="99">
        <v>33494</v>
      </c>
      <c r="G1720" s="100" t="s">
        <v>33</v>
      </c>
      <c r="H1720" s="99" t="s">
        <v>891</v>
      </c>
      <c r="I1720" s="99" t="s">
        <v>898</v>
      </c>
      <c r="J1720" s="99" t="s">
        <v>6863</v>
      </c>
      <c r="K1720" s="100" t="s">
        <v>1170</v>
      </c>
      <c r="L1720" s="99" t="s">
        <v>8750</v>
      </c>
      <c r="M1720" s="101">
        <v>46003.446527777778</v>
      </c>
      <c r="N1720" s="101">
        <v>46015.363194444442</v>
      </c>
      <c r="O1720" s="100" t="s">
        <v>35</v>
      </c>
      <c r="P1720" s="100" t="s">
        <v>35</v>
      </c>
      <c r="Q1720" s="99" t="s">
        <v>1414</v>
      </c>
      <c r="R1720" s="99" t="s">
        <v>1415</v>
      </c>
      <c r="S1720" s="99" t="s">
        <v>10808</v>
      </c>
      <c r="T1720" s="99" t="s">
        <v>1416</v>
      </c>
      <c r="U1720" s="99">
        <v>24</v>
      </c>
      <c r="V1720" s="100" t="str">
        <f>VLOOKUP(D1720,TIPOLOGIA!A:F,5,0)</f>
        <v>LEJANA</v>
      </c>
      <c r="W1720" s="100" t="str">
        <f>VLOOKUP(D1720,TIPOLOGIA!A:F,6,0)</f>
        <v>TERRESTRE</v>
      </c>
      <c r="X1720" s="99" t="s">
        <v>2255</v>
      </c>
      <c r="Y1720" s="99">
        <v>1</v>
      </c>
      <c r="Z1720" s="102">
        <f>IF(T1720="SOPORTE_TELEFÓNICO",'TARIFAS 2025'!$B$14,IF(V1720="PRINCIPAL",'TARIFAS 2025'!$B$11,IF(V1720="INTERMEDIA",'TARIFAS 2025'!$C$11,IF(V1720="LEJANA",'TARIFAS 2025'!$D$11))))</f>
        <v>40250</v>
      </c>
      <c r="AA1720" s="102">
        <f t="shared" si="28"/>
        <v>40250</v>
      </c>
    </row>
    <row r="1721" spans="1:27" x14ac:dyDescent="0.3">
      <c r="A1721" s="99" t="s">
        <v>77</v>
      </c>
      <c r="B1721" s="100" t="str">
        <f>VLOOKUP(A1721,'CENTROS DE COSTOS'!A:D,2,0)</f>
        <v>0036-0003</v>
      </c>
      <c r="C1721" s="100" t="str">
        <f>VLOOKUP(A1721,'CENTROS DE COSTOS'!A:D,3,0)</f>
        <v>Wompi Suroccidente</v>
      </c>
      <c r="D1721" s="99">
        <v>19698</v>
      </c>
      <c r="E1721" s="99">
        <v>3132862</v>
      </c>
      <c r="F1721" s="99">
        <v>60070</v>
      </c>
      <c r="G1721" s="100" t="s">
        <v>33</v>
      </c>
      <c r="H1721" s="99" t="s">
        <v>498</v>
      </c>
      <c r="I1721" s="99" t="s">
        <v>527</v>
      </c>
      <c r="J1721" s="99" t="s">
        <v>1492</v>
      </c>
      <c r="K1721" s="100" t="s">
        <v>1170</v>
      </c>
      <c r="L1721" s="99" t="s">
        <v>8751</v>
      </c>
      <c r="M1721" s="101">
        <v>46003.609722222223</v>
      </c>
      <c r="N1721" s="101">
        <v>46015.363888888889</v>
      </c>
      <c r="O1721" s="100" t="s">
        <v>35</v>
      </c>
      <c r="P1721" s="100" t="s">
        <v>35</v>
      </c>
      <c r="Q1721" s="99" t="s">
        <v>1414</v>
      </c>
      <c r="R1721" s="99" t="s">
        <v>1415</v>
      </c>
      <c r="S1721" s="99" t="s">
        <v>10809</v>
      </c>
      <c r="T1721" s="99" t="s">
        <v>1416</v>
      </c>
      <c r="U1721" s="99">
        <v>24</v>
      </c>
      <c r="V1721" s="100" t="str">
        <f>VLOOKUP(D1721,TIPOLOGIA!A:F,5,0)</f>
        <v>INTERMEDIA</v>
      </c>
      <c r="W1721" s="100" t="str">
        <f>VLOOKUP(D1721,TIPOLOGIA!A:F,6,0)</f>
        <v>TERRESTRE</v>
      </c>
      <c r="X1721" s="99" t="s">
        <v>1453</v>
      </c>
      <c r="Y1721" s="99">
        <v>1</v>
      </c>
      <c r="Z1721" s="102">
        <f>IF(T1721="SOPORTE_TELEFÓNICO",'TARIFAS 2025'!$B$14,IF(V1721="PRINCIPAL",'TARIFAS 2025'!$B$11,IF(V1721="INTERMEDIA",'TARIFAS 2025'!$C$11,IF(V1721="LEJANA",'TARIFAS 2025'!$D$11))))</f>
        <v>36351</v>
      </c>
      <c r="AA1721" s="102">
        <f t="shared" si="28"/>
        <v>36351</v>
      </c>
    </row>
    <row r="1722" spans="1:27" x14ac:dyDescent="0.3">
      <c r="A1722" s="99" t="s">
        <v>85</v>
      </c>
      <c r="B1722" s="100" t="str">
        <f>VLOOKUP(A1722,'CENTROS DE COSTOS'!A:D,2,0)</f>
        <v>0036-0006</v>
      </c>
      <c r="C1722" s="100" t="str">
        <f>VLOOKUP(A1722,'CENTROS DE COSTOS'!A:D,3,0)</f>
        <v>Wompi Oriente</v>
      </c>
      <c r="D1722" s="99">
        <v>73217</v>
      </c>
      <c r="E1722" s="99">
        <v>3134869</v>
      </c>
      <c r="F1722" s="99">
        <v>48554</v>
      </c>
      <c r="G1722" s="100" t="s">
        <v>33</v>
      </c>
      <c r="H1722" s="99" t="s">
        <v>1056</v>
      </c>
      <c r="I1722" s="99" t="s">
        <v>1068</v>
      </c>
      <c r="J1722" s="99" t="s">
        <v>6864</v>
      </c>
      <c r="K1722" s="100" t="s">
        <v>1170</v>
      </c>
      <c r="L1722" s="99" t="s">
        <v>8752</v>
      </c>
      <c r="M1722" s="101">
        <v>46006.333333333343</v>
      </c>
      <c r="N1722" s="101">
        <v>46015.365277777782</v>
      </c>
      <c r="O1722" s="100" t="s">
        <v>35</v>
      </c>
      <c r="P1722" s="100" t="s">
        <v>35</v>
      </c>
      <c r="Q1722" s="99" t="s">
        <v>1414</v>
      </c>
      <c r="R1722" s="99" t="s">
        <v>1415</v>
      </c>
      <c r="S1722" s="99" t="s">
        <v>10810</v>
      </c>
      <c r="T1722" s="99" t="s">
        <v>1416</v>
      </c>
      <c r="U1722" s="99">
        <v>32</v>
      </c>
      <c r="V1722" s="100" t="str">
        <f>VLOOKUP(D1722,TIPOLOGIA!A:F,5,0)</f>
        <v>LEJANA</v>
      </c>
      <c r="W1722" s="100" t="str">
        <f>VLOOKUP(D1722,TIPOLOGIA!A:F,6,0)</f>
        <v>TERRESTRE</v>
      </c>
      <c r="X1722" s="99" t="s">
        <v>1447</v>
      </c>
      <c r="Y1722" s="99">
        <v>1</v>
      </c>
      <c r="Z1722" s="102">
        <f>IF(T1722="SOPORTE_TELEFÓNICO",'TARIFAS 2025'!$B$14,IF(V1722="PRINCIPAL",'TARIFAS 2025'!$B$11,IF(V1722="INTERMEDIA",'TARIFAS 2025'!$C$11,IF(V1722="LEJANA",'TARIFAS 2025'!$D$11))))</f>
        <v>40250</v>
      </c>
      <c r="AA1722" s="102">
        <f t="shared" si="28"/>
        <v>40250</v>
      </c>
    </row>
    <row r="1723" spans="1:27" x14ac:dyDescent="0.3">
      <c r="A1723" s="99" t="s">
        <v>81</v>
      </c>
      <c r="B1723" s="100" t="str">
        <f>VLOOKUP(A1723,'CENTROS DE COSTOS'!A:D,2,0)</f>
        <v>0036-0007</v>
      </c>
      <c r="C1723" s="100" t="str">
        <f>VLOOKUP(A1723,'CENTROS DE COSTOS'!A:D,3,0)</f>
        <v>Wompi Santander</v>
      </c>
      <c r="D1723" s="99">
        <v>54099</v>
      </c>
      <c r="E1723" s="99">
        <v>3148533</v>
      </c>
      <c r="F1723" s="99">
        <v>22033</v>
      </c>
      <c r="G1723" s="100" t="s">
        <v>33</v>
      </c>
      <c r="H1723" s="99" t="s">
        <v>891</v>
      </c>
      <c r="I1723" s="99" t="s">
        <v>895</v>
      </c>
      <c r="J1723" s="99" t="s">
        <v>1988</v>
      </c>
      <c r="K1723" s="100" t="s">
        <v>1170</v>
      </c>
      <c r="L1723" s="99" t="s">
        <v>8753</v>
      </c>
      <c r="M1723" s="101">
        <v>46008.44027777778</v>
      </c>
      <c r="N1723" s="101">
        <v>46015.365972222222</v>
      </c>
      <c r="O1723" s="100" t="s">
        <v>35</v>
      </c>
      <c r="P1723" s="100" t="s">
        <v>35</v>
      </c>
      <c r="Q1723" s="99" t="s">
        <v>1414</v>
      </c>
      <c r="R1723" s="99" t="s">
        <v>1415</v>
      </c>
      <c r="S1723" s="99" t="s">
        <v>10811</v>
      </c>
      <c r="T1723" s="99" t="s">
        <v>1416</v>
      </c>
      <c r="U1723" s="99">
        <v>40</v>
      </c>
      <c r="V1723" s="100" t="str">
        <f>VLOOKUP(D1723,TIPOLOGIA!A:F,5,0)</f>
        <v>INTERMEDIA</v>
      </c>
      <c r="W1723" s="100" t="str">
        <f>VLOOKUP(D1723,TIPOLOGIA!A:F,6,0)</f>
        <v>TERRESTRE</v>
      </c>
      <c r="X1723" s="99" t="s">
        <v>2255</v>
      </c>
      <c r="Y1723" s="99">
        <v>1</v>
      </c>
      <c r="Z1723" s="102">
        <f>IF(T1723="SOPORTE_TELEFÓNICO",'TARIFAS 2025'!$B$14,IF(V1723="PRINCIPAL",'TARIFAS 2025'!$B$11,IF(V1723="INTERMEDIA",'TARIFAS 2025'!$C$11,IF(V1723="LEJANA",'TARIFAS 2025'!$D$11))))</f>
        <v>36351</v>
      </c>
      <c r="AA1723" s="102">
        <f t="shared" si="28"/>
        <v>36351</v>
      </c>
    </row>
    <row r="1724" spans="1:27" x14ac:dyDescent="0.3">
      <c r="A1724" s="99" t="s">
        <v>91</v>
      </c>
      <c r="B1724" s="100" t="str">
        <f>VLOOKUP(A1724,'CENTROS DE COSTOS'!A:D,2,0)</f>
        <v>0036-0003</v>
      </c>
      <c r="C1724" s="100" t="str">
        <f>VLOOKUP(A1724,'CENTROS DE COSTOS'!A:D,3,0)</f>
        <v>Wompi Suroccidente</v>
      </c>
      <c r="D1724" s="99">
        <v>52079</v>
      </c>
      <c r="E1724" s="99">
        <v>3149399</v>
      </c>
      <c r="F1724" s="99">
        <v>78234</v>
      </c>
      <c r="G1724" s="100" t="s">
        <v>33</v>
      </c>
      <c r="H1724" s="99" t="s">
        <v>133</v>
      </c>
      <c r="I1724" s="99" t="s">
        <v>844</v>
      </c>
      <c r="J1724" s="99" t="s">
        <v>6865</v>
      </c>
      <c r="K1724" s="100" t="s">
        <v>1170</v>
      </c>
      <c r="L1724" s="99" t="s">
        <v>8754</v>
      </c>
      <c r="M1724" s="101">
        <v>46008.56527777778</v>
      </c>
      <c r="N1724" s="101">
        <v>46015.366666666669</v>
      </c>
      <c r="O1724" s="100" t="s">
        <v>35</v>
      </c>
      <c r="P1724" s="100" t="s">
        <v>35</v>
      </c>
      <c r="Q1724" s="99" t="s">
        <v>1414</v>
      </c>
      <c r="R1724" s="99" t="s">
        <v>1415</v>
      </c>
      <c r="S1724" s="99" t="s">
        <v>10812</v>
      </c>
      <c r="T1724" s="99" t="s">
        <v>1416</v>
      </c>
      <c r="U1724" s="99">
        <v>24</v>
      </c>
      <c r="V1724" s="100" t="str">
        <f>VLOOKUP(D1724,TIPOLOGIA!A:F,5,0)</f>
        <v>LEJANA</v>
      </c>
      <c r="W1724" s="100" t="str">
        <f>VLOOKUP(D1724,TIPOLOGIA!A:F,6,0)</f>
        <v>TERRESTRE</v>
      </c>
      <c r="X1724" s="99" t="s">
        <v>1447</v>
      </c>
      <c r="Y1724" s="99">
        <v>1</v>
      </c>
      <c r="Z1724" s="102">
        <f>IF(T1724="SOPORTE_TELEFÓNICO",'TARIFAS 2025'!$B$14,IF(V1724="PRINCIPAL",'TARIFAS 2025'!$B$11,IF(V1724="INTERMEDIA",'TARIFAS 2025'!$C$11,IF(V1724="LEJANA",'TARIFAS 2025'!$D$11))))</f>
        <v>40250</v>
      </c>
      <c r="AA1724" s="102">
        <f t="shared" si="28"/>
        <v>40250</v>
      </c>
    </row>
    <row r="1725" spans="1:27" x14ac:dyDescent="0.3">
      <c r="A1725" s="99" t="s">
        <v>95</v>
      </c>
      <c r="B1725" s="100" t="str">
        <f>VLOOKUP(A1725,'CENTROS DE COSTOS'!A:D,2,0)</f>
        <v>0036-0001</v>
      </c>
      <c r="C1725" s="100" t="str">
        <f>VLOOKUP(A1725,'CENTROS DE COSTOS'!A:D,3,0)</f>
        <v>Wompi Costa</v>
      </c>
      <c r="D1725" s="99">
        <v>70717</v>
      </c>
      <c r="E1725" s="99">
        <v>3151100</v>
      </c>
      <c r="F1725" s="99">
        <v>79683</v>
      </c>
      <c r="G1725" s="100" t="s">
        <v>33</v>
      </c>
      <c r="H1725" s="99" t="s">
        <v>504</v>
      </c>
      <c r="I1725" s="99" t="s">
        <v>1034</v>
      </c>
      <c r="J1725" s="99" t="s">
        <v>1941</v>
      </c>
      <c r="K1725" s="100" t="s">
        <v>1170</v>
      </c>
      <c r="L1725" s="99" t="s">
        <v>8755</v>
      </c>
      <c r="M1725" s="101">
        <v>46008.675694444442</v>
      </c>
      <c r="N1725" s="101">
        <v>46015.367361111108</v>
      </c>
      <c r="O1725" s="100" t="s">
        <v>35</v>
      </c>
      <c r="P1725" s="100" t="s">
        <v>35</v>
      </c>
      <c r="Q1725" s="99" t="s">
        <v>1414</v>
      </c>
      <c r="R1725" s="99" t="s">
        <v>1415</v>
      </c>
      <c r="S1725" s="99" t="s">
        <v>10813</v>
      </c>
      <c r="T1725" s="99" t="s">
        <v>1416</v>
      </c>
      <c r="U1725" s="99">
        <v>24</v>
      </c>
      <c r="V1725" s="100" t="str">
        <f>VLOOKUP(D1725,TIPOLOGIA!A:F,5,0)</f>
        <v>INTERMEDIA</v>
      </c>
      <c r="W1725" s="100" t="str">
        <f>VLOOKUP(D1725,TIPOLOGIA!A:F,6,0)</f>
        <v>TERRESTRE</v>
      </c>
      <c r="X1725" s="99" t="s">
        <v>2257</v>
      </c>
      <c r="Y1725" s="99">
        <v>1</v>
      </c>
      <c r="Z1725" s="102">
        <f>IF(T1725="SOPORTE_TELEFÓNICO",'TARIFAS 2025'!$B$14,IF(V1725="PRINCIPAL",'TARIFAS 2025'!$B$11,IF(V1725="INTERMEDIA",'TARIFAS 2025'!$C$11,IF(V1725="LEJANA",'TARIFAS 2025'!$D$11))))</f>
        <v>36351</v>
      </c>
      <c r="AA1725" s="102">
        <f t="shared" si="28"/>
        <v>36351</v>
      </c>
    </row>
    <row r="1726" spans="1:27" x14ac:dyDescent="0.3">
      <c r="A1726" s="99" t="s">
        <v>88</v>
      </c>
      <c r="B1726" s="100" t="str">
        <f>VLOOKUP(A1726,'CENTROS DE COSTOS'!A:D,2,0)</f>
        <v>0036-0005</v>
      </c>
      <c r="C1726" s="100" t="str">
        <f>VLOOKUP(A1726,'CENTROS DE COSTOS'!A:D,3,0)</f>
        <v>Wompi Noroccidente</v>
      </c>
      <c r="D1726" s="99">
        <v>5266</v>
      </c>
      <c r="E1726" s="99">
        <v>3150927</v>
      </c>
      <c r="F1726" s="99">
        <v>55847</v>
      </c>
      <c r="G1726" s="100" t="s">
        <v>33</v>
      </c>
      <c r="H1726" s="99" t="s">
        <v>120</v>
      </c>
      <c r="I1726" s="99" t="s">
        <v>180</v>
      </c>
      <c r="J1726" s="99" t="s">
        <v>6866</v>
      </c>
      <c r="K1726" s="100" t="s">
        <v>1170</v>
      </c>
      <c r="L1726" s="99" t="s">
        <v>8756</v>
      </c>
      <c r="M1726" s="101">
        <v>46008.660416666673</v>
      </c>
      <c r="N1726" s="101">
        <v>46015.369444444441</v>
      </c>
      <c r="O1726" s="100" t="s">
        <v>35</v>
      </c>
      <c r="P1726" s="100" t="s">
        <v>35</v>
      </c>
      <c r="Q1726" s="99" t="s">
        <v>1414</v>
      </c>
      <c r="R1726" s="99" t="s">
        <v>1415</v>
      </c>
      <c r="S1726" s="99" t="s">
        <v>10814</v>
      </c>
      <c r="T1726" s="99" t="s">
        <v>9139</v>
      </c>
      <c r="U1726" s="99">
        <v>40</v>
      </c>
      <c r="V1726" s="100" t="str">
        <f>VLOOKUP(D1726,TIPOLOGIA!A:F,5,0)</f>
        <v>PRINCIPAL</v>
      </c>
      <c r="W1726" s="100" t="str">
        <f>VLOOKUP(D1726,TIPOLOGIA!A:F,6,0)</f>
        <v>TERRESTRE</v>
      </c>
      <c r="X1726" s="99" t="s">
        <v>1417</v>
      </c>
      <c r="Y1726" s="99">
        <v>1</v>
      </c>
      <c r="Z1726" s="102">
        <f>IF(T1726="SOPORTE_TELEFÓNICO",'TARIFAS 2025'!$B$14,IF(V1726="PRINCIPAL",'TARIFAS 2025'!$B$11,IF(V1726="INTERMEDIA",'TARIFAS 2025'!$C$11,IF(V1726="LEJANA",'TARIFAS 2025'!$D$11))))</f>
        <v>31419</v>
      </c>
      <c r="AA1726" s="102">
        <f t="shared" si="28"/>
        <v>31419</v>
      </c>
    </row>
    <row r="1727" spans="1:27" x14ac:dyDescent="0.3">
      <c r="A1727" s="99" t="s">
        <v>88</v>
      </c>
      <c r="B1727" s="100" t="str">
        <f>VLOOKUP(A1727,'CENTROS DE COSTOS'!A:D,2,0)</f>
        <v>0036-0005</v>
      </c>
      <c r="C1727" s="100" t="str">
        <f>VLOOKUP(A1727,'CENTROS DE COSTOS'!A:D,3,0)</f>
        <v>Wompi Noroccidente</v>
      </c>
      <c r="D1727" s="99">
        <v>5789</v>
      </c>
      <c r="E1727" s="99">
        <v>3161590</v>
      </c>
      <c r="F1727" s="99">
        <v>27754</v>
      </c>
      <c r="G1727" s="100" t="s">
        <v>33</v>
      </c>
      <c r="H1727" s="99" t="s">
        <v>120</v>
      </c>
      <c r="I1727" s="99" t="s">
        <v>230</v>
      </c>
      <c r="J1727" s="99" t="s">
        <v>1500</v>
      </c>
      <c r="K1727" s="100" t="s">
        <v>1170</v>
      </c>
      <c r="L1727" s="99" t="s">
        <v>8757</v>
      </c>
      <c r="M1727" s="101">
        <v>46013.333333333343</v>
      </c>
      <c r="N1727" s="101">
        <v>46015.382638888892</v>
      </c>
      <c r="O1727" s="100" t="s">
        <v>35</v>
      </c>
      <c r="P1727" s="100" t="s">
        <v>35</v>
      </c>
      <c r="Q1727" s="99" t="s">
        <v>1414</v>
      </c>
      <c r="R1727" s="99" t="s">
        <v>1415</v>
      </c>
      <c r="S1727" s="99" t="s">
        <v>10815</v>
      </c>
      <c r="T1727" s="99" t="s">
        <v>1416</v>
      </c>
      <c r="U1727" s="99">
        <v>56</v>
      </c>
      <c r="V1727" s="100" t="str">
        <f>VLOOKUP(D1727,TIPOLOGIA!A:F,5,0)</f>
        <v>LEJANA</v>
      </c>
      <c r="W1727" s="100" t="str">
        <f>VLOOKUP(D1727,TIPOLOGIA!A:F,6,0)</f>
        <v>TERRESTRE</v>
      </c>
      <c r="X1727" s="99" t="s">
        <v>2254</v>
      </c>
      <c r="Y1727" s="99">
        <v>1</v>
      </c>
      <c r="Z1727" s="102">
        <f>IF(T1727="SOPORTE_TELEFÓNICO",'TARIFAS 2025'!$B$14,IF(V1727="PRINCIPAL",'TARIFAS 2025'!$B$11,IF(V1727="INTERMEDIA",'TARIFAS 2025'!$C$11,IF(V1727="LEJANA",'TARIFAS 2025'!$D$11))))</f>
        <v>40250</v>
      </c>
      <c r="AA1727" s="102">
        <f t="shared" si="28"/>
        <v>40250</v>
      </c>
    </row>
    <row r="1728" spans="1:27" x14ac:dyDescent="0.3">
      <c r="A1728" s="99" t="s">
        <v>88</v>
      </c>
      <c r="B1728" s="100" t="str">
        <f>VLOOKUP(A1728,'CENTROS DE COSTOS'!A:D,2,0)</f>
        <v>0036-0005</v>
      </c>
      <c r="C1728" s="100" t="str">
        <f>VLOOKUP(A1728,'CENTROS DE COSTOS'!A:D,3,0)</f>
        <v>Wompi Noroccidente</v>
      </c>
      <c r="D1728" s="99">
        <v>5856</v>
      </c>
      <c r="E1728" s="99">
        <v>3160079</v>
      </c>
      <c r="F1728" s="99">
        <v>37717</v>
      </c>
      <c r="G1728" s="100" t="s">
        <v>33</v>
      </c>
      <c r="H1728" s="99" t="s">
        <v>120</v>
      </c>
      <c r="I1728" s="99" t="s">
        <v>142</v>
      </c>
      <c r="J1728" s="99" t="s">
        <v>1386</v>
      </c>
      <c r="K1728" s="100" t="s">
        <v>1170</v>
      </c>
      <c r="L1728" s="99" t="s">
        <v>8758</v>
      </c>
      <c r="M1728" s="101">
        <v>46010.607638888891</v>
      </c>
      <c r="N1728" s="101">
        <v>46015.382638888892</v>
      </c>
      <c r="O1728" s="100" t="s">
        <v>35</v>
      </c>
      <c r="P1728" s="100" t="s">
        <v>35</v>
      </c>
      <c r="Q1728" s="99" t="s">
        <v>1414</v>
      </c>
      <c r="R1728" s="99" t="s">
        <v>1415</v>
      </c>
      <c r="S1728" s="99" t="s">
        <v>10816</v>
      </c>
      <c r="T1728" s="99" t="s">
        <v>1416</v>
      </c>
      <c r="U1728" s="99">
        <v>32</v>
      </c>
      <c r="V1728" s="100" t="str">
        <f>VLOOKUP(D1728,TIPOLOGIA!A:F,5,0)</f>
        <v>LEJANA</v>
      </c>
      <c r="W1728" s="100" t="str">
        <f>VLOOKUP(D1728,TIPOLOGIA!A:F,6,0)</f>
        <v>TERRESTRE</v>
      </c>
      <c r="X1728" s="99" t="s">
        <v>2254</v>
      </c>
      <c r="Y1728" s="99">
        <v>1</v>
      </c>
      <c r="Z1728" s="102">
        <f>IF(T1728="SOPORTE_TELEFÓNICO",'TARIFAS 2025'!$B$14,IF(V1728="PRINCIPAL",'TARIFAS 2025'!$B$11,IF(V1728="INTERMEDIA",'TARIFAS 2025'!$C$11,IF(V1728="LEJANA",'TARIFAS 2025'!$D$11))))</f>
        <v>40250</v>
      </c>
      <c r="AA1728" s="102">
        <f t="shared" si="28"/>
        <v>40250</v>
      </c>
    </row>
    <row r="1729" spans="1:27" x14ac:dyDescent="0.3">
      <c r="A1729" s="99" t="s">
        <v>88</v>
      </c>
      <c r="B1729" s="100" t="str">
        <f>VLOOKUP(A1729,'CENTROS DE COSTOS'!A:D,2,0)</f>
        <v>0036-0005</v>
      </c>
      <c r="C1729" s="100" t="str">
        <f>VLOOKUP(A1729,'CENTROS DE COSTOS'!A:D,3,0)</f>
        <v>Wompi Noroccidente</v>
      </c>
      <c r="D1729" s="99">
        <v>5686</v>
      </c>
      <c r="E1729" s="99">
        <v>3159600</v>
      </c>
      <c r="F1729" s="99">
        <v>63739</v>
      </c>
      <c r="G1729" s="100" t="s">
        <v>33</v>
      </c>
      <c r="H1729" s="99" t="s">
        <v>120</v>
      </c>
      <c r="I1729" s="99" t="s">
        <v>225</v>
      </c>
      <c r="J1729" s="99" t="s">
        <v>6867</v>
      </c>
      <c r="K1729" s="100" t="s">
        <v>1170</v>
      </c>
      <c r="L1729" s="99" t="s">
        <v>8759</v>
      </c>
      <c r="M1729" s="101">
        <v>46010.511805555558</v>
      </c>
      <c r="N1729" s="101">
        <v>46015.383333333331</v>
      </c>
      <c r="O1729" s="100" t="s">
        <v>35</v>
      </c>
      <c r="P1729" s="100" t="s">
        <v>35</v>
      </c>
      <c r="Q1729" s="99" t="s">
        <v>1414</v>
      </c>
      <c r="R1729" s="99" t="s">
        <v>1415</v>
      </c>
      <c r="S1729" s="99" t="s">
        <v>10817</v>
      </c>
      <c r="T1729" s="99" t="s">
        <v>1416</v>
      </c>
      <c r="U1729" s="99">
        <v>32</v>
      </c>
      <c r="V1729" s="100" t="str">
        <f>VLOOKUP(D1729,TIPOLOGIA!A:F,5,0)</f>
        <v>INTERMEDIA</v>
      </c>
      <c r="W1729" s="100" t="str">
        <f>VLOOKUP(D1729,TIPOLOGIA!A:F,6,0)</f>
        <v>TERRESTRE</v>
      </c>
      <c r="X1729" s="99" t="s">
        <v>2254</v>
      </c>
      <c r="Y1729" s="99">
        <v>1</v>
      </c>
      <c r="Z1729" s="102">
        <f>IF(T1729="SOPORTE_TELEFÓNICO",'TARIFAS 2025'!$B$14,IF(V1729="PRINCIPAL",'TARIFAS 2025'!$B$11,IF(V1729="INTERMEDIA",'TARIFAS 2025'!$C$11,IF(V1729="LEJANA",'TARIFAS 2025'!$D$11))))</f>
        <v>36351</v>
      </c>
      <c r="AA1729" s="102">
        <f t="shared" si="28"/>
        <v>36351</v>
      </c>
    </row>
    <row r="1730" spans="1:27" x14ac:dyDescent="0.3">
      <c r="A1730" s="99" t="s">
        <v>88</v>
      </c>
      <c r="B1730" s="100" t="str">
        <f>VLOOKUP(A1730,'CENTROS DE COSTOS'!A:D,2,0)</f>
        <v>0036-0005</v>
      </c>
      <c r="C1730" s="100" t="str">
        <f>VLOOKUP(A1730,'CENTROS DE COSTOS'!A:D,3,0)</f>
        <v>Wompi Noroccidente</v>
      </c>
      <c r="D1730" s="99">
        <v>5120</v>
      </c>
      <c r="E1730" s="99">
        <v>3151521</v>
      </c>
      <c r="F1730" s="99">
        <v>81766</v>
      </c>
      <c r="G1730" s="100" t="s">
        <v>33</v>
      </c>
      <c r="H1730" s="99" t="s">
        <v>120</v>
      </c>
      <c r="I1730" s="99" t="s">
        <v>159</v>
      </c>
      <c r="J1730" s="99" t="s">
        <v>6868</v>
      </c>
      <c r="K1730" s="100" t="s">
        <v>1170</v>
      </c>
      <c r="L1730" s="99" t="s">
        <v>8760</v>
      </c>
      <c r="M1730" s="101">
        <v>46008.7</v>
      </c>
      <c r="N1730" s="101">
        <v>46015.384722222218</v>
      </c>
      <c r="O1730" s="100" t="s">
        <v>35</v>
      </c>
      <c r="P1730" s="100" t="s">
        <v>35</v>
      </c>
      <c r="Q1730" s="99" t="s">
        <v>1414</v>
      </c>
      <c r="R1730" s="99" t="s">
        <v>1415</v>
      </c>
      <c r="S1730" s="99" t="s">
        <v>10818</v>
      </c>
      <c r="T1730" s="99" t="s">
        <v>1416</v>
      </c>
      <c r="U1730" s="99">
        <v>8</v>
      </c>
      <c r="V1730" s="100" t="str">
        <f>VLOOKUP(D1730,TIPOLOGIA!A:F,5,0)</f>
        <v>LEJANA</v>
      </c>
      <c r="W1730" s="100" t="str">
        <f>VLOOKUP(D1730,TIPOLOGIA!A:F,6,0)</f>
        <v>TERRESTRE</v>
      </c>
      <c r="X1730" s="99" t="s">
        <v>2254</v>
      </c>
      <c r="Y1730" s="99">
        <v>1</v>
      </c>
      <c r="Z1730" s="102">
        <f>IF(T1730="SOPORTE_TELEFÓNICO",'TARIFAS 2025'!$B$14,IF(V1730="PRINCIPAL",'TARIFAS 2025'!$B$11,IF(V1730="INTERMEDIA",'TARIFAS 2025'!$C$11,IF(V1730="LEJANA",'TARIFAS 2025'!$D$11))))</f>
        <v>40250</v>
      </c>
      <c r="AA1730" s="102">
        <f t="shared" si="28"/>
        <v>40250</v>
      </c>
    </row>
    <row r="1731" spans="1:27" x14ac:dyDescent="0.3">
      <c r="A1731" s="99" t="s">
        <v>91</v>
      </c>
      <c r="B1731" s="100" t="str">
        <f>VLOOKUP(A1731,'CENTROS DE COSTOS'!A:D,2,0)</f>
        <v>0036-0003</v>
      </c>
      <c r="C1731" s="100" t="str">
        <f>VLOOKUP(A1731,'CENTROS DE COSTOS'!A:D,3,0)</f>
        <v>Wompi Suroccidente</v>
      </c>
      <c r="D1731" s="99">
        <v>52287</v>
      </c>
      <c r="E1731" s="99">
        <v>3151434</v>
      </c>
      <c r="F1731" s="99">
        <v>29823</v>
      </c>
      <c r="G1731" s="100" t="s">
        <v>33</v>
      </c>
      <c r="H1731" s="99" t="s">
        <v>133</v>
      </c>
      <c r="I1731" s="99" t="s">
        <v>857</v>
      </c>
      <c r="J1731" s="99" t="s">
        <v>6869</v>
      </c>
      <c r="K1731" s="100" t="s">
        <v>1170</v>
      </c>
      <c r="L1731" s="99" t="s">
        <v>8761</v>
      </c>
      <c r="M1731" s="101">
        <v>46008.699305555558</v>
      </c>
      <c r="N1731" s="101">
        <v>46015.395138888889</v>
      </c>
      <c r="O1731" s="100" t="s">
        <v>35</v>
      </c>
      <c r="P1731" s="100" t="s">
        <v>35</v>
      </c>
      <c r="Q1731" s="99" t="s">
        <v>1414</v>
      </c>
      <c r="R1731" s="99" t="s">
        <v>1415</v>
      </c>
      <c r="S1731" s="99" t="s">
        <v>10819</v>
      </c>
      <c r="T1731" s="99" t="s">
        <v>1416</v>
      </c>
      <c r="U1731" s="99">
        <v>16</v>
      </c>
      <c r="V1731" s="100" t="str">
        <f>VLOOKUP(D1731,TIPOLOGIA!A:F,5,0)</f>
        <v>INTERMEDIA</v>
      </c>
      <c r="W1731" s="100" t="str">
        <f>VLOOKUP(D1731,TIPOLOGIA!A:F,6,0)</f>
        <v>TERRESTRE</v>
      </c>
      <c r="X1731" s="99" t="s">
        <v>1447</v>
      </c>
      <c r="Y1731" s="99">
        <v>1</v>
      </c>
      <c r="Z1731" s="102">
        <f>IF(T1731="SOPORTE_TELEFÓNICO",'TARIFAS 2025'!$B$14,IF(V1731="PRINCIPAL",'TARIFAS 2025'!$B$11,IF(V1731="INTERMEDIA",'TARIFAS 2025'!$C$11,IF(V1731="LEJANA",'TARIFAS 2025'!$D$11))))</f>
        <v>36351</v>
      </c>
      <c r="AA1731" s="102">
        <f t="shared" si="28"/>
        <v>36351</v>
      </c>
    </row>
    <row r="1732" spans="1:27" x14ac:dyDescent="0.3">
      <c r="A1732" s="99" t="s">
        <v>77</v>
      </c>
      <c r="B1732" s="100" t="str">
        <f>VLOOKUP(A1732,'CENTROS DE COSTOS'!A:D,2,0)</f>
        <v>0036-0003</v>
      </c>
      <c r="C1732" s="100" t="str">
        <f>VLOOKUP(A1732,'CENTROS DE COSTOS'!A:D,3,0)</f>
        <v>Wompi Suroccidente</v>
      </c>
      <c r="D1732" s="99">
        <v>19573</v>
      </c>
      <c r="E1732" s="99">
        <v>3049729</v>
      </c>
      <c r="F1732" s="99">
        <v>63982</v>
      </c>
      <c r="G1732" s="100" t="s">
        <v>33</v>
      </c>
      <c r="H1732" s="99" t="s">
        <v>498</v>
      </c>
      <c r="I1732" s="99" t="s">
        <v>523</v>
      </c>
      <c r="J1732" s="99" t="s">
        <v>6122</v>
      </c>
      <c r="K1732" s="100" t="s">
        <v>1170</v>
      </c>
      <c r="L1732" s="99" t="s">
        <v>8762</v>
      </c>
      <c r="M1732" s="101">
        <v>45985.333333333343</v>
      </c>
      <c r="N1732" s="101">
        <v>46015.399305555547</v>
      </c>
      <c r="O1732" s="100" t="s">
        <v>35</v>
      </c>
      <c r="P1732" s="100" t="s">
        <v>35</v>
      </c>
      <c r="Q1732" s="99" t="s">
        <v>1414</v>
      </c>
      <c r="R1732" s="99" t="s">
        <v>1415</v>
      </c>
      <c r="S1732" s="99" t="s">
        <v>10820</v>
      </c>
      <c r="T1732" s="99" t="s">
        <v>1416</v>
      </c>
      <c r="U1732" s="99">
        <v>64</v>
      </c>
      <c r="V1732" s="100" t="str">
        <f>VLOOKUP(D1732,TIPOLOGIA!A:F,5,0)</f>
        <v>INTERMEDIA</v>
      </c>
      <c r="W1732" s="100" t="str">
        <f>VLOOKUP(D1732,TIPOLOGIA!A:F,6,0)</f>
        <v>TERRESTRE</v>
      </c>
      <c r="X1732" s="99" t="s">
        <v>1453</v>
      </c>
      <c r="Y1732" s="99">
        <v>1</v>
      </c>
      <c r="Z1732" s="102">
        <f>IF(T1732="SOPORTE_TELEFÓNICO",'TARIFAS 2025'!$B$14,IF(V1732="PRINCIPAL",'TARIFAS 2025'!$B$11,IF(V1732="INTERMEDIA",'TARIFAS 2025'!$C$11,IF(V1732="LEJANA",'TARIFAS 2025'!$D$11))))</f>
        <v>36351</v>
      </c>
      <c r="AA1732" s="102">
        <f t="shared" si="28"/>
        <v>36351</v>
      </c>
    </row>
    <row r="1733" spans="1:27" x14ac:dyDescent="0.3">
      <c r="A1733" s="99" t="s">
        <v>86</v>
      </c>
      <c r="B1733" s="100" t="str">
        <f>VLOOKUP(A1733,'CENTROS DE COSTOS'!A:D,2,0)</f>
        <v>0036-0002</v>
      </c>
      <c r="C1733" s="100" t="str">
        <f>VLOOKUP(A1733,'CENTROS DE COSTOS'!A:D,3,0)</f>
        <v>Wompi Eje Cafetero</v>
      </c>
      <c r="D1733" s="99">
        <v>17001</v>
      </c>
      <c r="E1733" s="99">
        <v>3169361</v>
      </c>
      <c r="F1733" s="99">
        <v>26809</v>
      </c>
      <c r="G1733" s="100" t="s">
        <v>33</v>
      </c>
      <c r="H1733" s="99" t="s">
        <v>126</v>
      </c>
      <c r="I1733" s="99" t="s">
        <v>86</v>
      </c>
      <c r="J1733" s="99" t="s">
        <v>6870</v>
      </c>
      <c r="K1733" s="100" t="s">
        <v>1170</v>
      </c>
      <c r="L1733" s="99" t="s">
        <v>8763</v>
      </c>
      <c r="M1733" s="101">
        <v>46014.373611111107</v>
      </c>
      <c r="N1733" s="101">
        <v>46015.399305555547</v>
      </c>
      <c r="O1733" s="100" t="s">
        <v>35</v>
      </c>
      <c r="P1733" s="100" t="s">
        <v>35</v>
      </c>
      <c r="Q1733" s="99" t="s">
        <v>1414</v>
      </c>
      <c r="R1733" s="99" t="s">
        <v>1415</v>
      </c>
      <c r="S1733" s="99" t="s">
        <v>10821</v>
      </c>
      <c r="T1733" s="99" t="s">
        <v>1172</v>
      </c>
      <c r="U1733" s="99">
        <v>16</v>
      </c>
      <c r="V1733" s="100" t="str">
        <f>VLOOKUP(D1733,TIPOLOGIA!A:F,5,0)</f>
        <v>PRINCIPAL</v>
      </c>
      <c r="W1733" s="100" t="str">
        <f>VLOOKUP(D1733,TIPOLOGIA!A:F,6,0)</f>
        <v>TERRESTRE</v>
      </c>
      <c r="X1733" s="99" t="s">
        <v>1207</v>
      </c>
      <c r="Y1733" s="99">
        <v>1</v>
      </c>
      <c r="Z1733" s="102">
        <f>IF(T1733="SOPORTE_TELEFÓNICO",'TARIFAS 2025'!$B$14,IF(V1733="PRINCIPAL",'TARIFAS 2025'!$B$11,IF(V1733="INTERMEDIA",'TARIFAS 2025'!$C$11,IF(V1733="LEJANA",'TARIFAS 2025'!$D$11))))</f>
        <v>31419</v>
      </c>
      <c r="AA1733" s="102">
        <f t="shared" si="28"/>
        <v>31419</v>
      </c>
    </row>
    <row r="1734" spans="1:27" x14ac:dyDescent="0.3">
      <c r="A1734" s="99" t="s">
        <v>86</v>
      </c>
      <c r="B1734" s="100" t="str">
        <f>VLOOKUP(A1734,'CENTROS DE COSTOS'!A:D,2,0)</f>
        <v>0036-0002</v>
      </c>
      <c r="C1734" s="100" t="str">
        <f>VLOOKUP(A1734,'CENTROS DE COSTOS'!A:D,3,0)</f>
        <v>Wompi Eje Cafetero</v>
      </c>
      <c r="D1734" s="99">
        <v>17001</v>
      </c>
      <c r="E1734" s="99">
        <v>3169198</v>
      </c>
      <c r="F1734" s="99">
        <v>22302</v>
      </c>
      <c r="G1734" s="100" t="s">
        <v>33</v>
      </c>
      <c r="H1734" s="99" t="s">
        <v>126</v>
      </c>
      <c r="I1734" s="99" t="s">
        <v>86</v>
      </c>
      <c r="J1734" s="99" t="s">
        <v>6871</v>
      </c>
      <c r="K1734" s="100" t="s">
        <v>1170</v>
      </c>
      <c r="L1734" s="99" t="s">
        <v>8764</v>
      </c>
      <c r="M1734" s="101">
        <v>46014.388888888891</v>
      </c>
      <c r="N1734" s="101">
        <v>46015.405555555553</v>
      </c>
      <c r="O1734" s="100" t="s">
        <v>35</v>
      </c>
      <c r="P1734" s="100" t="s">
        <v>35</v>
      </c>
      <c r="Q1734" s="99" t="s">
        <v>1414</v>
      </c>
      <c r="R1734" s="99" t="s">
        <v>1415</v>
      </c>
      <c r="S1734" s="99" t="s">
        <v>10822</v>
      </c>
      <c r="T1734" s="99" t="s">
        <v>1172</v>
      </c>
      <c r="U1734" s="99">
        <v>56</v>
      </c>
      <c r="V1734" s="100" t="str">
        <f>VLOOKUP(D1734,TIPOLOGIA!A:F,5,0)</f>
        <v>PRINCIPAL</v>
      </c>
      <c r="W1734" s="100" t="str">
        <f>VLOOKUP(D1734,TIPOLOGIA!A:F,6,0)</f>
        <v>TERRESTRE</v>
      </c>
      <c r="X1734" s="99" t="s">
        <v>1207</v>
      </c>
      <c r="Y1734" s="99">
        <v>1</v>
      </c>
      <c r="Z1734" s="102">
        <f>IF(T1734="SOPORTE_TELEFÓNICO",'TARIFAS 2025'!$B$14,IF(V1734="PRINCIPAL",'TARIFAS 2025'!$B$11,IF(V1734="INTERMEDIA",'TARIFAS 2025'!$C$11,IF(V1734="LEJANA",'TARIFAS 2025'!$D$11))))</f>
        <v>31419</v>
      </c>
      <c r="AA1734" s="102">
        <f t="shared" si="28"/>
        <v>31419</v>
      </c>
    </row>
    <row r="1735" spans="1:27" x14ac:dyDescent="0.3">
      <c r="A1735" s="99" t="s">
        <v>77</v>
      </c>
      <c r="B1735" s="100" t="str">
        <f>VLOOKUP(A1735,'CENTROS DE COSTOS'!A:D,2,0)</f>
        <v>0036-0003</v>
      </c>
      <c r="C1735" s="100" t="str">
        <f>VLOOKUP(A1735,'CENTROS DE COSTOS'!A:D,3,0)</f>
        <v>Wompi Suroccidente</v>
      </c>
      <c r="D1735" s="99">
        <v>76001</v>
      </c>
      <c r="E1735" s="99">
        <v>3167769</v>
      </c>
      <c r="F1735" s="99">
        <v>76665</v>
      </c>
      <c r="G1735" s="100" t="s">
        <v>33</v>
      </c>
      <c r="H1735" s="99" t="s">
        <v>1101</v>
      </c>
      <c r="I1735" s="99" t="s">
        <v>77</v>
      </c>
      <c r="J1735" s="99" t="s">
        <v>6872</v>
      </c>
      <c r="K1735" s="100" t="s">
        <v>1170</v>
      </c>
      <c r="L1735" s="99" t="s">
        <v>8765</v>
      </c>
      <c r="M1735" s="101">
        <v>46013.695138888892</v>
      </c>
      <c r="N1735" s="101">
        <v>46015.415972222218</v>
      </c>
      <c r="O1735" s="100" t="s">
        <v>35</v>
      </c>
      <c r="P1735" s="100" t="s">
        <v>35</v>
      </c>
      <c r="Q1735" s="99" t="s">
        <v>1414</v>
      </c>
      <c r="R1735" s="99" t="s">
        <v>1415</v>
      </c>
      <c r="S1735" s="99" t="s">
        <v>10823</v>
      </c>
      <c r="T1735" s="99" t="s">
        <v>1172</v>
      </c>
      <c r="U1735" s="99">
        <v>32</v>
      </c>
      <c r="V1735" s="100" t="str">
        <f>VLOOKUP(D1735,TIPOLOGIA!A:F,5,0)</f>
        <v>PRINCIPAL</v>
      </c>
      <c r="W1735" s="100" t="str">
        <f>VLOOKUP(D1735,TIPOLOGIA!A:F,6,0)</f>
        <v>TERRESTRE</v>
      </c>
      <c r="X1735" s="99" t="s">
        <v>1431</v>
      </c>
      <c r="Y1735" s="99">
        <v>1</v>
      </c>
      <c r="Z1735" s="102">
        <f>IF(T1735="SOPORTE_TELEFÓNICO",'TARIFAS 2025'!$B$14,IF(V1735="PRINCIPAL",'TARIFAS 2025'!$B$11,IF(V1735="INTERMEDIA",'TARIFAS 2025'!$C$11,IF(V1735="LEJANA",'TARIFAS 2025'!$D$11))))</f>
        <v>31419</v>
      </c>
      <c r="AA1735" s="102">
        <f t="shared" si="28"/>
        <v>31419</v>
      </c>
    </row>
    <row r="1736" spans="1:27" x14ac:dyDescent="0.3">
      <c r="A1736" s="99" t="s">
        <v>77</v>
      </c>
      <c r="B1736" s="100" t="str">
        <f>VLOOKUP(A1736,'CENTROS DE COSTOS'!A:D,2,0)</f>
        <v>0036-0003</v>
      </c>
      <c r="C1736" s="100" t="str">
        <f>VLOOKUP(A1736,'CENTROS DE COSTOS'!A:D,3,0)</f>
        <v>Wompi Suroccidente</v>
      </c>
      <c r="D1736" s="99">
        <v>76520</v>
      </c>
      <c r="E1736" s="99">
        <v>3171964</v>
      </c>
      <c r="F1736" s="99">
        <v>50529</v>
      </c>
      <c r="G1736" s="100" t="s">
        <v>33</v>
      </c>
      <c r="H1736" s="99" t="s">
        <v>1101</v>
      </c>
      <c r="I1736" s="99" t="s">
        <v>1122</v>
      </c>
      <c r="J1736" s="99" t="s">
        <v>6873</v>
      </c>
      <c r="K1736" s="100" t="s">
        <v>1170</v>
      </c>
      <c r="L1736" s="99" t="s">
        <v>8766</v>
      </c>
      <c r="M1736" s="101">
        <v>46014.611805555563</v>
      </c>
      <c r="N1736" s="101">
        <v>46015.416666666657</v>
      </c>
      <c r="O1736" s="100" t="s">
        <v>35</v>
      </c>
      <c r="P1736" s="100" t="s">
        <v>35</v>
      </c>
      <c r="Q1736" s="99" t="s">
        <v>1414</v>
      </c>
      <c r="R1736" s="99" t="s">
        <v>1415</v>
      </c>
      <c r="S1736" s="99" t="s">
        <v>10824</v>
      </c>
      <c r="T1736" s="99" t="s">
        <v>1172</v>
      </c>
      <c r="U1736" s="99">
        <v>32</v>
      </c>
      <c r="V1736" s="100" t="str">
        <f>VLOOKUP(D1736,TIPOLOGIA!A:F,5,0)</f>
        <v>PRINCIPAL</v>
      </c>
      <c r="W1736" s="100" t="str">
        <f>VLOOKUP(D1736,TIPOLOGIA!A:F,6,0)</f>
        <v>TERRESTRE</v>
      </c>
      <c r="X1736" s="99" t="s">
        <v>1173</v>
      </c>
      <c r="Y1736" s="99">
        <v>1</v>
      </c>
      <c r="Z1736" s="102">
        <f>IF(T1736="SOPORTE_TELEFÓNICO",'TARIFAS 2025'!$B$14,IF(V1736="PRINCIPAL",'TARIFAS 2025'!$B$11,IF(V1736="INTERMEDIA",'TARIFAS 2025'!$C$11,IF(V1736="LEJANA",'TARIFAS 2025'!$D$11))))</f>
        <v>31419</v>
      </c>
      <c r="AA1736" s="102">
        <f t="shared" si="28"/>
        <v>31419</v>
      </c>
    </row>
    <row r="1737" spans="1:27" x14ac:dyDescent="0.3">
      <c r="A1737" s="99" t="s">
        <v>91</v>
      </c>
      <c r="B1737" s="100" t="str">
        <f>VLOOKUP(A1737,'CENTROS DE COSTOS'!A:D,2,0)</f>
        <v>0036-0003</v>
      </c>
      <c r="C1737" s="100" t="str">
        <f>VLOOKUP(A1737,'CENTROS DE COSTOS'!A:D,3,0)</f>
        <v>Wompi Suroccidente</v>
      </c>
      <c r="D1737" s="99">
        <v>52001</v>
      </c>
      <c r="E1737" s="99">
        <v>3167694</v>
      </c>
      <c r="F1737" s="99">
        <v>80957</v>
      </c>
      <c r="G1737" s="100" t="s">
        <v>33</v>
      </c>
      <c r="H1737" s="99" t="s">
        <v>133</v>
      </c>
      <c r="I1737" s="99" t="s">
        <v>91</v>
      </c>
      <c r="J1737" s="99" t="s">
        <v>6874</v>
      </c>
      <c r="K1737" s="100" t="s">
        <v>1170</v>
      </c>
      <c r="L1737" s="99" t="s">
        <v>8767</v>
      </c>
      <c r="M1737" s="101">
        <v>46013.691666666673</v>
      </c>
      <c r="N1737" s="101">
        <v>46015.433333333327</v>
      </c>
      <c r="O1737" s="100" t="s">
        <v>35</v>
      </c>
      <c r="P1737" s="100" t="s">
        <v>35</v>
      </c>
      <c r="Q1737" s="99" t="s">
        <v>1414</v>
      </c>
      <c r="R1737" s="99" t="s">
        <v>1415</v>
      </c>
      <c r="S1737" s="99" t="s">
        <v>10825</v>
      </c>
      <c r="T1737" s="99" t="s">
        <v>1172</v>
      </c>
      <c r="U1737" s="99">
        <v>16</v>
      </c>
      <c r="V1737" s="100" t="str">
        <f>VLOOKUP(D1737,TIPOLOGIA!A:F,5,0)</f>
        <v>PRINCIPAL</v>
      </c>
      <c r="W1737" s="100" t="str">
        <f>VLOOKUP(D1737,TIPOLOGIA!A:F,6,0)</f>
        <v>TERRESTRE</v>
      </c>
      <c r="X1737" s="99" t="s">
        <v>1195</v>
      </c>
      <c r="Y1737" s="99">
        <v>1</v>
      </c>
      <c r="Z1737" s="102">
        <f>IF(T1737="SOPORTE_TELEFÓNICO",'TARIFAS 2025'!$B$14,IF(V1737="PRINCIPAL",'TARIFAS 2025'!$B$11,IF(V1737="INTERMEDIA",'TARIFAS 2025'!$C$11,IF(V1737="LEJANA",'TARIFAS 2025'!$D$11))))</f>
        <v>31419</v>
      </c>
      <c r="AA1737" s="102">
        <f t="shared" si="28"/>
        <v>31419</v>
      </c>
    </row>
    <row r="1738" spans="1:27" x14ac:dyDescent="0.3">
      <c r="A1738" s="99" t="s">
        <v>71</v>
      </c>
      <c r="B1738" s="100" t="str">
        <f>VLOOKUP(A1738,'CENTROS DE COSTOS'!A:D,2,0)</f>
        <v>0036-0004</v>
      </c>
      <c r="C1738" s="100" t="str">
        <f>VLOOKUP(A1738,'CENTROS DE COSTOS'!A:D,3,0)</f>
        <v>Wompi Centro</v>
      </c>
      <c r="D1738" s="99">
        <v>25758</v>
      </c>
      <c r="E1738" s="99">
        <v>3164509</v>
      </c>
      <c r="F1738" s="99">
        <v>80064</v>
      </c>
      <c r="G1738" s="100" t="s">
        <v>33</v>
      </c>
      <c r="H1738" s="99" t="s">
        <v>618</v>
      </c>
      <c r="I1738" s="99" t="s">
        <v>699</v>
      </c>
      <c r="J1738" s="99" t="s">
        <v>1769</v>
      </c>
      <c r="K1738" s="100" t="s">
        <v>1170</v>
      </c>
      <c r="L1738" s="99" t="s">
        <v>8768</v>
      </c>
      <c r="M1738" s="101">
        <v>46013.415277777778</v>
      </c>
      <c r="N1738" s="101">
        <v>46015.434027777781</v>
      </c>
      <c r="O1738" s="100" t="s">
        <v>35</v>
      </c>
      <c r="P1738" s="100" t="s">
        <v>35</v>
      </c>
      <c r="Q1738" s="99" t="s">
        <v>1414</v>
      </c>
      <c r="R1738" s="99" t="s">
        <v>1415</v>
      </c>
      <c r="S1738" s="99" t="s">
        <v>10826</v>
      </c>
      <c r="T1738" s="99" t="s">
        <v>1416</v>
      </c>
      <c r="U1738" s="99">
        <v>64</v>
      </c>
      <c r="V1738" s="100" t="str">
        <f>VLOOKUP(D1738,TIPOLOGIA!A:F,5,0)</f>
        <v>INTERMEDIA</v>
      </c>
      <c r="W1738" s="100" t="str">
        <f>VLOOKUP(D1738,TIPOLOGIA!A:F,6,0)</f>
        <v>TERRESTRE</v>
      </c>
      <c r="X1738" s="99" t="s">
        <v>2257</v>
      </c>
      <c r="Y1738" s="99">
        <v>1</v>
      </c>
      <c r="Z1738" s="102">
        <f>IF(T1738="SOPORTE_TELEFÓNICO",'TARIFAS 2025'!$B$14,IF(V1738="PRINCIPAL",'TARIFAS 2025'!$B$11,IF(V1738="INTERMEDIA",'TARIFAS 2025'!$C$11,IF(V1738="LEJANA",'TARIFAS 2025'!$D$11))))</f>
        <v>36351</v>
      </c>
      <c r="AA1738" s="102">
        <f t="shared" si="28"/>
        <v>36351</v>
      </c>
    </row>
    <row r="1739" spans="1:27" x14ac:dyDescent="0.3">
      <c r="A1739" s="99" t="s">
        <v>74</v>
      </c>
      <c r="B1739" s="100" t="str">
        <f>VLOOKUP(A1739,'CENTROS DE COSTOS'!A:D,2,0)</f>
        <v>0036-0007</v>
      </c>
      <c r="C1739" s="100" t="str">
        <f>VLOOKUP(A1739,'CENTROS DE COSTOS'!A:D,3,0)</f>
        <v>Wompi Santander</v>
      </c>
      <c r="D1739" s="99">
        <v>68235</v>
      </c>
      <c r="E1739" s="99">
        <v>3162152</v>
      </c>
      <c r="F1739" s="99">
        <v>30392</v>
      </c>
      <c r="G1739" s="100" t="s">
        <v>33</v>
      </c>
      <c r="H1739" s="99" t="s">
        <v>963</v>
      </c>
      <c r="I1739" s="99" t="s">
        <v>981</v>
      </c>
      <c r="J1739" s="99" t="s">
        <v>2236</v>
      </c>
      <c r="K1739" s="100" t="s">
        <v>1170</v>
      </c>
      <c r="L1739" s="99" t="s">
        <v>8769</v>
      </c>
      <c r="M1739" s="101">
        <v>46013.333333333343</v>
      </c>
      <c r="N1739" s="101">
        <v>46015.43472222222</v>
      </c>
      <c r="O1739" s="100" t="s">
        <v>35</v>
      </c>
      <c r="P1739" s="100" t="s">
        <v>35</v>
      </c>
      <c r="Q1739" s="99" t="s">
        <v>1414</v>
      </c>
      <c r="R1739" s="99" t="s">
        <v>1415</v>
      </c>
      <c r="S1739" s="99" t="s">
        <v>10827</v>
      </c>
      <c r="T1739" s="99" t="s">
        <v>1416</v>
      </c>
      <c r="U1739" s="99">
        <v>24</v>
      </c>
      <c r="V1739" s="100" t="str">
        <f>VLOOKUP(D1739,TIPOLOGIA!A:F,5,0)</f>
        <v>LEJANA</v>
      </c>
      <c r="W1739" s="100" t="str">
        <f>VLOOKUP(D1739,TIPOLOGIA!A:F,6,0)</f>
        <v>TERRESTRE</v>
      </c>
      <c r="X1739" s="99" t="s">
        <v>2255</v>
      </c>
      <c r="Y1739" s="99">
        <v>1</v>
      </c>
      <c r="Z1739" s="102">
        <f>IF(T1739="SOPORTE_TELEFÓNICO",'TARIFAS 2025'!$B$14,IF(V1739="PRINCIPAL",'TARIFAS 2025'!$B$11,IF(V1739="INTERMEDIA",'TARIFAS 2025'!$C$11,IF(V1739="LEJANA",'TARIFAS 2025'!$D$11))))</f>
        <v>40250</v>
      </c>
      <c r="AA1739" s="102">
        <f t="shared" si="28"/>
        <v>40250</v>
      </c>
    </row>
    <row r="1740" spans="1:27" x14ac:dyDescent="0.3">
      <c r="A1740" s="99" t="s">
        <v>71</v>
      </c>
      <c r="B1740" s="100" t="str">
        <f>VLOOKUP(A1740,'CENTROS DE COSTOS'!A:D,2,0)</f>
        <v>0036-0004</v>
      </c>
      <c r="C1740" s="100" t="str">
        <f>VLOOKUP(A1740,'CENTROS DE COSTOS'!A:D,3,0)</f>
        <v>Wompi Centro</v>
      </c>
      <c r="D1740" s="99">
        <v>11001</v>
      </c>
      <c r="E1740" s="99">
        <v>3161315</v>
      </c>
      <c r="F1740" s="99">
        <v>15841</v>
      </c>
      <c r="G1740" s="100" t="s">
        <v>33</v>
      </c>
      <c r="H1740" s="99" t="s">
        <v>618</v>
      </c>
      <c r="I1740" s="99" t="s">
        <v>71</v>
      </c>
      <c r="J1740" s="99" t="s">
        <v>6875</v>
      </c>
      <c r="K1740" s="100" t="s">
        <v>1170</v>
      </c>
      <c r="L1740" s="99" t="s">
        <v>8770</v>
      </c>
      <c r="M1740" s="101">
        <v>46013.333333333343</v>
      </c>
      <c r="N1740" s="101">
        <v>46015.435416666667</v>
      </c>
      <c r="O1740" s="100" t="s">
        <v>35</v>
      </c>
      <c r="P1740" s="100" t="s">
        <v>35</v>
      </c>
      <c r="Q1740" s="99" t="s">
        <v>1414</v>
      </c>
      <c r="R1740" s="99" t="s">
        <v>1415</v>
      </c>
      <c r="S1740" s="99" t="s">
        <v>10828</v>
      </c>
      <c r="T1740" s="99" t="s">
        <v>1172</v>
      </c>
      <c r="U1740" s="99">
        <v>24</v>
      </c>
      <c r="V1740" s="100" t="str">
        <f>VLOOKUP(D1740,TIPOLOGIA!A:F,5,0)</f>
        <v>PRINCIPAL</v>
      </c>
      <c r="W1740" s="100" t="str">
        <f>VLOOKUP(D1740,TIPOLOGIA!A:F,6,0)</f>
        <v>TERRESTRE</v>
      </c>
      <c r="X1740" s="99" t="s">
        <v>1225</v>
      </c>
      <c r="Y1740" s="99">
        <v>1</v>
      </c>
      <c r="Z1740" s="102">
        <f>IF(T1740="SOPORTE_TELEFÓNICO",'TARIFAS 2025'!$B$14,IF(V1740="PRINCIPAL",'TARIFAS 2025'!$B$11,IF(V1740="INTERMEDIA",'TARIFAS 2025'!$C$11,IF(V1740="LEJANA",'TARIFAS 2025'!$D$11))))</f>
        <v>31419</v>
      </c>
      <c r="AA1740" s="102">
        <f t="shared" si="28"/>
        <v>31419</v>
      </c>
    </row>
    <row r="1741" spans="1:27" x14ac:dyDescent="0.3">
      <c r="A1741" s="99" t="s">
        <v>99</v>
      </c>
      <c r="B1741" s="100" t="str">
        <f>VLOOKUP(A1741,'CENTROS DE COSTOS'!A:D,2,0)</f>
        <v>0036-0006</v>
      </c>
      <c r="C1741" s="100" t="str">
        <f>VLOOKUP(A1741,'CENTROS DE COSTOS'!A:D,3,0)</f>
        <v>Wompi Oriente</v>
      </c>
      <c r="D1741" s="99">
        <v>85139</v>
      </c>
      <c r="E1741" s="99">
        <v>3162090</v>
      </c>
      <c r="F1741" s="99">
        <v>74494</v>
      </c>
      <c r="G1741" s="100" t="s">
        <v>33</v>
      </c>
      <c r="H1741" s="99" t="s">
        <v>481</v>
      </c>
      <c r="I1741" s="99" t="s">
        <v>486</v>
      </c>
      <c r="J1741" s="99" t="s">
        <v>2230</v>
      </c>
      <c r="K1741" s="100" t="s">
        <v>1170</v>
      </c>
      <c r="L1741" s="99" t="s">
        <v>8771</v>
      </c>
      <c r="M1741" s="101">
        <v>46013.333333333343</v>
      </c>
      <c r="N1741" s="101">
        <v>46015.436111111107</v>
      </c>
      <c r="O1741" s="100" t="s">
        <v>35</v>
      </c>
      <c r="P1741" s="100" t="s">
        <v>35</v>
      </c>
      <c r="Q1741" s="99" t="s">
        <v>1414</v>
      </c>
      <c r="R1741" s="99" t="s">
        <v>1415</v>
      </c>
      <c r="S1741" s="99" t="s">
        <v>10829</v>
      </c>
      <c r="T1741" s="99" t="s">
        <v>1416</v>
      </c>
      <c r="U1741" s="99">
        <v>16</v>
      </c>
      <c r="V1741" s="100" t="str">
        <f>VLOOKUP(D1741,TIPOLOGIA!A:F,5,0)</f>
        <v>INTERMEDIA</v>
      </c>
      <c r="W1741" s="100" t="str">
        <f>VLOOKUP(D1741,TIPOLOGIA!A:F,6,0)</f>
        <v>TERRESTRE</v>
      </c>
      <c r="X1741" s="99" t="s">
        <v>1453</v>
      </c>
      <c r="Y1741" s="99">
        <v>1</v>
      </c>
      <c r="Z1741" s="102">
        <f>IF(T1741="SOPORTE_TELEFÓNICO",'TARIFAS 2025'!$B$14,IF(V1741="PRINCIPAL",'TARIFAS 2025'!$B$11,IF(V1741="INTERMEDIA",'TARIFAS 2025'!$C$11,IF(V1741="LEJANA",'TARIFAS 2025'!$D$11))))</f>
        <v>36351</v>
      </c>
      <c r="AA1741" s="102">
        <f t="shared" si="28"/>
        <v>36351</v>
      </c>
    </row>
    <row r="1742" spans="1:27" x14ac:dyDescent="0.3">
      <c r="A1742" s="99" t="s">
        <v>96</v>
      </c>
      <c r="B1742" s="100" t="str">
        <f>VLOOKUP(A1742,'CENTROS DE COSTOS'!A:D,2,0)</f>
        <v>0036-0007</v>
      </c>
      <c r="C1742" s="100" t="str">
        <f>VLOOKUP(A1742,'CENTROS DE COSTOS'!A:D,3,0)</f>
        <v>Wompi Santander</v>
      </c>
      <c r="D1742" s="99">
        <v>25873</v>
      </c>
      <c r="E1742" s="99">
        <v>3161493</v>
      </c>
      <c r="F1742" s="99">
        <v>23698</v>
      </c>
      <c r="G1742" s="100" t="s">
        <v>33</v>
      </c>
      <c r="H1742" s="99" t="s">
        <v>618</v>
      </c>
      <c r="I1742" s="99" t="s">
        <v>722</v>
      </c>
      <c r="J1742" s="99" t="s">
        <v>2103</v>
      </c>
      <c r="K1742" s="100" t="s">
        <v>1170</v>
      </c>
      <c r="L1742" s="99" t="s">
        <v>8772</v>
      </c>
      <c r="M1742" s="101">
        <v>46013.333333333343</v>
      </c>
      <c r="N1742" s="101">
        <v>46015.436805555553</v>
      </c>
      <c r="O1742" s="100" t="s">
        <v>35</v>
      </c>
      <c r="P1742" s="100" t="s">
        <v>35</v>
      </c>
      <c r="Q1742" s="99" t="s">
        <v>1414</v>
      </c>
      <c r="R1742" s="99" t="s">
        <v>1415</v>
      </c>
      <c r="S1742" s="99" t="s">
        <v>10830</v>
      </c>
      <c r="T1742" s="99" t="s">
        <v>1416</v>
      </c>
      <c r="U1742" s="99">
        <v>8</v>
      </c>
      <c r="V1742" s="100" t="str">
        <f>VLOOKUP(D1742,TIPOLOGIA!A:F,5,0)</f>
        <v>INTERMEDIA</v>
      </c>
      <c r="W1742" s="100" t="str">
        <f>VLOOKUP(D1742,TIPOLOGIA!A:F,6,0)</f>
        <v>TERRESTRE</v>
      </c>
      <c r="X1742" s="99" t="s">
        <v>2257</v>
      </c>
      <c r="Y1742" s="99">
        <v>1</v>
      </c>
      <c r="Z1742" s="102">
        <f>IF(T1742="SOPORTE_TELEFÓNICO",'TARIFAS 2025'!$B$14,IF(V1742="PRINCIPAL",'TARIFAS 2025'!$B$11,IF(V1742="INTERMEDIA",'TARIFAS 2025'!$C$11,IF(V1742="LEJANA",'TARIFAS 2025'!$D$11))))</f>
        <v>36351</v>
      </c>
      <c r="AA1742" s="102">
        <f t="shared" si="28"/>
        <v>36351</v>
      </c>
    </row>
    <row r="1743" spans="1:27" x14ac:dyDescent="0.3">
      <c r="A1743" s="99" t="s">
        <v>81</v>
      </c>
      <c r="B1743" s="100" t="str">
        <f>VLOOKUP(A1743,'CENTROS DE COSTOS'!A:D,2,0)</f>
        <v>0036-0007</v>
      </c>
      <c r="C1743" s="100" t="str">
        <f>VLOOKUP(A1743,'CENTROS DE COSTOS'!A:D,3,0)</f>
        <v>Wompi Santander</v>
      </c>
      <c r="D1743" s="99">
        <v>54498</v>
      </c>
      <c r="E1743" s="99">
        <v>3153108</v>
      </c>
      <c r="F1743" s="99">
        <v>79816</v>
      </c>
      <c r="G1743" s="100" t="s">
        <v>33</v>
      </c>
      <c r="H1743" s="99" t="s">
        <v>891</v>
      </c>
      <c r="I1743" s="99" t="s">
        <v>916</v>
      </c>
      <c r="J1743" s="99" t="s">
        <v>1800</v>
      </c>
      <c r="K1743" s="100" t="s">
        <v>1170</v>
      </c>
      <c r="L1743" s="99" t="s">
        <v>8773</v>
      </c>
      <c r="M1743" s="101">
        <v>46009.384722222218</v>
      </c>
      <c r="N1743" s="101">
        <v>46015.4375</v>
      </c>
      <c r="O1743" s="100" t="s">
        <v>35</v>
      </c>
      <c r="P1743" s="100" t="s">
        <v>35</v>
      </c>
      <c r="Q1743" s="99" t="s">
        <v>1414</v>
      </c>
      <c r="R1743" s="99" t="s">
        <v>1415</v>
      </c>
      <c r="S1743" s="99" t="s">
        <v>10831</v>
      </c>
      <c r="T1743" s="99" t="s">
        <v>1416</v>
      </c>
      <c r="U1743" s="99">
        <v>16</v>
      </c>
      <c r="V1743" s="100" t="str">
        <f>VLOOKUP(D1743,TIPOLOGIA!A:F,5,0)</f>
        <v>LEJANA</v>
      </c>
      <c r="W1743" s="100" t="str">
        <f>VLOOKUP(D1743,TIPOLOGIA!A:F,6,0)</f>
        <v>TERRESTRE</v>
      </c>
      <c r="X1743" s="99" t="s">
        <v>2255</v>
      </c>
      <c r="Y1743" s="99">
        <v>1</v>
      </c>
      <c r="Z1743" s="102">
        <f>IF(T1743="SOPORTE_TELEFÓNICO",'TARIFAS 2025'!$B$14,IF(V1743="PRINCIPAL",'TARIFAS 2025'!$B$11,IF(V1743="INTERMEDIA",'TARIFAS 2025'!$C$11,IF(V1743="LEJANA",'TARIFAS 2025'!$D$11))))</f>
        <v>40250</v>
      </c>
      <c r="AA1743" s="102">
        <f t="shared" si="28"/>
        <v>40250</v>
      </c>
    </row>
    <row r="1744" spans="1:27" x14ac:dyDescent="0.3">
      <c r="A1744" s="99" t="s">
        <v>81</v>
      </c>
      <c r="B1744" s="100" t="str">
        <f>VLOOKUP(A1744,'CENTROS DE COSTOS'!A:D,2,0)</f>
        <v>0036-0007</v>
      </c>
      <c r="C1744" s="100" t="str">
        <f>VLOOKUP(A1744,'CENTROS DE COSTOS'!A:D,3,0)</f>
        <v>Wompi Santander</v>
      </c>
      <c r="D1744" s="99">
        <v>54001</v>
      </c>
      <c r="E1744" s="99">
        <v>3173087</v>
      </c>
      <c r="F1744" s="99">
        <v>78348</v>
      </c>
      <c r="G1744" s="100" t="s">
        <v>33</v>
      </c>
      <c r="H1744" s="99" t="s">
        <v>891</v>
      </c>
      <c r="I1744" s="99" t="s">
        <v>81</v>
      </c>
      <c r="J1744" s="99" t="s">
        <v>6876</v>
      </c>
      <c r="K1744" s="100" t="s">
        <v>1170</v>
      </c>
      <c r="L1744" s="99" t="s">
        <v>8774</v>
      </c>
      <c r="M1744" s="101">
        <v>46015.333333333343</v>
      </c>
      <c r="N1744" s="101">
        <v>46015.438194444447</v>
      </c>
      <c r="O1744" s="100" t="s">
        <v>35</v>
      </c>
      <c r="P1744" s="100" t="s">
        <v>35</v>
      </c>
      <c r="Q1744" s="99" t="s">
        <v>1414</v>
      </c>
      <c r="R1744" s="99" t="s">
        <v>1415</v>
      </c>
      <c r="S1744" s="99" t="s">
        <v>10832</v>
      </c>
      <c r="T1744" s="99" t="s">
        <v>1172</v>
      </c>
      <c r="U1744" s="99">
        <v>24</v>
      </c>
      <c r="V1744" s="100" t="str">
        <f>VLOOKUP(D1744,TIPOLOGIA!A:F,5,0)</f>
        <v>PRINCIPAL</v>
      </c>
      <c r="W1744" s="100" t="str">
        <f>VLOOKUP(D1744,TIPOLOGIA!A:F,6,0)</f>
        <v>TERRESTRE</v>
      </c>
      <c r="X1744" s="99" t="s">
        <v>1199</v>
      </c>
      <c r="Y1744" s="99">
        <v>1</v>
      </c>
      <c r="Z1744" s="102">
        <f>IF(T1744="SOPORTE_TELEFÓNICO",'TARIFAS 2025'!$B$14,IF(V1744="PRINCIPAL",'TARIFAS 2025'!$B$11,IF(V1744="INTERMEDIA",'TARIFAS 2025'!$C$11,IF(V1744="LEJANA",'TARIFAS 2025'!$D$11))))</f>
        <v>31419</v>
      </c>
      <c r="AA1744" s="102">
        <f t="shared" si="28"/>
        <v>31419</v>
      </c>
    </row>
    <row r="1745" spans="1:27" x14ac:dyDescent="0.3">
      <c r="A1745" s="99" t="s">
        <v>92</v>
      </c>
      <c r="B1745" s="100" t="str">
        <f>VLOOKUP(A1745,'CENTROS DE COSTOS'!A:D,2,0)</f>
        <v>0036-0002</v>
      </c>
      <c r="C1745" s="100" t="str">
        <f>VLOOKUP(A1745,'CENTROS DE COSTOS'!A:D,3,0)</f>
        <v>Wompi Eje Cafetero</v>
      </c>
      <c r="D1745" s="99">
        <v>66170</v>
      </c>
      <c r="E1745" s="99">
        <v>3169195</v>
      </c>
      <c r="F1745" s="99">
        <v>77927</v>
      </c>
      <c r="G1745" s="100" t="s">
        <v>33</v>
      </c>
      <c r="H1745" s="99" t="s">
        <v>458</v>
      </c>
      <c r="I1745" s="99" t="s">
        <v>951</v>
      </c>
      <c r="J1745" s="99" t="s">
        <v>2066</v>
      </c>
      <c r="K1745" s="100" t="s">
        <v>1170</v>
      </c>
      <c r="L1745" s="99" t="s">
        <v>8775</v>
      </c>
      <c r="M1745" s="101">
        <v>46014.387499999997</v>
      </c>
      <c r="N1745" s="101">
        <v>46015.442361111112</v>
      </c>
      <c r="O1745" s="100" t="s">
        <v>35</v>
      </c>
      <c r="P1745" s="100" t="s">
        <v>35</v>
      </c>
      <c r="Q1745" s="99" t="s">
        <v>1414</v>
      </c>
      <c r="R1745" s="99" t="s">
        <v>1415</v>
      </c>
      <c r="S1745" s="99" t="s">
        <v>10833</v>
      </c>
      <c r="T1745" s="99" t="s">
        <v>1172</v>
      </c>
      <c r="U1745" s="99">
        <v>16</v>
      </c>
      <c r="V1745" s="100" t="str">
        <f>VLOOKUP(D1745,TIPOLOGIA!A:F,5,0)</f>
        <v>PRINCIPAL</v>
      </c>
      <c r="W1745" s="100" t="str">
        <f>VLOOKUP(D1745,TIPOLOGIA!A:F,6,0)</f>
        <v>TERRESTRE</v>
      </c>
      <c r="X1745" s="99" t="s">
        <v>1495</v>
      </c>
      <c r="Y1745" s="99">
        <v>1</v>
      </c>
      <c r="Z1745" s="102">
        <f>IF(T1745="SOPORTE_TELEFÓNICO",'TARIFAS 2025'!$B$14,IF(V1745="PRINCIPAL",'TARIFAS 2025'!$B$11,IF(V1745="INTERMEDIA",'TARIFAS 2025'!$C$11,IF(V1745="LEJANA",'TARIFAS 2025'!$D$11))))</f>
        <v>31419</v>
      </c>
      <c r="AA1745" s="102">
        <f t="shared" si="28"/>
        <v>31419</v>
      </c>
    </row>
    <row r="1746" spans="1:27" x14ac:dyDescent="0.3">
      <c r="A1746" s="99" t="s">
        <v>97</v>
      </c>
      <c r="B1746" s="100" t="str">
        <f>VLOOKUP(A1746,'CENTROS DE COSTOS'!A:D,2,0)</f>
        <v>0036-0001</v>
      </c>
      <c r="C1746" s="100" t="str">
        <f>VLOOKUP(A1746,'CENTROS DE COSTOS'!A:D,3,0)</f>
        <v>Wompi Costa</v>
      </c>
      <c r="D1746" s="99">
        <v>20001</v>
      </c>
      <c r="E1746" s="99">
        <v>3172126</v>
      </c>
      <c r="F1746" s="99">
        <v>76049</v>
      </c>
      <c r="G1746" s="100" t="s">
        <v>33</v>
      </c>
      <c r="H1746" s="99" t="s">
        <v>536</v>
      </c>
      <c r="I1746" s="99" t="s">
        <v>97</v>
      </c>
      <c r="J1746" s="99" t="s">
        <v>6877</v>
      </c>
      <c r="K1746" s="100" t="s">
        <v>1170</v>
      </c>
      <c r="L1746" s="99" t="s">
        <v>8776</v>
      </c>
      <c r="M1746" s="101">
        <v>46014.619444444441</v>
      </c>
      <c r="N1746" s="101">
        <v>46015.443749999999</v>
      </c>
      <c r="O1746" s="100" t="s">
        <v>35</v>
      </c>
      <c r="P1746" s="100" t="s">
        <v>35</v>
      </c>
      <c r="Q1746" s="99" t="s">
        <v>1414</v>
      </c>
      <c r="R1746" s="99" t="s">
        <v>1415</v>
      </c>
      <c r="S1746" s="99" t="s">
        <v>10834</v>
      </c>
      <c r="T1746" s="99" t="s">
        <v>1172</v>
      </c>
      <c r="U1746" s="99">
        <v>32</v>
      </c>
      <c r="V1746" s="100" t="str">
        <f>VLOOKUP(D1746,TIPOLOGIA!A:F,5,0)</f>
        <v>PRINCIPAL</v>
      </c>
      <c r="W1746" s="100" t="str">
        <f>VLOOKUP(D1746,TIPOLOGIA!A:F,6,0)</f>
        <v>TERRESTRE</v>
      </c>
      <c r="X1746" s="99" t="s">
        <v>1185</v>
      </c>
      <c r="Y1746" s="99">
        <v>1</v>
      </c>
      <c r="Z1746" s="102">
        <f>IF(T1746="SOPORTE_TELEFÓNICO",'TARIFAS 2025'!$B$14,IF(V1746="PRINCIPAL",'TARIFAS 2025'!$B$11,IF(V1746="INTERMEDIA",'TARIFAS 2025'!$C$11,IF(V1746="LEJANA",'TARIFAS 2025'!$D$11))))</f>
        <v>31419</v>
      </c>
      <c r="AA1746" s="102">
        <f t="shared" si="28"/>
        <v>31419</v>
      </c>
    </row>
    <row r="1747" spans="1:27" x14ac:dyDescent="0.3">
      <c r="A1747" s="99" t="s">
        <v>81</v>
      </c>
      <c r="B1747" s="100" t="str">
        <f>VLOOKUP(A1747,'CENTROS DE COSTOS'!A:D,2,0)</f>
        <v>0036-0007</v>
      </c>
      <c r="C1747" s="100" t="str">
        <f>VLOOKUP(A1747,'CENTROS DE COSTOS'!A:D,3,0)</f>
        <v>Wompi Santander</v>
      </c>
      <c r="D1747" s="99">
        <v>54261</v>
      </c>
      <c r="E1747" s="99">
        <v>3152195</v>
      </c>
      <c r="F1747" s="99">
        <v>70657</v>
      </c>
      <c r="G1747" s="100" t="s">
        <v>33</v>
      </c>
      <c r="H1747" s="99" t="s">
        <v>891</v>
      </c>
      <c r="I1747" s="99" t="s">
        <v>906</v>
      </c>
      <c r="J1747" s="99" t="s">
        <v>6878</v>
      </c>
      <c r="K1747" s="100" t="s">
        <v>1170</v>
      </c>
      <c r="L1747" s="99" t="s">
        <v>8777</v>
      </c>
      <c r="M1747" s="101">
        <v>46009.356944444437</v>
      </c>
      <c r="N1747" s="101">
        <v>46015.443749999999</v>
      </c>
      <c r="O1747" s="100" t="s">
        <v>35</v>
      </c>
      <c r="P1747" s="100" t="s">
        <v>35</v>
      </c>
      <c r="Q1747" s="99" t="s">
        <v>1414</v>
      </c>
      <c r="R1747" s="99" t="s">
        <v>1415</v>
      </c>
      <c r="S1747" s="99" t="s">
        <v>10835</v>
      </c>
      <c r="T1747" s="99" t="s">
        <v>1416</v>
      </c>
      <c r="U1747" s="99">
        <v>16</v>
      </c>
      <c r="V1747" s="100" t="str">
        <f>VLOOKUP(D1747,TIPOLOGIA!A:F,5,0)</f>
        <v>INTERMEDIA</v>
      </c>
      <c r="W1747" s="100" t="str">
        <f>VLOOKUP(D1747,TIPOLOGIA!A:F,6,0)</f>
        <v>TERRESTRE</v>
      </c>
      <c r="X1747" s="99" t="s">
        <v>2255</v>
      </c>
      <c r="Y1747" s="99">
        <v>1</v>
      </c>
      <c r="Z1747" s="102">
        <f>IF(T1747="SOPORTE_TELEFÓNICO",'TARIFAS 2025'!$B$14,IF(V1747="PRINCIPAL",'TARIFAS 2025'!$B$11,IF(V1747="INTERMEDIA",'TARIFAS 2025'!$C$11,IF(V1747="LEJANA",'TARIFAS 2025'!$D$11))))</f>
        <v>36351</v>
      </c>
      <c r="AA1747" s="102">
        <f t="shared" si="28"/>
        <v>36351</v>
      </c>
    </row>
    <row r="1748" spans="1:27" x14ac:dyDescent="0.3">
      <c r="A1748" s="99" t="s">
        <v>71</v>
      </c>
      <c r="B1748" s="100" t="str">
        <f>VLOOKUP(A1748,'CENTROS DE COSTOS'!A:D,2,0)</f>
        <v>0036-0004</v>
      </c>
      <c r="C1748" s="100" t="str">
        <f>VLOOKUP(A1748,'CENTROS DE COSTOS'!A:D,3,0)</f>
        <v>Wompi Centro</v>
      </c>
      <c r="D1748" s="99">
        <v>11001</v>
      </c>
      <c r="E1748" s="99">
        <v>3160960</v>
      </c>
      <c r="F1748" s="99">
        <v>26955</v>
      </c>
      <c r="G1748" s="100" t="s">
        <v>33</v>
      </c>
      <c r="H1748" s="99" t="s">
        <v>618</v>
      </c>
      <c r="I1748" s="99" t="s">
        <v>71</v>
      </c>
      <c r="J1748" s="99" t="s">
        <v>6879</v>
      </c>
      <c r="K1748" s="100" t="s">
        <v>1170</v>
      </c>
      <c r="L1748" s="99" t="s">
        <v>8778</v>
      </c>
      <c r="M1748" s="101">
        <v>46010.686805555553</v>
      </c>
      <c r="N1748" s="101">
        <v>46015.445138888892</v>
      </c>
      <c r="O1748" s="100" t="s">
        <v>35</v>
      </c>
      <c r="P1748" s="100" t="s">
        <v>35</v>
      </c>
      <c r="Q1748" s="99" t="s">
        <v>1414</v>
      </c>
      <c r="R1748" s="99" t="s">
        <v>1415</v>
      </c>
      <c r="S1748" s="99" t="s">
        <v>10836</v>
      </c>
      <c r="T1748" s="99" t="s">
        <v>1172</v>
      </c>
      <c r="U1748" s="99">
        <v>64</v>
      </c>
      <c r="V1748" s="100" t="str">
        <f>VLOOKUP(D1748,TIPOLOGIA!A:F,5,0)</f>
        <v>PRINCIPAL</v>
      </c>
      <c r="W1748" s="100" t="str">
        <f>VLOOKUP(D1748,TIPOLOGIA!A:F,6,0)</f>
        <v>TERRESTRE</v>
      </c>
      <c r="X1748" s="99" t="s">
        <v>1202</v>
      </c>
      <c r="Y1748" s="99">
        <v>1</v>
      </c>
      <c r="Z1748" s="102">
        <f>IF(T1748="SOPORTE_TELEFÓNICO",'TARIFAS 2025'!$B$14,IF(V1748="PRINCIPAL",'TARIFAS 2025'!$B$11,IF(V1748="INTERMEDIA",'TARIFAS 2025'!$C$11,IF(V1748="LEJANA",'TARIFAS 2025'!$D$11))))</f>
        <v>31419</v>
      </c>
      <c r="AA1748" s="102">
        <f t="shared" si="28"/>
        <v>31419</v>
      </c>
    </row>
    <row r="1749" spans="1:27" x14ac:dyDescent="0.3">
      <c r="A1749" s="99" t="s">
        <v>77</v>
      </c>
      <c r="B1749" s="100" t="str">
        <f>VLOOKUP(A1749,'CENTROS DE COSTOS'!A:D,2,0)</f>
        <v>0036-0003</v>
      </c>
      <c r="C1749" s="100" t="str">
        <f>VLOOKUP(A1749,'CENTROS DE COSTOS'!A:D,3,0)</f>
        <v>Wompi Suroccidente</v>
      </c>
      <c r="D1749" s="99">
        <v>76001</v>
      </c>
      <c r="E1749" s="99">
        <v>3171456</v>
      </c>
      <c r="F1749" s="99">
        <v>66593</v>
      </c>
      <c r="G1749" s="100" t="s">
        <v>33</v>
      </c>
      <c r="H1749" s="99" t="s">
        <v>1101</v>
      </c>
      <c r="I1749" s="99" t="s">
        <v>77</v>
      </c>
      <c r="J1749" s="99" t="s">
        <v>6880</v>
      </c>
      <c r="K1749" s="100" t="s">
        <v>1170</v>
      </c>
      <c r="L1749" s="99" t="s">
        <v>8779</v>
      </c>
      <c r="M1749" s="101">
        <v>46014.540277777778</v>
      </c>
      <c r="N1749" s="101">
        <v>46015.447916666657</v>
      </c>
      <c r="O1749" s="100" t="s">
        <v>35</v>
      </c>
      <c r="P1749" s="100" t="s">
        <v>35</v>
      </c>
      <c r="Q1749" s="99" t="s">
        <v>1414</v>
      </c>
      <c r="R1749" s="99" t="s">
        <v>1415</v>
      </c>
      <c r="S1749" s="99" t="s">
        <v>10837</v>
      </c>
      <c r="T1749" s="99" t="s">
        <v>1172</v>
      </c>
      <c r="U1749" s="99">
        <v>24</v>
      </c>
      <c r="V1749" s="100" t="str">
        <f>VLOOKUP(D1749,TIPOLOGIA!A:F,5,0)</f>
        <v>PRINCIPAL</v>
      </c>
      <c r="W1749" s="100" t="str">
        <f>VLOOKUP(D1749,TIPOLOGIA!A:F,6,0)</f>
        <v>TERRESTRE</v>
      </c>
      <c r="X1749" s="99" t="s">
        <v>1431</v>
      </c>
      <c r="Y1749" s="99">
        <v>1</v>
      </c>
      <c r="Z1749" s="102">
        <f>IF(T1749="SOPORTE_TELEFÓNICO",'TARIFAS 2025'!$B$14,IF(V1749="PRINCIPAL",'TARIFAS 2025'!$B$11,IF(V1749="INTERMEDIA",'TARIFAS 2025'!$C$11,IF(V1749="LEJANA",'TARIFAS 2025'!$D$11))))</f>
        <v>31419</v>
      </c>
      <c r="AA1749" s="102">
        <f t="shared" si="28"/>
        <v>31419</v>
      </c>
    </row>
    <row r="1750" spans="1:27" x14ac:dyDescent="0.3">
      <c r="A1750" s="99" t="s">
        <v>81</v>
      </c>
      <c r="B1750" s="100" t="str">
        <f>VLOOKUP(A1750,'CENTROS DE COSTOS'!A:D,2,0)</f>
        <v>0036-0007</v>
      </c>
      <c r="C1750" s="100" t="str">
        <f>VLOOKUP(A1750,'CENTROS DE COSTOS'!A:D,3,0)</f>
        <v>Wompi Santander</v>
      </c>
      <c r="D1750" s="99">
        <v>54223</v>
      </c>
      <c r="E1750" s="99">
        <v>3151477</v>
      </c>
      <c r="F1750" s="99">
        <v>10938</v>
      </c>
      <c r="G1750" s="100" t="s">
        <v>33</v>
      </c>
      <c r="H1750" s="99" t="s">
        <v>891</v>
      </c>
      <c r="I1750" s="99" t="s">
        <v>902</v>
      </c>
      <c r="J1750" s="99" t="s">
        <v>1399</v>
      </c>
      <c r="K1750" s="100" t="s">
        <v>1170</v>
      </c>
      <c r="L1750" s="99" t="s">
        <v>8780</v>
      </c>
      <c r="M1750" s="101">
        <v>46008.706944444442</v>
      </c>
      <c r="N1750" s="101">
        <v>46015.447916666657</v>
      </c>
      <c r="O1750" s="100" t="s">
        <v>35</v>
      </c>
      <c r="P1750" s="100" t="s">
        <v>35</v>
      </c>
      <c r="Q1750" s="99" t="s">
        <v>1414</v>
      </c>
      <c r="R1750" s="99" t="s">
        <v>1415</v>
      </c>
      <c r="S1750" s="99" t="s">
        <v>10838</v>
      </c>
      <c r="T1750" s="99" t="s">
        <v>1416</v>
      </c>
      <c r="U1750" s="99">
        <v>16</v>
      </c>
      <c r="V1750" s="100" t="str">
        <f>VLOOKUP(D1750,TIPOLOGIA!A:F,5,0)</f>
        <v>LEJANA</v>
      </c>
      <c r="W1750" s="100" t="str">
        <f>VLOOKUP(D1750,TIPOLOGIA!A:F,6,0)</f>
        <v>TERRESTRE</v>
      </c>
      <c r="X1750" s="99" t="s">
        <v>2255</v>
      </c>
      <c r="Y1750" s="99">
        <v>1</v>
      </c>
      <c r="Z1750" s="102">
        <f>IF(T1750="SOPORTE_TELEFÓNICO",'TARIFAS 2025'!$B$14,IF(V1750="PRINCIPAL",'TARIFAS 2025'!$B$11,IF(V1750="INTERMEDIA",'TARIFAS 2025'!$C$11,IF(V1750="LEJANA",'TARIFAS 2025'!$D$11))))</f>
        <v>40250</v>
      </c>
      <c r="AA1750" s="102">
        <f t="shared" si="28"/>
        <v>40250</v>
      </c>
    </row>
    <row r="1751" spans="1:27" x14ac:dyDescent="0.3">
      <c r="A1751" s="99" t="s">
        <v>88</v>
      </c>
      <c r="B1751" s="100" t="str">
        <f>VLOOKUP(A1751,'CENTROS DE COSTOS'!A:D,2,0)</f>
        <v>0036-0005</v>
      </c>
      <c r="C1751" s="100" t="str">
        <f>VLOOKUP(A1751,'CENTROS DE COSTOS'!A:D,3,0)</f>
        <v>Wompi Noroccidente</v>
      </c>
      <c r="D1751" s="99">
        <v>5001</v>
      </c>
      <c r="E1751" s="99">
        <v>3155069</v>
      </c>
      <c r="F1751" s="99">
        <v>73785</v>
      </c>
      <c r="G1751" s="100" t="s">
        <v>33</v>
      </c>
      <c r="H1751" s="99" t="s">
        <v>120</v>
      </c>
      <c r="I1751" s="99" t="s">
        <v>88</v>
      </c>
      <c r="J1751" s="99" t="s">
        <v>2038</v>
      </c>
      <c r="K1751" s="100" t="s">
        <v>1170</v>
      </c>
      <c r="L1751" s="99" t="s">
        <v>8781</v>
      </c>
      <c r="M1751" s="101">
        <v>46009.591666666667</v>
      </c>
      <c r="N1751" s="101">
        <v>46015.45</v>
      </c>
      <c r="O1751" s="100" t="s">
        <v>35</v>
      </c>
      <c r="P1751" s="100" t="s">
        <v>35</v>
      </c>
      <c r="Q1751" s="99" t="s">
        <v>1414</v>
      </c>
      <c r="R1751" s="99" t="s">
        <v>1415</v>
      </c>
      <c r="S1751" s="99" t="s">
        <v>10839</v>
      </c>
      <c r="T1751" s="99" t="s">
        <v>9139</v>
      </c>
      <c r="U1751" s="99">
        <v>40</v>
      </c>
      <c r="V1751" s="100" t="str">
        <f>VLOOKUP(D1751,TIPOLOGIA!A:F,5,0)</f>
        <v>PRINCIPAL</v>
      </c>
      <c r="W1751" s="100" t="str">
        <f>VLOOKUP(D1751,TIPOLOGIA!A:F,6,0)</f>
        <v>TERRESTRE</v>
      </c>
      <c r="X1751" s="99" t="s">
        <v>1417</v>
      </c>
      <c r="Y1751" s="99">
        <v>1</v>
      </c>
      <c r="Z1751" s="102">
        <f>IF(T1751="SOPORTE_TELEFÓNICO",'TARIFAS 2025'!$B$14,IF(V1751="PRINCIPAL",'TARIFAS 2025'!$B$11,IF(V1751="INTERMEDIA",'TARIFAS 2025'!$C$11,IF(V1751="LEJANA",'TARIFAS 2025'!$D$11))))</f>
        <v>31419</v>
      </c>
      <c r="AA1751" s="102">
        <f t="shared" si="28"/>
        <v>31419</v>
      </c>
    </row>
    <row r="1752" spans="1:27" x14ac:dyDescent="0.3">
      <c r="A1752" s="99" t="s">
        <v>97</v>
      </c>
      <c r="B1752" s="100" t="str">
        <f>VLOOKUP(A1752,'CENTROS DE COSTOS'!A:D,2,0)</f>
        <v>0036-0001</v>
      </c>
      <c r="C1752" s="100" t="str">
        <f>VLOOKUP(A1752,'CENTROS DE COSTOS'!A:D,3,0)</f>
        <v>Wompi Costa</v>
      </c>
      <c r="D1752" s="99">
        <v>20001</v>
      </c>
      <c r="E1752" s="99">
        <v>3168443</v>
      </c>
      <c r="F1752" s="99">
        <v>81450</v>
      </c>
      <c r="G1752" s="100" t="s">
        <v>33</v>
      </c>
      <c r="H1752" s="99" t="s">
        <v>536</v>
      </c>
      <c r="I1752" s="99" t="s">
        <v>97</v>
      </c>
      <c r="J1752" s="99" t="s">
        <v>1572</v>
      </c>
      <c r="K1752" s="100" t="s">
        <v>1170</v>
      </c>
      <c r="L1752" s="99" t="s">
        <v>8782</v>
      </c>
      <c r="M1752" s="101">
        <v>46014.333333333343</v>
      </c>
      <c r="N1752" s="101">
        <v>46015.456250000003</v>
      </c>
      <c r="O1752" s="100" t="s">
        <v>35</v>
      </c>
      <c r="P1752" s="100" t="s">
        <v>35</v>
      </c>
      <c r="Q1752" s="99" t="s">
        <v>1414</v>
      </c>
      <c r="R1752" s="99" t="s">
        <v>1415</v>
      </c>
      <c r="S1752" s="99" t="s">
        <v>10840</v>
      </c>
      <c r="T1752" s="99" t="s">
        <v>1172</v>
      </c>
      <c r="U1752" s="99">
        <v>16</v>
      </c>
      <c r="V1752" s="100" t="str">
        <f>VLOOKUP(D1752,TIPOLOGIA!A:F,5,0)</f>
        <v>PRINCIPAL</v>
      </c>
      <c r="W1752" s="100" t="str">
        <f>VLOOKUP(D1752,TIPOLOGIA!A:F,6,0)</f>
        <v>TERRESTRE</v>
      </c>
      <c r="X1752" s="99" t="s">
        <v>1185</v>
      </c>
      <c r="Y1752" s="99">
        <v>1</v>
      </c>
      <c r="Z1752" s="102">
        <f>IF(T1752="SOPORTE_TELEFÓNICO",'TARIFAS 2025'!$B$14,IF(V1752="PRINCIPAL",'TARIFAS 2025'!$B$11,IF(V1752="INTERMEDIA",'TARIFAS 2025'!$C$11,IF(V1752="LEJANA",'TARIFAS 2025'!$D$11))))</f>
        <v>31419</v>
      </c>
      <c r="AA1752" s="102">
        <f t="shared" ref="AA1752:AA1814" si="29">Z1752*Y1752</f>
        <v>31419</v>
      </c>
    </row>
    <row r="1753" spans="1:27" x14ac:dyDescent="0.3">
      <c r="A1753" s="99" t="s">
        <v>68</v>
      </c>
      <c r="B1753" s="100" t="str">
        <f>VLOOKUP(A1753,'CENTROS DE COSTOS'!A:D,2,0)</f>
        <v>0036-0001</v>
      </c>
      <c r="C1753" s="100" t="str">
        <f>VLOOKUP(A1753,'CENTROS DE COSTOS'!A:D,3,0)</f>
        <v>Wompi Costa</v>
      </c>
      <c r="D1753" s="99">
        <v>8001</v>
      </c>
      <c r="E1753" s="99">
        <v>3164047</v>
      </c>
      <c r="F1753" s="99">
        <v>77298</v>
      </c>
      <c r="G1753" s="100" t="s">
        <v>33</v>
      </c>
      <c r="H1753" s="99" t="s">
        <v>253</v>
      </c>
      <c r="I1753" s="99" t="s">
        <v>68</v>
      </c>
      <c r="J1753" s="99" t="s">
        <v>6456</v>
      </c>
      <c r="K1753" s="100" t="s">
        <v>1170</v>
      </c>
      <c r="L1753" s="99" t="s">
        <v>8783</v>
      </c>
      <c r="M1753" s="101">
        <v>46013.38958333333</v>
      </c>
      <c r="N1753" s="101">
        <v>46015.465277777781</v>
      </c>
      <c r="O1753" s="100" t="s">
        <v>35</v>
      </c>
      <c r="P1753" s="100" t="s">
        <v>35</v>
      </c>
      <c r="Q1753" s="99" t="s">
        <v>1414</v>
      </c>
      <c r="R1753" s="99" t="s">
        <v>1415</v>
      </c>
      <c r="S1753" s="99" t="s">
        <v>10841</v>
      </c>
      <c r="T1753" s="99" t="s">
        <v>1172</v>
      </c>
      <c r="U1753" s="99">
        <v>24</v>
      </c>
      <c r="V1753" s="100" t="str">
        <f>VLOOKUP(D1753,TIPOLOGIA!A:F,5,0)</f>
        <v>PRINCIPAL</v>
      </c>
      <c r="W1753" s="100" t="str">
        <f>VLOOKUP(D1753,TIPOLOGIA!A:F,6,0)</f>
        <v>TERRESTRE</v>
      </c>
      <c r="X1753" s="99" t="s">
        <v>1435</v>
      </c>
      <c r="Y1753" s="99">
        <v>1</v>
      </c>
      <c r="Z1753" s="102">
        <f>IF(T1753="SOPORTE_TELEFÓNICO",'TARIFAS 2025'!$B$14,IF(V1753="PRINCIPAL",'TARIFAS 2025'!$B$11,IF(V1753="INTERMEDIA",'TARIFAS 2025'!$C$11,IF(V1753="LEJANA",'TARIFAS 2025'!$D$11))))</f>
        <v>31419</v>
      </c>
      <c r="AA1753" s="102">
        <f t="shared" si="29"/>
        <v>31419</v>
      </c>
    </row>
    <row r="1754" spans="1:27" x14ac:dyDescent="0.3">
      <c r="A1754" s="99" t="s">
        <v>74</v>
      </c>
      <c r="B1754" s="100" t="str">
        <f>VLOOKUP(A1754,'CENTROS DE COSTOS'!A:D,2,0)</f>
        <v>0036-0007</v>
      </c>
      <c r="C1754" s="100" t="str">
        <f>VLOOKUP(A1754,'CENTROS DE COSTOS'!A:D,3,0)</f>
        <v>Wompi Santander</v>
      </c>
      <c r="D1754" s="99">
        <v>68001</v>
      </c>
      <c r="E1754" s="99">
        <v>3169492</v>
      </c>
      <c r="F1754" s="99">
        <v>22946</v>
      </c>
      <c r="G1754" s="100" t="s">
        <v>33</v>
      </c>
      <c r="H1754" s="99" t="s">
        <v>963</v>
      </c>
      <c r="I1754" s="99" t="s">
        <v>74</v>
      </c>
      <c r="J1754" s="99" t="s">
        <v>1938</v>
      </c>
      <c r="K1754" s="100" t="s">
        <v>1170</v>
      </c>
      <c r="L1754" s="99" t="s">
        <v>8784</v>
      </c>
      <c r="M1754" s="101">
        <v>46014.401388888888</v>
      </c>
      <c r="N1754" s="101">
        <v>46015.46597222222</v>
      </c>
      <c r="O1754" s="100" t="s">
        <v>35</v>
      </c>
      <c r="P1754" s="100" t="s">
        <v>35</v>
      </c>
      <c r="Q1754" s="99" t="s">
        <v>1414</v>
      </c>
      <c r="R1754" s="99" t="s">
        <v>1415</v>
      </c>
      <c r="S1754" s="99" t="s">
        <v>10842</v>
      </c>
      <c r="T1754" s="99" t="s">
        <v>1172</v>
      </c>
      <c r="U1754" s="99">
        <v>64</v>
      </c>
      <c r="V1754" s="100" t="str">
        <f>VLOOKUP(D1754,TIPOLOGIA!A:F,5,0)</f>
        <v>PRINCIPAL</v>
      </c>
      <c r="W1754" s="100" t="str">
        <f>VLOOKUP(D1754,TIPOLOGIA!A:F,6,0)</f>
        <v>TERRESTRE</v>
      </c>
      <c r="X1754" s="99" t="s">
        <v>1365</v>
      </c>
      <c r="Y1754" s="99">
        <v>1</v>
      </c>
      <c r="Z1754" s="102">
        <f>IF(T1754="SOPORTE_TELEFÓNICO",'TARIFAS 2025'!$B$14,IF(V1754="PRINCIPAL",'TARIFAS 2025'!$B$11,IF(V1754="INTERMEDIA",'TARIFAS 2025'!$C$11,IF(V1754="LEJANA",'TARIFAS 2025'!$D$11))))</f>
        <v>31419</v>
      </c>
      <c r="AA1754" s="102">
        <f t="shared" si="29"/>
        <v>31419</v>
      </c>
    </row>
    <row r="1755" spans="1:27" x14ac:dyDescent="0.3">
      <c r="A1755" s="99" t="s">
        <v>77</v>
      </c>
      <c r="B1755" s="100" t="str">
        <f>VLOOKUP(A1755,'CENTROS DE COSTOS'!A:D,2,0)</f>
        <v>0036-0003</v>
      </c>
      <c r="C1755" s="100" t="str">
        <f>VLOOKUP(A1755,'CENTROS DE COSTOS'!A:D,3,0)</f>
        <v>Wompi Suroccidente</v>
      </c>
      <c r="D1755" s="99">
        <v>76001</v>
      </c>
      <c r="E1755" s="99">
        <v>3172795</v>
      </c>
      <c r="F1755" s="99">
        <v>72178</v>
      </c>
      <c r="G1755" s="100" t="s">
        <v>33</v>
      </c>
      <c r="H1755" s="99" t="s">
        <v>1101</v>
      </c>
      <c r="I1755" s="99" t="s">
        <v>77</v>
      </c>
      <c r="J1755" s="99" t="s">
        <v>6881</v>
      </c>
      <c r="K1755" s="100" t="s">
        <v>1170</v>
      </c>
      <c r="L1755" s="99" t="s">
        <v>8785</v>
      </c>
      <c r="M1755" s="101">
        <v>46014.681944444441</v>
      </c>
      <c r="N1755" s="101">
        <v>46015.466666666667</v>
      </c>
      <c r="O1755" s="100" t="s">
        <v>35</v>
      </c>
      <c r="P1755" s="100" t="s">
        <v>35</v>
      </c>
      <c r="Q1755" s="99" t="s">
        <v>1414</v>
      </c>
      <c r="R1755" s="99" t="s">
        <v>1415</v>
      </c>
      <c r="S1755" s="99" t="s">
        <v>10843</v>
      </c>
      <c r="T1755" s="99" t="s">
        <v>1172</v>
      </c>
      <c r="U1755" s="99">
        <v>16</v>
      </c>
      <c r="V1755" s="100" t="str">
        <f>VLOOKUP(D1755,TIPOLOGIA!A:F,5,0)</f>
        <v>PRINCIPAL</v>
      </c>
      <c r="W1755" s="100" t="str">
        <f>VLOOKUP(D1755,TIPOLOGIA!A:F,6,0)</f>
        <v>TERRESTRE</v>
      </c>
      <c r="X1755" s="99" t="s">
        <v>1431</v>
      </c>
      <c r="Y1755" s="99">
        <v>1</v>
      </c>
      <c r="Z1755" s="102">
        <f>IF(T1755="SOPORTE_TELEFÓNICO",'TARIFAS 2025'!$B$14,IF(V1755="PRINCIPAL",'TARIFAS 2025'!$B$11,IF(V1755="INTERMEDIA",'TARIFAS 2025'!$C$11,IF(V1755="LEJANA",'TARIFAS 2025'!$D$11))))</f>
        <v>31419</v>
      </c>
      <c r="AA1755" s="102">
        <f t="shared" si="29"/>
        <v>31419</v>
      </c>
    </row>
    <row r="1756" spans="1:27" x14ac:dyDescent="0.3">
      <c r="A1756" s="99" t="s">
        <v>71</v>
      </c>
      <c r="B1756" s="100" t="str">
        <f>VLOOKUP(A1756,'CENTROS DE COSTOS'!A:D,2,0)</f>
        <v>0036-0004</v>
      </c>
      <c r="C1756" s="100" t="str">
        <f>VLOOKUP(A1756,'CENTROS DE COSTOS'!A:D,3,0)</f>
        <v>Wompi Centro</v>
      </c>
      <c r="D1756" s="99">
        <v>11001</v>
      </c>
      <c r="E1756" s="99">
        <v>3166943</v>
      </c>
      <c r="F1756" s="99">
        <v>77389</v>
      </c>
      <c r="G1756" s="100" t="s">
        <v>33</v>
      </c>
      <c r="H1756" s="99" t="s">
        <v>618</v>
      </c>
      <c r="I1756" s="99" t="s">
        <v>71</v>
      </c>
      <c r="J1756" s="99" t="s">
        <v>2142</v>
      </c>
      <c r="K1756" s="100" t="s">
        <v>1170</v>
      </c>
      <c r="L1756" s="99" t="s">
        <v>8786</v>
      </c>
      <c r="M1756" s="101">
        <v>46013.621527777781</v>
      </c>
      <c r="N1756" s="101">
        <v>46015.468055555553</v>
      </c>
      <c r="O1756" s="100" t="s">
        <v>35</v>
      </c>
      <c r="P1756" s="100" t="s">
        <v>35</v>
      </c>
      <c r="Q1756" s="99" t="s">
        <v>1414</v>
      </c>
      <c r="R1756" s="99" t="s">
        <v>1415</v>
      </c>
      <c r="S1756" s="99" t="s">
        <v>10844</v>
      </c>
      <c r="T1756" s="99" t="s">
        <v>1172</v>
      </c>
      <c r="U1756" s="99">
        <v>48</v>
      </c>
      <c r="V1756" s="100" t="str">
        <f>VLOOKUP(D1756,TIPOLOGIA!A:F,5,0)</f>
        <v>PRINCIPAL</v>
      </c>
      <c r="W1756" s="100" t="str">
        <f>VLOOKUP(D1756,TIPOLOGIA!A:F,6,0)</f>
        <v>TERRESTRE</v>
      </c>
      <c r="X1756" s="99" t="s">
        <v>1179</v>
      </c>
      <c r="Y1756" s="99">
        <v>1</v>
      </c>
      <c r="Z1756" s="102">
        <f>IF(T1756="SOPORTE_TELEFÓNICO",'TARIFAS 2025'!$B$14,IF(V1756="PRINCIPAL",'TARIFAS 2025'!$B$11,IF(V1756="INTERMEDIA",'TARIFAS 2025'!$C$11,IF(V1756="LEJANA",'TARIFAS 2025'!$D$11))))</f>
        <v>31419</v>
      </c>
      <c r="AA1756" s="102">
        <f t="shared" si="29"/>
        <v>31419</v>
      </c>
    </row>
    <row r="1757" spans="1:27" x14ac:dyDescent="0.3">
      <c r="A1757" s="99" t="s">
        <v>97</v>
      </c>
      <c r="B1757" s="100" t="str">
        <f>VLOOKUP(A1757,'CENTROS DE COSTOS'!A:D,2,0)</f>
        <v>0036-0001</v>
      </c>
      <c r="C1757" s="100" t="str">
        <f>VLOOKUP(A1757,'CENTROS DE COSTOS'!A:D,3,0)</f>
        <v>Wompi Costa</v>
      </c>
      <c r="D1757" s="99">
        <v>20001</v>
      </c>
      <c r="E1757" s="99">
        <v>3168371</v>
      </c>
      <c r="F1757" s="99">
        <v>80071</v>
      </c>
      <c r="G1757" s="100" t="s">
        <v>33</v>
      </c>
      <c r="H1757" s="99" t="s">
        <v>536</v>
      </c>
      <c r="I1757" s="99" t="s">
        <v>97</v>
      </c>
      <c r="J1757" s="99" t="s">
        <v>6882</v>
      </c>
      <c r="K1757" s="100" t="s">
        <v>1170</v>
      </c>
      <c r="L1757" s="99" t="s">
        <v>8787</v>
      </c>
      <c r="M1757" s="101">
        <v>46014.333333333343</v>
      </c>
      <c r="N1757" s="101">
        <v>46015.469444444447</v>
      </c>
      <c r="O1757" s="100" t="s">
        <v>35</v>
      </c>
      <c r="P1757" s="100" t="s">
        <v>35</v>
      </c>
      <c r="Q1757" s="99" t="s">
        <v>1414</v>
      </c>
      <c r="R1757" s="99" t="s">
        <v>1415</v>
      </c>
      <c r="S1757" s="99" t="s">
        <v>10845</v>
      </c>
      <c r="T1757" s="99" t="s">
        <v>1172</v>
      </c>
      <c r="U1757" s="99">
        <v>16</v>
      </c>
      <c r="V1757" s="100" t="str">
        <f>VLOOKUP(D1757,TIPOLOGIA!A:F,5,0)</f>
        <v>PRINCIPAL</v>
      </c>
      <c r="W1757" s="100" t="str">
        <f>VLOOKUP(D1757,TIPOLOGIA!A:F,6,0)</f>
        <v>TERRESTRE</v>
      </c>
      <c r="X1757" s="99" t="s">
        <v>1185</v>
      </c>
      <c r="Y1757" s="99">
        <v>1</v>
      </c>
      <c r="Z1757" s="102">
        <f>IF(T1757="SOPORTE_TELEFÓNICO",'TARIFAS 2025'!$B$14,IF(V1757="PRINCIPAL",'TARIFAS 2025'!$B$11,IF(V1757="INTERMEDIA",'TARIFAS 2025'!$C$11,IF(V1757="LEJANA",'TARIFAS 2025'!$D$11))))</f>
        <v>31419</v>
      </c>
      <c r="AA1757" s="102">
        <f t="shared" si="29"/>
        <v>31419</v>
      </c>
    </row>
    <row r="1758" spans="1:27" x14ac:dyDescent="0.3">
      <c r="A1758" s="99" t="s">
        <v>71</v>
      </c>
      <c r="B1758" s="100" t="str">
        <f>VLOOKUP(A1758,'CENTROS DE COSTOS'!A:D,2,0)</f>
        <v>0036-0004</v>
      </c>
      <c r="C1758" s="100" t="str">
        <f>VLOOKUP(A1758,'CENTROS DE COSTOS'!A:D,3,0)</f>
        <v>Wompi Centro</v>
      </c>
      <c r="D1758" s="99">
        <v>11001</v>
      </c>
      <c r="E1758" s="99">
        <v>3161508</v>
      </c>
      <c r="F1758" s="99">
        <v>62354</v>
      </c>
      <c r="G1758" s="100" t="s">
        <v>33</v>
      </c>
      <c r="H1758" s="99" t="s">
        <v>618</v>
      </c>
      <c r="I1758" s="99" t="s">
        <v>71</v>
      </c>
      <c r="J1758" s="99" t="s">
        <v>3653</v>
      </c>
      <c r="K1758" s="100" t="s">
        <v>1170</v>
      </c>
      <c r="L1758" s="99" t="s">
        <v>8788</v>
      </c>
      <c r="M1758" s="101">
        <v>46013.333333333343</v>
      </c>
      <c r="N1758" s="101">
        <v>46015.472222222219</v>
      </c>
      <c r="O1758" s="100" t="s">
        <v>35</v>
      </c>
      <c r="P1758" s="100" t="s">
        <v>35</v>
      </c>
      <c r="Q1758" s="99" t="s">
        <v>1414</v>
      </c>
      <c r="R1758" s="99" t="s">
        <v>1415</v>
      </c>
      <c r="S1758" s="99" t="s">
        <v>10846</v>
      </c>
      <c r="T1758" s="99" t="s">
        <v>1172</v>
      </c>
      <c r="U1758" s="99">
        <v>56</v>
      </c>
      <c r="V1758" s="100" t="str">
        <f>VLOOKUP(D1758,TIPOLOGIA!A:F,5,0)</f>
        <v>PRINCIPAL</v>
      </c>
      <c r="W1758" s="100" t="str">
        <f>VLOOKUP(D1758,TIPOLOGIA!A:F,6,0)</f>
        <v>TERRESTRE</v>
      </c>
      <c r="X1758" s="99" t="s">
        <v>1225</v>
      </c>
      <c r="Y1758" s="99">
        <v>1</v>
      </c>
      <c r="Z1758" s="102">
        <f>IF(T1758="SOPORTE_TELEFÓNICO",'TARIFAS 2025'!$B$14,IF(V1758="PRINCIPAL",'TARIFAS 2025'!$B$11,IF(V1758="INTERMEDIA",'TARIFAS 2025'!$C$11,IF(V1758="LEJANA",'TARIFAS 2025'!$D$11))))</f>
        <v>31419</v>
      </c>
      <c r="AA1758" s="102">
        <f t="shared" si="29"/>
        <v>31419</v>
      </c>
    </row>
    <row r="1759" spans="1:27" x14ac:dyDescent="0.3">
      <c r="A1759" s="99" t="s">
        <v>71</v>
      </c>
      <c r="B1759" s="100" t="str">
        <f>VLOOKUP(A1759,'CENTROS DE COSTOS'!A:D,2,0)</f>
        <v>0036-0004</v>
      </c>
      <c r="C1759" s="100" t="str">
        <f>VLOOKUP(A1759,'CENTROS DE COSTOS'!A:D,3,0)</f>
        <v>Wompi Centro</v>
      </c>
      <c r="D1759" s="99">
        <v>11001</v>
      </c>
      <c r="E1759" s="99">
        <v>3164530</v>
      </c>
      <c r="F1759" s="99">
        <v>81273</v>
      </c>
      <c r="G1759" s="100" t="s">
        <v>33</v>
      </c>
      <c r="H1759" s="99" t="s">
        <v>618</v>
      </c>
      <c r="I1759" s="99" t="s">
        <v>71</v>
      </c>
      <c r="J1759" s="99" t="s">
        <v>6883</v>
      </c>
      <c r="K1759" s="100" t="s">
        <v>1170</v>
      </c>
      <c r="L1759" s="99" t="s">
        <v>8789</v>
      </c>
      <c r="M1759" s="101">
        <v>46013.416666666657</v>
      </c>
      <c r="N1759" s="101">
        <v>46015.472916666673</v>
      </c>
      <c r="O1759" s="100" t="s">
        <v>35</v>
      </c>
      <c r="P1759" s="100" t="s">
        <v>35</v>
      </c>
      <c r="Q1759" s="99" t="s">
        <v>1414</v>
      </c>
      <c r="R1759" s="99" t="s">
        <v>1415</v>
      </c>
      <c r="S1759" s="99" t="s">
        <v>10847</v>
      </c>
      <c r="T1759" s="99" t="s">
        <v>1172</v>
      </c>
      <c r="U1759" s="99">
        <v>16</v>
      </c>
      <c r="V1759" s="100" t="str">
        <f>VLOOKUP(D1759,TIPOLOGIA!A:F,5,0)</f>
        <v>PRINCIPAL</v>
      </c>
      <c r="W1759" s="100" t="str">
        <f>VLOOKUP(D1759,TIPOLOGIA!A:F,6,0)</f>
        <v>TERRESTRE</v>
      </c>
      <c r="X1759" s="99" t="s">
        <v>1202</v>
      </c>
      <c r="Y1759" s="99">
        <v>1</v>
      </c>
      <c r="Z1759" s="102">
        <f>IF(T1759="SOPORTE_TELEFÓNICO",'TARIFAS 2025'!$B$14,IF(V1759="PRINCIPAL",'TARIFAS 2025'!$B$11,IF(V1759="INTERMEDIA",'TARIFAS 2025'!$C$11,IF(V1759="LEJANA",'TARIFAS 2025'!$D$11))))</f>
        <v>31419</v>
      </c>
      <c r="AA1759" s="102">
        <f t="shared" si="29"/>
        <v>31419</v>
      </c>
    </row>
    <row r="1760" spans="1:27" x14ac:dyDescent="0.3">
      <c r="A1760" s="99" t="s">
        <v>74</v>
      </c>
      <c r="B1760" s="100" t="str">
        <f>VLOOKUP(A1760,'CENTROS DE COSTOS'!A:D,2,0)</f>
        <v>0036-0007</v>
      </c>
      <c r="C1760" s="100" t="str">
        <f>VLOOKUP(A1760,'CENTROS DE COSTOS'!A:D,3,0)</f>
        <v>Wompi Santander</v>
      </c>
      <c r="D1760" s="99">
        <v>68001</v>
      </c>
      <c r="E1760" s="99">
        <v>3168338</v>
      </c>
      <c r="F1760" s="99">
        <v>38505</v>
      </c>
      <c r="G1760" s="100" t="s">
        <v>33</v>
      </c>
      <c r="H1760" s="99" t="s">
        <v>963</v>
      </c>
      <c r="I1760" s="99" t="s">
        <v>74</v>
      </c>
      <c r="J1760" s="99" t="s">
        <v>6011</v>
      </c>
      <c r="K1760" s="100" t="s">
        <v>1170</v>
      </c>
      <c r="L1760" s="99" t="s">
        <v>8790</v>
      </c>
      <c r="M1760" s="101">
        <v>46014.333333333343</v>
      </c>
      <c r="N1760" s="101">
        <v>46015.474305555559</v>
      </c>
      <c r="O1760" s="100" t="s">
        <v>35</v>
      </c>
      <c r="P1760" s="100" t="s">
        <v>35</v>
      </c>
      <c r="Q1760" s="99" t="s">
        <v>1414</v>
      </c>
      <c r="R1760" s="99" t="s">
        <v>1415</v>
      </c>
      <c r="S1760" s="99" t="s">
        <v>10848</v>
      </c>
      <c r="T1760" s="99" t="s">
        <v>1172</v>
      </c>
      <c r="U1760" s="99">
        <v>48</v>
      </c>
      <c r="V1760" s="100" t="str">
        <f>VLOOKUP(D1760,TIPOLOGIA!A:F,5,0)</f>
        <v>PRINCIPAL</v>
      </c>
      <c r="W1760" s="100" t="str">
        <f>VLOOKUP(D1760,TIPOLOGIA!A:F,6,0)</f>
        <v>TERRESTRE</v>
      </c>
      <c r="X1760" s="99" t="s">
        <v>1365</v>
      </c>
      <c r="Y1760" s="99">
        <v>1</v>
      </c>
      <c r="Z1760" s="102">
        <f>IF(T1760="SOPORTE_TELEFÓNICO",'TARIFAS 2025'!$B$14,IF(V1760="PRINCIPAL",'TARIFAS 2025'!$B$11,IF(V1760="INTERMEDIA",'TARIFAS 2025'!$C$11,IF(V1760="LEJANA",'TARIFAS 2025'!$D$11))))</f>
        <v>31419</v>
      </c>
      <c r="AA1760" s="102">
        <f t="shared" si="29"/>
        <v>31419</v>
      </c>
    </row>
    <row r="1761" spans="1:27" x14ac:dyDescent="0.3">
      <c r="A1761" s="99" t="s">
        <v>71</v>
      </c>
      <c r="B1761" s="100" t="str">
        <f>VLOOKUP(A1761,'CENTROS DE COSTOS'!A:D,2,0)</f>
        <v>0036-0004</v>
      </c>
      <c r="C1761" s="100" t="str">
        <f>VLOOKUP(A1761,'CENTROS DE COSTOS'!A:D,3,0)</f>
        <v>Wompi Centro</v>
      </c>
      <c r="D1761" s="99">
        <v>11001</v>
      </c>
      <c r="E1761" s="99">
        <v>3166124</v>
      </c>
      <c r="F1761" s="99">
        <v>50059</v>
      </c>
      <c r="G1761" s="100" t="s">
        <v>33</v>
      </c>
      <c r="H1761" s="99" t="s">
        <v>618</v>
      </c>
      <c r="I1761" s="99" t="s">
        <v>71</v>
      </c>
      <c r="J1761" s="99" t="s">
        <v>1806</v>
      </c>
      <c r="K1761" s="100" t="s">
        <v>1170</v>
      </c>
      <c r="L1761" s="99" t="s">
        <v>8791</v>
      </c>
      <c r="M1761" s="101">
        <v>46013.510416666657</v>
      </c>
      <c r="N1761" s="101">
        <v>46015.477777777778</v>
      </c>
      <c r="O1761" s="100" t="s">
        <v>35</v>
      </c>
      <c r="P1761" s="100" t="s">
        <v>35</v>
      </c>
      <c r="Q1761" s="99" t="s">
        <v>1414</v>
      </c>
      <c r="R1761" s="99" t="s">
        <v>1415</v>
      </c>
      <c r="S1761" s="99" t="s">
        <v>10849</v>
      </c>
      <c r="T1761" s="99" t="s">
        <v>1172</v>
      </c>
      <c r="U1761" s="99">
        <v>32</v>
      </c>
      <c r="V1761" s="100" t="str">
        <f>VLOOKUP(D1761,TIPOLOGIA!A:F,5,0)</f>
        <v>PRINCIPAL</v>
      </c>
      <c r="W1761" s="100" t="str">
        <f>VLOOKUP(D1761,TIPOLOGIA!A:F,6,0)</f>
        <v>TERRESTRE</v>
      </c>
      <c r="X1761" s="99" t="s">
        <v>1198</v>
      </c>
      <c r="Y1761" s="99">
        <v>1</v>
      </c>
      <c r="Z1761" s="102">
        <f>IF(T1761="SOPORTE_TELEFÓNICO",'TARIFAS 2025'!$B$14,IF(V1761="PRINCIPAL",'TARIFAS 2025'!$B$11,IF(V1761="INTERMEDIA",'TARIFAS 2025'!$C$11,IF(V1761="LEJANA",'TARIFAS 2025'!$D$11))))</f>
        <v>31419</v>
      </c>
      <c r="AA1761" s="102">
        <f t="shared" si="29"/>
        <v>31419</v>
      </c>
    </row>
    <row r="1762" spans="1:27" x14ac:dyDescent="0.3">
      <c r="A1762" s="99" t="s">
        <v>88</v>
      </c>
      <c r="B1762" s="100" t="str">
        <f>VLOOKUP(A1762,'CENTROS DE COSTOS'!A:D,2,0)</f>
        <v>0036-0005</v>
      </c>
      <c r="C1762" s="100" t="str">
        <f>VLOOKUP(A1762,'CENTROS DE COSTOS'!A:D,3,0)</f>
        <v>Wompi Noroccidente</v>
      </c>
      <c r="D1762" s="99">
        <v>5001</v>
      </c>
      <c r="E1762" s="99">
        <v>3151154</v>
      </c>
      <c r="F1762" s="99">
        <v>36213</v>
      </c>
      <c r="G1762" s="100" t="s">
        <v>33</v>
      </c>
      <c r="H1762" s="99" t="s">
        <v>120</v>
      </c>
      <c r="I1762" s="99" t="s">
        <v>88</v>
      </c>
      <c r="J1762" s="99" t="s">
        <v>6884</v>
      </c>
      <c r="K1762" s="100" t="s">
        <v>1170</v>
      </c>
      <c r="L1762" s="99" t="s">
        <v>8792</v>
      </c>
      <c r="M1762" s="101">
        <v>46008.685416666667</v>
      </c>
      <c r="N1762" s="101">
        <v>46015.481944444437</v>
      </c>
      <c r="O1762" s="100" t="s">
        <v>35</v>
      </c>
      <c r="P1762" s="100" t="s">
        <v>35</v>
      </c>
      <c r="Q1762" s="99" t="s">
        <v>1414</v>
      </c>
      <c r="R1762" s="99" t="s">
        <v>1415</v>
      </c>
      <c r="S1762" s="99" t="s">
        <v>10850</v>
      </c>
      <c r="T1762" s="99" t="s">
        <v>9139</v>
      </c>
      <c r="U1762" s="99">
        <v>40</v>
      </c>
      <c r="V1762" s="100" t="str">
        <f>VLOOKUP(D1762,TIPOLOGIA!A:F,5,0)</f>
        <v>PRINCIPAL</v>
      </c>
      <c r="W1762" s="100" t="str">
        <f>VLOOKUP(D1762,TIPOLOGIA!A:F,6,0)</f>
        <v>TERRESTRE</v>
      </c>
      <c r="X1762" s="99" t="s">
        <v>1417</v>
      </c>
      <c r="Y1762" s="99">
        <v>1</v>
      </c>
      <c r="Z1762" s="102">
        <f>IF(T1762="SOPORTE_TELEFÓNICO",'TARIFAS 2025'!$B$14,IF(V1762="PRINCIPAL",'TARIFAS 2025'!$B$11,IF(V1762="INTERMEDIA",'TARIFAS 2025'!$C$11,IF(V1762="LEJANA",'TARIFAS 2025'!$D$11))))</f>
        <v>31419</v>
      </c>
      <c r="AA1762" s="102">
        <f t="shared" si="29"/>
        <v>31419</v>
      </c>
    </row>
    <row r="1763" spans="1:27" x14ac:dyDescent="0.3">
      <c r="A1763" s="99" t="s">
        <v>74</v>
      </c>
      <c r="B1763" s="100" t="str">
        <f>VLOOKUP(A1763,'CENTROS DE COSTOS'!A:D,2,0)</f>
        <v>0036-0007</v>
      </c>
      <c r="C1763" s="100" t="str">
        <f>VLOOKUP(A1763,'CENTROS DE COSTOS'!A:D,3,0)</f>
        <v>Wompi Santander</v>
      </c>
      <c r="D1763" s="99">
        <v>68001</v>
      </c>
      <c r="E1763" s="99">
        <v>3173505</v>
      </c>
      <c r="F1763" s="99">
        <v>79879</v>
      </c>
      <c r="G1763" s="100" t="s">
        <v>33</v>
      </c>
      <c r="H1763" s="99" t="s">
        <v>963</v>
      </c>
      <c r="I1763" s="99" t="s">
        <v>74</v>
      </c>
      <c r="J1763" s="99" t="s">
        <v>2242</v>
      </c>
      <c r="K1763" s="100" t="s">
        <v>1170</v>
      </c>
      <c r="L1763" s="99" t="s">
        <v>8793</v>
      </c>
      <c r="M1763" s="101">
        <v>46015.333333333343</v>
      </c>
      <c r="N1763" s="101">
        <v>46015.487500000003</v>
      </c>
      <c r="O1763" s="100" t="s">
        <v>35</v>
      </c>
      <c r="P1763" s="100" t="s">
        <v>35</v>
      </c>
      <c r="Q1763" s="99" t="s">
        <v>1414</v>
      </c>
      <c r="R1763" s="99" t="s">
        <v>1415</v>
      </c>
      <c r="S1763" s="99" t="s">
        <v>10851</v>
      </c>
      <c r="T1763" s="99" t="s">
        <v>1172</v>
      </c>
      <c r="U1763" s="99">
        <v>8</v>
      </c>
      <c r="V1763" s="100" t="str">
        <f>VLOOKUP(D1763,TIPOLOGIA!A:F,5,0)</f>
        <v>PRINCIPAL</v>
      </c>
      <c r="W1763" s="100" t="str">
        <f>VLOOKUP(D1763,TIPOLOGIA!A:F,6,0)</f>
        <v>TERRESTRE</v>
      </c>
      <c r="X1763" s="99" t="s">
        <v>1336</v>
      </c>
      <c r="Y1763" s="99">
        <v>1</v>
      </c>
      <c r="Z1763" s="102">
        <f>IF(T1763="SOPORTE_TELEFÓNICO",'TARIFAS 2025'!$B$14,IF(V1763="PRINCIPAL",'TARIFAS 2025'!$B$11,IF(V1763="INTERMEDIA",'TARIFAS 2025'!$C$11,IF(V1763="LEJANA",'TARIFAS 2025'!$D$11))))</f>
        <v>31419</v>
      </c>
      <c r="AA1763" s="102">
        <f t="shared" si="29"/>
        <v>31419</v>
      </c>
    </row>
    <row r="1764" spans="1:27" x14ac:dyDescent="0.3">
      <c r="A1764" s="99" t="s">
        <v>71</v>
      </c>
      <c r="B1764" s="100" t="str">
        <f>VLOOKUP(A1764,'CENTROS DE COSTOS'!A:D,2,0)</f>
        <v>0036-0004</v>
      </c>
      <c r="C1764" s="100" t="str">
        <f>VLOOKUP(A1764,'CENTROS DE COSTOS'!A:D,3,0)</f>
        <v>Wompi Centro</v>
      </c>
      <c r="D1764" s="99">
        <v>11001</v>
      </c>
      <c r="E1764" s="99">
        <v>3171106</v>
      </c>
      <c r="F1764" s="99">
        <v>50936</v>
      </c>
      <c r="G1764" s="100" t="s">
        <v>33</v>
      </c>
      <c r="H1764" s="99" t="s">
        <v>618</v>
      </c>
      <c r="I1764" s="99" t="s">
        <v>71</v>
      </c>
      <c r="J1764" s="99" t="s">
        <v>6885</v>
      </c>
      <c r="K1764" s="100" t="s">
        <v>1170</v>
      </c>
      <c r="L1764" s="99" t="s">
        <v>8794</v>
      </c>
      <c r="M1764" s="101">
        <v>46014.48333333333</v>
      </c>
      <c r="N1764" s="101">
        <v>46015.488194444442</v>
      </c>
      <c r="O1764" s="100" t="s">
        <v>35</v>
      </c>
      <c r="P1764" s="100" t="s">
        <v>35</v>
      </c>
      <c r="Q1764" s="99" t="s">
        <v>1414</v>
      </c>
      <c r="R1764" s="99" t="s">
        <v>1415</v>
      </c>
      <c r="S1764" s="99" t="s">
        <v>10852</v>
      </c>
      <c r="T1764" s="99" t="s">
        <v>1172</v>
      </c>
      <c r="U1764" s="99">
        <v>24</v>
      </c>
      <c r="V1764" s="100" t="str">
        <f>VLOOKUP(D1764,TIPOLOGIA!A:F,5,0)</f>
        <v>PRINCIPAL</v>
      </c>
      <c r="W1764" s="100" t="str">
        <f>VLOOKUP(D1764,TIPOLOGIA!A:F,6,0)</f>
        <v>TERRESTRE</v>
      </c>
      <c r="X1764" s="99" t="s">
        <v>1191</v>
      </c>
      <c r="Y1764" s="99">
        <v>1</v>
      </c>
      <c r="Z1764" s="102">
        <f>IF(T1764="SOPORTE_TELEFÓNICO",'TARIFAS 2025'!$B$14,IF(V1764="PRINCIPAL",'TARIFAS 2025'!$B$11,IF(V1764="INTERMEDIA",'TARIFAS 2025'!$C$11,IF(V1764="LEJANA",'TARIFAS 2025'!$D$11))))</f>
        <v>31419</v>
      </c>
      <c r="AA1764" s="102">
        <f t="shared" si="29"/>
        <v>31419</v>
      </c>
    </row>
    <row r="1765" spans="1:27" x14ac:dyDescent="0.3">
      <c r="A1765" s="99" t="s">
        <v>71</v>
      </c>
      <c r="B1765" s="100" t="str">
        <f>VLOOKUP(A1765,'CENTROS DE COSTOS'!A:D,2,0)</f>
        <v>0036-0004</v>
      </c>
      <c r="C1765" s="100" t="str">
        <f>VLOOKUP(A1765,'CENTROS DE COSTOS'!A:D,3,0)</f>
        <v>Wompi Centro</v>
      </c>
      <c r="D1765" s="99">
        <v>11001</v>
      </c>
      <c r="E1765" s="99">
        <v>3165751</v>
      </c>
      <c r="F1765" s="99">
        <v>64819</v>
      </c>
      <c r="G1765" s="100" t="s">
        <v>33</v>
      </c>
      <c r="H1765" s="99" t="s">
        <v>618</v>
      </c>
      <c r="I1765" s="99" t="s">
        <v>71</v>
      </c>
      <c r="J1765" s="99" t="s">
        <v>6886</v>
      </c>
      <c r="K1765" s="100" t="s">
        <v>1170</v>
      </c>
      <c r="L1765" s="99" t="s">
        <v>8795</v>
      </c>
      <c r="M1765" s="101">
        <v>46013.493055555547</v>
      </c>
      <c r="N1765" s="101">
        <v>46015.489583333343</v>
      </c>
      <c r="O1765" s="100" t="s">
        <v>35</v>
      </c>
      <c r="P1765" s="100" t="s">
        <v>35</v>
      </c>
      <c r="Q1765" s="99" t="s">
        <v>1414</v>
      </c>
      <c r="R1765" s="99" t="s">
        <v>1415</v>
      </c>
      <c r="S1765" s="99" t="s">
        <v>10853</v>
      </c>
      <c r="T1765" s="99" t="s">
        <v>1172</v>
      </c>
      <c r="U1765" s="99">
        <v>16</v>
      </c>
      <c r="V1765" s="100" t="str">
        <f>VLOOKUP(D1765,TIPOLOGIA!A:F,5,0)</f>
        <v>PRINCIPAL</v>
      </c>
      <c r="W1765" s="100" t="str">
        <f>VLOOKUP(D1765,TIPOLOGIA!A:F,6,0)</f>
        <v>TERRESTRE</v>
      </c>
      <c r="X1765" s="99" t="s">
        <v>1179</v>
      </c>
      <c r="Y1765" s="99">
        <v>1</v>
      </c>
      <c r="Z1765" s="102">
        <f>IF(T1765="SOPORTE_TELEFÓNICO",'TARIFAS 2025'!$B$14,IF(V1765="PRINCIPAL",'TARIFAS 2025'!$B$11,IF(V1765="INTERMEDIA",'TARIFAS 2025'!$C$11,IF(V1765="LEJANA",'TARIFAS 2025'!$D$11))))</f>
        <v>31419</v>
      </c>
      <c r="AA1765" s="102">
        <f t="shared" si="29"/>
        <v>31419</v>
      </c>
    </row>
    <row r="1766" spans="1:27" x14ac:dyDescent="0.3">
      <c r="A1766" s="99" t="s">
        <v>71</v>
      </c>
      <c r="B1766" s="100" t="str">
        <f>VLOOKUP(A1766,'CENTROS DE COSTOS'!A:D,2,0)</f>
        <v>0036-0004</v>
      </c>
      <c r="C1766" s="100" t="str">
        <f>VLOOKUP(A1766,'CENTROS DE COSTOS'!A:D,3,0)</f>
        <v>Wompi Centro</v>
      </c>
      <c r="D1766" s="99">
        <v>11001</v>
      </c>
      <c r="E1766" s="99">
        <v>3162503</v>
      </c>
      <c r="F1766" s="99">
        <v>51544</v>
      </c>
      <c r="G1766" s="100" t="s">
        <v>33</v>
      </c>
      <c r="H1766" s="99" t="s">
        <v>618</v>
      </c>
      <c r="I1766" s="99" t="s">
        <v>71</v>
      </c>
      <c r="J1766" s="99" t="s">
        <v>2134</v>
      </c>
      <c r="K1766" s="100" t="s">
        <v>1170</v>
      </c>
      <c r="L1766" s="99" t="s">
        <v>8796</v>
      </c>
      <c r="M1766" s="101">
        <v>46013.333333333343</v>
      </c>
      <c r="N1766" s="101">
        <v>46015.498611111107</v>
      </c>
      <c r="O1766" s="100" t="s">
        <v>35</v>
      </c>
      <c r="P1766" s="100" t="s">
        <v>35</v>
      </c>
      <c r="Q1766" s="99" t="s">
        <v>1424</v>
      </c>
      <c r="R1766" s="99" t="s">
        <v>1425</v>
      </c>
      <c r="S1766" s="99" t="s">
        <v>10854</v>
      </c>
      <c r="T1766" s="99" t="s">
        <v>1172</v>
      </c>
      <c r="U1766" s="99"/>
      <c r="V1766" s="100" t="str">
        <f>VLOOKUP(D1766,TIPOLOGIA!A:F,5,0)</f>
        <v>PRINCIPAL</v>
      </c>
      <c r="W1766" s="100" t="str">
        <f>VLOOKUP(D1766,TIPOLOGIA!A:F,6,0)</f>
        <v>TERRESTRE</v>
      </c>
      <c r="X1766" s="99" t="s">
        <v>1179</v>
      </c>
      <c r="Y1766" s="99">
        <v>1</v>
      </c>
      <c r="Z1766" s="102">
        <f>IF(T1766="SOPORTE_TELEFÓNICO",'TARIFAS 2025'!$B$14,IF(V1766="PRINCIPAL",'TARIFAS 2025'!$B$11,IF(V1766="INTERMEDIA",'TARIFAS 2025'!$C$11,IF(V1766="LEJANA",'TARIFAS 2025'!$D$11))))</f>
        <v>31419</v>
      </c>
      <c r="AA1766" s="102">
        <f t="shared" si="29"/>
        <v>31419</v>
      </c>
    </row>
    <row r="1767" spans="1:27" x14ac:dyDescent="0.3">
      <c r="A1767" s="99" t="s">
        <v>77</v>
      </c>
      <c r="B1767" s="100" t="str">
        <f>VLOOKUP(A1767,'CENTROS DE COSTOS'!A:D,2,0)</f>
        <v>0036-0003</v>
      </c>
      <c r="C1767" s="100" t="str">
        <f>VLOOKUP(A1767,'CENTROS DE COSTOS'!A:D,3,0)</f>
        <v>Wompi Suroccidente</v>
      </c>
      <c r="D1767" s="99">
        <v>76001</v>
      </c>
      <c r="E1767" s="99">
        <v>3168253</v>
      </c>
      <c r="F1767" s="99">
        <v>75114</v>
      </c>
      <c r="G1767" s="100" t="s">
        <v>33</v>
      </c>
      <c r="H1767" s="99" t="s">
        <v>1101</v>
      </c>
      <c r="I1767" s="99" t="s">
        <v>77</v>
      </c>
      <c r="J1767" s="99" t="s">
        <v>6887</v>
      </c>
      <c r="K1767" s="100" t="s">
        <v>1170</v>
      </c>
      <c r="L1767" s="99" t="s">
        <v>8797</v>
      </c>
      <c r="M1767" s="101">
        <v>46014.333333333343</v>
      </c>
      <c r="N1767" s="101">
        <v>46015.50277777778</v>
      </c>
      <c r="O1767" s="100" t="s">
        <v>35</v>
      </c>
      <c r="P1767" s="100" t="s">
        <v>35</v>
      </c>
      <c r="Q1767" s="99" t="s">
        <v>1414</v>
      </c>
      <c r="R1767" s="99" t="s">
        <v>1415</v>
      </c>
      <c r="S1767" s="99" t="s">
        <v>10855</v>
      </c>
      <c r="T1767" s="99" t="s">
        <v>1172</v>
      </c>
      <c r="U1767" s="99">
        <v>24</v>
      </c>
      <c r="V1767" s="100" t="str">
        <f>VLOOKUP(D1767,TIPOLOGIA!A:F,5,0)</f>
        <v>PRINCIPAL</v>
      </c>
      <c r="W1767" s="100" t="str">
        <f>VLOOKUP(D1767,TIPOLOGIA!A:F,6,0)</f>
        <v>TERRESTRE</v>
      </c>
      <c r="X1767" s="99" t="s">
        <v>1221</v>
      </c>
      <c r="Y1767" s="99">
        <v>1</v>
      </c>
      <c r="Z1767" s="102">
        <f>IF(T1767="SOPORTE_TELEFÓNICO",'TARIFAS 2025'!$B$14,IF(V1767="PRINCIPAL",'TARIFAS 2025'!$B$11,IF(V1767="INTERMEDIA",'TARIFAS 2025'!$C$11,IF(V1767="LEJANA",'TARIFAS 2025'!$D$11))))</f>
        <v>31419</v>
      </c>
      <c r="AA1767" s="102">
        <f t="shared" si="29"/>
        <v>31419</v>
      </c>
    </row>
    <row r="1768" spans="1:27" x14ac:dyDescent="0.3">
      <c r="A1768" s="99" t="s">
        <v>71</v>
      </c>
      <c r="B1768" s="100" t="str">
        <f>VLOOKUP(A1768,'CENTROS DE COSTOS'!A:D,2,0)</f>
        <v>0036-0004</v>
      </c>
      <c r="C1768" s="100" t="str">
        <f>VLOOKUP(A1768,'CENTROS DE COSTOS'!A:D,3,0)</f>
        <v>Wompi Centro</v>
      </c>
      <c r="D1768" s="99">
        <v>11001</v>
      </c>
      <c r="E1768" s="99">
        <v>3168516</v>
      </c>
      <c r="F1768" s="99">
        <v>43110</v>
      </c>
      <c r="G1768" s="100" t="s">
        <v>33</v>
      </c>
      <c r="H1768" s="99" t="s">
        <v>618</v>
      </c>
      <c r="I1768" s="99" t="s">
        <v>71</v>
      </c>
      <c r="J1768" s="99" t="s">
        <v>6888</v>
      </c>
      <c r="K1768" s="100" t="s">
        <v>1170</v>
      </c>
      <c r="L1768" s="99" t="s">
        <v>8798</v>
      </c>
      <c r="M1768" s="101">
        <v>46014.333333333343</v>
      </c>
      <c r="N1768" s="101">
        <v>46015.507638888892</v>
      </c>
      <c r="O1768" s="100" t="s">
        <v>35</v>
      </c>
      <c r="P1768" s="100" t="s">
        <v>35</v>
      </c>
      <c r="Q1768" s="99" t="s">
        <v>1414</v>
      </c>
      <c r="R1768" s="99" t="s">
        <v>1415</v>
      </c>
      <c r="S1768" s="99" t="s">
        <v>10856</v>
      </c>
      <c r="T1768" s="99" t="s">
        <v>1172</v>
      </c>
      <c r="U1768" s="99">
        <v>32</v>
      </c>
      <c r="V1768" s="100" t="str">
        <f>VLOOKUP(D1768,TIPOLOGIA!A:F,5,0)</f>
        <v>PRINCIPAL</v>
      </c>
      <c r="W1768" s="100" t="str">
        <f>VLOOKUP(D1768,TIPOLOGIA!A:F,6,0)</f>
        <v>TERRESTRE</v>
      </c>
      <c r="X1768" s="99" t="s">
        <v>1179</v>
      </c>
      <c r="Y1768" s="99">
        <v>1</v>
      </c>
      <c r="Z1768" s="102">
        <f>IF(T1768="SOPORTE_TELEFÓNICO",'TARIFAS 2025'!$B$14,IF(V1768="PRINCIPAL",'TARIFAS 2025'!$B$11,IF(V1768="INTERMEDIA",'TARIFAS 2025'!$C$11,IF(V1768="LEJANA",'TARIFAS 2025'!$D$11))))</f>
        <v>31419</v>
      </c>
      <c r="AA1768" s="102">
        <f t="shared" si="29"/>
        <v>31419</v>
      </c>
    </row>
    <row r="1769" spans="1:27" x14ac:dyDescent="0.3">
      <c r="A1769" s="99" t="s">
        <v>92</v>
      </c>
      <c r="B1769" s="100" t="str">
        <f>VLOOKUP(A1769,'CENTROS DE COSTOS'!A:D,2,0)</f>
        <v>0036-0002</v>
      </c>
      <c r="C1769" s="100" t="str">
        <f>VLOOKUP(A1769,'CENTROS DE COSTOS'!A:D,3,0)</f>
        <v>Wompi Eje Cafetero</v>
      </c>
      <c r="D1769" s="99">
        <v>63001</v>
      </c>
      <c r="E1769" s="99">
        <v>3165051</v>
      </c>
      <c r="F1769" s="99">
        <v>66521</v>
      </c>
      <c r="G1769" s="100" t="s">
        <v>33</v>
      </c>
      <c r="H1769" s="99" t="s">
        <v>939</v>
      </c>
      <c r="I1769" s="99" t="s">
        <v>122</v>
      </c>
      <c r="J1769" s="99" t="s">
        <v>3658</v>
      </c>
      <c r="K1769" s="100" t="s">
        <v>1170</v>
      </c>
      <c r="L1769" s="99" t="s">
        <v>8799</v>
      </c>
      <c r="M1769" s="101">
        <v>46013.450694444437</v>
      </c>
      <c r="N1769" s="101">
        <v>46015.515972222223</v>
      </c>
      <c r="O1769" s="100" t="s">
        <v>35</v>
      </c>
      <c r="P1769" s="100" t="s">
        <v>35</v>
      </c>
      <c r="Q1769" s="99" t="s">
        <v>1414</v>
      </c>
      <c r="R1769" s="99" t="s">
        <v>1415</v>
      </c>
      <c r="S1769" s="99" t="s">
        <v>10857</v>
      </c>
      <c r="T1769" s="99" t="s">
        <v>1172</v>
      </c>
      <c r="U1769" s="99">
        <v>64</v>
      </c>
      <c r="V1769" s="100" t="str">
        <f>VLOOKUP(D1769,TIPOLOGIA!A:F,5,0)</f>
        <v>INTERMEDIA</v>
      </c>
      <c r="W1769" s="100" t="str">
        <f>VLOOKUP(D1769,TIPOLOGIA!A:F,6,0)</f>
        <v>TERRESTRE</v>
      </c>
      <c r="X1769" s="99" t="s">
        <v>1231</v>
      </c>
      <c r="Y1769" s="99">
        <v>1</v>
      </c>
      <c r="Z1769" s="102">
        <f>IF(T1769="SOPORTE_TELEFÓNICO",'TARIFAS 2025'!$B$14,IF(V1769="PRINCIPAL",'TARIFAS 2025'!$B$11,IF(V1769="INTERMEDIA",'TARIFAS 2025'!$C$11,IF(V1769="LEJANA",'TARIFAS 2025'!$D$11))))</f>
        <v>36351</v>
      </c>
      <c r="AA1769" s="102">
        <f t="shared" si="29"/>
        <v>36351</v>
      </c>
    </row>
    <row r="1770" spans="1:27" x14ac:dyDescent="0.3">
      <c r="A1770" s="99" t="s">
        <v>88</v>
      </c>
      <c r="B1770" s="100" t="str">
        <f>VLOOKUP(A1770,'CENTROS DE COSTOS'!A:D,2,0)</f>
        <v>0036-0005</v>
      </c>
      <c r="C1770" s="100" t="str">
        <f>VLOOKUP(A1770,'CENTROS DE COSTOS'!A:D,3,0)</f>
        <v>Wompi Noroccidente</v>
      </c>
      <c r="D1770" s="99">
        <v>5001</v>
      </c>
      <c r="E1770" s="99">
        <v>3144325</v>
      </c>
      <c r="F1770" s="99">
        <v>79675</v>
      </c>
      <c r="G1770" s="100" t="s">
        <v>33</v>
      </c>
      <c r="H1770" s="99" t="s">
        <v>120</v>
      </c>
      <c r="I1770" s="99" t="s">
        <v>1268</v>
      </c>
      <c r="J1770" s="99" t="s">
        <v>6889</v>
      </c>
      <c r="K1770" s="100" t="s">
        <v>1170</v>
      </c>
      <c r="L1770" s="99" t="s">
        <v>8800</v>
      </c>
      <c r="M1770" s="101">
        <v>46007.54791666667</v>
      </c>
      <c r="N1770" s="101">
        <v>46015.522916666669</v>
      </c>
      <c r="O1770" s="100" t="s">
        <v>35</v>
      </c>
      <c r="P1770" s="100" t="s">
        <v>35</v>
      </c>
      <c r="Q1770" s="99" t="s">
        <v>1414</v>
      </c>
      <c r="R1770" s="99" t="s">
        <v>1415</v>
      </c>
      <c r="S1770" s="99" t="s">
        <v>10858</v>
      </c>
      <c r="T1770" s="99" t="s">
        <v>9139</v>
      </c>
      <c r="U1770" s="99">
        <v>24</v>
      </c>
      <c r="V1770" s="100" t="str">
        <f>VLOOKUP(D1770,TIPOLOGIA!A:F,5,0)</f>
        <v>PRINCIPAL</v>
      </c>
      <c r="W1770" s="100" t="str">
        <f>VLOOKUP(D1770,TIPOLOGIA!A:F,6,0)</f>
        <v>TERRESTRE</v>
      </c>
      <c r="X1770" s="99" t="s">
        <v>1417</v>
      </c>
      <c r="Y1770" s="99">
        <v>1</v>
      </c>
      <c r="Z1770" s="102">
        <f>IF(T1770="SOPORTE_TELEFÓNICO",'TARIFAS 2025'!$B$14,IF(V1770="PRINCIPAL",'TARIFAS 2025'!$B$11,IF(V1770="INTERMEDIA",'TARIFAS 2025'!$C$11,IF(V1770="LEJANA",'TARIFAS 2025'!$D$11))))</f>
        <v>31419</v>
      </c>
      <c r="AA1770" s="102">
        <f t="shared" si="29"/>
        <v>31419</v>
      </c>
    </row>
    <row r="1771" spans="1:27" x14ac:dyDescent="0.3">
      <c r="A1771" s="99" t="s">
        <v>88</v>
      </c>
      <c r="B1771" s="100" t="str">
        <f>VLOOKUP(A1771,'CENTROS DE COSTOS'!A:D,2,0)</f>
        <v>0036-0005</v>
      </c>
      <c r="C1771" s="100" t="str">
        <f>VLOOKUP(A1771,'CENTROS DE COSTOS'!A:D,3,0)</f>
        <v>Wompi Noroccidente</v>
      </c>
      <c r="D1771" s="99">
        <v>5088</v>
      </c>
      <c r="E1771" s="99">
        <v>3154685</v>
      </c>
      <c r="F1771" s="99">
        <v>37463</v>
      </c>
      <c r="G1771" s="100" t="s">
        <v>33</v>
      </c>
      <c r="H1771" s="99" t="s">
        <v>120</v>
      </c>
      <c r="I1771" s="99" t="s">
        <v>155</v>
      </c>
      <c r="J1771" s="99" t="s">
        <v>3761</v>
      </c>
      <c r="K1771" s="100" t="s">
        <v>1170</v>
      </c>
      <c r="L1771" s="99" t="s">
        <v>8801</v>
      </c>
      <c r="M1771" s="101">
        <v>46009.554166666669</v>
      </c>
      <c r="N1771" s="101">
        <v>46015.523611111108</v>
      </c>
      <c r="O1771" s="100" t="s">
        <v>35</v>
      </c>
      <c r="P1771" s="100" t="s">
        <v>35</v>
      </c>
      <c r="Q1771" s="99" t="s">
        <v>1414</v>
      </c>
      <c r="R1771" s="99" t="s">
        <v>1415</v>
      </c>
      <c r="S1771" s="99" t="s">
        <v>10859</v>
      </c>
      <c r="T1771" s="99" t="s">
        <v>9139</v>
      </c>
      <c r="U1771" s="99">
        <v>32</v>
      </c>
      <c r="V1771" s="100" t="str">
        <f>VLOOKUP(D1771,TIPOLOGIA!A:F,5,0)</f>
        <v>PRINCIPAL</v>
      </c>
      <c r="W1771" s="100" t="str">
        <f>VLOOKUP(D1771,TIPOLOGIA!A:F,6,0)</f>
        <v>TERRESTRE</v>
      </c>
      <c r="X1771" s="99" t="s">
        <v>1417</v>
      </c>
      <c r="Y1771" s="99">
        <v>1</v>
      </c>
      <c r="Z1771" s="102">
        <f>IF(T1771="SOPORTE_TELEFÓNICO",'TARIFAS 2025'!$B$14,IF(V1771="PRINCIPAL",'TARIFAS 2025'!$B$11,IF(V1771="INTERMEDIA",'TARIFAS 2025'!$C$11,IF(V1771="LEJANA",'TARIFAS 2025'!$D$11))))</f>
        <v>31419</v>
      </c>
      <c r="AA1771" s="102">
        <f t="shared" si="29"/>
        <v>31419</v>
      </c>
    </row>
    <row r="1772" spans="1:27" x14ac:dyDescent="0.3">
      <c r="A1772" s="99" t="s">
        <v>98</v>
      </c>
      <c r="B1772" s="100" t="str">
        <f>VLOOKUP(A1772,'CENTROS DE COSTOS'!A:D,2,0)</f>
        <v>0036-0006</v>
      </c>
      <c r="C1772" s="100" t="str">
        <f>VLOOKUP(A1772,'CENTROS DE COSTOS'!A:D,3,0)</f>
        <v>Wompi Oriente</v>
      </c>
      <c r="D1772" s="99">
        <v>50001</v>
      </c>
      <c r="E1772" s="99">
        <v>3172763</v>
      </c>
      <c r="F1772" s="99">
        <v>74090</v>
      </c>
      <c r="G1772" s="100" t="s">
        <v>33</v>
      </c>
      <c r="H1772" s="99" t="s">
        <v>814</v>
      </c>
      <c r="I1772" s="99" t="s">
        <v>98</v>
      </c>
      <c r="J1772" s="99" t="s">
        <v>6890</v>
      </c>
      <c r="K1772" s="100" t="s">
        <v>1170</v>
      </c>
      <c r="L1772" s="99" t="s">
        <v>8802</v>
      </c>
      <c r="M1772" s="101">
        <v>46014.669444444437</v>
      </c>
      <c r="N1772" s="101">
        <v>46015.529166666667</v>
      </c>
      <c r="O1772" s="100" t="s">
        <v>35</v>
      </c>
      <c r="P1772" s="100" t="s">
        <v>35</v>
      </c>
      <c r="Q1772" s="99" t="s">
        <v>1414</v>
      </c>
      <c r="R1772" s="99" t="s">
        <v>1415</v>
      </c>
      <c r="S1772" s="99" t="s">
        <v>10860</v>
      </c>
      <c r="T1772" s="99" t="s">
        <v>1172</v>
      </c>
      <c r="U1772" s="99">
        <v>32</v>
      </c>
      <c r="V1772" s="100" t="str">
        <f>VLOOKUP(D1772,TIPOLOGIA!A:F,5,0)</f>
        <v>PRINCIPAL</v>
      </c>
      <c r="W1772" s="100" t="str">
        <f>VLOOKUP(D1772,TIPOLOGIA!A:F,6,0)</f>
        <v>TERRESTRE</v>
      </c>
      <c r="X1772" s="99" t="s">
        <v>1352</v>
      </c>
      <c r="Y1772" s="99">
        <v>1</v>
      </c>
      <c r="Z1772" s="102">
        <f>IF(T1772="SOPORTE_TELEFÓNICO",'TARIFAS 2025'!$B$14,IF(V1772="PRINCIPAL",'TARIFAS 2025'!$B$11,IF(V1772="INTERMEDIA",'TARIFAS 2025'!$C$11,IF(V1772="LEJANA",'TARIFAS 2025'!$D$11))))</f>
        <v>31419</v>
      </c>
      <c r="AA1772" s="102">
        <f t="shared" si="29"/>
        <v>31419</v>
      </c>
    </row>
    <row r="1773" spans="1:27" x14ac:dyDescent="0.3">
      <c r="A1773" s="99" t="s">
        <v>71</v>
      </c>
      <c r="B1773" s="100" t="str">
        <f>VLOOKUP(A1773,'CENTROS DE COSTOS'!A:D,2,0)</f>
        <v>0036-0004</v>
      </c>
      <c r="C1773" s="100" t="str">
        <f>VLOOKUP(A1773,'CENTROS DE COSTOS'!A:D,3,0)</f>
        <v>Wompi Centro</v>
      </c>
      <c r="D1773" s="99">
        <v>11001</v>
      </c>
      <c r="E1773" s="99">
        <v>3171004</v>
      </c>
      <c r="F1773" s="99">
        <v>41872</v>
      </c>
      <c r="G1773" s="100" t="s">
        <v>33</v>
      </c>
      <c r="H1773" s="99" t="s">
        <v>618</v>
      </c>
      <c r="I1773" s="99" t="s">
        <v>71</v>
      </c>
      <c r="J1773" s="99" t="s">
        <v>6313</v>
      </c>
      <c r="K1773" s="100" t="s">
        <v>1170</v>
      </c>
      <c r="L1773" s="99" t="s">
        <v>8803</v>
      </c>
      <c r="M1773" s="101">
        <v>46014.479861111111</v>
      </c>
      <c r="N1773" s="101">
        <v>46015.529166666667</v>
      </c>
      <c r="O1773" s="100" t="s">
        <v>35</v>
      </c>
      <c r="P1773" s="100" t="s">
        <v>35</v>
      </c>
      <c r="Q1773" s="99" t="s">
        <v>1414</v>
      </c>
      <c r="R1773" s="99" t="s">
        <v>1415</v>
      </c>
      <c r="S1773" s="99" t="s">
        <v>10861</v>
      </c>
      <c r="T1773" s="99" t="s">
        <v>1172</v>
      </c>
      <c r="U1773" s="99">
        <v>16</v>
      </c>
      <c r="V1773" s="100" t="str">
        <f>VLOOKUP(D1773,TIPOLOGIA!A:F,5,0)</f>
        <v>PRINCIPAL</v>
      </c>
      <c r="W1773" s="100" t="str">
        <f>VLOOKUP(D1773,TIPOLOGIA!A:F,6,0)</f>
        <v>TERRESTRE</v>
      </c>
      <c r="X1773" s="99" t="s">
        <v>1198</v>
      </c>
      <c r="Y1773" s="99">
        <v>1</v>
      </c>
      <c r="Z1773" s="102">
        <f>IF(T1773="SOPORTE_TELEFÓNICO",'TARIFAS 2025'!$B$14,IF(V1773="PRINCIPAL",'TARIFAS 2025'!$B$11,IF(V1773="INTERMEDIA",'TARIFAS 2025'!$C$11,IF(V1773="LEJANA",'TARIFAS 2025'!$D$11))))</f>
        <v>31419</v>
      </c>
      <c r="AA1773" s="102">
        <f t="shared" si="29"/>
        <v>31419</v>
      </c>
    </row>
    <row r="1774" spans="1:27" x14ac:dyDescent="0.3">
      <c r="A1774" s="99" t="s">
        <v>77</v>
      </c>
      <c r="B1774" s="100" t="str">
        <f>VLOOKUP(A1774,'CENTROS DE COSTOS'!A:D,2,0)</f>
        <v>0036-0003</v>
      </c>
      <c r="C1774" s="100" t="str">
        <f>VLOOKUP(A1774,'CENTROS DE COSTOS'!A:D,3,0)</f>
        <v>Wompi Suroccidente</v>
      </c>
      <c r="D1774" s="99">
        <v>76001</v>
      </c>
      <c r="E1774" s="99">
        <v>3167568</v>
      </c>
      <c r="F1774" s="99">
        <v>77006</v>
      </c>
      <c r="G1774" s="100" t="s">
        <v>33</v>
      </c>
      <c r="H1774" s="99" t="s">
        <v>1101</v>
      </c>
      <c r="I1774" s="99" t="s">
        <v>77</v>
      </c>
      <c r="J1774" s="99" t="s">
        <v>6891</v>
      </c>
      <c r="K1774" s="100" t="s">
        <v>1170</v>
      </c>
      <c r="L1774" s="99" t="s">
        <v>8804</v>
      </c>
      <c r="M1774" s="101">
        <v>46013.676388888889</v>
      </c>
      <c r="N1774" s="101">
        <v>46015.529861111107</v>
      </c>
      <c r="O1774" s="100" t="s">
        <v>35</v>
      </c>
      <c r="P1774" s="100" t="s">
        <v>35</v>
      </c>
      <c r="Q1774" s="99" t="s">
        <v>1414</v>
      </c>
      <c r="R1774" s="99" t="s">
        <v>1415</v>
      </c>
      <c r="S1774" s="99" t="s">
        <v>10862</v>
      </c>
      <c r="T1774" s="99" t="s">
        <v>1172</v>
      </c>
      <c r="U1774" s="99">
        <v>24</v>
      </c>
      <c r="V1774" s="100" t="str">
        <f>VLOOKUP(D1774,TIPOLOGIA!A:F,5,0)</f>
        <v>PRINCIPAL</v>
      </c>
      <c r="W1774" s="100" t="str">
        <f>VLOOKUP(D1774,TIPOLOGIA!A:F,6,0)</f>
        <v>TERRESTRE</v>
      </c>
      <c r="X1774" s="99" t="s">
        <v>1276</v>
      </c>
      <c r="Y1774" s="99">
        <v>1</v>
      </c>
      <c r="Z1774" s="102">
        <f>IF(T1774="SOPORTE_TELEFÓNICO",'TARIFAS 2025'!$B$14,IF(V1774="PRINCIPAL",'TARIFAS 2025'!$B$11,IF(V1774="INTERMEDIA",'TARIFAS 2025'!$C$11,IF(V1774="LEJANA",'TARIFAS 2025'!$D$11))))</f>
        <v>31419</v>
      </c>
      <c r="AA1774" s="102">
        <f t="shared" si="29"/>
        <v>31419</v>
      </c>
    </row>
    <row r="1775" spans="1:27" x14ac:dyDescent="0.3">
      <c r="A1775" s="99" t="s">
        <v>77</v>
      </c>
      <c r="B1775" s="100" t="str">
        <f>VLOOKUP(A1775,'CENTROS DE COSTOS'!A:D,2,0)</f>
        <v>0036-0003</v>
      </c>
      <c r="C1775" s="100" t="str">
        <f>VLOOKUP(A1775,'CENTROS DE COSTOS'!A:D,3,0)</f>
        <v>Wompi Suroccidente</v>
      </c>
      <c r="D1775" s="99">
        <v>19001</v>
      </c>
      <c r="E1775" s="99">
        <v>3162076</v>
      </c>
      <c r="F1775" s="99">
        <v>78015</v>
      </c>
      <c r="G1775" s="100" t="s">
        <v>33</v>
      </c>
      <c r="H1775" s="99" t="s">
        <v>498</v>
      </c>
      <c r="I1775" s="99" t="s">
        <v>93</v>
      </c>
      <c r="J1775" s="99" t="s">
        <v>2055</v>
      </c>
      <c r="K1775" s="100" t="s">
        <v>1170</v>
      </c>
      <c r="L1775" s="99" t="s">
        <v>8805</v>
      </c>
      <c r="M1775" s="101">
        <v>46013.333333333343</v>
      </c>
      <c r="N1775" s="101">
        <v>46015.530555555553</v>
      </c>
      <c r="O1775" s="100" t="s">
        <v>35</v>
      </c>
      <c r="P1775" s="100" t="s">
        <v>35</v>
      </c>
      <c r="Q1775" s="99" t="s">
        <v>1414</v>
      </c>
      <c r="R1775" s="99" t="s">
        <v>1415</v>
      </c>
      <c r="S1775" s="99" t="s">
        <v>10863</v>
      </c>
      <c r="T1775" s="99" t="s">
        <v>1172</v>
      </c>
      <c r="U1775" s="99">
        <v>40</v>
      </c>
      <c r="V1775" s="100" t="str">
        <f>VLOOKUP(D1775,TIPOLOGIA!A:F,5,0)</f>
        <v>LEJANA</v>
      </c>
      <c r="W1775" s="100" t="str">
        <f>VLOOKUP(D1775,TIPOLOGIA!A:F,6,0)</f>
        <v>TERRESTRE</v>
      </c>
      <c r="X1775" s="99" t="s">
        <v>1194</v>
      </c>
      <c r="Y1775" s="99">
        <v>1</v>
      </c>
      <c r="Z1775" s="102">
        <f>IF(T1775="SOPORTE_TELEFÓNICO",'TARIFAS 2025'!$B$14,IF(V1775="PRINCIPAL",'TARIFAS 2025'!$B$11,IF(V1775="INTERMEDIA",'TARIFAS 2025'!$C$11,IF(V1775="LEJANA",'TARIFAS 2025'!$D$11))))</f>
        <v>40250</v>
      </c>
      <c r="AA1775" s="102">
        <f t="shared" si="29"/>
        <v>40250</v>
      </c>
    </row>
    <row r="1776" spans="1:27" x14ac:dyDescent="0.3">
      <c r="A1776" s="99" t="s">
        <v>71</v>
      </c>
      <c r="B1776" s="100" t="str">
        <f>VLOOKUP(A1776,'CENTROS DE COSTOS'!A:D,2,0)</f>
        <v>0036-0004</v>
      </c>
      <c r="C1776" s="100" t="str">
        <f>VLOOKUP(A1776,'CENTROS DE COSTOS'!A:D,3,0)</f>
        <v>Wompi Centro</v>
      </c>
      <c r="D1776" s="99">
        <v>25754</v>
      </c>
      <c r="E1776" s="99">
        <v>3169771</v>
      </c>
      <c r="F1776" s="99">
        <v>50837</v>
      </c>
      <c r="G1776" s="100" t="s">
        <v>33</v>
      </c>
      <c r="H1776" s="99" t="s">
        <v>618</v>
      </c>
      <c r="I1776" s="99" t="s">
        <v>698</v>
      </c>
      <c r="J1776" s="99" t="s">
        <v>1361</v>
      </c>
      <c r="K1776" s="100" t="s">
        <v>1170</v>
      </c>
      <c r="L1776" s="99" t="s">
        <v>8806</v>
      </c>
      <c r="M1776" s="101">
        <v>46014.407638888893</v>
      </c>
      <c r="N1776" s="101">
        <v>46015.54583333333</v>
      </c>
      <c r="O1776" s="100" t="s">
        <v>35</v>
      </c>
      <c r="P1776" s="100" t="s">
        <v>35</v>
      </c>
      <c r="Q1776" s="99" t="s">
        <v>1414</v>
      </c>
      <c r="R1776" s="99" t="s">
        <v>1415</v>
      </c>
      <c r="S1776" s="99" t="s">
        <v>10864</v>
      </c>
      <c r="T1776" s="99" t="s">
        <v>1172</v>
      </c>
      <c r="U1776" s="99">
        <v>56</v>
      </c>
      <c r="V1776" s="100" t="str">
        <f>VLOOKUP(D1776,TIPOLOGIA!A:F,5,0)</f>
        <v>PRINCIPAL</v>
      </c>
      <c r="W1776" s="100" t="str">
        <f>VLOOKUP(D1776,TIPOLOGIA!A:F,6,0)</f>
        <v>TERRESTRE</v>
      </c>
      <c r="X1776" s="99" t="s">
        <v>1312</v>
      </c>
      <c r="Y1776" s="99">
        <v>1</v>
      </c>
      <c r="Z1776" s="102">
        <f>IF(T1776="SOPORTE_TELEFÓNICO",'TARIFAS 2025'!$B$14,IF(V1776="PRINCIPAL",'TARIFAS 2025'!$B$11,IF(V1776="INTERMEDIA",'TARIFAS 2025'!$C$11,IF(V1776="LEJANA",'TARIFAS 2025'!$D$11))))</f>
        <v>31419</v>
      </c>
      <c r="AA1776" s="102">
        <f t="shared" si="29"/>
        <v>31419</v>
      </c>
    </row>
    <row r="1777" spans="1:27" x14ac:dyDescent="0.3">
      <c r="A1777" s="99" t="s">
        <v>68</v>
      </c>
      <c r="B1777" s="100" t="str">
        <f>VLOOKUP(A1777,'CENTROS DE COSTOS'!A:D,2,0)</f>
        <v>0036-0001</v>
      </c>
      <c r="C1777" s="100" t="str">
        <f>VLOOKUP(A1777,'CENTROS DE COSTOS'!A:D,3,0)</f>
        <v>Wompi Costa</v>
      </c>
      <c r="D1777" s="99">
        <v>8001</v>
      </c>
      <c r="E1777" s="99">
        <v>3171817</v>
      </c>
      <c r="F1777" s="99">
        <v>31549</v>
      </c>
      <c r="G1777" s="100" t="s">
        <v>33</v>
      </c>
      <c r="H1777" s="99" t="s">
        <v>253</v>
      </c>
      <c r="I1777" s="99" t="s">
        <v>68</v>
      </c>
      <c r="J1777" s="99" t="s">
        <v>6892</v>
      </c>
      <c r="K1777" s="100" t="s">
        <v>1170</v>
      </c>
      <c r="L1777" s="99" t="s">
        <v>8807</v>
      </c>
      <c r="M1777" s="101">
        <v>46014.586111111108</v>
      </c>
      <c r="N1777" s="101">
        <v>46015.547222222223</v>
      </c>
      <c r="O1777" s="100" t="s">
        <v>35</v>
      </c>
      <c r="P1777" s="100" t="s">
        <v>35</v>
      </c>
      <c r="Q1777" s="99" t="s">
        <v>1414</v>
      </c>
      <c r="R1777" s="99" t="s">
        <v>1415</v>
      </c>
      <c r="S1777" s="99" t="s">
        <v>10865</v>
      </c>
      <c r="T1777" s="99" t="s">
        <v>1172</v>
      </c>
      <c r="U1777" s="99">
        <v>16</v>
      </c>
      <c r="V1777" s="100" t="str">
        <f>VLOOKUP(D1777,TIPOLOGIA!A:F,5,0)</f>
        <v>PRINCIPAL</v>
      </c>
      <c r="W1777" s="100" t="str">
        <f>VLOOKUP(D1777,TIPOLOGIA!A:F,6,0)</f>
        <v>TERRESTRE</v>
      </c>
      <c r="X1777" s="99" t="s">
        <v>1435</v>
      </c>
      <c r="Y1777" s="99">
        <v>1</v>
      </c>
      <c r="Z1777" s="102">
        <f>IF(T1777="SOPORTE_TELEFÓNICO",'TARIFAS 2025'!$B$14,IF(V1777="PRINCIPAL",'TARIFAS 2025'!$B$11,IF(V1777="INTERMEDIA",'TARIFAS 2025'!$C$11,IF(V1777="LEJANA",'TARIFAS 2025'!$D$11))))</f>
        <v>31419</v>
      </c>
      <c r="AA1777" s="102">
        <f t="shared" si="29"/>
        <v>31419</v>
      </c>
    </row>
    <row r="1778" spans="1:27" x14ac:dyDescent="0.3">
      <c r="A1778" s="99" t="s">
        <v>77</v>
      </c>
      <c r="B1778" s="100" t="str">
        <f>VLOOKUP(A1778,'CENTROS DE COSTOS'!A:D,2,0)</f>
        <v>0036-0003</v>
      </c>
      <c r="C1778" s="100" t="str">
        <f>VLOOKUP(A1778,'CENTROS DE COSTOS'!A:D,3,0)</f>
        <v>Wompi Suroccidente</v>
      </c>
      <c r="D1778" s="99">
        <v>19001</v>
      </c>
      <c r="E1778" s="99">
        <v>3170455</v>
      </c>
      <c r="F1778" s="99">
        <v>78388</v>
      </c>
      <c r="G1778" s="100" t="s">
        <v>33</v>
      </c>
      <c r="H1778" s="99" t="s">
        <v>498</v>
      </c>
      <c r="I1778" s="99" t="s">
        <v>93</v>
      </c>
      <c r="J1778" s="99" t="s">
        <v>2165</v>
      </c>
      <c r="K1778" s="100" t="s">
        <v>1170</v>
      </c>
      <c r="L1778" s="99" t="s">
        <v>8808</v>
      </c>
      <c r="M1778" s="101">
        <v>46014.454861111109</v>
      </c>
      <c r="N1778" s="101">
        <v>46016.453472222223</v>
      </c>
      <c r="O1778" s="100" t="s">
        <v>35</v>
      </c>
      <c r="P1778" s="100" t="s">
        <v>35</v>
      </c>
      <c r="Q1778" s="99" t="s">
        <v>1414</v>
      </c>
      <c r="R1778" s="99" t="s">
        <v>1415</v>
      </c>
      <c r="S1778" s="99" t="s">
        <v>10866</v>
      </c>
      <c r="T1778" s="99" t="s">
        <v>1172</v>
      </c>
      <c r="U1778" s="99">
        <v>32</v>
      </c>
      <c r="V1778" s="100" t="str">
        <f>VLOOKUP(D1778,TIPOLOGIA!A:F,5,0)</f>
        <v>LEJANA</v>
      </c>
      <c r="W1778" s="100" t="str">
        <f>VLOOKUP(D1778,TIPOLOGIA!A:F,6,0)</f>
        <v>TERRESTRE</v>
      </c>
      <c r="X1778" s="99" t="s">
        <v>1194</v>
      </c>
      <c r="Y1778" s="99">
        <v>1</v>
      </c>
      <c r="Z1778" s="102">
        <f>IF(T1778="SOPORTE_TELEFÓNICO",'TARIFAS 2025'!$B$14,IF(V1778="PRINCIPAL",'TARIFAS 2025'!$B$11,IF(V1778="INTERMEDIA",'TARIFAS 2025'!$C$11,IF(V1778="LEJANA",'TARIFAS 2025'!$D$11))))</f>
        <v>40250</v>
      </c>
      <c r="AA1778" s="102">
        <f t="shared" si="29"/>
        <v>40250</v>
      </c>
    </row>
    <row r="1779" spans="1:27" x14ac:dyDescent="0.3">
      <c r="A1779" s="99" t="s">
        <v>71</v>
      </c>
      <c r="B1779" s="100" t="str">
        <f>VLOOKUP(A1779,'CENTROS DE COSTOS'!A:D,2,0)</f>
        <v>0036-0004</v>
      </c>
      <c r="C1779" s="100" t="str">
        <f>VLOOKUP(A1779,'CENTROS DE COSTOS'!A:D,3,0)</f>
        <v>Wompi Centro</v>
      </c>
      <c r="D1779" s="99">
        <v>11001</v>
      </c>
      <c r="E1779" s="99">
        <v>3162143</v>
      </c>
      <c r="F1779" s="99">
        <v>33186</v>
      </c>
      <c r="G1779" s="100" t="s">
        <v>33</v>
      </c>
      <c r="H1779" s="99" t="s">
        <v>618</v>
      </c>
      <c r="I1779" s="99" t="s">
        <v>71</v>
      </c>
      <c r="J1779" s="99" t="s">
        <v>6893</v>
      </c>
      <c r="K1779" s="100" t="s">
        <v>1170</v>
      </c>
      <c r="L1779" s="99" t="s">
        <v>8809</v>
      </c>
      <c r="M1779" s="101">
        <v>46013.333333333343</v>
      </c>
      <c r="N1779" s="101">
        <v>46016.45416666667</v>
      </c>
      <c r="O1779" s="100" t="s">
        <v>35</v>
      </c>
      <c r="P1779" s="100" t="s">
        <v>35</v>
      </c>
      <c r="Q1779" s="99" t="s">
        <v>1414</v>
      </c>
      <c r="R1779" s="99" t="s">
        <v>1415</v>
      </c>
      <c r="S1779" s="99" t="s">
        <v>10867</v>
      </c>
      <c r="T1779" s="99" t="s">
        <v>1172</v>
      </c>
      <c r="U1779" s="99">
        <v>32</v>
      </c>
      <c r="V1779" s="100" t="str">
        <f>VLOOKUP(D1779,TIPOLOGIA!A:F,5,0)</f>
        <v>PRINCIPAL</v>
      </c>
      <c r="W1779" s="100" t="str">
        <f>VLOOKUP(D1779,TIPOLOGIA!A:F,6,0)</f>
        <v>TERRESTRE</v>
      </c>
      <c r="X1779" s="99" t="s">
        <v>1191</v>
      </c>
      <c r="Y1779" s="99">
        <v>1</v>
      </c>
      <c r="Z1779" s="102">
        <f>IF(T1779="SOPORTE_TELEFÓNICO",'TARIFAS 2025'!$B$14,IF(V1779="PRINCIPAL",'TARIFAS 2025'!$B$11,IF(V1779="INTERMEDIA",'TARIFAS 2025'!$C$11,IF(V1779="LEJANA",'TARIFAS 2025'!$D$11))))</f>
        <v>31419</v>
      </c>
      <c r="AA1779" s="102">
        <f t="shared" si="29"/>
        <v>31419</v>
      </c>
    </row>
    <row r="1780" spans="1:27" x14ac:dyDescent="0.3">
      <c r="A1780" s="99" t="s">
        <v>71</v>
      </c>
      <c r="B1780" s="100" t="str">
        <f>VLOOKUP(A1780,'CENTROS DE COSTOS'!A:D,2,0)</f>
        <v>0036-0004</v>
      </c>
      <c r="C1780" s="100" t="str">
        <f>VLOOKUP(A1780,'CENTROS DE COSTOS'!A:D,3,0)</f>
        <v>Wompi Centro</v>
      </c>
      <c r="D1780" s="99">
        <v>25754</v>
      </c>
      <c r="E1780" s="99">
        <v>3167718</v>
      </c>
      <c r="F1780" s="99">
        <v>35749</v>
      </c>
      <c r="G1780" s="100" t="s">
        <v>33</v>
      </c>
      <c r="H1780" s="99" t="s">
        <v>618</v>
      </c>
      <c r="I1780" s="99" t="s">
        <v>698</v>
      </c>
      <c r="J1780" s="99" t="s">
        <v>6894</v>
      </c>
      <c r="K1780" s="100" t="s">
        <v>1170</v>
      </c>
      <c r="L1780" s="99" t="s">
        <v>8810</v>
      </c>
      <c r="M1780" s="101">
        <v>46013.684027777781</v>
      </c>
      <c r="N1780" s="101">
        <v>46016.455555555563</v>
      </c>
      <c r="O1780" s="100" t="s">
        <v>35</v>
      </c>
      <c r="P1780" s="100" t="s">
        <v>35</v>
      </c>
      <c r="Q1780" s="99" t="s">
        <v>1414</v>
      </c>
      <c r="R1780" s="99" t="s">
        <v>1415</v>
      </c>
      <c r="S1780" s="99" t="s">
        <v>10868</v>
      </c>
      <c r="T1780" s="99" t="s">
        <v>1172</v>
      </c>
      <c r="U1780" s="99">
        <v>32</v>
      </c>
      <c r="V1780" s="100" t="str">
        <f>VLOOKUP(D1780,TIPOLOGIA!A:F,5,0)</f>
        <v>PRINCIPAL</v>
      </c>
      <c r="W1780" s="100" t="str">
        <f>VLOOKUP(D1780,TIPOLOGIA!A:F,6,0)</f>
        <v>TERRESTRE</v>
      </c>
      <c r="X1780" s="99" t="s">
        <v>1312</v>
      </c>
      <c r="Y1780" s="99">
        <v>1</v>
      </c>
      <c r="Z1780" s="102">
        <f>IF(T1780="SOPORTE_TELEFÓNICO",'TARIFAS 2025'!$B$14,IF(V1780="PRINCIPAL",'TARIFAS 2025'!$B$11,IF(V1780="INTERMEDIA",'TARIFAS 2025'!$C$11,IF(V1780="LEJANA",'TARIFAS 2025'!$D$11))))</f>
        <v>31419</v>
      </c>
      <c r="AA1780" s="102">
        <f t="shared" si="29"/>
        <v>31419</v>
      </c>
    </row>
    <row r="1781" spans="1:27" x14ac:dyDescent="0.3">
      <c r="A1781" s="99" t="s">
        <v>71</v>
      </c>
      <c r="B1781" s="100" t="str">
        <f>VLOOKUP(A1781,'CENTROS DE COSTOS'!A:D,2,0)</f>
        <v>0036-0004</v>
      </c>
      <c r="C1781" s="100" t="str">
        <f>VLOOKUP(A1781,'CENTROS DE COSTOS'!A:D,3,0)</f>
        <v>Wompi Centro</v>
      </c>
      <c r="D1781" s="99">
        <v>11001</v>
      </c>
      <c r="E1781" s="99">
        <v>3162211</v>
      </c>
      <c r="F1781" s="99">
        <v>32490</v>
      </c>
      <c r="G1781" s="100" t="s">
        <v>33</v>
      </c>
      <c r="H1781" s="99" t="s">
        <v>618</v>
      </c>
      <c r="I1781" s="99" t="s">
        <v>71</v>
      </c>
      <c r="J1781" s="99" t="s">
        <v>6895</v>
      </c>
      <c r="K1781" s="100" t="s">
        <v>1170</v>
      </c>
      <c r="L1781" s="99" t="s">
        <v>8811</v>
      </c>
      <c r="M1781" s="101">
        <v>46013.333333333343</v>
      </c>
      <c r="N1781" s="101">
        <v>46016.456944444442</v>
      </c>
      <c r="O1781" s="100" t="s">
        <v>35</v>
      </c>
      <c r="P1781" s="100" t="s">
        <v>35</v>
      </c>
      <c r="Q1781" s="99" t="s">
        <v>1414</v>
      </c>
      <c r="R1781" s="99" t="s">
        <v>1415</v>
      </c>
      <c r="S1781" s="99" t="s">
        <v>10869</v>
      </c>
      <c r="T1781" s="99" t="s">
        <v>1172</v>
      </c>
      <c r="U1781" s="99">
        <v>32</v>
      </c>
      <c r="V1781" s="100" t="str">
        <f>VLOOKUP(D1781,TIPOLOGIA!A:F,5,0)</f>
        <v>PRINCIPAL</v>
      </c>
      <c r="W1781" s="100" t="str">
        <f>VLOOKUP(D1781,TIPOLOGIA!A:F,6,0)</f>
        <v>TERRESTRE</v>
      </c>
      <c r="X1781" s="99" t="s">
        <v>1202</v>
      </c>
      <c r="Y1781" s="99">
        <v>1</v>
      </c>
      <c r="Z1781" s="102">
        <f>IF(T1781="SOPORTE_TELEFÓNICO",'TARIFAS 2025'!$B$14,IF(V1781="PRINCIPAL",'TARIFAS 2025'!$B$11,IF(V1781="INTERMEDIA",'TARIFAS 2025'!$C$11,IF(V1781="LEJANA",'TARIFAS 2025'!$D$11))))</f>
        <v>31419</v>
      </c>
      <c r="AA1781" s="102">
        <f t="shared" si="29"/>
        <v>31419</v>
      </c>
    </row>
    <row r="1782" spans="1:27" x14ac:dyDescent="0.3">
      <c r="A1782" s="99" t="s">
        <v>81</v>
      </c>
      <c r="B1782" s="100" t="str">
        <f>VLOOKUP(A1782,'CENTROS DE COSTOS'!A:D,2,0)</f>
        <v>0036-0007</v>
      </c>
      <c r="C1782" s="100" t="str">
        <f>VLOOKUP(A1782,'CENTROS DE COSTOS'!A:D,3,0)</f>
        <v>Wompi Santander</v>
      </c>
      <c r="D1782" s="99">
        <v>54001</v>
      </c>
      <c r="E1782" s="99">
        <v>3171412</v>
      </c>
      <c r="F1782" s="99">
        <v>43195</v>
      </c>
      <c r="G1782" s="100" t="s">
        <v>33</v>
      </c>
      <c r="H1782" s="99" t="s">
        <v>891</v>
      </c>
      <c r="I1782" s="99" t="s">
        <v>81</v>
      </c>
      <c r="J1782" s="99" t="s">
        <v>6199</v>
      </c>
      <c r="K1782" s="100" t="s">
        <v>1170</v>
      </c>
      <c r="L1782" s="99" t="s">
        <v>8812</v>
      </c>
      <c r="M1782" s="101">
        <v>46014.515972222223</v>
      </c>
      <c r="N1782" s="101">
        <v>46016.457638888889</v>
      </c>
      <c r="O1782" s="100" t="s">
        <v>35</v>
      </c>
      <c r="P1782" s="100" t="s">
        <v>35</v>
      </c>
      <c r="Q1782" s="99" t="s">
        <v>1414</v>
      </c>
      <c r="R1782" s="99" t="s">
        <v>1415</v>
      </c>
      <c r="S1782" s="99" t="s">
        <v>10870</v>
      </c>
      <c r="T1782" s="99" t="s">
        <v>1172</v>
      </c>
      <c r="U1782" s="99">
        <v>64</v>
      </c>
      <c r="V1782" s="100" t="str">
        <f>VLOOKUP(D1782,TIPOLOGIA!A:F,5,0)</f>
        <v>PRINCIPAL</v>
      </c>
      <c r="W1782" s="100" t="str">
        <f>VLOOKUP(D1782,TIPOLOGIA!A:F,6,0)</f>
        <v>TERRESTRE</v>
      </c>
      <c r="X1782" s="99" t="s">
        <v>1199</v>
      </c>
      <c r="Y1782" s="99">
        <v>1</v>
      </c>
      <c r="Z1782" s="102">
        <f>IF(T1782="SOPORTE_TELEFÓNICO",'TARIFAS 2025'!$B$14,IF(V1782="PRINCIPAL",'TARIFAS 2025'!$B$11,IF(V1782="INTERMEDIA",'TARIFAS 2025'!$C$11,IF(V1782="LEJANA",'TARIFAS 2025'!$D$11))))</f>
        <v>31419</v>
      </c>
      <c r="AA1782" s="102">
        <f t="shared" si="29"/>
        <v>31419</v>
      </c>
    </row>
    <row r="1783" spans="1:27" x14ac:dyDescent="0.3">
      <c r="A1783" s="99" t="s">
        <v>74</v>
      </c>
      <c r="B1783" s="100" t="str">
        <f>VLOOKUP(A1783,'CENTROS DE COSTOS'!A:D,2,0)</f>
        <v>0036-0007</v>
      </c>
      <c r="C1783" s="100" t="str">
        <f>VLOOKUP(A1783,'CENTROS DE COSTOS'!A:D,3,0)</f>
        <v>Wompi Santander</v>
      </c>
      <c r="D1783" s="99">
        <v>68615</v>
      </c>
      <c r="E1783" s="99">
        <v>3153672</v>
      </c>
      <c r="F1783" s="99">
        <v>61459</v>
      </c>
      <c r="G1783" s="100" t="s">
        <v>33</v>
      </c>
      <c r="H1783" s="99" t="s">
        <v>963</v>
      </c>
      <c r="I1783" s="99" t="s">
        <v>134</v>
      </c>
      <c r="J1783" s="99" t="s">
        <v>6896</v>
      </c>
      <c r="K1783" s="100" t="s">
        <v>1170</v>
      </c>
      <c r="L1783" s="99" t="s">
        <v>8813</v>
      </c>
      <c r="M1783" s="101">
        <v>46009.428472222222</v>
      </c>
      <c r="N1783" s="101">
        <v>46016.459722222222</v>
      </c>
      <c r="O1783" s="100" t="s">
        <v>35</v>
      </c>
      <c r="P1783" s="100" t="s">
        <v>35</v>
      </c>
      <c r="Q1783" s="99" t="s">
        <v>1414</v>
      </c>
      <c r="R1783" s="99" t="s">
        <v>1415</v>
      </c>
      <c r="S1783" s="99" t="s">
        <v>10871</v>
      </c>
      <c r="T1783" s="99" t="s">
        <v>1416</v>
      </c>
      <c r="U1783" s="99">
        <v>32</v>
      </c>
      <c r="V1783" s="100" t="str">
        <f>VLOOKUP(D1783,TIPOLOGIA!A:F,5,0)</f>
        <v>INTERMEDIA</v>
      </c>
      <c r="W1783" s="100" t="str">
        <f>VLOOKUP(D1783,TIPOLOGIA!A:F,6,0)</f>
        <v>TERRESTRE</v>
      </c>
      <c r="X1783" s="99" t="s">
        <v>1192</v>
      </c>
      <c r="Y1783" s="99">
        <v>1</v>
      </c>
      <c r="Z1783" s="102">
        <f>IF(T1783="SOPORTE_TELEFÓNICO",'TARIFAS 2025'!$B$14,IF(V1783="PRINCIPAL",'TARIFAS 2025'!$B$11,IF(V1783="INTERMEDIA",'TARIFAS 2025'!$C$11,IF(V1783="LEJANA",'TARIFAS 2025'!$D$11))))</f>
        <v>36351</v>
      </c>
      <c r="AA1783" s="102">
        <f t="shared" si="29"/>
        <v>36351</v>
      </c>
    </row>
    <row r="1784" spans="1:27" x14ac:dyDescent="0.3">
      <c r="A1784" s="99" t="s">
        <v>77</v>
      </c>
      <c r="B1784" s="100" t="str">
        <f>VLOOKUP(A1784,'CENTROS DE COSTOS'!A:D,2,0)</f>
        <v>0036-0003</v>
      </c>
      <c r="C1784" s="100" t="str">
        <f>VLOOKUP(A1784,'CENTROS DE COSTOS'!A:D,3,0)</f>
        <v>Wompi Suroccidente</v>
      </c>
      <c r="D1784" s="99">
        <v>76306</v>
      </c>
      <c r="E1784" s="99">
        <v>3161576</v>
      </c>
      <c r="F1784" s="99">
        <v>63571</v>
      </c>
      <c r="G1784" s="100" t="s">
        <v>33</v>
      </c>
      <c r="H1784" s="99" t="s">
        <v>1101</v>
      </c>
      <c r="I1784" s="99" t="s">
        <v>1116</v>
      </c>
      <c r="J1784" s="99" t="s">
        <v>3651</v>
      </c>
      <c r="K1784" s="100" t="s">
        <v>1170</v>
      </c>
      <c r="L1784" s="99" t="s">
        <v>8814</v>
      </c>
      <c r="M1784" s="101">
        <v>46013.333333333343</v>
      </c>
      <c r="N1784" s="101">
        <v>46016.544444444437</v>
      </c>
      <c r="O1784" s="100" t="s">
        <v>35</v>
      </c>
      <c r="P1784" s="100" t="s">
        <v>35</v>
      </c>
      <c r="Q1784" s="99" t="s">
        <v>1414</v>
      </c>
      <c r="R1784" s="99" t="s">
        <v>1415</v>
      </c>
      <c r="S1784" s="99" t="s">
        <v>10872</v>
      </c>
      <c r="T1784" s="99" t="s">
        <v>1416</v>
      </c>
      <c r="U1784" s="99">
        <v>40</v>
      </c>
      <c r="V1784" s="100" t="str">
        <f>VLOOKUP(D1784,TIPOLOGIA!A:F,5,0)</f>
        <v>INTERMEDIA</v>
      </c>
      <c r="W1784" s="100" t="str">
        <f>VLOOKUP(D1784,TIPOLOGIA!A:F,6,0)</f>
        <v>TERRESTRE</v>
      </c>
      <c r="X1784" s="99" t="s">
        <v>2257</v>
      </c>
      <c r="Y1784" s="99">
        <v>1</v>
      </c>
      <c r="Z1784" s="102">
        <f>IF(T1784="SOPORTE_TELEFÓNICO",'TARIFAS 2025'!$B$14,IF(V1784="PRINCIPAL",'TARIFAS 2025'!$B$11,IF(V1784="INTERMEDIA",'TARIFAS 2025'!$C$11,IF(V1784="LEJANA",'TARIFAS 2025'!$D$11))))</f>
        <v>36351</v>
      </c>
      <c r="AA1784" s="102">
        <f t="shared" si="29"/>
        <v>36351</v>
      </c>
    </row>
    <row r="1785" spans="1:27" x14ac:dyDescent="0.3">
      <c r="A1785" s="99" t="s">
        <v>86</v>
      </c>
      <c r="B1785" s="100" t="str">
        <f>VLOOKUP(A1785,'CENTROS DE COSTOS'!A:D,2,0)</f>
        <v>0036-0002</v>
      </c>
      <c r="C1785" s="100" t="str">
        <f>VLOOKUP(A1785,'CENTROS DE COSTOS'!A:D,3,0)</f>
        <v>Wompi Eje Cafetero</v>
      </c>
      <c r="D1785" s="99">
        <v>17088</v>
      </c>
      <c r="E1785" s="99">
        <v>3134684</v>
      </c>
      <c r="F1785" s="99">
        <v>34185</v>
      </c>
      <c r="G1785" s="100" t="s">
        <v>33</v>
      </c>
      <c r="H1785" s="99" t="s">
        <v>126</v>
      </c>
      <c r="I1785" s="99" t="s">
        <v>445</v>
      </c>
      <c r="J1785" s="99" t="s">
        <v>1752</v>
      </c>
      <c r="K1785" s="100" t="s">
        <v>1170</v>
      </c>
      <c r="L1785" s="99" t="s">
        <v>8815</v>
      </c>
      <c r="M1785" s="101">
        <v>46006.333333333343</v>
      </c>
      <c r="N1785" s="101">
        <v>46016.547222222223</v>
      </c>
      <c r="O1785" s="100" t="s">
        <v>35</v>
      </c>
      <c r="P1785" s="100" t="s">
        <v>35</v>
      </c>
      <c r="Q1785" s="99" t="s">
        <v>1414</v>
      </c>
      <c r="R1785" s="99" t="s">
        <v>1415</v>
      </c>
      <c r="S1785" s="99" t="s">
        <v>10873</v>
      </c>
      <c r="T1785" s="99" t="s">
        <v>1416</v>
      </c>
      <c r="U1785" s="99">
        <v>24</v>
      </c>
      <c r="V1785" s="100" t="str">
        <f>VLOOKUP(D1785,TIPOLOGIA!A:F,5,0)</f>
        <v>INTERMEDIA</v>
      </c>
      <c r="W1785" s="100" t="str">
        <f>VLOOKUP(D1785,TIPOLOGIA!A:F,6,0)</f>
        <v>TERRESTRE</v>
      </c>
      <c r="X1785" s="99" t="s">
        <v>1447</v>
      </c>
      <c r="Y1785" s="99">
        <v>1</v>
      </c>
      <c r="Z1785" s="102">
        <f>IF(T1785="SOPORTE_TELEFÓNICO",'TARIFAS 2025'!$B$14,IF(V1785="PRINCIPAL",'TARIFAS 2025'!$B$11,IF(V1785="INTERMEDIA",'TARIFAS 2025'!$C$11,IF(V1785="LEJANA",'TARIFAS 2025'!$D$11))))</f>
        <v>36351</v>
      </c>
      <c r="AA1785" s="102">
        <f t="shared" si="29"/>
        <v>36351</v>
      </c>
    </row>
    <row r="1786" spans="1:27" x14ac:dyDescent="0.3">
      <c r="A1786" s="99" t="s">
        <v>88</v>
      </c>
      <c r="B1786" s="100" t="str">
        <f>VLOOKUP(A1786,'CENTROS DE COSTOS'!A:D,2,0)</f>
        <v>0036-0005</v>
      </c>
      <c r="C1786" s="100" t="str">
        <f>VLOOKUP(A1786,'CENTROS DE COSTOS'!A:D,3,0)</f>
        <v>Wompi Noroccidente</v>
      </c>
      <c r="D1786" s="99">
        <v>5042</v>
      </c>
      <c r="E1786" s="99">
        <v>3151664</v>
      </c>
      <c r="F1786" s="99">
        <v>67494</v>
      </c>
      <c r="G1786" s="100" t="s">
        <v>33</v>
      </c>
      <c r="H1786" s="99" t="s">
        <v>120</v>
      </c>
      <c r="I1786" s="99" t="s">
        <v>224</v>
      </c>
      <c r="J1786" s="99" t="s">
        <v>6897</v>
      </c>
      <c r="K1786" s="100" t="s">
        <v>1170</v>
      </c>
      <c r="L1786" s="99" t="s">
        <v>8816</v>
      </c>
      <c r="M1786" s="101">
        <v>46009.333333333343</v>
      </c>
      <c r="N1786" s="101">
        <v>46016.559027777781</v>
      </c>
      <c r="O1786" s="100" t="s">
        <v>35</v>
      </c>
      <c r="P1786" s="100" t="s">
        <v>35</v>
      </c>
      <c r="Q1786" s="99" t="s">
        <v>1414</v>
      </c>
      <c r="R1786" s="99" t="s">
        <v>1415</v>
      </c>
      <c r="S1786" s="99" t="s">
        <v>10874</v>
      </c>
      <c r="T1786" s="99" t="s">
        <v>1416</v>
      </c>
      <c r="U1786" s="99">
        <v>48</v>
      </c>
      <c r="V1786" s="100" t="str">
        <f>VLOOKUP(D1786,TIPOLOGIA!A:F,5,0)</f>
        <v>INTERMEDIA</v>
      </c>
      <c r="W1786" s="100" t="str">
        <f>VLOOKUP(D1786,TIPOLOGIA!A:F,6,0)</f>
        <v>TERRESTRE</v>
      </c>
      <c r="X1786" s="99" t="s">
        <v>1417</v>
      </c>
      <c r="Y1786" s="99">
        <v>1</v>
      </c>
      <c r="Z1786" s="102">
        <f>IF(T1786="SOPORTE_TELEFÓNICO",'TARIFAS 2025'!$B$14,IF(V1786="PRINCIPAL",'TARIFAS 2025'!$B$11,IF(V1786="INTERMEDIA",'TARIFAS 2025'!$C$11,IF(V1786="LEJANA",'TARIFAS 2025'!$D$11))))</f>
        <v>36351</v>
      </c>
      <c r="AA1786" s="102">
        <f t="shared" si="29"/>
        <v>36351</v>
      </c>
    </row>
    <row r="1787" spans="1:27" x14ac:dyDescent="0.3">
      <c r="A1787" s="99" t="s">
        <v>85</v>
      </c>
      <c r="B1787" s="100" t="str">
        <f>VLOOKUP(A1787,'CENTROS DE COSTOS'!A:D,2,0)</f>
        <v>0036-0006</v>
      </c>
      <c r="C1787" s="100" t="str">
        <f>VLOOKUP(A1787,'CENTROS DE COSTOS'!A:D,3,0)</f>
        <v>Wompi Oriente</v>
      </c>
      <c r="D1787" s="99">
        <v>73270</v>
      </c>
      <c r="E1787" s="99">
        <v>3155655</v>
      </c>
      <c r="F1787" s="99">
        <v>63160</v>
      </c>
      <c r="G1787" s="100" t="s">
        <v>33</v>
      </c>
      <c r="H1787" s="99" t="s">
        <v>1056</v>
      </c>
      <c r="I1787" s="99" t="s">
        <v>1072</v>
      </c>
      <c r="J1787" s="99" t="s">
        <v>6898</v>
      </c>
      <c r="K1787" s="100" t="s">
        <v>1170</v>
      </c>
      <c r="L1787" s="99" t="s">
        <v>8817</v>
      </c>
      <c r="M1787" s="101">
        <v>46009.628472222219</v>
      </c>
      <c r="N1787" s="101">
        <v>46016.564583333333</v>
      </c>
      <c r="O1787" s="100" t="s">
        <v>35</v>
      </c>
      <c r="P1787" s="100" t="s">
        <v>35</v>
      </c>
      <c r="Q1787" s="99" t="s">
        <v>1414</v>
      </c>
      <c r="R1787" s="99" t="s">
        <v>1415</v>
      </c>
      <c r="S1787" s="99" t="s">
        <v>10875</v>
      </c>
      <c r="T1787" s="99" t="s">
        <v>1416</v>
      </c>
      <c r="U1787" s="99">
        <v>24</v>
      </c>
      <c r="V1787" s="100" t="str">
        <f>VLOOKUP(D1787,TIPOLOGIA!A:F,5,0)</f>
        <v>LEJANA</v>
      </c>
      <c r="W1787" s="100" t="str">
        <f>VLOOKUP(D1787,TIPOLOGIA!A:F,6,0)</f>
        <v>TERRESTRE</v>
      </c>
      <c r="X1787" s="99" t="s">
        <v>1447</v>
      </c>
      <c r="Y1787" s="99">
        <v>1</v>
      </c>
      <c r="Z1787" s="102">
        <f>IF(T1787="SOPORTE_TELEFÓNICO",'TARIFAS 2025'!$B$14,IF(V1787="PRINCIPAL",'TARIFAS 2025'!$B$11,IF(V1787="INTERMEDIA",'TARIFAS 2025'!$C$11,IF(V1787="LEJANA",'TARIFAS 2025'!$D$11))))</f>
        <v>40250</v>
      </c>
      <c r="AA1787" s="102">
        <f t="shared" si="29"/>
        <v>40250</v>
      </c>
    </row>
    <row r="1788" spans="1:27" x14ac:dyDescent="0.3">
      <c r="A1788" s="99" t="s">
        <v>88</v>
      </c>
      <c r="B1788" s="100" t="str">
        <f>VLOOKUP(A1788,'CENTROS DE COSTOS'!A:D,2,0)</f>
        <v>0036-0005</v>
      </c>
      <c r="C1788" s="100" t="str">
        <f>VLOOKUP(A1788,'CENTROS DE COSTOS'!A:D,3,0)</f>
        <v>Wompi Noroccidente</v>
      </c>
      <c r="D1788" s="99">
        <v>5360</v>
      </c>
      <c r="E1788" s="99">
        <v>3154942</v>
      </c>
      <c r="F1788" s="99">
        <v>58298</v>
      </c>
      <c r="G1788" s="100" t="s">
        <v>33</v>
      </c>
      <c r="H1788" s="99" t="s">
        <v>120</v>
      </c>
      <c r="I1788" s="99" t="s">
        <v>190</v>
      </c>
      <c r="J1788" s="99" t="s">
        <v>3730</v>
      </c>
      <c r="K1788" s="100" t="s">
        <v>1170</v>
      </c>
      <c r="L1788" s="99" t="s">
        <v>8818</v>
      </c>
      <c r="M1788" s="101">
        <v>46009.517361111109</v>
      </c>
      <c r="N1788" s="101">
        <v>46016.575694444437</v>
      </c>
      <c r="O1788" s="100" t="s">
        <v>35</v>
      </c>
      <c r="P1788" s="100" t="s">
        <v>35</v>
      </c>
      <c r="Q1788" s="99" t="s">
        <v>1414</v>
      </c>
      <c r="R1788" s="99" t="s">
        <v>1415</v>
      </c>
      <c r="S1788" s="99" t="s">
        <v>10876</v>
      </c>
      <c r="T1788" s="99" t="s">
        <v>9139</v>
      </c>
      <c r="U1788" s="99">
        <v>64</v>
      </c>
      <c r="V1788" s="100" t="str">
        <f>VLOOKUP(D1788,TIPOLOGIA!A:F,5,0)</f>
        <v>PRINCIPAL</v>
      </c>
      <c r="W1788" s="100" t="str">
        <f>VLOOKUP(D1788,TIPOLOGIA!A:F,6,0)</f>
        <v>TERRESTRE</v>
      </c>
      <c r="X1788" s="99" t="s">
        <v>1417</v>
      </c>
      <c r="Y1788" s="99">
        <v>1</v>
      </c>
      <c r="Z1788" s="102">
        <f>IF(T1788="SOPORTE_TELEFÓNICO",'TARIFAS 2025'!$B$14,IF(V1788="PRINCIPAL",'TARIFAS 2025'!$B$11,IF(V1788="INTERMEDIA",'TARIFAS 2025'!$C$11,IF(V1788="LEJANA",'TARIFAS 2025'!$D$11))))</f>
        <v>31419</v>
      </c>
      <c r="AA1788" s="102">
        <f t="shared" si="29"/>
        <v>31419</v>
      </c>
    </row>
    <row r="1789" spans="1:27" x14ac:dyDescent="0.3">
      <c r="A1789" s="99" t="s">
        <v>88</v>
      </c>
      <c r="B1789" s="100" t="str">
        <f>VLOOKUP(A1789,'CENTROS DE COSTOS'!A:D,2,0)</f>
        <v>0036-0005</v>
      </c>
      <c r="C1789" s="100" t="str">
        <f>VLOOKUP(A1789,'CENTROS DE COSTOS'!A:D,3,0)</f>
        <v>Wompi Noroccidente</v>
      </c>
      <c r="D1789" s="99">
        <v>5631</v>
      </c>
      <c r="E1789" s="99">
        <v>3151663</v>
      </c>
      <c r="F1789" s="99">
        <v>79446</v>
      </c>
      <c r="G1789" s="100" t="s">
        <v>33</v>
      </c>
      <c r="H1789" s="99" t="s">
        <v>120</v>
      </c>
      <c r="I1789" s="99" t="s">
        <v>214</v>
      </c>
      <c r="J1789" s="99" t="s">
        <v>6899</v>
      </c>
      <c r="K1789" s="100" t="s">
        <v>1170</v>
      </c>
      <c r="L1789" s="99" t="s">
        <v>8819</v>
      </c>
      <c r="M1789" s="101">
        <v>46009.333333333343</v>
      </c>
      <c r="N1789" s="101">
        <v>46016.575694444437</v>
      </c>
      <c r="O1789" s="100" t="s">
        <v>35</v>
      </c>
      <c r="P1789" s="100" t="s">
        <v>35</v>
      </c>
      <c r="Q1789" s="99" t="s">
        <v>1414</v>
      </c>
      <c r="R1789" s="99" t="s">
        <v>1415</v>
      </c>
      <c r="S1789" s="99" t="s">
        <v>10877</v>
      </c>
      <c r="T1789" s="99" t="s">
        <v>9139</v>
      </c>
      <c r="U1789" s="99">
        <v>16</v>
      </c>
      <c r="V1789" s="100" t="str">
        <f>VLOOKUP(D1789,TIPOLOGIA!A:F,5,0)</f>
        <v>PRINCIPAL</v>
      </c>
      <c r="W1789" s="100" t="str">
        <f>VLOOKUP(D1789,TIPOLOGIA!A:F,6,0)</f>
        <v>TERRESTRE</v>
      </c>
      <c r="X1789" s="99" t="s">
        <v>1417</v>
      </c>
      <c r="Y1789" s="99">
        <v>1</v>
      </c>
      <c r="Z1789" s="102">
        <f>IF(T1789="SOPORTE_TELEFÓNICO",'TARIFAS 2025'!$B$14,IF(V1789="PRINCIPAL",'TARIFAS 2025'!$B$11,IF(V1789="INTERMEDIA",'TARIFAS 2025'!$C$11,IF(V1789="LEJANA",'TARIFAS 2025'!$D$11))))</f>
        <v>31419</v>
      </c>
      <c r="AA1789" s="102">
        <f t="shared" si="29"/>
        <v>31419</v>
      </c>
    </row>
    <row r="1790" spans="1:27" x14ac:dyDescent="0.3">
      <c r="A1790" s="99" t="s">
        <v>77</v>
      </c>
      <c r="B1790" s="100" t="str">
        <f>VLOOKUP(A1790,'CENTROS DE COSTOS'!A:D,2,0)</f>
        <v>0036-0003</v>
      </c>
      <c r="C1790" s="100" t="str">
        <f>VLOOKUP(A1790,'CENTROS DE COSTOS'!A:D,3,0)</f>
        <v>Wompi Suroccidente</v>
      </c>
      <c r="D1790" s="99">
        <v>76248</v>
      </c>
      <c r="E1790" s="99">
        <v>3148375</v>
      </c>
      <c r="F1790" s="99">
        <v>79080</v>
      </c>
      <c r="G1790" s="100" t="s">
        <v>33</v>
      </c>
      <c r="H1790" s="99" t="s">
        <v>1101</v>
      </c>
      <c r="I1790" s="99" t="s">
        <v>1113</v>
      </c>
      <c r="J1790" s="99" t="s">
        <v>6900</v>
      </c>
      <c r="K1790" s="100" t="s">
        <v>1170</v>
      </c>
      <c r="L1790" s="99" t="s">
        <v>8820</v>
      </c>
      <c r="M1790" s="101">
        <v>46008.443749999999</v>
      </c>
      <c r="N1790" s="101">
        <v>46017.384722222218</v>
      </c>
      <c r="O1790" s="100" t="s">
        <v>35</v>
      </c>
      <c r="P1790" s="100" t="s">
        <v>35</v>
      </c>
      <c r="Q1790" s="99" t="s">
        <v>1414</v>
      </c>
      <c r="R1790" s="99" t="s">
        <v>1415</v>
      </c>
      <c r="S1790" s="99" t="s">
        <v>10878</v>
      </c>
      <c r="T1790" s="99" t="s">
        <v>1416</v>
      </c>
      <c r="U1790" s="99">
        <v>48</v>
      </c>
      <c r="V1790" s="100" t="str">
        <f>VLOOKUP(D1790,TIPOLOGIA!A:F,5,0)</f>
        <v>INTERMEDIA</v>
      </c>
      <c r="W1790" s="100" t="str">
        <f>VLOOKUP(D1790,TIPOLOGIA!A:F,6,0)</f>
        <v>TERRESTRE</v>
      </c>
      <c r="X1790" s="99" t="s">
        <v>1447</v>
      </c>
      <c r="Y1790" s="99">
        <v>1</v>
      </c>
      <c r="Z1790" s="102">
        <f>IF(T1790="SOPORTE_TELEFÓNICO",'TARIFAS 2025'!$B$14,IF(V1790="PRINCIPAL",'TARIFAS 2025'!$B$11,IF(V1790="INTERMEDIA",'TARIFAS 2025'!$C$11,IF(V1790="LEJANA",'TARIFAS 2025'!$D$11))))</f>
        <v>36351</v>
      </c>
      <c r="AA1790" s="102">
        <f t="shared" si="29"/>
        <v>36351</v>
      </c>
    </row>
    <row r="1791" spans="1:27" x14ac:dyDescent="0.3">
      <c r="A1791" s="99" t="s">
        <v>88</v>
      </c>
      <c r="B1791" s="100" t="str">
        <f>VLOOKUP(A1791,'CENTROS DE COSTOS'!A:D,2,0)</f>
        <v>0036-0005</v>
      </c>
      <c r="C1791" s="100" t="str">
        <f>VLOOKUP(A1791,'CENTROS DE COSTOS'!A:D,3,0)</f>
        <v>Wompi Noroccidente</v>
      </c>
      <c r="D1791" s="99">
        <v>5001</v>
      </c>
      <c r="E1791" s="99">
        <v>3152994</v>
      </c>
      <c r="F1791" s="99">
        <v>79966</v>
      </c>
      <c r="G1791" s="100" t="s">
        <v>33</v>
      </c>
      <c r="H1791" s="99" t="s">
        <v>120</v>
      </c>
      <c r="I1791" s="99" t="s">
        <v>88</v>
      </c>
      <c r="J1791" s="99" t="s">
        <v>6901</v>
      </c>
      <c r="K1791" s="100" t="s">
        <v>1170</v>
      </c>
      <c r="L1791" s="99" t="s">
        <v>8821</v>
      </c>
      <c r="M1791" s="101">
        <v>46009.404166666667</v>
      </c>
      <c r="N1791" s="101">
        <v>46017.390972222223</v>
      </c>
      <c r="O1791" s="100" t="s">
        <v>35</v>
      </c>
      <c r="P1791" s="100" t="s">
        <v>35</v>
      </c>
      <c r="Q1791" s="99" t="s">
        <v>1414</v>
      </c>
      <c r="R1791" s="99" t="s">
        <v>1415</v>
      </c>
      <c r="S1791" s="99" t="s">
        <v>10879</v>
      </c>
      <c r="T1791" s="99" t="s">
        <v>9139</v>
      </c>
      <c r="U1791" s="99">
        <v>8</v>
      </c>
      <c r="V1791" s="100" t="str">
        <f>VLOOKUP(D1791,TIPOLOGIA!A:F,5,0)</f>
        <v>PRINCIPAL</v>
      </c>
      <c r="W1791" s="100" t="str">
        <f>VLOOKUP(D1791,TIPOLOGIA!A:F,6,0)</f>
        <v>TERRESTRE</v>
      </c>
      <c r="X1791" s="99" t="s">
        <v>1417</v>
      </c>
      <c r="Y1791" s="99">
        <v>1</v>
      </c>
      <c r="Z1791" s="102">
        <f>IF(T1791="SOPORTE_TELEFÓNICO",'TARIFAS 2025'!$B$14,IF(V1791="PRINCIPAL",'TARIFAS 2025'!$B$11,IF(V1791="INTERMEDIA",'TARIFAS 2025'!$C$11,IF(V1791="LEJANA",'TARIFAS 2025'!$D$11))))</f>
        <v>31419</v>
      </c>
      <c r="AA1791" s="102">
        <f t="shared" si="29"/>
        <v>31419</v>
      </c>
    </row>
    <row r="1792" spans="1:27" x14ac:dyDescent="0.3">
      <c r="A1792" s="99" t="s">
        <v>88</v>
      </c>
      <c r="B1792" s="100" t="str">
        <f>VLOOKUP(A1792,'CENTROS DE COSTOS'!A:D,2,0)</f>
        <v>0036-0005</v>
      </c>
      <c r="C1792" s="100" t="str">
        <f>VLOOKUP(A1792,'CENTROS DE COSTOS'!A:D,3,0)</f>
        <v>Wompi Noroccidente</v>
      </c>
      <c r="D1792" s="99">
        <v>5036</v>
      </c>
      <c r="E1792" s="99">
        <v>3153607</v>
      </c>
      <c r="F1792" s="99">
        <v>20491</v>
      </c>
      <c r="G1792" s="100" t="s">
        <v>33</v>
      </c>
      <c r="H1792" s="99" t="s">
        <v>120</v>
      </c>
      <c r="I1792" s="99" t="s">
        <v>150</v>
      </c>
      <c r="J1792" s="99" t="s">
        <v>6902</v>
      </c>
      <c r="K1792" s="100" t="s">
        <v>1170</v>
      </c>
      <c r="L1792" s="99" t="s">
        <v>8822</v>
      </c>
      <c r="M1792" s="101">
        <v>46009.411111111112</v>
      </c>
      <c r="N1792" s="101">
        <v>46017.393750000003</v>
      </c>
      <c r="O1792" s="100" t="s">
        <v>35</v>
      </c>
      <c r="P1792" s="100" t="s">
        <v>35</v>
      </c>
      <c r="Q1792" s="99" t="s">
        <v>1414</v>
      </c>
      <c r="R1792" s="99" t="s">
        <v>1415</v>
      </c>
      <c r="S1792" s="99" t="s">
        <v>10880</v>
      </c>
      <c r="T1792" s="99" t="s">
        <v>1416</v>
      </c>
      <c r="U1792" s="99">
        <v>32</v>
      </c>
      <c r="V1792" s="100" t="str">
        <f>VLOOKUP(D1792,TIPOLOGIA!A:F,5,0)</f>
        <v>INTERMEDIA</v>
      </c>
      <c r="W1792" s="100" t="str">
        <f>VLOOKUP(D1792,TIPOLOGIA!A:F,6,0)</f>
        <v>TERRESTRE</v>
      </c>
      <c r="X1792" s="99" t="s">
        <v>2254</v>
      </c>
      <c r="Y1792" s="99">
        <v>1</v>
      </c>
      <c r="Z1792" s="102">
        <f>IF(T1792="SOPORTE_TELEFÓNICO",'TARIFAS 2025'!$B$14,IF(V1792="PRINCIPAL",'TARIFAS 2025'!$B$11,IF(V1792="INTERMEDIA",'TARIFAS 2025'!$C$11,IF(V1792="LEJANA",'TARIFAS 2025'!$D$11))))</f>
        <v>36351</v>
      </c>
      <c r="AA1792" s="102">
        <f t="shared" si="29"/>
        <v>36351</v>
      </c>
    </row>
    <row r="1793" spans="1:27" x14ac:dyDescent="0.3">
      <c r="A1793" s="99" t="s">
        <v>71</v>
      </c>
      <c r="B1793" s="100" t="str">
        <f>VLOOKUP(A1793,'CENTROS DE COSTOS'!A:D,2,0)</f>
        <v>0036-0004</v>
      </c>
      <c r="C1793" s="100" t="str">
        <f>VLOOKUP(A1793,'CENTROS DE COSTOS'!A:D,3,0)</f>
        <v>Wompi Centro</v>
      </c>
      <c r="D1793" s="99">
        <v>11001</v>
      </c>
      <c r="E1793" s="99">
        <v>3161535</v>
      </c>
      <c r="F1793" s="99">
        <v>66607</v>
      </c>
      <c r="G1793" s="100" t="s">
        <v>33</v>
      </c>
      <c r="H1793" s="99" t="s">
        <v>618</v>
      </c>
      <c r="I1793" s="99" t="s">
        <v>71</v>
      </c>
      <c r="J1793" s="99" t="s">
        <v>6903</v>
      </c>
      <c r="K1793" s="100" t="s">
        <v>1170</v>
      </c>
      <c r="L1793" s="99" t="s">
        <v>8823</v>
      </c>
      <c r="M1793" s="101">
        <v>46013.333333333343</v>
      </c>
      <c r="N1793" s="101">
        <v>46017.402083333327</v>
      </c>
      <c r="O1793" s="100" t="s">
        <v>35</v>
      </c>
      <c r="P1793" s="100" t="s">
        <v>35</v>
      </c>
      <c r="Q1793" s="99" t="s">
        <v>1414</v>
      </c>
      <c r="R1793" s="99" t="s">
        <v>1415</v>
      </c>
      <c r="S1793" s="99" t="s">
        <v>10881</v>
      </c>
      <c r="T1793" s="99" t="s">
        <v>1172</v>
      </c>
      <c r="U1793" s="99">
        <v>40</v>
      </c>
      <c r="V1793" s="100" t="str">
        <f>VLOOKUP(D1793,TIPOLOGIA!A:F,5,0)</f>
        <v>PRINCIPAL</v>
      </c>
      <c r="W1793" s="100" t="str">
        <f>VLOOKUP(D1793,TIPOLOGIA!A:F,6,0)</f>
        <v>TERRESTRE</v>
      </c>
      <c r="X1793" s="99" t="s">
        <v>1202</v>
      </c>
      <c r="Y1793" s="99">
        <v>1</v>
      </c>
      <c r="Z1793" s="102">
        <f>IF(T1793="SOPORTE_TELEFÓNICO",'TARIFAS 2025'!$B$14,IF(V1793="PRINCIPAL",'TARIFAS 2025'!$B$11,IF(V1793="INTERMEDIA",'TARIFAS 2025'!$C$11,IF(V1793="LEJANA",'TARIFAS 2025'!$D$11))))</f>
        <v>31419</v>
      </c>
      <c r="AA1793" s="102">
        <f t="shared" si="29"/>
        <v>31419</v>
      </c>
    </row>
    <row r="1794" spans="1:27" x14ac:dyDescent="0.3">
      <c r="A1794" s="99" t="s">
        <v>80</v>
      </c>
      <c r="B1794" s="100" t="str">
        <f>VLOOKUP(A1794,'CENTROS DE COSTOS'!A:D,2,0)</f>
        <v>0036-0001</v>
      </c>
      <c r="C1794" s="100" t="str">
        <f>VLOOKUP(A1794,'CENTROS DE COSTOS'!A:D,3,0)</f>
        <v>Wompi Costa</v>
      </c>
      <c r="D1794" s="99">
        <v>13001</v>
      </c>
      <c r="E1794" s="99">
        <v>3173522</v>
      </c>
      <c r="F1794" s="99">
        <v>74146</v>
      </c>
      <c r="G1794" s="100" t="s">
        <v>33</v>
      </c>
      <c r="H1794" s="99" t="s">
        <v>275</v>
      </c>
      <c r="I1794" s="99" t="s">
        <v>80</v>
      </c>
      <c r="J1794" s="99" t="s">
        <v>6904</v>
      </c>
      <c r="K1794" s="100" t="s">
        <v>1170</v>
      </c>
      <c r="L1794" s="99" t="s">
        <v>8824</v>
      </c>
      <c r="M1794" s="101">
        <v>46015.333333333343</v>
      </c>
      <c r="N1794" s="101">
        <v>46017.409722222219</v>
      </c>
      <c r="O1794" s="100" t="s">
        <v>35</v>
      </c>
      <c r="P1794" s="100" t="s">
        <v>35</v>
      </c>
      <c r="Q1794" s="99" t="s">
        <v>1414</v>
      </c>
      <c r="R1794" s="99" t="s">
        <v>1415</v>
      </c>
      <c r="S1794" s="99" t="s">
        <v>10882</v>
      </c>
      <c r="T1794" s="99" t="s">
        <v>1172</v>
      </c>
      <c r="U1794" s="99">
        <v>40</v>
      </c>
      <c r="V1794" s="100" t="str">
        <f>VLOOKUP(D1794,TIPOLOGIA!A:F,5,0)</f>
        <v>PRINCIPAL</v>
      </c>
      <c r="W1794" s="100" t="str">
        <f>VLOOKUP(D1794,TIPOLOGIA!A:F,6,0)</f>
        <v>TERRESTRE</v>
      </c>
      <c r="X1794" s="99" t="s">
        <v>1855</v>
      </c>
      <c r="Y1794" s="99">
        <v>1</v>
      </c>
      <c r="Z1794" s="102">
        <f>IF(T1794="SOPORTE_TELEFÓNICO",'TARIFAS 2025'!$B$14,IF(V1794="PRINCIPAL",'TARIFAS 2025'!$B$11,IF(V1794="INTERMEDIA",'TARIFAS 2025'!$C$11,IF(V1794="LEJANA",'TARIFAS 2025'!$D$11))))</f>
        <v>31419</v>
      </c>
      <c r="AA1794" s="102">
        <f t="shared" si="29"/>
        <v>31419</v>
      </c>
    </row>
    <row r="1795" spans="1:27" x14ac:dyDescent="0.3">
      <c r="A1795" s="99" t="s">
        <v>89</v>
      </c>
      <c r="B1795" s="100" t="str">
        <f>VLOOKUP(A1795,'CENTROS DE COSTOS'!A:D,2,0)</f>
        <v>0036-0001</v>
      </c>
      <c r="C1795" s="100" t="str">
        <f>VLOOKUP(A1795,'CENTROS DE COSTOS'!A:D,3,0)</f>
        <v>Wompi Costa</v>
      </c>
      <c r="D1795" s="99">
        <v>23079</v>
      </c>
      <c r="E1795" s="99">
        <v>3140426</v>
      </c>
      <c r="F1795" s="99">
        <v>81274</v>
      </c>
      <c r="G1795" s="100" t="s">
        <v>33</v>
      </c>
      <c r="H1795" s="99" t="s">
        <v>276</v>
      </c>
      <c r="I1795" s="99" t="s">
        <v>323</v>
      </c>
      <c r="J1795" s="99" t="s">
        <v>6905</v>
      </c>
      <c r="K1795" s="100" t="s">
        <v>1170</v>
      </c>
      <c r="L1795" s="99" t="s">
        <v>8825</v>
      </c>
      <c r="M1795" s="101">
        <v>46006.686111111107</v>
      </c>
      <c r="N1795" s="101">
        <v>46017.423611111109</v>
      </c>
      <c r="O1795" s="100" t="s">
        <v>35</v>
      </c>
      <c r="P1795" s="100" t="s">
        <v>35</v>
      </c>
      <c r="Q1795" s="99" t="s">
        <v>1414</v>
      </c>
      <c r="R1795" s="99" t="s">
        <v>1415</v>
      </c>
      <c r="S1795" s="99" t="s">
        <v>10883</v>
      </c>
      <c r="T1795" s="99" t="s">
        <v>1416</v>
      </c>
      <c r="U1795" s="99">
        <v>8</v>
      </c>
      <c r="V1795" s="100" t="str">
        <f>VLOOKUP(D1795,TIPOLOGIA!A:F,5,0)</f>
        <v>INTERMEDIA</v>
      </c>
      <c r="W1795" s="100" t="str">
        <f>VLOOKUP(D1795,TIPOLOGIA!A:F,6,0)</f>
        <v>TERRESTRE</v>
      </c>
      <c r="X1795" s="99" t="s">
        <v>1563</v>
      </c>
      <c r="Y1795" s="99">
        <v>1</v>
      </c>
      <c r="Z1795" s="102">
        <f>IF(T1795="SOPORTE_TELEFÓNICO",'TARIFAS 2025'!$B$14,IF(V1795="PRINCIPAL",'TARIFAS 2025'!$B$11,IF(V1795="INTERMEDIA",'TARIFAS 2025'!$C$11,IF(V1795="LEJANA",'TARIFAS 2025'!$D$11))))</f>
        <v>36351</v>
      </c>
      <c r="AA1795" s="102">
        <f t="shared" si="29"/>
        <v>36351</v>
      </c>
    </row>
    <row r="1796" spans="1:27" x14ac:dyDescent="0.3">
      <c r="A1796" s="99" t="s">
        <v>86</v>
      </c>
      <c r="B1796" s="100" t="str">
        <f>VLOOKUP(A1796,'CENTROS DE COSTOS'!A:D,2,0)</f>
        <v>0036-0002</v>
      </c>
      <c r="C1796" s="100" t="str">
        <f>VLOOKUP(A1796,'CENTROS DE COSTOS'!A:D,3,0)</f>
        <v>Wompi Eje Cafetero</v>
      </c>
      <c r="D1796" s="99">
        <v>17174</v>
      </c>
      <c r="E1796" s="99">
        <v>3142021</v>
      </c>
      <c r="F1796" s="99">
        <v>18477</v>
      </c>
      <c r="G1796" s="100" t="s">
        <v>33</v>
      </c>
      <c r="H1796" s="99" t="s">
        <v>126</v>
      </c>
      <c r="I1796" s="99" t="s">
        <v>446</v>
      </c>
      <c r="J1796" s="99" t="s">
        <v>1582</v>
      </c>
      <c r="K1796" s="100" t="s">
        <v>1170</v>
      </c>
      <c r="L1796" s="99" t="s">
        <v>8826</v>
      </c>
      <c r="M1796" s="101">
        <v>46007.371527777781</v>
      </c>
      <c r="N1796" s="101">
        <v>46017.424305555563</v>
      </c>
      <c r="O1796" s="100" t="s">
        <v>35</v>
      </c>
      <c r="P1796" s="100" t="s">
        <v>35</v>
      </c>
      <c r="Q1796" s="99" t="s">
        <v>1414</v>
      </c>
      <c r="R1796" s="99" t="s">
        <v>1415</v>
      </c>
      <c r="S1796" s="99" t="s">
        <v>10884</v>
      </c>
      <c r="T1796" s="99" t="s">
        <v>1416</v>
      </c>
      <c r="U1796" s="99">
        <v>64</v>
      </c>
      <c r="V1796" s="100" t="str">
        <f>VLOOKUP(D1796,TIPOLOGIA!A:F,5,0)</f>
        <v>INTERMEDIA</v>
      </c>
      <c r="W1796" s="100" t="str">
        <f>VLOOKUP(D1796,TIPOLOGIA!A:F,6,0)</f>
        <v>TERRESTRE</v>
      </c>
      <c r="X1796" s="99" t="s">
        <v>1447</v>
      </c>
      <c r="Y1796" s="99">
        <v>1</v>
      </c>
      <c r="Z1796" s="102">
        <f>IF(T1796="SOPORTE_TELEFÓNICO",'TARIFAS 2025'!$B$14,IF(V1796="PRINCIPAL",'TARIFAS 2025'!$B$11,IF(V1796="INTERMEDIA",'TARIFAS 2025'!$C$11,IF(V1796="LEJANA",'TARIFAS 2025'!$D$11))))</f>
        <v>36351</v>
      </c>
      <c r="AA1796" s="102">
        <f t="shared" si="29"/>
        <v>36351</v>
      </c>
    </row>
    <row r="1797" spans="1:27" x14ac:dyDescent="0.3">
      <c r="A1797" s="99" t="s">
        <v>77</v>
      </c>
      <c r="B1797" s="100" t="str">
        <f>VLOOKUP(A1797,'CENTROS DE COSTOS'!A:D,2,0)</f>
        <v>0036-0003</v>
      </c>
      <c r="C1797" s="100" t="str">
        <f>VLOOKUP(A1797,'CENTROS DE COSTOS'!A:D,3,0)</f>
        <v>Wompi Suroccidente</v>
      </c>
      <c r="D1797" s="99">
        <v>19698</v>
      </c>
      <c r="E1797" s="99">
        <v>3143014</v>
      </c>
      <c r="F1797" s="99">
        <v>77807</v>
      </c>
      <c r="G1797" s="100" t="s">
        <v>33</v>
      </c>
      <c r="H1797" s="99" t="s">
        <v>498</v>
      </c>
      <c r="I1797" s="99" t="s">
        <v>527</v>
      </c>
      <c r="J1797" s="99" t="s">
        <v>6906</v>
      </c>
      <c r="K1797" s="100" t="s">
        <v>1170</v>
      </c>
      <c r="L1797" s="99" t="s">
        <v>8827</v>
      </c>
      <c r="M1797" s="101">
        <v>46007.423611111109</v>
      </c>
      <c r="N1797" s="101">
        <v>46017.425000000003</v>
      </c>
      <c r="O1797" s="100" t="s">
        <v>35</v>
      </c>
      <c r="P1797" s="100" t="s">
        <v>35</v>
      </c>
      <c r="Q1797" s="99" t="s">
        <v>1414</v>
      </c>
      <c r="R1797" s="99" t="s">
        <v>1415</v>
      </c>
      <c r="S1797" s="99" t="s">
        <v>10885</v>
      </c>
      <c r="T1797" s="99" t="s">
        <v>1416</v>
      </c>
      <c r="U1797" s="99">
        <v>56</v>
      </c>
      <c r="V1797" s="100" t="str">
        <f>VLOOKUP(D1797,TIPOLOGIA!A:F,5,0)</f>
        <v>INTERMEDIA</v>
      </c>
      <c r="W1797" s="100" t="str">
        <f>VLOOKUP(D1797,TIPOLOGIA!A:F,6,0)</f>
        <v>TERRESTRE</v>
      </c>
      <c r="X1797" s="99" t="s">
        <v>1447</v>
      </c>
      <c r="Y1797" s="99">
        <v>1</v>
      </c>
      <c r="Z1797" s="102">
        <f>IF(T1797="SOPORTE_TELEFÓNICO",'TARIFAS 2025'!$B$14,IF(V1797="PRINCIPAL",'TARIFAS 2025'!$B$11,IF(V1797="INTERMEDIA",'TARIFAS 2025'!$C$11,IF(V1797="LEJANA",'TARIFAS 2025'!$D$11))))</f>
        <v>36351</v>
      </c>
      <c r="AA1797" s="102">
        <f t="shared" si="29"/>
        <v>36351</v>
      </c>
    </row>
    <row r="1798" spans="1:27" x14ac:dyDescent="0.3">
      <c r="A1798" s="99" t="s">
        <v>86</v>
      </c>
      <c r="B1798" s="100" t="str">
        <f>VLOOKUP(A1798,'CENTROS DE COSTOS'!A:D,2,0)</f>
        <v>0036-0002</v>
      </c>
      <c r="C1798" s="100" t="str">
        <f>VLOOKUP(A1798,'CENTROS DE COSTOS'!A:D,3,0)</f>
        <v>Wompi Eje Cafetero</v>
      </c>
      <c r="D1798" s="99">
        <v>17616</v>
      </c>
      <c r="E1798" s="99">
        <v>3147388</v>
      </c>
      <c r="F1798" s="99">
        <v>81240</v>
      </c>
      <c r="G1798" s="100" t="s">
        <v>33</v>
      </c>
      <c r="H1798" s="99" t="s">
        <v>126</v>
      </c>
      <c r="I1798" s="99" t="s">
        <v>458</v>
      </c>
      <c r="J1798" s="99" t="s">
        <v>6907</v>
      </c>
      <c r="K1798" s="100" t="s">
        <v>1170</v>
      </c>
      <c r="L1798" s="99" t="s">
        <v>8828</v>
      </c>
      <c r="M1798" s="101">
        <v>46008.368750000001</v>
      </c>
      <c r="N1798" s="101">
        <v>46017.425000000003</v>
      </c>
      <c r="O1798" s="100" t="s">
        <v>35</v>
      </c>
      <c r="P1798" s="100" t="s">
        <v>35</v>
      </c>
      <c r="Q1798" s="99" t="s">
        <v>1414</v>
      </c>
      <c r="R1798" s="99" t="s">
        <v>1415</v>
      </c>
      <c r="S1798" s="99" t="s">
        <v>10886</v>
      </c>
      <c r="T1798" s="99" t="s">
        <v>1416</v>
      </c>
      <c r="U1798" s="99">
        <v>8</v>
      </c>
      <c r="V1798" s="100" t="str">
        <f>VLOOKUP(D1798,TIPOLOGIA!A:F,5,0)</f>
        <v>INTERMEDIA</v>
      </c>
      <c r="W1798" s="100" t="str">
        <f>VLOOKUP(D1798,TIPOLOGIA!A:F,6,0)</f>
        <v>TERRESTRE</v>
      </c>
      <c r="X1798" s="99" t="s">
        <v>1563</v>
      </c>
      <c r="Y1798" s="99">
        <v>1</v>
      </c>
      <c r="Z1798" s="102">
        <f>IF(T1798="SOPORTE_TELEFÓNICO",'TARIFAS 2025'!$B$14,IF(V1798="PRINCIPAL",'TARIFAS 2025'!$B$11,IF(V1798="INTERMEDIA",'TARIFAS 2025'!$C$11,IF(V1798="LEJANA",'TARIFAS 2025'!$D$11))))</f>
        <v>36351</v>
      </c>
      <c r="AA1798" s="102">
        <f t="shared" si="29"/>
        <v>36351</v>
      </c>
    </row>
    <row r="1799" spans="1:27" x14ac:dyDescent="0.3">
      <c r="A1799" s="99" t="s">
        <v>89</v>
      </c>
      <c r="B1799" s="100" t="str">
        <f>VLOOKUP(A1799,'CENTROS DE COSTOS'!A:D,2,0)</f>
        <v>0036-0001</v>
      </c>
      <c r="C1799" s="100" t="str">
        <f>VLOOKUP(A1799,'CENTROS DE COSTOS'!A:D,3,0)</f>
        <v>Wompi Costa</v>
      </c>
      <c r="D1799" s="99">
        <v>5051</v>
      </c>
      <c r="E1799" s="99">
        <v>3158715</v>
      </c>
      <c r="F1799" s="99">
        <v>61918</v>
      </c>
      <c r="G1799" s="100" t="s">
        <v>33</v>
      </c>
      <c r="H1799" s="99" t="s">
        <v>120</v>
      </c>
      <c r="I1799" s="99" t="s">
        <v>154</v>
      </c>
      <c r="J1799" s="99" t="s">
        <v>6908</v>
      </c>
      <c r="K1799" s="100" t="s">
        <v>1170</v>
      </c>
      <c r="L1799" s="99" t="s">
        <v>8829</v>
      </c>
      <c r="M1799" s="101">
        <v>46010.441666666673</v>
      </c>
      <c r="N1799" s="101">
        <v>46017.425694444442</v>
      </c>
      <c r="O1799" s="100" t="s">
        <v>35</v>
      </c>
      <c r="P1799" s="100" t="s">
        <v>35</v>
      </c>
      <c r="Q1799" s="99" t="s">
        <v>1414</v>
      </c>
      <c r="R1799" s="99" t="s">
        <v>1415</v>
      </c>
      <c r="S1799" s="99" t="s">
        <v>10887</v>
      </c>
      <c r="T1799" s="99" t="s">
        <v>1416</v>
      </c>
      <c r="U1799" s="99">
        <v>16</v>
      </c>
      <c r="V1799" s="100" t="str">
        <f>VLOOKUP(D1799,TIPOLOGIA!A:F,5,0)</f>
        <v>INTERMEDIA</v>
      </c>
      <c r="W1799" s="100" t="str">
        <f>VLOOKUP(D1799,TIPOLOGIA!A:F,6,0)</f>
        <v>TERRESTRE</v>
      </c>
      <c r="X1799" s="99" t="s">
        <v>2254</v>
      </c>
      <c r="Y1799" s="99">
        <v>1</v>
      </c>
      <c r="Z1799" s="102">
        <f>IF(T1799="SOPORTE_TELEFÓNICO",'TARIFAS 2025'!$B$14,IF(V1799="PRINCIPAL",'TARIFAS 2025'!$B$11,IF(V1799="INTERMEDIA",'TARIFAS 2025'!$C$11,IF(V1799="LEJANA",'TARIFAS 2025'!$D$11))))</f>
        <v>36351</v>
      </c>
      <c r="AA1799" s="102">
        <f t="shared" si="29"/>
        <v>36351</v>
      </c>
    </row>
    <row r="1800" spans="1:27" x14ac:dyDescent="0.3">
      <c r="A1800" s="99" t="s">
        <v>74</v>
      </c>
      <c r="B1800" s="100" t="str">
        <f>VLOOKUP(A1800,'CENTROS DE COSTOS'!A:D,2,0)</f>
        <v>0036-0007</v>
      </c>
      <c r="C1800" s="100" t="str">
        <f>VLOOKUP(A1800,'CENTROS DE COSTOS'!A:D,3,0)</f>
        <v>Wompi Santander</v>
      </c>
      <c r="D1800" s="99">
        <v>68547</v>
      </c>
      <c r="E1800" s="99">
        <v>3148457</v>
      </c>
      <c r="F1800" s="99">
        <v>80909</v>
      </c>
      <c r="G1800" s="100" t="s">
        <v>33</v>
      </c>
      <c r="H1800" s="99" t="s">
        <v>963</v>
      </c>
      <c r="I1800" s="99" t="s">
        <v>1013</v>
      </c>
      <c r="J1800" s="99" t="s">
        <v>6909</v>
      </c>
      <c r="K1800" s="100" t="s">
        <v>1170</v>
      </c>
      <c r="L1800" s="99" t="s">
        <v>8830</v>
      </c>
      <c r="M1800" s="101">
        <v>46008.454861111109</v>
      </c>
      <c r="N1800" s="101">
        <v>46017.425694444442</v>
      </c>
      <c r="O1800" s="100" t="s">
        <v>35</v>
      </c>
      <c r="P1800" s="100" t="s">
        <v>35</v>
      </c>
      <c r="Q1800" s="99" t="s">
        <v>1414</v>
      </c>
      <c r="R1800" s="99" t="s">
        <v>1415</v>
      </c>
      <c r="S1800" s="99" t="s">
        <v>10888</v>
      </c>
      <c r="T1800" s="99" t="s">
        <v>1416</v>
      </c>
      <c r="U1800" s="99">
        <v>16</v>
      </c>
      <c r="V1800" s="100" t="str">
        <f>VLOOKUP(D1800,TIPOLOGIA!A:F,5,0)</f>
        <v>INTERMEDIA</v>
      </c>
      <c r="W1800" s="100" t="str">
        <f>VLOOKUP(D1800,TIPOLOGIA!A:F,6,0)</f>
        <v>TERRESTRE</v>
      </c>
      <c r="X1800" s="99" t="s">
        <v>2255</v>
      </c>
      <c r="Y1800" s="99">
        <v>1</v>
      </c>
      <c r="Z1800" s="102">
        <f>IF(T1800="SOPORTE_TELEFÓNICO",'TARIFAS 2025'!$B$14,IF(V1800="PRINCIPAL",'TARIFAS 2025'!$B$11,IF(V1800="INTERMEDIA",'TARIFAS 2025'!$C$11,IF(V1800="LEJANA",'TARIFAS 2025'!$D$11))))</f>
        <v>36351</v>
      </c>
      <c r="AA1800" s="102">
        <f t="shared" si="29"/>
        <v>36351</v>
      </c>
    </row>
    <row r="1801" spans="1:27" x14ac:dyDescent="0.3">
      <c r="A1801" s="99" t="s">
        <v>96</v>
      </c>
      <c r="B1801" s="100" t="str">
        <f>VLOOKUP(A1801,'CENTROS DE COSTOS'!A:D,2,0)</f>
        <v>0036-0007</v>
      </c>
      <c r="C1801" s="100" t="str">
        <f>VLOOKUP(A1801,'CENTROS DE COSTOS'!A:D,3,0)</f>
        <v>Wompi Santander</v>
      </c>
      <c r="D1801" s="99">
        <v>15176</v>
      </c>
      <c r="E1801" s="99">
        <v>3160267</v>
      </c>
      <c r="F1801" s="99">
        <v>29654</v>
      </c>
      <c r="G1801" s="100" t="s">
        <v>33</v>
      </c>
      <c r="H1801" s="99" t="s">
        <v>322</v>
      </c>
      <c r="I1801" s="99" t="s">
        <v>338</v>
      </c>
      <c r="J1801" s="99" t="s">
        <v>1549</v>
      </c>
      <c r="K1801" s="100" t="s">
        <v>1170</v>
      </c>
      <c r="L1801" s="99" t="s">
        <v>8831</v>
      </c>
      <c r="M1801" s="101">
        <v>46010.625694444447</v>
      </c>
      <c r="N1801" s="101">
        <v>46017.426388888889</v>
      </c>
      <c r="O1801" s="100" t="s">
        <v>35</v>
      </c>
      <c r="P1801" s="100" t="s">
        <v>35</v>
      </c>
      <c r="Q1801" s="99" t="s">
        <v>1414</v>
      </c>
      <c r="R1801" s="99" t="s">
        <v>1415</v>
      </c>
      <c r="S1801" s="99" t="s">
        <v>10889</v>
      </c>
      <c r="T1801" s="99" t="s">
        <v>1416</v>
      </c>
      <c r="U1801" s="99">
        <v>40</v>
      </c>
      <c r="V1801" s="100" t="str">
        <f>VLOOKUP(D1801,TIPOLOGIA!A:F,5,0)</f>
        <v>LEJANA</v>
      </c>
      <c r="W1801" s="100" t="str">
        <f>VLOOKUP(D1801,TIPOLOGIA!A:F,6,0)</f>
        <v>TERRESTRE</v>
      </c>
      <c r="X1801" s="99" t="s">
        <v>2257</v>
      </c>
      <c r="Y1801" s="99">
        <v>1</v>
      </c>
      <c r="Z1801" s="102">
        <f>IF(T1801="SOPORTE_TELEFÓNICO",'TARIFAS 2025'!$B$14,IF(V1801="PRINCIPAL",'TARIFAS 2025'!$B$11,IF(V1801="INTERMEDIA",'TARIFAS 2025'!$C$11,IF(V1801="LEJANA",'TARIFAS 2025'!$D$11))))</f>
        <v>40250</v>
      </c>
      <c r="AA1801" s="102">
        <f t="shared" si="29"/>
        <v>40250</v>
      </c>
    </row>
    <row r="1802" spans="1:27" x14ac:dyDescent="0.3">
      <c r="A1802" s="99" t="s">
        <v>71</v>
      </c>
      <c r="B1802" s="100" t="str">
        <f>VLOOKUP(A1802,'CENTROS DE COSTOS'!A:D,2,0)</f>
        <v>0036-0004</v>
      </c>
      <c r="C1802" s="100" t="str">
        <f>VLOOKUP(A1802,'CENTROS DE COSTOS'!A:D,3,0)</f>
        <v>Wompi Centro</v>
      </c>
      <c r="D1802" s="99">
        <v>25841</v>
      </c>
      <c r="E1802" s="99">
        <v>3160017</v>
      </c>
      <c r="F1802" s="99">
        <v>71905</v>
      </c>
      <c r="G1802" s="100" t="s">
        <v>33</v>
      </c>
      <c r="H1802" s="99" t="s">
        <v>618</v>
      </c>
      <c r="I1802" s="99" t="s">
        <v>715</v>
      </c>
      <c r="J1802" s="99" t="s">
        <v>6910</v>
      </c>
      <c r="K1802" s="100" t="s">
        <v>1170</v>
      </c>
      <c r="L1802" s="99" t="s">
        <v>8832</v>
      </c>
      <c r="M1802" s="101">
        <v>46010.588194444441</v>
      </c>
      <c r="N1802" s="101">
        <v>46017.426388888889</v>
      </c>
      <c r="O1802" s="100" t="s">
        <v>35</v>
      </c>
      <c r="P1802" s="100" t="s">
        <v>35</v>
      </c>
      <c r="Q1802" s="99" t="s">
        <v>1414</v>
      </c>
      <c r="R1802" s="99" t="s">
        <v>1415</v>
      </c>
      <c r="S1802" s="99" t="s">
        <v>10890</v>
      </c>
      <c r="T1802" s="99" t="s">
        <v>1416</v>
      </c>
      <c r="U1802" s="99">
        <v>16</v>
      </c>
      <c r="V1802" s="100" t="str">
        <f>VLOOKUP(D1802,TIPOLOGIA!A:F,5,0)</f>
        <v>INTERMEDIA</v>
      </c>
      <c r="W1802" s="100" t="str">
        <f>VLOOKUP(D1802,TIPOLOGIA!A:F,6,0)</f>
        <v>TERRESTRE</v>
      </c>
      <c r="X1802" s="99" t="s">
        <v>2257</v>
      </c>
      <c r="Y1802" s="99">
        <v>1</v>
      </c>
      <c r="Z1802" s="102">
        <f>IF(T1802="SOPORTE_TELEFÓNICO",'TARIFAS 2025'!$B$14,IF(V1802="PRINCIPAL",'TARIFAS 2025'!$B$11,IF(V1802="INTERMEDIA",'TARIFAS 2025'!$C$11,IF(V1802="LEJANA",'TARIFAS 2025'!$D$11))))</f>
        <v>36351</v>
      </c>
      <c r="AA1802" s="102">
        <f t="shared" si="29"/>
        <v>36351</v>
      </c>
    </row>
    <row r="1803" spans="1:27" x14ac:dyDescent="0.3">
      <c r="A1803" s="99" t="s">
        <v>96</v>
      </c>
      <c r="B1803" s="100" t="str">
        <f>VLOOKUP(A1803,'CENTROS DE COSTOS'!A:D,2,0)</f>
        <v>0036-0007</v>
      </c>
      <c r="C1803" s="100" t="str">
        <f>VLOOKUP(A1803,'CENTROS DE COSTOS'!A:D,3,0)</f>
        <v>Wompi Santander</v>
      </c>
      <c r="D1803" s="99">
        <v>68077</v>
      </c>
      <c r="E1803" s="99">
        <v>3161059</v>
      </c>
      <c r="F1803" s="99">
        <v>53525</v>
      </c>
      <c r="G1803" s="100" t="s">
        <v>33</v>
      </c>
      <c r="H1803" s="99" t="s">
        <v>963</v>
      </c>
      <c r="I1803" s="99" t="s">
        <v>123</v>
      </c>
      <c r="J1803" s="99" t="s">
        <v>6911</v>
      </c>
      <c r="K1803" s="100" t="s">
        <v>1170</v>
      </c>
      <c r="L1803" s="99" t="s">
        <v>8833</v>
      </c>
      <c r="M1803" s="101">
        <v>46010.681944444441</v>
      </c>
      <c r="N1803" s="101">
        <v>46017.427083333343</v>
      </c>
      <c r="O1803" s="100" t="s">
        <v>35</v>
      </c>
      <c r="P1803" s="100" t="s">
        <v>35</v>
      </c>
      <c r="Q1803" s="99" t="s">
        <v>1414</v>
      </c>
      <c r="R1803" s="99" t="s">
        <v>1415</v>
      </c>
      <c r="S1803" s="99" t="s">
        <v>10891</v>
      </c>
      <c r="T1803" s="99" t="s">
        <v>1416</v>
      </c>
      <c r="U1803" s="99">
        <v>48</v>
      </c>
      <c r="V1803" s="100" t="str">
        <f>VLOOKUP(D1803,TIPOLOGIA!A:F,5,0)</f>
        <v>INTERMEDIA</v>
      </c>
      <c r="W1803" s="100" t="str">
        <f>VLOOKUP(D1803,TIPOLOGIA!A:F,6,0)</f>
        <v>TERRESTRE</v>
      </c>
      <c r="X1803" s="99" t="s">
        <v>2257</v>
      </c>
      <c r="Y1803" s="99">
        <v>1</v>
      </c>
      <c r="Z1803" s="102">
        <f>IF(T1803="SOPORTE_TELEFÓNICO",'TARIFAS 2025'!$B$14,IF(V1803="PRINCIPAL",'TARIFAS 2025'!$B$11,IF(V1803="INTERMEDIA",'TARIFAS 2025'!$C$11,IF(V1803="LEJANA",'TARIFAS 2025'!$D$11))))</f>
        <v>36351</v>
      </c>
      <c r="AA1803" s="102">
        <f t="shared" si="29"/>
        <v>36351</v>
      </c>
    </row>
    <row r="1804" spans="1:27" x14ac:dyDescent="0.3">
      <c r="A1804" s="99" t="s">
        <v>71</v>
      </c>
      <c r="B1804" s="100" t="str">
        <f>VLOOKUP(A1804,'CENTROS DE COSTOS'!A:D,2,0)</f>
        <v>0036-0004</v>
      </c>
      <c r="C1804" s="100" t="str">
        <f>VLOOKUP(A1804,'CENTROS DE COSTOS'!A:D,3,0)</f>
        <v>Wompi Centro</v>
      </c>
      <c r="D1804" s="99">
        <v>25290</v>
      </c>
      <c r="E1804" s="99">
        <v>3166195</v>
      </c>
      <c r="F1804" s="99">
        <v>58513</v>
      </c>
      <c r="G1804" s="100" t="s">
        <v>33</v>
      </c>
      <c r="H1804" s="99" t="s">
        <v>618</v>
      </c>
      <c r="I1804" s="99" t="s">
        <v>652</v>
      </c>
      <c r="J1804" s="99" t="s">
        <v>1551</v>
      </c>
      <c r="K1804" s="100" t="s">
        <v>1170</v>
      </c>
      <c r="L1804" s="99" t="s">
        <v>8834</v>
      </c>
      <c r="M1804" s="101">
        <v>46013.554861111108</v>
      </c>
      <c r="N1804" s="101">
        <v>46017.427777777782</v>
      </c>
      <c r="O1804" s="100" t="s">
        <v>35</v>
      </c>
      <c r="P1804" s="100" t="s">
        <v>35</v>
      </c>
      <c r="Q1804" s="99" t="s">
        <v>1414</v>
      </c>
      <c r="R1804" s="99" t="s">
        <v>1415</v>
      </c>
      <c r="S1804" s="99" t="s">
        <v>10892</v>
      </c>
      <c r="T1804" s="99" t="s">
        <v>1416</v>
      </c>
      <c r="U1804" s="99">
        <v>40</v>
      </c>
      <c r="V1804" s="100" t="str">
        <f>VLOOKUP(D1804,TIPOLOGIA!A:F,5,0)</f>
        <v>INTERMEDIA</v>
      </c>
      <c r="W1804" s="100" t="str">
        <f>VLOOKUP(D1804,TIPOLOGIA!A:F,6,0)</f>
        <v>TERRESTRE</v>
      </c>
      <c r="X1804" s="99" t="s">
        <v>1563</v>
      </c>
      <c r="Y1804" s="99">
        <v>1</v>
      </c>
      <c r="Z1804" s="102">
        <f>IF(T1804="SOPORTE_TELEFÓNICO",'TARIFAS 2025'!$B$14,IF(V1804="PRINCIPAL",'TARIFAS 2025'!$B$11,IF(V1804="INTERMEDIA",'TARIFAS 2025'!$C$11,IF(V1804="LEJANA",'TARIFAS 2025'!$D$11))))</f>
        <v>36351</v>
      </c>
      <c r="AA1804" s="102">
        <f t="shared" si="29"/>
        <v>36351</v>
      </c>
    </row>
    <row r="1805" spans="1:27" x14ac:dyDescent="0.3">
      <c r="A1805" s="99" t="s">
        <v>90</v>
      </c>
      <c r="B1805" s="100" t="str">
        <f>VLOOKUP(A1805,'CENTROS DE COSTOS'!A:D,2,0)</f>
        <v>0036-0006</v>
      </c>
      <c r="C1805" s="100" t="str">
        <f>VLOOKUP(A1805,'CENTROS DE COSTOS'!A:D,3,0)</f>
        <v>Wompi Oriente</v>
      </c>
      <c r="D1805" s="99">
        <v>41001</v>
      </c>
      <c r="E1805" s="99">
        <v>3163631</v>
      </c>
      <c r="F1805" s="99">
        <v>38929</v>
      </c>
      <c r="G1805" s="100" t="s">
        <v>33</v>
      </c>
      <c r="H1805" s="99" t="s">
        <v>740</v>
      </c>
      <c r="I1805" s="99" t="s">
        <v>90</v>
      </c>
      <c r="J1805" s="99" t="s">
        <v>6912</v>
      </c>
      <c r="K1805" s="100" t="s">
        <v>1170</v>
      </c>
      <c r="L1805" s="99" t="s">
        <v>8835</v>
      </c>
      <c r="M1805" s="101">
        <v>46013.370138888888</v>
      </c>
      <c r="N1805" s="101">
        <v>46017.444444444453</v>
      </c>
      <c r="O1805" s="100" t="s">
        <v>35</v>
      </c>
      <c r="P1805" s="100" t="s">
        <v>35</v>
      </c>
      <c r="Q1805" s="99" t="s">
        <v>1414</v>
      </c>
      <c r="R1805" s="99" t="s">
        <v>1415</v>
      </c>
      <c r="S1805" s="99" t="s">
        <v>10893</v>
      </c>
      <c r="T1805" s="99" t="s">
        <v>1172</v>
      </c>
      <c r="U1805" s="99">
        <v>32</v>
      </c>
      <c r="V1805" s="100" t="str">
        <f>VLOOKUP(D1805,TIPOLOGIA!A:F,5,0)</f>
        <v>PRINCIPAL</v>
      </c>
      <c r="W1805" s="100" t="str">
        <f>VLOOKUP(D1805,TIPOLOGIA!A:F,6,0)</f>
        <v>TERRESTRE</v>
      </c>
      <c r="X1805" s="99" t="s">
        <v>1187</v>
      </c>
      <c r="Y1805" s="99">
        <v>1</v>
      </c>
      <c r="Z1805" s="102">
        <f>IF(T1805="SOPORTE_TELEFÓNICO",'TARIFAS 2025'!$B$14,IF(V1805="PRINCIPAL",'TARIFAS 2025'!$B$11,IF(V1805="INTERMEDIA",'TARIFAS 2025'!$C$11,IF(V1805="LEJANA",'TARIFAS 2025'!$D$11))))</f>
        <v>31419</v>
      </c>
      <c r="AA1805" s="102">
        <f t="shared" si="29"/>
        <v>31419</v>
      </c>
    </row>
    <row r="1806" spans="1:27" x14ac:dyDescent="0.3">
      <c r="A1806" s="99" t="s">
        <v>71</v>
      </c>
      <c r="B1806" s="100" t="str">
        <f>VLOOKUP(A1806,'CENTROS DE COSTOS'!A:D,2,0)</f>
        <v>0036-0004</v>
      </c>
      <c r="C1806" s="100" t="str">
        <f>VLOOKUP(A1806,'CENTROS DE COSTOS'!A:D,3,0)</f>
        <v>Wompi Centro</v>
      </c>
      <c r="D1806" s="99">
        <v>11001</v>
      </c>
      <c r="E1806" s="99">
        <v>3168296</v>
      </c>
      <c r="F1806" s="99">
        <v>71065</v>
      </c>
      <c r="G1806" s="100" t="s">
        <v>33</v>
      </c>
      <c r="H1806" s="99" t="s">
        <v>618</v>
      </c>
      <c r="I1806" s="99" t="s">
        <v>71</v>
      </c>
      <c r="J1806" s="99" t="s">
        <v>6913</v>
      </c>
      <c r="K1806" s="100" t="s">
        <v>1170</v>
      </c>
      <c r="L1806" s="99" t="s">
        <v>8836</v>
      </c>
      <c r="M1806" s="101">
        <v>46014.333333333343</v>
      </c>
      <c r="N1806" s="101">
        <v>46017.445833333331</v>
      </c>
      <c r="O1806" s="100" t="s">
        <v>35</v>
      </c>
      <c r="P1806" s="100" t="s">
        <v>35</v>
      </c>
      <c r="Q1806" s="99" t="s">
        <v>1414</v>
      </c>
      <c r="R1806" s="99" t="s">
        <v>1415</v>
      </c>
      <c r="S1806" s="99" t="s">
        <v>10894</v>
      </c>
      <c r="T1806" s="99" t="s">
        <v>1172</v>
      </c>
      <c r="U1806" s="99">
        <v>32</v>
      </c>
      <c r="V1806" s="100" t="str">
        <f>VLOOKUP(D1806,TIPOLOGIA!A:F,5,0)</f>
        <v>PRINCIPAL</v>
      </c>
      <c r="W1806" s="100" t="str">
        <f>VLOOKUP(D1806,TIPOLOGIA!A:F,6,0)</f>
        <v>TERRESTRE</v>
      </c>
      <c r="X1806" s="99" t="s">
        <v>1208</v>
      </c>
      <c r="Y1806" s="99">
        <v>1</v>
      </c>
      <c r="Z1806" s="102">
        <f>IF(T1806="SOPORTE_TELEFÓNICO",'TARIFAS 2025'!$B$14,IF(V1806="PRINCIPAL",'TARIFAS 2025'!$B$11,IF(V1806="INTERMEDIA",'TARIFAS 2025'!$C$11,IF(V1806="LEJANA",'TARIFAS 2025'!$D$11))))</f>
        <v>31419</v>
      </c>
      <c r="AA1806" s="102">
        <f t="shared" si="29"/>
        <v>31419</v>
      </c>
    </row>
    <row r="1807" spans="1:27" x14ac:dyDescent="0.3">
      <c r="A1807" s="99" t="s">
        <v>71</v>
      </c>
      <c r="B1807" s="100" t="str">
        <f>VLOOKUP(A1807,'CENTROS DE COSTOS'!A:D,2,0)</f>
        <v>0036-0004</v>
      </c>
      <c r="C1807" s="100" t="str">
        <f>VLOOKUP(A1807,'CENTROS DE COSTOS'!A:D,3,0)</f>
        <v>Wompi Centro</v>
      </c>
      <c r="D1807" s="99">
        <v>11001</v>
      </c>
      <c r="E1807" s="99">
        <v>3162502</v>
      </c>
      <c r="F1807" s="99">
        <v>55789</v>
      </c>
      <c r="G1807" s="100" t="s">
        <v>33</v>
      </c>
      <c r="H1807" s="99" t="s">
        <v>618</v>
      </c>
      <c r="I1807" s="99" t="s">
        <v>71</v>
      </c>
      <c r="J1807" s="99" t="s">
        <v>6914</v>
      </c>
      <c r="K1807" s="100" t="s">
        <v>1170</v>
      </c>
      <c r="L1807" s="99" t="s">
        <v>8837</v>
      </c>
      <c r="M1807" s="101">
        <v>46013.333333333343</v>
      </c>
      <c r="N1807" s="101">
        <v>46017.446527777778</v>
      </c>
      <c r="O1807" s="100" t="s">
        <v>35</v>
      </c>
      <c r="P1807" s="100" t="s">
        <v>35</v>
      </c>
      <c r="Q1807" s="99" t="s">
        <v>1414</v>
      </c>
      <c r="R1807" s="99" t="s">
        <v>1415</v>
      </c>
      <c r="S1807" s="99" t="s">
        <v>10895</v>
      </c>
      <c r="T1807" s="99" t="s">
        <v>1172</v>
      </c>
      <c r="U1807" s="99">
        <v>32</v>
      </c>
      <c r="V1807" s="100" t="str">
        <f>VLOOKUP(D1807,TIPOLOGIA!A:F,5,0)</f>
        <v>PRINCIPAL</v>
      </c>
      <c r="W1807" s="100" t="str">
        <f>VLOOKUP(D1807,TIPOLOGIA!A:F,6,0)</f>
        <v>TERRESTRE</v>
      </c>
      <c r="X1807" s="99" t="s">
        <v>1191</v>
      </c>
      <c r="Y1807" s="99">
        <v>1</v>
      </c>
      <c r="Z1807" s="102">
        <f>IF(T1807="SOPORTE_TELEFÓNICO",'TARIFAS 2025'!$B$14,IF(V1807="PRINCIPAL",'TARIFAS 2025'!$B$11,IF(V1807="INTERMEDIA",'TARIFAS 2025'!$C$11,IF(V1807="LEJANA",'TARIFAS 2025'!$D$11))))</f>
        <v>31419</v>
      </c>
      <c r="AA1807" s="102">
        <f t="shared" si="29"/>
        <v>31419</v>
      </c>
    </row>
    <row r="1808" spans="1:27" x14ac:dyDescent="0.3">
      <c r="A1808" s="99" t="s">
        <v>90</v>
      </c>
      <c r="B1808" s="100" t="str">
        <f>VLOOKUP(A1808,'CENTROS DE COSTOS'!A:D,2,0)</f>
        <v>0036-0006</v>
      </c>
      <c r="C1808" s="100" t="str">
        <f>VLOOKUP(A1808,'CENTROS DE COSTOS'!A:D,3,0)</f>
        <v>Wompi Oriente</v>
      </c>
      <c r="D1808" s="99">
        <v>41001</v>
      </c>
      <c r="E1808" s="99">
        <v>3163591</v>
      </c>
      <c r="F1808" s="99">
        <v>79869</v>
      </c>
      <c r="G1808" s="100" t="s">
        <v>33</v>
      </c>
      <c r="H1808" s="99" t="s">
        <v>740</v>
      </c>
      <c r="I1808" s="99" t="s">
        <v>90</v>
      </c>
      <c r="J1808" s="99" t="s">
        <v>1998</v>
      </c>
      <c r="K1808" s="100" t="s">
        <v>1170</v>
      </c>
      <c r="L1808" s="99" t="s">
        <v>8838</v>
      </c>
      <c r="M1808" s="101">
        <v>46013.380555555559</v>
      </c>
      <c r="N1808" s="101">
        <v>46017.447916666657</v>
      </c>
      <c r="O1808" s="100" t="s">
        <v>35</v>
      </c>
      <c r="P1808" s="100" t="s">
        <v>35</v>
      </c>
      <c r="Q1808" s="99" t="s">
        <v>1414</v>
      </c>
      <c r="R1808" s="99" t="s">
        <v>1415</v>
      </c>
      <c r="S1808" s="99" t="s">
        <v>10896</v>
      </c>
      <c r="T1808" s="99" t="s">
        <v>1172</v>
      </c>
      <c r="U1808" s="99">
        <v>8</v>
      </c>
      <c r="V1808" s="100" t="str">
        <f>VLOOKUP(D1808,TIPOLOGIA!A:F,5,0)</f>
        <v>PRINCIPAL</v>
      </c>
      <c r="W1808" s="100" t="str">
        <f>VLOOKUP(D1808,TIPOLOGIA!A:F,6,0)</f>
        <v>TERRESTRE</v>
      </c>
      <c r="X1808" s="99" t="s">
        <v>1187</v>
      </c>
      <c r="Y1808" s="99">
        <v>1</v>
      </c>
      <c r="Z1808" s="102">
        <f>IF(T1808="SOPORTE_TELEFÓNICO",'TARIFAS 2025'!$B$14,IF(V1808="PRINCIPAL",'TARIFAS 2025'!$B$11,IF(V1808="INTERMEDIA",'TARIFAS 2025'!$C$11,IF(V1808="LEJANA",'TARIFAS 2025'!$D$11))))</f>
        <v>31419</v>
      </c>
      <c r="AA1808" s="102">
        <f t="shared" si="29"/>
        <v>31419</v>
      </c>
    </row>
    <row r="1809" spans="1:27" x14ac:dyDescent="0.3">
      <c r="A1809" s="99" t="s">
        <v>71</v>
      </c>
      <c r="B1809" s="100" t="str">
        <f>VLOOKUP(A1809,'CENTROS DE COSTOS'!A:D,2,0)</f>
        <v>0036-0004</v>
      </c>
      <c r="C1809" s="100" t="str">
        <f>VLOOKUP(A1809,'CENTROS DE COSTOS'!A:D,3,0)</f>
        <v>Wompi Centro</v>
      </c>
      <c r="D1809" s="99">
        <v>11001</v>
      </c>
      <c r="E1809" s="99">
        <v>3162033</v>
      </c>
      <c r="F1809" s="99">
        <v>53070</v>
      </c>
      <c r="G1809" s="100" t="s">
        <v>33</v>
      </c>
      <c r="H1809" s="99" t="s">
        <v>618</v>
      </c>
      <c r="I1809" s="99" t="s">
        <v>71</v>
      </c>
      <c r="J1809" s="99" t="s">
        <v>6915</v>
      </c>
      <c r="K1809" s="100" t="s">
        <v>1170</v>
      </c>
      <c r="L1809" s="99" t="s">
        <v>8839</v>
      </c>
      <c r="M1809" s="101">
        <v>46013.333333333343</v>
      </c>
      <c r="N1809" s="101">
        <v>46017.45</v>
      </c>
      <c r="O1809" s="100" t="s">
        <v>35</v>
      </c>
      <c r="P1809" s="100" t="s">
        <v>35</v>
      </c>
      <c r="Q1809" s="99" t="s">
        <v>1414</v>
      </c>
      <c r="R1809" s="99" t="s">
        <v>1415</v>
      </c>
      <c r="S1809" s="99" t="s">
        <v>10897</v>
      </c>
      <c r="T1809" s="99" t="s">
        <v>1172</v>
      </c>
      <c r="U1809" s="99">
        <v>48</v>
      </c>
      <c r="V1809" s="100" t="str">
        <f>VLOOKUP(D1809,TIPOLOGIA!A:F,5,0)</f>
        <v>PRINCIPAL</v>
      </c>
      <c r="W1809" s="100" t="str">
        <f>VLOOKUP(D1809,TIPOLOGIA!A:F,6,0)</f>
        <v>TERRESTRE</v>
      </c>
      <c r="X1809" s="99" t="s">
        <v>1202</v>
      </c>
      <c r="Y1809" s="99">
        <v>1</v>
      </c>
      <c r="Z1809" s="102">
        <f>IF(T1809="SOPORTE_TELEFÓNICO",'TARIFAS 2025'!$B$14,IF(V1809="PRINCIPAL",'TARIFAS 2025'!$B$11,IF(V1809="INTERMEDIA",'TARIFAS 2025'!$C$11,IF(V1809="LEJANA",'TARIFAS 2025'!$D$11))))</f>
        <v>31419</v>
      </c>
      <c r="AA1809" s="102">
        <f t="shared" si="29"/>
        <v>31419</v>
      </c>
    </row>
    <row r="1810" spans="1:27" x14ac:dyDescent="0.3">
      <c r="A1810" s="99" t="s">
        <v>88</v>
      </c>
      <c r="B1810" s="100" t="str">
        <f>VLOOKUP(A1810,'CENTROS DE COSTOS'!A:D,2,0)</f>
        <v>0036-0005</v>
      </c>
      <c r="C1810" s="100" t="str">
        <f>VLOOKUP(A1810,'CENTROS DE COSTOS'!A:D,3,0)</f>
        <v>Wompi Noroccidente</v>
      </c>
      <c r="D1810" s="99">
        <v>5001</v>
      </c>
      <c r="E1810" s="99">
        <v>3131830</v>
      </c>
      <c r="F1810" s="99">
        <v>69284</v>
      </c>
      <c r="G1810" s="100" t="s">
        <v>33</v>
      </c>
      <c r="H1810" s="99" t="s">
        <v>120</v>
      </c>
      <c r="I1810" s="99" t="s">
        <v>88</v>
      </c>
      <c r="J1810" s="99" t="s">
        <v>6916</v>
      </c>
      <c r="K1810" s="100" t="s">
        <v>1170</v>
      </c>
      <c r="L1810" s="99" t="s">
        <v>8840</v>
      </c>
      <c r="M1810" s="101">
        <v>46003.459722222222</v>
      </c>
      <c r="N1810" s="101">
        <v>46017.470833333333</v>
      </c>
      <c r="O1810" s="100" t="s">
        <v>35</v>
      </c>
      <c r="P1810" s="100" t="s">
        <v>35</v>
      </c>
      <c r="Q1810" s="99" t="s">
        <v>1414</v>
      </c>
      <c r="R1810" s="99" t="s">
        <v>1415</v>
      </c>
      <c r="S1810" s="99" t="s">
        <v>10898</v>
      </c>
      <c r="T1810" s="99" t="s">
        <v>9139</v>
      </c>
      <c r="U1810" s="99">
        <v>64</v>
      </c>
      <c r="V1810" s="100" t="str">
        <f>VLOOKUP(D1810,TIPOLOGIA!A:F,5,0)</f>
        <v>PRINCIPAL</v>
      </c>
      <c r="W1810" s="100" t="str">
        <f>VLOOKUP(D1810,TIPOLOGIA!A:F,6,0)</f>
        <v>TERRESTRE</v>
      </c>
      <c r="X1810" s="99" t="s">
        <v>1417</v>
      </c>
      <c r="Y1810" s="99">
        <v>1</v>
      </c>
      <c r="Z1810" s="102">
        <f>IF(T1810="SOPORTE_TELEFÓNICO",'TARIFAS 2025'!$B$14,IF(V1810="PRINCIPAL",'TARIFAS 2025'!$B$11,IF(V1810="INTERMEDIA",'TARIFAS 2025'!$C$11,IF(V1810="LEJANA",'TARIFAS 2025'!$D$11))))</f>
        <v>31419</v>
      </c>
      <c r="AA1810" s="102">
        <f t="shared" si="29"/>
        <v>31419</v>
      </c>
    </row>
    <row r="1811" spans="1:27" x14ac:dyDescent="0.3">
      <c r="A1811" s="99" t="s">
        <v>88</v>
      </c>
      <c r="B1811" s="100" t="str">
        <f>VLOOKUP(A1811,'CENTROS DE COSTOS'!A:D,2,0)</f>
        <v>0036-0005</v>
      </c>
      <c r="C1811" s="100" t="str">
        <f>VLOOKUP(A1811,'CENTROS DE COSTOS'!A:D,3,0)</f>
        <v>Wompi Noroccidente</v>
      </c>
      <c r="D1811" s="99">
        <v>5001</v>
      </c>
      <c r="E1811" s="99">
        <v>3134676</v>
      </c>
      <c r="F1811" s="99">
        <v>69251</v>
      </c>
      <c r="G1811" s="100" t="s">
        <v>33</v>
      </c>
      <c r="H1811" s="99" t="s">
        <v>120</v>
      </c>
      <c r="I1811" s="99" t="s">
        <v>88</v>
      </c>
      <c r="J1811" s="99" t="s">
        <v>6917</v>
      </c>
      <c r="K1811" s="100" t="s">
        <v>1170</v>
      </c>
      <c r="L1811" s="99" t="s">
        <v>8841</v>
      </c>
      <c r="M1811" s="101">
        <v>46006.333333333343</v>
      </c>
      <c r="N1811" s="101">
        <v>46017.47152777778</v>
      </c>
      <c r="O1811" s="100" t="s">
        <v>35</v>
      </c>
      <c r="P1811" s="100" t="s">
        <v>35</v>
      </c>
      <c r="Q1811" s="99" t="s">
        <v>1414</v>
      </c>
      <c r="R1811" s="99" t="s">
        <v>1415</v>
      </c>
      <c r="S1811" s="99" t="s">
        <v>10899</v>
      </c>
      <c r="T1811" s="99" t="s">
        <v>9139</v>
      </c>
      <c r="U1811" s="99">
        <v>48</v>
      </c>
      <c r="V1811" s="100" t="str">
        <f>VLOOKUP(D1811,TIPOLOGIA!A:F,5,0)</f>
        <v>PRINCIPAL</v>
      </c>
      <c r="W1811" s="100" t="str">
        <f>VLOOKUP(D1811,TIPOLOGIA!A:F,6,0)</f>
        <v>TERRESTRE</v>
      </c>
      <c r="X1811" s="99" t="s">
        <v>1417</v>
      </c>
      <c r="Y1811" s="99">
        <v>1</v>
      </c>
      <c r="Z1811" s="102">
        <f>IF(T1811="SOPORTE_TELEFÓNICO",'TARIFAS 2025'!$B$14,IF(V1811="PRINCIPAL",'TARIFAS 2025'!$B$11,IF(V1811="INTERMEDIA",'TARIFAS 2025'!$C$11,IF(V1811="LEJANA",'TARIFAS 2025'!$D$11))))</f>
        <v>31419</v>
      </c>
      <c r="AA1811" s="102">
        <f t="shared" si="29"/>
        <v>31419</v>
      </c>
    </row>
    <row r="1812" spans="1:27" x14ac:dyDescent="0.3">
      <c r="A1812" s="99" t="s">
        <v>88</v>
      </c>
      <c r="B1812" s="100" t="str">
        <f>VLOOKUP(A1812,'CENTROS DE COSTOS'!A:D,2,0)</f>
        <v>0036-0005</v>
      </c>
      <c r="C1812" s="100" t="str">
        <f>VLOOKUP(A1812,'CENTROS DE COSTOS'!A:D,3,0)</f>
        <v>Wompi Noroccidente</v>
      </c>
      <c r="D1812" s="99">
        <v>5360</v>
      </c>
      <c r="E1812" s="99">
        <v>3136582</v>
      </c>
      <c r="F1812" s="99">
        <v>74717</v>
      </c>
      <c r="G1812" s="100" t="s">
        <v>33</v>
      </c>
      <c r="H1812" s="99" t="s">
        <v>120</v>
      </c>
      <c r="I1812" s="99" t="s">
        <v>190</v>
      </c>
      <c r="J1812" s="99" t="s">
        <v>6722</v>
      </c>
      <c r="K1812" s="100" t="s">
        <v>1170</v>
      </c>
      <c r="L1812" s="99" t="s">
        <v>8842</v>
      </c>
      <c r="M1812" s="101">
        <v>46006.400694444441</v>
      </c>
      <c r="N1812" s="101">
        <v>46017.472222222219</v>
      </c>
      <c r="O1812" s="100" t="s">
        <v>35</v>
      </c>
      <c r="P1812" s="100" t="s">
        <v>35</v>
      </c>
      <c r="Q1812" s="99" t="s">
        <v>1414</v>
      </c>
      <c r="R1812" s="99" t="s">
        <v>1415</v>
      </c>
      <c r="S1812" s="99" t="s">
        <v>10900</v>
      </c>
      <c r="T1812" s="99" t="s">
        <v>9139</v>
      </c>
      <c r="U1812" s="99">
        <v>32</v>
      </c>
      <c r="V1812" s="100" t="str">
        <f>VLOOKUP(D1812,TIPOLOGIA!A:F,5,0)</f>
        <v>PRINCIPAL</v>
      </c>
      <c r="W1812" s="100" t="str">
        <f>VLOOKUP(D1812,TIPOLOGIA!A:F,6,0)</f>
        <v>TERRESTRE</v>
      </c>
      <c r="X1812" s="99" t="s">
        <v>1417</v>
      </c>
      <c r="Y1812" s="99">
        <v>1</v>
      </c>
      <c r="Z1812" s="102">
        <f>IF(T1812="SOPORTE_TELEFÓNICO",'TARIFAS 2025'!$B$14,IF(V1812="PRINCIPAL",'TARIFAS 2025'!$B$11,IF(V1812="INTERMEDIA",'TARIFAS 2025'!$C$11,IF(V1812="LEJANA",'TARIFAS 2025'!$D$11))))</f>
        <v>31419</v>
      </c>
      <c r="AA1812" s="102">
        <f t="shared" si="29"/>
        <v>31419</v>
      </c>
    </row>
    <row r="1813" spans="1:27" x14ac:dyDescent="0.3">
      <c r="A1813" s="99" t="s">
        <v>88</v>
      </c>
      <c r="B1813" s="100" t="str">
        <f>VLOOKUP(A1813,'CENTROS DE COSTOS'!A:D,2,0)</f>
        <v>0036-0005</v>
      </c>
      <c r="C1813" s="100" t="str">
        <f>VLOOKUP(A1813,'CENTROS DE COSTOS'!A:D,3,0)</f>
        <v>Wompi Noroccidente</v>
      </c>
      <c r="D1813" s="99">
        <v>5001</v>
      </c>
      <c r="E1813" s="99">
        <v>3145940</v>
      </c>
      <c r="F1813" s="99">
        <v>36851</v>
      </c>
      <c r="G1813" s="100" t="s">
        <v>33</v>
      </c>
      <c r="H1813" s="99" t="s">
        <v>120</v>
      </c>
      <c r="I1813" s="99" t="s">
        <v>1268</v>
      </c>
      <c r="J1813" s="99" t="s">
        <v>3594</v>
      </c>
      <c r="K1813" s="100" t="s">
        <v>1170</v>
      </c>
      <c r="L1813" s="99" t="s">
        <v>8843</v>
      </c>
      <c r="M1813" s="101">
        <v>46007.680555555547</v>
      </c>
      <c r="N1813" s="101">
        <v>46017.472916666673</v>
      </c>
      <c r="O1813" s="100" t="s">
        <v>35</v>
      </c>
      <c r="P1813" s="100" t="s">
        <v>35</v>
      </c>
      <c r="Q1813" s="99" t="s">
        <v>1414</v>
      </c>
      <c r="R1813" s="99" t="s">
        <v>1415</v>
      </c>
      <c r="S1813" s="99" t="s">
        <v>10901</v>
      </c>
      <c r="T1813" s="99" t="s">
        <v>9139</v>
      </c>
      <c r="U1813" s="99">
        <v>32</v>
      </c>
      <c r="V1813" s="100" t="str">
        <f>VLOOKUP(D1813,TIPOLOGIA!A:F,5,0)</f>
        <v>PRINCIPAL</v>
      </c>
      <c r="W1813" s="100" t="str">
        <f>VLOOKUP(D1813,TIPOLOGIA!A:F,6,0)</f>
        <v>TERRESTRE</v>
      </c>
      <c r="X1813" s="99" t="s">
        <v>1417</v>
      </c>
      <c r="Y1813" s="99">
        <v>1</v>
      </c>
      <c r="Z1813" s="102">
        <f>IF(T1813="SOPORTE_TELEFÓNICO",'TARIFAS 2025'!$B$14,IF(V1813="PRINCIPAL",'TARIFAS 2025'!$B$11,IF(V1813="INTERMEDIA",'TARIFAS 2025'!$C$11,IF(V1813="LEJANA",'TARIFAS 2025'!$D$11))))</f>
        <v>31419</v>
      </c>
      <c r="AA1813" s="102">
        <f t="shared" si="29"/>
        <v>31419</v>
      </c>
    </row>
    <row r="1814" spans="1:27" x14ac:dyDescent="0.3">
      <c r="A1814" s="99" t="s">
        <v>88</v>
      </c>
      <c r="B1814" s="100" t="str">
        <f>VLOOKUP(A1814,'CENTROS DE COSTOS'!A:D,2,0)</f>
        <v>0036-0005</v>
      </c>
      <c r="C1814" s="100" t="str">
        <f>VLOOKUP(A1814,'CENTROS DE COSTOS'!A:D,3,0)</f>
        <v>Wompi Noroccidente</v>
      </c>
      <c r="D1814" s="99">
        <v>5001</v>
      </c>
      <c r="E1814" s="99">
        <v>3155056</v>
      </c>
      <c r="F1814" s="99">
        <v>54666</v>
      </c>
      <c r="G1814" s="100" t="s">
        <v>33</v>
      </c>
      <c r="H1814" s="99" t="s">
        <v>120</v>
      </c>
      <c r="I1814" s="99" t="s">
        <v>88</v>
      </c>
      <c r="J1814" s="99" t="s">
        <v>6918</v>
      </c>
      <c r="K1814" s="100" t="s">
        <v>1170</v>
      </c>
      <c r="L1814" s="99" t="s">
        <v>8844</v>
      </c>
      <c r="M1814" s="101">
        <v>46009.583333333343</v>
      </c>
      <c r="N1814" s="101">
        <v>46017.473611111112</v>
      </c>
      <c r="O1814" s="100" t="s">
        <v>35</v>
      </c>
      <c r="P1814" s="100" t="s">
        <v>35</v>
      </c>
      <c r="Q1814" s="99" t="s">
        <v>1414</v>
      </c>
      <c r="R1814" s="99" t="s">
        <v>1415</v>
      </c>
      <c r="S1814" s="99" t="s">
        <v>10902</v>
      </c>
      <c r="T1814" s="99" t="s">
        <v>9139</v>
      </c>
      <c r="U1814" s="99">
        <v>24</v>
      </c>
      <c r="V1814" s="100" t="str">
        <f>VLOOKUP(D1814,TIPOLOGIA!A:F,5,0)</f>
        <v>PRINCIPAL</v>
      </c>
      <c r="W1814" s="100" t="str">
        <f>VLOOKUP(D1814,TIPOLOGIA!A:F,6,0)</f>
        <v>TERRESTRE</v>
      </c>
      <c r="X1814" s="99" t="s">
        <v>1417</v>
      </c>
      <c r="Y1814" s="99">
        <v>1</v>
      </c>
      <c r="Z1814" s="102">
        <f>IF(T1814="SOPORTE_TELEFÓNICO",'TARIFAS 2025'!$B$14,IF(V1814="PRINCIPAL",'TARIFAS 2025'!$B$11,IF(V1814="INTERMEDIA",'TARIFAS 2025'!$C$11,IF(V1814="LEJANA",'TARIFAS 2025'!$D$11))))</f>
        <v>31419</v>
      </c>
      <c r="AA1814" s="102">
        <f t="shared" si="29"/>
        <v>31419</v>
      </c>
    </row>
    <row r="1815" spans="1:27" x14ac:dyDescent="0.3">
      <c r="A1815" s="99" t="s">
        <v>81</v>
      </c>
      <c r="B1815" s="100" t="str">
        <f>VLOOKUP(A1815,'CENTROS DE COSTOS'!A:D,2,0)</f>
        <v>0036-0007</v>
      </c>
      <c r="C1815" s="100" t="str">
        <f>VLOOKUP(A1815,'CENTROS DE COSTOS'!A:D,3,0)</f>
        <v>Wompi Santander</v>
      </c>
      <c r="D1815" s="99">
        <v>54001</v>
      </c>
      <c r="E1815" s="99">
        <v>3175545</v>
      </c>
      <c r="F1815" s="99">
        <v>34858</v>
      </c>
      <c r="G1815" s="100" t="s">
        <v>33</v>
      </c>
      <c r="H1815" s="99" t="s">
        <v>891</v>
      </c>
      <c r="I1815" s="99" t="s">
        <v>81</v>
      </c>
      <c r="J1815" s="99" t="s">
        <v>2117</v>
      </c>
      <c r="K1815" s="100" t="s">
        <v>1170</v>
      </c>
      <c r="L1815" s="99" t="s">
        <v>8845</v>
      </c>
      <c r="M1815" s="101">
        <v>46015.495833333327</v>
      </c>
      <c r="N1815" s="101">
        <v>46017.474999999999</v>
      </c>
      <c r="O1815" s="100" t="s">
        <v>35</v>
      </c>
      <c r="P1815" s="100" t="s">
        <v>35</v>
      </c>
      <c r="Q1815" s="99" t="s">
        <v>1414</v>
      </c>
      <c r="R1815" s="99" t="s">
        <v>1415</v>
      </c>
      <c r="S1815" s="99" t="s">
        <v>10903</v>
      </c>
      <c r="T1815" s="99" t="s">
        <v>1172</v>
      </c>
      <c r="U1815" s="99">
        <v>48</v>
      </c>
      <c r="V1815" s="100" t="str">
        <f>VLOOKUP(D1815,TIPOLOGIA!A:F,5,0)</f>
        <v>PRINCIPAL</v>
      </c>
      <c r="W1815" s="100" t="str">
        <f>VLOOKUP(D1815,TIPOLOGIA!A:F,6,0)</f>
        <v>TERRESTRE</v>
      </c>
      <c r="X1815" s="99" t="s">
        <v>1205</v>
      </c>
      <c r="Y1815" s="99">
        <v>1</v>
      </c>
      <c r="Z1815" s="102">
        <f>IF(T1815="SOPORTE_TELEFÓNICO",'TARIFAS 2025'!$B$14,IF(V1815="PRINCIPAL",'TARIFAS 2025'!$B$11,IF(V1815="INTERMEDIA",'TARIFAS 2025'!$C$11,IF(V1815="LEJANA",'TARIFAS 2025'!$D$11))))</f>
        <v>31419</v>
      </c>
      <c r="AA1815" s="102">
        <f t="shared" ref="AA1815:AA1877" si="30">Z1815*Y1815</f>
        <v>31419</v>
      </c>
    </row>
    <row r="1816" spans="1:27" x14ac:dyDescent="0.3">
      <c r="A1816" s="99" t="s">
        <v>90</v>
      </c>
      <c r="B1816" s="100" t="str">
        <f>VLOOKUP(A1816,'CENTROS DE COSTOS'!A:D,2,0)</f>
        <v>0036-0006</v>
      </c>
      <c r="C1816" s="100" t="str">
        <f>VLOOKUP(A1816,'CENTROS DE COSTOS'!A:D,3,0)</f>
        <v>Wompi Oriente</v>
      </c>
      <c r="D1816" s="99">
        <v>41001</v>
      </c>
      <c r="E1816" s="99">
        <v>3170649</v>
      </c>
      <c r="F1816" s="99">
        <v>74529</v>
      </c>
      <c r="G1816" s="100" t="s">
        <v>33</v>
      </c>
      <c r="H1816" s="99" t="s">
        <v>740</v>
      </c>
      <c r="I1816" s="99" t="s">
        <v>90</v>
      </c>
      <c r="J1816" s="99" t="s">
        <v>6919</v>
      </c>
      <c r="K1816" s="100" t="s">
        <v>1170</v>
      </c>
      <c r="L1816" s="99" t="s">
        <v>8846</v>
      </c>
      <c r="M1816" s="101">
        <v>46014.469444444447</v>
      </c>
      <c r="N1816" s="101">
        <v>46017.480555555558</v>
      </c>
      <c r="O1816" s="100" t="s">
        <v>35</v>
      </c>
      <c r="P1816" s="100" t="s">
        <v>35</v>
      </c>
      <c r="Q1816" s="99" t="s">
        <v>1414</v>
      </c>
      <c r="R1816" s="99" t="s">
        <v>1415</v>
      </c>
      <c r="S1816" s="99" t="s">
        <v>10904</v>
      </c>
      <c r="T1816" s="99" t="s">
        <v>1172</v>
      </c>
      <c r="U1816" s="99">
        <v>16</v>
      </c>
      <c r="V1816" s="100" t="str">
        <f>VLOOKUP(D1816,TIPOLOGIA!A:F,5,0)</f>
        <v>PRINCIPAL</v>
      </c>
      <c r="W1816" s="100" t="str">
        <f>VLOOKUP(D1816,TIPOLOGIA!A:F,6,0)</f>
        <v>TERRESTRE</v>
      </c>
      <c r="X1816" s="99" t="s">
        <v>1187</v>
      </c>
      <c r="Y1816" s="99">
        <v>1</v>
      </c>
      <c r="Z1816" s="102">
        <f>IF(T1816="SOPORTE_TELEFÓNICO",'TARIFAS 2025'!$B$14,IF(V1816="PRINCIPAL",'TARIFAS 2025'!$B$11,IF(V1816="INTERMEDIA",'TARIFAS 2025'!$C$11,IF(V1816="LEJANA",'TARIFAS 2025'!$D$11))))</f>
        <v>31419</v>
      </c>
      <c r="AA1816" s="102">
        <f t="shared" si="30"/>
        <v>31419</v>
      </c>
    </row>
    <row r="1817" spans="1:27" x14ac:dyDescent="0.3">
      <c r="A1817" s="99" t="s">
        <v>80</v>
      </c>
      <c r="B1817" s="100" t="str">
        <f>VLOOKUP(A1817,'CENTROS DE COSTOS'!A:D,2,0)</f>
        <v>0036-0001</v>
      </c>
      <c r="C1817" s="100" t="str">
        <f>VLOOKUP(A1817,'CENTROS DE COSTOS'!A:D,3,0)</f>
        <v>Wompi Costa</v>
      </c>
      <c r="D1817" s="99">
        <v>13001</v>
      </c>
      <c r="E1817" s="99">
        <v>3173428</v>
      </c>
      <c r="F1817" s="99">
        <v>41933</v>
      </c>
      <c r="G1817" s="100" t="s">
        <v>33</v>
      </c>
      <c r="H1817" s="99" t="s">
        <v>275</v>
      </c>
      <c r="I1817" s="99" t="s">
        <v>80</v>
      </c>
      <c r="J1817" s="99" t="s">
        <v>5758</v>
      </c>
      <c r="K1817" s="100" t="s">
        <v>1170</v>
      </c>
      <c r="L1817" s="99" t="s">
        <v>8847</v>
      </c>
      <c r="M1817" s="101">
        <v>46015.333333333343</v>
      </c>
      <c r="N1817" s="101">
        <v>46017.486111111109</v>
      </c>
      <c r="O1817" s="100" t="s">
        <v>35</v>
      </c>
      <c r="P1817" s="100" t="s">
        <v>35</v>
      </c>
      <c r="Q1817" s="99" t="s">
        <v>1414</v>
      </c>
      <c r="R1817" s="99" t="s">
        <v>1415</v>
      </c>
      <c r="S1817" s="99" t="s">
        <v>10905</v>
      </c>
      <c r="T1817" s="99" t="s">
        <v>1172</v>
      </c>
      <c r="U1817" s="99">
        <v>48</v>
      </c>
      <c r="V1817" s="100" t="str">
        <f>VLOOKUP(D1817,TIPOLOGIA!A:F,5,0)</f>
        <v>PRINCIPAL</v>
      </c>
      <c r="W1817" s="100" t="str">
        <f>VLOOKUP(D1817,TIPOLOGIA!A:F,6,0)</f>
        <v>TERRESTRE</v>
      </c>
      <c r="X1817" s="99" t="s">
        <v>1855</v>
      </c>
      <c r="Y1817" s="99">
        <v>1</v>
      </c>
      <c r="Z1817" s="102">
        <f>IF(T1817="SOPORTE_TELEFÓNICO",'TARIFAS 2025'!$B$14,IF(V1817="PRINCIPAL",'TARIFAS 2025'!$B$11,IF(V1817="INTERMEDIA",'TARIFAS 2025'!$C$11,IF(V1817="LEJANA",'TARIFAS 2025'!$D$11))))</f>
        <v>31419</v>
      </c>
      <c r="AA1817" s="102">
        <f t="shared" si="30"/>
        <v>31419</v>
      </c>
    </row>
    <row r="1818" spans="1:27" x14ac:dyDescent="0.3">
      <c r="A1818" s="99" t="s">
        <v>88</v>
      </c>
      <c r="B1818" s="100" t="str">
        <f>VLOOKUP(A1818,'CENTROS DE COSTOS'!A:D,2,0)</f>
        <v>0036-0005</v>
      </c>
      <c r="C1818" s="100" t="str">
        <f>VLOOKUP(A1818,'CENTROS DE COSTOS'!A:D,3,0)</f>
        <v>Wompi Noroccidente</v>
      </c>
      <c r="D1818" s="99">
        <v>5212</v>
      </c>
      <c r="E1818" s="99">
        <v>3168292</v>
      </c>
      <c r="F1818" s="99">
        <v>61261</v>
      </c>
      <c r="G1818" s="100" t="s">
        <v>33</v>
      </c>
      <c r="H1818" s="99" t="s">
        <v>120</v>
      </c>
      <c r="I1818" s="99" t="s">
        <v>172</v>
      </c>
      <c r="J1818" s="99" t="s">
        <v>3670</v>
      </c>
      <c r="K1818" s="100" t="s">
        <v>1170</v>
      </c>
      <c r="L1818" s="99" t="s">
        <v>8848</v>
      </c>
      <c r="M1818" s="101">
        <v>46014.333333333343</v>
      </c>
      <c r="N1818" s="101">
        <v>46017.486805555563</v>
      </c>
      <c r="O1818" s="100" t="s">
        <v>35</v>
      </c>
      <c r="P1818" s="100" t="s">
        <v>35</v>
      </c>
      <c r="Q1818" s="99" t="s">
        <v>1414</v>
      </c>
      <c r="R1818" s="99" t="s">
        <v>1415</v>
      </c>
      <c r="S1818" s="99" t="s">
        <v>10906</v>
      </c>
      <c r="T1818" s="99" t="s">
        <v>1172</v>
      </c>
      <c r="U1818" s="99">
        <v>24</v>
      </c>
      <c r="V1818" s="100" t="str">
        <f>VLOOKUP(D1818,TIPOLOGIA!A:F,5,0)</f>
        <v>PRINCIPAL</v>
      </c>
      <c r="W1818" s="100" t="str">
        <f>VLOOKUP(D1818,TIPOLOGIA!A:F,6,0)</f>
        <v>TERRESTRE</v>
      </c>
      <c r="X1818" s="99" t="s">
        <v>1201</v>
      </c>
      <c r="Y1818" s="99">
        <v>1</v>
      </c>
      <c r="Z1818" s="102">
        <f>IF(T1818="SOPORTE_TELEFÓNICO",'TARIFAS 2025'!$B$14,IF(V1818="PRINCIPAL",'TARIFAS 2025'!$B$11,IF(V1818="INTERMEDIA",'TARIFAS 2025'!$C$11,IF(V1818="LEJANA",'TARIFAS 2025'!$D$11))))</f>
        <v>31419</v>
      </c>
      <c r="AA1818" s="102">
        <f t="shared" si="30"/>
        <v>31419</v>
      </c>
    </row>
    <row r="1819" spans="1:27" x14ac:dyDescent="0.3">
      <c r="A1819" s="99" t="s">
        <v>90</v>
      </c>
      <c r="B1819" s="100" t="str">
        <f>VLOOKUP(A1819,'CENTROS DE COSTOS'!A:D,2,0)</f>
        <v>0036-0006</v>
      </c>
      <c r="C1819" s="100" t="str">
        <f>VLOOKUP(A1819,'CENTROS DE COSTOS'!A:D,3,0)</f>
        <v>Wompi Oriente</v>
      </c>
      <c r="D1819" s="99">
        <v>41001</v>
      </c>
      <c r="E1819" s="99">
        <v>3171975</v>
      </c>
      <c r="F1819" s="99">
        <v>67588</v>
      </c>
      <c r="G1819" s="100" t="s">
        <v>33</v>
      </c>
      <c r="H1819" s="99" t="s">
        <v>740</v>
      </c>
      <c r="I1819" s="99" t="s">
        <v>90</v>
      </c>
      <c r="J1819" s="99" t="s">
        <v>3643</v>
      </c>
      <c r="K1819" s="100" t="s">
        <v>1170</v>
      </c>
      <c r="L1819" s="99" t="s">
        <v>8849</v>
      </c>
      <c r="M1819" s="101">
        <v>46014.614583333343</v>
      </c>
      <c r="N1819" s="101">
        <v>46017.488194444442</v>
      </c>
      <c r="O1819" s="100" t="s">
        <v>35</v>
      </c>
      <c r="P1819" s="100" t="s">
        <v>35</v>
      </c>
      <c r="Q1819" s="99" t="s">
        <v>1414</v>
      </c>
      <c r="R1819" s="99" t="s">
        <v>1415</v>
      </c>
      <c r="S1819" s="99" t="s">
        <v>10907</v>
      </c>
      <c r="T1819" s="99" t="s">
        <v>1172</v>
      </c>
      <c r="U1819" s="99">
        <v>24</v>
      </c>
      <c r="V1819" s="100" t="str">
        <f>VLOOKUP(D1819,TIPOLOGIA!A:F,5,0)</f>
        <v>PRINCIPAL</v>
      </c>
      <c r="W1819" s="100" t="str">
        <f>VLOOKUP(D1819,TIPOLOGIA!A:F,6,0)</f>
        <v>TERRESTRE</v>
      </c>
      <c r="X1819" s="99" t="s">
        <v>1187</v>
      </c>
      <c r="Y1819" s="99">
        <v>1</v>
      </c>
      <c r="Z1819" s="102">
        <f>IF(T1819="SOPORTE_TELEFÓNICO",'TARIFAS 2025'!$B$14,IF(V1819="PRINCIPAL",'TARIFAS 2025'!$B$11,IF(V1819="INTERMEDIA",'TARIFAS 2025'!$C$11,IF(V1819="LEJANA",'TARIFAS 2025'!$D$11))))</f>
        <v>31419</v>
      </c>
      <c r="AA1819" s="102">
        <f t="shared" si="30"/>
        <v>31419</v>
      </c>
    </row>
    <row r="1820" spans="1:27" x14ac:dyDescent="0.3">
      <c r="A1820" s="99" t="s">
        <v>90</v>
      </c>
      <c r="B1820" s="100" t="str">
        <f>VLOOKUP(A1820,'CENTROS DE COSTOS'!A:D,2,0)</f>
        <v>0036-0006</v>
      </c>
      <c r="C1820" s="100" t="str">
        <f>VLOOKUP(A1820,'CENTROS DE COSTOS'!A:D,3,0)</f>
        <v>Wompi Oriente</v>
      </c>
      <c r="D1820" s="99">
        <v>41001</v>
      </c>
      <c r="E1820" s="99">
        <v>3163674</v>
      </c>
      <c r="F1820" s="99">
        <v>77683</v>
      </c>
      <c r="G1820" s="100" t="s">
        <v>33</v>
      </c>
      <c r="H1820" s="99" t="s">
        <v>740</v>
      </c>
      <c r="I1820" s="99" t="s">
        <v>90</v>
      </c>
      <c r="J1820" s="99" t="s">
        <v>1993</v>
      </c>
      <c r="K1820" s="100" t="s">
        <v>1170</v>
      </c>
      <c r="L1820" s="99" t="s">
        <v>8850</v>
      </c>
      <c r="M1820" s="101">
        <v>46013.379166666673</v>
      </c>
      <c r="N1820" s="101">
        <v>46017.488888888889</v>
      </c>
      <c r="O1820" s="100" t="s">
        <v>35</v>
      </c>
      <c r="P1820" s="100" t="s">
        <v>35</v>
      </c>
      <c r="Q1820" s="99" t="s">
        <v>1414</v>
      </c>
      <c r="R1820" s="99" t="s">
        <v>1415</v>
      </c>
      <c r="S1820" s="99" t="s">
        <v>10908</v>
      </c>
      <c r="T1820" s="99" t="s">
        <v>1172</v>
      </c>
      <c r="U1820" s="99">
        <v>16</v>
      </c>
      <c r="V1820" s="100" t="str">
        <f>VLOOKUP(D1820,TIPOLOGIA!A:F,5,0)</f>
        <v>PRINCIPAL</v>
      </c>
      <c r="W1820" s="100" t="str">
        <f>VLOOKUP(D1820,TIPOLOGIA!A:F,6,0)</f>
        <v>TERRESTRE</v>
      </c>
      <c r="X1820" s="99" t="s">
        <v>1187</v>
      </c>
      <c r="Y1820" s="99">
        <v>1</v>
      </c>
      <c r="Z1820" s="102">
        <f>IF(T1820="SOPORTE_TELEFÓNICO",'TARIFAS 2025'!$B$14,IF(V1820="PRINCIPAL",'TARIFAS 2025'!$B$11,IF(V1820="INTERMEDIA",'TARIFAS 2025'!$C$11,IF(V1820="LEJANA",'TARIFAS 2025'!$D$11))))</f>
        <v>31419</v>
      </c>
      <c r="AA1820" s="102">
        <f t="shared" si="30"/>
        <v>31419</v>
      </c>
    </row>
    <row r="1821" spans="1:27" x14ac:dyDescent="0.3">
      <c r="A1821" s="99" t="s">
        <v>90</v>
      </c>
      <c r="B1821" s="100" t="str">
        <f>VLOOKUP(A1821,'CENTROS DE COSTOS'!A:D,2,0)</f>
        <v>0036-0006</v>
      </c>
      <c r="C1821" s="100" t="str">
        <f>VLOOKUP(A1821,'CENTROS DE COSTOS'!A:D,3,0)</f>
        <v>Wompi Oriente</v>
      </c>
      <c r="D1821" s="99">
        <v>41001</v>
      </c>
      <c r="E1821" s="99">
        <v>3163528</v>
      </c>
      <c r="F1821" s="99">
        <v>77024</v>
      </c>
      <c r="G1821" s="100" t="s">
        <v>33</v>
      </c>
      <c r="H1821" s="99" t="s">
        <v>740</v>
      </c>
      <c r="I1821" s="99" t="s">
        <v>90</v>
      </c>
      <c r="J1821" s="99" t="s">
        <v>6920</v>
      </c>
      <c r="K1821" s="100" t="s">
        <v>1170</v>
      </c>
      <c r="L1821" s="99" t="s">
        <v>8851</v>
      </c>
      <c r="M1821" s="101">
        <v>46013.368055555547</v>
      </c>
      <c r="N1821" s="101">
        <v>46017.493055555547</v>
      </c>
      <c r="O1821" s="100" t="s">
        <v>35</v>
      </c>
      <c r="P1821" s="100" t="s">
        <v>35</v>
      </c>
      <c r="Q1821" s="99" t="s">
        <v>1414</v>
      </c>
      <c r="R1821" s="99" t="s">
        <v>1415</v>
      </c>
      <c r="S1821" s="99" t="s">
        <v>10893</v>
      </c>
      <c r="T1821" s="99" t="s">
        <v>1172</v>
      </c>
      <c r="U1821" s="99">
        <v>32</v>
      </c>
      <c r="V1821" s="100" t="str">
        <f>VLOOKUP(D1821,TIPOLOGIA!A:F,5,0)</f>
        <v>PRINCIPAL</v>
      </c>
      <c r="W1821" s="100" t="str">
        <f>VLOOKUP(D1821,TIPOLOGIA!A:F,6,0)</f>
        <v>TERRESTRE</v>
      </c>
      <c r="X1821" s="99" t="s">
        <v>1187</v>
      </c>
      <c r="Y1821" s="99">
        <v>1</v>
      </c>
      <c r="Z1821" s="102">
        <f>IF(T1821="SOPORTE_TELEFÓNICO",'TARIFAS 2025'!$B$14,IF(V1821="PRINCIPAL",'TARIFAS 2025'!$B$11,IF(V1821="INTERMEDIA",'TARIFAS 2025'!$C$11,IF(V1821="LEJANA",'TARIFAS 2025'!$D$11))))</f>
        <v>31419</v>
      </c>
      <c r="AA1821" s="102">
        <f t="shared" si="30"/>
        <v>31419</v>
      </c>
    </row>
    <row r="1822" spans="1:27" x14ac:dyDescent="0.3">
      <c r="A1822" s="99" t="s">
        <v>88</v>
      </c>
      <c r="B1822" s="100" t="str">
        <f>VLOOKUP(A1822,'CENTROS DE COSTOS'!A:D,2,0)</f>
        <v>0036-0005</v>
      </c>
      <c r="C1822" s="100" t="str">
        <f>VLOOKUP(A1822,'CENTROS DE COSTOS'!A:D,3,0)</f>
        <v>Wompi Noroccidente</v>
      </c>
      <c r="D1822" s="99">
        <v>5088</v>
      </c>
      <c r="E1822" s="99">
        <v>3165585</v>
      </c>
      <c r="F1822" s="99">
        <v>28797</v>
      </c>
      <c r="G1822" s="100" t="s">
        <v>33</v>
      </c>
      <c r="H1822" s="99" t="s">
        <v>120</v>
      </c>
      <c r="I1822" s="99" t="s">
        <v>155</v>
      </c>
      <c r="J1822" s="99" t="s">
        <v>1925</v>
      </c>
      <c r="K1822" s="100" t="s">
        <v>1170</v>
      </c>
      <c r="L1822" s="99" t="s">
        <v>8852</v>
      </c>
      <c r="M1822" s="101">
        <v>46013.502083333333</v>
      </c>
      <c r="N1822" s="101">
        <v>46017.509027777778</v>
      </c>
      <c r="O1822" s="100" t="s">
        <v>35</v>
      </c>
      <c r="P1822" s="100" t="s">
        <v>35</v>
      </c>
      <c r="Q1822" s="99" t="s">
        <v>1414</v>
      </c>
      <c r="R1822" s="99" t="s">
        <v>1415</v>
      </c>
      <c r="S1822" s="99" t="s">
        <v>10909</v>
      </c>
      <c r="T1822" s="99" t="s">
        <v>1172</v>
      </c>
      <c r="U1822" s="99">
        <v>40</v>
      </c>
      <c r="V1822" s="100" t="str">
        <f>VLOOKUP(D1822,TIPOLOGIA!A:F,5,0)</f>
        <v>PRINCIPAL</v>
      </c>
      <c r="W1822" s="100" t="str">
        <f>VLOOKUP(D1822,TIPOLOGIA!A:F,6,0)</f>
        <v>TERRESTRE</v>
      </c>
      <c r="X1822" s="99" t="s">
        <v>1201</v>
      </c>
      <c r="Y1822" s="99">
        <v>1</v>
      </c>
      <c r="Z1822" s="102">
        <f>IF(T1822="SOPORTE_TELEFÓNICO",'TARIFAS 2025'!$B$14,IF(V1822="PRINCIPAL",'TARIFAS 2025'!$B$11,IF(V1822="INTERMEDIA",'TARIFAS 2025'!$C$11,IF(V1822="LEJANA",'TARIFAS 2025'!$D$11))))</f>
        <v>31419</v>
      </c>
      <c r="AA1822" s="102">
        <f t="shared" si="30"/>
        <v>31419</v>
      </c>
    </row>
    <row r="1823" spans="1:27" x14ac:dyDescent="0.3">
      <c r="A1823" s="99" t="s">
        <v>71</v>
      </c>
      <c r="B1823" s="100" t="str">
        <f>VLOOKUP(A1823,'CENTROS DE COSTOS'!A:D,2,0)</f>
        <v>0036-0004</v>
      </c>
      <c r="C1823" s="100" t="str">
        <f>VLOOKUP(A1823,'CENTROS DE COSTOS'!A:D,3,0)</f>
        <v>Wompi Centro</v>
      </c>
      <c r="D1823" s="99">
        <v>11001</v>
      </c>
      <c r="E1823" s="99">
        <v>3162500</v>
      </c>
      <c r="F1823" s="99">
        <v>62209</v>
      </c>
      <c r="G1823" s="100" t="s">
        <v>33</v>
      </c>
      <c r="H1823" s="99" t="s">
        <v>618</v>
      </c>
      <c r="I1823" s="99" t="s">
        <v>71</v>
      </c>
      <c r="J1823" s="99" t="s">
        <v>2069</v>
      </c>
      <c r="K1823" s="100" t="s">
        <v>1170</v>
      </c>
      <c r="L1823" s="99" t="s">
        <v>8853</v>
      </c>
      <c r="M1823" s="101">
        <v>46013.333333333343</v>
      </c>
      <c r="N1823" s="101">
        <v>46017.521527777782</v>
      </c>
      <c r="O1823" s="100" t="s">
        <v>35</v>
      </c>
      <c r="P1823" s="100" t="s">
        <v>35</v>
      </c>
      <c r="Q1823" s="99" t="s">
        <v>1424</v>
      </c>
      <c r="R1823" s="99" t="s">
        <v>1425</v>
      </c>
      <c r="S1823" s="99" t="s">
        <v>10910</v>
      </c>
      <c r="T1823" s="99" t="s">
        <v>1172</v>
      </c>
      <c r="U1823" s="99"/>
      <c r="V1823" s="100" t="str">
        <f>VLOOKUP(D1823,TIPOLOGIA!A:F,5,0)</f>
        <v>PRINCIPAL</v>
      </c>
      <c r="W1823" s="100" t="str">
        <f>VLOOKUP(D1823,TIPOLOGIA!A:F,6,0)</f>
        <v>TERRESTRE</v>
      </c>
      <c r="X1823" s="99" t="s">
        <v>1388</v>
      </c>
      <c r="Y1823" s="99">
        <v>1</v>
      </c>
      <c r="Z1823" s="102">
        <f>IF(T1823="SOPORTE_TELEFÓNICO",'TARIFAS 2025'!$B$14,IF(V1823="PRINCIPAL",'TARIFAS 2025'!$B$11,IF(V1823="INTERMEDIA",'TARIFAS 2025'!$C$11,IF(V1823="LEJANA",'TARIFAS 2025'!$D$11))))</f>
        <v>31419</v>
      </c>
      <c r="AA1823" s="102">
        <f t="shared" si="30"/>
        <v>31419</v>
      </c>
    </row>
    <row r="1824" spans="1:27" x14ac:dyDescent="0.3">
      <c r="A1824" s="99" t="s">
        <v>71</v>
      </c>
      <c r="B1824" s="100" t="str">
        <f>VLOOKUP(A1824,'CENTROS DE COSTOS'!A:D,2,0)</f>
        <v>0036-0004</v>
      </c>
      <c r="C1824" s="100" t="str">
        <f>VLOOKUP(A1824,'CENTROS DE COSTOS'!A:D,3,0)</f>
        <v>Wompi Centro</v>
      </c>
      <c r="D1824" s="99">
        <v>11001</v>
      </c>
      <c r="E1824" s="99">
        <v>3168823</v>
      </c>
      <c r="F1824" s="99">
        <v>32125</v>
      </c>
      <c r="G1824" s="100" t="s">
        <v>33</v>
      </c>
      <c r="H1824" s="99" t="s">
        <v>618</v>
      </c>
      <c r="I1824" s="99" t="s">
        <v>71</v>
      </c>
      <c r="J1824" s="99" t="s">
        <v>6921</v>
      </c>
      <c r="K1824" s="100" t="s">
        <v>1170</v>
      </c>
      <c r="L1824" s="99" t="s">
        <v>8854</v>
      </c>
      <c r="M1824" s="101">
        <v>46014.333333333343</v>
      </c>
      <c r="N1824" s="101">
        <v>46017.522916666669</v>
      </c>
      <c r="O1824" s="100" t="s">
        <v>35</v>
      </c>
      <c r="P1824" s="100" t="s">
        <v>35</v>
      </c>
      <c r="Q1824" s="99" t="s">
        <v>1414</v>
      </c>
      <c r="R1824" s="99" t="s">
        <v>1415</v>
      </c>
      <c r="S1824" s="99" t="s">
        <v>10911</v>
      </c>
      <c r="T1824" s="99" t="s">
        <v>1172</v>
      </c>
      <c r="U1824" s="99">
        <v>64</v>
      </c>
      <c r="V1824" s="100" t="str">
        <f>VLOOKUP(D1824,TIPOLOGIA!A:F,5,0)</f>
        <v>PRINCIPAL</v>
      </c>
      <c r="W1824" s="100" t="str">
        <f>VLOOKUP(D1824,TIPOLOGIA!A:F,6,0)</f>
        <v>TERRESTRE</v>
      </c>
      <c r="X1824" s="99" t="s">
        <v>1388</v>
      </c>
      <c r="Y1824" s="99">
        <v>1</v>
      </c>
      <c r="Z1824" s="102">
        <f>IF(T1824="SOPORTE_TELEFÓNICO",'TARIFAS 2025'!$B$14,IF(V1824="PRINCIPAL",'TARIFAS 2025'!$B$11,IF(V1824="INTERMEDIA",'TARIFAS 2025'!$C$11,IF(V1824="LEJANA",'TARIFAS 2025'!$D$11))))</f>
        <v>31419</v>
      </c>
      <c r="AA1824" s="102">
        <f t="shared" si="30"/>
        <v>31419</v>
      </c>
    </row>
    <row r="1825" spans="1:27" x14ac:dyDescent="0.3">
      <c r="A1825" s="99" t="s">
        <v>89</v>
      </c>
      <c r="B1825" s="100" t="str">
        <f>VLOOKUP(A1825,'CENTROS DE COSTOS'!A:D,2,0)</f>
        <v>0036-0001</v>
      </c>
      <c r="C1825" s="100" t="str">
        <f>VLOOKUP(A1825,'CENTROS DE COSTOS'!A:D,3,0)</f>
        <v>Wompi Costa</v>
      </c>
      <c r="D1825" s="99">
        <v>23182</v>
      </c>
      <c r="E1825" s="99">
        <v>3155568</v>
      </c>
      <c r="F1825" s="99">
        <v>58318</v>
      </c>
      <c r="G1825" s="100" t="s">
        <v>33</v>
      </c>
      <c r="H1825" s="99" t="s">
        <v>276</v>
      </c>
      <c r="I1825" s="99" t="s">
        <v>596</v>
      </c>
      <c r="J1825" s="99" t="s">
        <v>1522</v>
      </c>
      <c r="K1825" s="100" t="s">
        <v>1170</v>
      </c>
      <c r="L1825" s="99" t="s">
        <v>8855</v>
      </c>
      <c r="M1825" s="101">
        <v>46009.618750000001</v>
      </c>
      <c r="N1825" s="101">
        <v>46017.52847222222</v>
      </c>
      <c r="O1825" s="100" t="s">
        <v>35</v>
      </c>
      <c r="P1825" s="100" t="s">
        <v>35</v>
      </c>
      <c r="Q1825" s="99" t="s">
        <v>1414</v>
      </c>
      <c r="R1825" s="99" t="s">
        <v>1415</v>
      </c>
      <c r="S1825" s="99" t="s">
        <v>10912</v>
      </c>
      <c r="T1825" s="99" t="s">
        <v>1416</v>
      </c>
      <c r="U1825" s="99">
        <v>32</v>
      </c>
      <c r="V1825" s="100" t="str">
        <f>VLOOKUP(D1825,TIPOLOGIA!A:F,5,0)</f>
        <v>INTERMEDIA</v>
      </c>
      <c r="W1825" s="100" t="str">
        <f>VLOOKUP(D1825,TIPOLOGIA!A:F,6,0)</f>
        <v>TERRESTRE</v>
      </c>
      <c r="X1825" s="99" t="s">
        <v>1447</v>
      </c>
      <c r="Y1825" s="99">
        <v>1</v>
      </c>
      <c r="Z1825" s="102">
        <f>IF(T1825="SOPORTE_TELEFÓNICO",'TARIFAS 2025'!$B$14,IF(V1825="PRINCIPAL",'TARIFAS 2025'!$B$11,IF(V1825="INTERMEDIA",'TARIFAS 2025'!$C$11,IF(V1825="LEJANA",'TARIFAS 2025'!$D$11))))</f>
        <v>36351</v>
      </c>
      <c r="AA1825" s="102">
        <f t="shared" si="30"/>
        <v>36351</v>
      </c>
    </row>
    <row r="1826" spans="1:27" x14ac:dyDescent="0.3">
      <c r="A1826" s="99" t="s">
        <v>88</v>
      </c>
      <c r="B1826" s="100" t="str">
        <f>VLOOKUP(A1826,'CENTROS DE COSTOS'!A:D,2,0)</f>
        <v>0036-0005</v>
      </c>
      <c r="C1826" s="100" t="str">
        <f>VLOOKUP(A1826,'CENTROS DE COSTOS'!A:D,3,0)</f>
        <v>Wompi Noroccidente</v>
      </c>
      <c r="D1826" s="99">
        <v>5088</v>
      </c>
      <c r="E1826" s="99">
        <v>3162057</v>
      </c>
      <c r="F1826" s="99">
        <v>31966</v>
      </c>
      <c r="G1826" s="100" t="s">
        <v>33</v>
      </c>
      <c r="H1826" s="99" t="s">
        <v>120</v>
      </c>
      <c r="I1826" s="99" t="s">
        <v>155</v>
      </c>
      <c r="J1826" s="99" t="s">
        <v>6922</v>
      </c>
      <c r="K1826" s="100" t="s">
        <v>1170</v>
      </c>
      <c r="L1826" s="99" t="s">
        <v>8856</v>
      </c>
      <c r="M1826" s="101">
        <v>46013.333333333343</v>
      </c>
      <c r="N1826" s="101">
        <v>46017.551388888889</v>
      </c>
      <c r="O1826" s="100" t="s">
        <v>35</v>
      </c>
      <c r="P1826" s="100" t="s">
        <v>35</v>
      </c>
      <c r="Q1826" s="99" t="s">
        <v>1414</v>
      </c>
      <c r="R1826" s="99" t="s">
        <v>1415</v>
      </c>
      <c r="S1826" s="99" t="s">
        <v>10913</v>
      </c>
      <c r="T1826" s="99" t="s">
        <v>1172</v>
      </c>
      <c r="U1826" s="99">
        <v>32</v>
      </c>
      <c r="V1826" s="100" t="str">
        <f>VLOOKUP(D1826,TIPOLOGIA!A:F,5,0)</f>
        <v>PRINCIPAL</v>
      </c>
      <c r="W1826" s="100" t="str">
        <f>VLOOKUP(D1826,TIPOLOGIA!A:F,6,0)</f>
        <v>TERRESTRE</v>
      </c>
      <c r="X1826" s="99" t="s">
        <v>1315</v>
      </c>
      <c r="Y1826" s="99">
        <v>1</v>
      </c>
      <c r="Z1826" s="102">
        <f>IF(T1826="SOPORTE_TELEFÓNICO",'TARIFAS 2025'!$B$14,IF(V1826="PRINCIPAL",'TARIFAS 2025'!$B$11,IF(V1826="INTERMEDIA",'TARIFAS 2025'!$C$11,IF(V1826="LEJANA",'TARIFAS 2025'!$D$11))))</f>
        <v>31419</v>
      </c>
      <c r="AA1826" s="102">
        <f t="shared" si="30"/>
        <v>31419</v>
      </c>
    </row>
    <row r="1827" spans="1:27" x14ac:dyDescent="0.3">
      <c r="A1827" s="99" t="s">
        <v>71</v>
      </c>
      <c r="B1827" s="100" t="str">
        <f>VLOOKUP(A1827,'CENTROS DE COSTOS'!A:D,2,0)</f>
        <v>0036-0004</v>
      </c>
      <c r="C1827" s="100" t="str">
        <f>VLOOKUP(A1827,'CENTROS DE COSTOS'!A:D,3,0)</f>
        <v>Wompi Centro</v>
      </c>
      <c r="D1827" s="99">
        <v>11001</v>
      </c>
      <c r="E1827" s="99">
        <v>3165269</v>
      </c>
      <c r="F1827" s="99">
        <v>57326</v>
      </c>
      <c r="G1827" s="100" t="s">
        <v>33</v>
      </c>
      <c r="H1827" s="99" t="s">
        <v>618</v>
      </c>
      <c r="I1827" s="99" t="s">
        <v>71</v>
      </c>
      <c r="J1827" s="99" t="s">
        <v>6923</v>
      </c>
      <c r="K1827" s="100" t="s">
        <v>1170</v>
      </c>
      <c r="L1827" s="99" t="s">
        <v>8857</v>
      </c>
      <c r="M1827" s="101">
        <v>46013.46875</v>
      </c>
      <c r="N1827" s="101">
        <v>46017.554861111108</v>
      </c>
      <c r="O1827" s="100" t="s">
        <v>35</v>
      </c>
      <c r="P1827" s="100" t="s">
        <v>35</v>
      </c>
      <c r="Q1827" s="99" t="s">
        <v>1414</v>
      </c>
      <c r="R1827" s="99" t="s">
        <v>1415</v>
      </c>
      <c r="S1827" s="99" t="s">
        <v>10914</v>
      </c>
      <c r="T1827" s="99" t="s">
        <v>1172</v>
      </c>
      <c r="U1827" s="99">
        <v>24</v>
      </c>
      <c r="V1827" s="100" t="str">
        <f>VLOOKUP(D1827,TIPOLOGIA!A:F,5,0)</f>
        <v>PRINCIPAL</v>
      </c>
      <c r="W1827" s="100" t="str">
        <f>VLOOKUP(D1827,TIPOLOGIA!A:F,6,0)</f>
        <v>TERRESTRE</v>
      </c>
      <c r="X1827" s="99" t="s">
        <v>1388</v>
      </c>
      <c r="Y1827" s="99">
        <v>1</v>
      </c>
      <c r="Z1827" s="102">
        <f>IF(T1827="SOPORTE_TELEFÓNICO",'TARIFAS 2025'!$B$14,IF(V1827="PRINCIPAL",'TARIFAS 2025'!$B$11,IF(V1827="INTERMEDIA",'TARIFAS 2025'!$C$11,IF(V1827="LEJANA",'TARIFAS 2025'!$D$11))))</f>
        <v>31419</v>
      </c>
      <c r="AA1827" s="102">
        <f t="shared" si="30"/>
        <v>31419</v>
      </c>
    </row>
    <row r="1828" spans="1:27" x14ac:dyDescent="0.3">
      <c r="A1828" s="99" t="s">
        <v>90</v>
      </c>
      <c r="B1828" s="100" t="str">
        <f>VLOOKUP(A1828,'CENTROS DE COSTOS'!A:D,2,0)</f>
        <v>0036-0006</v>
      </c>
      <c r="C1828" s="100" t="str">
        <f>VLOOKUP(A1828,'CENTROS DE COSTOS'!A:D,3,0)</f>
        <v>Wompi Oriente</v>
      </c>
      <c r="D1828" s="99">
        <v>18753</v>
      </c>
      <c r="E1828" s="99">
        <v>3156518</v>
      </c>
      <c r="F1828" s="99">
        <v>53707</v>
      </c>
      <c r="G1828" s="100" t="s">
        <v>33</v>
      </c>
      <c r="H1828" s="99" t="s">
        <v>466</v>
      </c>
      <c r="I1828" s="99" t="s">
        <v>477</v>
      </c>
      <c r="J1828" s="99" t="s">
        <v>5732</v>
      </c>
      <c r="K1828" s="100" t="s">
        <v>1170</v>
      </c>
      <c r="L1828" s="99" t="s">
        <v>8858</v>
      </c>
      <c r="M1828" s="101">
        <v>46009.70416666667</v>
      </c>
      <c r="N1828" s="101">
        <v>46017.609027777777</v>
      </c>
      <c r="O1828" s="100" t="s">
        <v>35</v>
      </c>
      <c r="P1828" s="100" t="s">
        <v>35</v>
      </c>
      <c r="Q1828" s="99" t="s">
        <v>1414</v>
      </c>
      <c r="R1828" s="99" t="s">
        <v>1415</v>
      </c>
      <c r="S1828" s="99" t="s">
        <v>10915</v>
      </c>
      <c r="T1828" s="99" t="s">
        <v>1416</v>
      </c>
      <c r="U1828" s="99">
        <v>40</v>
      </c>
      <c r="V1828" s="100" t="str">
        <f>VLOOKUP(D1828,TIPOLOGIA!A:F,5,0)</f>
        <v>LEJANA</v>
      </c>
      <c r="W1828" s="100" t="str">
        <f>VLOOKUP(D1828,TIPOLOGIA!A:F,6,0)</f>
        <v>TERRESTRE / AEREO</v>
      </c>
      <c r="X1828" s="99" t="s">
        <v>1447</v>
      </c>
      <c r="Y1828" s="99">
        <v>1</v>
      </c>
      <c r="Z1828" s="102">
        <f>IF(T1828="SOPORTE_TELEFÓNICO",'TARIFAS 2025'!$B$14,IF(V1828="PRINCIPAL",'TARIFAS 2025'!$B$11,IF(V1828="INTERMEDIA",'TARIFAS 2025'!$C$11,IF(V1828="LEJANA",'TARIFAS 2025'!$D$11))))</f>
        <v>40250</v>
      </c>
      <c r="AA1828" s="102">
        <f t="shared" si="30"/>
        <v>40250</v>
      </c>
    </row>
    <row r="1829" spans="1:27" x14ac:dyDescent="0.3">
      <c r="A1829" s="99" t="s">
        <v>68</v>
      </c>
      <c r="B1829" s="100" t="str">
        <f>VLOOKUP(A1829,'CENTROS DE COSTOS'!A:D,2,0)</f>
        <v>0036-0001</v>
      </c>
      <c r="C1829" s="100" t="str">
        <f>VLOOKUP(A1829,'CENTROS DE COSTOS'!A:D,3,0)</f>
        <v>Wompi Costa</v>
      </c>
      <c r="D1829" s="99">
        <v>8758</v>
      </c>
      <c r="E1829" s="99">
        <v>3174376</v>
      </c>
      <c r="F1829" s="99">
        <v>36858</v>
      </c>
      <c r="G1829" s="100" t="s">
        <v>33</v>
      </c>
      <c r="H1829" s="99" t="s">
        <v>253</v>
      </c>
      <c r="I1829" s="99" t="s">
        <v>270</v>
      </c>
      <c r="J1829" s="99" t="s">
        <v>6924</v>
      </c>
      <c r="K1829" s="100" t="s">
        <v>1170</v>
      </c>
      <c r="L1829" s="99" t="s">
        <v>8859</v>
      </c>
      <c r="M1829" s="101">
        <v>46015.399305555547</v>
      </c>
      <c r="N1829" s="101">
        <v>46017.618055555547</v>
      </c>
      <c r="O1829" s="100" t="s">
        <v>35</v>
      </c>
      <c r="P1829" s="100" t="s">
        <v>35</v>
      </c>
      <c r="Q1829" s="99" t="s">
        <v>1414</v>
      </c>
      <c r="R1829" s="99" t="s">
        <v>1415</v>
      </c>
      <c r="S1829" s="99" t="s">
        <v>10916</v>
      </c>
      <c r="T1829" s="99" t="s">
        <v>1172</v>
      </c>
      <c r="U1829" s="99">
        <v>32</v>
      </c>
      <c r="V1829" s="100" t="str">
        <f>VLOOKUP(D1829,TIPOLOGIA!A:F,5,0)</f>
        <v>PRINCIPAL</v>
      </c>
      <c r="W1829" s="100" t="str">
        <f>VLOOKUP(D1829,TIPOLOGIA!A:F,6,0)</f>
        <v>TERRESTRE</v>
      </c>
      <c r="X1829" s="99" t="s">
        <v>1353</v>
      </c>
      <c r="Y1829" s="99">
        <v>1</v>
      </c>
      <c r="Z1829" s="102">
        <f>IF(T1829="SOPORTE_TELEFÓNICO",'TARIFAS 2025'!$B$14,IF(V1829="PRINCIPAL",'TARIFAS 2025'!$B$11,IF(V1829="INTERMEDIA",'TARIFAS 2025'!$C$11,IF(V1829="LEJANA",'TARIFAS 2025'!$D$11))))</f>
        <v>31419</v>
      </c>
      <c r="AA1829" s="102">
        <f t="shared" si="30"/>
        <v>31419</v>
      </c>
    </row>
    <row r="1830" spans="1:27" x14ac:dyDescent="0.3">
      <c r="A1830" s="99" t="s">
        <v>68</v>
      </c>
      <c r="B1830" s="100" t="str">
        <f>VLOOKUP(A1830,'CENTROS DE COSTOS'!A:D,2,0)</f>
        <v>0036-0001</v>
      </c>
      <c r="C1830" s="100" t="str">
        <f>VLOOKUP(A1830,'CENTROS DE COSTOS'!A:D,3,0)</f>
        <v>Wompi Costa</v>
      </c>
      <c r="D1830" s="99">
        <v>8758</v>
      </c>
      <c r="E1830" s="99">
        <v>3176201</v>
      </c>
      <c r="F1830" s="99">
        <v>33104</v>
      </c>
      <c r="G1830" s="100" t="s">
        <v>33</v>
      </c>
      <c r="H1830" s="99" t="s">
        <v>253</v>
      </c>
      <c r="I1830" s="99" t="s">
        <v>270</v>
      </c>
      <c r="J1830" s="99" t="s">
        <v>1724</v>
      </c>
      <c r="K1830" s="100" t="s">
        <v>1170</v>
      </c>
      <c r="L1830" s="99" t="s">
        <v>8860</v>
      </c>
      <c r="M1830" s="101">
        <v>46015.679166666669</v>
      </c>
      <c r="N1830" s="101">
        <v>46017.619444444441</v>
      </c>
      <c r="O1830" s="100" t="s">
        <v>35</v>
      </c>
      <c r="P1830" s="100" t="s">
        <v>35</v>
      </c>
      <c r="Q1830" s="99" t="s">
        <v>1414</v>
      </c>
      <c r="R1830" s="99" t="s">
        <v>1415</v>
      </c>
      <c r="S1830" s="99" t="s">
        <v>10917</v>
      </c>
      <c r="T1830" s="99" t="s">
        <v>1172</v>
      </c>
      <c r="U1830" s="99">
        <v>40</v>
      </c>
      <c r="V1830" s="100" t="str">
        <f>VLOOKUP(D1830,TIPOLOGIA!A:F,5,0)</f>
        <v>PRINCIPAL</v>
      </c>
      <c r="W1830" s="100" t="str">
        <f>VLOOKUP(D1830,TIPOLOGIA!A:F,6,0)</f>
        <v>TERRESTRE</v>
      </c>
      <c r="X1830" s="99" t="s">
        <v>1353</v>
      </c>
      <c r="Y1830" s="99">
        <v>1</v>
      </c>
      <c r="Z1830" s="102">
        <f>IF(T1830="SOPORTE_TELEFÓNICO",'TARIFAS 2025'!$B$14,IF(V1830="PRINCIPAL",'TARIFAS 2025'!$B$11,IF(V1830="INTERMEDIA",'TARIFAS 2025'!$C$11,IF(V1830="LEJANA",'TARIFAS 2025'!$D$11))))</f>
        <v>31419</v>
      </c>
      <c r="AA1830" s="102">
        <f t="shared" si="30"/>
        <v>31419</v>
      </c>
    </row>
    <row r="1831" spans="1:27" x14ac:dyDescent="0.3">
      <c r="A1831" s="99" t="s">
        <v>92</v>
      </c>
      <c r="B1831" s="100" t="str">
        <f>VLOOKUP(A1831,'CENTROS DE COSTOS'!A:D,2,0)</f>
        <v>0036-0002</v>
      </c>
      <c r="C1831" s="100" t="str">
        <f>VLOOKUP(A1831,'CENTROS DE COSTOS'!A:D,3,0)</f>
        <v>Wompi Eje Cafetero</v>
      </c>
      <c r="D1831" s="99">
        <v>66001</v>
      </c>
      <c r="E1831" s="99">
        <v>3161374</v>
      </c>
      <c r="F1831" s="99">
        <v>65068</v>
      </c>
      <c r="G1831" s="100" t="s">
        <v>33</v>
      </c>
      <c r="H1831" s="99" t="s">
        <v>458</v>
      </c>
      <c r="I1831" s="99" t="s">
        <v>92</v>
      </c>
      <c r="J1831" s="99" t="s">
        <v>1516</v>
      </c>
      <c r="K1831" s="100" t="s">
        <v>1170</v>
      </c>
      <c r="L1831" s="99" t="s">
        <v>8861</v>
      </c>
      <c r="M1831" s="101">
        <v>46013.333333333343</v>
      </c>
      <c r="N1831" s="101">
        <v>46017.628472222219</v>
      </c>
      <c r="O1831" s="100" t="s">
        <v>35</v>
      </c>
      <c r="P1831" s="100" t="s">
        <v>35</v>
      </c>
      <c r="Q1831" s="99" t="s">
        <v>1414</v>
      </c>
      <c r="R1831" s="99" t="s">
        <v>1415</v>
      </c>
      <c r="S1831" s="99" t="s">
        <v>10918</v>
      </c>
      <c r="T1831" s="99" t="s">
        <v>1172</v>
      </c>
      <c r="U1831" s="99">
        <v>64</v>
      </c>
      <c r="V1831" s="100" t="str">
        <f>VLOOKUP(D1831,TIPOLOGIA!A:F,5,0)</f>
        <v>PRINCIPAL</v>
      </c>
      <c r="W1831" s="100" t="str">
        <f>VLOOKUP(D1831,TIPOLOGIA!A:F,6,0)</f>
        <v>TERRESTRE</v>
      </c>
      <c r="X1831" s="99" t="s">
        <v>1224</v>
      </c>
      <c r="Y1831" s="99">
        <v>1</v>
      </c>
      <c r="Z1831" s="102">
        <f>IF(T1831="SOPORTE_TELEFÓNICO",'TARIFAS 2025'!$B$14,IF(V1831="PRINCIPAL",'TARIFAS 2025'!$B$11,IF(V1831="INTERMEDIA",'TARIFAS 2025'!$C$11,IF(V1831="LEJANA",'TARIFAS 2025'!$D$11))))</f>
        <v>31419</v>
      </c>
      <c r="AA1831" s="102">
        <f t="shared" si="30"/>
        <v>31419</v>
      </c>
    </row>
    <row r="1832" spans="1:27" x14ac:dyDescent="0.3">
      <c r="A1832" s="99" t="s">
        <v>74</v>
      </c>
      <c r="B1832" s="100" t="str">
        <f>VLOOKUP(A1832,'CENTROS DE COSTOS'!A:D,2,0)</f>
        <v>0036-0007</v>
      </c>
      <c r="C1832" s="100" t="str">
        <f>VLOOKUP(A1832,'CENTROS DE COSTOS'!A:D,3,0)</f>
        <v>Wompi Santander</v>
      </c>
      <c r="D1832" s="99">
        <v>68001</v>
      </c>
      <c r="E1832" s="99">
        <v>3178505</v>
      </c>
      <c r="F1832" s="99">
        <v>79878</v>
      </c>
      <c r="G1832" s="100" t="s">
        <v>33</v>
      </c>
      <c r="H1832" s="99" t="s">
        <v>963</v>
      </c>
      <c r="I1832" s="99" t="s">
        <v>74</v>
      </c>
      <c r="J1832" s="99" t="s">
        <v>1469</v>
      </c>
      <c r="K1832" s="100" t="s">
        <v>1170</v>
      </c>
      <c r="L1832" s="99" t="s">
        <v>8862</v>
      </c>
      <c r="M1832" s="101">
        <v>46017.45416666667</v>
      </c>
      <c r="N1832" s="101">
        <v>46017.651388888888</v>
      </c>
      <c r="O1832" s="100" t="s">
        <v>35</v>
      </c>
      <c r="P1832" s="100" t="s">
        <v>35</v>
      </c>
      <c r="Q1832" s="99" t="s">
        <v>1414</v>
      </c>
      <c r="R1832" s="99" t="s">
        <v>1415</v>
      </c>
      <c r="S1832" s="99" t="s">
        <v>10919</v>
      </c>
      <c r="T1832" s="99" t="s">
        <v>1172</v>
      </c>
      <c r="U1832" s="99">
        <v>16</v>
      </c>
      <c r="V1832" s="100" t="str">
        <f>VLOOKUP(D1832,TIPOLOGIA!A:F,5,0)</f>
        <v>PRINCIPAL</v>
      </c>
      <c r="W1832" s="100" t="str">
        <f>VLOOKUP(D1832,TIPOLOGIA!A:F,6,0)</f>
        <v>TERRESTRE</v>
      </c>
      <c r="X1832" s="99" t="s">
        <v>1182</v>
      </c>
      <c r="Y1832" s="99">
        <v>1</v>
      </c>
      <c r="Z1832" s="102">
        <f>IF(T1832="SOPORTE_TELEFÓNICO",'TARIFAS 2025'!$B$14,IF(V1832="PRINCIPAL",'TARIFAS 2025'!$B$11,IF(V1832="INTERMEDIA",'TARIFAS 2025'!$C$11,IF(V1832="LEJANA",'TARIFAS 2025'!$D$11))))</f>
        <v>31419</v>
      </c>
      <c r="AA1832" s="102">
        <f t="shared" si="30"/>
        <v>31419</v>
      </c>
    </row>
    <row r="1833" spans="1:27" x14ac:dyDescent="0.3">
      <c r="A1833" s="99" t="s">
        <v>74</v>
      </c>
      <c r="B1833" s="100" t="str">
        <f>VLOOKUP(A1833,'CENTROS DE COSTOS'!A:D,2,0)</f>
        <v>0036-0007</v>
      </c>
      <c r="C1833" s="100" t="str">
        <f>VLOOKUP(A1833,'CENTROS DE COSTOS'!A:D,3,0)</f>
        <v>Wompi Santander</v>
      </c>
      <c r="D1833" s="99">
        <v>68001</v>
      </c>
      <c r="E1833" s="99">
        <v>3178191</v>
      </c>
      <c r="F1833" s="99">
        <v>33743</v>
      </c>
      <c r="G1833" s="100" t="s">
        <v>33</v>
      </c>
      <c r="H1833" s="99" t="s">
        <v>963</v>
      </c>
      <c r="I1833" s="99" t="s">
        <v>74</v>
      </c>
      <c r="J1833" s="99" t="s">
        <v>1420</v>
      </c>
      <c r="K1833" s="100" t="s">
        <v>1170</v>
      </c>
      <c r="L1833" s="99" t="s">
        <v>8863</v>
      </c>
      <c r="M1833" s="101">
        <v>46017.45</v>
      </c>
      <c r="N1833" s="101">
        <v>46017.654166666667</v>
      </c>
      <c r="O1833" s="100" t="s">
        <v>35</v>
      </c>
      <c r="P1833" s="100" t="s">
        <v>35</v>
      </c>
      <c r="Q1833" s="99" t="s">
        <v>1414</v>
      </c>
      <c r="R1833" s="99" t="s">
        <v>1415</v>
      </c>
      <c r="S1833" s="99" t="s">
        <v>10920</v>
      </c>
      <c r="T1833" s="99" t="s">
        <v>1172</v>
      </c>
      <c r="U1833" s="99">
        <v>48</v>
      </c>
      <c r="V1833" s="100" t="str">
        <f>VLOOKUP(D1833,TIPOLOGIA!A:F,5,0)</f>
        <v>PRINCIPAL</v>
      </c>
      <c r="W1833" s="100" t="str">
        <f>VLOOKUP(D1833,TIPOLOGIA!A:F,6,0)</f>
        <v>TERRESTRE</v>
      </c>
      <c r="X1833" s="99" t="s">
        <v>1182</v>
      </c>
      <c r="Y1833" s="99">
        <v>1</v>
      </c>
      <c r="Z1833" s="102">
        <f>IF(T1833="SOPORTE_TELEFÓNICO",'TARIFAS 2025'!$B$14,IF(V1833="PRINCIPAL",'TARIFAS 2025'!$B$11,IF(V1833="INTERMEDIA",'TARIFAS 2025'!$C$11,IF(V1833="LEJANA",'TARIFAS 2025'!$D$11))))</f>
        <v>31419</v>
      </c>
      <c r="AA1833" s="102">
        <f t="shared" si="30"/>
        <v>31419</v>
      </c>
    </row>
    <row r="1834" spans="1:27" x14ac:dyDescent="0.3">
      <c r="A1834" s="99" t="s">
        <v>88</v>
      </c>
      <c r="B1834" s="100" t="str">
        <f>VLOOKUP(A1834,'CENTROS DE COSTOS'!A:D,2,0)</f>
        <v>0036-0005</v>
      </c>
      <c r="C1834" s="100" t="str">
        <f>VLOOKUP(A1834,'CENTROS DE COSTOS'!A:D,3,0)</f>
        <v>Wompi Noroccidente</v>
      </c>
      <c r="D1834" s="99">
        <v>5400</v>
      </c>
      <c r="E1834" s="99">
        <v>3162127</v>
      </c>
      <c r="F1834" s="99">
        <v>28499</v>
      </c>
      <c r="G1834" s="100" t="s">
        <v>33</v>
      </c>
      <c r="H1834" s="99" t="s">
        <v>120</v>
      </c>
      <c r="I1834" s="99" t="s">
        <v>132</v>
      </c>
      <c r="J1834" s="99" t="s">
        <v>1780</v>
      </c>
      <c r="K1834" s="100" t="s">
        <v>1170</v>
      </c>
      <c r="L1834" s="99" t="s">
        <v>8864</v>
      </c>
      <c r="M1834" s="101">
        <v>46013.333333333343</v>
      </c>
      <c r="N1834" s="101">
        <v>46017.663194444453</v>
      </c>
      <c r="O1834" s="100" t="s">
        <v>35</v>
      </c>
      <c r="P1834" s="100" t="s">
        <v>35</v>
      </c>
      <c r="Q1834" s="99" t="s">
        <v>1414</v>
      </c>
      <c r="R1834" s="99" t="s">
        <v>1415</v>
      </c>
      <c r="S1834" s="99" t="s">
        <v>10921</v>
      </c>
      <c r="T1834" s="99" t="s">
        <v>1416</v>
      </c>
      <c r="U1834" s="99">
        <v>56</v>
      </c>
      <c r="V1834" s="100" t="str">
        <f>VLOOKUP(D1834,TIPOLOGIA!A:F,5,0)</f>
        <v>INTERMEDIA</v>
      </c>
      <c r="W1834" s="100" t="str">
        <f>VLOOKUP(D1834,TIPOLOGIA!A:F,6,0)</f>
        <v>TERRESTRE</v>
      </c>
      <c r="X1834" s="99" t="s">
        <v>2254</v>
      </c>
      <c r="Y1834" s="99">
        <v>1</v>
      </c>
      <c r="Z1834" s="102">
        <f>IF(T1834="SOPORTE_TELEFÓNICO",'TARIFAS 2025'!$B$14,IF(V1834="PRINCIPAL",'TARIFAS 2025'!$B$11,IF(V1834="INTERMEDIA",'TARIFAS 2025'!$C$11,IF(V1834="LEJANA",'TARIFAS 2025'!$D$11))))</f>
        <v>36351</v>
      </c>
      <c r="AA1834" s="102">
        <f t="shared" si="30"/>
        <v>36351</v>
      </c>
    </row>
    <row r="1835" spans="1:27" x14ac:dyDescent="0.3">
      <c r="A1835" s="99" t="s">
        <v>88</v>
      </c>
      <c r="B1835" s="100" t="str">
        <f>VLOOKUP(A1835,'CENTROS DE COSTOS'!A:D,2,0)</f>
        <v>0036-0005</v>
      </c>
      <c r="C1835" s="100" t="str">
        <f>VLOOKUP(A1835,'CENTROS DE COSTOS'!A:D,3,0)</f>
        <v>Wompi Noroccidente</v>
      </c>
      <c r="D1835" s="99">
        <v>5664</v>
      </c>
      <c r="E1835" s="99">
        <v>3161491</v>
      </c>
      <c r="F1835" s="99">
        <v>50444</v>
      </c>
      <c r="G1835" s="100" t="s">
        <v>33</v>
      </c>
      <c r="H1835" s="99" t="s">
        <v>120</v>
      </c>
      <c r="I1835" s="99" t="s">
        <v>139</v>
      </c>
      <c r="J1835" s="99" t="s">
        <v>6925</v>
      </c>
      <c r="K1835" s="100" t="s">
        <v>1170</v>
      </c>
      <c r="L1835" s="99" t="s">
        <v>8865</v>
      </c>
      <c r="M1835" s="101">
        <v>46013.333333333343</v>
      </c>
      <c r="N1835" s="101">
        <v>46017.663888888892</v>
      </c>
      <c r="O1835" s="100" t="s">
        <v>35</v>
      </c>
      <c r="P1835" s="100" t="s">
        <v>35</v>
      </c>
      <c r="Q1835" s="99" t="s">
        <v>1414</v>
      </c>
      <c r="R1835" s="99" t="s">
        <v>1415</v>
      </c>
      <c r="S1835" s="99" t="s">
        <v>10922</v>
      </c>
      <c r="T1835" s="99" t="s">
        <v>1416</v>
      </c>
      <c r="U1835" s="99">
        <v>64</v>
      </c>
      <c r="V1835" s="100" t="str">
        <f>VLOOKUP(D1835,TIPOLOGIA!A:F,5,0)</f>
        <v>INTERMEDIA</v>
      </c>
      <c r="W1835" s="100" t="str">
        <f>VLOOKUP(D1835,TIPOLOGIA!A:F,6,0)</f>
        <v>TERRESTRE</v>
      </c>
      <c r="X1835" s="99" t="s">
        <v>2254</v>
      </c>
      <c r="Y1835" s="99">
        <v>1</v>
      </c>
      <c r="Z1835" s="102">
        <f>IF(T1835="SOPORTE_TELEFÓNICO",'TARIFAS 2025'!$B$14,IF(V1835="PRINCIPAL",'TARIFAS 2025'!$B$11,IF(V1835="INTERMEDIA",'TARIFAS 2025'!$C$11,IF(V1835="LEJANA",'TARIFAS 2025'!$D$11))))</f>
        <v>36351</v>
      </c>
      <c r="AA1835" s="102">
        <f t="shared" si="30"/>
        <v>36351</v>
      </c>
    </row>
    <row r="1836" spans="1:27" x14ac:dyDescent="0.3">
      <c r="A1836" s="99" t="s">
        <v>90</v>
      </c>
      <c r="B1836" s="100" t="str">
        <f>VLOOKUP(A1836,'CENTROS DE COSTOS'!A:D,2,0)</f>
        <v>0036-0006</v>
      </c>
      <c r="C1836" s="100" t="str">
        <f>VLOOKUP(A1836,'CENTROS DE COSTOS'!A:D,3,0)</f>
        <v>Wompi Oriente</v>
      </c>
      <c r="D1836" s="99">
        <v>41615</v>
      </c>
      <c r="E1836" s="99">
        <v>3173188</v>
      </c>
      <c r="F1836" s="99">
        <v>74535</v>
      </c>
      <c r="G1836" s="100" t="s">
        <v>33</v>
      </c>
      <c r="H1836" s="99" t="s">
        <v>740</v>
      </c>
      <c r="I1836" s="99" t="s">
        <v>763</v>
      </c>
      <c r="J1836" s="99" t="s">
        <v>6926</v>
      </c>
      <c r="K1836" s="100" t="s">
        <v>1170</v>
      </c>
      <c r="L1836" s="99" t="s">
        <v>8866</v>
      </c>
      <c r="M1836" s="101">
        <v>46015.333333333343</v>
      </c>
      <c r="N1836" s="101">
        <v>46017.670138888891</v>
      </c>
      <c r="O1836" s="100" t="s">
        <v>35</v>
      </c>
      <c r="P1836" s="100" t="s">
        <v>35</v>
      </c>
      <c r="Q1836" s="99" t="s">
        <v>1414</v>
      </c>
      <c r="R1836" s="99" t="s">
        <v>1415</v>
      </c>
      <c r="S1836" s="99" t="s">
        <v>10923</v>
      </c>
      <c r="T1836" s="99" t="s">
        <v>1172</v>
      </c>
      <c r="U1836" s="99">
        <v>48</v>
      </c>
      <c r="V1836" s="100" t="str">
        <f>VLOOKUP(D1836,TIPOLOGIA!A:F,5,0)</f>
        <v>PRINCIPAL</v>
      </c>
      <c r="W1836" s="100" t="str">
        <f>VLOOKUP(D1836,TIPOLOGIA!A:F,6,0)</f>
        <v>TERRESTRE</v>
      </c>
      <c r="X1836" s="99" t="s">
        <v>1187</v>
      </c>
      <c r="Y1836" s="99">
        <v>1</v>
      </c>
      <c r="Z1836" s="102">
        <f>IF(T1836="SOPORTE_TELEFÓNICO",'TARIFAS 2025'!$B$14,IF(V1836="PRINCIPAL",'TARIFAS 2025'!$B$11,IF(V1836="INTERMEDIA",'TARIFAS 2025'!$C$11,IF(V1836="LEJANA",'TARIFAS 2025'!$D$11))))</f>
        <v>31419</v>
      </c>
      <c r="AA1836" s="102">
        <f t="shared" si="30"/>
        <v>31419</v>
      </c>
    </row>
    <row r="1837" spans="1:27" x14ac:dyDescent="0.3">
      <c r="A1837" s="99" t="s">
        <v>71</v>
      </c>
      <c r="B1837" s="100" t="str">
        <f>VLOOKUP(A1837,'CENTROS DE COSTOS'!A:D,2,0)</f>
        <v>0036-0004</v>
      </c>
      <c r="C1837" s="100" t="str">
        <f>VLOOKUP(A1837,'CENTROS DE COSTOS'!A:D,3,0)</f>
        <v>Wompi Centro</v>
      </c>
      <c r="D1837" s="99">
        <v>11001</v>
      </c>
      <c r="E1837" s="99">
        <v>3168196</v>
      </c>
      <c r="F1837" s="99">
        <v>79745</v>
      </c>
      <c r="G1837" s="100" t="s">
        <v>33</v>
      </c>
      <c r="H1837" s="99" t="s">
        <v>618</v>
      </c>
      <c r="I1837" s="99" t="s">
        <v>71</v>
      </c>
      <c r="J1837" s="99" t="s">
        <v>6328</v>
      </c>
      <c r="K1837" s="100" t="s">
        <v>1170</v>
      </c>
      <c r="L1837" s="99" t="s">
        <v>8867</v>
      </c>
      <c r="M1837" s="101">
        <v>46014.333333333343</v>
      </c>
      <c r="N1837" s="101">
        <v>46017.671527777777</v>
      </c>
      <c r="O1837" s="100" t="s">
        <v>35</v>
      </c>
      <c r="P1837" s="100" t="s">
        <v>35</v>
      </c>
      <c r="Q1837" s="99" t="s">
        <v>1414</v>
      </c>
      <c r="R1837" s="99" t="s">
        <v>1415</v>
      </c>
      <c r="S1837" s="99" t="s">
        <v>10924</v>
      </c>
      <c r="T1837" s="99" t="s">
        <v>1172</v>
      </c>
      <c r="U1837" s="99">
        <v>16</v>
      </c>
      <c r="V1837" s="100" t="str">
        <f>VLOOKUP(D1837,TIPOLOGIA!A:F,5,0)</f>
        <v>PRINCIPAL</v>
      </c>
      <c r="W1837" s="100" t="str">
        <f>VLOOKUP(D1837,TIPOLOGIA!A:F,6,0)</f>
        <v>TERRESTRE</v>
      </c>
      <c r="X1837" s="99" t="s">
        <v>1216</v>
      </c>
      <c r="Y1837" s="99">
        <v>1</v>
      </c>
      <c r="Z1837" s="102">
        <f>IF(T1837="SOPORTE_TELEFÓNICO",'TARIFAS 2025'!$B$14,IF(V1837="PRINCIPAL",'TARIFAS 2025'!$B$11,IF(V1837="INTERMEDIA",'TARIFAS 2025'!$C$11,IF(V1837="LEJANA",'TARIFAS 2025'!$D$11))))</f>
        <v>31419</v>
      </c>
      <c r="AA1837" s="102">
        <f t="shared" si="30"/>
        <v>31419</v>
      </c>
    </row>
    <row r="1838" spans="1:27" x14ac:dyDescent="0.3">
      <c r="A1838" s="99" t="s">
        <v>97</v>
      </c>
      <c r="B1838" s="100" t="str">
        <f>VLOOKUP(A1838,'CENTROS DE COSTOS'!A:D,2,0)</f>
        <v>0036-0001</v>
      </c>
      <c r="C1838" s="100" t="str">
        <f>VLOOKUP(A1838,'CENTROS DE COSTOS'!A:D,3,0)</f>
        <v>Wompi Costa</v>
      </c>
      <c r="D1838" s="99">
        <v>20001</v>
      </c>
      <c r="E1838" s="99">
        <v>3151965</v>
      </c>
      <c r="F1838" s="99">
        <v>79804</v>
      </c>
      <c r="G1838" s="100" t="s">
        <v>33</v>
      </c>
      <c r="H1838" s="99" t="s">
        <v>536</v>
      </c>
      <c r="I1838" s="99" t="s">
        <v>97</v>
      </c>
      <c r="J1838" s="99" t="s">
        <v>2035</v>
      </c>
      <c r="K1838" s="100" t="s">
        <v>1170</v>
      </c>
      <c r="L1838" s="99" t="s">
        <v>8868</v>
      </c>
      <c r="M1838" s="101">
        <v>46009.345138888893</v>
      </c>
      <c r="N1838" s="101">
        <v>46017.672222222223</v>
      </c>
      <c r="O1838" s="100" t="s">
        <v>35</v>
      </c>
      <c r="P1838" s="100" t="s">
        <v>35</v>
      </c>
      <c r="Q1838" s="99" t="s">
        <v>1414</v>
      </c>
      <c r="R1838" s="99" t="s">
        <v>1415</v>
      </c>
      <c r="S1838" s="99" t="s">
        <v>10925</v>
      </c>
      <c r="T1838" s="99" t="s">
        <v>1172</v>
      </c>
      <c r="U1838" s="99">
        <v>24</v>
      </c>
      <c r="V1838" s="100" t="str">
        <f>VLOOKUP(D1838,TIPOLOGIA!A:F,5,0)</f>
        <v>PRINCIPAL</v>
      </c>
      <c r="W1838" s="100" t="str">
        <f>VLOOKUP(D1838,TIPOLOGIA!A:F,6,0)</f>
        <v>TERRESTRE</v>
      </c>
      <c r="X1838" s="99" t="s">
        <v>1185</v>
      </c>
      <c r="Y1838" s="99">
        <v>1</v>
      </c>
      <c r="Z1838" s="102">
        <f>IF(T1838="SOPORTE_TELEFÓNICO",'TARIFAS 2025'!$B$14,IF(V1838="PRINCIPAL",'TARIFAS 2025'!$B$11,IF(V1838="INTERMEDIA",'TARIFAS 2025'!$C$11,IF(V1838="LEJANA",'TARIFAS 2025'!$D$11))))</f>
        <v>31419</v>
      </c>
      <c r="AA1838" s="102">
        <f t="shared" si="30"/>
        <v>31419</v>
      </c>
    </row>
    <row r="1839" spans="1:27" x14ac:dyDescent="0.3">
      <c r="A1839" s="99" t="s">
        <v>68</v>
      </c>
      <c r="B1839" s="100" t="str">
        <f>VLOOKUP(A1839,'CENTROS DE COSTOS'!A:D,2,0)</f>
        <v>0036-0001</v>
      </c>
      <c r="C1839" s="100" t="str">
        <f>VLOOKUP(A1839,'CENTROS DE COSTOS'!A:D,3,0)</f>
        <v>Wompi Costa</v>
      </c>
      <c r="D1839" s="99">
        <v>8001</v>
      </c>
      <c r="E1839" s="99">
        <v>3174530</v>
      </c>
      <c r="F1839" s="99">
        <v>57042</v>
      </c>
      <c r="G1839" s="100" t="s">
        <v>33</v>
      </c>
      <c r="H1839" s="99" t="s">
        <v>253</v>
      </c>
      <c r="I1839" s="99" t="s">
        <v>68</v>
      </c>
      <c r="J1839" s="99" t="s">
        <v>3381</v>
      </c>
      <c r="K1839" s="100" t="s">
        <v>1170</v>
      </c>
      <c r="L1839" s="99" t="s">
        <v>8869</v>
      </c>
      <c r="M1839" s="101">
        <v>46015.414583333331</v>
      </c>
      <c r="N1839" s="101">
        <v>46017.714583333327</v>
      </c>
      <c r="O1839" s="100" t="s">
        <v>35</v>
      </c>
      <c r="P1839" s="100" t="s">
        <v>35</v>
      </c>
      <c r="Q1839" s="99" t="s">
        <v>1414</v>
      </c>
      <c r="R1839" s="99" t="s">
        <v>1415</v>
      </c>
      <c r="S1839" s="99" t="s">
        <v>10926</v>
      </c>
      <c r="T1839" s="99" t="s">
        <v>1172</v>
      </c>
      <c r="U1839" s="99">
        <v>64</v>
      </c>
      <c r="V1839" s="100" t="str">
        <f>VLOOKUP(D1839,TIPOLOGIA!A:F,5,0)</f>
        <v>PRINCIPAL</v>
      </c>
      <c r="W1839" s="100" t="str">
        <f>VLOOKUP(D1839,TIPOLOGIA!A:F,6,0)</f>
        <v>TERRESTRE</v>
      </c>
      <c r="X1839" s="99" t="s">
        <v>1353</v>
      </c>
      <c r="Y1839" s="99">
        <v>1</v>
      </c>
      <c r="Z1839" s="102">
        <f>IF(T1839="SOPORTE_TELEFÓNICO",'TARIFAS 2025'!$B$14,IF(V1839="PRINCIPAL",'TARIFAS 2025'!$B$11,IF(V1839="INTERMEDIA",'TARIFAS 2025'!$C$11,IF(V1839="LEJANA",'TARIFAS 2025'!$D$11))))</f>
        <v>31419</v>
      </c>
      <c r="AA1839" s="102">
        <f>Z1839</f>
        <v>31419</v>
      </c>
    </row>
    <row r="1840" spans="1:27" x14ac:dyDescent="0.3">
      <c r="A1840" s="99" t="s">
        <v>65</v>
      </c>
      <c r="B1840" s="100" t="str">
        <f>VLOOKUP(A1840,'CENTROS DE COSTOS'!A:D,2,0)</f>
        <v>0036-0005</v>
      </c>
      <c r="C1840" s="100" t="str">
        <f>VLOOKUP(A1840,'CENTROS DE COSTOS'!A:D,3,0)</f>
        <v>Wompi Noroccidente</v>
      </c>
      <c r="D1840" s="99">
        <v>27135</v>
      </c>
      <c r="E1840" s="99">
        <v>3131092</v>
      </c>
      <c r="F1840" s="99">
        <v>81445</v>
      </c>
      <c r="G1840" s="100" t="s">
        <v>33</v>
      </c>
      <c r="H1840" s="99" t="s">
        <v>560</v>
      </c>
      <c r="I1840" s="99" t="s">
        <v>572</v>
      </c>
      <c r="J1840" s="99" t="s">
        <v>6927</v>
      </c>
      <c r="K1840" s="100" t="s">
        <v>1170</v>
      </c>
      <c r="L1840" s="99" t="s">
        <v>8870</v>
      </c>
      <c r="M1840" s="101">
        <v>46003.42291666667</v>
      </c>
      <c r="N1840" s="101">
        <v>46018.367361111108</v>
      </c>
      <c r="O1840" s="100" t="s">
        <v>35</v>
      </c>
      <c r="P1840" s="100" t="s">
        <v>35</v>
      </c>
      <c r="Q1840" s="99" t="s">
        <v>1414</v>
      </c>
      <c r="R1840" s="99" t="s">
        <v>1415</v>
      </c>
      <c r="S1840" s="99" t="s">
        <v>10927</v>
      </c>
      <c r="T1840" s="99" t="s">
        <v>9142</v>
      </c>
      <c r="U1840" s="99">
        <v>8</v>
      </c>
      <c r="V1840" s="100" t="str">
        <f>VLOOKUP(D1840,TIPOLOGIA!A:F,5,0)</f>
        <v>LEJANA</v>
      </c>
      <c r="W1840" s="100" t="str">
        <f>VLOOKUP(D1840,TIPOLOGIA!A:F,6,0)</f>
        <v>TERRESTRE</v>
      </c>
      <c r="X1840" s="99" t="s">
        <v>11205</v>
      </c>
      <c r="Y1840" s="99">
        <v>1</v>
      </c>
      <c r="Z1840" s="102">
        <f>IF(T1840="SOPORTE_TELEFÓNICO",'TARIFAS 2025'!$B$14,IF(V1840="PRINCIPAL",'TARIFAS 2025'!$B$11,IF(V1840="INTERMEDIA",'TARIFAS 2025'!$C$11,IF(V1840="LEJANA",'TARIFAS 2025'!$D$11))))</f>
        <v>40250</v>
      </c>
      <c r="AA1840" s="102">
        <f t="shared" si="30"/>
        <v>40250</v>
      </c>
    </row>
    <row r="1841" spans="1:27" x14ac:dyDescent="0.3">
      <c r="A1841" s="99" t="s">
        <v>77</v>
      </c>
      <c r="B1841" s="100" t="str">
        <f>VLOOKUP(A1841,'CENTROS DE COSTOS'!A:D,2,0)</f>
        <v>0036-0003</v>
      </c>
      <c r="C1841" s="100" t="str">
        <f>VLOOKUP(A1841,'CENTROS DE COSTOS'!A:D,3,0)</f>
        <v>Wompi Suroccidente</v>
      </c>
      <c r="D1841" s="99">
        <v>76130</v>
      </c>
      <c r="E1841" s="99">
        <v>3126379</v>
      </c>
      <c r="F1841" s="99">
        <v>76061</v>
      </c>
      <c r="G1841" s="100" t="s">
        <v>33</v>
      </c>
      <c r="H1841" s="99" t="s">
        <v>1101</v>
      </c>
      <c r="I1841" s="99" t="s">
        <v>252</v>
      </c>
      <c r="J1841" s="99" t="s">
        <v>6928</v>
      </c>
      <c r="K1841" s="100" t="s">
        <v>1170</v>
      </c>
      <c r="L1841" s="99" t="s">
        <v>8871</v>
      </c>
      <c r="M1841" s="101">
        <v>46002.431250000001</v>
      </c>
      <c r="N1841" s="101">
        <v>46018.404166666667</v>
      </c>
      <c r="O1841" s="100" t="s">
        <v>35</v>
      </c>
      <c r="P1841" s="100" t="s">
        <v>35</v>
      </c>
      <c r="Q1841" s="99" t="s">
        <v>1414</v>
      </c>
      <c r="R1841" s="99" t="s">
        <v>1415</v>
      </c>
      <c r="S1841" s="99" t="s">
        <v>10928</v>
      </c>
      <c r="T1841" s="99" t="s">
        <v>1416</v>
      </c>
      <c r="U1841" s="99">
        <v>16</v>
      </c>
      <c r="V1841" s="100" t="str">
        <f>VLOOKUP(D1841,TIPOLOGIA!A:F,5,0)</f>
        <v>INTERMEDIA</v>
      </c>
      <c r="W1841" s="100" t="str">
        <f>VLOOKUP(D1841,TIPOLOGIA!A:F,6,0)</f>
        <v>TERRESTRE</v>
      </c>
      <c r="X1841" s="99" t="s">
        <v>1532</v>
      </c>
      <c r="Y1841" s="99">
        <v>1</v>
      </c>
      <c r="Z1841" s="102">
        <f>IF(T1841="SOPORTE_TELEFÓNICO",'TARIFAS 2025'!$B$14,IF(V1841="PRINCIPAL",'TARIFAS 2025'!$B$11,IF(V1841="INTERMEDIA",'TARIFAS 2025'!$C$11,IF(V1841="LEJANA",'TARIFAS 2025'!$D$11))))</f>
        <v>36351</v>
      </c>
      <c r="AA1841" s="102">
        <f t="shared" si="30"/>
        <v>36351</v>
      </c>
    </row>
    <row r="1842" spans="1:27" x14ac:dyDescent="0.3">
      <c r="A1842" s="99" t="s">
        <v>74</v>
      </c>
      <c r="B1842" s="100" t="str">
        <f>VLOOKUP(A1842,'CENTROS DE COSTOS'!A:D,2,0)</f>
        <v>0036-0007</v>
      </c>
      <c r="C1842" s="100" t="str">
        <f>VLOOKUP(A1842,'CENTROS DE COSTOS'!A:D,3,0)</f>
        <v>Wompi Santander</v>
      </c>
      <c r="D1842" s="99">
        <v>68655</v>
      </c>
      <c r="E1842" s="99">
        <v>3149151</v>
      </c>
      <c r="F1842" s="99">
        <v>30397</v>
      </c>
      <c r="G1842" s="100" t="s">
        <v>33</v>
      </c>
      <c r="H1842" s="99" t="s">
        <v>963</v>
      </c>
      <c r="I1842" s="99" t="s">
        <v>1018</v>
      </c>
      <c r="J1842" s="99" t="s">
        <v>1930</v>
      </c>
      <c r="K1842" s="100" t="s">
        <v>1170</v>
      </c>
      <c r="L1842" s="99" t="s">
        <v>8872</v>
      </c>
      <c r="M1842" s="101">
        <v>46008.495833333327</v>
      </c>
      <c r="N1842" s="101">
        <v>46018.405555555553</v>
      </c>
      <c r="O1842" s="100" t="s">
        <v>35</v>
      </c>
      <c r="P1842" s="100" t="s">
        <v>35</v>
      </c>
      <c r="Q1842" s="99" t="s">
        <v>1414</v>
      </c>
      <c r="R1842" s="99" t="s">
        <v>1415</v>
      </c>
      <c r="S1842" s="99" t="s">
        <v>10929</v>
      </c>
      <c r="T1842" s="99" t="s">
        <v>1416</v>
      </c>
      <c r="U1842" s="99">
        <v>64</v>
      </c>
      <c r="V1842" s="100" t="str">
        <f>VLOOKUP(D1842,TIPOLOGIA!A:F,5,0)</f>
        <v>LEJANA</v>
      </c>
      <c r="W1842" s="100" t="str">
        <f>VLOOKUP(D1842,TIPOLOGIA!A:F,6,0)</f>
        <v>TERRESTRE</v>
      </c>
      <c r="X1842" s="99" t="s">
        <v>2255</v>
      </c>
      <c r="Y1842" s="99">
        <v>1</v>
      </c>
      <c r="Z1842" s="102">
        <f>IF(T1842="SOPORTE_TELEFÓNICO",'TARIFAS 2025'!$B$14,IF(V1842="PRINCIPAL",'TARIFAS 2025'!$B$11,IF(V1842="INTERMEDIA",'TARIFAS 2025'!$C$11,IF(V1842="LEJANA",'TARIFAS 2025'!$D$11))))</f>
        <v>40250</v>
      </c>
      <c r="AA1842" s="102">
        <f t="shared" si="30"/>
        <v>40250</v>
      </c>
    </row>
    <row r="1843" spans="1:27" x14ac:dyDescent="0.3">
      <c r="A1843" s="99" t="s">
        <v>68</v>
      </c>
      <c r="B1843" s="100" t="str">
        <f>VLOOKUP(A1843,'CENTROS DE COSTOS'!A:D,2,0)</f>
        <v>0036-0001</v>
      </c>
      <c r="C1843" s="100" t="str">
        <f>VLOOKUP(A1843,'CENTROS DE COSTOS'!A:D,3,0)</f>
        <v>Wompi Costa</v>
      </c>
      <c r="D1843" s="99">
        <v>8849</v>
      </c>
      <c r="E1843" s="99">
        <v>3152732</v>
      </c>
      <c r="F1843" s="99">
        <v>11052</v>
      </c>
      <c r="G1843" s="100" t="s">
        <v>33</v>
      </c>
      <c r="H1843" s="99" t="s">
        <v>253</v>
      </c>
      <c r="I1843" s="99" t="s">
        <v>273</v>
      </c>
      <c r="J1843" s="99" t="s">
        <v>1565</v>
      </c>
      <c r="K1843" s="100" t="s">
        <v>1170</v>
      </c>
      <c r="L1843" s="99" t="s">
        <v>8873</v>
      </c>
      <c r="M1843" s="101">
        <v>46009.365972222222</v>
      </c>
      <c r="N1843" s="101">
        <v>46018.40625</v>
      </c>
      <c r="O1843" s="100" t="s">
        <v>35</v>
      </c>
      <c r="P1843" s="100" t="s">
        <v>35</v>
      </c>
      <c r="Q1843" s="99" t="s">
        <v>1414</v>
      </c>
      <c r="R1843" s="99" t="s">
        <v>1415</v>
      </c>
      <c r="S1843" s="99" t="s">
        <v>10930</v>
      </c>
      <c r="T1843" s="99" t="s">
        <v>1416</v>
      </c>
      <c r="U1843" s="99">
        <v>64</v>
      </c>
      <c r="V1843" s="100" t="str">
        <f>VLOOKUP(D1843,TIPOLOGIA!A:F,5,0)</f>
        <v>INTERMEDIA</v>
      </c>
      <c r="W1843" s="100" t="str">
        <f>VLOOKUP(D1843,TIPOLOGIA!A:F,6,0)</f>
        <v>TERRESTRE</v>
      </c>
      <c r="X1843" s="99" t="s">
        <v>1447</v>
      </c>
      <c r="Y1843" s="99">
        <v>1</v>
      </c>
      <c r="Z1843" s="102">
        <f>IF(T1843="SOPORTE_TELEFÓNICO",'TARIFAS 2025'!$B$14,IF(V1843="PRINCIPAL",'TARIFAS 2025'!$B$11,IF(V1843="INTERMEDIA",'TARIFAS 2025'!$C$11,IF(V1843="LEJANA",'TARIFAS 2025'!$D$11))))</f>
        <v>36351</v>
      </c>
      <c r="AA1843" s="102">
        <f t="shared" si="30"/>
        <v>36351</v>
      </c>
    </row>
    <row r="1844" spans="1:27" x14ac:dyDescent="0.3">
      <c r="A1844" s="99" t="s">
        <v>89</v>
      </c>
      <c r="B1844" s="100" t="str">
        <f>VLOOKUP(A1844,'CENTROS DE COSTOS'!A:D,2,0)</f>
        <v>0036-0001</v>
      </c>
      <c r="C1844" s="100" t="str">
        <f>VLOOKUP(A1844,'CENTROS DE COSTOS'!A:D,3,0)</f>
        <v>Wompi Costa</v>
      </c>
      <c r="D1844" s="99">
        <v>23068</v>
      </c>
      <c r="E1844" s="99">
        <v>3152902</v>
      </c>
      <c r="F1844" s="99">
        <v>79735</v>
      </c>
      <c r="G1844" s="100" t="s">
        <v>33</v>
      </c>
      <c r="H1844" s="99" t="s">
        <v>276</v>
      </c>
      <c r="I1844" s="99" t="s">
        <v>593</v>
      </c>
      <c r="J1844" s="99" t="s">
        <v>6929</v>
      </c>
      <c r="K1844" s="100" t="s">
        <v>1170</v>
      </c>
      <c r="L1844" s="99" t="s">
        <v>8874</v>
      </c>
      <c r="M1844" s="101">
        <v>46009.377083333333</v>
      </c>
      <c r="N1844" s="101">
        <v>46018.406944444447</v>
      </c>
      <c r="O1844" s="100" t="s">
        <v>35</v>
      </c>
      <c r="P1844" s="100" t="s">
        <v>35</v>
      </c>
      <c r="Q1844" s="99" t="s">
        <v>1414</v>
      </c>
      <c r="R1844" s="99" t="s">
        <v>1415</v>
      </c>
      <c r="S1844" s="99" t="s">
        <v>10931</v>
      </c>
      <c r="T1844" s="99" t="s">
        <v>1416</v>
      </c>
      <c r="U1844" s="99">
        <v>8</v>
      </c>
      <c r="V1844" s="100" t="str">
        <f>VLOOKUP(D1844,TIPOLOGIA!A:F,5,0)</f>
        <v>LEJANA</v>
      </c>
      <c r="W1844" s="100" t="str">
        <f>VLOOKUP(D1844,TIPOLOGIA!A:F,6,0)</f>
        <v>TERRESTRE</v>
      </c>
      <c r="X1844" s="99" t="s">
        <v>2257</v>
      </c>
      <c r="Y1844" s="99">
        <v>1</v>
      </c>
      <c r="Z1844" s="102">
        <f>IF(T1844="SOPORTE_TELEFÓNICO",'TARIFAS 2025'!$B$14,IF(V1844="PRINCIPAL",'TARIFAS 2025'!$B$11,IF(V1844="INTERMEDIA",'TARIFAS 2025'!$C$11,IF(V1844="LEJANA",'TARIFAS 2025'!$D$11))))</f>
        <v>40250</v>
      </c>
      <c r="AA1844" s="102">
        <f t="shared" si="30"/>
        <v>40250</v>
      </c>
    </row>
    <row r="1845" spans="1:27" x14ac:dyDescent="0.3">
      <c r="A1845" s="99" t="s">
        <v>74</v>
      </c>
      <c r="B1845" s="100" t="str">
        <f>VLOOKUP(A1845,'CENTROS DE COSTOS'!A:D,2,0)</f>
        <v>0036-0007</v>
      </c>
      <c r="C1845" s="100" t="str">
        <f>VLOOKUP(A1845,'CENTROS DE COSTOS'!A:D,3,0)</f>
        <v>Wompi Santander</v>
      </c>
      <c r="D1845" s="99">
        <v>68655</v>
      </c>
      <c r="E1845" s="99">
        <v>3157867</v>
      </c>
      <c r="F1845" s="99">
        <v>14432</v>
      </c>
      <c r="G1845" s="100" t="s">
        <v>33</v>
      </c>
      <c r="H1845" s="99" t="s">
        <v>963</v>
      </c>
      <c r="I1845" s="99" t="s">
        <v>1018</v>
      </c>
      <c r="J1845" s="99" t="s">
        <v>6930</v>
      </c>
      <c r="K1845" s="100" t="s">
        <v>1170</v>
      </c>
      <c r="L1845" s="99" t="s">
        <v>8875</v>
      </c>
      <c r="M1845" s="101">
        <v>46010.385416666657</v>
      </c>
      <c r="N1845" s="101">
        <v>46018.406944444447</v>
      </c>
      <c r="O1845" s="100" t="s">
        <v>35</v>
      </c>
      <c r="P1845" s="100" t="s">
        <v>35</v>
      </c>
      <c r="Q1845" s="99" t="s">
        <v>1414</v>
      </c>
      <c r="R1845" s="99" t="s">
        <v>1415</v>
      </c>
      <c r="S1845" s="99" t="s">
        <v>10932</v>
      </c>
      <c r="T1845" s="99" t="s">
        <v>1416</v>
      </c>
      <c r="U1845" s="99">
        <v>24</v>
      </c>
      <c r="V1845" s="100" t="str">
        <f>VLOOKUP(D1845,TIPOLOGIA!A:F,5,0)</f>
        <v>LEJANA</v>
      </c>
      <c r="W1845" s="100" t="str">
        <f>VLOOKUP(D1845,TIPOLOGIA!A:F,6,0)</f>
        <v>TERRESTRE</v>
      </c>
      <c r="X1845" s="99" t="s">
        <v>2255</v>
      </c>
      <c r="Y1845" s="99">
        <v>1</v>
      </c>
      <c r="Z1845" s="102">
        <f>IF(T1845="SOPORTE_TELEFÓNICO",'TARIFAS 2025'!$B$14,IF(V1845="PRINCIPAL",'TARIFAS 2025'!$B$11,IF(V1845="INTERMEDIA",'TARIFAS 2025'!$C$11,IF(V1845="LEJANA",'TARIFAS 2025'!$D$11))))</f>
        <v>40250</v>
      </c>
      <c r="AA1845" s="102">
        <f t="shared" si="30"/>
        <v>40250</v>
      </c>
    </row>
    <row r="1846" spans="1:27" x14ac:dyDescent="0.3">
      <c r="A1846" s="99" t="s">
        <v>85</v>
      </c>
      <c r="B1846" s="100" t="str">
        <f>VLOOKUP(A1846,'CENTROS DE COSTOS'!A:D,2,0)</f>
        <v>0036-0006</v>
      </c>
      <c r="C1846" s="100" t="str">
        <f>VLOOKUP(A1846,'CENTROS DE COSTOS'!A:D,3,0)</f>
        <v>Wompi Oriente</v>
      </c>
      <c r="D1846" s="99">
        <v>73168</v>
      </c>
      <c r="E1846" s="99">
        <v>3160022</v>
      </c>
      <c r="F1846" s="99">
        <v>58364</v>
      </c>
      <c r="G1846" s="100" t="s">
        <v>33</v>
      </c>
      <c r="H1846" s="99" t="s">
        <v>1056</v>
      </c>
      <c r="I1846" s="99" t="s">
        <v>1066</v>
      </c>
      <c r="J1846" s="99" t="s">
        <v>2249</v>
      </c>
      <c r="K1846" s="100" t="s">
        <v>1170</v>
      </c>
      <c r="L1846" s="99" t="s">
        <v>8876</v>
      </c>
      <c r="M1846" s="101">
        <v>46010.589583333327</v>
      </c>
      <c r="N1846" s="101">
        <v>46018.407638888893</v>
      </c>
      <c r="O1846" s="100" t="s">
        <v>35</v>
      </c>
      <c r="P1846" s="100" t="s">
        <v>35</v>
      </c>
      <c r="Q1846" s="99" t="s">
        <v>1414</v>
      </c>
      <c r="R1846" s="99" t="s">
        <v>1415</v>
      </c>
      <c r="S1846" s="99" t="s">
        <v>10933</v>
      </c>
      <c r="T1846" s="99" t="s">
        <v>1416</v>
      </c>
      <c r="U1846" s="99">
        <v>64</v>
      </c>
      <c r="V1846" s="100" t="str">
        <f>VLOOKUP(D1846,TIPOLOGIA!A:F,5,0)</f>
        <v>LEJANA</v>
      </c>
      <c r="W1846" s="100" t="str">
        <f>VLOOKUP(D1846,TIPOLOGIA!A:F,6,0)</f>
        <v>TERRESTRE</v>
      </c>
      <c r="X1846" s="99" t="s">
        <v>1447</v>
      </c>
      <c r="Y1846" s="99">
        <v>1</v>
      </c>
      <c r="Z1846" s="102">
        <f>IF(T1846="SOPORTE_TELEFÓNICO",'TARIFAS 2025'!$B$14,IF(V1846="PRINCIPAL",'TARIFAS 2025'!$B$11,IF(V1846="INTERMEDIA",'TARIFAS 2025'!$C$11,IF(V1846="LEJANA",'TARIFAS 2025'!$D$11))))</f>
        <v>40250</v>
      </c>
      <c r="AA1846" s="102">
        <f t="shared" si="30"/>
        <v>40250</v>
      </c>
    </row>
    <row r="1847" spans="1:27" x14ac:dyDescent="0.3">
      <c r="A1847" s="99" t="s">
        <v>77</v>
      </c>
      <c r="B1847" s="100" t="str">
        <f>VLOOKUP(A1847,'CENTROS DE COSTOS'!A:D,2,0)</f>
        <v>0036-0003</v>
      </c>
      <c r="C1847" s="100" t="str">
        <f>VLOOKUP(A1847,'CENTROS DE COSTOS'!A:D,3,0)</f>
        <v>Wompi Suroccidente</v>
      </c>
      <c r="D1847" s="99">
        <v>19573</v>
      </c>
      <c r="E1847" s="99">
        <v>3161097</v>
      </c>
      <c r="F1847" s="99">
        <v>11008</v>
      </c>
      <c r="G1847" s="100" t="s">
        <v>33</v>
      </c>
      <c r="H1847" s="99" t="s">
        <v>498</v>
      </c>
      <c r="I1847" s="99" t="s">
        <v>523</v>
      </c>
      <c r="J1847" s="99" t="s">
        <v>1531</v>
      </c>
      <c r="K1847" s="100" t="s">
        <v>1170</v>
      </c>
      <c r="L1847" s="99" t="s">
        <v>8877</v>
      </c>
      <c r="M1847" s="101">
        <v>46013.333333333343</v>
      </c>
      <c r="N1847" s="101">
        <v>46018.40902777778</v>
      </c>
      <c r="O1847" s="100" t="s">
        <v>35</v>
      </c>
      <c r="P1847" s="100" t="s">
        <v>35</v>
      </c>
      <c r="Q1847" s="99" t="s">
        <v>1414</v>
      </c>
      <c r="R1847" s="99" t="s">
        <v>1415</v>
      </c>
      <c r="S1847" s="99" t="s">
        <v>10934</v>
      </c>
      <c r="T1847" s="99" t="s">
        <v>1416</v>
      </c>
      <c r="U1847" s="99">
        <v>64</v>
      </c>
      <c r="V1847" s="100" t="str">
        <f>VLOOKUP(D1847,TIPOLOGIA!A:F,5,0)</f>
        <v>INTERMEDIA</v>
      </c>
      <c r="W1847" s="100" t="str">
        <f>VLOOKUP(D1847,TIPOLOGIA!A:F,6,0)</f>
        <v>TERRESTRE</v>
      </c>
      <c r="X1847" s="99" t="s">
        <v>1453</v>
      </c>
      <c r="Y1847" s="99">
        <v>1</v>
      </c>
      <c r="Z1847" s="102">
        <f>IF(T1847="SOPORTE_TELEFÓNICO",'TARIFAS 2025'!$B$14,IF(V1847="PRINCIPAL",'TARIFAS 2025'!$B$11,IF(V1847="INTERMEDIA",'TARIFAS 2025'!$C$11,IF(V1847="LEJANA",'TARIFAS 2025'!$D$11))))</f>
        <v>36351</v>
      </c>
      <c r="AA1847" s="102">
        <f t="shared" si="30"/>
        <v>36351</v>
      </c>
    </row>
    <row r="1848" spans="1:27" x14ac:dyDescent="0.3">
      <c r="A1848" s="99" t="s">
        <v>71</v>
      </c>
      <c r="B1848" s="100" t="str">
        <f>VLOOKUP(A1848,'CENTROS DE COSTOS'!A:D,2,0)</f>
        <v>0036-0004</v>
      </c>
      <c r="C1848" s="100" t="str">
        <f>VLOOKUP(A1848,'CENTROS DE COSTOS'!A:D,3,0)</f>
        <v>Wompi Centro</v>
      </c>
      <c r="D1848" s="99">
        <v>25175</v>
      </c>
      <c r="E1848" s="99">
        <v>3165990</v>
      </c>
      <c r="F1848" s="99">
        <v>38148</v>
      </c>
      <c r="G1848" s="100" t="s">
        <v>33</v>
      </c>
      <c r="H1848" s="99" t="s">
        <v>618</v>
      </c>
      <c r="I1848" s="99" t="s">
        <v>638</v>
      </c>
      <c r="J1848" s="99" t="s">
        <v>6818</v>
      </c>
      <c r="K1848" s="100" t="s">
        <v>1170</v>
      </c>
      <c r="L1848" s="99" t="s">
        <v>8878</v>
      </c>
      <c r="M1848" s="101">
        <v>46013.531944444447</v>
      </c>
      <c r="N1848" s="101">
        <v>46018.40902777778</v>
      </c>
      <c r="O1848" s="100" t="s">
        <v>35</v>
      </c>
      <c r="P1848" s="100" t="s">
        <v>35</v>
      </c>
      <c r="Q1848" s="99" t="s">
        <v>1414</v>
      </c>
      <c r="R1848" s="99" t="s">
        <v>1415</v>
      </c>
      <c r="S1848" s="99" t="s">
        <v>10935</v>
      </c>
      <c r="T1848" s="99" t="s">
        <v>1416</v>
      </c>
      <c r="U1848" s="99">
        <v>64</v>
      </c>
      <c r="V1848" s="100" t="str">
        <f>VLOOKUP(D1848,TIPOLOGIA!A:F,5,0)</f>
        <v>INTERMEDIA</v>
      </c>
      <c r="W1848" s="100" t="str">
        <f>VLOOKUP(D1848,TIPOLOGIA!A:F,6,0)</f>
        <v>TERRESTRE</v>
      </c>
      <c r="X1848" s="99" t="s">
        <v>1563</v>
      </c>
      <c r="Y1848" s="99">
        <v>1</v>
      </c>
      <c r="Z1848" s="102">
        <f>IF(T1848="SOPORTE_TELEFÓNICO",'TARIFAS 2025'!$B$14,IF(V1848="PRINCIPAL",'TARIFAS 2025'!$B$11,IF(V1848="INTERMEDIA",'TARIFAS 2025'!$C$11,IF(V1848="LEJANA",'TARIFAS 2025'!$D$11))))</f>
        <v>36351</v>
      </c>
      <c r="AA1848" s="102">
        <f t="shared" si="30"/>
        <v>36351</v>
      </c>
    </row>
    <row r="1849" spans="1:27" x14ac:dyDescent="0.3">
      <c r="A1849" s="99" t="s">
        <v>71</v>
      </c>
      <c r="B1849" s="100" t="str">
        <f>VLOOKUP(A1849,'CENTROS DE COSTOS'!A:D,2,0)</f>
        <v>0036-0004</v>
      </c>
      <c r="C1849" s="100" t="str">
        <f>VLOOKUP(A1849,'CENTROS DE COSTOS'!A:D,3,0)</f>
        <v>Wompi Centro</v>
      </c>
      <c r="D1849" s="99">
        <v>25718</v>
      </c>
      <c r="E1849" s="99">
        <v>3166577</v>
      </c>
      <c r="F1849" s="99">
        <v>77611</v>
      </c>
      <c r="G1849" s="100" t="s">
        <v>33</v>
      </c>
      <c r="H1849" s="99" t="s">
        <v>618</v>
      </c>
      <c r="I1849" s="99" t="s">
        <v>693</v>
      </c>
      <c r="J1849" s="99" t="s">
        <v>6931</v>
      </c>
      <c r="K1849" s="100" t="s">
        <v>1170</v>
      </c>
      <c r="L1849" s="99" t="s">
        <v>8879</v>
      </c>
      <c r="M1849" s="101">
        <v>46013.592361111107</v>
      </c>
      <c r="N1849" s="101">
        <v>46018.409722222219</v>
      </c>
      <c r="O1849" s="100" t="s">
        <v>35</v>
      </c>
      <c r="P1849" s="100" t="s">
        <v>35</v>
      </c>
      <c r="Q1849" s="99" t="s">
        <v>1414</v>
      </c>
      <c r="R1849" s="99" t="s">
        <v>1415</v>
      </c>
      <c r="S1849" s="99" t="s">
        <v>10936</v>
      </c>
      <c r="T1849" s="99" t="s">
        <v>1416</v>
      </c>
      <c r="U1849" s="99">
        <v>8</v>
      </c>
      <c r="V1849" s="100" t="str">
        <f>VLOOKUP(D1849,TIPOLOGIA!A:F,5,0)</f>
        <v>INTERMEDIA</v>
      </c>
      <c r="W1849" s="100" t="str">
        <f>VLOOKUP(D1849,TIPOLOGIA!A:F,6,0)</f>
        <v>TERRESTRE</v>
      </c>
      <c r="X1849" s="99" t="s">
        <v>1563</v>
      </c>
      <c r="Y1849" s="99">
        <v>1</v>
      </c>
      <c r="Z1849" s="102">
        <f>IF(T1849="SOPORTE_TELEFÓNICO",'TARIFAS 2025'!$B$14,IF(V1849="PRINCIPAL",'TARIFAS 2025'!$B$11,IF(V1849="INTERMEDIA",'TARIFAS 2025'!$C$11,IF(V1849="LEJANA",'TARIFAS 2025'!$D$11))))</f>
        <v>36351</v>
      </c>
      <c r="AA1849" s="102">
        <f t="shared" si="30"/>
        <v>36351</v>
      </c>
    </row>
    <row r="1850" spans="1:27" x14ac:dyDescent="0.3">
      <c r="A1850" s="99" t="s">
        <v>71</v>
      </c>
      <c r="B1850" s="100" t="str">
        <f>VLOOKUP(A1850,'CENTROS DE COSTOS'!A:D,2,0)</f>
        <v>0036-0004</v>
      </c>
      <c r="C1850" s="100" t="str">
        <f>VLOOKUP(A1850,'CENTROS DE COSTOS'!A:D,3,0)</f>
        <v>Wompi Centro</v>
      </c>
      <c r="D1850" s="99">
        <v>25279</v>
      </c>
      <c r="E1850" s="99">
        <v>3167550</v>
      </c>
      <c r="F1850" s="99">
        <v>81209</v>
      </c>
      <c r="G1850" s="100" t="s">
        <v>33</v>
      </c>
      <c r="H1850" s="99" t="s">
        <v>618</v>
      </c>
      <c r="I1850" s="99" t="s">
        <v>648</v>
      </c>
      <c r="J1850" s="99" t="s">
        <v>1584</v>
      </c>
      <c r="K1850" s="100" t="s">
        <v>1170</v>
      </c>
      <c r="L1850" s="99" t="s">
        <v>8880</v>
      </c>
      <c r="M1850" s="101">
        <v>46013.67291666667</v>
      </c>
      <c r="N1850" s="101">
        <v>46018.410416666673</v>
      </c>
      <c r="O1850" s="100" t="s">
        <v>35</v>
      </c>
      <c r="P1850" s="100" t="s">
        <v>35</v>
      </c>
      <c r="Q1850" s="99" t="s">
        <v>1414</v>
      </c>
      <c r="R1850" s="99" t="s">
        <v>1415</v>
      </c>
      <c r="S1850" s="99" t="s">
        <v>10937</v>
      </c>
      <c r="T1850" s="99" t="s">
        <v>1416</v>
      </c>
      <c r="U1850" s="99">
        <v>16</v>
      </c>
      <c r="V1850" s="100" t="str">
        <f>VLOOKUP(D1850,TIPOLOGIA!A:F,5,0)</f>
        <v>INTERMEDIA</v>
      </c>
      <c r="W1850" s="100" t="str">
        <f>VLOOKUP(D1850,TIPOLOGIA!A:F,6,0)</f>
        <v>TERRESTRE</v>
      </c>
      <c r="X1850" s="99" t="s">
        <v>11196</v>
      </c>
      <c r="Y1850" s="99">
        <v>1</v>
      </c>
      <c r="Z1850" s="102">
        <f>IF(T1850="SOPORTE_TELEFÓNICO",'TARIFAS 2025'!$B$14,IF(V1850="PRINCIPAL",'TARIFAS 2025'!$B$11,IF(V1850="INTERMEDIA",'TARIFAS 2025'!$C$11,IF(V1850="LEJANA",'TARIFAS 2025'!$D$11))))</f>
        <v>36351</v>
      </c>
      <c r="AA1850" s="102">
        <f t="shared" si="30"/>
        <v>36351</v>
      </c>
    </row>
    <row r="1851" spans="1:27" x14ac:dyDescent="0.3">
      <c r="A1851" s="99" t="s">
        <v>71</v>
      </c>
      <c r="B1851" s="100" t="str">
        <f>VLOOKUP(A1851,'CENTROS DE COSTOS'!A:D,2,0)</f>
        <v>0036-0004</v>
      </c>
      <c r="C1851" s="100" t="str">
        <f>VLOOKUP(A1851,'CENTROS DE COSTOS'!A:D,3,0)</f>
        <v>Wompi Centro</v>
      </c>
      <c r="D1851" s="99">
        <v>25290</v>
      </c>
      <c r="E1851" s="99">
        <v>3168517</v>
      </c>
      <c r="F1851" s="99">
        <v>70311</v>
      </c>
      <c r="G1851" s="100" t="s">
        <v>33</v>
      </c>
      <c r="H1851" s="99" t="s">
        <v>618</v>
      </c>
      <c r="I1851" s="99" t="s">
        <v>652</v>
      </c>
      <c r="J1851" s="99" t="s">
        <v>1575</v>
      </c>
      <c r="K1851" s="100" t="s">
        <v>1170</v>
      </c>
      <c r="L1851" s="99" t="s">
        <v>8881</v>
      </c>
      <c r="M1851" s="101">
        <v>46014.333333333343</v>
      </c>
      <c r="N1851" s="101">
        <v>46018.411111111112</v>
      </c>
      <c r="O1851" s="100" t="s">
        <v>35</v>
      </c>
      <c r="P1851" s="100" t="s">
        <v>35</v>
      </c>
      <c r="Q1851" s="99" t="s">
        <v>1414</v>
      </c>
      <c r="R1851" s="99" t="s">
        <v>1415</v>
      </c>
      <c r="S1851" s="99" t="s">
        <v>10938</v>
      </c>
      <c r="T1851" s="99" t="s">
        <v>1416</v>
      </c>
      <c r="U1851" s="99">
        <v>56</v>
      </c>
      <c r="V1851" s="100" t="str">
        <f>VLOOKUP(D1851,TIPOLOGIA!A:F,5,0)</f>
        <v>INTERMEDIA</v>
      </c>
      <c r="W1851" s="100" t="str">
        <f>VLOOKUP(D1851,TIPOLOGIA!A:F,6,0)</f>
        <v>TERRESTRE</v>
      </c>
      <c r="X1851" s="99" t="s">
        <v>11196</v>
      </c>
      <c r="Y1851" s="99">
        <v>1</v>
      </c>
      <c r="Z1851" s="102">
        <f>IF(T1851="SOPORTE_TELEFÓNICO",'TARIFAS 2025'!$B$14,IF(V1851="PRINCIPAL",'TARIFAS 2025'!$B$11,IF(V1851="INTERMEDIA",'TARIFAS 2025'!$C$11,IF(V1851="LEJANA",'TARIFAS 2025'!$D$11))))</f>
        <v>36351</v>
      </c>
      <c r="AA1851" s="102">
        <f t="shared" si="30"/>
        <v>36351</v>
      </c>
    </row>
    <row r="1852" spans="1:27" x14ac:dyDescent="0.3">
      <c r="A1852" s="99" t="s">
        <v>96</v>
      </c>
      <c r="B1852" s="100" t="str">
        <f>VLOOKUP(A1852,'CENTROS DE COSTOS'!A:D,2,0)</f>
        <v>0036-0007</v>
      </c>
      <c r="C1852" s="100" t="str">
        <f>VLOOKUP(A1852,'CENTROS DE COSTOS'!A:D,3,0)</f>
        <v>Wompi Santander</v>
      </c>
      <c r="D1852" s="99">
        <v>15238</v>
      </c>
      <c r="E1852" s="99">
        <v>3167562</v>
      </c>
      <c r="F1852" s="99">
        <v>18727</v>
      </c>
      <c r="G1852" s="100" t="s">
        <v>33</v>
      </c>
      <c r="H1852" s="99" t="s">
        <v>322</v>
      </c>
      <c r="I1852" s="99" t="s">
        <v>352</v>
      </c>
      <c r="J1852" s="99" t="s">
        <v>1706</v>
      </c>
      <c r="K1852" s="100" t="s">
        <v>1170</v>
      </c>
      <c r="L1852" s="99" t="s">
        <v>8882</v>
      </c>
      <c r="M1852" s="101">
        <v>46013.675000000003</v>
      </c>
      <c r="N1852" s="101">
        <v>46018.411111111112</v>
      </c>
      <c r="O1852" s="100" t="s">
        <v>35</v>
      </c>
      <c r="P1852" s="100" t="s">
        <v>35</v>
      </c>
      <c r="Q1852" s="99" t="s">
        <v>1414</v>
      </c>
      <c r="R1852" s="99" t="s">
        <v>1415</v>
      </c>
      <c r="S1852" s="99" t="s">
        <v>10939</v>
      </c>
      <c r="T1852" s="99" t="s">
        <v>1416</v>
      </c>
      <c r="U1852" s="99">
        <v>64</v>
      </c>
      <c r="V1852" s="100" t="str">
        <f>VLOOKUP(D1852,TIPOLOGIA!A:F,5,0)</f>
        <v>INTERMEDIA</v>
      </c>
      <c r="W1852" s="100" t="str">
        <f>VLOOKUP(D1852,TIPOLOGIA!A:F,6,0)</f>
        <v>TERRESTRE</v>
      </c>
      <c r="X1852" s="99" t="s">
        <v>11196</v>
      </c>
      <c r="Y1852" s="99">
        <v>1</v>
      </c>
      <c r="Z1852" s="102">
        <f>IF(T1852="SOPORTE_TELEFÓNICO",'TARIFAS 2025'!$B$14,IF(V1852="PRINCIPAL",'TARIFAS 2025'!$B$11,IF(V1852="INTERMEDIA",'TARIFAS 2025'!$C$11,IF(V1852="LEJANA",'TARIFAS 2025'!$D$11))))</f>
        <v>36351</v>
      </c>
      <c r="AA1852" s="102">
        <f t="shared" si="30"/>
        <v>36351</v>
      </c>
    </row>
    <row r="1853" spans="1:27" x14ac:dyDescent="0.3">
      <c r="A1853" s="99" t="s">
        <v>96</v>
      </c>
      <c r="B1853" s="100" t="str">
        <f>VLOOKUP(A1853,'CENTROS DE COSTOS'!A:D,2,0)</f>
        <v>0036-0007</v>
      </c>
      <c r="C1853" s="100" t="str">
        <f>VLOOKUP(A1853,'CENTROS DE COSTOS'!A:D,3,0)</f>
        <v>Wompi Santander</v>
      </c>
      <c r="D1853" s="99">
        <v>15238</v>
      </c>
      <c r="E1853" s="99">
        <v>3168273</v>
      </c>
      <c r="F1853" s="99">
        <v>75386</v>
      </c>
      <c r="G1853" s="100" t="s">
        <v>33</v>
      </c>
      <c r="H1853" s="99" t="s">
        <v>322</v>
      </c>
      <c r="I1853" s="99" t="s">
        <v>352</v>
      </c>
      <c r="J1853" s="99" t="s">
        <v>6932</v>
      </c>
      <c r="K1853" s="100" t="s">
        <v>1170</v>
      </c>
      <c r="L1853" s="99" t="s">
        <v>8883</v>
      </c>
      <c r="M1853" s="101">
        <v>46014.333333333343</v>
      </c>
      <c r="N1853" s="101">
        <v>46018.411805555559</v>
      </c>
      <c r="O1853" s="100" t="s">
        <v>35</v>
      </c>
      <c r="P1853" s="100" t="s">
        <v>35</v>
      </c>
      <c r="Q1853" s="99" t="s">
        <v>1414</v>
      </c>
      <c r="R1853" s="99" t="s">
        <v>1415</v>
      </c>
      <c r="S1853" s="99" t="s">
        <v>10940</v>
      </c>
      <c r="T1853" s="99" t="s">
        <v>1416</v>
      </c>
      <c r="U1853" s="99">
        <v>32</v>
      </c>
      <c r="V1853" s="100" t="str">
        <f>VLOOKUP(D1853,TIPOLOGIA!A:F,5,0)</f>
        <v>INTERMEDIA</v>
      </c>
      <c r="W1853" s="100" t="str">
        <f>VLOOKUP(D1853,TIPOLOGIA!A:F,6,0)</f>
        <v>TERRESTRE</v>
      </c>
      <c r="X1853" s="99" t="s">
        <v>11196</v>
      </c>
      <c r="Y1853" s="99">
        <v>1</v>
      </c>
      <c r="Z1853" s="102">
        <f>IF(T1853="SOPORTE_TELEFÓNICO",'TARIFAS 2025'!$B$14,IF(V1853="PRINCIPAL",'TARIFAS 2025'!$B$11,IF(V1853="INTERMEDIA",'TARIFAS 2025'!$C$11,IF(V1853="LEJANA",'TARIFAS 2025'!$D$11))))</f>
        <v>36351</v>
      </c>
      <c r="AA1853" s="102">
        <f t="shared" si="30"/>
        <v>36351</v>
      </c>
    </row>
    <row r="1854" spans="1:27" x14ac:dyDescent="0.3">
      <c r="A1854" s="99" t="s">
        <v>96</v>
      </c>
      <c r="B1854" s="100" t="str">
        <f>VLOOKUP(A1854,'CENTROS DE COSTOS'!A:D,2,0)</f>
        <v>0036-0007</v>
      </c>
      <c r="C1854" s="100" t="str">
        <f>VLOOKUP(A1854,'CENTROS DE COSTOS'!A:D,3,0)</f>
        <v>Wompi Santander</v>
      </c>
      <c r="D1854" s="99">
        <v>15238</v>
      </c>
      <c r="E1854" s="99">
        <v>3169118</v>
      </c>
      <c r="F1854" s="99">
        <v>16799</v>
      </c>
      <c r="G1854" s="100" t="s">
        <v>33</v>
      </c>
      <c r="H1854" s="99" t="s">
        <v>322</v>
      </c>
      <c r="I1854" s="99" t="s">
        <v>352</v>
      </c>
      <c r="J1854" s="99" t="s">
        <v>1373</v>
      </c>
      <c r="K1854" s="100" t="s">
        <v>1170</v>
      </c>
      <c r="L1854" s="99" t="s">
        <v>8884</v>
      </c>
      <c r="M1854" s="101">
        <v>46014.354861111111</v>
      </c>
      <c r="N1854" s="101">
        <v>46018.412499999999</v>
      </c>
      <c r="O1854" s="100" t="s">
        <v>35</v>
      </c>
      <c r="P1854" s="100" t="s">
        <v>35</v>
      </c>
      <c r="Q1854" s="99" t="s">
        <v>1414</v>
      </c>
      <c r="R1854" s="99" t="s">
        <v>1415</v>
      </c>
      <c r="S1854" s="99" t="s">
        <v>10941</v>
      </c>
      <c r="T1854" s="99" t="s">
        <v>1416</v>
      </c>
      <c r="U1854" s="99">
        <v>64</v>
      </c>
      <c r="V1854" s="100" t="str">
        <f>VLOOKUP(D1854,TIPOLOGIA!A:F,5,0)</f>
        <v>INTERMEDIA</v>
      </c>
      <c r="W1854" s="100" t="str">
        <f>VLOOKUP(D1854,TIPOLOGIA!A:F,6,0)</f>
        <v>TERRESTRE</v>
      </c>
      <c r="X1854" s="99" t="s">
        <v>11196</v>
      </c>
      <c r="Y1854" s="99">
        <v>1</v>
      </c>
      <c r="Z1854" s="102">
        <f>IF(T1854="SOPORTE_TELEFÓNICO",'TARIFAS 2025'!$B$14,IF(V1854="PRINCIPAL",'TARIFAS 2025'!$B$11,IF(V1854="INTERMEDIA",'TARIFAS 2025'!$C$11,IF(V1854="LEJANA",'TARIFAS 2025'!$D$11))))</f>
        <v>36351</v>
      </c>
      <c r="AA1854" s="102">
        <f t="shared" si="30"/>
        <v>36351</v>
      </c>
    </row>
    <row r="1855" spans="1:27" x14ac:dyDescent="0.3">
      <c r="A1855" s="99" t="s">
        <v>90</v>
      </c>
      <c r="B1855" s="100" t="str">
        <f>VLOOKUP(A1855,'CENTROS DE COSTOS'!A:D,2,0)</f>
        <v>0036-0006</v>
      </c>
      <c r="C1855" s="100" t="str">
        <f>VLOOKUP(A1855,'CENTROS DE COSTOS'!A:D,3,0)</f>
        <v>Wompi Oriente</v>
      </c>
      <c r="D1855" s="99">
        <v>41801</v>
      </c>
      <c r="E1855" s="99">
        <v>3169249</v>
      </c>
      <c r="F1855" s="99">
        <v>53667</v>
      </c>
      <c r="G1855" s="100" t="s">
        <v>33</v>
      </c>
      <c r="H1855" s="99" t="s">
        <v>740</v>
      </c>
      <c r="I1855" s="99" t="s">
        <v>769</v>
      </c>
      <c r="J1855" s="99" t="s">
        <v>2107</v>
      </c>
      <c r="K1855" s="100" t="s">
        <v>1170</v>
      </c>
      <c r="L1855" s="99" t="s">
        <v>8885</v>
      </c>
      <c r="M1855" s="101">
        <v>46014.370833333327</v>
      </c>
      <c r="N1855" s="101">
        <v>46018.413194444453</v>
      </c>
      <c r="O1855" s="100" t="s">
        <v>35</v>
      </c>
      <c r="P1855" s="100" t="s">
        <v>35</v>
      </c>
      <c r="Q1855" s="99" t="s">
        <v>1414</v>
      </c>
      <c r="R1855" s="99" t="s">
        <v>1415</v>
      </c>
      <c r="S1855" s="99" t="s">
        <v>10942</v>
      </c>
      <c r="T1855" s="99" t="s">
        <v>1416</v>
      </c>
      <c r="U1855" s="99">
        <v>56</v>
      </c>
      <c r="V1855" s="100" t="str">
        <f>VLOOKUP(D1855,TIPOLOGIA!A:F,5,0)</f>
        <v>INTERMEDIA</v>
      </c>
      <c r="W1855" s="100" t="str">
        <f>VLOOKUP(D1855,TIPOLOGIA!A:F,6,0)</f>
        <v>TERRESTRE</v>
      </c>
      <c r="X1855" s="99" t="s">
        <v>1563</v>
      </c>
      <c r="Y1855" s="99">
        <v>1</v>
      </c>
      <c r="Z1855" s="102">
        <f>IF(T1855="SOPORTE_TELEFÓNICO",'TARIFAS 2025'!$B$14,IF(V1855="PRINCIPAL",'TARIFAS 2025'!$B$11,IF(V1855="INTERMEDIA",'TARIFAS 2025'!$C$11,IF(V1855="LEJANA",'TARIFAS 2025'!$D$11))))</f>
        <v>36351</v>
      </c>
      <c r="AA1855" s="102">
        <f t="shared" si="30"/>
        <v>36351</v>
      </c>
    </row>
    <row r="1856" spans="1:27" x14ac:dyDescent="0.3">
      <c r="A1856" s="99" t="s">
        <v>71</v>
      </c>
      <c r="B1856" s="100" t="str">
        <f>VLOOKUP(A1856,'CENTROS DE COSTOS'!A:D,2,0)</f>
        <v>0036-0004</v>
      </c>
      <c r="C1856" s="100" t="str">
        <f>VLOOKUP(A1856,'CENTROS DE COSTOS'!A:D,3,0)</f>
        <v>Wompi Centro</v>
      </c>
      <c r="D1856" s="99">
        <v>25843</v>
      </c>
      <c r="E1856" s="99">
        <v>3170449</v>
      </c>
      <c r="F1856" s="99">
        <v>64549</v>
      </c>
      <c r="G1856" s="100" t="s">
        <v>33</v>
      </c>
      <c r="H1856" s="99" t="s">
        <v>618</v>
      </c>
      <c r="I1856" s="99" t="s">
        <v>720</v>
      </c>
      <c r="J1856" s="99" t="s">
        <v>1928</v>
      </c>
      <c r="K1856" s="100" t="s">
        <v>1170</v>
      </c>
      <c r="L1856" s="99" t="s">
        <v>8886</v>
      </c>
      <c r="M1856" s="101">
        <v>46014.452777777777</v>
      </c>
      <c r="N1856" s="101">
        <v>46018.413888888892</v>
      </c>
      <c r="O1856" s="100" t="s">
        <v>35</v>
      </c>
      <c r="P1856" s="100" t="s">
        <v>35</v>
      </c>
      <c r="Q1856" s="99" t="s">
        <v>1414</v>
      </c>
      <c r="R1856" s="99" t="s">
        <v>1415</v>
      </c>
      <c r="S1856" s="99" t="s">
        <v>10943</v>
      </c>
      <c r="T1856" s="99" t="s">
        <v>1416</v>
      </c>
      <c r="U1856" s="99">
        <v>32</v>
      </c>
      <c r="V1856" s="100" t="str">
        <f>VLOOKUP(D1856,TIPOLOGIA!A:F,5,0)</f>
        <v>INTERMEDIA</v>
      </c>
      <c r="W1856" s="100" t="str">
        <f>VLOOKUP(D1856,TIPOLOGIA!A:F,6,0)</f>
        <v>TERRESTRE</v>
      </c>
      <c r="X1856" s="99" t="s">
        <v>2257</v>
      </c>
      <c r="Y1856" s="99">
        <v>1</v>
      </c>
      <c r="Z1856" s="102">
        <f>IF(T1856="SOPORTE_TELEFÓNICO",'TARIFAS 2025'!$B$14,IF(V1856="PRINCIPAL",'TARIFAS 2025'!$B$11,IF(V1856="INTERMEDIA",'TARIFAS 2025'!$C$11,IF(V1856="LEJANA",'TARIFAS 2025'!$D$11))))</f>
        <v>36351</v>
      </c>
      <c r="AA1856" s="102">
        <f t="shared" si="30"/>
        <v>36351</v>
      </c>
    </row>
    <row r="1857" spans="1:27" x14ac:dyDescent="0.3">
      <c r="A1857" s="99" t="s">
        <v>71</v>
      </c>
      <c r="B1857" s="100" t="str">
        <f>VLOOKUP(A1857,'CENTROS DE COSTOS'!A:D,2,0)</f>
        <v>0036-0004</v>
      </c>
      <c r="C1857" s="100" t="str">
        <f>VLOOKUP(A1857,'CENTROS DE COSTOS'!A:D,3,0)</f>
        <v>Wompi Centro</v>
      </c>
      <c r="D1857" s="99">
        <v>11001</v>
      </c>
      <c r="E1857" s="99">
        <v>3172663</v>
      </c>
      <c r="F1857" s="99">
        <v>50845</v>
      </c>
      <c r="G1857" s="100" t="s">
        <v>33</v>
      </c>
      <c r="H1857" s="99" t="s">
        <v>618</v>
      </c>
      <c r="I1857" s="99" t="s">
        <v>71</v>
      </c>
      <c r="J1857" s="99" t="s">
        <v>1714</v>
      </c>
      <c r="K1857" s="100" t="s">
        <v>1170</v>
      </c>
      <c r="L1857" s="99" t="s">
        <v>8887</v>
      </c>
      <c r="M1857" s="101">
        <v>46014.674305555563</v>
      </c>
      <c r="N1857" s="101">
        <v>46018.414583333331</v>
      </c>
      <c r="O1857" s="100" t="s">
        <v>35</v>
      </c>
      <c r="P1857" s="100" t="s">
        <v>35</v>
      </c>
      <c r="Q1857" s="99" t="s">
        <v>1414</v>
      </c>
      <c r="R1857" s="99" t="s">
        <v>1415</v>
      </c>
      <c r="S1857" s="99" t="s">
        <v>10944</v>
      </c>
      <c r="T1857" s="99" t="s">
        <v>1172</v>
      </c>
      <c r="U1857" s="99">
        <v>24</v>
      </c>
      <c r="V1857" s="100" t="str">
        <f>VLOOKUP(D1857,TIPOLOGIA!A:F,5,0)</f>
        <v>PRINCIPAL</v>
      </c>
      <c r="W1857" s="100" t="str">
        <f>VLOOKUP(D1857,TIPOLOGIA!A:F,6,0)</f>
        <v>TERRESTRE</v>
      </c>
      <c r="X1857" s="99" t="s">
        <v>1225</v>
      </c>
      <c r="Y1857" s="99">
        <v>1</v>
      </c>
      <c r="Z1857" s="102">
        <f>IF(T1857="SOPORTE_TELEFÓNICO",'TARIFAS 2025'!$B$14,IF(V1857="PRINCIPAL",'TARIFAS 2025'!$B$11,IF(V1857="INTERMEDIA",'TARIFAS 2025'!$C$11,IF(V1857="LEJANA",'TARIFAS 2025'!$D$11))))</f>
        <v>31419</v>
      </c>
      <c r="AA1857" s="102">
        <f t="shared" si="30"/>
        <v>31419</v>
      </c>
    </row>
    <row r="1858" spans="1:27" x14ac:dyDescent="0.3">
      <c r="A1858" s="99" t="s">
        <v>71</v>
      </c>
      <c r="B1858" s="100" t="str">
        <f>VLOOKUP(A1858,'CENTROS DE COSTOS'!A:D,2,0)</f>
        <v>0036-0004</v>
      </c>
      <c r="C1858" s="100" t="str">
        <f>VLOOKUP(A1858,'CENTROS DE COSTOS'!A:D,3,0)</f>
        <v>Wompi Centro</v>
      </c>
      <c r="D1858" s="99">
        <v>25269</v>
      </c>
      <c r="E1858" s="99">
        <v>3170650</v>
      </c>
      <c r="F1858" s="99">
        <v>80014</v>
      </c>
      <c r="G1858" s="100" t="s">
        <v>33</v>
      </c>
      <c r="H1858" s="99" t="s">
        <v>618</v>
      </c>
      <c r="I1858" s="99" t="s">
        <v>647</v>
      </c>
      <c r="J1858" s="99" t="s">
        <v>2148</v>
      </c>
      <c r="K1858" s="100" t="s">
        <v>1170</v>
      </c>
      <c r="L1858" s="99" t="s">
        <v>8888</v>
      </c>
      <c r="M1858" s="101">
        <v>46014.470138888893</v>
      </c>
      <c r="N1858" s="101">
        <v>46018.414583333331</v>
      </c>
      <c r="O1858" s="100" t="s">
        <v>35</v>
      </c>
      <c r="P1858" s="100" t="s">
        <v>35</v>
      </c>
      <c r="Q1858" s="99" t="s">
        <v>1414</v>
      </c>
      <c r="R1858" s="99" t="s">
        <v>1415</v>
      </c>
      <c r="S1858" s="99" t="s">
        <v>10945</v>
      </c>
      <c r="T1858" s="99" t="s">
        <v>1416</v>
      </c>
      <c r="U1858" s="99">
        <v>16</v>
      </c>
      <c r="V1858" s="100" t="str">
        <f>VLOOKUP(D1858,TIPOLOGIA!A:F,5,0)</f>
        <v>INTERMEDIA</v>
      </c>
      <c r="W1858" s="100" t="str">
        <f>VLOOKUP(D1858,TIPOLOGIA!A:F,6,0)</f>
        <v>TERRESTRE</v>
      </c>
      <c r="X1858" s="99" t="s">
        <v>11196</v>
      </c>
      <c r="Y1858" s="99">
        <v>1</v>
      </c>
      <c r="Z1858" s="102">
        <f>IF(T1858="SOPORTE_TELEFÓNICO",'TARIFAS 2025'!$B$14,IF(V1858="PRINCIPAL",'TARIFAS 2025'!$B$11,IF(V1858="INTERMEDIA",'TARIFAS 2025'!$C$11,IF(V1858="LEJANA",'TARIFAS 2025'!$D$11))))</f>
        <v>36351</v>
      </c>
      <c r="AA1858" s="102">
        <f t="shared" si="30"/>
        <v>36351</v>
      </c>
    </row>
    <row r="1859" spans="1:27" x14ac:dyDescent="0.3">
      <c r="A1859" s="99" t="s">
        <v>89</v>
      </c>
      <c r="B1859" s="100" t="str">
        <f>VLOOKUP(A1859,'CENTROS DE COSTOS'!A:D,2,0)</f>
        <v>0036-0001</v>
      </c>
      <c r="C1859" s="100" t="str">
        <f>VLOOKUP(A1859,'CENTROS DE COSTOS'!A:D,3,0)</f>
        <v>Wompi Costa</v>
      </c>
      <c r="D1859" s="99">
        <v>23090</v>
      </c>
      <c r="E1859" s="99">
        <v>3174262</v>
      </c>
      <c r="F1859" s="99">
        <v>73044</v>
      </c>
      <c r="G1859" s="100" t="s">
        <v>33</v>
      </c>
      <c r="H1859" s="99" t="s">
        <v>276</v>
      </c>
      <c r="I1859" s="99" t="s">
        <v>594</v>
      </c>
      <c r="J1859" s="99" t="s">
        <v>2170</v>
      </c>
      <c r="K1859" s="100" t="s">
        <v>1170</v>
      </c>
      <c r="L1859" s="99" t="s">
        <v>8889</v>
      </c>
      <c r="M1859" s="101">
        <v>46015.379166666673</v>
      </c>
      <c r="N1859" s="101">
        <v>46018.415277777778</v>
      </c>
      <c r="O1859" s="100" t="s">
        <v>35</v>
      </c>
      <c r="P1859" s="100" t="s">
        <v>35</v>
      </c>
      <c r="Q1859" s="99" t="s">
        <v>1414</v>
      </c>
      <c r="R1859" s="99" t="s">
        <v>1415</v>
      </c>
      <c r="S1859" s="99" t="s">
        <v>10946</v>
      </c>
      <c r="T1859" s="99" t="s">
        <v>1416</v>
      </c>
      <c r="U1859" s="99">
        <v>64</v>
      </c>
      <c r="V1859" s="100" t="str">
        <f>VLOOKUP(D1859,TIPOLOGIA!A:F,5,0)</f>
        <v>INTERMEDIA</v>
      </c>
      <c r="W1859" s="100" t="str">
        <f>VLOOKUP(D1859,TIPOLOGIA!A:F,6,0)</f>
        <v>TERRESTRE</v>
      </c>
      <c r="X1859" s="99" t="s">
        <v>2257</v>
      </c>
      <c r="Y1859" s="99">
        <v>1</v>
      </c>
      <c r="Z1859" s="102">
        <f>IF(T1859="SOPORTE_TELEFÓNICO",'TARIFAS 2025'!$B$14,IF(V1859="PRINCIPAL",'TARIFAS 2025'!$B$11,IF(V1859="INTERMEDIA",'TARIFAS 2025'!$C$11,IF(V1859="LEJANA",'TARIFAS 2025'!$D$11))))</f>
        <v>36351</v>
      </c>
      <c r="AA1859" s="102">
        <f t="shared" si="30"/>
        <v>36351</v>
      </c>
    </row>
    <row r="1860" spans="1:27" x14ac:dyDescent="0.3">
      <c r="A1860" s="99" t="s">
        <v>90</v>
      </c>
      <c r="B1860" s="100" t="str">
        <f>VLOOKUP(A1860,'CENTROS DE COSTOS'!A:D,2,0)</f>
        <v>0036-0006</v>
      </c>
      <c r="C1860" s="100" t="str">
        <f>VLOOKUP(A1860,'CENTROS DE COSTOS'!A:D,3,0)</f>
        <v>Wompi Oriente</v>
      </c>
      <c r="D1860" s="99">
        <v>41132</v>
      </c>
      <c r="E1860" s="99">
        <v>3173178</v>
      </c>
      <c r="F1860" s="99">
        <v>74766</v>
      </c>
      <c r="G1860" s="100" t="s">
        <v>33</v>
      </c>
      <c r="H1860" s="99" t="s">
        <v>740</v>
      </c>
      <c r="I1860" s="99" t="s">
        <v>747</v>
      </c>
      <c r="J1860" s="99" t="s">
        <v>1959</v>
      </c>
      <c r="K1860" s="100" t="s">
        <v>1170</v>
      </c>
      <c r="L1860" s="99" t="s">
        <v>8890</v>
      </c>
      <c r="M1860" s="101">
        <v>46015.333333333343</v>
      </c>
      <c r="N1860" s="101">
        <v>46018.415277777778</v>
      </c>
      <c r="O1860" s="100" t="s">
        <v>35</v>
      </c>
      <c r="P1860" s="100" t="s">
        <v>35</v>
      </c>
      <c r="Q1860" s="99" t="s">
        <v>1414</v>
      </c>
      <c r="R1860" s="99" t="s">
        <v>1415</v>
      </c>
      <c r="S1860" s="99" t="s">
        <v>10947</v>
      </c>
      <c r="T1860" s="99" t="s">
        <v>1416</v>
      </c>
      <c r="U1860" s="99">
        <v>24</v>
      </c>
      <c r="V1860" s="100" t="str">
        <f>VLOOKUP(D1860,TIPOLOGIA!A:F,5,0)</f>
        <v>INTERMEDIA</v>
      </c>
      <c r="W1860" s="100" t="str">
        <f>VLOOKUP(D1860,TIPOLOGIA!A:F,6,0)</f>
        <v>TERRESTRE</v>
      </c>
      <c r="X1860" s="99" t="s">
        <v>2257</v>
      </c>
      <c r="Y1860" s="99">
        <v>1</v>
      </c>
      <c r="Z1860" s="102">
        <f>IF(T1860="SOPORTE_TELEFÓNICO",'TARIFAS 2025'!$B$14,IF(V1860="PRINCIPAL",'TARIFAS 2025'!$B$11,IF(V1860="INTERMEDIA",'TARIFAS 2025'!$C$11,IF(V1860="LEJANA",'TARIFAS 2025'!$D$11))))</f>
        <v>36351</v>
      </c>
      <c r="AA1860" s="102">
        <f t="shared" si="30"/>
        <v>36351</v>
      </c>
    </row>
    <row r="1861" spans="1:27" x14ac:dyDescent="0.3">
      <c r="A1861" s="99" t="s">
        <v>80</v>
      </c>
      <c r="B1861" s="100" t="str">
        <f>VLOOKUP(A1861,'CENTROS DE COSTOS'!A:D,2,0)</f>
        <v>0036-0001</v>
      </c>
      <c r="C1861" s="100" t="str">
        <f>VLOOKUP(A1861,'CENTROS DE COSTOS'!A:D,3,0)</f>
        <v>Wompi Costa</v>
      </c>
      <c r="D1861" s="99">
        <v>13001</v>
      </c>
      <c r="E1861" s="99">
        <v>3175882</v>
      </c>
      <c r="F1861" s="99">
        <v>50012</v>
      </c>
      <c r="G1861" s="100" t="s">
        <v>33</v>
      </c>
      <c r="H1861" s="99" t="s">
        <v>275</v>
      </c>
      <c r="I1861" s="99" t="s">
        <v>80</v>
      </c>
      <c r="J1861" s="99" t="s">
        <v>6933</v>
      </c>
      <c r="K1861" s="100" t="s">
        <v>1170</v>
      </c>
      <c r="L1861" s="99" t="s">
        <v>8891</v>
      </c>
      <c r="M1861" s="101">
        <v>46015.627083333333</v>
      </c>
      <c r="N1861" s="101">
        <v>46018.424305555563</v>
      </c>
      <c r="O1861" s="100" t="s">
        <v>35</v>
      </c>
      <c r="P1861" s="100" t="s">
        <v>35</v>
      </c>
      <c r="Q1861" s="99" t="s">
        <v>1414</v>
      </c>
      <c r="R1861" s="99" t="s">
        <v>1415</v>
      </c>
      <c r="S1861" s="99" t="s">
        <v>10948</v>
      </c>
      <c r="T1861" s="99" t="s">
        <v>1172</v>
      </c>
      <c r="U1861" s="99">
        <v>8</v>
      </c>
      <c r="V1861" s="100" t="str">
        <f>VLOOKUP(D1861,TIPOLOGIA!A:F,5,0)</f>
        <v>PRINCIPAL</v>
      </c>
      <c r="W1861" s="100" t="str">
        <f>VLOOKUP(D1861,TIPOLOGIA!A:F,6,0)</f>
        <v>TERRESTRE</v>
      </c>
      <c r="X1861" s="99" t="s">
        <v>1855</v>
      </c>
      <c r="Y1861" s="99">
        <v>1</v>
      </c>
      <c r="Z1861" s="102">
        <f>IF(T1861="SOPORTE_TELEFÓNICO",'TARIFAS 2025'!$B$14,IF(V1861="PRINCIPAL",'TARIFAS 2025'!$B$11,IF(V1861="INTERMEDIA",'TARIFAS 2025'!$C$11,IF(V1861="LEJANA",'TARIFAS 2025'!$D$11))))</f>
        <v>31419</v>
      </c>
      <c r="AA1861" s="102">
        <f t="shared" si="30"/>
        <v>31419</v>
      </c>
    </row>
    <row r="1862" spans="1:27" x14ac:dyDescent="0.3">
      <c r="A1862" s="99" t="s">
        <v>81</v>
      </c>
      <c r="B1862" s="100" t="str">
        <f>VLOOKUP(A1862,'CENTROS DE COSTOS'!A:D,2,0)</f>
        <v>0036-0007</v>
      </c>
      <c r="C1862" s="100" t="str">
        <f>VLOOKUP(A1862,'CENTROS DE COSTOS'!A:D,3,0)</f>
        <v>Wompi Santander</v>
      </c>
      <c r="D1862" s="99">
        <v>54001</v>
      </c>
      <c r="E1862" s="99">
        <v>3165521</v>
      </c>
      <c r="F1862" s="99">
        <v>59163</v>
      </c>
      <c r="G1862" s="100" t="s">
        <v>33</v>
      </c>
      <c r="H1862" s="99" t="s">
        <v>891</v>
      </c>
      <c r="I1862" s="99" t="s">
        <v>81</v>
      </c>
      <c r="J1862" s="99" t="s">
        <v>6934</v>
      </c>
      <c r="K1862" s="100" t="s">
        <v>1170</v>
      </c>
      <c r="L1862" s="99" t="s">
        <v>8892</v>
      </c>
      <c r="M1862" s="101">
        <v>46013.481249999997</v>
      </c>
      <c r="N1862" s="101">
        <v>46018.431250000001</v>
      </c>
      <c r="O1862" s="100" t="s">
        <v>35</v>
      </c>
      <c r="P1862" s="100" t="s">
        <v>35</v>
      </c>
      <c r="Q1862" s="99" t="s">
        <v>1414</v>
      </c>
      <c r="R1862" s="99" t="s">
        <v>1415</v>
      </c>
      <c r="S1862" s="99" t="s">
        <v>10949</v>
      </c>
      <c r="T1862" s="99" t="s">
        <v>1172</v>
      </c>
      <c r="U1862" s="99">
        <v>24</v>
      </c>
      <c r="V1862" s="100" t="str">
        <f>VLOOKUP(D1862,TIPOLOGIA!A:F,5,0)</f>
        <v>PRINCIPAL</v>
      </c>
      <c r="W1862" s="100" t="str">
        <f>VLOOKUP(D1862,TIPOLOGIA!A:F,6,0)</f>
        <v>TERRESTRE</v>
      </c>
      <c r="X1862" s="99" t="s">
        <v>1199</v>
      </c>
      <c r="Y1862" s="99">
        <v>1</v>
      </c>
      <c r="Z1862" s="102">
        <f>IF(T1862="SOPORTE_TELEFÓNICO",'TARIFAS 2025'!$B$14,IF(V1862="PRINCIPAL",'TARIFAS 2025'!$B$11,IF(V1862="INTERMEDIA",'TARIFAS 2025'!$C$11,IF(V1862="LEJANA",'TARIFAS 2025'!$D$11))))</f>
        <v>31419</v>
      </c>
      <c r="AA1862" s="102">
        <f t="shared" si="30"/>
        <v>31419</v>
      </c>
    </row>
    <row r="1863" spans="1:27" x14ac:dyDescent="0.3">
      <c r="A1863" s="99" t="s">
        <v>81</v>
      </c>
      <c r="B1863" s="100" t="str">
        <f>VLOOKUP(A1863,'CENTROS DE COSTOS'!A:D,2,0)</f>
        <v>0036-0007</v>
      </c>
      <c r="C1863" s="100" t="str">
        <f>VLOOKUP(A1863,'CENTROS DE COSTOS'!A:D,3,0)</f>
        <v>Wompi Santander</v>
      </c>
      <c r="D1863" s="99">
        <v>54001</v>
      </c>
      <c r="E1863" s="99">
        <v>3178116</v>
      </c>
      <c r="F1863" s="99">
        <v>77346</v>
      </c>
      <c r="G1863" s="100" t="s">
        <v>33</v>
      </c>
      <c r="H1863" s="99" t="s">
        <v>891</v>
      </c>
      <c r="I1863" s="99" t="s">
        <v>81</v>
      </c>
      <c r="J1863" s="99" t="s">
        <v>6935</v>
      </c>
      <c r="K1863" s="100" t="s">
        <v>1170</v>
      </c>
      <c r="L1863" s="99" t="s">
        <v>8893</v>
      </c>
      <c r="M1863" s="101">
        <v>46017.429166666669</v>
      </c>
      <c r="N1863" s="101">
        <v>46018.436805555553</v>
      </c>
      <c r="O1863" s="100" t="s">
        <v>35</v>
      </c>
      <c r="P1863" s="100" t="s">
        <v>35</v>
      </c>
      <c r="Q1863" s="99" t="s">
        <v>1414</v>
      </c>
      <c r="R1863" s="99" t="s">
        <v>1415</v>
      </c>
      <c r="S1863" s="99" t="s">
        <v>10950</v>
      </c>
      <c r="T1863" s="99" t="s">
        <v>1172</v>
      </c>
      <c r="U1863" s="99">
        <v>16</v>
      </c>
      <c r="V1863" s="100" t="str">
        <f>VLOOKUP(D1863,TIPOLOGIA!A:F,5,0)</f>
        <v>PRINCIPAL</v>
      </c>
      <c r="W1863" s="100" t="str">
        <f>VLOOKUP(D1863,TIPOLOGIA!A:F,6,0)</f>
        <v>TERRESTRE</v>
      </c>
      <c r="X1863" s="99" t="s">
        <v>11194</v>
      </c>
      <c r="Y1863" s="99">
        <v>1</v>
      </c>
      <c r="Z1863" s="102">
        <f>IF(T1863="SOPORTE_TELEFÓNICO",'TARIFAS 2025'!$B$14,IF(V1863="PRINCIPAL",'TARIFAS 2025'!$B$11,IF(V1863="INTERMEDIA",'TARIFAS 2025'!$C$11,IF(V1863="LEJANA",'TARIFAS 2025'!$D$11))))</f>
        <v>31419</v>
      </c>
      <c r="AA1863" s="102">
        <f t="shared" si="30"/>
        <v>31419</v>
      </c>
    </row>
    <row r="1864" spans="1:27" x14ac:dyDescent="0.3">
      <c r="A1864" s="99" t="s">
        <v>90</v>
      </c>
      <c r="B1864" s="100" t="str">
        <f>VLOOKUP(A1864,'CENTROS DE COSTOS'!A:D,2,0)</f>
        <v>0036-0006</v>
      </c>
      <c r="C1864" s="100" t="str">
        <f>VLOOKUP(A1864,'CENTROS DE COSTOS'!A:D,3,0)</f>
        <v>Wompi Oriente</v>
      </c>
      <c r="D1864" s="99">
        <v>41001</v>
      </c>
      <c r="E1864" s="99">
        <v>3179201</v>
      </c>
      <c r="F1864" s="99">
        <v>80170</v>
      </c>
      <c r="G1864" s="100" t="s">
        <v>33</v>
      </c>
      <c r="H1864" s="99" t="s">
        <v>740</v>
      </c>
      <c r="I1864" s="99" t="s">
        <v>90</v>
      </c>
      <c r="J1864" s="99" t="s">
        <v>6936</v>
      </c>
      <c r="K1864" s="100" t="s">
        <v>1170</v>
      </c>
      <c r="L1864" s="99" t="s">
        <v>8894</v>
      </c>
      <c r="M1864" s="101">
        <v>46017.50277777778</v>
      </c>
      <c r="N1864" s="101">
        <v>46018.445138888892</v>
      </c>
      <c r="O1864" s="100" t="s">
        <v>35</v>
      </c>
      <c r="P1864" s="100" t="s">
        <v>35</v>
      </c>
      <c r="Q1864" s="99" t="s">
        <v>1414</v>
      </c>
      <c r="R1864" s="99" t="s">
        <v>1415</v>
      </c>
      <c r="S1864" s="99" t="s">
        <v>10951</v>
      </c>
      <c r="T1864" s="99" t="s">
        <v>1172</v>
      </c>
      <c r="U1864" s="99">
        <v>40</v>
      </c>
      <c r="V1864" s="100" t="str">
        <f>VLOOKUP(D1864,TIPOLOGIA!A:F,5,0)</f>
        <v>PRINCIPAL</v>
      </c>
      <c r="W1864" s="100" t="str">
        <f>VLOOKUP(D1864,TIPOLOGIA!A:F,6,0)</f>
        <v>TERRESTRE</v>
      </c>
      <c r="X1864" s="99" t="s">
        <v>1187</v>
      </c>
      <c r="Y1864" s="99">
        <v>1</v>
      </c>
      <c r="Z1864" s="102">
        <f>IF(T1864="SOPORTE_TELEFÓNICO",'TARIFAS 2025'!$B$14,IF(V1864="PRINCIPAL",'TARIFAS 2025'!$B$11,IF(V1864="INTERMEDIA",'TARIFAS 2025'!$C$11,IF(V1864="LEJANA",'TARIFAS 2025'!$D$11))))</f>
        <v>31419</v>
      </c>
      <c r="AA1864" s="102">
        <f t="shared" si="30"/>
        <v>31419</v>
      </c>
    </row>
    <row r="1865" spans="1:27" x14ac:dyDescent="0.3">
      <c r="A1865" s="99" t="s">
        <v>88</v>
      </c>
      <c r="B1865" s="100" t="str">
        <f>VLOOKUP(A1865,'CENTROS DE COSTOS'!A:D,2,0)</f>
        <v>0036-0005</v>
      </c>
      <c r="C1865" s="100" t="str">
        <f>VLOOKUP(A1865,'CENTROS DE COSTOS'!A:D,3,0)</f>
        <v>Wompi Noroccidente</v>
      </c>
      <c r="D1865" s="99">
        <v>5353</v>
      </c>
      <c r="E1865" s="99">
        <v>3161567</v>
      </c>
      <c r="F1865" s="99">
        <v>10254</v>
      </c>
      <c r="G1865" s="100" t="s">
        <v>33</v>
      </c>
      <c r="H1865" s="99" t="s">
        <v>120</v>
      </c>
      <c r="I1865" s="99" t="s">
        <v>189</v>
      </c>
      <c r="J1865" s="99" t="s">
        <v>5816</v>
      </c>
      <c r="K1865" s="100" t="s">
        <v>1170</v>
      </c>
      <c r="L1865" s="99" t="s">
        <v>8895</v>
      </c>
      <c r="M1865" s="101">
        <v>46013.333333333343</v>
      </c>
      <c r="N1865" s="101">
        <v>46018.445833333331</v>
      </c>
      <c r="O1865" s="100" t="s">
        <v>35</v>
      </c>
      <c r="P1865" s="100" t="s">
        <v>35</v>
      </c>
      <c r="Q1865" s="99" t="s">
        <v>1414</v>
      </c>
      <c r="R1865" s="99" t="s">
        <v>1415</v>
      </c>
      <c r="S1865" s="99" t="s">
        <v>10952</v>
      </c>
      <c r="T1865" s="99" t="s">
        <v>1416</v>
      </c>
      <c r="U1865" s="99">
        <v>48</v>
      </c>
      <c r="V1865" s="100" t="str">
        <f>VLOOKUP(D1865,TIPOLOGIA!A:F,5,0)</f>
        <v>LEJANA</v>
      </c>
      <c r="W1865" s="100" t="str">
        <f>VLOOKUP(D1865,TIPOLOGIA!A:F,6,0)</f>
        <v>TERRESTRE</v>
      </c>
      <c r="X1865" s="99" t="s">
        <v>2254</v>
      </c>
      <c r="Y1865" s="99">
        <v>1</v>
      </c>
      <c r="Z1865" s="102">
        <f>IF(T1865="SOPORTE_TELEFÓNICO",'TARIFAS 2025'!$B$14,IF(V1865="PRINCIPAL",'TARIFAS 2025'!$B$11,IF(V1865="INTERMEDIA",'TARIFAS 2025'!$C$11,IF(V1865="LEJANA",'TARIFAS 2025'!$D$11))))</f>
        <v>40250</v>
      </c>
      <c r="AA1865" s="102">
        <f t="shared" si="30"/>
        <v>40250</v>
      </c>
    </row>
    <row r="1866" spans="1:27" x14ac:dyDescent="0.3">
      <c r="A1866" s="99" t="s">
        <v>74</v>
      </c>
      <c r="B1866" s="100" t="str">
        <f>VLOOKUP(A1866,'CENTROS DE COSTOS'!A:D,2,0)</f>
        <v>0036-0007</v>
      </c>
      <c r="C1866" s="100" t="str">
        <f>VLOOKUP(A1866,'CENTROS DE COSTOS'!A:D,3,0)</f>
        <v>Wompi Santander</v>
      </c>
      <c r="D1866" s="99">
        <v>68276</v>
      </c>
      <c r="E1866" s="99">
        <v>3180023</v>
      </c>
      <c r="F1866" s="99">
        <v>38880</v>
      </c>
      <c r="G1866" s="100" t="s">
        <v>33</v>
      </c>
      <c r="H1866" s="99" t="s">
        <v>963</v>
      </c>
      <c r="I1866" s="99" t="s">
        <v>987</v>
      </c>
      <c r="J1866" s="99" t="s">
        <v>6937</v>
      </c>
      <c r="K1866" s="100" t="s">
        <v>1170</v>
      </c>
      <c r="L1866" s="99" t="s">
        <v>8896</v>
      </c>
      <c r="M1866" s="101">
        <v>46017.636805555558</v>
      </c>
      <c r="N1866" s="101">
        <v>46018.454861111109</v>
      </c>
      <c r="O1866" s="100" t="s">
        <v>35</v>
      </c>
      <c r="P1866" s="100" t="s">
        <v>35</v>
      </c>
      <c r="Q1866" s="99" t="s">
        <v>1414</v>
      </c>
      <c r="R1866" s="99" t="s">
        <v>1415</v>
      </c>
      <c r="S1866" s="99" t="s">
        <v>10953</v>
      </c>
      <c r="T1866" s="99" t="s">
        <v>1172</v>
      </c>
      <c r="U1866" s="99">
        <v>16</v>
      </c>
      <c r="V1866" s="100" t="str">
        <f>VLOOKUP(D1866,TIPOLOGIA!A:F,5,0)</f>
        <v>PRINCIPAL</v>
      </c>
      <c r="W1866" s="100" t="str">
        <f>VLOOKUP(D1866,TIPOLOGIA!A:F,6,0)</f>
        <v>TERRESTRE</v>
      </c>
      <c r="X1866" s="99" t="s">
        <v>1182</v>
      </c>
      <c r="Y1866" s="99">
        <v>1</v>
      </c>
      <c r="Z1866" s="102">
        <f>IF(T1866="SOPORTE_TELEFÓNICO",'TARIFAS 2025'!$B$14,IF(V1866="PRINCIPAL",'TARIFAS 2025'!$B$11,IF(V1866="INTERMEDIA",'TARIFAS 2025'!$C$11,IF(V1866="LEJANA",'TARIFAS 2025'!$D$11))))</f>
        <v>31419</v>
      </c>
      <c r="AA1866" s="102">
        <f t="shared" si="30"/>
        <v>31419</v>
      </c>
    </row>
    <row r="1867" spans="1:27" x14ac:dyDescent="0.3">
      <c r="A1867" s="99" t="s">
        <v>99</v>
      </c>
      <c r="B1867" s="100" t="str">
        <f>VLOOKUP(A1867,'CENTROS DE COSTOS'!A:D,2,0)</f>
        <v>0036-0006</v>
      </c>
      <c r="C1867" s="100" t="str">
        <f>VLOOKUP(A1867,'CENTROS DE COSTOS'!A:D,3,0)</f>
        <v>Wompi Oriente</v>
      </c>
      <c r="D1867" s="99">
        <v>85001</v>
      </c>
      <c r="E1867" s="99">
        <v>3172634</v>
      </c>
      <c r="F1867" s="99">
        <v>70098</v>
      </c>
      <c r="G1867" s="100" t="s">
        <v>33</v>
      </c>
      <c r="H1867" s="99" t="s">
        <v>481</v>
      </c>
      <c r="I1867" s="99" t="s">
        <v>99</v>
      </c>
      <c r="J1867" s="99" t="s">
        <v>6938</v>
      </c>
      <c r="K1867" s="100" t="s">
        <v>1170</v>
      </c>
      <c r="L1867" s="99" t="s">
        <v>8897</v>
      </c>
      <c r="M1867" s="101">
        <v>46014.658333333333</v>
      </c>
      <c r="N1867" s="101">
        <v>46018.460416666669</v>
      </c>
      <c r="O1867" s="100" t="s">
        <v>35</v>
      </c>
      <c r="P1867" s="100" t="s">
        <v>35</v>
      </c>
      <c r="Q1867" s="99" t="s">
        <v>1414</v>
      </c>
      <c r="R1867" s="99" t="s">
        <v>1415</v>
      </c>
      <c r="S1867" s="99" t="s">
        <v>10954</v>
      </c>
      <c r="T1867" s="99" t="s">
        <v>1172</v>
      </c>
      <c r="U1867" s="99">
        <v>48</v>
      </c>
      <c r="V1867" s="100" t="str">
        <f>VLOOKUP(D1867,TIPOLOGIA!A:F,5,0)</f>
        <v>PRINCIPAL</v>
      </c>
      <c r="W1867" s="100" t="str">
        <f>VLOOKUP(D1867,TIPOLOGIA!A:F,6,0)</f>
        <v>TERRESTRE</v>
      </c>
      <c r="X1867" s="99" t="s">
        <v>1219</v>
      </c>
      <c r="Y1867" s="99">
        <v>1</v>
      </c>
      <c r="Z1867" s="102">
        <f>IF(T1867="SOPORTE_TELEFÓNICO",'TARIFAS 2025'!$B$14,IF(V1867="PRINCIPAL",'TARIFAS 2025'!$B$11,IF(V1867="INTERMEDIA",'TARIFAS 2025'!$C$11,IF(V1867="LEJANA",'TARIFAS 2025'!$D$11))))</f>
        <v>31419</v>
      </c>
      <c r="AA1867" s="102">
        <f t="shared" si="30"/>
        <v>31419</v>
      </c>
    </row>
    <row r="1868" spans="1:27" x14ac:dyDescent="0.3">
      <c r="A1868" s="99" t="s">
        <v>97</v>
      </c>
      <c r="B1868" s="100" t="str">
        <f>VLOOKUP(A1868,'CENTROS DE COSTOS'!A:D,2,0)</f>
        <v>0036-0001</v>
      </c>
      <c r="C1868" s="100" t="str">
        <f>VLOOKUP(A1868,'CENTROS DE COSTOS'!A:D,3,0)</f>
        <v>Wompi Costa</v>
      </c>
      <c r="D1868" s="99">
        <v>20001</v>
      </c>
      <c r="E1868" s="99">
        <v>3176093</v>
      </c>
      <c r="F1868" s="99">
        <v>15428</v>
      </c>
      <c r="G1868" s="100" t="s">
        <v>33</v>
      </c>
      <c r="H1868" s="99" t="s">
        <v>536</v>
      </c>
      <c r="I1868" s="99" t="s">
        <v>97</v>
      </c>
      <c r="J1868" s="99" t="s">
        <v>1867</v>
      </c>
      <c r="K1868" s="100" t="s">
        <v>1170</v>
      </c>
      <c r="L1868" s="99" t="s">
        <v>8898</v>
      </c>
      <c r="M1868" s="101">
        <v>46017.333333333343</v>
      </c>
      <c r="N1868" s="101">
        <v>46018.477083333331</v>
      </c>
      <c r="O1868" s="100" t="s">
        <v>35</v>
      </c>
      <c r="P1868" s="100" t="s">
        <v>35</v>
      </c>
      <c r="Q1868" s="99" t="s">
        <v>1414</v>
      </c>
      <c r="R1868" s="99" t="s">
        <v>1415</v>
      </c>
      <c r="S1868" s="99" t="s">
        <v>10955</v>
      </c>
      <c r="T1868" s="99" t="s">
        <v>1172</v>
      </c>
      <c r="U1868" s="99">
        <v>32</v>
      </c>
      <c r="V1868" s="100" t="str">
        <f>VLOOKUP(D1868,TIPOLOGIA!A:F,5,0)</f>
        <v>PRINCIPAL</v>
      </c>
      <c r="W1868" s="100" t="str">
        <f>VLOOKUP(D1868,TIPOLOGIA!A:F,6,0)</f>
        <v>TERRESTRE</v>
      </c>
      <c r="X1868" s="99" t="s">
        <v>1185</v>
      </c>
      <c r="Y1868" s="99">
        <v>1</v>
      </c>
      <c r="Z1868" s="102">
        <f>IF(T1868="SOPORTE_TELEFÓNICO",'TARIFAS 2025'!$B$14,IF(V1868="PRINCIPAL",'TARIFAS 2025'!$B$11,IF(V1868="INTERMEDIA",'TARIFAS 2025'!$C$11,IF(V1868="LEJANA",'TARIFAS 2025'!$D$11))))</f>
        <v>31419</v>
      </c>
      <c r="AA1868" s="102">
        <f t="shared" si="30"/>
        <v>31419</v>
      </c>
    </row>
    <row r="1869" spans="1:27" x14ac:dyDescent="0.3">
      <c r="A1869" s="99" t="s">
        <v>90</v>
      </c>
      <c r="B1869" s="100" t="str">
        <f>VLOOKUP(A1869,'CENTROS DE COSTOS'!A:D,2,0)</f>
        <v>0036-0006</v>
      </c>
      <c r="C1869" s="100" t="str">
        <f>VLOOKUP(A1869,'CENTROS DE COSTOS'!A:D,3,0)</f>
        <v>Wompi Oriente</v>
      </c>
      <c r="D1869" s="99">
        <v>41001</v>
      </c>
      <c r="E1869" s="99">
        <v>3178400</v>
      </c>
      <c r="F1869" s="99">
        <v>28898</v>
      </c>
      <c r="G1869" s="100" t="s">
        <v>33</v>
      </c>
      <c r="H1869" s="99" t="s">
        <v>740</v>
      </c>
      <c r="I1869" s="99" t="s">
        <v>90</v>
      </c>
      <c r="J1869" s="99" t="s">
        <v>6939</v>
      </c>
      <c r="K1869" s="100" t="s">
        <v>1170</v>
      </c>
      <c r="L1869" s="99" t="s">
        <v>8899</v>
      </c>
      <c r="M1869" s="101">
        <v>46017.452777777777</v>
      </c>
      <c r="N1869" s="101">
        <v>46018.478472222218</v>
      </c>
      <c r="O1869" s="100" t="s">
        <v>35</v>
      </c>
      <c r="P1869" s="100" t="s">
        <v>35</v>
      </c>
      <c r="Q1869" s="99" t="s">
        <v>1414</v>
      </c>
      <c r="R1869" s="99" t="s">
        <v>1415</v>
      </c>
      <c r="S1869" s="99" t="s">
        <v>10956</v>
      </c>
      <c r="T1869" s="99" t="s">
        <v>1172</v>
      </c>
      <c r="U1869" s="99">
        <v>16</v>
      </c>
      <c r="V1869" s="100" t="str">
        <f>VLOOKUP(D1869,TIPOLOGIA!A:F,5,0)</f>
        <v>PRINCIPAL</v>
      </c>
      <c r="W1869" s="100" t="str">
        <f>VLOOKUP(D1869,TIPOLOGIA!A:F,6,0)</f>
        <v>TERRESTRE</v>
      </c>
      <c r="X1869" s="99" t="s">
        <v>1187</v>
      </c>
      <c r="Y1869" s="99">
        <v>1</v>
      </c>
      <c r="Z1869" s="102">
        <f>IF(T1869="SOPORTE_TELEFÓNICO",'TARIFAS 2025'!$B$14,IF(V1869="PRINCIPAL",'TARIFAS 2025'!$B$11,IF(V1869="INTERMEDIA",'TARIFAS 2025'!$C$11,IF(V1869="LEJANA",'TARIFAS 2025'!$D$11))))</f>
        <v>31419</v>
      </c>
      <c r="AA1869" s="102">
        <f t="shared" si="30"/>
        <v>31419</v>
      </c>
    </row>
    <row r="1870" spans="1:27" x14ac:dyDescent="0.3">
      <c r="A1870" s="99" t="s">
        <v>89</v>
      </c>
      <c r="B1870" s="100" t="str">
        <f>VLOOKUP(A1870,'CENTROS DE COSTOS'!A:D,2,0)</f>
        <v>0036-0001</v>
      </c>
      <c r="C1870" s="100" t="str">
        <f>VLOOKUP(A1870,'CENTROS DE COSTOS'!A:D,3,0)</f>
        <v>Wompi Costa</v>
      </c>
      <c r="D1870" s="99">
        <v>23162</v>
      </c>
      <c r="E1870" s="99">
        <v>3178989</v>
      </c>
      <c r="F1870" s="99">
        <v>80253</v>
      </c>
      <c r="G1870" s="100" t="s">
        <v>33</v>
      </c>
      <c r="H1870" s="99" t="s">
        <v>276</v>
      </c>
      <c r="I1870" s="99" t="s">
        <v>595</v>
      </c>
      <c r="J1870" s="99" t="s">
        <v>6940</v>
      </c>
      <c r="K1870" s="100" t="s">
        <v>1170</v>
      </c>
      <c r="L1870" s="99" t="s">
        <v>8900</v>
      </c>
      <c r="M1870" s="101">
        <v>46017.509722222218</v>
      </c>
      <c r="N1870" s="101">
        <v>46018.480555555558</v>
      </c>
      <c r="O1870" s="100" t="s">
        <v>35</v>
      </c>
      <c r="P1870" s="100" t="s">
        <v>35</v>
      </c>
      <c r="Q1870" s="99" t="s">
        <v>1414</v>
      </c>
      <c r="R1870" s="99" t="s">
        <v>1415</v>
      </c>
      <c r="S1870" s="99" t="s">
        <v>10957</v>
      </c>
      <c r="T1870" s="99" t="s">
        <v>1172</v>
      </c>
      <c r="U1870" s="99">
        <v>16</v>
      </c>
      <c r="V1870" s="100" t="str">
        <f>VLOOKUP(D1870,TIPOLOGIA!A:F,5,0)</f>
        <v>PRINCIPAL</v>
      </c>
      <c r="W1870" s="100" t="str">
        <f>VLOOKUP(D1870,TIPOLOGIA!A:F,6,0)</f>
        <v>TERRESTRE</v>
      </c>
      <c r="X1870" s="99" t="s">
        <v>1320</v>
      </c>
      <c r="Y1870" s="99">
        <v>1</v>
      </c>
      <c r="Z1870" s="102">
        <f>IF(T1870="SOPORTE_TELEFÓNICO",'TARIFAS 2025'!$B$14,IF(V1870="PRINCIPAL",'TARIFAS 2025'!$B$11,IF(V1870="INTERMEDIA",'TARIFAS 2025'!$C$11,IF(V1870="LEJANA",'TARIFAS 2025'!$D$11))))</f>
        <v>31419</v>
      </c>
      <c r="AA1870" s="102">
        <f t="shared" si="30"/>
        <v>31419</v>
      </c>
    </row>
    <row r="1871" spans="1:27" x14ac:dyDescent="0.3">
      <c r="A1871" s="99" t="s">
        <v>71</v>
      </c>
      <c r="B1871" s="100" t="str">
        <f>VLOOKUP(A1871,'CENTROS DE COSTOS'!A:D,2,0)</f>
        <v>0036-0004</v>
      </c>
      <c r="C1871" s="100" t="str">
        <f>VLOOKUP(A1871,'CENTROS DE COSTOS'!A:D,3,0)</f>
        <v>Wompi Centro</v>
      </c>
      <c r="D1871" s="99">
        <v>11001</v>
      </c>
      <c r="E1871" s="99">
        <v>3179360</v>
      </c>
      <c r="F1871" s="99">
        <v>79526</v>
      </c>
      <c r="G1871" s="100" t="s">
        <v>33</v>
      </c>
      <c r="H1871" s="99" t="s">
        <v>618</v>
      </c>
      <c r="I1871" s="99" t="s">
        <v>71</v>
      </c>
      <c r="J1871" s="99" t="s">
        <v>2243</v>
      </c>
      <c r="K1871" s="100" t="s">
        <v>1170</v>
      </c>
      <c r="L1871" s="99" t="s">
        <v>8901</v>
      </c>
      <c r="M1871" s="101">
        <v>46017.563888888893</v>
      </c>
      <c r="N1871" s="101">
        <v>46018.481944444437</v>
      </c>
      <c r="O1871" s="100" t="s">
        <v>35</v>
      </c>
      <c r="P1871" s="100" t="s">
        <v>35</v>
      </c>
      <c r="Q1871" s="99" t="s">
        <v>1414</v>
      </c>
      <c r="R1871" s="99" t="s">
        <v>1415</v>
      </c>
      <c r="S1871" s="99" t="s">
        <v>10958</v>
      </c>
      <c r="T1871" s="99" t="s">
        <v>1172</v>
      </c>
      <c r="U1871" s="99">
        <v>24</v>
      </c>
      <c r="V1871" s="100" t="str">
        <f>VLOOKUP(D1871,TIPOLOGIA!A:F,5,0)</f>
        <v>PRINCIPAL</v>
      </c>
      <c r="W1871" s="100" t="str">
        <f>VLOOKUP(D1871,TIPOLOGIA!A:F,6,0)</f>
        <v>TERRESTRE</v>
      </c>
      <c r="X1871" s="99" t="s">
        <v>1202</v>
      </c>
      <c r="Y1871" s="99">
        <v>1</v>
      </c>
      <c r="Z1871" s="102">
        <f>IF(T1871="SOPORTE_TELEFÓNICO",'TARIFAS 2025'!$B$14,IF(V1871="PRINCIPAL",'TARIFAS 2025'!$B$11,IF(V1871="INTERMEDIA",'TARIFAS 2025'!$C$11,IF(V1871="LEJANA",'TARIFAS 2025'!$D$11))))</f>
        <v>31419</v>
      </c>
      <c r="AA1871" s="102">
        <f t="shared" si="30"/>
        <v>31419</v>
      </c>
    </row>
    <row r="1872" spans="1:27" x14ac:dyDescent="0.3">
      <c r="A1872" s="99" t="s">
        <v>88</v>
      </c>
      <c r="B1872" s="100" t="str">
        <f>VLOOKUP(A1872,'CENTROS DE COSTOS'!A:D,2,0)</f>
        <v>0036-0005</v>
      </c>
      <c r="C1872" s="100" t="str">
        <f>VLOOKUP(A1872,'CENTROS DE COSTOS'!A:D,3,0)</f>
        <v>Wompi Noroccidente</v>
      </c>
      <c r="D1872" s="99">
        <v>5129</v>
      </c>
      <c r="E1872" s="99">
        <v>3179897</v>
      </c>
      <c r="F1872" s="99">
        <v>64253</v>
      </c>
      <c r="G1872" s="100" t="s">
        <v>33</v>
      </c>
      <c r="H1872" s="99" t="s">
        <v>120</v>
      </c>
      <c r="I1872" s="99" t="s">
        <v>126</v>
      </c>
      <c r="J1872" s="99" t="s">
        <v>6941</v>
      </c>
      <c r="K1872" s="100" t="s">
        <v>1170</v>
      </c>
      <c r="L1872" s="99" t="s">
        <v>8902</v>
      </c>
      <c r="M1872" s="101">
        <v>46017.632638888892</v>
      </c>
      <c r="N1872" s="101">
        <v>46018.489583333343</v>
      </c>
      <c r="O1872" s="100" t="s">
        <v>35</v>
      </c>
      <c r="P1872" s="100" t="s">
        <v>35</v>
      </c>
      <c r="Q1872" s="99" t="s">
        <v>1414</v>
      </c>
      <c r="R1872" s="99" t="s">
        <v>1415</v>
      </c>
      <c r="S1872" s="99" t="s">
        <v>10959</v>
      </c>
      <c r="T1872" s="99" t="s">
        <v>1172</v>
      </c>
      <c r="U1872" s="99">
        <v>16</v>
      </c>
      <c r="V1872" s="100" t="str">
        <f>VLOOKUP(D1872,TIPOLOGIA!A:F,5,0)</f>
        <v>PRINCIPAL</v>
      </c>
      <c r="W1872" s="100" t="str">
        <f>VLOOKUP(D1872,TIPOLOGIA!A:F,6,0)</f>
        <v>TERRESTRE</v>
      </c>
      <c r="X1872" s="99" t="s">
        <v>1313</v>
      </c>
      <c r="Y1872" s="99">
        <v>1</v>
      </c>
      <c r="Z1872" s="102">
        <f>IF(T1872="SOPORTE_TELEFÓNICO",'TARIFAS 2025'!$B$14,IF(V1872="PRINCIPAL",'TARIFAS 2025'!$B$11,IF(V1872="INTERMEDIA",'TARIFAS 2025'!$C$11,IF(V1872="LEJANA",'TARIFAS 2025'!$D$11))))</f>
        <v>31419</v>
      </c>
      <c r="AA1872" s="102">
        <f t="shared" si="30"/>
        <v>31419</v>
      </c>
    </row>
    <row r="1873" spans="1:27" x14ac:dyDescent="0.3">
      <c r="A1873" s="99" t="s">
        <v>81</v>
      </c>
      <c r="B1873" s="100" t="str">
        <f>VLOOKUP(A1873,'CENTROS DE COSTOS'!A:D,2,0)</f>
        <v>0036-0007</v>
      </c>
      <c r="C1873" s="100" t="str">
        <f>VLOOKUP(A1873,'CENTROS DE COSTOS'!A:D,3,0)</f>
        <v>Wompi Santander</v>
      </c>
      <c r="D1873" s="99">
        <v>54405</v>
      </c>
      <c r="E1873" s="99">
        <v>3174271</v>
      </c>
      <c r="F1873" s="99">
        <v>40085</v>
      </c>
      <c r="G1873" s="100" t="s">
        <v>33</v>
      </c>
      <c r="H1873" s="99" t="s">
        <v>891</v>
      </c>
      <c r="I1873" s="99" t="s">
        <v>913</v>
      </c>
      <c r="J1873" s="99" t="s">
        <v>6942</v>
      </c>
      <c r="K1873" s="100" t="s">
        <v>1170</v>
      </c>
      <c r="L1873" s="99" t="s">
        <v>8903</v>
      </c>
      <c r="M1873" s="101">
        <v>46015.381249999999</v>
      </c>
      <c r="N1873" s="101">
        <v>46018.493750000001</v>
      </c>
      <c r="O1873" s="100" t="s">
        <v>35</v>
      </c>
      <c r="P1873" s="100" t="s">
        <v>35</v>
      </c>
      <c r="Q1873" s="99" t="s">
        <v>1414</v>
      </c>
      <c r="R1873" s="99" t="s">
        <v>1415</v>
      </c>
      <c r="S1873" s="99" t="s">
        <v>10960</v>
      </c>
      <c r="T1873" s="99" t="s">
        <v>1172</v>
      </c>
      <c r="U1873" s="99">
        <v>56</v>
      </c>
      <c r="V1873" s="100" t="str">
        <f>VLOOKUP(D1873,TIPOLOGIA!A:F,5,0)</f>
        <v>PRINCIPAL</v>
      </c>
      <c r="W1873" s="100" t="str">
        <f>VLOOKUP(D1873,TIPOLOGIA!A:F,6,0)</f>
        <v>TERRESTRE</v>
      </c>
      <c r="X1873" s="99" t="s">
        <v>1302</v>
      </c>
      <c r="Y1873" s="99">
        <v>1</v>
      </c>
      <c r="Z1873" s="102">
        <f>IF(T1873="SOPORTE_TELEFÓNICO",'TARIFAS 2025'!$B$14,IF(V1873="PRINCIPAL",'TARIFAS 2025'!$B$11,IF(V1873="INTERMEDIA",'TARIFAS 2025'!$C$11,IF(V1873="LEJANA",'TARIFAS 2025'!$D$11))))</f>
        <v>31419</v>
      </c>
      <c r="AA1873" s="102">
        <f t="shared" si="30"/>
        <v>31419</v>
      </c>
    </row>
    <row r="1874" spans="1:27" x14ac:dyDescent="0.3">
      <c r="A1874" s="99" t="s">
        <v>94</v>
      </c>
      <c r="B1874" s="100" t="str">
        <f>VLOOKUP(A1874,'CENTROS DE COSTOS'!A:D,2,0)</f>
        <v>0036-0001</v>
      </c>
      <c r="C1874" s="100" t="str">
        <f>VLOOKUP(A1874,'CENTROS DE COSTOS'!A:D,3,0)</f>
        <v>Wompi Costa</v>
      </c>
      <c r="D1874" s="99">
        <v>47001</v>
      </c>
      <c r="E1874" s="99">
        <v>3178185</v>
      </c>
      <c r="F1874" s="99">
        <v>76165</v>
      </c>
      <c r="G1874" s="100" t="s">
        <v>33</v>
      </c>
      <c r="H1874" s="99" t="s">
        <v>787</v>
      </c>
      <c r="I1874" s="99" t="s">
        <v>94</v>
      </c>
      <c r="J1874" s="99" t="s">
        <v>6943</v>
      </c>
      <c r="K1874" s="100" t="s">
        <v>1170</v>
      </c>
      <c r="L1874" s="99" t="s">
        <v>8904</v>
      </c>
      <c r="M1874" s="101">
        <v>46017.448611111111</v>
      </c>
      <c r="N1874" s="101">
        <v>46018.49722222222</v>
      </c>
      <c r="O1874" s="100" t="s">
        <v>35</v>
      </c>
      <c r="P1874" s="100" t="s">
        <v>35</v>
      </c>
      <c r="Q1874" s="99" t="s">
        <v>1414</v>
      </c>
      <c r="R1874" s="99" t="s">
        <v>1415</v>
      </c>
      <c r="S1874" s="99" t="s">
        <v>10961</v>
      </c>
      <c r="T1874" s="99" t="s">
        <v>1172</v>
      </c>
      <c r="U1874" s="99">
        <v>16</v>
      </c>
      <c r="V1874" s="100" t="str">
        <f>VLOOKUP(D1874,TIPOLOGIA!A:F,5,0)</f>
        <v>PRINCIPAL</v>
      </c>
      <c r="W1874" s="100" t="str">
        <f>VLOOKUP(D1874,TIPOLOGIA!A:F,6,0)</f>
        <v>TERRESTRE</v>
      </c>
      <c r="X1874" s="99" t="s">
        <v>1284</v>
      </c>
      <c r="Y1874" s="99">
        <v>1</v>
      </c>
      <c r="Z1874" s="102">
        <f>IF(T1874="SOPORTE_TELEFÓNICO",'TARIFAS 2025'!$B$14,IF(V1874="PRINCIPAL",'TARIFAS 2025'!$B$11,IF(V1874="INTERMEDIA",'TARIFAS 2025'!$C$11,IF(V1874="LEJANA",'TARIFAS 2025'!$D$11))))</f>
        <v>31419</v>
      </c>
      <c r="AA1874" s="102">
        <f t="shared" si="30"/>
        <v>31419</v>
      </c>
    </row>
    <row r="1875" spans="1:27" x14ac:dyDescent="0.3">
      <c r="A1875" s="99" t="s">
        <v>86</v>
      </c>
      <c r="B1875" s="100" t="str">
        <f>VLOOKUP(A1875,'CENTROS DE COSTOS'!A:D,2,0)</f>
        <v>0036-0002</v>
      </c>
      <c r="C1875" s="100" t="str">
        <f>VLOOKUP(A1875,'CENTROS DE COSTOS'!A:D,3,0)</f>
        <v>Wompi Eje Cafetero</v>
      </c>
      <c r="D1875" s="99">
        <v>17616</v>
      </c>
      <c r="E1875" s="99">
        <v>3133670</v>
      </c>
      <c r="F1875" s="99">
        <v>63758</v>
      </c>
      <c r="G1875" s="100" t="s">
        <v>33</v>
      </c>
      <c r="H1875" s="99" t="s">
        <v>126</v>
      </c>
      <c r="I1875" s="99" t="s">
        <v>458</v>
      </c>
      <c r="J1875" s="99" t="s">
        <v>2126</v>
      </c>
      <c r="K1875" s="100" t="s">
        <v>1170</v>
      </c>
      <c r="L1875" s="99" t="s">
        <v>8905</v>
      </c>
      <c r="M1875" s="101">
        <v>46003.697916666657</v>
      </c>
      <c r="N1875" s="101">
        <v>46018.498611111107</v>
      </c>
      <c r="O1875" s="100" t="s">
        <v>35</v>
      </c>
      <c r="P1875" s="100" t="s">
        <v>35</v>
      </c>
      <c r="Q1875" s="99" t="s">
        <v>1424</v>
      </c>
      <c r="R1875" s="99" t="s">
        <v>2251</v>
      </c>
      <c r="S1875" s="99" t="s">
        <v>10962</v>
      </c>
      <c r="T1875" s="99" t="s">
        <v>1416</v>
      </c>
      <c r="U1875" s="99">
        <v>24</v>
      </c>
      <c r="V1875" s="100" t="str">
        <f>VLOOKUP(D1875,TIPOLOGIA!A:F,5,0)</f>
        <v>INTERMEDIA</v>
      </c>
      <c r="W1875" s="100" t="str">
        <f>VLOOKUP(D1875,TIPOLOGIA!A:F,6,0)</f>
        <v>TERRESTRE</v>
      </c>
      <c r="X1875" s="99" t="s">
        <v>2257</v>
      </c>
      <c r="Y1875" s="99">
        <v>1</v>
      </c>
      <c r="Z1875" s="102">
        <f>IF(T1875="SOPORTE_TELEFÓNICO",'TARIFAS 2025'!$B$14,IF(V1875="PRINCIPAL",'TARIFAS 2025'!$B$11,IF(V1875="INTERMEDIA",'TARIFAS 2025'!$C$11,IF(V1875="LEJANA",'TARIFAS 2025'!$D$11))))</f>
        <v>36351</v>
      </c>
      <c r="AA1875" s="102">
        <f t="shared" si="30"/>
        <v>36351</v>
      </c>
    </row>
    <row r="1876" spans="1:27" x14ac:dyDescent="0.3">
      <c r="A1876" s="99" t="s">
        <v>68</v>
      </c>
      <c r="B1876" s="100" t="str">
        <f>VLOOKUP(A1876,'CENTROS DE COSTOS'!A:D,2,0)</f>
        <v>0036-0001</v>
      </c>
      <c r="C1876" s="100" t="str">
        <f>VLOOKUP(A1876,'CENTROS DE COSTOS'!A:D,3,0)</f>
        <v>Wompi Costa</v>
      </c>
      <c r="D1876" s="99">
        <v>8638</v>
      </c>
      <c r="E1876" s="99">
        <v>3093374</v>
      </c>
      <c r="F1876" s="99">
        <v>61179</v>
      </c>
      <c r="G1876" s="100" t="s">
        <v>33</v>
      </c>
      <c r="H1876" s="99" t="s">
        <v>253</v>
      </c>
      <c r="I1876" s="99" t="s">
        <v>135</v>
      </c>
      <c r="J1876" s="99" t="s">
        <v>6944</v>
      </c>
      <c r="K1876" s="100" t="s">
        <v>1170</v>
      </c>
      <c r="L1876" s="99" t="s">
        <v>8906</v>
      </c>
      <c r="M1876" s="101">
        <v>45993.699305555558</v>
      </c>
      <c r="N1876" s="101">
        <v>46018.502083333333</v>
      </c>
      <c r="O1876" s="100" t="s">
        <v>35</v>
      </c>
      <c r="P1876" s="100" t="s">
        <v>35</v>
      </c>
      <c r="Q1876" s="99" t="s">
        <v>1424</v>
      </c>
      <c r="R1876" s="99" t="s">
        <v>2251</v>
      </c>
      <c r="S1876" s="99" t="s">
        <v>10963</v>
      </c>
      <c r="T1876" s="99" t="s">
        <v>1416</v>
      </c>
      <c r="U1876" s="99">
        <v>24</v>
      </c>
      <c r="V1876" s="100" t="str">
        <f>VLOOKUP(D1876,TIPOLOGIA!A:F,5,0)</f>
        <v>INTERMEDIA</v>
      </c>
      <c r="W1876" s="100" t="str">
        <f>VLOOKUP(D1876,TIPOLOGIA!A:F,6,0)</f>
        <v>TERRESTRE</v>
      </c>
      <c r="X1876" s="99" t="s">
        <v>1464</v>
      </c>
      <c r="Y1876" s="99">
        <v>1</v>
      </c>
      <c r="Z1876" s="102">
        <f>IF(T1876="SOPORTE_TELEFÓNICO",'TARIFAS 2025'!$B$14,IF(V1876="PRINCIPAL",'TARIFAS 2025'!$B$11,IF(V1876="INTERMEDIA",'TARIFAS 2025'!$C$11,IF(V1876="LEJANA",'TARIFAS 2025'!$D$11))))</f>
        <v>36351</v>
      </c>
      <c r="AA1876" s="102">
        <f t="shared" si="30"/>
        <v>36351</v>
      </c>
    </row>
    <row r="1877" spans="1:27" x14ac:dyDescent="0.3">
      <c r="A1877" s="99" t="s">
        <v>71</v>
      </c>
      <c r="B1877" s="100" t="str">
        <f>VLOOKUP(A1877,'CENTROS DE COSTOS'!A:D,2,0)</f>
        <v>0036-0004</v>
      </c>
      <c r="C1877" s="100" t="str">
        <f>VLOOKUP(A1877,'CENTROS DE COSTOS'!A:D,3,0)</f>
        <v>Wompi Centro</v>
      </c>
      <c r="D1877" s="99">
        <v>11001</v>
      </c>
      <c r="E1877" s="99">
        <v>3177970</v>
      </c>
      <c r="F1877" s="99">
        <v>28218</v>
      </c>
      <c r="G1877" s="100" t="s">
        <v>33</v>
      </c>
      <c r="H1877" s="99" t="s">
        <v>618</v>
      </c>
      <c r="I1877" s="99" t="s">
        <v>71</v>
      </c>
      <c r="J1877" s="99" t="s">
        <v>2238</v>
      </c>
      <c r="K1877" s="100" t="s">
        <v>1170</v>
      </c>
      <c r="L1877" s="99" t="s">
        <v>8907</v>
      </c>
      <c r="M1877" s="101">
        <v>46017.415277777778</v>
      </c>
      <c r="N1877" s="101">
        <v>46018.508333333331</v>
      </c>
      <c r="O1877" s="100" t="s">
        <v>35</v>
      </c>
      <c r="P1877" s="100" t="s">
        <v>35</v>
      </c>
      <c r="Q1877" s="99" t="s">
        <v>1414</v>
      </c>
      <c r="R1877" s="99" t="s">
        <v>1415</v>
      </c>
      <c r="S1877" s="99" t="s">
        <v>10964</v>
      </c>
      <c r="T1877" s="99" t="s">
        <v>1172</v>
      </c>
      <c r="U1877" s="99">
        <v>40</v>
      </c>
      <c r="V1877" s="100" t="str">
        <f>VLOOKUP(D1877,TIPOLOGIA!A:F,5,0)</f>
        <v>PRINCIPAL</v>
      </c>
      <c r="W1877" s="100" t="str">
        <f>VLOOKUP(D1877,TIPOLOGIA!A:F,6,0)</f>
        <v>TERRESTRE</v>
      </c>
      <c r="X1877" s="99" t="s">
        <v>1208</v>
      </c>
      <c r="Y1877" s="99">
        <v>1</v>
      </c>
      <c r="Z1877" s="102">
        <f>IF(T1877="SOPORTE_TELEFÓNICO",'TARIFAS 2025'!$B$14,IF(V1877="PRINCIPAL",'TARIFAS 2025'!$B$11,IF(V1877="INTERMEDIA",'TARIFAS 2025'!$C$11,IF(V1877="LEJANA",'TARIFAS 2025'!$D$11))))</f>
        <v>31419</v>
      </c>
      <c r="AA1877" s="102">
        <f t="shared" si="30"/>
        <v>31419</v>
      </c>
    </row>
    <row r="1878" spans="1:27" x14ac:dyDescent="0.3">
      <c r="A1878" s="99" t="s">
        <v>81</v>
      </c>
      <c r="B1878" s="100" t="str">
        <f>VLOOKUP(A1878,'CENTROS DE COSTOS'!A:D,2,0)</f>
        <v>0036-0007</v>
      </c>
      <c r="C1878" s="100" t="str">
        <f>VLOOKUP(A1878,'CENTROS DE COSTOS'!A:D,3,0)</f>
        <v>Wompi Santander</v>
      </c>
      <c r="D1878" s="99">
        <v>54001</v>
      </c>
      <c r="E1878" s="99">
        <v>3168347</v>
      </c>
      <c r="F1878" s="99">
        <v>79066</v>
      </c>
      <c r="G1878" s="100" t="s">
        <v>33</v>
      </c>
      <c r="H1878" s="99" t="s">
        <v>891</v>
      </c>
      <c r="I1878" s="99" t="s">
        <v>81</v>
      </c>
      <c r="J1878" s="99" t="s">
        <v>6945</v>
      </c>
      <c r="K1878" s="100" t="s">
        <v>1170</v>
      </c>
      <c r="L1878" s="99" t="s">
        <v>8908</v>
      </c>
      <c r="M1878" s="101">
        <v>46014.333333333343</v>
      </c>
      <c r="N1878" s="101">
        <v>46018.510416666657</v>
      </c>
      <c r="O1878" s="100" t="s">
        <v>35</v>
      </c>
      <c r="P1878" s="100" t="s">
        <v>35</v>
      </c>
      <c r="Q1878" s="99" t="s">
        <v>1414</v>
      </c>
      <c r="R1878" s="99" t="s">
        <v>1415</v>
      </c>
      <c r="S1878" s="99" t="s">
        <v>10965</v>
      </c>
      <c r="T1878" s="99" t="s">
        <v>1172</v>
      </c>
      <c r="U1878" s="99">
        <v>16</v>
      </c>
      <c r="V1878" s="100" t="str">
        <f>VLOOKUP(D1878,TIPOLOGIA!A:F,5,0)</f>
        <v>PRINCIPAL</v>
      </c>
      <c r="W1878" s="100" t="str">
        <f>VLOOKUP(D1878,TIPOLOGIA!A:F,6,0)</f>
        <v>TERRESTRE</v>
      </c>
      <c r="X1878" s="99" t="s">
        <v>11194</v>
      </c>
      <c r="Y1878" s="99">
        <v>1</v>
      </c>
      <c r="Z1878" s="102">
        <f>IF(T1878="SOPORTE_TELEFÓNICO",'TARIFAS 2025'!$B$14,IF(V1878="PRINCIPAL",'TARIFAS 2025'!$B$11,IF(V1878="INTERMEDIA",'TARIFAS 2025'!$C$11,IF(V1878="LEJANA",'TARIFAS 2025'!$D$11))))</f>
        <v>31419</v>
      </c>
      <c r="AA1878" s="102">
        <f t="shared" ref="AA1878:AA1937" si="31">Z1878*Y1878</f>
        <v>31419</v>
      </c>
    </row>
    <row r="1879" spans="1:27" x14ac:dyDescent="0.3">
      <c r="A1879" s="99" t="s">
        <v>97</v>
      </c>
      <c r="B1879" s="100" t="str">
        <f>VLOOKUP(A1879,'CENTROS DE COSTOS'!A:D,2,0)</f>
        <v>0036-0001</v>
      </c>
      <c r="C1879" s="100" t="str">
        <f>VLOOKUP(A1879,'CENTROS DE COSTOS'!A:D,3,0)</f>
        <v>Wompi Costa</v>
      </c>
      <c r="D1879" s="99">
        <v>20001</v>
      </c>
      <c r="E1879" s="99">
        <v>3180110</v>
      </c>
      <c r="F1879" s="99">
        <v>81792</v>
      </c>
      <c r="G1879" s="100" t="s">
        <v>33</v>
      </c>
      <c r="H1879" s="99" t="s">
        <v>536</v>
      </c>
      <c r="I1879" s="99" t="s">
        <v>97</v>
      </c>
      <c r="J1879" s="99" t="s">
        <v>2050</v>
      </c>
      <c r="K1879" s="100" t="s">
        <v>1170</v>
      </c>
      <c r="L1879" s="99" t="s">
        <v>8909</v>
      </c>
      <c r="M1879" s="101">
        <v>46017.642361111109</v>
      </c>
      <c r="N1879" s="101">
        <v>46018.512499999997</v>
      </c>
      <c r="O1879" s="100" t="s">
        <v>35</v>
      </c>
      <c r="P1879" s="100" t="s">
        <v>35</v>
      </c>
      <c r="Q1879" s="99" t="s">
        <v>1414</v>
      </c>
      <c r="R1879" s="99" t="s">
        <v>1415</v>
      </c>
      <c r="S1879" s="99" t="s">
        <v>10966</v>
      </c>
      <c r="T1879" s="99" t="s">
        <v>1172</v>
      </c>
      <c r="U1879" s="99">
        <v>16</v>
      </c>
      <c r="V1879" s="100" t="str">
        <f>VLOOKUP(D1879,TIPOLOGIA!A:F,5,0)</f>
        <v>PRINCIPAL</v>
      </c>
      <c r="W1879" s="100" t="str">
        <f>VLOOKUP(D1879,TIPOLOGIA!A:F,6,0)</f>
        <v>TERRESTRE</v>
      </c>
      <c r="X1879" s="99" t="s">
        <v>1204</v>
      </c>
      <c r="Y1879" s="99">
        <v>1</v>
      </c>
      <c r="Z1879" s="102">
        <f>IF(T1879="SOPORTE_TELEFÓNICO",'TARIFAS 2025'!$B$14,IF(V1879="PRINCIPAL",'TARIFAS 2025'!$B$11,IF(V1879="INTERMEDIA",'TARIFAS 2025'!$C$11,IF(V1879="LEJANA",'TARIFAS 2025'!$D$11))))</f>
        <v>31419</v>
      </c>
      <c r="AA1879" s="102">
        <f t="shared" si="31"/>
        <v>31419</v>
      </c>
    </row>
    <row r="1880" spans="1:27" x14ac:dyDescent="0.3">
      <c r="A1880" s="99" t="s">
        <v>98</v>
      </c>
      <c r="B1880" s="100" t="str">
        <f>VLOOKUP(A1880,'CENTROS DE COSTOS'!A:D,2,0)</f>
        <v>0036-0006</v>
      </c>
      <c r="C1880" s="100" t="str">
        <f>VLOOKUP(A1880,'CENTROS DE COSTOS'!A:D,3,0)</f>
        <v>Wompi Oriente</v>
      </c>
      <c r="D1880" s="99">
        <v>50001</v>
      </c>
      <c r="E1880" s="99">
        <v>3179337</v>
      </c>
      <c r="F1880" s="99">
        <v>64567</v>
      </c>
      <c r="G1880" s="100" t="s">
        <v>33</v>
      </c>
      <c r="H1880" s="99" t="s">
        <v>814</v>
      </c>
      <c r="I1880" s="99" t="s">
        <v>98</v>
      </c>
      <c r="J1880" s="99" t="s">
        <v>2241</v>
      </c>
      <c r="K1880" s="100" t="s">
        <v>1170</v>
      </c>
      <c r="L1880" s="99" t="s">
        <v>8910</v>
      </c>
      <c r="M1880" s="101">
        <v>46017.541666666657</v>
      </c>
      <c r="N1880" s="101">
        <v>46018.51458333333</v>
      </c>
      <c r="O1880" s="100" t="s">
        <v>35</v>
      </c>
      <c r="P1880" s="100" t="s">
        <v>35</v>
      </c>
      <c r="Q1880" s="99" t="s">
        <v>1414</v>
      </c>
      <c r="R1880" s="99" t="s">
        <v>1415</v>
      </c>
      <c r="S1880" s="99" t="s">
        <v>10967</v>
      </c>
      <c r="T1880" s="99" t="s">
        <v>1172</v>
      </c>
      <c r="U1880" s="99">
        <v>48</v>
      </c>
      <c r="V1880" s="100" t="str">
        <f>VLOOKUP(D1880,TIPOLOGIA!A:F,5,0)</f>
        <v>PRINCIPAL</v>
      </c>
      <c r="W1880" s="100" t="str">
        <f>VLOOKUP(D1880,TIPOLOGIA!A:F,6,0)</f>
        <v>TERRESTRE</v>
      </c>
      <c r="X1880" s="99" t="s">
        <v>1461</v>
      </c>
      <c r="Y1880" s="99">
        <v>1</v>
      </c>
      <c r="Z1880" s="102">
        <f>IF(T1880="SOPORTE_TELEFÓNICO",'TARIFAS 2025'!$B$14,IF(V1880="PRINCIPAL",'TARIFAS 2025'!$B$11,IF(V1880="INTERMEDIA",'TARIFAS 2025'!$C$11,IF(V1880="LEJANA",'TARIFAS 2025'!$D$11))))</f>
        <v>31419</v>
      </c>
      <c r="AA1880" s="102">
        <f t="shared" si="31"/>
        <v>31419</v>
      </c>
    </row>
    <row r="1881" spans="1:27" x14ac:dyDescent="0.3">
      <c r="A1881" s="99" t="s">
        <v>71</v>
      </c>
      <c r="B1881" s="100" t="str">
        <f>VLOOKUP(A1881,'CENTROS DE COSTOS'!A:D,2,0)</f>
        <v>0036-0004</v>
      </c>
      <c r="C1881" s="100" t="str">
        <f>VLOOKUP(A1881,'CENTROS DE COSTOS'!A:D,3,0)</f>
        <v>Wompi Centro</v>
      </c>
      <c r="D1881" s="99">
        <v>25290</v>
      </c>
      <c r="E1881" s="99">
        <v>3173430</v>
      </c>
      <c r="F1881" s="99">
        <v>73646</v>
      </c>
      <c r="G1881" s="100" t="s">
        <v>33</v>
      </c>
      <c r="H1881" s="99" t="s">
        <v>618</v>
      </c>
      <c r="I1881" s="99" t="s">
        <v>652</v>
      </c>
      <c r="J1881" s="99" t="s">
        <v>1944</v>
      </c>
      <c r="K1881" s="100" t="s">
        <v>1170</v>
      </c>
      <c r="L1881" s="99" t="s">
        <v>8911</v>
      </c>
      <c r="M1881" s="101">
        <v>46015.333333333343</v>
      </c>
      <c r="N1881" s="101">
        <v>46018.515972222223</v>
      </c>
      <c r="O1881" s="100" t="s">
        <v>35</v>
      </c>
      <c r="P1881" s="100" t="s">
        <v>35</v>
      </c>
      <c r="Q1881" s="99" t="s">
        <v>1414</v>
      </c>
      <c r="R1881" s="99" t="s">
        <v>1415</v>
      </c>
      <c r="S1881" s="99" t="s">
        <v>10968</v>
      </c>
      <c r="T1881" s="99" t="s">
        <v>1416</v>
      </c>
      <c r="U1881" s="99">
        <v>24</v>
      </c>
      <c r="V1881" s="100" t="str">
        <f>VLOOKUP(D1881,TIPOLOGIA!A:F,5,0)</f>
        <v>INTERMEDIA</v>
      </c>
      <c r="W1881" s="100" t="str">
        <f>VLOOKUP(D1881,TIPOLOGIA!A:F,6,0)</f>
        <v>TERRESTRE</v>
      </c>
      <c r="X1881" s="99" t="s">
        <v>2257</v>
      </c>
      <c r="Y1881" s="99">
        <v>1</v>
      </c>
      <c r="Z1881" s="102">
        <f>IF(T1881="SOPORTE_TELEFÓNICO",'TARIFAS 2025'!$B$14,IF(V1881="PRINCIPAL",'TARIFAS 2025'!$B$11,IF(V1881="INTERMEDIA",'TARIFAS 2025'!$C$11,IF(V1881="LEJANA",'TARIFAS 2025'!$D$11))))</f>
        <v>36351</v>
      </c>
      <c r="AA1881" s="102">
        <f t="shared" si="31"/>
        <v>36351</v>
      </c>
    </row>
    <row r="1882" spans="1:27" x14ac:dyDescent="0.3">
      <c r="A1882" s="99" t="s">
        <v>74</v>
      </c>
      <c r="B1882" s="100" t="str">
        <f>VLOOKUP(A1882,'CENTROS DE COSTOS'!A:D,2,0)</f>
        <v>0036-0007</v>
      </c>
      <c r="C1882" s="100" t="str">
        <f>VLOOKUP(A1882,'CENTROS DE COSTOS'!A:D,3,0)</f>
        <v>Wompi Santander</v>
      </c>
      <c r="D1882" s="99">
        <v>68547</v>
      </c>
      <c r="E1882" s="99">
        <v>3174167</v>
      </c>
      <c r="F1882" s="99">
        <v>75828</v>
      </c>
      <c r="G1882" s="100" t="s">
        <v>33</v>
      </c>
      <c r="H1882" s="99" t="s">
        <v>963</v>
      </c>
      <c r="I1882" s="99" t="s">
        <v>1013</v>
      </c>
      <c r="J1882" s="99" t="s">
        <v>6946</v>
      </c>
      <c r="K1882" s="100" t="s">
        <v>1170</v>
      </c>
      <c r="L1882" s="99" t="s">
        <v>8912</v>
      </c>
      <c r="M1882" s="101">
        <v>46015.39166666667</v>
      </c>
      <c r="N1882" s="101">
        <v>46018.51666666667</v>
      </c>
      <c r="O1882" s="100" t="s">
        <v>35</v>
      </c>
      <c r="P1882" s="100" t="s">
        <v>35</v>
      </c>
      <c r="Q1882" s="99" t="s">
        <v>1414</v>
      </c>
      <c r="R1882" s="99" t="s">
        <v>1415</v>
      </c>
      <c r="S1882" s="99" t="s">
        <v>10969</v>
      </c>
      <c r="T1882" s="99" t="s">
        <v>1416</v>
      </c>
      <c r="U1882" s="99">
        <v>40</v>
      </c>
      <c r="V1882" s="100" t="str">
        <f>VLOOKUP(D1882,TIPOLOGIA!A:F,5,0)</f>
        <v>INTERMEDIA</v>
      </c>
      <c r="W1882" s="100" t="str">
        <f>VLOOKUP(D1882,TIPOLOGIA!A:F,6,0)</f>
        <v>TERRESTRE</v>
      </c>
      <c r="X1882" s="99" t="s">
        <v>2255</v>
      </c>
      <c r="Y1882" s="99">
        <v>1</v>
      </c>
      <c r="Z1882" s="102">
        <f>IF(T1882="SOPORTE_TELEFÓNICO",'TARIFAS 2025'!$B$14,IF(V1882="PRINCIPAL",'TARIFAS 2025'!$B$11,IF(V1882="INTERMEDIA",'TARIFAS 2025'!$C$11,IF(V1882="LEJANA",'TARIFAS 2025'!$D$11))))</f>
        <v>36351</v>
      </c>
      <c r="AA1882" s="102">
        <f t="shared" si="31"/>
        <v>36351</v>
      </c>
    </row>
    <row r="1883" spans="1:27" x14ac:dyDescent="0.3">
      <c r="A1883" s="99" t="s">
        <v>71</v>
      </c>
      <c r="B1883" s="100" t="str">
        <f>VLOOKUP(A1883,'CENTROS DE COSTOS'!A:D,2,0)</f>
        <v>0036-0004</v>
      </c>
      <c r="C1883" s="100" t="str">
        <f>VLOOKUP(A1883,'CENTROS DE COSTOS'!A:D,3,0)</f>
        <v>Wompi Centro</v>
      </c>
      <c r="D1883" s="99">
        <v>25743</v>
      </c>
      <c r="E1883" s="99">
        <v>3171910</v>
      </c>
      <c r="F1883" s="99">
        <v>69314</v>
      </c>
      <c r="G1883" s="100" t="s">
        <v>33</v>
      </c>
      <c r="H1883" s="99" t="s">
        <v>618</v>
      </c>
      <c r="I1883" s="99" t="s">
        <v>696</v>
      </c>
      <c r="J1883" s="99" t="s">
        <v>1734</v>
      </c>
      <c r="K1883" s="100" t="s">
        <v>1170</v>
      </c>
      <c r="L1883" s="99" t="s">
        <v>8913</v>
      </c>
      <c r="M1883" s="101">
        <v>46014.579861111109</v>
      </c>
      <c r="N1883" s="101">
        <v>46018.517361111109</v>
      </c>
      <c r="O1883" s="100" t="s">
        <v>35</v>
      </c>
      <c r="P1883" s="100" t="s">
        <v>35</v>
      </c>
      <c r="Q1883" s="99" t="s">
        <v>1414</v>
      </c>
      <c r="R1883" s="99" t="s">
        <v>1415</v>
      </c>
      <c r="S1883" s="99" t="s">
        <v>10970</v>
      </c>
      <c r="T1883" s="99" t="s">
        <v>1416</v>
      </c>
      <c r="U1883" s="99">
        <v>40</v>
      </c>
      <c r="V1883" s="100" t="str">
        <f>VLOOKUP(D1883,TIPOLOGIA!A:F,5,0)</f>
        <v>INTERMEDIA</v>
      </c>
      <c r="W1883" s="100" t="str">
        <f>VLOOKUP(D1883,TIPOLOGIA!A:F,6,0)</f>
        <v>TERRESTRE</v>
      </c>
      <c r="X1883" s="99" t="s">
        <v>2257</v>
      </c>
      <c r="Y1883" s="99">
        <v>1</v>
      </c>
      <c r="Z1883" s="102">
        <f>IF(T1883="SOPORTE_TELEFÓNICO",'TARIFAS 2025'!$B$14,IF(V1883="PRINCIPAL",'TARIFAS 2025'!$B$11,IF(V1883="INTERMEDIA",'TARIFAS 2025'!$C$11,IF(V1883="LEJANA",'TARIFAS 2025'!$D$11))))</f>
        <v>36351</v>
      </c>
      <c r="AA1883" s="102">
        <f t="shared" si="31"/>
        <v>36351</v>
      </c>
    </row>
    <row r="1884" spans="1:27" x14ac:dyDescent="0.3">
      <c r="A1884" s="99" t="s">
        <v>71</v>
      </c>
      <c r="B1884" s="100" t="str">
        <f>VLOOKUP(A1884,'CENTROS DE COSTOS'!A:D,2,0)</f>
        <v>0036-0004</v>
      </c>
      <c r="C1884" s="100" t="str">
        <f>VLOOKUP(A1884,'CENTROS DE COSTOS'!A:D,3,0)</f>
        <v>Wompi Centro</v>
      </c>
      <c r="D1884" s="99">
        <v>11001</v>
      </c>
      <c r="E1884" s="99">
        <v>3171450</v>
      </c>
      <c r="F1884" s="99">
        <v>76790</v>
      </c>
      <c r="G1884" s="100" t="s">
        <v>33</v>
      </c>
      <c r="H1884" s="99" t="s">
        <v>618</v>
      </c>
      <c r="I1884" s="99" t="s">
        <v>71</v>
      </c>
      <c r="J1884" s="99" t="s">
        <v>6947</v>
      </c>
      <c r="K1884" s="100" t="s">
        <v>1170</v>
      </c>
      <c r="L1884" s="99" t="s">
        <v>8914</v>
      </c>
      <c r="M1884" s="101">
        <v>46014.534722222219</v>
      </c>
      <c r="N1884" s="101">
        <v>46018.517361111109</v>
      </c>
      <c r="O1884" s="100" t="s">
        <v>35</v>
      </c>
      <c r="P1884" s="100" t="s">
        <v>35</v>
      </c>
      <c r="Q1884" s="99" t="s">
        <v>1414</v>
      </c>
      <c r="R1884" s="99" t="s">
        <v>1415</v>
      </c>
      <c r="S1884" s="99" t="s">
        <v>10971</v>
      </c>
      <c r="T1884" s="99" t="s">
        <v>1172</v>
      </c>
      <c r="U1884" s="99">
        <v>24</v>
      </c>
      <c r="V1884" s="100" t="str">
        <f>VLOOKUP(D1884,TIPOLOGIA!A:F,5,0)</f>
        <v>PRINCIPAL</v>
      </c>
      <c r="W1884" s="100" t="str">
        <f>VLOOKUP(D1884,TIPOLOGIA!A:F,6,0)</f>
        <v>TERRESTRE</v>
      </c>
      <c r="X1884" s="99" t="s">
        <v>1396</v>
      </c>
      <c r="Y1884" s="99">
        <v>1</v>
      </c>
      <c r="Z1884" s="102">
        <f>IF(T1884="SOPORTE_TELEFÓNICO",'TARIFAS 2025'!$B$14,IF(V1884="PRINCIPAL",'TARIFAS 2025'!$B$11,IF(V1884="INTERMEDIA",'TARIFAS 2025'!$C$11,IF(V1884="LEJANA",'TARIFAS 2025'!$D$11))))</f>
        <v>31419</v>
      </c>
      <c r="AA1884" s="102">
        <f t="shared" si="31"/>
        <v>31419</v>
      </c>
    </row>
    <row r="1885" spans="1:27" x14ac:dyDescent="0.3">
      <c r="A1885" s="99" t="s">
        <v>77</v>
      </c>
      <c r="B1885" s="100" t="str">
        <f>VLOOKUP(A1885,'CENTROS DE COSTOS'!A:D,2,0)</f>
        <v>0036-0003</v>
      </c>
      <c r="C1885" s="100" t="str">
        <f>VLOOKUP(A1885,'CENTROS DE COSTOS'!A:D,3,0)</f>
        <v>Wompi Suroccidente</v>
      </c>
      <c r="D1885" s="99">
        <v>19212</v>
      </c>
      <c r="E1885" s="99">
        <v>3167929</v>
      </c>
      <c r="F1885" s="99">
        <v>67576</v>
      </c>
      <c r="G1885" s="100" t="s">
        <v>33</v>
      </c>
      <c r="H1885" s="99" t="s">
        <v>498</v>
      </c>
      <c r="I1885" s="99" t="s">
        <v>510</v>
      </c>
      <c r="J1885" s="99" t="s">
        <v>1961</v>
      </c>
      <c r="K1885" s="100" t="s">
        <v>1170</v>
      </c>
      <c r="L1885" s="99" t="s">
        <v>8915</v>
      </c>
      <c r="M1885" s="101">
        <v>46013.686805555553</v>
      </c>
      <c r="N1885" s="101">
        <v>46018.517361111109</v>
      </c>
      <c r="O1885" s="100" t="s">
        <v>35</v>
      </c>
      <c r="P1885" s="100" t="s">
        <v>35</v>
      </c>
      <c r="Q1885" s="99" t="s">
        <v>1414</v>
      </c>
      <c r="R1885" s="99" t="s">
        <v>1415</v>
      </c>
      <c r="S1885" s="99" t="s">
        <v>10972</v>
      </c>
      <c r="T1885" s="99" t="s">
        <v>1416</v>
      </c>
      <c r="U1885" s="99">
        <v>64</v>
      </c>
      <c r="V1885" s="100" t="str">
        <f>VLOOKUP(D1885,TIPOLOGIA!A:F,5,0)</f>
        <v>LEJANA</v>
      </c>
      <c r="W1885" s="100" t="str">
        <f>VLOOKUP(D1885,TIPOLOGIA!A:F,6,0)</f>
        <v>TERRESTRE</v>
      </c>
      <c r="X1885" s="99" t="s">
        <v>2257</v>
      </c>
      <c r="Y1885" s="99">
        <v>1</v>
      </c>
      <c r="Z1885" s="102">
        <f>IF(T1885="SOPORTE_TELEFÓNICO",'TARIFAS 2025'!$B$14,IF(V1885="PRINCIPAL",'TARIFAS 2025'!$B$11,IF(V1885="INTERMEDIA",'TARIFAS 2025'!$C$11,IF(V1885="LEJANA",'TARIFAS 2025'!$D$11))))</f>
        <v>40250</v>
      </c>
      <c r="AA1885" s="102">
        <f t="shared" si="31"/>
        <v>40250</v>
      </c>
    </row>
    <row r="1886" spans="1:27" x14ac:dyDescent="0.3">
      <c r="A1886" s="99" t="s">
        <v>81</v>
      </c>
      <c r="B1886" s="100" t="str">
        <f>VLOOKUP(A1886,'CENTROS DE COSTOS'!A:D,2,0)</f>
        <v>0036-0007</v>
      </c>
      <c r="C1886" s="100" t="str">
        <f>VLOOKUP(A1886,'CENTROS DE COSTOS'!A:D,3,0)</f>
        <v>Wompi Santander</v>
      </c>
      <c r="D1886" s="99">
        <v>54520</v>
      </c>
      <c r="E1886" s="99">
        <v>3159527</v>
      </c>
      <c r="F1886" s="99">
        <v>50258</v>
      </c>
      <c r="G1886" s="100" t="s">
        <v>33</v>
      </c>
      <c r="H1886" s="99" t="s">
        <v>891</v>
      </c>
      <c r="I1886" s="99" t="s">
        <v>918</v>
      </c>
      <c r="J1886" s="99" t="s">
        <v>6948</v>
      </c>
      <c r="K1886" s="100" t="s">
        <v>1170</v>
      </c>
      <c r="L1886" s="99" t="s">
        <v>8916</v>
      </c>
      <c r="M1886" s="101">
        <v>46010.5</v>
      </c>
      <c r="N1886" s="101">
        <v>46018.518055555563</v>
      </c>
      <c r="O1886" s="100" t="s">
        <v>35</v>
      </c>
      <c r="P1886" s="100" t="s">
        <v>35</v>
      </c>
      <c r="Q1886" s="99" t="s">
        <v>1414</v>
      </c>
      <c r="R1886" s="99" t="s">
        <v>1415</v>
      </c>
      <c r="S1886" s="99" t="s">
        <v>10973</v>
      </c>
      <c r="T1886" s="99" t="s">
        <v>1416</v>
      </c>
      <c r="U1886" s="99">
        <v>8</v>
      </c>
      <c r="V1886" s="100" t="str">
        <f>VLOOKUP(D1886,TIPOLOGIA!A:F,5,0)</f>
        <v>LEJANA</v>
      </c>
      <c r="W1886" s="100" t="str">
        <f>VLOOKUP(D1886,TIPOLOGIA!A:F,6,0)</f>
        <v>TERRESTRE</v>
      </c>
      <c r="X1886" s="99" t="s">
        <v>2255</v>
      </c>
      <c r="Y1886" s="99">
        <v>1</v>
      </c>
      <c r="Z1886" s="102">
        <f>IF(T1886="SOPORTE_TELEFÓNICO",'TARIFAS 2025'!$B$14,IF(V1886="PRINCIPAL",'TARIFAS 2025'!$B$11,IF(V1886="INTERMEDIA",'TARIFAS 2025'!$C$11,IF(V1886="LEJANA",'TARIFAS 2025'!$D$11))))</f>
        <v>40250</v>
      </c>
      <c r="AA1886" s="102">
        <f t="shared" si="31"/>
        <v>40250</v>
      </c>
    </row>
    <row r="1887" spans="1:27" x14ac:dyDescent="0.3">
      <c r="A1887" s="99" t="s">
        <v>97</v>
      </c>
      <c r="B1887" s="100" t="str">
        <f>VLOOKUP(A1887,'CENTROS DE COSTOS'!A:D,2,0)</f>
        <v>0036-0001</v>
      </c>
      <c r="C1887" s="100" t="str">
        <f>VLOOKUP(A1887,'CENTROS DE COSTOS'!A:D,3,0)</f>
        <v>Wompi Costa</v>
      </c>
      <c r="D1887" s="99">
        <v>20001</v>
      </c>
      <c r="E1887" s="99">
        <v>3179107</v>
      </c>
      <c r="F1887" s="99">
        <v>78443</v>
      </c>
      <c r="G1887" s="100" t="s">
        <v>33</v>
      </c>
      <c r="H1887" s="99" t="s">
        <v>536</v>
      </c>
      <c r="I1887" s="99" t="s">
        <v>97</v>
      </c>
      <c r="J1887" s="99" t="s">
        <v>6949</v>
      </c>
      <c r="K1887" s="100" t="s">
        <v>1170</v>
      </c>
      <c r="L1887" s="99" t="s">
        <v>8917</v>
      </c>
      <c r="M1887" s="101">
        <v>46017.502083333333</v>
      </c>
      <c r="N1887" s="101">
        <v>46018.519444444442</v>
      </c>
      <c r="O1887" s="100" t="s">
        <v>35</v>
      </c>
      <c r="P1887" s="100" t="s">
        <v>35</v>
      </c>
      <c r="Q1887" s="99" t="s">
        <v>1414</v>
      </c>
      <c r="R1887" s="99" t="s">
        <v>1415</v>
      </c>
      <c r="S1887" s="99" t="s">
        <v>10974</v>
      </c>
      <c r="T1887" s="99" t="s">
        <v>1172</v>
      </c>
      <c r="U1887" s="99">
        <v>24</v>
      </c>
      <c r="V1887" s="100" t="str">
        <f>VLOOKUP(D1887,TIPOLOGIA!A:F,5,0)</f>
        <v>PRINCIPAL</v>
      </c>
      <c r="W1887" s="100" t="str">
        <f>VLOOKUP(D1887,TIPOLOGIA!A:F,6,0)</f>
        <v>TERRESTRE</v>
      </c>
      <c r="X1887" s="99" t="s">
        <v>1204</v>
      </c>
      <c r="Y1887" s="99">
        <v>1</v>
      </c>
      <c r="Z1887" s="102">
        <f>IF(T1887="SOPORTE_TELEFÓNICO",'TARIFAS 2025'!$B$14,IF(V1887="PRINCIPAL",'TARIFAS 2025'!$B$11,IF(V1887="INTERMEDIA",'TARIFAS 2025'!$C$11,IF(V1887="LEJANA",'TARIFAS 2025'!$D$11))))</f>
        <v>31419</v>
      </c>
      <c r="AA1887" s="102">
        <f t="shared" si="31"/>
        <v>31419</v>
      </c>
    </row>
    <row r="1888" spans="1:27" x14ac:dyDescent="0.3">
      <c r="A1888" s="99" t="s">
        <v>88</v>
      </c>
      <c r="B1888" s="100" t="str">
        <f>VLOOKUP(A1888,'CENTROS DE COSTOS'!A:D,2,0)</f>
        <v>0036-0005</v>
      </c>
      <c r="C1888" s="100" t="str">
        <f>VLOOKUP(A1888,'CENTROS DE COSTOS'!A:D,3,0)</f>
        <v>Wompi Noroccidente</v>
      </c>
      <c r="D1888" s="99">
        <v>5001</v>
      </c>
      <c r="E1888" s="99">
        <v>3162044</v>
      </c>
      <c r="F1888" s="99">
        <v>62136</v>
      </c>
      <c r="G1888" s="100" t="s">
        <v>33</v>
      </c>
      <c r="H1888" s="99" t="s">
        <v>120</v>
      </c>
      <c r="I1888" s="99" t="s">
        <v>88</v>
      </c>
      <c r="J1888" s="99" t="s">
        <v>1419</v>
      </c>
      <c r="K1888" s="100" t="s">
        <v>1170</v>
      </c>
      <c r="L1888" s="99" t="s">
        <v>8918</v>
      </c>
      <c r="M1888" s="101">
        <v>46013.333333333343</v>
      </c>
      <c r="N1888" s="101">
        <v>46018.556944444441</v>
      </c>
      <c r="O1888" s="100" t="s">
        <v>35</v>
      </c>
      <c r="P1888" s="100" t="s">
        <v>35</v>
      </c>
      <c r="Q1888" s="99" t="s">
        <v>1414</v>
      </c>
      <c r="R1888" s="99" t="s">
        <v>1415</v>
      </c>
      <c r="S1888" s="99" t="s">
        <v>10975</v>
      </c>
      <c r="T1888" s="99" t="s">
        <v>9139</v>
      </c>
      <c r="U1888" s="99">
        <v>40</v>
      </c>
      <c r="V1888" s="100" t="str">
        <f>VLOOKUP(D1888,TIPOLOGIA!A:F,5,0)</f>
        <v>PRINCIPAL</v>
      </c>
      <c r="W1888" s="100" t="str">
        <f>VLOOKUP(D1888,TIPOLOGIA!A:F,6,0)</f>
        <v>TERRESTRE</v>
      </c>
      <c r="X1888" s="99" t="s">
        <v>1417</v>
      </c>
      <c r="Y1888" s="99">
        <v>1</v>
      </c>
      <c r="Z1888" s="102">
        <f>IF(T1888="SOPORTE_TELEFÓNICO",'TARIFAS 2025'!$B$14,IF(V1888="PRINCIPAL",'TARIFAS 2025'!$B$11,IF(V1888="INTERMEDIA",'TARIFAS 2025'!$C$11,IF(V1888="LEJANA",'TARIFAS 2025'!$D$11))))</f>
        <v>31419</v>
      </c>
      <c r="AA1888" s="102">
        <f t="shared" si="31"/>
        <v>31419</v>
      </c>
    </row>
    <row r="1889" spans="1:27" x14ac:dyDescent="0.3">
      <c r="A1889" s="99" t="s">
        <v>88</v>
      </c>
      <c r="B1889" s="100" t="str">
        <f>VLOOKUP(A1889,'CENTROS DE COSTOS'!A:D,2,0)</f>
        <v>0036-0005</v>
      </c>
      <c r="C1889" s="100" t="str">
        <f>VLOOKUP(A1889,'CENTROS DE COSTOS'!A:D,3,0)</f>
        <v>Wompi Noroccidente</v>
      </c>
      <c r="D1889" s="99">
        <v>5001</v>
      </c>
      <c r="E1889" s="99">
        <v>3159806</v>
      </c>
      <c r="F1889" s="99">
        <v>80986</v>
      </c>
      <c r="G1889" s="100" t="s">
        <v>33</v>
      </c>
      <c r="H1889" s="99" t="s">
        <v>120</v>
      </c>
      <c r="I1889" s="99" t="s">
        <v>88</v>
      </c>
      <c r="J1889" s="99" t="s">
        <v>1530</v>
      </c>
      <c r="K1889" s="100" t="s">
        <v>1170</v>
      </c>
      <c r="L1889" s="99" t="s">
        <v>8919</v>
      </c>
      <c r="M1889" s="101">
        <v>46010.538194444453</v>
      </c>
      <c r="N1889" s="101">
        <v>46018.558333333327</v>
      </c>
      <c r="O1889" s="100" t="s">
        <v>35</v>
      </c>
      <c r="P1889" s="100" t="s">
        <v>35</v>
      </c>
      <c r="Q1889" s="99" t="s">
        <v>1414</v>
      </c>
      <c r="R1889" s="99" t="s">
        <v>1415</v>
      </c>
      <c r="S1889" s="99" t="s">
        <v>10976</v>
      </c>
      <c r="T1889" s="99" t="s">
        <v>9139</v>
      </c>
      <c r="U1889" s="99">
        <v>64</v>
      </c>
      <c r="V1889" s="100" t="str">
        <f>VLOOKUP(D1889,TIPOLOGIA!A:F,5,0)</f>
        <v>PRINCIPAL</v>
      </c>
      <c r="W1889" s="100" t="str">
        <f>VLOOKUP(D1889,TIPOLOGIA!A:F,6,0)</f>
        <v>TERRESTRE</v>
      </c>
      <c r="X1889" s="99" t="s">
        <v>1417</v>
      </c>
      <c r="Y1889" s="99">
        <v>1</v>
      </c>
      <c r="Z1889" s="102">
        <f>IF(T1889="SOPORTE_TELEFÓNICO",'TARIFAS 2025'!$B$14,IF(V1889="PRINCIPAL",'TARIFAS 2025'!$B$11,IF(V1889="INTERMEDIA",'TARIFAS 2025'!$C$11,IF(V1889="LEJANA",'TARIFAS 2025'!$D$11))))</f>
        <v>31419</v>
      </c>
      <c r="AA1889" s="102">
        <f t="shared" si="31"/>
        <v>31419</v>
      </c>
    </row>
    <row r="1890" spans="1:27" x14ac:dyDescent="0.3">
      <c r="A1890" s="99" t="s">
        <v>88</v>
      </c>
      <c r="B1890" s="100" t="str">
        <f>VLOOKUP(A1890,'CENTROS DE COSTOS'!A:D,2,0)</f>
        <v>0036-0005</v>
      </c>
      <c r="C1890" s="100" t="str">
        <f>VLOOKUP(A1890,'CENTROS DE COSTOS'!A:D,3,0)</f>
        <v>Wompi Noroccidente</v>
      </c>
      <c r="D1890" s="99">
        <v>5266</v>
      </c>
      <c r="E1890" s="99">
        <v>3153042</v>
      </c>
      <c r="F1890" s="99">
        <v>14897</v>
      </c>
      <c r="G1890" s="100" t="s">
        <v>33</v>
      </c>
      <c r="H1890" s="99" t="s">
        <v>120</v>
      </c>
      <c r="I1890" s="99" t="s">
        <v>180</v>
      </c>
      <c r="J1890" s="99" t="s">
        <v>6950</v>
      </c>
      <c r="K1890" s="100" t="s">
        <v>1170</v>
      </c>
      <c r="L1890" s="99" t="s">
        <v>8920</v>
      </c>
      <c r="M1890" s="101">
        <v>46009.393055555563</v>
      </c>
      <c r="N1890" s="101">
        <v>46018.559027777781</v>
      </c>
      <c r="O1890" s="100" t="s">
        <v>35</v>
      </c>
      <c r="P1890" s="100" t="s">
        <v>35</v>
      </c>
      <c r="Q1890" s="99" t="s">
        <v>1414</v>
      </c>
      <c r="R1890" s="99" t="s">
        <v>1415</v>
      </c>
      <c r="S1890" s="99" t="s">
        <v>10977</v>
      </c>
      <c r="T1890" s="99" t="s">
        <v>9139</v>
      </c>
      <c r="U1890" s="99">
        <v>8</v>
      </c>
      <c r="V1890" s="100" t="str">
        <f>VLOOKUP(D1890,TIPOLOGIA!A:F,5,0)</f>
        <v>PRINCIPAL</v>
      </c>
      <c r="W1890" s="100" t="str">
        <f>VLOOKUP(D1890,TIPOLOGIA!A:F,6,0)</f>
        <v>TERRESTRE</v>
      </c>
      <c r="X1890" s="99" t="s">
        <v>1417</v>
      </c>
      <c r="Y1890" s="99">
        <v>1</v>
      </c>
      <c r="Z1890" s="102">
        <f>IF(T1890="SOPORTE_TELEFÓNICO",'TARIFAS 2025'!$B$14,IF(V1890="PRINCIPAL",'TARIFAS 2025'!$B$11,IF(V1890="INTERMEDIA",'TARIFAS 2025'!$C$11,IF(V1890="LEJANA",'TARIFAS 2025'!$D$11))))</f>
        <v>31419</v>
      </c>
      <c r="AA1890" s="102">
        <f t="shared" si="31"/>
        <v>31419</v>
      </c>
    </row>
    <row r="1891" spans="1:27" x14ac:dyDescent="0.3">
      <c r="A1891" s="99" t="s">
        <v>88</v>
      </c>
      <c r="B1891" s="100" t="str">
        <f>VLOOKUP(A1891,'CENTROS DE COSTOS'!A:D,2,0)</f>
        <v>0036-0005</v>
      </c>
      <c r="C1891" s="100" t="str">
        <f>VLOOKUP(A1891,'CENTROS DE COSTOS'!A:D,3,0)</f>
        <v>Wompi Noroccidente</v>
      </c>
      <c r="D1891" s="99">
        <v>5001</v>
      </c>
      <c r="E1891" s="99">
        <v>3153748</v>
      </c>
      <c r="F1891" s="99">
        <v>78164</v>
      </c>
      <c r="G1891" s="100" t="s">
        <v>33</v>
      </c>
      <c r="H1891" s="99" t="s">
        <v>120</v>
      </c>
      <c r="I1891" s="99" t="s">
        <v>88</v>
      </c>
      <c r="J1891" s="99" t="s">
        <v>1517</v>
      </c>
      <c r="K1891" s="100" t="s">
        <v>1170</v>
      </c>
      <c r="L1891" s="99" t="s">
        <v>8921</v>
      </c>
      <c r="M1891" s="101">
        <v>46009.445138888892</v>
      </c>
      <c r="N1891" s="101">
        <v>46018.55972222222</v>
      </c>
      <c r="O1891" s="100" t="s">
        <v>35</v>
      </c>
      <c r="P1891" s="100" t="s">
        <v>35</v>
      </c>
      <c r="Q1891" s="99" t="s">
        <v>1414</v>
      </c>
      <c r="R1891" s="99" t="s">
        <v>1415</v>
      </c>
      <c r="S1891" s="99" t="s">
        <v>10978</v>
      </c>
      <c r="T1891" s="99" t="s">
        <v>9139</v>
      </c>
      <c r="U1891" s="99">
        <v>40</v>
      </c>
      <c r="V1891" s="100" t="str">
        <f>VLOOKUP(D1891,TIPOLOGIA!A:F,5,0)</f>
        <v>PRINCIPAL</v>
      </c>
      <c r="W1891" s="100" t="str">
        <f>VLOOKUP(D1891,TIPOLOGIA!A:F,6,0)</f>
        <v>TERRESTRE</v>
      </c>
      <c r="X1891" s="99" t="s">
        <v>1417</v>
      </c>
      <c r="Y1891" s="99">
        <v>1</v>
      </c>
      <c r="Z1891" s="102">
        <f>IF(T1891="SOPORTE_TELEFÓNICO",'TARIFAS 2025'!$B$14,IF(V1891="PRINCIPAL",'TARIFAS 2025'!$B$11,IF(V1891="INTERMEDIA",'TARIFAS 2025'!$C$11,IF(V1891="LEJANA",'TARIFAS 2025'!$D$11))))</f>
        <v>31419</v>
      </c>
      <c r="AA1891" s="102">
        <f t="shared" si="31"/>
        <v>31419</v>
      </c>
    </row>
    <row r="1892" spans="1:27" x14ac:dyDescent="0.3">
      <c r="A1892" s="99" t="s">
        <v>88</v>
      </c>
      <c r="B1892" s="100" t="str">
        <f>VLOOKUP(A1892,'CENTROS DE COSTOS'!A:D,2,0)</f>
        <v>0036-0005</v>
      </c>
      <c r="C1892" s="100" t="str">
        <f>VLOOKUP(A1892,'CENTROS DE COSTOS'!A:D,3,0)</f>
        <v>Wompi Noroccidente</v>
      </c>
      <c r="D1892" s="99">
        <v>5001</v>
      </c>
      <c r="E1892" s="99">
        <v>3144606</v>
      </c>
      <c r="F1892" s="99">
        <v>79963</v>
      </c>
      <c r="G1892" s="100" t="s">
        <v>33</v>
      </c>
      <c r="H1892" s="99" t="s">
        <v>120</v>
      </c>
      <c r="I1892" s="99" t="s">
        <v>88</v>
      </c>
      <c r="J1892" s="99" t="s">
        <v>1924</v>
      </c>
      <c r="K1892" s="100" t="s">
        <v>1170</v>
      </c>
      <c r="L1892" s="99" t="s">
        <v>8922</v>
      </c>
      <c r="M1892" s="101">
        <v>46007.550694444442</v>
      </c>
      <c r="N1892" s="101">
        <v>46018.5625</v>
      </c>
      <c r="O1892" s="100" t="s">
        <v>35</v>
      </c>
      <c r="P1892" s="100" t="s">
        <v>35</v>
      </c>
      <c r="Q1892" s="99" t="s">
        <v>1414</v>
      </c>
      <c r="R1892" s="99" t="s">
        <v>1415</v>
      </c>
      <c r="S1892" s="99" t="s">
        <v>10979</v>
      </c>
      <c r="T1892" s="99" t="s">
        <v>9139</v>
      </c>
      <c r="U1892" s="99">
        <v>16</v>
      </c>
      <c r="V1892" s="100" t="str">
        <f>VLOOKUP(D1892,TIPOLOGIA!A:F,5,0)</f>
        <v>PRINCIPAL</v>
      </c>
      <c r="W1892" s="100" t="str">
        <f>VLOOKUP(D1892,TIPOLOGIA!A:F,6,0)</f>
        <v>TERRESTRE</v>
      </c>
      <c r="X1892" s="99" t="s">
        <v>1417</v>
      </c>
      <c r="Y1892" s="99">
        <v>1</v>
      </c>
      <c r="Z1892" s="102">
        <f>IF(T1892="SOPORTE_TELEFÓNICO",'TARIFAS 2025'!$B$14,IF(V1892="PRINCIPAL",'TARIFAS 2025'!$B$11,IF(V1892="INTERMEDIA",'TARIFAS 2025'!$C$11,IF(V1892="LEJANA",'TARIFAS 2025'!$D$11))))</f>
        <v>31419</v>
      </c>
      <c r="AA1892" s="102">
        <f t="shared" si="31"/>
        <v>31419</v>
      </c>
    </row>
    <row r="1893" spans="1:27" x14ac:dyDescent="0.3">
      <c r="A1893" s="99" t="s">
        <v>88</v>
      </c>
      <c r="B1893" s="100" t="str">
        <f>VLOOKUP(A1893,'CENTROS DE COSTOS'!A:D,2,0)</f>
        <v>0036-0005</v>
      </c>
      <c r="C1893" s="100" t="str">
        <f>VLOOKUP(A1893,'CENTROS DE COSTOS'!A:D,3,0)</f>
        <v>Wompi Noroccidente</v>
      </c>
      <c r="D1893" s="99">
        <v>5360</v>
      </c>
      <c r="E1893" s="99">
        <v>3143229</v>
      </c>
      <c r="F1893" s="99">
        <v>19841</v>
      </c>
      <c r="G1893" s="100" t="s">
        <v>33</v>
      </c>
      <c r="H1893" s="99" t="s">
        <v>120</v>
      </c>
      <c r="I1893" s="99" t="s">
        <v>190</v>
      </c>
      <c r="J1893" s="99" t="s">
        <v>6951</v>
      </c>
      <c r="K1893" s="100" t="s">
        <v>1170</v>
      </c>
      <c r="L1893" s="99" t="s">
        <v>8923</v>
      </c>
      <c r="M1893" s="101">
        <v>46007.446527777778</v>
      </c>
      <c r="N1893" s="101">
        <v>46018.563888888893</v>
      </c>
      <c r="O1893" s="100" t="s">
        <v>35</v>
      </c>
      <c r="P1893" s="100" t="s">
        <v>35</v>
      </c>
      <c r="Q1893" s="99" t="s">
        <v>1414</v>
      </c>
      <c r="R1893" s="99" t="s">
        <v>1415</v>
      </c>
      <c r="S1893" s="99" t="s">
        <v>10980</v>
      </c>
      <c r="T1893" s="99" t="s">
        <v>9139</v>
      </c>
      <c r="U1893" s="99">
        <v>16</v>
      </c>
      <c r="V1893" s="100" t="str">
        <f>VLOOKUP(D1893,TIPOLOGIA!A:F,5,0)</f>
        <v>PRINCIPAL</v>
      </c>
      <c r="W1893" s="100" t="str">
        <f>VLOOKUP(D1893,TIPOLOGIA!A:F,6,0)</f>
        <v>TERRESTRE</v>
      </c>
      <c r="X1893" s="99" t="s">
        <v>1417</v>
      </c>
      <c r="Y1893" s="99">
        <v>1</v>
      </c>
      <c r="Z1893" s="102">
        <f>IF(T1893="SOPORTE_TELEFÓNICO",'TARIFAS 2025'!$B$14,IF(V1893="PRINCIPAL",'TARIFAS 2025'!$B$11,IF(V1893="INTERMEDIA",'TARIFAS 2025'!$C$11,IF(V1893="LEJANA",'TARIFAS 2025'!$D$11))))</f>
        <v>31419</v>
      </c>
      <c r="AA1893" s="102">
        <f t="shared" si="31"/>
        <v>31419</v>
      </c>
    </row>
    <row r="1894" spans="1:27" x14ac:dyDescent="0.3">
      <c r="A1894" s="99" t="s">
        <v>88</v>
      </c>
      <c r="B1894" s="100" t="str">
        <f>VLOOKUP(A1894,'CENTROS DE COSTOS'!A:D,2,0)</f>
        <v>0036-0005</v>
      </c>
      <c r="C1894" s="100" t="str">
        <f>VLOOKUP(A1894,'CENTROS DE COSTOS'!A:D,3,0)</f>
        <v>Wompi Noroccidente</v>
      </c>
      <c r="D1894" s="99">
        <v>5001</v>
      </c>
      <c r="E1894" s="99">
        <v>3143026</v>
      </c>
      <c r="F1894" s="99">
        <v>81795</v>
      </c>
      <c r="G1894" s="100" t="s">
        <v>33</v>
      </c>
      <c r="H1894" s="99" t="s">
        <v>120</v>
      </c>
      <c r="I1894" s="99" t="s">
        <v>88</v>
      </c>
      <c r="J1894" s="99" t="s">
        <v>6952</v>
      </c>
      <c r="K1894" s="100" t="s">
        <v>1170</v>
      </c>
      <c r="L1894" s="99" t="s">
        <v>8924</v>
      </c>
      <c r="M1894" s="101">
        <v>46007.425694444442</v>
      </c>
      <c r="N1894" s="101">
        <v>46018.56527777778</v>
      </c>
      <c r="O1894" s="100" t="s">
        <v>35</v>
      </c>
      <c r="P1894" s="100" t="s">
        <v>35</v>
      </c>
      <c r="Q1894" s="99" t="s">
        <v>1414</v>
      </c>
      <c r="R1894" s="99" t="s">
        <v>1415</v>
      </c>
      <c r="S1894" s="99" t="s">
        <v>10981</v>
      </c>
      <c r="T1894" s="99" t="s">
        <v>9139</v>
      </c>
      <c r="U1894" s="99">
        <v>8</v>
      </c>
      <c r="V1894" s="100" t="str">
        <f>VLOOKUP(D1894,TIPOLOGIA!A:F,5,0)</f>
        <v>PRINCIPAL</v>
      </c>
      <c r="W1894" s="100" t="str">
        <f>VLOOKUP(D1894,TIPOLOGIA!A:F,6,0)</f>
        <v>TERRESTRE</v>
      </c>
      <c r="X1894" s="99" t="s">
        <v>1417</v>
      </c>
      <c r="Y1894" s="99">
        <v>1</v>
      </c>
      <c r="Z1894" s="102">
        <f>IF(T1894="SOPORTE_TELEFÓNICO",'TARIFAS 2025'!$B$14,IF(V1894="PRINCIPAL",'TARIFAS 2025'!$B$11,IF(V1894="INTERMEDIA",'TARIFAS 2025'!$C$11,IF(V1894="LEJANA",'TARIFAS 2025'!$D$11))))</f>
        <v>31419</v>
      </c>
      <c r="AA1894" s="102">
        <f t="shared" si="31"/>
        <v>31419</v>
      </c>
    </row>
    <row r="1895" spans="1:27" x14ac:dyDescent="0.3">
      <c r="A1895" s="99" t="s">
        <v>88</v>
      </c>
      <c r="B1895" s="100" t="str">
        <f>VLOOKUP(A1895,'CENTROS DE COSTOS'!A:D,2,0)</f>
        <v>0036-0005</v>
      </c>
      <c r="C1895" s="100" t="str">
        <f>VLOOKUP(A1895,'CENTROS DE COSTOS'!A:D,3,0)</f>
        <v>Wompi Noroccidente</v>
      </c>
      <c r="D1895" s="99">
        <v>5266</v>
      </c>
      <c r="E1895" s="99">
        <v>3141111</v>
      </c>
      <c r="F1895" s="99">
        <v>76864</v>
      </c>
      <c r="G1895" s="100" t="s">
        <v>33</v>
      </c>
      <c r="H1895" s="99" t="s">
        <v>120</v>
      </c>
      <c r="I1895" s="99" t="s">
        <v>180</v>
      </c>
      <c r="J1895" s="99" t="s">
        <v>6953</v>
      </c>
      <c r="K1895" s="100" t="s">
        <v>1170</v>
      </c>
      <c r="L1895" s="99" t="s">
        <v>8925</v>
      </c>
      <c r="M1895" s="101">
        <v>46007.333333333343</v>
      </c>
      <c r="N1895" s="101">
        <v>46018.565972222219</v>
      </c>
      <c r="O1895" s="100" t="s">
        <v>35</v>
      </c>
      <c r="P1895" s="100" t="s">
        <v>35</v>
      </c>
      <c r="Q1895" s="99" t="s">
        <v>1414</v>
      </c>
      <c r="R1895" s="99" t="s">
        <v>1415</v>
      </c>
      <c r="S1895" s="99" t="s">
        <v>10982</v>
      </c>
      <c r="T1895" s="99" t="s">
        <v>9139</v>
      </c>
      <c r="U1895" s="99">
        <v>24</v>
      </c>
      <c r="V1895" s="100" t="str">
        <f>VLOOKUP(D1895,TIPOLOGIA!A:F,5,0)</f>
        <v>PRINCIPAL</v>
      </c>
      <c r="W1895" s="100" t="str">
        <f>VLOOKUP(D1895,TIPOLOGIA!A:F,6,0)</f>
        <v>TERRESTRE</v>
      </c>
      <c r="X1895" s="99" t="s">
        <v>1417</v>
      </c>
      <c r="Y1895" s="99">
        <v>1</v>
      </c>
      <c r="Z1895" s="102">
        <f>IF(T1895="SOPORTE_TELEFÓNICO",'TARIFAS 2025'!$B$14,IF(V1895="PRINCIPAL",'TARIFAS 2025'!$B$11,IF(V1895="INTERMEDIA",'TARIFAS 2025'!$C$11,IF(V1895="LEJANA",'TARIFAS 2025'!$D$11))))</f>
        <v>31419</v>
      </c>
      <c r="AA1895" s="102">
        <f t="shared" si="31"/>
        <v>31419</v>
      </c>
    </row>
    <row r="1896" spans="1:27" x14ac:dyDescent="0.3">
      <c r="A1896" s="99" t="s">
        <v>88</v>
      </c>
      <c r="B1896" s="100" t="str">
        <f>VLOOKUP(A1896,'CENTROS DE COSTOS'!A:D,2,0)</f>
        <v>0036-0005</v>
      </c>
      <c r="C1896" s="100" t="str">
        <f>VLOOKUP(A1896,'CENTROS DE COSTOS'!A:D,3,0)</f>
        <v>Wompi Noroccidente</v>
      </c>
      <c r="D1896" s="99">
        <v>5001</v>
      </c>
      <c r="E1896" s="99">
        <v>3139581</v>
      </c>
      <c r="F1896" s="99">
        <v>80636</v>
      </c>
      <c r="G1896" s="100" t="s">
        <v>33</v>
      </c>
      <c r="H1896" s="99" t="s">
        <v>120</v>
      </c>
      <c r="I1896" s="99" t="s">
        <v>88</v>
      </c>
      <c r="J1896" s="99" t="s">
        <v>1783</v>
      </c>
      <c r="K1896" s="100" t="s">
        <v>1170</v>
      </c>
      <c r="L1896" s="99" t="s">
        <v>8926</v>
      </c>
      <c r="M1896" s="101">
        <v>46006.63958333333</v>
      </c>
      <c r="N1896" s="101">
        <v>46018.566666666673</v>
      </c>
      <c r="O1896" s="100" t="s">
        <v>35</v>
      </c>
      <c r="P1896" s="100" t="s">
        <v>35</v>
      </c>
      <c r="Q1896" s="99" t="s">
        <v>1414</v>
      </c>
      <c r="R1896" s="99" t="s">
        <v>1415</v>
      </c>
      <c r="S1896" s="99" t="s">
        <v>10983</v>
      </c>
      <c r="T1896" s="99" t="s">
        <v>9139</v>
      </c>
      <c r="U1896" s="99">
        <v>16</v>
      </c>
      <c r="V1896" s="100" t="str">
        <f>VLOOKUP(D1896,TIPOLOGIA!A:F,5,0)</f>
        <v>PRINCIPAL</v>
      </c>
      <c r="W1896" s="100" t="str">
        <f>VLOOKUP(D1896,TIPOLOGIA!A:F,6,0)</f>
        <v>TERRESTRE</v>
      </c>
      <c r="X1896" s="99" t="s">
        <v>1417</v>
      </c>
      <c r="Y1896" s="99">
        <v>1</v>
      </c>
      <c r="Z1896" s="102">
        <f>IF(T1896="SOPORTE_TELEFÓNICO",'TARIFAS 2025'!$B$14,IF(V1896="PRINCIPAL",'TARIFAS 2025'!$B$11,IF(V1896="INTERMEDIA",'TARIFAS 2025'!$C$11,IF(V1896="LEJANA",'TARIFAS 2025'!$D$11))))</f>
        <v>31419</v>
      </c>
      <c r="AA1896" s="102">
        <f t="shared" si="31"/>
        <v>31419</v>
      </c>
    </row>
    <row r="1897" spans="1:27" x14ac:dyDescent="0.3">
      <c r="A1897" s="99" t="s">
        <v>98</v>
      </c>
      <c r="B1897" s="100" t="str">
        <f>VLOOKUP(A1897,'CENTROS DE COSTOS'!A:D,2,0)</f>
        <v>0036-0006</v>
      </c>
      <c r="C1897" s="100" t="str">
        <f>VLOOKUP(A1897,'CENTROS DE COSTOS'!A:D,3,0)</f>
        <v>Wompi Oriente</v>
      </c>
      <c r="D1897" s="99">
        <v>50001</v>
      </c>
      <c r="E1897" s="99">
        <v>3178320</v>
      </c>
      <c r="F1897" s="99">
        <v>77424</v>
      </c>
      <c r="G1897" s="100" t="s">
        <v>33</v>
      </c>
      <c r="H1897" s="99" t="s">
        <v>814</v>
      </c>
      <c r="I1897" s="99" t="s">
        <v>98</v>
      </c>
      <c r="J1897" s="99" t="s">
        <v>6954</v>
      </c>
      <c r="K1897" s="100" t="s">
        <v>1170</v>
      </c>
      <c r="L1897" s="99" t="s">
        <v>8927</v>
      </c>
      <c r="M1897" s="101">
        <v>46017.431944444441</v>
      </c>
      <c r="N1897" s="101">
        <v>46018.629166666673</v>
      </c>
      <c r="O1897" s="100" t="s">
        <v>35</v>
      </c>
      <c r="P1897" s="100" t="s">
        <v>35</v>
      </c>
      <c r="Q1897" s="99" t="s">
        <v>1414</v>
      </c>
      <c r="R1897" s="99" t="s">
        <v>1415</v>
      </c>
      <c r="S1897" s="99" t="s">
        <v>10984</v>
      </c>
      <c r="T1897" s="99" t="s">
        <v>1172</v>
      </c>
      <c r="U1897" s="99">
        <v>16</v>
      </c>
      <c r="V1897" s="100" t="str">
        <f>VLOOKUP(D1897,TIPOLOGIA!A:F,5,0)</f>
        <v>PRINCIPAL</v>
      </c>
      <c r="W1897" s="100" t="str">
        <f>VLOOKUP(D1897,TIPOLOGIA!A:F,6,0)</f>
        <v>TERRESTRE</v>
      </c>
      <c r="X1897" s="99" t="s">
        <v>1461</v>
      </c>
      <c r="Y1897" s="99">
        <v>1</v>
      </c>
      <c r="Z1897" s="102">
        <f>IF(T1897="SOPORTE_TELEFÓNICO",'TARIFAS 2025'!$B$14,IF(V1897="PRINCIPAL",'TARIFAS 2025'!$B$11,IF(V1897="INTERMEDIA",'TARIFAS 2025'!$C$11,IF(V1897="LEJANA",'TARIFAS 2025'!$D$11))))</f>
        <v>31419</v>
      </c>
      <c r="AA1897" s="102">
        <f t="shared" si="31"/>
        <v>31419</v>
      </c>
    </row>
    <row r="1898" spans="1:27" x14ac:dyDescent="0.3">
      <c r="A1898" s="99" t="s">
        <v>71</v>
      </c>
      <c r="B1898" s="100" t="str">
        <f>VLOOKUP(A1898,'CENTROS DE COSTOS'!A:D,2,0)</f>
        <v>0036-0004</v>
      </c>
      <c r="C1898" s="100" t="str">
        <f>VLOOKUP(A1898,'CENTROS DE COSTOS'!A:D,3,0)</f>
        <v>Wompi Centro</v>
      </c>
      <c r="D1898" s="99">
        <v>25126</v>
      </c>
      <c r="E1898" s="99">
        <v>3178329</v>
      </c>
      <c r="F1898" s="99">
        <v>57440</v>
      </c>
      <c r="G1898" s="100" t="s">
        <v>33</v>
      </c>
      <c r="H1898" s="99" t="s">
        <v>618</v>
      </c>
      <c r="I1898" s="99" t="s">
        <v>633</v>
      </c>
      <c r="J1898" s="99" t="s">
        <v>1504</v>
      </c>
      <c r="K1898" s="100" t="s">
        <v>1170</v>
      </c>
      <c r="L1898" s="99" t="s">
        <v>8928</v>
      </c>
      <c r="M1898" s="101">
        <v>46017.436111111107</v>
      </c>
      <c r="N1898" s="101">
        <v>46018.629861111112</v>
      </c>
      <c r="O1898" s="100" t="s">
        <v>35</v>
      </c>
      <c r="P1898" s="100" t="s">
        <v>35</v>
      </c>
      <c r="Q1898" s="99" t="s">
        <v>1414</v>
      </c>
      <c r="R1898" s="99" t="s">
        <v>1415</v>
      </c>
      <c r="S1898" s="99" t="s">
        <v>10985</v>
      </c>
      <c r="T1898" s="99" t="s">
        <v>1416</v>
      </c>
      <c r="U1898" s="99">
        <v>56</v>
      </c>
      <c r="V1898" s="100" t="str">
        <f>VLOOKUP(D1898,TIPOLOGIA!A:F,5,0)</f>
        <v>INTERMEDIA</v>
      </c>
      <c r="W1898" s="100" t="str">
        <f>VLOOKUP(D1898,TIPOLOGIA!A:F,6,0)</f>
        <v>TERRESTRE</v>
      </c>
      <c r="X1898" s="99" t="s">
        <v>2257</v>
      </c>
      <c r="Y1898" s="99">
        <v>1</v>
      </c>
      <c r="Z1898" s="102">
        <f>IF(T1898="SOPORTE_TELEFÓNICO",'TARIFAS 2025'!$B$14,IF(V1898="PRINCIPAL",'TARIFAS 2025'!$B$11,IF(V1898="INTERMEDIA",'TARIFAS 2025'!$C$11,IF(V1898="LEJANA",'TARIFAS 2025'!$D$11))))</f>
        <v>36351</v>
      </c>
      <c r="AA1898" s="102">
        <f t="shared" si="31"/>
        <v>36351</v>
      </c>
    </row>
    <row r="1899" spans="1:27" x14ac:dyDescent="0.3">
      <c r="A1899" s="99" t="s">
        <v>71</v>
      </c>
      <c r="B1899" s="100" t="str">
        <f>VLOOKUP(A1899,'CENTROS DE COSTOS'!A:D,2,0)</f>
        <v>0036-0004</v>
      </c>
      <c r="C1899" s="100" t="str">
        <f>VLOOKUP(A1899,'CENTROS DE COSTOS'!A:D,3,0)</f>
        <v>Wompi Centro</v>
      </c>
      <c r="D1899" s="99">
        <v>25740</v>
      </c>
      <c r="E1899" s="99">
        <v>3174443</v>
      </c>
      <c r="F1899" s="99">
        <v>65880</v>
      </c>
      <c r="G1899" s="100" t="s">
        <v>33</v>
      </c>
      <c r="H1899" s="99" t="s">
        <v>618</v>
      </c>
      <c r="I1899" s="99" t="s">
        <v>695</v>
      </c>
      <c r="J1899" s="99" t="s">
        <v>1556</v>
      </c>
      <c r="K1899" s="100" t="s">
        <v>1170</v>
      </c>
      <c r="L1899" s="99" t="s">
        <v>8929</v>
      </c>
      <c r="M1899" s="101">
        <v>46015.4</v>
      </c>
      <c r="N1899" s="101">
        <v>46018.630555555559</v>
      </c>
      <c r="O1899" s="100" t="s">
        <v>35</v>
      </c>
      <c r="P1899" s="100" t="s">
        <v>35</v>
      </c>
      <c r="Q1899" s="99" t="s">
        <v>1414</v>
      </c>
      <c r="R1899" s="99" t="s">
        <v>1415</v>
      </c>
      <c r="S1899" s="99" t="s">
        <v>10986</v>
      </c>
      <c r="T1899" s="99" t="s">
        <v>1416</v>
      </c>
      <c r="U1899" s="99">
        <v>56</v>
      </c>
      <c r="V1899" s="100" t="str">
        <f>VLOOKUP(D1899,TIPOLOGIA!A:F,5,0)</f>
        <v>INTERMEDIA</v>
      </c>
      <c r="W1899" s="100" t="str">
        <f>VLOOKUP(D1899,TIPOLOGIA!A:F,6,0)</f>
        <v>TERRESTRE</v>
      </c>
      <c r="X1899" s="99" t="s">
        <v>2257</v>
      </c>
      <c r="Y1899" s="99">
        <v>1</v>
      </c>
      <c r="Z1899" s="102">
        <f>IF(T1899="SOPORTE_TELEFÓNICO",'TARIFAS 2025'!$B$14,IF(V1899="PRINCIPAL",'TARIFAS 2025'!$B$11,IF(V1899="INTERMEDIA",'TARIFAS 2025'!$C$11,IF(V1899="LEJANA",'TARIFAS 2025'!$D$11))))</f>
        <v>36351</v>
      </c>
      <c r="AA1899" s="102">
        <f t="shared" si="31"/>
        <v>36351</v>
      </c>
    </row>
    <row r="1900" spans="1:27" x14ac:dyDescent="0.3">
      <c r="A1900" s="99" t="s">
        <v>98</v>
      </c>
      <c r="B1900" s="100" t="str">
        <f>VLOOKUP(A1900,'CENTROS DE COSTOS'!A:D,2,0)</f>
        <v>0036-0006</v>
      </c>
      <c r="C1900" s="100" t="str">
        <f>VLOOKUP(A1900,'CENTROS DE COSTOS'!A:D,3,0)</f>
        <v>Wompi Oriente</v>
      </c>
      <c r="D1900" s="99">
        <v>50001</v>
      </c>
      <c r="E1900" s="99">
        <v>3179109</v>
      </c>
      <c r="F1900" s="99">
        <v>79430</v>
      </c>
      <c r="G1900" s="100" t="s">
        <v>33</v>
      </c>
      <c r="H1900" s="99" t="s">
        <v>814</v>
      </c>
      <c r="I1900" s="99" t="s">
        <v>98</v>
      </c>
      <c r="J1900" s="99" t="s">
        <v>1441</v>
      </c>
      <c r="K1900" s="100" t="s">
        <v>1170</v>
      </c>
      <c r="L1900" s="99" t="s">
        <v>8930</v>
      </c>
      <c r="M1900" s="101">
        <v>46017.505555555559</v>
      </c>
      <c r="N1900" s="101">
        <v>46018.631249999999</v>
      </c>
      <c r="O1900" s="100" t="s">
        <v>35</v>
      </c>
      <c r="P1900" s="100" t="s">
        <v>35</v>
      </c>
      <c r="Q1900" s="99" t="s">
        <v>1414</v>
      </c>
      <c r="R1900" s="99" t="s">
        <v>1415</v>
      </c>
      <c r="S1900" s="99" t="s">
        <v>10987</v>
      </c>
      <c r="T1900" s="99" t="s">
        <v>1172</v>
      </c>
      <c r="U1900" s="99">
        <v>24</v>
      </c>
      <c r="V1900" s="100" t="str">
        <f>VLOOKUP(D1900,TIPOLOGIA!A:F,5,0)</f>
        <v>PRINCIPAL</v>
      </c>
      <c r="W1900" s="100" t="str">
        <f>VLOOKUP(D1900,TIPOLOGIA!A:F,6,0)</f>
        <v>TERRESTRE</v>
      </c>
      <c r="X1900" s="99" t="s">
        <v>1461</v>
      </c>
      <c r="Y1900" s="99">
        <v>1</v>
      </c>
      <c r="Z1900" s="102">
        <f>IF(T1900="SOPORTE_TELEFÓNICO",'TARIFAS 2025'!$B$14,IF(V1900="PRINCIPAL",'TARIFAS 2025'!$B$11,IF(V1900="INTERMEDIA",'TARIFAS 2025'!$C$11,IF(V1900="LEJANA",'TARIFAS 2025'!$D$11))))</f>
        <v>31419</v>
      </c>
      <c r="AA1900" s="102">
        <f t="shared" si="31"/>
        <v>31419</v>
      </c>
    </row>
    <row r="1901" spans="1:27" x14ac:dyDescent="0.3">
      <c r="A1901" s="99" t="s">
        <v>88</v>
      </c>
      <c r="B1901" s="100" t="str">
        <f>VLOOKUP(A1901,'CENTROS DE COSTOS'!A:D,2,0)</f>
        <v>0036-0005</v>
      </c>
      <c r="C1901" s="100" t="str">
        <f>VLOOKUP(A1901,'CENTROS DE COSTOS'!A:D,3,0)</f>
        <v>Wompi Noroccidente</v>
      </c>
      <c r="D1901" s="99">
        <v>5440</v>
      </c>
      <c r="E1901" s="99">
        <v>3164918</v>
      </c>
      <c r="F1901" s="99">
        <v>28856</v>
      </c>
      <c r="G1901" s="100" t="s">
        <v>33</v>
      </c>
      <c r="H1901" s="99" t="s">
        <v>120</v>
      </c>
      <c r="I1901" s="99" t="s">
        <v>198</v>
      </c>
      <c r="J1901" s="99" t="s">
        <v>1457</v>
      </c>
      <c r="K1901" s="100" t="s">
        <v>1170</v>
      </c>
      <c r="L1901" s="99" t="s">
        <v>8931</v>
      </c>
      <c r="M1901" s="101">
        <v>46013.438888888893</v>
      </c>
      <c r="N1901" s="101">
        <v>46018.631249999999</v>
      </c>
      <c r="O1901" s="100" t="s">
        <v>35</v>
      </c>
      <c r="P1901" s="100" t="s">
        <v>35</v>
      </c>
      <c r="Q1901" s="99" t="s">
        <v>1414</v>
      </c>
      <c r="R1901" s="99" t="s">
        <v>1415</v>
      </c>
      <c r="S1901" s="99" t="s">
        <v>10988</v>
      </c>
      <c r="T1901" s="99" t="s">
        <v>1416</v>
      </c>
      <c r="U1901" s="99">
        <v>56</v>
      </c>
      <c r="V1901" s="100" t="str">
        <f>VLOOKUP(D1901,TIPOLOGIA!A:F,5,0)</f>
        <v>INTERMEDIA</v>
      </c>
      <c r="W1901" s="100" t="str">
        <f>VLOOKUP(D1901,TIPOLOGIA!A:F,6,0)</f>
        <v>TERRESTRE</v>
      </c>
      <c r="X1901" s="99" t="s">
        <v>2254</v>
      </c>
      <c r="Y1901" s="99">
        <v>1</v>
      </c>
      <c r="Z1901" s="102">
        <f>IF(T1901="SOPORTE_TELEFÓNICO",'TARIFAS 2025'!$B$14,IF(V1901="PRINCIPAL",'TARIFAS 2025'!$B$11,IF(V1901="INTERMEDIA",'TARIFAS 2025'!$C$11,IF(V1901="LEJANA",'TARIFAS 2025'!$D$11))))</f>
        <v>36351</v>
      </c>
      <c r="AA1901" s="102">
        <f t="shared" si="31"/>
        <v>36351</v>
      </c>
    </row>
    <row r="1902" spans="1:27" x14ac:dyDescent="0.3">
      <c r="A1902" s="99" t="s">
        <v>65</v>
      </c>
      <c r="B1902" s="100" t="str">
        <f>VLOOKUP(A1902,'CENTROS DE COSTOS'!A:D,2,0)</f>
        <v>0036-0005</v>
      </c>
      <c r="C1902" s="100" t="str">
        <f>VLOOKUP(A1902,'CENTROS DE COSTOS'!A:D,3,0)</f>
        <v>Wompi Noroccidente</v>
      </c>
      <c r="D1902" s="99">
        <v>5147</v>
      </c>
      <c r="E1902" s="99">
        <v>3125524</v>
      </c>
      <c r="F1902" s="99">
        <v>62823</v>
      </c>
      <c r="G1902" s="100" t="s">
        <v>33</v>
      </c>
      <c r="H1902" s="99" t="s">
        <v>120</v>
      </c>
      <c r="I1902" s="99" t="s">
        <v>165</v>
      </c>
      <c r="J1902" s="99" t="s">
        <v>1519</v>
      </c>
      <c r="K1902" s="100" t="s">
        <v>1170</v>
      </c>
      <c r="L1902" s="99" t="s">
        <v>8932</v>
      </c>
      <c r="M1902" s="101">
        <v>46002.374305555553</v>
      </c>
      <c r="N1902" s="101">
        <v>46018.648611111108</v>
      </c>
      <c r="O1902" s="100" t="s">
        <v>35</v>
      </c>
      <c r="P1902" s="100" t="s">
        <v>35</v>
      </c>
      <c r="Q1902" s="99" t="s">
        <v>1414</v>
      </c>
      <c r="R1902" s="99" t="s">
        <v>1415</v>
      </c>
      <c r="S1902" s="99" t="s">
        <v>10989</v>
      </c>
      <c r="T1902" s="99" t="s">
        <v>1416</v>
      </c>
      <c r="U1902" s="99">
        <v>48</v>
      </c>
      <c r="V1902" s="100" t="str">
        <f>VLOOKUP(D1902,TIPOLOGIA!A:F,5,0)</f>
        <v>PRINCIPAL</v>
      </c>
      <c r="W1902" s="100" t="str">
        <f>VLOOKUP(D1902,TIPOLOGIA!A:F,6,0)</f>
        <v>TERRESTRE</v>
      </c>
      <c r="X1902" s="99" t="s">
        <v>11206</v>
      </c>
      <c r="Y1902" s="99">
        <v>1</v>
      </c>
      <c r="Z1902" s="102">
        <f>IF(T1902="SOPORTE_TELEFÓNICO",'TARIFAS 2025'!$B$14,IF(V1902="PRINCIPAL",'TARIFAS 2025'!$B$11,IF(V1902="INTERMEDIA",'TARIFAS 2025'!$C$11,IF(V1902="LEJANA",'TARIFAS 2025'!$D$11))))</f>
        <v>31419</v>
      </c>
      <c r="AA1902" s="102">
        <f t="shared" si="31"/>
        <v>31419</v>
      </c>
    </row>
    <row r="1903" spans="1:27" x14ac:dyDescent="0.3">
      <c r="A1903" s="99" t="s">
        <v>71</v>
      </c>
      <c r="B1903" s="100" t="str">
        <f>VLOOKUP(A1903,'CENTROS DE COSTOS'!A:D,2,0)</f>
        <v>0036-0004</v>
      </c>
      <c r="C1903" s="100" t="str">
        <f>VLOOKUP(A1903,'CENTROS DE COSTOS'!A:D,3,0)</f>
        <v>Wompi Centro</v>
      </c>
      <c r="D1903" s="99">
        <v>11001</v>
      </c>
      <c r="E1903" s="99">
        <v>3172034</v>
      </c>
      <c r="F1903" s="99">
        <v>75358</v>
      </c>
      <c r="G1903" s="100" t="s">
        <v>33</v>
      </c>
      <c r="H1903" s="99" t="s">
        <v>618</v>
      </c>
      <c r="I1903" s="99" t="s">
        <v>71</v>
      </c>
      <c r="J1903" s="99" t="s">
        <v>2158</v>
      </c>
      <c r="K1903" s="100" t="s">
        <v>1170</v>
      </c>
      <c r="L1903" s="99" t="s">
        <v>8933</v>
      </c>
      <c r="M1903" s="101">
        <v>46014.602083333331</v>
      </c>
      <c r="N1903" s="101">
        <v>46019.440972222219</v>
      </c>
      <c r="O1903" s="100" t="s">
        <v>35</v>
      </c>
      <c r="P1903" s="100" t="s">
        <v>35</v>
      </c>
      <c r="Q1903" s="99" t="s">
        <v>1414</v>
      </c>
      <c r="R1903" s="99" t="s">
        <v>1415</v>
      </c>
      <c r="S1903" s="99" t="s">
        <v>10990</v>
      </c>
      <c r="T1903" s="99" t="s">
        <v>1172</v>
      </c>
      <c r="U1903" s="99"/>
      <c r="V1903" s="100" t="str">
        <f>VLOOKUP(D1903,TIPOLOGIA!A:F,5,0)</f>
        <v>PRINCIPAL</v>
      </c>
      <c r="W1903" s="100" t="str">
        <f>VLOOKUP(D1903,TIPOLOGIA!A:F,6,0)</f>
        <v>TERRESTRE</v>
      </c>
      <c r="X1903" s="99" t="s">
        <v>1312</v>
      </c>
      <c r="Y1903" s="99">
        <v>1</v>
      </c>
      <c r="Z1903" s="102">
        <f>IF(T1903="SOPORTE_TELEFÓNICO",'TARIFAS 2025'!$B$14,IF(V1903="PRINCIPAL",'TARIFAS 2025'!$B$11,IF(V1903="INTERMEDIA",'TARIFAS 2025'!$C$11,IF(V1903="LEJANA",'TARIFAS 2025'!$D$11))))</f>
        <v>31419</v>
      </c>
      <c r="AA1903" s="102">
        <f t="shared" si="31"/>
        <v>31419</v>
      </c>
    </row>
    <row r="1904" spans="1:27" x14ac:dyDescent="0.3">
      <c r="A1904" s="99" t="s">
        <v>91</v>
      </c>
      <c r="B1904" s="100" t="str">
        <f>VLOOKUP(A1904,'CENTROS DE COSTOS'!A:D,2,0)</f>
        <v>0036-0003</v>
      </c>
      <c r="C1904" s="100" t="str">
        <f>VLOOKUP(A1904,'CENTROS DE COSTOS'!A:D,3,0)</f>
        <v>Wompi Suroccidente</v>
      </c>
      <c r="D1904" s="99">
        <v>52079</v>
      </c>
      <c r="E1904" s="99">
        <v>3110339</v>
      </c>
      <c r="F1904" s="99">
        <v>70839</v>
      </c>
      <c r="G1904" s="100" t="s">
        <v>33</v>
      </c>
      <c r="H1904" s="99" t="s">
        <v>133</v>
      </c>
      <c r="I1904" s="99" t="s">
        <v>844</v>
      </c>
      <c r="J1904" s="99" t="s">
        <v>6956</v>
      </c>
      <c r="K1904" s="100" t="s">
        <v>1170</v>
      </c>
      <c r="L1904" s="99" t="s">
        <v>8934</v>
      </c>
      <c r="M1904" s="101">
        <v>46000.333333333343</v>
      </c>
      <c r="N1904" s="101">
        <v>46019.499305555553</v>
      </c>
      <c r="O1904" s="100" t="s">
        <v>35</v>
      </c>
      <c r="P1904" s="100" t="s">
        <v>35</v>
      </c>
      <c r="Q1904" s="99" t="s">
        <v>1414</v>
      </c>
      <c r="R1904" s="99" t="s">
        <v>1415</v>
      </c>
      <c r="S1904" s="99" t="s">
        <v>10991</v>
      </c>
      <c r="T1904" s="99" t="s">
        <v>1416</v>
      </c>
      <c r="U1904" s="99">
        <v>32</v>
      </c>
      <c r="V1904" s="100" t="str">
        <f>VLOOKUP(D1904,TIPOLOGIA!A:F,5,0)</f>
        <v>LEJANA</v>
      </c>
      <c r="W1904" s="100" t="str">
        <f>VLOOKUP(D1904,TIPOLOGIA!A:F,6,0)</f>
        <v>TERRESTRE</v>
      </c>
      <c r="X1904" s="99" t="s">
        <v>2257</v>
      </c>
      <c r="Y1904" s="99">
        <v>1</v>
      </c>
      <c r="Z1904" s="102">
        <f>IF(T1904="SOPORTE_TELEFÓNICO",'TARIFAS 2025'!$B$14,IF(V1904="PRINCIPAL",'TARIFAS 2025'!$B$11,IF(V1904="INTERMEDIA",'TARIFAS 2025'!$C$11,IF(V1904="LEJANA",'TARIFAS 2025'!$D$11))))</f>
        <v>40250</v>
      </c>
      <c r="AA1904" s="102">
        <f t="shared" si="31"/>
        <v>40250</v>
      </c>
    </row>
    <row r="1905" spans="1:27" x14ac:dyDescent="0.3">
      <c r="A1905" s="99" t="s">
        <v>88</v>
      </c>
      <c r="B1905" s="100" t="str">
        <f>VLOOKUP(A1905,'CENTROS DE COSTOS'!A:D,2,0)</f>
        <v>0036-0005</v>
      </c>
      <c r="C1905" s="100" t="str">
        <f>VLOOKUP(A1905,'CENTROS DE COSTOS'!A:D,3,0)</f>
        <v>Wompi Noroccidente</v>
      </c>
      <c r="D1905" s="99">
        <v>5079</v>
      </c>
      <c r="E1905" s="99">
        <v>3165705</v>
      </c>
      <c r="F1905" s="99">
        <v>56826</v>
      </c>
      <c r="G1905" s="100" t="s">
        <v>33</v>
      </c>
      <c r="H1905" s="99" t="s">
        <v>120</v>
      </c>
      <c r="I1905" s="99" t="s">
        <v>123</v>
      </c>
      <c r="J1905" s="99" t="s">
        <v>6957</v>
      </c>
      <c r="K1905" s="100" t="s">
        <v>1170</v>
      </c>
      <c r="L1905" s="99" t="s">
        <v>8935</v>
      </c>
      <c r="M1905" s="101">
        <v>46013.479166666657</v>
      </c>
      <c r="N1905" s="101">
        <v>46019.513888888891</v>
      </c>
      <c r="O1905" s="100" t="s">
        <v>35</v>
      </c>
      <c r="P1905" s="100" t="s">
        <v>35</v>
      </c>
      <c r="Q1905" s="99" t="s">
        <v>1414</v>
      </c>
      <c r="R1905" s="99" t="s">
        <v>1415</v>
      </c>
      <c r="S1905" s="99" t="s">
        <v>10992</v>
      </c>
      <c r="T1905" s="99" t="s">
        <v>1416</v>
      </c>
      <c r="U1905" s="99">
        <v>64</v>
      </c>
      <c r="V1905" s="100" t="str">
        <f>VLOOKUP(D1905,TIPOLOGIA!A:F,5,0)</f>
        <v>INTERMEDIA</v>
      </c>
      <c r="W1905" s="100" t="str">
        <f>VLOOKUP(D1905,TIPOLOGIA!A:F,6,0)</f>
        <v>TERRESTRE</v>
      </c>
      <c r="X1905" s="99" t="s">
        <v>2254</v>
      </c>
      <c r="Y1905" s="99">
        <v>1</v>
      </c>
      <c r="Z1905" s="102">
        <f>IF(T1905="SOPORTE_TELEFÓNICO",'TARIFAS 2025'!$B$14,IF(V1905="PRINCIPAL",'TARIFAS 2025'!$B$11,IF(V1905="INTERMEDIA",'TARIFAS 2025'!$C$11,IF(V1905="LEJANA",'TARIFAS 2025'!$D$11))))</f>
        <v>36351</v>
      </c>
      <c r="AA1905" s="102">
        <f t="shared" si="31"/>
        <v>36351</v>
      </c>
    </row>
    <row r="1906" spans="1:27" x14ac:dyDescent="0.3">
      <c r="A1906" s="99" t="s">
        <v>74</v>
      </c>
      <c r="B1906" s="100" t="str">
        <f>VLOOKUP(A1906,'CENTROS DE COSTOS'!A:D,2,0)</f>
        <v>0036-0007</v>
      </c>
      <c r="C1906" s="100" t="str">
        <f>VLOOKUP(A1906,'CENTROS DE COSTOS'!A:D,3,0)</f>
        <v>Wompi Santander</v>
      </c>
      <c r="D1906" s="99">
        <v>68679</v>
      </c>
      <c r="E1906" s="99">
        <v>3157789</v>
      </c>
      <c r="F1906" s="99">
        <v>71844</v>
      </c>
      <c r="G1906" s="100" t="s">
        <v>33</v>
      </c>
      <c r="H1906" s="99" t="s">
        <v>963</v>
      </c>
      <c r="I1906" s="99" t="s">
        <v>1020</v>
      </c>
      <c r="J1906" s="99" t="s">
        <v>6958</v>
      </c>
      <c r="K1906" s="100" t="s">
        <v>1170</v>
      </c>
      <c r="L1906" s="99" t="s">
        <v>8936</v>
      </c>
      <c r="M1906" s="101">
        <v>46010.388888888891</v>
      </c>
      <c r="N1906" s="101">
        <v>46020.356944444437</v>
      </c>
      <c r="O1906" s="100" t="s">
        <v>35</v>
      </c>
      <c r="P1906" s="100" t="s">
        <v>35</v>
      </c>
      <c r="Q1906" s="99" t="s">
        <v>1414</v>
      </c>
      <c r="R1906" s="99" t="s">
        <v>1415</v>
      </c>
      <c r="S1906" s="99" t="s">
        <v>10993</v>
      </c>
      <c r="T1906" s="99" t="s">
        <v>1416</v>
      </c>
      <c r="U1906" s="99">
        <v>24</v>
      </c>
      <c r="V1906" s="100" t="str">
        <f>VLOOKUP(D1906,TIPOLOGIA!A:F,5,0)</f>
        <v>INTERMEDIA</v>
      </c>
      <c r="W1906" s="100" t="str">
        <f>VLOOKUP(D1906,TIPOLOGIA!A:F,6,0)</f>
        <v>TERRESTRE</v>
      </c>
      <c r="X1906" s="99" t="s">
        <v>2255</v>
      </c>
      <c r="Y1906" s="99">
        <v>1</v>
      </c>
      <c r="Z1906" s="102">
        <f>IF(T1906="SOPORTE_TELEFÓNICO",'TARIFAS 2025'!$B$14,IF(V1906="PRINCIPAL",'TARIFAS 2025'!$B$11,IF(V1906="INTERMEDIA",'TARIFAS 2025'!$C$11,IF(V1906="LEJANA",'TARIFAS 2025'!$D$11))))</f>
        <v>36351</v>
      </c>
      <c r="AA1906" s="102">
        <f t="shared" si="31"/>
        <v>36351</v>
      </c>
    </row>
    <row r="1907" spans="1:27" x14ac:dyDescent="0.3">
      <c r="A1907" s="99" t="s">
        <v>81</v>
      </c>
      <c r="B1907" s="100" t="str">
        <f>VLOOKUP(A1907,'CENTROS DE COSTOS'!A:D,2,0)</f>
        <v>0036-0007</v>
      </c>
      <c r="C1907" s="100" t="str">
        <f>VLOOKUP(A1907,'CENTROS DE COSTOS'!A:D,3,0)</f>
        <v>Wompi Santander</v>
      </c>
      <c r="D1907" s="99">
        <v>54520</v>
      </c>
      <c r="E1907" s="99">
        <v>3159429</v>
      </c>
      <c r="F1907" s="99">
        <v>64460</v>
      </c>
      <c r="G1907" s="100" t="s">
        <v>33</v>
      </c>
      <c r="H1907" s="99" t="s">
        <v>891</v>
      </c>
      <c r="I1907" s="99" t="s">
        <v>918</v>
      </c>
      <c r="J1907" s="99" t="s">
        <v>6959</v>
      </c>
      <c r="K1907" s="100" t="s">
        <v>1170</v>
      </c>
      <c r="L1907" s="99" t="s">
        <v>8937</v>
      </c>
      <c r="M1907" s="101">
        <v>46010.502083333333</v>
      </c>
      <c r="N1907" s="101">
        <v>46020.382638888892</v>
      </c>
      <c r="O1907" s="100" t="s">
        <v>35</v>
      </c>
      <c r="P1907" s="100" t="s">
        <v>35</v>
      </c>
      <c r="Q1907" s="99" t="s">
        <v>1414</v>
      </c>
      <c r="R1907" s="99" t="s">
        <v>1415</v>
      </c>
      <c r="S1907" s="99" t="s">
        <v>10994</v>
      </c>
      <c r="T1907" s="99" t="s">
        <v>1416</v>
      </c>
      <c r="U1907" s="99">
        <v>16</v>
      </c>
      <c r="V1907" s="100" t="str">
        <f>VLOOKUP(D1907,TIPOLOGIA!A:F,5,0)</f>
        <v>LEJANA</v>
      </c>
      <c r="W1907" s="100" t="str">
        <f>VLOOKUP(D1907,TIPOLOGIA!A:F,6,0)</f>
        <v>TERRESTRE</v>
      </c>
      <c r="X1907" s="99" t="s">
        <v>2255</v>
      </c>
      <c r="Y1907" s="99">
        <v>1</v>
      </c>
      <c r="Z1907" s="102">
        <f>IF(T1907="SOPORTE_TELEFÓNICO",'TARIFAS 2025'!$B$14,IF(V1907="PRINCIPAL",'TARIFAS 2025'!$B$11,IF(V1907="INTERMEDIA",'TARIFAS 2025'!$C$11,IF(V1907="LEJANA",'TARIFAS 2025'!$D$11))))</f>
        <v>40250</v>
      </c>
      <c r="AA1907" s="102">
        <f t="shared" si="31"/>
        <v>40250</v>
      </c>
    </row>
    <row r="1908" spans="1:27" x14ac:dyDescent="0.3">
      <c r="A1908" s="99" t="s">
        <v>88</v>
      </c>
      <c r="B1908" s="100" t="str">
        <f>VLOOKUP(A1908,'CENTROS DE COSTOS'!A:D,2,0)</f>
        <v>0036-0005</v>
      </c>
      <c r="C1908" s="100" t="str">
        <f>VLOOKUP(A1908,'CENTROS DE COSTOS'!A:D,3,0)</f>
        <v>Wompi Noroccidente</v>
      </c>
      <c r="D1908" s="99">
        <v>5360</v>
      </c>
      <c r="E1908" s="99">
        <v>3156820</v>
      </c>
      <c r="F1908" s="99">
        <v>76765</v>
      </c>
      <c r="G1908" s="100" t="s">
        <v>33</v>
      </c>
      <c r="H1908" s="99" t="s">
        <v>120</v>
      </c>
      <c r="I1908" s="99" t="s">
        <v>190</v>
      </c>
      <c r="J1908" s="99" t="s">
        <v>2184</v>
      </c>
      <c r="K1908" s="100" t="s">
        <v>1170</v>
      </c>
      <c r="L1908" s="99" t="s">
        <v>8938</v>
      </c>
      <c r="M1908" s="101">
        <v>46010.333333333343</v>
      </c>
      <c r="N1908" s="101">
        <v>46020.384027777778</v>
      </c>
      <c r="O1908" s="100" t="s">
        <v>35</v>
      </c>
      <c r="P1908" s="100" t="s">
        <v>35</v>
      </c>
      <c r="Q1908" s="99" t="s">
        <v>1414</v>
      </c>
      <c r="R1908" s="99" t="s">
        <v>1415</v>
      </c>
      <c r="S1908" s="99" t="s">
        <v>10995</v>
      </c>
      <c r="T1908" s="99" t="s">
        <v>9139</v>
      </c>
      <c r="U1908" s="99">
        <v>24</v>
      </c>
      <c r="V1908" s="100" t="str">
        <f>VLOOKUP(D1908,TIPOLOGIA!A:F,5,0)</f>
        <v>PRINCIPAL</v>
      </c>
      <c r="W1908" s="100" t="str">
        <f>VLOOKUP(D1908,TIPOLOGIA!A:F,6,0)</f>
        <v>TERRESTRE</v>
      </c>
      <c r="X1908" s="99" t="s">
        <v>1417</v>
      </c>
      <c r="Y1908" s="99">
        <v>1</v>
      </c>
      <c r="Z1908" s="102">
        <f>IF(T1908="SOPORTE_TELEFÓNICO",'TARIFAS 2025'!$B$14,IF(V1908="PRINCIPAL",'TARIFAS 2025'!$B$11,IF(V1908="INTERMEDIA",'TARIFAS 2025'!$C$11,IF(V1908="LEJANA",'TARIFAS 2025'!$D$11))))</f>
        <v>31419</v>
      </c>
      <c r="AA1908" s="102">
        <f t="shared" si="31"/>
        <v>31419</v>
      </c>
    </row>
    <row r="1909" spans="1:27" x14ac:dyDescent="0.3">
      <c r="A1909" s="99" t="s">
        <v>88</v>
      </c>
      <c r="B1909" s="100" t="str">
        <f>VLOOKUP(A1909,'CENTROS DE COSTOS'!A:D,2,0)</f>
        <v>0036-0005</v>
      </c>
      <c r="C1909" s="100" t="str">
        <f>VLOOKUP(A1909,'CENTROS DE COSTOS'!A:D,3,0)</f>
        <v>Wompi Noroccidente</v>
      </c>
      <c r="D1909" s="99">
        <v>5360</v>
      </c>
      <c r="E1909" s="99">
        <v>3159368</v>
      </c>
      <c r="F1909" s="99">
        <v>57195</v>
      </c>
      <c r="G1909" s="100" t="s">
        <v>33</v>
      </c>
      <c r="H1909" s="99" t="s">
        <v>120</v>
      </c>
      <c r="I1909" s="99" t="s">
        <v>190</v>
      </c>
      <c r="J1909" s="99" t="s">
        <v>1764</v>
      </c>
      <c r="K1909" s="100" t="s">
        <v>1170</v>
      </c>
      <c r="L1909" s="99" t="s">
        <v>8939</v>
      </c>
      <c r="M1909" s="101">
        <v>46010.49722222222</v>
      </c>
      <c r="N1909" s="101">
        <v>46020.384722222218</v>
      </c>
      <c r="O1909" s="100" t="s">
        <v>35</v>
      </c>
      <c r="P1909" s="100" t="s">
        <v>35</v>
      </c>
      <c r="Q1909" s="99" t="s">
        <v>1414</v>
      </c>
      <c r="R1909" s="99" t="s">
        <v>1415</v>
      </c>
      <c r="S1909" s="99" t="s">
        <v>10996</v>
      </c>
      <c r="T1909" s="99" t="s">
        <v>9139</v>
      </c>
      <c r="U1909" s="99">
        <v>64</v>
      </c>
      <c r="V1909" s="100" t="str">
        <f>VLOOKUP(D1909,TIPOLOGIA!A:F,5,0)</f>
        <v>PRINCIPAL</v>
      </c>
      <c r="W1909" s="100" t="str">
        <f>VLOOKUP(D1909,TIPOLOGIA!A:F,6,0)</f>
        <v>TERRESTRE</v>
      </c>
      <c r="X1909" s="99" t="s">
        <v>1417</v>
      </c>
      <c r="Y1909" s="99">
        <v>1</v>
      </c>
      <c r="Z1909" s="102">
        <f>IF(T1909="SOPORTE_TELEFÓNICO",'TARIFAS 2025'!$B$14,IF(V1909="PRINCIPAL",'TARIFAS 2025'!$B$11,IF(V1909="INTERMEDIA",'TARIFAS 2025'!$C$11,IF(V1909="LEJANA",'TARIFAS 2025'!$D$11))))</f>
        <v>31419</v>
      </c>
      <c r="AA1909" s="102">
        <f t="shared" si="31"/>
        <v>31419</v>
      </c>
    </row>
    <row r="1910" spans="1:27" x14ac:dyDescent="0.3">
      <c r="A1910" s="99" t="s">
        <v>88</v>
      </c>
      <c r="B1910" s="100" t="str">
        <f>VLOOKUP(A1910,'CENTROS DE COSTOS'!A:D,2,0)</f>
        <v>0036-0005</v>
      </c>
      <c r="C1910" s="100" t="str">
        <f>VLOOKUP(A1910,'CENTROS DE COSTOS'!A:D,3,0)</f>
        <v>Wompi Noroccidente</v>
      </c>
      <c r="D1910" s="99">
        <v>5001</v>
      </c>
      <c r="E1910" s="99">
        <v>3159426</v>
      </c>
      <c r="F1910" s="99">
        <v>69522</v>
      </c>
      <c r="G1910" s="100" t="s">
        <v>33</v>
      </c>
      <c r="H1910" s="99" t="s">
        <v>120</v>
      </c>
      <c r="I1910" s="99" t="s">
        <v>88</v>
      </c>
      <c r="J1910" s="99" t="s">
        <v>1343</v>
      </c>
      <c r="K1910" s="100" t="s">
        <v>1170</v>
      </c>
      <c r="L1910" s="99" t="s">
        <v>8940</v>
      </c>
      <c r="M1910" s="101">
        <v>46010.501388888893</v>
      </c>
      <c r="N1910" s="101">
        <v>46020.386111111111</v>
      </c>
      <c r="O1910" s="100" t="s">
        <v>35</v>
      </c>
      <c r="P1910" s="100" t="s">
        <v>35</v>
      </c>
      <c r="Q1910" s="99" t="s">
        <v>1414</v>
      </c>
      <c r="R1910" s="99" t="s">
        <v>1415</v>
      </c>
      <c r="S1910" s="99" t="s">
        <v>10997</v>
      </c>
      <c r="T1910" s="99" t="s">
        <v>9139</v>
      </c>
      <c r="U1910" s="99">
        <v>32</v>
      </c>
      <c r="V1910" s="100" t="str">
        <f>VLOOKUP(D1910,TIPOLOGIA!A:F,5,0)</f>
        <v>PRINCIPAL</v>
      </c>
      <c r="W1910" s="100" t="str">
        <f>VLOOKUP(D1910,TIPOLOGIA!A:F,6,0)</f>
        <v>TERRESTRE</v>
      </c>
      <c r="X1910" s="99" t="s">
        <v>1417</v>
      </c>
      <c r="Y1910" s="99">
        <v>1</v>
      </c>
      <c r="Z1910" s="102">
        <f>IF(T1910="SOPORTE_TELEFÓNICO",'TARIFAS 2025'!$B$14,IF(V1910="PRINCIPAL",'TARIFAS 2025'!$B$11,IF(V1910="INTERMEDIA",'TARIFAS 2025'!$C$11,IF(V1910="LEJANA",'TARIFAS 2025'!$D$11))))</f>
        <v>31419</v>
      </c>
      <c r="AA1910" s="102">
        <f t="shared" si="31"/>
        <v>31419</v>
      </c>
    </row>
    <row r="1911" spans="1:27" x14ac:dyDescent="0.3">
      <c r="A1911" s="99" t="s">
        <v>88</v>
      </c>
      <c r="B1911" s="100" t="str">
        <f>VLOOKUP(A1911,'CENTROS DE COSTOS'!A:D,2,0)</f>
        <v>0036-0005</v>
      </c>
      <c r="C1911" s="100" t="str">
        <f>VLOOKUP(A1911,'CENTROS DE COSTOS'!A:D,3,0)</f>
        <v>Wompi Noroccidente</v>
      </c>
      <c r="D1911" s="99">
        <v>5001</v>
      </c>
      <c r="E1911" s="99">
        <v>3160712</v>
      </c>
      <c r="F1911" s="99">
        <v>78580</v>
      </c>
      <c r="G1911" s="100" t="s">
        <v>33</v>
      </c>
      <c r="H1911" s="99" t="s">
        <v>120</v>
      </c>
      <c r="I1911" s="99" t="s">
        <v>88</v>
      </c>
      <c r="J1911" s="99" t="s">
        <v>5827</v>
      </c>
      <c r="K1911" s="100" t="s">
        <v>1170</v>
      </c>
      <c r="L1911" s="99" t="s">
        <v>8941</v>
      </c>
      <c r="M1911" s="101">
        <v>46010.638888888891</v>
      </c>
      <c r="N1911" s="101">
        <v>46020.390277777777</v>
      </c>
      <c r="O1911" s="100" t="s">
        <v>35</v>
      </c>
      <c r="P1911" s="100" t="s">
        <v>35</v>
      </c>
      <c r="Q1911" s="99" t="s">
        <v>1414</v>
      </c>
      <c r="R1911" s="99" t="s">
        <v>1415</v>
      </c>
      <c r="S1911" s="99" t="s">
        <v>10998</v>
      </c>
      <c r="T1911" s="99" t="s">
        <v>9139</v>
      </c>
      <c r="U1911" s="99">
        <v>24</v>
      </c>
      <c r="V1911" s="100" t="str">
        <f>VLOOKUP(D1911,TIPOLOGIA!A:F,5,0)</f>
        <v>PRINCIPAL</v>
      </c>
      <c r="W1911" s="100" t="str">
        <f>VLOOKUP(D1911,TIPOLOGIA!A:F,6,0)</f>
        <v>TERRESTRE</v>
      </c>
      <c r="X1911" s="99" t="s">
        <v>1417</v>
      </c>
      <c r="Y1911" s="99">
        <v>1</v>
      </c>
      <c r="Z1911" s="102">
        <f>IF(T1911="SOPORTE_TELEFÓNICO",'TARIFAS 2025'!$B$14,IF(V1911="PRINCIPAL",'TARIFAS 2025'!$B$11,IF(V1911="INTERMEDIA",'TARIFAS 2025'!$C$11,IF(V1911="LEJANA",'TARIFAS 2025'!$D$11))))</f>
        <v>31419</v>
      </c>
      <c r="AA1911" s="102">
        <f t="shared" si="31"/>
        <v>31419</v>
      </c>
    </row>
    <row r="1912" spans="1:27" x14ac:dyDescent="0.3">
      <c r="A1912" s="99" t="s">
        <v>88</v>
      </c>
      <c r="B1912" s="100" t="str">
        <f>VLOOKUP(A1912,'CENTROS DE COSTOS'!A:D,2,0)</f>
        <v>0036-0005</v>
      </c>
      <c r="C1912" s="100" t="str">
        <f>VLOOKUP(A1912,'CENTROS DE COSTOS'!A:D,3,0)</f>
        <v>Wompi Noroccidente</v>
      </c>
      <c r="D1912" s="99">
        <v>5360</v>
      </c>
      <c r="E1912" s="99">
        <v>3156005</v>
      </c>
      <c r="F1912" s="99">
        <v>35408</v>
      </c>
      <c r="G1912" s="100" t="s">
        <v>33</v>
      </c>
      <c r="H1912" s="99" t="s">
        <v>120</v>
      </c>
      <c r="I1912" s="99" t="s">
        <v>190</v>
      </c>
      <c r="J1912" s="99" t="s">
        <v>6960</v>
      </c>
      <c r="K1912" s="100" t="s">
        <v>1170</v>
      </c>
      <c r="L1912" s="99" t="s">
        <v>8942</v>
      </c>
      <c r="M1912" s="101">
        <v>46009.649305555547</v>
      </c>
      <c r="N1912" s="101">
        <v>46020.407638888893</v>
      </c>
      <c r="O1912" s="100" t="s">
        <v>35</v>
      </c>
      <c r="P1912" s="100" t="s">
        <v>35</v>
      </c>
      <c r="Q1912" s="99" t="s">
        <v>1414</v>
      </c>
      <c r="R1912" s="99" t="s">
        <v>1415</v>
      </c>
      <c r="S1912" s="99" t="s">
        <v>10999</v>
      </c>
      <c r="T1912" s="99" t="s">
        <v>9139</v>
      </c>
      <c r="U1912" s="99">
        <v>40</v>
      </c>
      <c r="V1912" s="100" t="str">
        <f>VLOOKUP(D1912,TIPOLOGIA!A:F,5,0)</f>
        <v>PRINCIPAL</v>
      </c>
      <c r="W1912" s="100" t="str">
        <f>VLOOKUP(D1912,TIPOLOGIA!A:F,6,0)</f>
        <v>TERRESTRE</v>
      </c>
      <c r="X1912" s="99" t="s">
        <v>1417</v>
      </c>
      <c r="Y1912" s="99">
        <v>1</v>
      </c>
      <c r="Z1912" s="102">
        <f>IF(T1912="SOPORTE_TELEFÓNICO",'TARIFAS 2025'!$B$14,IF(V1912="PRINCIPAL",'TARIFAS 2025'!$B$11,IF(V1912="INTERMEDIA",'TARIFAS 2025'!$C$11,IF(V1912="LEJANA",'TARIFAS 2025'!$D$11))))</f>
        <v>31419</v>
      </c>
      <c r="AA1912" s="102">
        <f t="shared" si="31"/>
        <v>31419</v>
      </c>
    </row>
    <row r="1913" spans="1:27" x14ac:dyDescent="0.3">
      <c r="A1913" s="99" t="s">
        <v>88</v>
      </c>
      <c r="B1913" s="100" t="str">
        <f>VLOOKUP(A1913,'CENTROS DE COSTOS'!A:D,2,0)</f>
        <v>0036-0005</v>
      </c>
      <c r="C1913" s="100" t="str">
        <f>VLOOKUP(A1913,'CENTROS DE COSTOS'!A:D,3,0)</f>
        <v>Wompi Noroccidente</v>
      </c>
      <c r="D1913" s="99">
        <v>5001</v>
      </c>
      <c r="E1913" s="99">
        <v>3168449</v>
      </c>
      <c r="F1913" s="99">
        <v>67352</v>
      </c>
      <c r="G1913" s="100" t="s">
        <v>33</v>
      </c>
      <c r="H1913" s="99" t="s">
        <v>120</v>
      </c>
      <c r="I1913" s="99" t="s">
        <v>88</v>
      </c>
      <c r="J1913" s="99" t="s">
        <v>2173</v>
      </c>
      <c r="K1913" s="100" t="s">
        <v>1170</v>
      </c>
      <c r="L1913" s="99" t="s">
        <v>8943</v>
      </c>
      <c r="M1913" s="101">
        <v>46014.333333333343</v>
      </c>
      <c r="N1913" s="101">
        <v>46020.408333333333</v>
      </c>
      <c r="O1913" s="100" t="s">
        <v>35</v>
      </c>
      <c r="P1913" s="100" t="s">
        <v>35</v>
      </c>
      <c r="Q1913" s="99" t="s">
        <v>1414</v>
      </c>
      <c r="R1913" s="99" t="s">
        <v>1415</v>
      </c>
      <c r="S1913" s="99" t="s">
        <v>11000</v>
      </c>
      <c r="T1913" s="99" t="s">
        <v>9139</v>
      </c>
      <c r="U1913" s="99">
        <v>64</v>
      </c>
      <c r="V1913" s="100" t="str">
        <f>VLOOKUP(D1913,TIPOLOGIA!A:F,5,0)</f>
        <v>PRINCIPAL</v>
      </c>
      <c r="W1913" s="100" t="str">
        <f>VLOOKUP(D1913,TIPOLOGIA!A:F,6,0)</f>
        <v>TERRESTRE</v>
      </c>
      <c r="X1913" s="99" t="s">
        <v>1417</v>
      </c>
      <c r="Y1913" s="99">
        <v>1</v>
      </c>
      <c r="Z1913" s="102">
        <f>IF(T1913="SOPORTE_TELEFÓNICO",'TARIFAS 2025'!$B$14,IF(V1913="PRINCIPAL",'TARIFAS 2025'!$B$11,IF(V1913="INTERMEDIA",'TARIFAS 2025'!$C$11,IF(V1913="LEJANA",'TARIFAS 2025'!$D$11))))</f>
        <v>31419</v>
      </c>
      <c r="AA1913" s="102">
        <f t="shared" si="31"/>
        <v>31419</v>
      </c>
    </row>
    <row r="1914" spans="1:27" x14ac:dyDescent="0.3">
      <c r="A1914" s="99" t="s">
        <v>77</v>
      </c>
      <c r="B1914" s="100" t="str">
        <f>VLOOKUP(A1914,'CENTROS DE COSTOS'!A:D,2,0)</f>
        <v>0036-0003</v>
      </c>
      <c r="C1914" s="100" t="str">
        <f>VLOOKUP(A1914,'CENTROS DE COSTOS'!A:D,3,0)</f>
        <v>Wompi Suroccidente</v>
      </c>
      <c r="D1914" s="99">
        <v>19001</v>
      </c>
      <c r="E1914" s="99">
        <v>3166744</v>
      </c>
      <c r="F1914" s="99">
        <v>80391</v>
      </c>
      <c r="G1914" s="100" t="s">
        <v>33</v>
      </c>
      <c r="H1914" s="99" t="s">
        <v>498</v>
      </c>
      <c r="I1914" s="99" t="s">
        <v>93</v>
      </c>
      <c r="J1914" s="99" t="s">
        <v>6961</v>
      </c>
      <c r="K1914" s="100" t="s">
        <v>1170</v>
      </c>
      <c r="L1914" s="99" t="s">
        <v>8944</v>
      </c>
      <c r="M1914" s="101">
        <v>46013.615972222222</v>
      </c>
      <c r="N1914" s="101">
        <v>46020.413888888892</v>
      </c>
      <c r="O1914" s="100" t="s">
        <v>35</v>
      </c>
      <c r="P1914" s="100" t="s">
        <v>35</v>
      </c>
      <c r="Q1914" s="99" t="s">
        <v>1414</v>
      </c>
      <c r="R1914" s="99" t="s">
        <v>1415</v>
      </c>
      <c r="S1914" s="99" t="s">
        <v>11001</v>
      </c>
      <c r="T1914" s="99" t="s">
        <v>1172</v>
      </c>
      <c r="U1914" s="99">
        <v>8</v>
      </c>
      <c r="V1914" s="100" t="str">
        <f>VLOOKUP(D1914,TIPOLOGIA!A:F,5,0)</f>
        <v>LEJANA</v>
      </c>
      <c r="W1914" s="100" t="str">
        <f>VLOOKUP(D1914,TIPOLOGIA!A:F,6,0)</f>
        <v>TERRESTRE</v>
      </c>
      <c r="X1914" s="99" t="s">
        <v>1194</v>
      </c>
      <c r="Y1914" s="99">
        <v>1</v>
      </c>
      <c r="Z1914" s="102">
        <f>IF(T1914="SOPORTE_TELEFÓNICO",'TARIFAS 2025'!$B$14,IF(V1914="PRINCIPAL",'TARIFAS 2025'!$B$11,IF(V1914="INTERMEDIA",'TARIFAS 2025'!$C$11,IF(V1914="LEJANA",'TARIFAS 2025'!$D$11))))</f>
        <v>40250</v>
      </c>
      <c r="AA1914" s="102">
        <f t="shared" si="31"/>
        <v>40250</v>
      </c>
    </row>
    <row r="1915" spans="1:27" x14ac:dyDescent="0.3">
      <c r="A1915" s="99" t="s">
        <v>88</v>
      </c>
      <c r="B1915" s="100" t="str">
        <f>VLOOKUP(A1915,'CENTROS DE COSTOS'!A:D,2,0)</f>
        <v>0036-0005</v>
      </c>
      <c r="C1915" s="100" t="str">
        <f>VLOOKUP(A1915,'CENTROS DE COSTOS'!A:D,3,0)</f>
        <v>Wompi Noroccidente</v>
      </c>
      <c r="D1915" s="99">
        <v>5212</v>
      </c>
      <c r="E1915" s="99">
        <v>3179613</v>
      </c>
      <c r="F1915" s="99">
        <v>23624</v>
      </c>
      <c r="G1915" s="100" t="s">
        <v>33</v>
      </c>
      <c r="H1915" s="99" t="s">
        <v>120</v>
      </c>
      <c r="I1915" s="99" t="s">
        <v>172</v>
      </c>
      <c r="J1915" s="99" t="s">
        <v>3745</v>
      </c>
      <c r="K1915" s="100" t="s">
        <v>1170</v>
      </c>
      <c r="L1915" s="99" t="s">
        <v>8945</v>
      </c>
      <c r="M1915" s="101">
        <v>46017.582638888889</v>
      </c>
      <c r="N1915" s="101">
        <v>46020.414583333331</v>
      </c>
      <c r="O1915" s="100" t="s">
        <v>35</v>
      </c>
      <c r="P1915" s="100" t="s">
        <v>35</v>
      </c>
      <c r="Q1915" s="99" t="s">
        <v>1414</v>
      </c>
      <c r="R1915" s="99" t="s">
        <v>1415</v>
      </c>
      <c r="S1915" s="99" t="s">
        <v>11002</v>
      </c>
      <c r="T1915" s="99" t="s">
        <v>1172</v>
      </c>
      <c r="U1915" s="99">
        <v>48</v>
      </c>
      <c r="V1915" s="100" t="str">
        <f>VLOOKUP(D1915,TIPOLOGIA!A:F,5,0)</f>
        <v>PRINCIPAL</v>
      </c>
      <c r="W1915" s="100" t="str">
        <f>VLOOKUP(D1915,TIPOLOGIA!A:F,6,0)</f>
        <v>TERRESTRE</v>
      </c>
      <c r="X1915" s="99" t="s">
        <v>1337</v>
      </c>
      <c r="Y1915" s="99">
        <v>1</v>
      </c>
      <c r="Z1915" s="102">
        <f>IF(T1915="SOPORTE_TELEFÓNICO",'TARIFAS 2025'!$B$14,IF(V1915="PRINCIPAL",'TARIFAS 2025'!$B$11,IF(V1915="INTERMEDIA",'TARIFAS 2025'!$C$11,IF(V1915="LEJANA",'TARIFAS 2025'!$D$11))))</f>
        <v>31419</v>
      </c>
      <c r="AA1915" s="102">
        <f t="shared" si="31"/>
        <v>31419</v>
      </c>
    </row>
    <row r="1916" spans="1:27" x14ac:dyDescent="0.3">
      <c r="A1916" s="99" t="s">
        <v>86</v>
      </c>
      <c r="B1916" s="100" t="str">
        <f>VLOOKUP(A1916,'CENTROS DE COSTOS'!A:D,2,0)</f>
        <v>0036-0002</v>
      </c>
      <c r="C1916" s="100" t="str">
        <f>VLOOKUP(A1916,'CENTROS DE COSTOS'!A:D,3,0)</f>
        <v>Wompi Eje Cafetero</v>
      </c>
      <c r="D1916" s="99">
        <v>17001</v>
      </c>
      <c r="E1916" s="99">
        <v>3180777</v>
      </c>
      <c r="F1916" s="99">
        <v>81914</v>
      </c>
      <c r="G1916" s="100" t="s">
        <v>33</v>
      </c>
      <c r="H1916" s="99" t="s">
        <v>126</v>
      </c>
      <c r="I1916" s="99" t="s">
        <v>86</v>
      </c>
      <c r="J1916" s="99" t="s">
        <v>6962</v>
      </c>
      <c r="K1916" s="100" t="s">
        <v>1170</v>
      </c>
      <c r="L1916" s="99" t="s">
        <v>8946</v>
      </c>
      <c r="M1916" s="101">
        <v>46020.333333333343</v>
      </c>
      <c r="N1916" s="101">
        <v>46020.42291666667</v>
      </c>
      <c r="O1916" s="100" t="s">
        <v>35</v>
      </c>
      <c r="P1916" s="100" t="s">
        <v>35</v>
      </c>
      <c r="Q1916" s="99" t="s">
        <v>1414</v>
      </c>
      <c r="R1916" s="99" t="s">
        <v>1415</v>
      </c>
      <c r="S1916" s="99" t="s">
        <v>11003</v>
      </c>
      <c r="T1916" s="99" t="s">
        <v>1172</v>
      </c>
      <c r="U1916" s="99">
        <v>24</v>
      </c>
      <c r="V1916" s="100" t="str">
        <f>VLOOKUP(D1916,TIPOLOGIA!A:F,5,0)</f>
        <v>PRINCIPAL</v>
      </c>
      <c r="W1916" s="100" t="str">
        <f>VLOOKUP(D1916,TIPOLOGIA!A:F,6,0)</f>
        <v>TERRESTRE</v>
      </c>
      <c r="X1916" s="99" t="s">
        <v>1207</v>
      </c>
      <c r="Y1916" s="99">
        <v>1</v>
      </c>
      <c r="Z1916" s="102">
        <f>IF(T1916="SOPORTE_TELEFÓNICO",'TARIFAS 2025'!$B$14,IF(V1916="PRINCIPAL",'TARIFAS 2025'!$B$11,IF(V1916="INTERMEDIA",'TARIFAS 2025'!$C$11,IF(V1916="LEJANA",'TARIFAS 2025'!$D$11))))</f>
        <v>31419</v>
      </c>
      <c r="AA1916" s="102">
        <f t="shared" si="31"/>
        <v>31419</v>
      </c>
    </row>
    <row r="1917" spans="1:27" x14ac:dyDescent="0.3">
      <c r="A1917" s="99" t="s">
        <v>92</v>
      </c>
      <c r="B1917" s="100" t="str">
        <f>VLOOKUP(A1917,'CENTROS DE COSTOS'!A:D,2,0)</f>
        <v>0036-0002</v>
      </c>
      <c r="C1917" s="100" t="str">
        <f>VLOOKUP(A1917,'CENTROS DE COSTOS'!A:D,3,0)</f>
        <v>Wompi Eje Cafetero</v>
      </c>
      <c r="D1917" s="99">
        <v>66170</v>
      </c>
      <c r="E1917" s="99">
        <v>3181714</v>
      </c>
      <c r="F1917" s="99">
        <v>78249</v>
      </c>
      <c r="G1917" s="100" t="s">
        <v>33</v>
      </c>
      <c r="H1917" s="99" t="s">
        <v>458</v>
      </c>
      <c r="I1917" s="99" t="s">
        <v>951</v>
      </c>
      <c r="J1917" s="99" t="s">
        <v>6963</v>
      </c>
      <c r="K1917" s="100" t="s">
        <v>1170</v>
      </c>
      <c r="L1917" s="99" t="s">
        <v>8947</v>
      </c>
      <c r="M1917" s="101">
        <v>46020.333333333343</v>
      </c>
      <c r="N1917" s="101">
        <v>46020.424305555563</v>
      </c>
      <c r="O1917" s="100" t="s">
        <v>35</v>
      </c>
      <c r="P1917" s="100" t="s">
        <v>35</v>
      </c>
      <c r="Q1917" s="99" t="s">
        <v>1414</v>
      </c>
      <c r="R1917" s="99" t="s">
        <v>1415</v>
      </c>
      <c r="S1917" s="99" t="s">
        <v>11004</v>
      </c>
      <c r="T1917" s="99" t="s">
        <v>1172</v>
      </c>
      <c r="U1917" s="99">
        <v>24</v>
      </c>
      <c r="V1917" s="100" t="str">
        <f>VLOOKUP(D1917,TIPOLOGIA!A:F,5,0)</f>
        <v>PRINCIPAL</v>
      </c>
      <c r="W1917" s="100" t="str">
        <f>VLOOKUP(D1917,TIPOLOGIA!A:F,6,0)</f>
        <v>TERRESTRE</v>
      </c>
      <c r="X1917" s="99" t="s">
        <v>1193</v>
      </c>
      <c r="Y1917" s="99">
        <v>1</v>
      </c>
      <c r="Z1917" s="102">
        <f>IF(T1917="SOPORTE_TELEFÓNICO",'TARIFAS 2025'!$B$14,IF(V1917="PRINCIPAL",'TARIFAS 2025'!$B$11,IF(V1917="INTERMEDIA",'TARIFAS 2025'!$C$11,IF(V1917="LEJANA",'TARIFAS 2025'!$D$11))))</f>
        <v>31419</v>
      </c>
      <c r="AA1917" s="102">
        <f t="shared" si="31"/>
        <v>31419</v>
      </c>
    </row>
    <row r="1918" spans="1:27" x14ac:dyDescent="0.3">
      <c r="A1918" s="99" t="s">
        <v>96</v>
      </c>
      <c r="B1918" s="100" t="str">
        <f>VLOOKUP(A1918,'CENTROS DE COSTOS'!A:D,2,0)</f>
        <v>0036-0007</v>
      </c>
      <c r="C1918" s="100" t="str">
        <f>VLOOKUP(A1918,'CENTROS DE COSTOS'!A:D,3,0)</f>
        <v>Wompi Santander</v>
      </c>
      <c r="D1918" s="99">
        <v>15238</v>
      </c>
      <c r="E1918" s="99">
        <v>3163684</v>
      </c>
      <c r="F1918" s="99">
        <v>74455</v>
      </c>
      <c r="G1918" s="100" t="s">
        <v>33</v>
      </c>
      <c r="H1918" s="99" t="s">
        <v>322</v>
      </c>
      <c r="I1918" s="99" t="s">
        <v>352</v>
      </c>
      <c r="J1918" s="99" t="s">
        <v>6964</v>
      </c>
      <c r="K1918" s="100" t="s">
        <v>1170</v>
      </c>
      <c r="L1918" s="99" t="s">
        <v>8948</v>
      </c>
      <c r="M1918" s="101">
        <v>46013.379861111112</v>
      </c>
      <c r="N1918" s="101">
        <v>46020.431250000001</v>
      </c>
      <c r="O1918" s="100" t="s">
        <v>35</v>
      </c>
      <c r="P1918" s="100" t="s">
        <v>35</v>
      </c>
      <c r="Q1918" s="99" t="s">
        <v>1414</v>
      </c>
      <c r="R1918" s="99" t="s">
        <v>1415</v>
      </c>
      <c r="S1918" s="99" t="s">
        <v>11005</v>
      </c>
      <c r="T1918" s="99" t="s">
        <v>1416</v>
      </c>
      <c r="U1918" s="99">
        <v>8</v>
      </c>
      <c r="V1918" s="100" t="str">
        <f>VLOOKUP(D1918,TIPOLOGIA!A:F,5,0)</f>
        <v>INTERMEDIA</v>
      </c>
      <c r="W1918" s="100" t="str">
        <f>VLOOKUP(D1918,TIPOLOGIA!A:F,6,0)</f>
        <v>TERRESTRE</v>
      </c>
      <c r="X1918" s="99" t="s">
        <v>2257</v>
      </c>
      <c r="Y1918" s="99">
        <v>1</v>
      </c>
      <c r="Z1918" s="102">
        <f>IF(T1918="SOPORTE_TELEFÓNICO",'TARIFAS 2025'!$B$14,IF(V1918="PRINCIPAL",'TARIFAS 2025'!$B$11,IF(V1918="INTERMEDIA",'TARIFAS 2025'!$C$11,IF(V1918="LEJANA",'TARIFAS 2025'!$D$11))))</f>
        <v>36351</v>
      </c>
      <c r="AA1918" s="102">
        <f t="shared" si="31"/>
        <v>36351</v>
      </c>
    </row>
    <row r="1919" spans="1:27" x14ac:dyDescent="0.3">
      <c r="A1919" s="99" t="s">
        <v>71</v>
      </c>
      <c r="B1919" s="100" t="str">
        <f>VLOOKUP(A1919,'CENTROS DE COSTOS'!A:D,2,0)</f>
        <v>0036-0004</v>
      </c>
      <c r="C1919" s="100" t="str">
        <f>VLOOKUP(A1919,'CENTROS DE COSTOS'!A:D,3,0)</f>
        <v>Wompi Centro</v>
      </c>
      <c r="D1919" s="99">
        <v>25473</v>
      </c>
      <c r="E1919" s="99">
        <v>3176097</v>
      </c>
      <c r="F1919" s="99">
        <v>52225</v>
      </c>
      <c r="G1919" s="100" t="s">
        <v>33</v>
      </c>
      <c r="H1919" s="99" t="s">
        <v>618</v>
      </c>
      <c r="I1919" s="99" t="s">
        <v>620</v>
      </c>
      <c r="J1919" s="99" t="s">
        <v>1477</v>
      </c>
      <c r="K1919" s="100" t="s">
        <v>1170</v>
      </c>
      <c r="L1919" s="99" t="s">
        <v>8949</v>
      </c>
      <c r="M1919" s="101">
        <v>46017.333333333343</v>
      </c>
      <c r="N1919" s="101">
        <v>46020.431250000001</v>
      </c>
      <c r="O1919" s="100" t="s">
        <v>35</v>
      </c>
      <c r="P1919" s="100" t="s">
        <v>35</v>
      </c>
      <c r="Q1919" s="99" t="s">
        <v>1414</v>
      </c>
      <c r="R1919" s="99" t="s">
        <v>1415</v>
      </c>
      <c r="S1919" s="99" t="s">
        <v>11006</v>
      </c>
      <c r="T1919" s="99" t="s">
        <v>1172</v>
      </c>
      <c r="U1919" s="99">
        <v>64</v>
      </c>
      <c r="V1919" s="100" t="str">
        <f>VLOOKUP(D1919,TIPOLOGIA!A:F,5,0)</f>
        <v>PRINCIPAL</v>
      </c>
      <c r="W1919" s="100" t="str">
        <f>VLOOKUP(D1919,TIPOLOGIA!A:F,6,0)</f>
        <v>TERRESTRE</v>
      </c>
      <c r="X1919" s="99" t="s">
        <v>1208</v>
      </c>
      <c r="Y1919" s="99">
        <v>1</v>
      </c>
      <c r="Z1919" s="102">
        <f>IF(T1919="SOPORTE_TELEFÓNICO",'TARIFAS 2025'!$B$14,IF(V1919="PRINCIPAL",'TARIFAS 2025'!$B$11,IF(V1919="INTERMEDIA",'TARIFAS 2025'!$C$11,IF(V1919="LEJANA",'TARIFAS 2025'!$D$11))))</f>
        <v>31419</v>
      </c>
      <c r="AA1919" s="102">
        <f t="shared" si="31"/>
        <v>31419</v>
      </c>
    </row>
    <row r="1920" spans="1:27" x14ac:dyDescent="0.3">
      <c r="A1920" s="99" t="s">
        <v>89</v>
      </c>
      <c r="B1920" s="100" t="str">
        <f>VLOOKUP(A1920,'CENTROS DE COSTOS'!A:D,2,0)</f>
        <v>0036-0001</v>
      </c>
      <c r="C1920" s="100" t="str">
        <f>VLOOKUP(A1920,'CENTROS DE COSTOS'!A:D,3,0)</f>
        <v>Wompi Costa</v>
      </c>
      <c r="D1920" s="99">
        <v>23807</v>
      </c>
      <c r="E1920" s="99">
        <v>3165496</v>
      </c>
      <c r="F1920" s="99">
        <v>78893</v>
      </c>
      <c r="G1920" s="100" t="s">
        <v>33</v>
      </c>
      <c r="H1920" s="99" t="s">
        <v>276</v>
      </c>
      <c r="I1920" s="99" t="s">
        <v>615</v>
      </c>
      <c r="J1920" s="99" t="s">
        <v>6965</v>
      </c>
      <c r="K1920" s="100" t="s">
        <v>1170</v>
      </c>
      <c r="L1920" s="99" t="s">
        <v>8950</v>
      </c>
      <c r="M1920" s="101">
        <v>46013.477777777778</v>
      </c>
      <c r="N1920" s="101">
        <v>46020.432638888888</v>
      </c>
      <c r="O1920" s="100" t="s">
        <v>35</v>
      </c>
      <c r="P1920" s="100" t="s">
        <v>35</v>
      </c>
      <c r="Q1920" s="99" t="s">
        <v>1414</v>
      </c>
      <c r="R1920" s="99" t="s">
        <v>1415</v>
      </c>
      <c r="S1920" s="99" t="s">
        <v>11007</v>
      </c>
      <c r="T1920" s="99" t="s">
        <v>1416</v>
      </c>
      <c r="U1920" s="99">
        <v>16</v>
      </c>
      <c r="V1920" s="100" t="str">
        <f>VLOOKUP(D1920,TIPOLOGIA!A:F,5,0)</f>
        <v>LEJANA</v>
      </c>
      <c r="W1920" s="100" t="str">
        <f>VLOOKUP(D1920,TIPOLOGIA!A:F,6,0)</f>
        <v>TERRESTRE</v>
      </c>
      <c r="X1920" s="99" t="s">
        <v>11196</v>
      </c>
      <c r="Y1920" s="99">
        <v>1</v>
      </c>
      <c r="Z1920" s="102">
        <f>IF(T1920="SOPORTE_TELEFÓNICO",'TARIFAS 2025'!$B$14,IF(V1920="PRINCIPAL",'TARIFAS 2025'!$B$11,IF(V1920="INTERMEDIA",'TARIFAS 2025'!$C$11,IF(V1920="LEJANA",'TARIFAS 2025'!$D$11))))</f>
        <v>40250</v>
      </c>
      <c r="AA1920" s="102">
        <f t="shared" si="31"/>
        <v>40250</v>
      </c>
    </row>
    <row r="1921" spans="1:27" x14ac:dyDescent="0.3">
      <c r="A1921" s="99" t="s">
        <v>68</v>
      </c>
      <c r="B1921" s="100" t="str">
        <f>VLOOKUP(A1921,'CENTROS DE COSTOS'!A:D,2,0)</f>
        <v>0036-0001</v>
      </c>
      <c r="C1921" s="100" t="str">
        <f>VLOOKUP(A1921,'CENTROS DE COSTOS'!A:D,3,0)</f>
        <v>Wompi Costa</v>
      </c>
      <c r="D1921" s="99">
        <v>8078</v>
      </c>
      <c r="E1921" s="99">
        <v>3165563</v>
      </c>
      <c r="F1921" s="99">
        <v>80235</v>
      </c>
      <c r="G1921" s="100" t="s">
        <v>33</v>
      </c>
      <c r="H1921" s="99" t="s">
        <v>253</v>
      </c>
      <c r="I1921" s="99" t="s">
        <v>255</v>
      </c>
      <c r="J1921" s="99" t="s">
        <v>2210</v>
      </c>
      <c r="K1921" s="100" t="s">
        <v>1170</v>
      </c>
      <c r="L1921" s="99" t="s">
        <v>8951</v>
      </c>
      <c r="M1921" s="101">
        <v>46013.493750000001</v>
      </c>
      <c r="N1921" s="101">
        <v>46020.433333333327</v>
      </c>
      <c r="O1921" s="100" t="s">
        <v>35</v>
      </c>
      <c r="P1921" s="100" t="s">
        <v>35</v>
      </c>
      <c r="Q1921" s="99" t="s">
        <v>1414</v>
      </c>
      <c r="R1921" s="99" t="s">
        <v>1415</v>
      </c>
      <c r="S1921" s="99" t="s">
        <v>11008</v>
      </c>
      <c r="T1921" s="99" t="s">
        <v>1416</v>
      </c>
      <c r="U1921" s="99">
        <v>64</v>
      </c>
      <c r="V1921" s="100" t="str">
        <f>VLOOKUP(D1921,TIPOLOGIA!A:F,5,0)</f>
        <v>INTERMEDIA</v>
      </c>
      <c r="W1921" s="100" t="str">
        <f>VLOOKUP(D1921,TIPOLOGIA!A:F,6,0)</f>
        <v>TERRESTRE</v>
      </c>
      <c r="X1921" s="99" t="s">
        <v>11196</v>
      </c>
      <c r="Y1921" s="99">
        <v>1</v>
      </c>
      <c r="Z1921" s="102">
        <f>IF(T1921="SOPORTE_TELEFÓNICO",'TARIFAS 2025'!$B$14,IF(V1921="PRINCIPAL",'TARIFAS 2025'!$B$11,IF(V1921="INTERMEDIA",'TARIFAS 2025'!$C$11,IF(V1921="LEJANA",'TARIFAS 2025'!$D$11))))</f>
        <v>36351</v>
      </c>
      <c r="AA1921" s="102">
        <f t="shared" si="31"/>
        <v>36351</v>
      </c>
    </row>
    <row r="1922" spans="1:27" x14ac:dyDescent="0.3">
      <c r="A1922" s="99" t="s">
        <v>91</v>
      </c>
      <c r="B1922" s="100" t="str">
        <f>VLOOKUP(A1922,'CENTROS DE COSTOS'!A:D,2,0)</f>
        <v>0036-0003</v>
      </c>
      <c r="C1922" s="100" t="str">
        <f>VLOOKUP(A1922,'CENTROS DE COSTOS'!A:D,3,0)</f>
        <v>Wompi Suroccidente</v>
      </c>
      <c r="D1922" s="99">
        <v>52207</v>
      </c>
      <c r="E1922" s="99">
        <v>3167537</v>
      </c>
      <c r="F1922" s="99">
        <v>72163</v>
      </c>
      <c r="G1922" s="100" t="s">
        <v>33</v>
      </c>
      <c r="H1922" s="99" t="s">
        <v>133</v>
      </c>
      <c r="I1922" s="99" t="s">
        <v>847</v>
      </c>
      <c r="J1922" s="99" t="s">
        <v>6966</v>
      </c>
      <c r="K1922" s="100" t="s">
        <v>1170</v>
      </c>
      <c r="L1922" s="99" t="s">
        <v>8952</v>
      </c>
      <c r="M1922" s="101">
        <v>46013.67083333333</v>
      </c>
      <c r="N1922" s="101">
        <v>46020.436111111107</v>
      </c>
      <c r="O1922" s="100" t="s">
        <v>35</v>
      </c>
      <c r="P1922" s="100" t="s">
        <v>35</v>
      </c>
      <c r="Q1922" s="99" t="s">
        <v>1414</v>
      </c>
      <c r="R1922" s="99" t="s">
        <v>1415</v>
      </c>
      <c r="S1922" s="99" t="s">
        <v>11009</v>
      </c>
      <c r="T1922" s="99" t="s">
        <v>1416</v>
      </c>
      <c r="U1922" s="99">
        <v>24</v>
      </c>
      <c r="V1922" s="100" t="str">
        <f>VLOOKUP(D1922,TIPOLOGIA!A:F,5,0)</f>
        <v>INTERMEDIA</v>
      </c>
      <c r="W1922" s="100" t="str">
        <f>VLOOKUP(D1922,TIPOLOGIA!A:F,6,0)</f>
        <v>TERRESTRE</v>
      </c>
      <c r="X1922" s="99" t="s">
        <v>2257</v>
      </c>
      <c r="Y1922" s="99">
        <v>1</v>
      </c>
      <c r="Z1922" s="102">
        <f>IF(T1922="SOPORTE_TELEFÓNICO",'TARIFAS 2025'!$B$14,IF(V1922="PRINCIPAL",'TARIFAS 2025'!$B$11,IF(V1922="INTERMEDIA",'TARIFAS 2025'!$C$11,IF(V1922="LEJANA",'TARIFAS 2025'!$D$11))))</f>
        <v>36351</v>
      </c>
      <c r="AA1922" s="102">
        <f t="shared" si="31"/>
        <v>36351</v>
      </c>
    </row>
    <row r="1923" spans="1:27" x14ac:dyDescent="0.3">
      <c r="A1923" s="99" t="s">
        <v>90</v>
      </c>
      <c r="B1923" s="100" t="str">
        <f>VLOOKUP(A1923,'CENTROS DE COSTOS'!A:D,2,0)</f>
        <v>0036-0006</v>
      </c>
      <c r="C1923" s="100" t="str">
        <f>VLOOKUP(A1923,'CENTROS DE COSTOS'!A:D,3,0)</f>
        <v>Wompi Oriente</v>
      </c>
      <c r="D1923" s="99">
        <v>18247</v>
      </c>
      <c r="E1923" s="99">
        <v>3167945</v>
      </c>
      <c r="F1923" s="99">
        <v>81763</v>
      </c>
      <c r="G1923" s="100" t="s">
        <v>33</v>
      </c>
      <c r="H1923" s="99" t="s">
        <v>466</v>
      </c>
      <c r="I1923" s="99" t="s">
        <v>471</v>
      </c>
      <c r="J1923" s="99" t="s">
        <v>6120</v>
      </c>
      <c r="K1923" s="100" t="s">
        <v>1170</v>
      </c>
      <c r="L1923" s="99" t="s">
        <v>8953</v>
      </c>
      <c r="M1923" s="101">
        <v>46013.690972222219</v>
      </c>
      <c r="N1923" s="101">
        <v>46020.4375</v>
      </c>
      <c r="O1923" s="100" t="s">
        <v>35</v>
      </c>
      <c r="P1923" s="100" t="s">
        <v>35</v>
      </c>
      <c r="Q1923" s="99" t="s">
        <v>1414</v>
      </c>
      <c r="R1923" s="99" t="s">
        <v>1415</v>
      </c>
      <c r="S1923" s="99" t="s">
        <v>11010</v>
      </c>
      <c r="T1923" s="99" t="s">
        <v>1416</v>
      </c>
      <c r="U1923" s="99">
        <v>8</v>
      </c>
      <c r="V1923" s="100" t="str">
        <f>VLOOKUP(D1923,TIPOLOGIA!A:F,5,0)</f>
        <v>LEJANA</v>
      </c>
      <c r="W1923" s="100" t="str">
        <f>VLOOKUP(D1923,TIPOLOGIA!A:F,6,0)</f>
        <v>TERRESTRE</v>
      </c>
      <c r="X1923" s="99" t="s">
        <v>1563</v>
      </c>
      <c r="Y1923" s="99">
        <v>1</v>
      </c>
      <c r="Z1923" s="102">
        <f>IF(T1923="SOPORTE_TELEFÓNICO",'TARIFAS 2025'!$B$14,IF(V1923="PRINCIPAL",'TARIFAS 2025'!$B$11,IF(V1923="INTERMEDIA",'TARIFAS 2025'!$C$11,IF(V1923="LEJANA",'TARIFAS 2025'!$D$11))))</f>
        <v>40250</v>
      </c>
      <c r="AA1923" s="102">
        <f t="shared" si="31"/>
        <v>40250</v>
      </c>
    </row>
    <row r="1924" spans="1:27" x14ac:dyDescent="0.3">
      <c r="A1924" s="99" t="s">
        <v>90</v>
      </c>
      <c r="B1924" s="100" t="str">
        <f>VLOOKUP(A1924,'CENTROS DE COSTOS'!A:D,2,0)</f>
        <v>0036-0006</v>
      </c>
      <c r="C1924" s="100" t="str">
        <f>VLOOKUP(A1924,'CENTROS DE COSTOS'!A:D,3,0)</f>
        <v>Wompi Oriente</v>
      </c>
      <c r="D1924" s="99">
        <v>18753</v>
      </c>
      <c r="E1924" s="99">
        <v>3169136</v>
      </c>
      <c r="F1924" s="99">
        <v>80404</v>
      </c>
      <c r="G1924" s="100" t="s">
        <v>33</v>
      </c>
      <c r="H1924" s="99" t="s">
        <v>466</v>
      </c>
      <c r="I1924" s="99" t="s">
        <v>477</v>
      </c>
      <c r="J1924" s="99" t="s">
        <v>1977</v>
      </c>
      <c r="K1924" s="100" t="s">
        <v>1170</v>
      </c>
      <c r="L1924" s="99" t="s">
        <v>8954</v>
      </c>
      <c r="M1924" s="101">
        <v>46014.357638888891</v>
      </c>
      <c r="N1924" s="101">
        <v>46020.438888888893</v>
      </c>
      <c r="O1924" s="100" t="s">
        <v>35</v>
      </c>
      <c r="P1924" s="100" t="s">
        <v>35</v>
      </c>
      <c r="Q1924" s="99" t="s">
        <v>1414</v>
      </c>
      <c r="R1924" s="99" t="s">
        <v>1415</v>
      </c>
      <c r="S1924" s="99" t="s">
        <v>11011</v>
      </c>
      <c r="T1924" s="99" t="s">
        <v>1416</v>
      </c>
      <c r="U1924" s="99">
        <v>16</v>
      </c>
      <c r="V1924" s="100" t="str">
        <f>VLOOKUP(D1924,TIPOLOGIA!A:F,5,0)</f>
        <v>LEJANA</v>
      </c>
      <c r="W1924" s="100" t="str">
        <f>VLOOKUP(D1924,TIPOLOGIA!A:F,6,0)</f>
        <v>TERRESTRE / AEREO</v>
      </c>
      <c r="X1924" s="99" t="s">
        <v>11196</v>
      </c>
      <c r="Y1924" s="99">
        <v>1</v>
      </c>
      <c r="Z1924" s="102">
        <f>IF(T1924="SOPORTE_TELEFÓNICO",'TARIFAS 2025'!$B$14,IF(V1924="PRINCIPAL",'TARIFAS 2025'!$B$11,IF(V1924="INTERMEDIA",'TARIFAS 2025'!$C$11,IF(V1924="LEJANA",'TARIFAS 2025'!$D$11))))</f>
        <v>40250</v>
      </c>
      <c r="AA1924" s="102">
        <f t="shared" si="31"/>
        <v>40250</v>
      </c>
    </row>
    <row r="1925" spans="1:27" x14ac:dyDescent="0.3">
      <c r="A1925" s="99" t="s">
        <v>71</v>
      </c>
      <c r="B1925" s="100" t="str">
        <f>VLOOKUP(A1925,'CENTROS DE COSTOS'!A:D,2,0)</f>
        <v>0036-0004</v>
      </c>
      <c r="C1925" s="100" t="str">
        <f>VLOOKUP(A1925,'CENTROS DE COSTOS'!A:D,3,0)</f>
        <v>Wompi Centro</v>
      </c>
      <c r="D1925" s="99">
        <v>25290</v>
      </c>
      <c r="E1925" s="99">
        <v>3172714</v>
      </c>
      <c r="F1925" s="99">
        <v>62692</v>
      </c>
      <c r="G1925" s="100" t="s">
        <v>33</v>
      </c>
      <c r="H1925" s="99" t="s">
        <v>618</v>
      </c>
      <c r="I1925" s="99" t="s">
        <v>652</v>
      </c>
      <c r="J1925" s="99" t="s">
        <v>2062</v>
      </c>
      <c r="K1925" s="100" t="s">
        <v>1170</v>
      </c>
      <c r="L1925" s="99" t="s">
        <v>8955</v>
      </c>
      <c r="M1925" s="101">
        <v>46014.65625</v>
      </c>
      <c r="N1925" s="101">
        <v>46020.439583333333</v>
      </c>
      <c r="O1925" s="100" t="s">
        <v>35</v>
      </c>
      <c r="P1925" s="100" t="s">
        <v>35</v>
      </c>
      <c r="Q1925" s="99" t="s">
        <v>1414</v>
      </c>
      <c r="R1925" s="99" t="s">
        <v>1415</v>
      </c>
      <c r="S1925" s="99" t="s">
        <v>11012</v>
      </c>
      <c r="T1925" s="99" t="s">
        <v>1416</v>
      </c>
      <c r="U1925" s="99">
        <v>32</v>
      </c>
      <c r="V1925" s="100" t="str">
        <f>VLOOKUP(D1925,TIPOLOGIA!A:F,5,0)</f>
        <v>INTERMEDIA</v>
      </c>
      <c r="W1925" s="100" t="str">
        <f>VLOOKUP(D1925,TIPOLOGIA!A:F,6,0)</f>
        <v>TERRESTRE</v>
      </c>
      <c r="X1925" s="99" t="s">
        <v>2257</v>
      </c>
      <c r="Y1925" s="99">
        <v>1</v>
      </c>
      <c r="Z1925" s="102">
        <f>IF(T1925="SOPORTE_TELEFÓNICO",'TARIFAS 2025'!$B$14,IF(V1925="PRINCIPAL",'TARIFAS 2025'!$B$11,IF(V1925="INTERMEDIA",'TARIFAS 2025'!$C$11,IF(V1925="LEJANA",'TARIFAS 2025'!$D$11))))</f>
        <v>36351</v>
      </c>
      <c r="AA1925" s="102">
        <f t="shared" si="31"/>
        <v>36351</v>
      </c>
    </row>
    <row r="1926" spans="1:27" x14ac:dyDescent="0.3">
      <c r="A1926" s="99" t="s">
        <v>96</v>
      </c>
      <c r="B1926" s="100" t="str">
        <f>VLOOKUP(A1926,'CENTROS DE COSTOS'!A:D,2,0)</f>
        <v>0036-0007</v>
      </c>
      <c r="C1926" s="100" t="str">
        <f>VLOOKUP(A1926,'CENTROS DE COSTOS'!A:D,3,0)</f>
        <v>Wompi Santander</v>
      </c>
      <c r="D1926" s="99">
        <v>15516</v>
      </c>
      <c r="E1926" s="99">
        <v>3173524</v>
      </c>
      <c r="F1926" s="99">
        <v>14484</v>
      </c>
      <c r="G1926" s="100" t="s">
        <v>33</v>
      </c>
      <c r="H1926" s="99" t="s">
        <v>322</v>
      </c>
      <c r="I1926" s="99" t="s">
        <v>381</v>
      </c>
      <c r="J1926" s="99" t="s">
        <v>2213</v>
      </c>
      <c r="K1926" s="100" t="s">
        <v>1170</v>
      </c>
      <c r="L1926" s="99" t="s">
        <v>8956</v>
      </c>
      <c r="M1926" s="101">
        <v>46015.333333333343</v>
      </c>
      <c r="N1926" s="101">
        <v>46020.44027777778</v>
      </c>
      <c r="O1926" s="100" t="s">
        <v>35</v>
      </c>
      <c r="P1926" s="100" t="s">
        <v>35</v>
      </c>
      <c r="Q1926" s="99" t="s">
        <v>1414</v>
      </c>
      <c r="R1926" s="99" t="s">
        <v>1415</v>
      </c>
      <c r="S1926" s="99" t="s">
        <v>11013</v>
      </c>
      <c r="T1926" s="99" t="s">
        <v>1416</v>
      </c>
      <c r="U1926" s="99">
        <v>64</v>
      </c>
      <c r="V1926" s="100" t="str">
        <f>VLOOKUP(D1926,TIPOLOGIA!A:F,5,0)</f>
        <v>INTERMEDIA</v>
      </c>
      <c r="W1926" s="100" t="str">
        <f>VLOOKUP(D1926,TIPOLOGIA!A:F,6,0)</f>
        <v>TERRESTRE</v>
      </c>
      <c r="X1926" s="99" t="s">
        <v>2257</v>
      </c>
      <c r="Y1926" s="99">
        <v>1</v>
      </c>
      <c r="Z1926" s="102">
        <f>IF(T1926="SOPORTE_TELEFÓNICO",'TARIFAS 2025'!$B$14,IF(V1926="PRINCIPAL",'TARIFAS 2025'!$B$11,IF(V1926="INTERMEDIA",'TARIFAS 2025'!$C$11,IF(V1926="LEJANA",'TARIFAS 2025'!$D$11))))</f>
        <v>36351</v>
      </c>
      <c r="AA1926" s="102">
        <f t="shared" si="31"/>
        <v>36351</v>
      </c>
    </row>
    <row r="1927" spans="1:27" x14ac:dyDescent="0.3">
      <c r="A1927" s="99" t="s">
        <v>71</v>
      </c>
      <c r="B1927" s="100" t="str">
        <f>VLOOKUP(A1927,'CENTROS DE COSTOS'!A:D,2,0)</f>
        <v>0036-0004</v>
      </c>
      <c r="C1927" s="100" t="str">
        <f>VLOOKUP(A1927,'CENTROS DE COSTOS'!A:D,3,0)</f>
        <v>Wompi Centro</v>
      </c>
      <c r="D1927" s="99">
        <v>25286</v>
      </c>
      <c r="E1927" s="99">
        <v>3177536</v>
      </c>
      <c r="F1927" s="99">
        <v>30351</v>
      </c>
      <c r="G1927" s="100" t="s">
        <v>33</v>
      </c>
      <c r="H1927" s="99" t="s">
        <v>618</v>
      </c>
      <c r="I1927" s="99" t="s">
        <v>650</v>
      </c>
      <c r="J1927" s="99" t="s">
        <v>2086</v>
      </c>
      <c r="K1927" s="100" t="s">
        <v>1170</v>
      </c>
      <c r="L1927" s="99" t="s">
        <v>8957</v>
      </c>
      <c r="M1927" s="101">
        <v>46017.383333333331</v>
      </c>
      <c r="N1927" s="101">
        <v>46020.441666666673</v>
      </c>
      <c r="O1927" s="100" t="s">
        <v>35</v>
      </c>
      <c r="P1927" s="100" t="s">
        <v>35</v>
      </c>
      <c r="Q1927" s="99" t="s">
        <v>1414</v>
      </c>
      <c r="R1927" s="99" t="s">
        <v>1415</v>
      </c>
      <c r="S1927" s="99" t="s">
        <v>11014</v>
      </c>
      <c r="T1927" s="99" t="s">
        <v>1416</v>
      </c>
      <c r="U1927" s="99">
        <v>64</v>
      </c>
      <c r="V1927" s="100" t="str">
        <f>VLOOKUP(D1927,TIPOLOGIA!A:F,5,0)</f>
        <v>INTERMEDIA</v>
      </c>
      <c r="W1927" s="100" t="str">
        <f>VLOOKUP(D1927,TIPOLOGIA!A:F,6,0)</f>
        <v>TERRESTRE</v>
      </c>
      <c r="X1927" s="99" t="s">
        <v>2257</v>
      </c>
      <c r="Y1927" s="99">
        <v>1</v>
      </c>
      <c r="Z1927" s="102">
        <f>IF(T1927="SOPORTE_TELEFÓNICO",'TARIFAS 2025'!$B$14,IF(V1927="PRINCIPAL",'TARIFAS 2025'!$B$11,IF(V1927="INTERMEDIA",'TARIFAS 2025'!$C$11,IF(V1927="LEJANA",'TARIFAS 2025'!$D$11))))</f>
        <v>36351</v>
      </c>
      <c r="AA1927" s="102">
        <f t="shared" si="31"/>
        <v>36351</v>
      </c>
    </row>
    <row r="1928" spans="1:27" x14ac:dyDescent="0.3">
      <c r="A1928" s="99" t="s">
        <v>85</v>
      </c>
      <c r="B1928" s="100" t="str">
        <f>VLOOKUP(A1928,'CENTROS DE COSTOS'!A:D,2,0)</f>
        <v>0036-0006</v>
      </c>
      <c r="C1928" s="100" t="str">
        <f>VLOOKUP(A1928,'CENTROS DE COSTOS'!A:D,3,0)</f>
        <v>Wompi Oriente</v>
      </c>
      <c r="D1928" s="99">
        <v>73001</v>
      </c>
      <c r="E1928" s="99">
        <v>3170354</v>
      </c>
      <c r="F1928" s="99">
        <v>76010</v>
      </c>
      <c r="G1928" s="100" t="s">
        <v>33</v>
      </c>
      <c r="H1928" s="99" t="s">
        <v>1056</v>
      </c>
      <c r="I1928" s="99" t="s">
        <v>85</v>
      </c>
      <c r="J1928" s="99" t="s">
        <v>6002</v>
      </c>
      <c r="K1928" s="100" t="s">
        <v>1170</v>
      </c>
      <c r="L1928" s="99" t="s">
        <v>8958</v>
      </c>
      <c r="M1928" s="101">
        <v>46014.45</v>
      </c>
      <c r="N1928" s="101">
        <v>46020.45</v>
      </c>
      <c r="O1928" s="100" t="s">
        <v>35</v>
      </c>
      <c r="P1928" s="100" t="s">
        <v>35</v>
      </c>
      <c r="Q1928" s="99" t="s">
        <v>1414</v>
      </c>
      <c r="R1928" s="99" t="s">
        <v>1415</v>
      </c>
      <c r="S1928" s="99" t="s">
        <v>11015</v>
      </c>
      <c r="T1928" s="99" t="s">
        <v>1172</v>
      </c>
      <c r="U1928" s="99">
        <v>64</v>
      </c>
      <c r="V1928" s="100" t="str">
        <f>VLOOKUP(D1928,TIPOLOGIA!A:F,5,0)</f>
        <v>PRINCIPAL</v>
      </c>
      <c r="W1928" s="100" t="str">
        <f>VLOOKUP(D1928,TIPOLOGIA!A:F,6,0)</f>
        <v>TERRESTRE</v>
      </c>
      <c r="X1928" s="99" t="s">
        <v>1308</v>
      </c>
      <c r="Y1928" s="99">
        <v>1</v>
      </c>
      <c r="Z1928" s="102">
        <f>IF(T1928="SOPORTE_TELEFÓNICO",'TARIFAS 2025'!$B$14,IF(V1928="PRINCIPAL",'TARIFAS 2025'!$B$11,IF(V1928="INTERMEDIA",'TARIFAS 2025'!$C$11,IF(V1928="LEJANA",'TARIFAS 2025'!$D$11))))</f>
        <v>31419</v>
      </c>
      <c r="AA1928" s="102">
        <f t="shared" si="31"/>
        <v>31419</v>
      </c>
    </row>
    <row r="1929" spans="1:27" x14ac:dyDescent="0.3">
      <c r="A1929" s="99" t="s">
        <v>88</v>
      </c>
      <c r="B1929" s="100" t="str">
        <f>VLOOKUP(A1929,'CENTROS DE COSTOS'!A:D,2,0)</f>
        <v>0036-0005</v>
      </c>
      <c r="C1929" s="100" t="str">
        <f>VLOOKUP(A1929,'CENTROS DE COSTOS'!A:D,3,0)</f>
        <v>Wompi Noroccidente</v>
      </c>
      <c r="D1929" s="99">
        <v>5376</v>
      </c>
      <c r="E1929" s="99">
        <v>3164423</v>
      </c>
      <c r="F1929" s="99">
        <v>39471</v>
      </c>
      <c r="G1929" s="100" t="s">
        <v>33</v>
      </c>
      <c r="H1929" s="99" t="s">
        <v>120</v>
      </c>
      <c r="I1929" s="99" t="s">
        <v>193</v>
      </c>
      <c r="J1929" s="99" t="s">
        <v>1947</v>
      </c>
      <c r="K1929" s="100" t="s">
        <v>1170</v>
      </c>
      <c r="L1929" s="99" t="s">
        <v>8959</v>
      </c>
      <c r="M1929" s="101">
        <v>46013.409722222219</v>
      </c>
      <c r="N1929" s="101">
        <v>46020.467361111107</v>
      </c>
      <c r="O1929" s="100" t="s">
        <v>35</v>
      </c>
      <c r="P1929" s="100" t="s">
        <v>35</v>
      </c>
      <c r="Q1929" s="99" t="s">
        <v>1414</v>
      </c>
      <c r="R1929" s="99" t="s">
        <v>1415</v>
      </c>
      <c r="S1929" s="99" t="s">
        <v>11016</v>
      </c>
      <c r="T1929" s="99" t="s">
        <v>1416</v>
      </c>
      <c r="U1929" s="99">
        <v>32</v>
      </c>
      <c r="V1929" s="100" t="str">
        <f>VLOOKUP(D1929,TIPOLOGIA!A:F,5,0)</f>
        <v>INTERMEDIA</v>
      </c>
      <c r="W1929" s="100" t="str">
        <f>VLOOKUP(D1929,TIPOLOGIA!A:F,6,0)</f>
        <v>TERRESTRE</v>
      </c>
      <c r="X1929" s="99" t="s">
        <v>2254</v>
      </c>
      <c r="Y1929" s="99">
        <v>1</v>
      </c>
      <c r="Z1929" s="102">
        <f>IF(T1929="SOPORTE_TELEFÓNICO",'TARIFAS 2025'!$B$14,IF(V1929="PRINCIPAL",'TARIFAS 2025'!$B$11,IF(V1929="INTERMEDIA",'TARIFAS 2025'!$C$11,IF(V1929="LEJANA",'TARIFAS 2025'!$D$11))))</f>
        <v>36351</v>
      </c>
      <c r="AA1929" s="102">
        <f t="shared" si="31"/>
        <v>36351</v>
      </c>
    </row>
    <row r="1930" spans="1:27" x14ac:dyDescent="0.3">
      <c r="A1930" s="99" t="s">
        <v>88</v>
      </c>
      <c r="B1930" s="100" t="str">
        <f>VLOOKUP(A1930,'CENTROS DE COSTOS'!A:D,2,0)</f>
        <v>0036-0005</v>
      </c>
      <c r="C1930" s="100" t="str">
        <f>VLOOKUP(A1930,'CENTROS DE COSTOS'!A:D,3,0)</f>
        <v>Wompi Noroccidente</v>
      </c>
      <c r="D1930" s="99">
        <v>5148</v>
      </c>
      <c r="E1930" s="99">
        <v>3170358</v>
      </c>
      <c r="F1930" s="99">
        <v>28848</v>
      </c>
      <c r="G1930" s="100" t="s">
        <v>33</v>
      </c>
      <c r="H1930" s="99" t="s">
        <v>120</v>
      </c>
      <c r="I1930" s="99" t="s">
        <v>177</v>
      </c>
      <c r="J1930" s="99" t="s">
        <v>2183</v>
      </c>
      <c r="K1930" s="100" t="s">
        <v>1170</v>
      </c>
      <c r="L1930" s="99" t="s">
        <v>8960</v>
      </c>
      <c r="M1930" s="101">
        <v>46014.450694444437</v>
      </c>
      <c r="N1930" s="101">
        <v>46020.468055555553</v>
      </c>
      <c r="O1930" s="100" t="s">
        <v>35</v>
      </c>
      <c r="P1930" s="100" t="s">
        <v>35</v>
      </c>
      <c r="Q1930" s="99" t="s">
        <v>1414</v>
      </c>
      <c r="R1930" s="99" t="s">
        <v>1415</v>
      </c>
      <c r="S1930" s="99" t="s">
        <v>11017</v>
      </c>
      <c r="T1930" s="99" t="s">
        <v>1416</v>
      </c>
      <c r="U1930" s="99">
        <v>64</v>
      </c>
      <c r="V1930" s="100" t="str">
        <f>VLOOKUP(D1930,TIPOLOGIA!A:F,5,0)</f>
        <v>INTERMEDIA</v>
      </c>
      <c r="W1930" s="100" t="str">
        <f>VLOOKUP(D1930,TIPOLOGIA!A:F,6,0)</f>
        <v>TERRESTRE</v>
      </c>
      <c r="X1930" s="99" t="s">
        <v>2254</v>
      </c>
      <c r="Y1930" s="99">
        <v>1</v>
      </c>
      <c r="Z1930" s="102">
        <f>IF(T1930="SOPORTE_TELEFÓNICO",'TARIFAS 2025'!$B$14,IF(V1930="PRINCIPAL",'TARIFAS 2025'!$B$11,IF(V1930="INTERMEDIA",'TARIFAS 2025'!$C$11,IF(V1930="LEJANA",'TARIFAS 2025'!$D$11))))</f>
        <v>36351</v>
      </c>
      <c r="AA1930" s="102">
        <f t="shared" si="31"/>
        <v>36351</v>
      </c>
    </row>
    <row r="1931" spans="1:27" x14ac:dyDescent="0.3">
      <c r="A1931" s="99" t="s">
        <v>88</v>
      </c>
      <c r="B1931" s="100" t="str">
        <f>VLOOKUP(A1931,'CENTROS DE COSTOS'!A:D,2,0)</f>
        <v>0036-0005</v>
      </c>
      <c r="C1931" s="100" t="str">
        <f>VLOOKUP(A1931,'CENTROS DE COSTOS'!A:D,3,0)</f>
        <v>Wompi Noroccidente</v>
      </c>
      <c r="D1931" s="99">
        <v>5400</v>
      </c>
      <c r="E1931" s="99">
        <v>3177708</v>
      </c>
      <c r="F1931" s="99">
        <v>69014</v>
      </c>
      <c r="G1931" s="100" t="s">
        <v>33</v>
      </c>
      <c r="H1931" s="99" t="s">
        <v>120</v>
      </c>
      <c r="I1931" s="99" t="s">
        <v>132</v>
      </c>
      <c r="J1931" s="99" t="s">
        <v>2079</v>
      </c>
      <c r="K1931" s="100" t="s">
        <v>1170</v>
      </c>
      <c r="L1931" s="99" t="s">
        <v>8961</v>
      </c>
      <c r="M1931" s="101">
        <v>46017.392361111109</v>
      </c>
      <c r="N1931" s="101">
        <v>46020.469444444447</v>
      </c>
      <c r="O1931" s="100" t="s">
        <v>35</v>
      </c>
      <c r="P1931" s="100" t="s">
        <v>35</v>
      </c>
      <c r="Q1931" s="99" t="s">
        <v>1414</v>
      </c>
      <c r="R1931" s="99" t="s">
        <v>1415</v>
      </c>
      <c r="S1931" s="99" t="s">
        <v>11018</v>
      </c>
      <c r="T1931" s="99" t="s">
        <v>1416</v>
      </c>
      <c r="U1931" s="99">
        <v>32</v>
      </c>
      <c r="V1931" s="100" t="str">
        <f>VLOOKUP(D1931,TIPOLOGIA!A:F,5,0)</f>
        <v>INTERMEDIA</v>
      </c>
      <c r="W1931" s="100" t="str">
        <f>VLOOKUP(D1931,TIPOLOGIA!A:F,6,0)</f>
        <v>TERRESTRE</v>
      </c>
      <c r="X1931" s="99" t="s">
        <v>2254</v>
      </c>
      <c r="Y1931" s="99">
        <v>1</v>
      </c>
      <c r="Z1931" s="102">
        <f>IF(T1931="SOPORTE_TELEFÓNICO",'TARIFAS 2025'!$B$14,IF(V1931="PRINCIPAL",'TARIFAS 2025'!$B$11,IF(V1931="INTERMEDIA",'TARIFAS 2025'!$C$11,IF(V1931="LEJANA",'TARIFAS 2025'!$D$11))))</f>
        <v>36351</v>
      </c>
      <c r="AA1931" s="102">
        <f t="shared" si="31"/>
        <v>36351</v>
      </c>
    </row>
    <row r="1932" spans="1:27" x14ac:dyDescent="0.3">
      <c r="A1932" s="99" t="s">
        <v>98</v>
      </c>
      <c r="B1932" s="100" t="str">
        <f>VLOOKUP(A1932,'CENTROS DE COSTOS'!A:D,2,0)</f>
        <v>0036-0006</v>
      </c>
      <c r="C1932" s="100" t="str">
        <f>VLOOKUP(A1932,'CENTROS DE COSTOS'!A:D,3,0)</f>
        <v>Wompi Oriente</v>
      </c>
      <c r="D1932" s="99">
        <v>50001</v>
      </c>
      <c r="E1932" s="99">
        <v>3177666</v>
      </c>
      <c r="F1932" s="99">
        <v>29338</v>
      </c>
      <c r="G1932" s="100" t="s">
        <v>33</v>
      </c>
      <c r="H1932" s="99" t="s">
        <v>814</v>
      </c>
      <c r="I1932" s="99" t="s">
        <v>98</v>
      </c>
      <c r="J1932" s="99" t="s">
        <v>6108</v>
      </c>
      <c r="K1932" s="100" t="s">
        <v>1170</v>
      </c>
      <c r="L1932" s="99" t="s">
        <v>8962</v>
      </c>
      <c r="M1932" s="101">
        <v>46017.407638888893</v>
      </c>
      <c r="N1932" s="101">
        <v>46020.470138888893</v>
      </c>
      <c r="O1932" s="100" t="s">
        <v>35</v>
      </c>
      <c r="P1932" s="100" t="s">
        <v>35</v>
      </c>
      <c r="Q1932" s="99" t="s">
        <v>1414</v>
      </c>
      <c r="R1932" s="99" t="s">
        <v>1415</v>
      </c>
      <c r="S1932" s="99" t="s">
        <v>11019</v>
      </c>
      <c r="T1932" s="99" t="s">
        <v>1172</v>
      </c>
      <c r="U1932" s="99">
        <v>64</v>
      </c>
      <c r="V1932" s="100" t="str">
        <f>VLOOKUP(D1932,TIPOLOGIA!A:F,5,0)</f>
        <v>PRINCIPAL</v>
      </c>
      <c r="W1932" s="100" t="str">
        <f>VLOOKUP(D1932,TIPOLOGIA!A:F,6,0)</f>
        <v>TERRESTRE</v>
      </c>
      <c r="X1932" s="99" t="s">
        <v>1461</v>
      </c>
      <c r="Y1932" s="99">
        <v>1</v>
      </c>
      <c r="Z1932" s="102">
        <f>IF(T1932="SOPORTE_TELEFÓNICO",'TARIFAS 2025'!$B$14,IF(V1932="PRINCIPAL",'TARIFAS 2025'!$B$11,IF(V1932="INTERMEDIA",'TARIFAS 2025'!$C$11,IF(V1932="LEJANA",'TARIFAS 2025'!$D$11))))</f>
        <v>31419</v>
      </c>
      <c r="AA1932" s="102">
        <f t="shared" si="31"/>
        <v>31419</v>
      </c>
    </row>
    <row r="1933" spans="1:27" x14ac:dyDescent="0.3">
      <c r="A1933" s="99" t="s">
        <v>71</v>
      </c>
      <c r="B1933" s="100" t="str">
        <f>VLOOKUP(A1933,'CENTROS DE COSTOS'!A:D,2,0)</f>
        <v>0036-0004</v>
      </c>
      <c r="C1933" s="100" t="str">
        <f>VLOOKUP(A1933,'CENTROS DE COSTOS'!A:D,3,0)</f>
        <v>Wompi Centro</v>
      </c>
      <c r="D1933" s="99">
        <v>25754</v>
      </c>
      <c r="E1933" s="99">
        <v>3173429</v>
      </c>
      <c r="F1933" s="99">
        <v>12879</v>
      </c>
      <c r="G1933" s="100" t="s">
        <v>33</v>
      </c>
      <c r="H1933" s="99" t="s">
        <v>618</v>
      </c>
      <c r="I1933" s="99" t="s">
        <v>698</v>
      </c>
      <c r="J1933" s="99" t="s">
        <v>2080</v>
      </c>
      <c r="K1933" s="100" t="s">
        <v>1170</v>
      </c>
      <c r="L1933" s="99" t="s">
        <v>8963</v>
      </c>
      <c r="M1933" s="101">
        <v>46015.333333333343</v>
      </c>
      <c r="N1933" s="101">
        <v>46020.477777777778</v>
      </c>
      <c r="O1933" s="100" t="s">
        <v>35</v>
      </c>
      <c r="P1933" s="100" t="s">
        <v>35</v>
      </c>
      <c r="Q1933" s="99" t="s">
        <v>1414</v>
      </c>
      <c r="R1933" s="99" t="s">
        <v>1415</v>
      </c>
      <c r="S1933" s="99" t="s">
        <v>11020</v>
      </c>
      <c r="T1933" s="99" t="s">
        <v>1172</v>
      </c>
      <c r="U1933" s="99">
        <v>64</v>
      </c>
      <c r="V1933" s="100" t="str">
        <f>VLOOKUP(D1933,TIPOLOGIA!A:F,5,0)</f>
        <v>PRINCIPAL</v>
      </c>
      <c r="W1933" s="100" t="str">
        <f>VLOOKUP(D1933,TIPOLOGIA!A:F,6,0)</f>
        <v>TERRESTRE</v>
      </c>
      <c r="X1933" s="99" t="s">
        <v>1312</v>
      </c>
      <c r="Y1933" s="99">
        <v>1</v>
      </c>
      <c r="Z1933" s="102">
        <f>IF(T1933="SOPORTE_TELEFÓNICO",'TARIFAS 2025'!$B$14,IF(V1933="PRINCIPAL",'TARIFAS 2025'!$B$11,IF(V1933="INTERMEDIA",'TARIFAS 2025'!$C$11,IF(V1933="LEJANA",'TARIFAS 2025'!$D$11))))</f>
        <v>31419</v>
      </c>
      <c r="AA1933" s="102">
        <f t="shared" si="31"/>
        <v>31419</v>
      </c>
    </row>
    <row r="1934" spans="1:27" x14ac:dyDescent="0.3">
      <c r="A1934" s="99" t="s">
        <v>77</v>
      </c>
      <c r="B1934" s="100" t="str">
        <f>VLOOKUP(A1934,'CENTROS DE COSTOS'!A:D,2,0)</f>
        <v>0036-0003</v>
      </c>
      <c r="C1934" s="100" t="str">
        <f>VLOOKUP(A1934,'CENTROS DE COSTOS'!A:D,3,0)</f>
        <v>Wompi Suroccidente</v>
      </c>
      <c r="D1934" s="99">
        <v>76001</v>
      </c>
      <c r="E1934" s="99">
        <v>3172781</v>
      </c>
      <c r="F1934" s="99">
        <v>73384</v>
      </c>
      <c r="G1934" s="100" t="s">
        <v>33</v>
      </c>
      <c r="H1934" s="99" t="s">
        <v>1101</v>
      </c>
      <c r="I1934" s="99" t="s">
        <v>77</v>
      </c>
      <c r="J1934" s="99" t="s">
        <v>2248</v>
      </c>
      <c r="K1934" s="100" t="s">
        <v>1170</v>
      </c>
      <c r="L1934" s="99" t="s">
        <v>8964</v>
      </c>
      <c r="M1934" s="101">
        <v>46014.675694444442</v>
      </c>
      <c r="N1934" s="101">
        <v>46020.481249999997</v>
      </c>
      <c r="O1934" s="100" t="s">
        <v>35</v>
      </c>
      <c r="P1934" s="100" t="s">
        <v>35</v>
      </c>
      <c r="Q1934" s="99" t="s">
        <v>1414</v>
      </c>
      <c r="R1934" s="99" t="s">
        <v>1415</v>
      </c>
      <c r="S1934" s="99" t="s">
        <v>11021</v>
      </c>
      <c r="T1934" s="99" t="s">
        <v>1172</v>
      </c>
      <c r="U1934" s="99">
        <v>48</v>
      </c>
      <c r="V1934" s="100" t="str">
        <f>VLOOKUP(D1934,TIPOLOGIA!A:F,5,0)</f>
        <v>PRINCIPAL</v>
      </c>
      <c r="W1934" s="100" t="str">
        <f>VLOOKUP(D1934,TIPOLOGIA!A:F,6,0)</f>
        <v>TERRESTRE</v>
      </c>
      <c r="X1934" s="99" t="s">
        <v>1260</v>
      </c>
      <c r="Y1934" s="99">
        <v>1</v>
      </c>
      <c r="Z1934" s="102">
        <f>IF(T1934="SOPORTE_TELEFÓNICO",'TARIFAS 2025'!$B$14,IF(V1934="PRINCIPAL",'TARIFAS 2025'!$B$11,IF(V1934="INTERMEDIA",'TARIFAS 2025'!$C$11,IF(V1934="LEJANA",'TARIFAS 2025'!$D$11))))</f>
        <v>31419</v>
      </c>
      <c r="AA1934" s="102">
        <f t="shared" si="31"/>
        <v>31419</v>
      </c>
    </row>
    <row r="1935" spans="1:27" x14ac:dyDescent="0.3">
      <c r="A1935" s="99" t="s">
        <v>85</v>
      </c>
      <c r="B1935" s="100" t="str">
        <f>VLOOKUP(A1935,'CENTROS DE COSTOS'!A:D,2,0)</f>
        <v>0036-0006</v>
      </c>
      <c r="C1935" s="100" t="str">
        <f>VLOOKUP(A1935,'CENTROS DE COSTOS'!A:D,3,0)</f>
        <v>Wompi Oriente</v>
      </c>
      <c r="D1935" s="99">
        <v>73001</v>
      </c>
      <c r="E1935" s="99">
        <v>3169308</v>
      </c>
      <c r="F1935" s="99">
        <v>54101</v>
      </c>
      <c r="G1935" s="100" t="s">
        <v>33</v>
      </c>
      <c r="H1935" s="99" t="s">
        <v>1056</v>
      </c>
      <c r="I1935" s="99" t="s">
        <v>85</v>
      </c>
      <c r="J1935" s="99" t="s">
        <v>1999</v>
      </c>
      <c r="K1935" s="100" t="s">
        <v>1170</v>
      </c>
      <c r="L1935" s="99" t="s">
        <v>8965</v>
      </c>
      <c r="M1935" s="101">
        <v>46014.362500000003</v>
      </c>
      <c r="N1935" s="101">
        <v>46020.48333333333</v>
      </c>
      <c r="O1935" s="100" t="s">
        <v>35</v>
      </c>
      <c r="P1935" s="100" t="s">
        <v>35</v>
      </c>
      <c r="Q1935" s="99" t="s">
        <v>1414</v>
      </c>
      <c r="R1935" s="99" t="s">
        <v>1415</v>
      </c>
      <c r="S1935" s="99" t="s">
        <v>11022</v>
      </c>
      <c r="T1935" s="99" t="s">
        <v>1172</v>
      </c>
      <c r="U1935" s="99">
        <v>16</v>
      </c>
      <c r="V1935" s="100" t="str">
        <f>VLOOKUP(D1935,TIPOLOGIA!A:F,5,0)</f>
        <v>PRINCIPAL</v>
      </c>
      <c r="W1935" s="100" t="str">
        <f>VLOOKUP(D1935,TIPOLOGIA!A:F,6,0)</f>
        <v>TERRESTRE</v>
      </c>
      <c r="X1935" s="99" t="s">
        <v>1308</v>
      </c>
      <c r="Y1935" s="99">
        <v>1</v>
      </c>
      <c r="Z1935" s="102">
        <f>IF(T1935="SOPORTE_TELEFÓNICO",'TARIFAS 2025'!$B$14,IF(V1935="PRINCIPAL",'TARIFAS 2025'!$B$11,IF(V1935="INTERMEDIA",'TARIFAS 2025'!$C$11,IF(V1935="LEJANA",'TARIFAS 2025'!$D$11))))</f>
        <v>31419</v>
      </c>
      <c r="AA1935" s="102">
        <f t="shared" si="31"/>
        <v>31419</v>
      </c>
    </row>
    <row r="1936" spans="1:27" x14ac:dyDescent="0.3">
      <c r="A1936" s="99" t="s">
        <v>71</v>
      </c>
      <c r="B1936" s="100" t="str">
        <f>VLOOKUP(A1936,'CENTROS DE COSTOS'!A:D,2,0)</f>
        <v>0036-0004</v>
      </c>
      <c r="C1936" s="100" t="str">
        <f>VLOOKUP(A1936,'CENTROS DE COSTOS'!A:D,3,0)</f>
        <v>Wompi Centro</v>
      </c>
      <c r="D1936" s="99">
        <v>11001</v>
      </c>
      <c r="E1936" s="99">
        <v>3162035</v>
      </c>
      <c r="F1936" s="99">
        <v>79525</v>
      </c>
      <c r="G1936" s="100" t="s">
        <v>33</v>
      </c>
      <c r="H1936" s="99" t="s">
        <v>618</v>
      </c>
      <c r="I1936" s="99" t="s">
        <v>71</v>
      </c>
      <c r="J1936" s="99" t="s">
        <v>1717</v>
      </c>
      <c r="K1936" s="100" t="s">
        <v>1170</v>
      </c>
      <c r="L1936" s="99" t="s">
        <v>8966</v>
      </c>
      <c r="M1936" s="101">
        <v>46013.333333333343</v>
      </c>
      <c r="N1936" s="101">
        <v>46020.48541666667</v>
      </c>
      <c r="O1936" s="100" t="s">
        <v>35</v>
      </c>
      <c r="P1936" s="100" t="s">
        <v>35</v>
      </c>
      <c r="Q1936" s="99" t="s">
        <v>1414</v>
      </c>
      <c r="R1936" s="99" t="s">
        <v>1415</v>
      </c>
      <c r="S1936" s="99" t="s">
        <v>11023</v>
      </c>
      <c r="T1936" s="99" t="s">
        <v>1172</v>
      </c>
      <c r="U1936" s="99">
        <v>16</v>
      </c>
      <c r="V1936" s="100" t="str">
        <f>VLOOKUP(D1936,TIPOLOGIA!A:F,5,0)</f>
        <v>PRINCIPAL</v>
      </c>
      <c r="W1936" s="100" t="str">
        <f>VLOOKUP(D1936,TIPOLOGIA!A:F,6,0)</f>
        <v>TERRESTRE</v>
      </c>
      <c r="X1936" s="99" t="s">
        <v>1306</v>
      </c>
      <c r="Y1936" s="99">
        <v>1</v>
      </c>
      <c r="Z1936" s="102">
        <f>IF(T1936="SOPORTE_TELEFÓNICO",'TARIFAS 2025'!$B$14,IF(V1936="PRINCIPAL",'TARIFAS 2025'!$B$11,IF(V1936="INTERMEDIA",'TARIFAS 2025'!$C$11,IF(V1936="LEJANA",'TARIFAS 2025'!$D$11))))</f>
        <v>31419</v>
      </c>
      <c r="AA1936" s="102">
        <f t="shared" si="31"/>
        <v>31419</v>
      </c>
    </row>
    <row r="1937" spans="1:27" x14ac:dyDescent="0.3">
      <c r="A1937" s="99" t="s">
        <v>92</v>
      </c>
      <c r="B1937" s="100" t="str">
        <f>VLOOKUP(A1937,'CENTROS DE COSTOS'!A:D,2,0)</f>
        <v>0036-0002</v>
      </c>
      <c r="C1937" s="100" t="str">
        <f>VLOOKUP(A1937,'CENTROS DE COSTOS'!A:D,3,0)</f>
        <v>Wompi Eje Cafetero</v>
      </c>
      <c r="D1937" s="99">
        <v>66170</v>
      </c>
      <c r="E1937" s="99">
        <v>3181540</v>
      </c>
      <c r="F1937" s="99">
        <v>77799</v>
      </c>
      <c r="G1937" s="100" t="s">
        <v>33</v>
      </c>
      <c r="H1937" s="99" t="s">
        <v>458</v>
      </c>
      <c r="I1937" s="99" t="s">
        <v>951</v>
      </c>
      <c r="J1937" s="99" t="s">
        <v>6967</v>
      </c>
      <c r="K1937" s="100" t="s">
        <v>1170</v>
      </c>
      <c r="L1937" s="99" t="s">
        <v>8967</v>
      </c>
      <c r="M1937" s="101">
        <v>46020.333333333343</v>
      </c>
      <c r="N1937" s="101">
        <v>46020.488888888889</v>
      </c>
      <c r="O1937" s="100" t="s">
        <v>35</v>
      </c>
      <c r="P1937" s="100" t="s">
        <v>35</v>
      </c>
      <c r="Q1937" s="99" t="s">
        <v>1414</v>
      </c>
      <c r="R1937" s="99" t="s">
        <v>1415</v>
      </c>
      <c r="S1937" s="99" t="s">
        <v>11024</v>
      </c>
      <c r="T1937" s="99" t="s">
        <v>1172</v>
      </c>
      <c r="U1937" s="99">
        <v>16</v>
      </c>
      <c r="V1937" s="100" t="str">
        <f>VLOOKUP(D1937,TIPOLOGIA!A:F,5,0)</f>
        <v>PRINCIPAL</v>
      </c>
      <c r="W1937" s="100" t="str">
        <f>VLOOKUP(D1937,TIPOLOGIA!A:F,6,0)</f>
        <v>TERRESTRE</v>
      </c>
      <c r="X1937" s="99" t="s">
        <v>1193</v>
      </c>
      <c r="Y1937" s="99">
        <v>1</v>
      </c>
      <c r="Z1937" s="102">
        <f>IF(T1937="SOPORTE_TELEFÓNICO",'TARIFAS 2025'!$B$14,IF(V1937="PRINCIPAL",'TARIFAS 2025'!$B$11,IF(V1937="INTERMEDIA",'TARIFAS 2025'!$C$11,IF(V1937="LEJANA",'TARIFAS 2025'!$D$11))))</f>
        <v>31419</v>
      </c>
      <c r="AA1937" s="102">
        <f t="shared" si="31"/>
        <v>31419</v>
      </c>
    </row>
    <row r="1938" spans="1:27" x14ac:dyDescent="0.3">
      <c r="A1938" s="99" t="s">
        <v>77</v>
      </c>
      <c r="B1938" s="100" t="str">
        <f>VLOOKUP(A1938,'CENTROS DE COSTOS'!A:D,2,0)</f>
        <v>0036-0003</v>
      </c>
      <c r="C1938" s="100" t="str">
        <f>VLOOKUP(A1938,'CENTROS DE COSTOS'!A:D,3,0)</f>
        <v>Wompi Suroccidente</v>
      </c>
      <c r="D1938" s="99">
        <v>76001</v>
      </c>
      <c r="E1938" s="99">
        <v>3180796</v>
      </c>
      <c r="F1938" s="99">
        <v>70684</v>
      </c>
      <c r="G1938" s="100" t="s">
        <v>33</v>
      </c>
      <c r="H1938" s="99" t="s">
        <v>1101</v>
      </c>
      <c r="I1938" s="99" t="s">
        <v>77</v>
      </c>
      <c r="J1938" s="99" t="s">
        <v>2081</v>
      </c>
      <c r="K1938" s="100" t="s">
        <v>1170</v>
      </c>
      <c r="L1938" s="99" t="s">
        <v>8968</v>
      </c>
      <c r="M1938" s="101">
        <v>46020.333333333343</v>
      </c>
      <c r="N1938" s="101">
        <v>46020.490277777782</v>
      </c>
      <c r="O1938" s="100" t="s">
        <v>35</v>
      </c>
      <c r="P1938" s="100" t="s">
        <v>35</v>
      </c>
      <c r="Q1938" s="99" t="s">
        <v>1414</v>
      </c>
      <c r="R1938" s="99" t="s">
        <v>1415</v>
      </c>
      <c r="S1938" s="99" t="s">
        <v>11025</v>
      </c>
      <c r="T1938" s="99" t="s">
        <v>1172</v>
      </c>
      <c r="U1938" s="99">
        <v>32</v>
      </c>
      <c r="V1938" s="100" t="str">
        <f>VLOOKUP(D1938,TIPOLOGIA!A:F,5,0)</f>
        <v>PRINCIPAL</v>
      </c>
      <c r="W1938" s="100" t="str">
        <f>VLOOKUP(D1938,TIPOLOGIA!A:F,6,0)</f>
        <v>TERRESTRE</v>
      </c>
      <c r="X1938" s="99" t="s">
        <v>1260</v>
      </c>
      <c r="Y1938" s="99">
        <v>1</v>
      </c>
      <c r="Z1938" s="102">
        <f>IF(T1938="SOPORTE_TELEFÓNICO",'TARIFAS 2025'!$B$14,IF(V1938="PRINCIPAL",'TARIFAS 2025'!$B$11,IF(V1938="INTERMEDIA",'TARIFAS 2025'!$C$11,IF(V1938="LEJANA",'TARIFAS 2025'!$D$11))))</f>
        <v>31419</v>
      </c>
      <c r="AA1938" s="102">
        <f t="shared" ref="AA1938:AA1997" si="32">Z1938*Y1938</f>
        <v>31419</v>
      </c>
    </row>
    <row r="1939" spans="1:27" x14ac:dyDescent="0.3">
      <c r="A1939" s="99" t="s">
        <v>77</v>
      </c>
      <c r="B1939" s="100" t="str">
        <f>VLOOKUP(A1939,'CENTROS DE COSTOS'!A:D,2,0)</f>
        <v>0036-0003</v>
      </c>
      <c r="C1939" s="100" t="str">
        <f>VLOOKUP(A1939,'CENTROS DE COSTOS'!A:D,3,0)</f>
        <v>Wompi Suroccidente</v>
      </c>
      <c r="D1939" s="99">
        <v>76001</v>
      </c>
      <c r="E1939" s="99">
        <v>3181529</v>
      </c>
      <c r="F1939" s="99">
        <v>73544</v>
      </c>
      <c r="G1939" s="100" t="s">
        <v>33</v>
      </c>
      <c r="H1939" s="99" t="s">
        <v>1101</v>
      </c>
      <c r="I1939" s="99" t="s">
        <v>77</v>
      </c>
      <c r="J1939" s="99" t="s">
        <v>1994</v>
      </c>
      <c r="K1939" s="100" t="s">
        <v>1170</v>
      </c>
      <c r="L1939" s="99" t="s">
        <v>8969</v>
      </c>
      <c r="M1939" s="101">
        <v>46020.333333333343</v>
      </c>
      <c r="N1939" s="101">
        <v>46020.511805555558</v>
      </c>
      <c r="O1939" s="100" t="s">
        <v>35</v>
      </c>
      <c r="P1939" s="100" t="s">
        <v>35</v>
      </c>
      <c r="Q1939" s="99" t="s">
        <v>1414</v>
      </c>
      <c r="R1939" s="99" t="s">
        <v>1415</v>
      </c>
      <c r="S1939" s="99" t="s">
        <v>11026</v>
      </c>
      <c r="T1939" s="99" t="s">
        <v>1172</v>
      </c>
      <c r="U1939" s="99">
        <v>64</v>
      </c>
      <c r="V1939" s="100" t="str">
        <f>VLOOKUP(D1939,TIPOLOGIA!A:F,5,0)</f>
        <v>PRINCIPAL</v>
      </c>
      <c r="W1939" s="100" t="str">
        <f>VLOOKUP(D1939,TIPOLOGIA!A:F,6,0)</f>
        <v>TERRESTRE</v>
      </c>
      <c r="X1939" s="99" t="s">
        <v>1260</v>
      </c>
      <c r="Y1939" s="99">
        <v>1</v>
      </c>
      <c r="Z1939" s="102">
        <f>IF(T1939="SOPORTE_TELEFÓNICO",'TARIFAS 2025'!$B$14,IF(V1939="PRINCIPAL",'TARIFAS 2025'!$B$11,IF(V1939="INTERMEDIA",'TARIFAS 2025'!$C$11,IF(V1939="LEJANA",'TARIFAS 2025'!$D$11))))</f>
        <v>31419</v>
      </c>
      <c r="AA1939" s="102">
        <f t="shared" si="32"/>
        <v>31419</v>
      </c>
    </row>
    <row r="1940" spans="1:27" x14ac:dyDescent="0.3">
      <c r="A1940" s="99" t="s">
        <v>80</v>
      </c>
      <c r="B1940" s="100" t="str">
        <f>VLOOKUP(A1940,'CENTROS DE COSTOS'!A:D,2,0)</f>
        <v>0036-0001</v>
      </c>
      <c r="C1940" s="100" t="str">
        <f>VLOOKUP(A1940,'CENTROS DE COSTOS'!A:D,3,0)</f>
        <v>Wompi Costa</v>
      </c>
      <c r="D1940" s="99">
        <v>13001</v>
      </c>
      <c r="E1940" s="99">
        <v>3180646</v>
      </c>
      <c r="F1940" s="99">
        <v>50317</v>
      </c>
      <c r="G1940" s="100" t="s">
        <v>33</v>
      </c>
      <c r="H1940" s="99" t="s">
        <v>275</v>
      </c>
      <c r="I1940" s="99" t="s">
        <v>80</v>
      </c>
      <c r="J1940" s="99" t="s">
        <v>1862</v>
      </c>
      <c r="K1940" s="100" t="s">
        <v>1170</v>
      </c>
      <c r="L1940" s="99" t="s">
        <v>8970</v>
      </c>
      <c r="M1940" s="101">
        <v>46020.333333333343</v>
      </c>
      <c r="N1940" s="101">
        <v>46020.513194444437</v>
      </c>
      <c r="O1940" s="100" t="s">
        <v>35</v>
      </c>
      <c r="P1940" s="100" t="s">
        <v>35</v>
      </c>
      <c r="Q1940" s="99" t="s">
        <v>1414</v>
      </c>
      <c r="R1940" s="99" t="s">
        <v>1415</v>
      </c>
      <c r="S1940" s="99" t="s">
        <v>11027</v>
      </c>
      <c r="T1940" s="99" t="s">
        <v>1172</v>
      </c>
      <c r="U1940" s="99">
        <v>64</v>
      </c>
      <c r="V1940" s="100" t="str">
        <f>VLOOKUP(D1940,TIPOLOGIA!A:F,5,0)</f>
        <v>PRINCIPAL</v>
      </c>
      <c r="W1940" s="100" t="str">
        <f>VLOOKUP(D1940,TIPOLOGIA!A:F,6,0)</f>
        <v>TERRESTRE</v>
      </c>
      <c r="X1940" s="99" t="s">
        <v>1855</v>
      </c>
      <c r="Y1940" s="99">
        <v>1</v>
      </c>
      <c r="Z1940" s="102">
        <f>IF(T1940="SOPORTE_TELEFÓNICO",'TARIFAS 2025'!$B$14,IF(V1940="PRINCIPAL",'TARIFAS 2025'!$B$11,IF(V1940="INTERMEDIA",'TARIFAS 2025'!$C$11,IF(V1940="LEJANA",'TARIFAS 2025'!$D$11))))</f>
        <v>31419</v>
      </c>
      <c r="AA1940" s="102">
        <f t="shared" si="32"/>
        <v>31419</v>
      </c>
    </row>
    <row r="1941" spans="1:27" x14ac:dyDescent="0.3">
      <c r="A1941" s="99" t="s">
        <v>88</v>
      </c>
      <c r="B1941" s="100" t="str">
        <f>VLOOKUP(A1941,'CENTROS DE COSTOS'!A:D,2,0)</f>
        <v>0036-0005</v>
      </c>
      <c r="C1941" s="100" t="str">
        <f>VLOOKUP(A1941,'CENTROS DE COSTOS'!A:D,3,0)</f>
        <v>Wompi Noroccidente</v>
      </c>
      <c r="D1941" s="99">
        <v>5809</v>
      </c>
      <c r="E1941" s="99">
        <v>3184504</v>
      </c>
      <c r="F1941" s="99">
        <v>66016</v>
      </c>
      <c r="G1941" s="100" t="s">
        <v>33</v>
      </c>
      <c r="H1941" s="99" t="s">
        <v>120</v>
      </c>
      <c r="I1941" s="99" t="s">
        <v>233</v>
      </c>
      <c r="J1941" s="99" t="s">
        <v>6787</v>
      </c>
      <c r="K1941" s="100" t="s">
        <v>1170</v>
      </c>
      <c r="L1941" s="99" t="s">
        <v>8971</v>
      </c>
      <c r="M1941" s="101">
        <v>46020.456250000003</v>
      </c>
      <c r="N1941" s="101">
        <v>46020.520833333343</v>
      </c>
      <c r="O1941" s="100" t="s">
        <v>35</v>
      </c>
      <c r="P1941" s="100" t="s">
        <v>35</v>
      </c>
      <c r="Q1941" s="99" t="s">
        <v>1537</v>
      </c>
      <c r="R1941" s="99" t="s">
        <v>1593</v>
      </c>
      <c r="S1941" s="99" t="s">
        <v>11028</v>
      </c>
      <c r="T1941" s="103" t="s">
        <v>1253</v>
      </c>
      <c r="U1941" s="99">
        <v>0</v>
      </c>
      <c r="V1941" s="100" t="str">
        <f>VLOOKUP(D1941,TIPOLOGIA!A:F,5,0)</f>
        <v>INTERMEDIA</v>
      </c>
      <c r="W1941" s="100" t="str">
        <f>VLOOKUP(D1941,TIPOLOGIA!A:F,6,0)</f>
        <v>TERRESTRE</v>
      </c>
      <c r="X1941" s="99" t="s">
        <v>2257</v>
      </c>
      <c r="Y1941" s="99">
        <v>1</v>
      </c>
      <c r="Z1941" s="102">
        <f>IF(T1941="SOPORTE_TELEFÓNICO",'TARIFAS 2025'!$B$14,IF(V1941="PRINCIPAL",'TARIFAS 2025'!$B$11,IF(V1941="INTERMEDIA",'TARIFAS 2025'!$C$11,IF(V1941="LEJANA",'TARIFAS 2025'!$D$11))))</f>
        <v>22000</v>
      </c>
      <c r="AA1941" s="102">
        <f t="shared" si="32"/>
        <v>22000</v>
      </c>
    </row>
    <row r="1942" spans="1:27" x14ac:dyDescent="0.3">
      <c r="A1942" s="99" t="s">
        <v>88</v>
      </c>
      <c r="B1942" s="100" t="str">
        <f>VLOOKUP(A1942,'CENTROS DE COSTOS'!A:D,2,0)</f>
        <v>0036-0005</v>
      </c>
      <c r="C1942" s="100" t="str">
        <f>VLOOKUP(A1942,'CENTROS DE COSTOS'!A:D,3,0)</f>
        <v>Wompi Noroccidente</v>
      </c>
      <c r="D1942" s="99">
        <v>5360</v>
      </c>
      <c r="E1942" s="99">
        <v>3164437</v>
      </c>
      <c r="F1942" s="99">
        <v>13152</v>
      </c>
      <c r="G1942" s="100" t="s">
        <v>33</v>
      </c>
      <c r="H1942" s="99" t="s">
        <v>120</v>
      </c>
      <c r="I1942" s="99" t="s">
        <v>190</v>
      </c>
      <c r="J1942" s="99" t="s">
        <v>2185</v>
      </c>
      <c r="K1942" s="100" t="s">
        <v>1170</v>
      </c>
      <c r="L1942" s="99" t="s">
        <v>8972</v>
      </c>
      <c r="M1942" s="101">
        <v>46013.413194444453</v>
      </c>
      <c r="N1942" s="101">
        <v>46020.539583333331</v>
      </c>
      <c r="O1942" s="100" t="s">
        <v>35</v>
      </c>
      <c r="P1942" s="100" t="s">
        <v>35</v>
      </c>
      <c r="Q1942" s="99" t="s">
        <v>1414</v>
      </c>
      <c r="R1942" s="99" t="s">
        <v>1415</v>
      </c>
      <c r="S1942" s="99" t="s">
        <v>11029</v>
      </c>
      <c r="T1942" s="99" t="s">
        <v>9139</v>
      </c>
      <c r="U1942" s="99">
        <v>8</v>
      </c>
      <c r="V1942" s="100" t="str">
        <f>VLOOKUP(D1942,TIPOLOGIA!A:F,5,0)</f>
        <v>PRINCIPAL</v>
      </c>
      <c r="W1942" s="100" t="str">
        <f>VLOOKUP(D1942,TIPOLOGIA!A:F,6,0)</f>
        <v>TERRESTRE</v>
      </c>
      <c r="X1942" s="99" t="s">
        <v>1417</v>
      </c>
      <c r="Y1942" s="99">
        <v>1</v>
      </c>
      <c r="Z1942" s="102">
        <f>IF(T1942="SOPORTE_TELEFÓNICO",'TARIFAS 2025'!$B$14,IF(V1942="PRINCIPAL",'TARIFAS 2025'!$B$11,IF(V1942="INTERMEDIA",'TARIFAS 2025'!$C$11,IF(V1942="LEJANA",'TARIFAS 2025'!$D$11))))</f>
        <v>31419</v>
      </c>
      <c r="AA1942" s="102">
        <f t="shared" si="32"/>
        <v>31419</v>
      </c>
    </row>
    <row r="1943" spans="1:27" x14ac:dyDescent="0.3">
      <c r="A1943" s="99" t="s">
        <v>88</v>
      </c>
      <c r="B1943" s="100" t="str">
        <f>VLOOKUP(A1943,'CENTROS DE COSTOS'!A:D,2,0)</f>
        <v>0036-0005</v>
      </c>
      <c r="C1943" s="100" t="str">
        <f>VLOOKUP(A1943,'CENTROS DE COSTOS'!A:D,3,0)</f>
        <v>Wompi Noroccidente</v>
      </c>
      <c r="D1943" s="99">
        <v>5001</v>
      </c>
      <c r="E1943" s="99">
        <v>3166688</v>
      </c>
      <c r="F1943" s="99">
        <v>43254</v>
      </c>
      <c r="G1943" s="100" t="s">
        <v>33</v>
      </c>
      <c r="H1943" s="99" t="s">
        <v>120</v>
      </c>
      <c r="I1943" s="99" t="s">
        <v>88</v>
      </c>
      <c r="J1943" s="99" t="s">
        <v>6968</v>
      </c>
      <c r="K1943" s="100" t="s">
        <v>1170</v>
      </c>
      <c r="L1943" s="99" t="s">
        <v>8973</v>
      </c>
      <c r="M1943" s="101">
        <v>46013.603472222218</v>
      </c>
      <c r="N1943" s="101">
        <v>46020.540972222218</v>
      </c>
      <c r="O1943" s="100" t="s">
        <v>35</v>
      </c>
      <c r="P1943" s="100" t="s">
        <v>35</v>
      </c>
      <c r="Q1943" s="99" t="s">
        <v>1414</v>
      </c>
      <c r="R1943" s="99" t="s">
        <v>1415</v>
      </c>
      <c r="S1943" s="99" t="s">
        <v>11030</v>
      </c>
      <c r="T1943" s="99" t="s">
        <v>9139</v>
      </c>
      <c r="U1943" s="99">
        <v>16</v>
      </c>
      <c r="V1943" s="100" t="str">
        <f>VLOOKUP(D1943,TIPOLOGIA!A:F,5,0)</f>
        <v>PRINCIPAL</v>
      </c>
      <c r="W1943" s="100" t="str">
        <f>VLOOKUP(D1943,TIPOLOGIA!A:F,6,0)</f>
        <v>TERRESTRE</v>
      </c>
      <c r="X1943" s="99" t="s">
        <v>1417</v>
      </c>
      <c r="Y1943" s="99">
        <v>1</v>
      </c>
      <c r="Z1943" s="102">
        <f>IF(T1943="SOPORTE_TELEFÓNICO",'TARIFAS 2025'!$B$14,IF(V1943="PRINCIPAL",'TARIFAS 2025'!$B$11,IF(V1943="INTERMEDIA",'TARIFAS 2025'!$C$11,IF(V1943="LEJANA",'TARIFAS 2025'!$D$11))))</f>
        <v>31419</v>
      </c>
      <c r="AA1943" s="102">
        <f t="shared" si="32"/>
        <v>31419</v>
      </c>
    </row>
    <row r="1944" spans="1:27" x14ac:dyDescent="0.3">
      <c r="A1944" s="99" t="s">
        <v>88</v>
      </c>
      <c r="B1944" s="100" t="str">
        <f>VLOOKUP(A1944,'CENTROS DE COSTOS'!A:D,2,0)</f>
        <v>0036-0005</v>
      </c>
      <c r="C1944" s="100" t="str">
        <f>VLOOKUP(A1944,'CENTROS DE COSTOS'!A:D,3,0)</f>
        <v>Wompi Noroccidente</v>
      </c>
      <c r="D1944" s="99">
        <v>5001</v>
      </c>
      <c r="E1944" s="99">
        <v>3162121</v>
      </c>
      <c r="F1944" s="99">
        <v>66546</v>
      </c>
      <c r="G1944" s="100" t="s">
        <v>33</v>
      </c>
      <c r="H1944" s="99" t="s">
        <v>120</v>
      </c>
      <c r="I1944" s="99" t="s">
        <v>88</v>
      </c>
      <c r="J1944" s="99" t="s">
        <v>6955</v>
      </c>
      <c r="K1944" s="100" t="s">
        <v>1170</v>
      </c>
      <c r="L1944" s="99" t="s">
        <v>8974</v>
      </c>
      <c r="M1944" s="101">
        <v>46013.333333333343</v>
      </c>
      <c r="N1944" s="101">
        <v>46020.552777777782</v>
      </c>
      <c r="O1944" s="100" t="s">
        <v>35</v>
      </c>
      <c r="P1944" s="100" t="s">
        <v>35</v>
      </c>
      <c r="Q1944" s="99" t="s">
        <v>1414</v>
      </c>
      <c r="R1944" s="99" t="s">
        <v>1415</v>
      </c>
      <c r="S1944" s="99" t="s">
        <v>11031</v>
      </c>
      <c r="T1944" s="99" t="s">
        <v>9139</v>
      </c>
      <c r="U1944" s="99">
        <v>24</v>
      </c>
      <c r="V1944" s="100" t="str">
        <f>VLOOKUP(D1944,TIPOLOGIA!A:F,5,0)</f>
        <v>PRINCIPAL</v>
      </c>
      <c r="W1944" s="100" t="str">
        <f>VLOOKUP(D1944,TIPOLOGIA!A:F,6,0)</f>
        <v>TERRESTRE</v>
      </c>
      <c r="X1944" s="99" t="s">
        <v>1417</v>
      </c>
      <c r="Y1944" s="99">
        <v>1</v>
      </c>
      <c r="Z1944" s="102">
        <f>IF(T1944="SOPORTE_TELEFÓNICO",'TARIFAS 2025'!$B$14,IF(V1944="PRINCIPAL",'TARIFAS 2025'!$B$11,IF(V1944="INTERMEDIA",'TARIFAS 2025'!$C$11,IF(V1944="LEJANA",'TARIFAS 2025'!$D$11))))</f>
        <v>31419</v>
      </c>
      <c r="AA1944" s="102">
        <f t="shared" si="32"/>
        <v>31419</v>
      </c>
    </row>
    <row r="1945" spans="1:27" x14ac:dyDescent="0.3">
      <c r="A1945" s="99" t="s">
        <v>88</v>
      </c>
      <c r="B1945" s="100" t="str">
        <f>VLOOKUP(A1945,'CENTROS DE COSTOS'!A:D,2,0)</f>
        <v>0036-0005</v>
      </c>
      <c r="C1945" s="100" t="str">
        <f>VLOOKUP(A1945,'CENTROS DE COSTOS'!A:D,3,0)</f>
        <v>Wompi Noroccidente</v>
      </c>
      <c r="D1945" s="99">
        <v>5001</v>
      </c>
      <c r="E1945" s="99">
        <v>3162131</v>
      </c>
      <c r="F1945" s="99">
        <v>53402</v>
      </c>
      <c r="G1945" s="100" t="s">
        <v>33</v>
      </c>
      <c r="H1945" s="99" t="s">
        <v>120</v>
      </c>
      <c r="I1945" s="99" t="s">
        <v>88</v>
      </c>
      <c r="J1945" s="99" t="s">
        <v>1728</v>
      </c>
      <c r="K1945" s="100" t="s">
        <v>1170</v>
      </c>
      <c r="L1945" s="99" t="s">
        <v>8975</v>
      </c>
      <c r="M1945" s="101">
        <v>46013.333333333343</v>
      </c>
      <c r="N1945" s="101">
        <v>46020.553472222222</v>
      </c>
      <c r="O1945" s="100" t="s">
        <v>35</v>
      </c>
      <c r="P1945" s="100" t="s">
        <v>35</v>
      </c>
      <c r="Q1945" s="99" t="s">
        <v>1414</v>
      </c>
      <c r="R1945" s="99" t="s">
        <v>1415</v>
      </c>
      <c r="S1945" s="99" t="s">
        <v>11032</v>
      </c>
      <c r="T1945" s="99" t="s">
        <v>9139</v>
      </c>
      <c r="U1945" s="99">
        <v>16</v>
      </c>
      <c r="V1945" s="100" t="str">
        <f>VLOOKUP(D1945,TIPOLOGIA!A:F,5,0)</f>
        <v>PRINCIPAL</v>
      </c>
      <c r="W1945" s="100" t="str">
        <f>VLOOKUP(D1945,TIPOLOGIA!A:F,6,0)</f>
        <v>TERRESTRE</v>
      </c>
      <c r="X1945" s="99" t="s">
        <v>1417</v>
      </c>
      <c r="Y1945" s="99">
        <v>1</v>
      </c>
      <c r="Z1945" s="102">
        <f>IF(T1945="SOPORTE_TELEFÓNICO",'TARIFAS 2025'!$B$14,IF(V1945="PRINCIPAL",'TARIFAS 2025'!$B$11,IF(V1945="INTERMEDIA",'TARIFAS 2025'!$C$11,IF(V1945="LEJANA",'TARIFAS 2025'!$D$11))))</f>
        <v>31419</v>
      </c>
      <c r="AA1945" s="102">
        <f t="shared" si="32"/>
        <v>31419</v>
      </c>
    </row>
    <row r="1946" spans="1:27" x14ac:dyDescent="0.3">
      <c r="A1946" s="99" t="s">
        <v>77</v>
      </c>
      <c r="B1946" s="100" t="str">
        <f>VLOOKUP(A1946,'CENTROS DE COSTOS'!A:D,2,0)</f>
        <v>0036-0003</v>
      </c>
      <c r="C1946" s="100" t="str">
        <f>VLOOKUP(A1946,'CENTROS DE COSTOS'!A:D,3,0)</f>
        <v>Wompi Suroccidente</v>
      </c>
      <c r="D1946" s="99">
        <v>76001</v>
      </c>
      <c r="E1946" s="99">
        <v>3177541</v>
      </c>
      <c r="F1946" s="99">
        <v>75683</v>
      </c>
      <c r="G1946" s="100" t="s">
        <v>33</v>
      </c>
      <c r="H1946" s="99" t="s">
        <v>1101</v>
      </c>
      <c r="I1946" s="99" t="s">
        <v>77</v>
      </c>
      <c r="J1946" s="99" t="s">
        <v>6969</v>
      </c>
      <c r="K1946" s="100" t="s">
        <v>1170</v>
      </c>
      <c r="L1946" s="99" t="s">
        <v>8976</v>
      </c>
      <c r="M1946" s="101">
        <v>46017.384027777778</v>
      </c>
      <c r="N1946" s="101">
        <v>46020.598611111112</v>
      </c>
      <c r="O1946" s="100" t="s">
        <v>35</v>
      </c>
      <c r="P1946" s="100" t="s">
        <v>35</v>
      </c>
      <c r="Q1946" s="99" t="s">
        <v>1414</v>
      </c>
      <c r="R1946" s="99" t="s">
        <v>1415</v>
      </c>
      <c r="S1946" s="99" t="s">
        <v>11033</v>
      </c>
      <c r="T1946" s="99" t="s">
        <v>1172</v>
      </c>
      <c r="U1946" s="99">
        <v>64</v>
      </c>
      <c r="V1946" s="100" t="str">
        <f>VLOOKUP(D1946,TIPOLOGIA!A:F,5,0)</f>
        <v>PRINCIPAL</v>
      </c>
      <c r="W1946" s="100" t="str">
        <f>VLOOKUP(D1946,TIPOLOGIA!A:F,6,0)</f>
        <v>TERRESTRE</v>
      </c>
      <c r="X1946" s="99" t="s">
        <v>1235</v>
      </c>
      <c r="Y1946" s="99">
        <v>1</v>
      </c>
      <c r="Z1946" s="102">
        <f>IF(T1946="SOPORTE_TELEFÓNICO",'TARIFAS 2025'!$B$14,IF(V1946="PRINCIPAL",'TARIFAS 2025'!$B$11,IF(V1946="INTERMEDIA",'TARIFAS 2025'!$C$11,IF(V1946="LEJANA",'TARIFAS 2025'!$D$11))))</f>
        <v>31419</v>
      </c>
      <c r="AA1946" s="102">
        <f t="shared" si="32"/>
        <v>31419</v>
      </c>
    </row>
    <row r="1947" spans="1:27" x14ac:dyDescent="0.3">
      <c r="A1947" s="99" t="s">
        <v>71</v>
      </c>
      <c r="B1947" s="100" t="str">
        <f>VLOOKUP(A1947,'CENTROS DE COSTOS'!A:D,2,0)</f>
        <v>0036-0004</v>
      </c>
      <c r="C1947" s="100" t="str">
        <f>VLOOKUP(A1947,'CENTROS DE COSTOS'!A:D,3,0)</f>
        <v>Wompi Centro</v>
      </c>
      <c r="D1947" s="99">
        <v>25754</v>
      </c>
      <c r="E1947" s="99">
        <v>3171373</v>
      </c>
      <c r="F1947" s="99">
        <v>74760</v>
      </c>
      <c r="G1947" s="100" t="s">
        <v>33</v>
      </c>
      <c r="H1947" s="99" t="s">
        <v>618</v>
      </c>
      <c r="I1947" s="99" t="s">
        <v>698</v>
      </c>
      <c r="J1947" s="99" t="s">
        <v>6471</v>
      </c>
      <c r="K1947" s="100" t="s">
        <v>1170</v>
      </c>
      <c r="L1947" s="99" t="s">
        <v>8977</v>
      </c>
      <c r="M1947" s="101">
        <v>46014.55</v>
      </c>
      <c r="N1947" s="101">
        <v>46020.6</v>
      </c>
      <c r="O1947" s="100" t="s">
        <v>35</v>
      </c>
      <c r="P1947" s="100" t="s">
        <v>35</v>
      </c>
      <c r="Q1947" s="99" t="s">
        <v>1424</v>
      </c>
      <c r="R1947" s="99" t="s">
        <v>1425</v>
      </c>
      <c r="S1947" s="99" t="s">
        <v>11034</v>
      </c>
      <c r="T1947" s="99" t="s">
        <v>1172</v>
      </c>
      <c r="U1947" s="99"/>
      <c r="V1947" s="100" t="str">
        <f>VLOOKUP(D1947,TIPOLOGIA!A:F,5,0)</f>
        <v>PRINCIPAL</v>
      </c>
      <c r="W1947" s="100" t="str">
        <f>VLOOKUP(D1947,TIPOLOGIA!A:F,6,0)</f>
        <v>TERRESTRE</v>
      </c>
      <c r="X1947" s="99" t="s">
        <v>1312</v>
      </c>
      <c r="Y1947" s="99">
        <v>1</v>
      </c>
      <c r="Z1947" s="102">
        <f>IF(T1947="SOPORTE_TELEFÓNICO",'TARIFAS 2025'!$B$14,IF(V1947="PRINCIPAL",'TARIFAS 2025'!$B$11,IF(V1947="INTERMEDIA",'TARIFAS 2025'!$C$11,IF(V1947="LEJANA",'TARIFAS 2025'!$D$11))))</f>
        <v>31419</v>
      </c>
      <c r="AA1947" s="102">
        <f>Z1947</f>
        <v>31419</v>
      </c>
    </row>
    <row r="1948" spans="1:27" x14ac:dyDescent="0.3">
      <c r="A1948" s="99" t="s">
        <v>92</v>
      </c>
      <c r="B1948" s="100" t="str">
        <f>VLOOKUP(A1948,'CENTROS DE COSTOS'!A:D,2,0)</f>
        <v>0036-0002</v>
      </c>
      <c r="C1948" s="100" t="str">
        <f>VLOOKUP(A1948,'CENTROS DE COSTOS'!A:D,3,0)</f>
        <v>Wompi Eje Cafetero</v>
      </c>
      <c r="D1948" s="99">
        <v>63001</v>
      </c>
      <c r="E1948" s="99">
        <v>3173141</v>
      </c>
      <c r="F1948" s="99">
        <v>49560</v>
      </c>
      <c r="G1948" s="100" t="s">
        <v>33</v>
      </c>
      <c r="H1948" s="99" t="s">
        <v>939</v>
      </c>
      <c r="I1948" s="99" t="s">
        <v>122</v>
      </c>
      <c r="J1948" s="99" t="s">
        <v>1452</v>
      </c>
      <c r="K1948" s="100" t="s">
        <v>1170</v>
      </c>
      <c r="L1948" s="99" t="s">
        <v>8978</v>
      </c>
      <c r="M1948" s="101">
        <v>46014.707638888889</v>
      </c>
      <c r="N1948" s="101">
        <v>46020.601388888892</v>
      </c>
      <c r="O1948" s="100" t="s">
        <v>35</v>
      </c>
      <c r="P1948" s="100" t="s">
        <v>35</v>
      </c>
      <c r="Q1948" s="99" t="s">
        <v>1414</v>
      </c>
      <c r="R1948" s="99" t="s">
        <v>1415</v>
      </c>
      <c r="S1948" s="99" t="s">
        <v>11035</v>
      </c>
      <c r="T1948" s="99" t="s">
        <v>1172</v>
      </c>
      <c r="U1948" s="99">
        <v>40</v>
      </c>
      <c r="V1948" s="100" t="str">
        <f>VLOOKUP(D1948,TIPOLOGIA!A:F,5,0)</f>
        <v>INTERMEDIA</v>
      </c>
      <c r="W1948" s="100" t="str">
        <f>VLOOKUP(D1948,TIPOLOGIA!A:F,6,0)</f>
        <v>TERRESTRE</v>
      </c>
      <c r="X1948" s="99" t="s">
        <v>1175</v>
      </c>
      <c r="Y1948" s="99">
        <v>1</v>
      </c>
      <c r="Z1948" s="102">
        <f>IF(T1948="SOPORTE_TELEFÓNICO",'TARIFAS 2025'!$B$14,IF(V1948="PRINCIPAL",'TARIFAS 2025'!$B$11,IF(V1948="INTERMEDIA",'TARIFAS 2025'!$C$11,IF(V1948="LEJANA",'TARIFAS 2025'!$D$11))))</f>
        <v>36351</v>
      </c>
      <c r="AA1948" s="102">
        <f t="shared" si="32"/>
        <v>36351</v>
      </c>
    </row>
    <row r="1949" spans="1:27" x14ac:dyDescent="0.3">
      <c r="A1949" s="99" t="s">
        <v>77</v>
      </c>
      <c r="B1949" s="100" t="str">
        <f>VLOOKUP(A1949,'CENTROS DE COSTOS'!A:D,2,0)</f>
        <v>0036-0003</v>
      </c>
      <c r="C1949" s="100" t="str">
        <f>VLOOKUP(A1949,'CENTROS DE COSTOS'!A:D,3,0)</f>
        <v>Wompi Suroccidente</v>
      </c>
      <c r="D1949" s="99">
        <v>76001</v>
      </c>
      <c r="E1949" s="99">
        <v>3179262</v>
      </c>
      <c r="F1949" s="99">
        <v>75324</v>
      </c>
      <c r="G1949" s="100" t="s">
        <v>33</v>
      </c>
      <c r="H1949" s="99" t="s">
        <v>1101</v>
      </c>
      <c r="I1949" s="99" t="s">
        <v>77</v>
      </c>
      <c r="J1949" s="99" t="s">
        <v>2074</v>
      </c>
      <c r="K1949" s="100" t="s">
        <v>1170</v>
      </c>
      <c r="L1949" s="99" t="s">
        <v>8979</v>
      </c>
      <c r="M1949" s="101">
        <v>46017.542361111111</v>
      </c>
      <c r="N1949" s="101">
        <v>46020.62222222222</v>
      </c>
      <c r="O1949" s="100" t="s">
        <v>35</v>
      </c>
      <c r="P1949" s="100" t="s">
        <v>35</v>
      </c>
      <c r="Q1949" s="99" t="s">
        <v>1414</v>
      </c>
      <c r="R1949" s="99" t="s">
        <v>1415</v>
      </c>
      <c r="S1949" s="99" t="s">
        <v>11036</v>
      </c>
      <c r="T1949" s="99" t="s">
        <v>1172</v>
      </c>
      <c r="U1949" s="99">
        <v>56</v>
      </c>
      <c r="V1949" s="100" t="str">
        <f>VLOOKUP(D1949,TIPOLOGIA!A:F,5,0)</f>
        <v>PRINCIPAL</v>
      </c>
      <c r="W1949" s="100" t="str">
        <f>VLOOKUP(D1949,TIPOLOGIA!A:F,6,0)</f>
        <v>TERRESTRE</v>
      </c>
      <c r="X1949" s="99" t="s">
        <v>1235</v>
      </c>
      <c r="Y1949" s="99">
        <v>1</v>
      </c>
      <c r="Z1949" s="102">
        <f>IF(T1949="SOPORTE_TELEFÓNICO",'TARIFAS 2025'!$B$14,IF(V1949="PRINCIPAL",'TARIFAS 2025'!$B$11,IF(V1949="INTERMEDIA",'TARIFAS 2025'!$C$11,IF(V1949="LEJANA",'TARIFAS 2025'!$D$11))))</f>
        <v>31419</v>
      </c>
      <c r="AA1949" s="102">
        <f t="shared" si="32"/>
        <v>31419</v>
      </c>
    </row>
    <row r="1950" spans="1:27" x14ac:dyDescent="0.3">
      <c r="A1950" s="99" t="s">
        <v>88</v>
      </c>
      <c r="B1950" s="100" t="str">
        <f>VLOOKUP(A1950,'CENTROS DE COSTOS'!A:D,2,0)</f>
        <v>0036-0005</v>
      </c>
      <c r="C1950" s="100" t="str">
        <f>VLOOKUP(A1950,'CENTROS DE COSTOS'!A:D,3,0)</f>
        <v>Wompi Noroccidente</v>
      </c>
      <c r="D1950" s="99">
        <v>5001</v>
      </c>
      <c r="E1950" s="99">
        <v>3126794</v>
      </c>
      <c r="F1950" s="99">
        <v>43642</v>
      </c>
      <c r="G1950" s="100" t="s">
        <v>33</v>
      </c>
      <c r="H1950" s="99" t="s">
        <v>120</v>
      </c>
      <c r="I1950" s="99" t="s">
        <v>88</v>
      </c>
      <c r="J1950" s="99" t="s">
        <v>3696</v>
      </c>
      <c r="K1950" s="100" t="s">
        <v>1170</v>
      </c>
      <c r="L1950" s="99" t="s">
        <v>8980</v>
      </c>
      <c r="M1950" s="101">
        <v>46002.46875</v>
      </c>
      <c r="N1950" s="101">
        <v>46020.629166666673</v>
      </c>
      <c r="O1950" s="100" t="s">
        <v>35</v>
      </c>
      <c r="P1950" s="100" t="s">
        <v>35</v>
      </c>
      <c r="Q1950" s="99" t="s">
        <v>1414</v>
      </c>
      <c r="R1950" s="99" t="s">
        <v>1415</v>
      </c>
      <c r="S1950" s="99" t="s">
        <v>11037</v>
      </c>
      <c r="T1950" s="99" t="s">
        <v>9139</v>
      </c>
      <c r="U1950" s="99">
        <v>56</v>
      </c>
      <c r="V1950" s="100" t="str">
        <f>VLOOKUP(D1950,TIPOLOGIA!A:F,5,0)</f>
        <v>PRINCIPAL</v>
      </c>
      <c r="W1950" s="100" t="str">
        <f>VLOOKUP(D1950,TIPOLOGIA!A:F,6,0)</f>
        <v>TERRESTRE</v>
      </c>
      <c r="X1950" s="99" t="s">
        <v>1417</v>
      </c>
      <c r="Y1950" s="99">
        <v>1</v>
      </c>
      <c r="Z1950" s="102">
        <f>IF(T1950="SOPORTE_TELEFÓNICO",'TARIFAS 2025'!$B$14,IF(V1950="PRINCIPAL",'TARIFAS 2025'!$B$11,IF(V1950="INTERMEDIA",'TARIFAS 2025'!$C$11,IF(V1950="LEJANA",'TARIFAS 2025'!$D$11))))</f>
        <v>31419</v>
      </c>
      <c r="AA1950" s="102">
        <f t="shared" si="32"/>
        <v>31419</v>
      </c>
    </row>
    <row r="1951" spans="1:27" x14ac:dyDescent="0.3">
      <c r="A1951" s="99" t="s">
        <v>88</v>
      </c>
      <c r="B1951" s="100" t="str">
        <f>VLOOKUP(A1951,'CENTROS DE COSTOS'!A:D,2,0)</f>
        <v>0036-0005</v>
      </c>
      <c r="C1951" s="100" t="str">
        <f>VLOOKUP(A1951,'CENTROS DE COSTOS'!A:D,3,0)</f>
        <v>Wompi Noroccidente</v>
      </c>
      <c r="D1951" s="99">
        <v>5001</v>
      </c>
      <c r="E1951" s="99">
        <v>3131442</v>
      </c>
      <c r="F1951" s="99">
        <v>30285</v>
      </c>
      <c r="G1951" s="100" t="s">
        <v>33</v>
      </c>
      <c r="H1951" s="99" t="s">
        <v>120</v>
      </c>
      <c r="I1951" s="99" t="s">
        <v>88</v>
      </c>
      <c r="J1951" s="99" t="s">
        <v>1716</v>
      </c>
      <c r="K1951" s="100" t="s">
        <v>1170</v>
      </c>
      <c r="L1951" s="99" t="s">
        <v>8981</v>
      </c>
      <c r="M1951" s="101">
        <v>46003.445833333331</v>
      </c>
      <c r="N1951" s="101">
        <v>46020.629861111112</v>
      </c>
      <c r="O1951" s="100" t="s">
        <v>35</v>
      </c>
      <c r="P1951" s="100" t="s">
        <v>35</v>
      </c>
      <c r="Q1951" s="99" t="s">
        <v>1414</v>
      </c>
      <c r="R1951" s="99" t="s">
        <v>1415</v>
      </c>
      <c r="S1951" s="99" t="s">
        <v>11038</v>
      </c>
      <c r="T1951" s="99" t="s">
        <v>9139</v>
      </c>
      <c r="U1951" s="99">
        <v>64</v>
      </c>
      <c r="V1951" s="100" t="str">
        <f>VLOOKUP(D1951,TIPOLOGIA!A:F,5,0)</f>
        <v>PRINCIPAL</v>
      </c>
      <c r="W1951" s="100" t="str">
        <f>VLOOKUP(D1951,TIPOLOGIA!A:F,6,0)</f>
        <v>TERRESTRE</v>
      </c>
      <c r="X1951" s="99" t="s">
        <v>1417</v>
      </c>
      <c r="Y1951" s="99">
        <v>1</v>
      </c>
      <c r="Z1951" s="102">
        <f>IF(T1951="SOPORTE_TELEFÓNICO",'TARIFAS 2025'!$B$14,IF(V1951="PRINCIPAL",'TARIFAS 2025'!$B$11,IF(V1951="INTERMEDIA",'TARIFAS 2025'!$C$11,IF(V1951="LEJANA",'TARIFAS 2025'!$D$11))))</f>
        <v>31419</v>
      </c>
      <c r="AA1951" s="102">
        <f>Z1951</f>
        <v>31419</v>
      </c>
    </row>
    <row r="1952" spans="1:27" x14ac:dyDescent="0.3">
      <c r="A1952" s="99" t="s">
        <v>88</v>
      </c>
      <c r="B1952" s="100" t="str">
        <f>VLOOKUP(A1952,'CENTROS DE COSTOS'!A:D,2,0)</f>
        <v>0036-0005</v>
      </c>
      <c r="C1952" s="100" t="str">
        <f>VLOOKUP(A1952,'CENTROS DE COSTOS'!A:D,3,0)</f>
        <v>Wompi Noroccidente</v>
      </c>
      <c r="D1952" s="99">
        <v>5001</v>
      </c>
      <c r="E1952" s="99">
        <v>3155236</v>
      </c>
      <c r="F1952" s="99">
        <v>30464</v>
      </c>
      <c r="G1952" s="100" t="s">
        <v>33</v>
      </c>
      <c r="H1952" s="99" t="s">
        <v>120</v>
      </c>
      <c r="I1952" s="99" t="s">
        <v>88</v>
      </c>
      <c r="J1952" s="99" t="s">
        <v>1894</v>
      </c>
      <c r="K1952" s="100" t="s">
        <v>1170</v>
      </c>
      <c r="L1952" s="99" t="s">
        <v>8982</v>
      </c>
      <c r="M1952" s="101">
        <v>46009.586111111108</v>
      </c>
      <c r="N1952" s="101">
        <v>46020.631249999999</v>
      </c>
      <c r="O1952" s="100" t="s">
        <v>35</v>
      </c>
      <c r="P1952" s="100" t="s">
        <v>35</v>
      </c>
      <c r="Q1952" s="99" t="s">
        <v>1414</v>
      </c>
      <c r="R1952" s="99" t="s">
        <v>1415</v>
      </c>
      <c r="S1952" s="99" t="s">
        <v>11039</v>
      </c>
      <c r="T1952" s="99" t="s">
        <v>9139</v>
      </c>
      <c r="U1952" s="99">
        <v>56</v>
      </c>
      <c r="V1952" s="100" t="str">
        <f>VLOOKUP(D1952,TIPOLOGIA!A:F,5,0)</f>
        <v>PRINCIPAL</v>
      </c>
      <c r="W1952" s="100" t="str">
        <f>VLOOKUP(D1952,TIPOLOGIA!A:F,6,0)</f>
        <v>TERRESTRE</v>
      </c>
      <c r="X1952" s="99" t="s">
        <v>1417</v>
      </c>
      <c r="Y1952" s="99">
        <v>1</v>
      </c>
      <c r="Z1952" s="102">
        <f>IF(T1952="SOPORTE_TELEFÓNICO",'TARIFAS 2025'!$B$14,IF(V1952="PRINCIPAL",'TARIFAS 2025'!$B$11,IF(V1952="INTERMEDIA",'TARIFAS 2025'!$C$11,IF(V1952="LEJANA",'TARIFAS 2025'!$D$11))))</f>
        <v>31419</v>
      </c>
      <c r="AA1952" s="102">
        <f t="shared" si="32"/>
        <v>31419</v>
      </c>
    </row>
    <row r="1953" spans="1:27" x14ac:dyDescent="0.3">
      <c r="A1953" s="99" t="s">
        <v>88</v>
      </c>
      <c r="B1953" s="100" t="str">
        <f>VLOOKUP(A1953,'CENTROS DE COSTOS'!A:D,2,0)</f>
        <v>0036-0005</v>
      </c>
      <c r="C1953" s="100" t="str">
        <f>VLOOKUP(A1953,'CENTROS DE COSTOS'!A:D,3,0)</f>
        <v>Wompi Noroccidente</v>
      </c>
      <c r="D1953" s="99">
        <v>5001</v>
      </c>
      <c r="E1953" s="99">
        <v>3159216</v>
      </c>
      <c r="F1953" s="99">
        <v>79587</v>
      </c>
      <c r="G1953" s="100" t="s">
        <v>33</v>
      </c>
      <c r="H1953" s="99" t="s">
        <v>120</v>
      </c>
      <c r="I1953" s="99" t="s">
        <v>88</v>
      </c>
      <c r="J1953" s="99" t="s">
        <v>1799</v>
      </c>
      <c r="K1953" s="100" t="s">
        <v>1170</v>
      </c>
      <c r="L1953" s="99" t="s">
        <v>8983</v>
      </c>
      <c r="M1953" s="101">
        <v>46010.462500000001</v>
      </c>
      <c r="N1953" s="101">
        <v>46020.631944444453</v>
      </c>
      <c r="O1953" s="100" t="s">
        <v>35</v>
      </c>
      <c r="P1953" s="100" t="s">
        <v>35</v>
      </c>
      <c r="Q1953" s="99" t="s">
        <v>1414</v>
      </c>
      <c r="R1953" s="99" t="s">
        <v>1415</v>
      </c>
      <c r="S1953" s="99" t="s">
        <v>11040</v>
      </c>
      <c r="T1953" s="99" t="s">
        <v>9139</v>
      </c>
      <c r="U1953" s="99">
        <v>24</v>
      </c>
      <c r="V1953" s="100" t="str">
        <f>VLOOKUP(D1953,TIPOLOGIA!A:F,5,0)</f>
        <v>PRINCIPAL</v>
      </c>
      <c r="W1953" s="100" t="str">
        <f>VLOOKUP(D1953,TIPOLOGIA!A:F,6,0)</f>
        <v>TERRESTRE</v>
      </c>
      <c r="X1953" s="99" t="s">
        <v>1417</v>
      </c>
      <c r="Y1953" s="99">
        <v>1</v>
      </c>
      <c r="Z1953" s="102">
        <f>IF(T1953="SOPORTE_TELEFÓNICO",'TARIFAS 2025'!$B$14,IF(V1953="PRINCIPAL",'TARIFAS 2025'!$B$11,IF(V1953="INTERMEDIA",'TARIFAS 2025'!$C$11,IF(V1953="LEJANA",'TARIFAS 2025'!$D$11))))</f>
        <v>31419</v>
      </c>
      <c r="AA1953" s="102">
        <f t="shared" si="32"/>
        <v>31419</v>
      </c>
    </row>
    <row r="1954" spans="1:27" x14ac:dyDescent="0.3">
      <c r="A1954" s="99" t="s">
        <v>88</v>
      </c>
      <c r="B1954" s="100" t="str">
        <f>VLOOKUP(A1954,'CENTROS DE COSTOS'!A:D,2,0)</f>
        <v>0036-0005</v>
      </c>
      <c r="C1954" s="100" t="str">
        <f>VLOOKUP(A1954,'CENTROS DE COSTOS'!A:D,3,0)</f>
        <v>Wompi Noroccidente</v>
      </c>
      <c r="D1954" s="99">
        <v>5001</v>
      </c>
      <c r="E1954" s="99">
        <v>3168351</v>
      </c>
      <c r="F1954" s="99">
        <v>18547</v>
      </c>
      <c r="G1954" s="100" t="s">
        <v>33</v>
      </c>
      <c r="H1954" s="99" t="s">
        <v>120</v>
      </c>
      <c r="I1954" s="99" t="s">
        <v>88</v>
      </c>
      <c r="J1954" s="99" t="s">
        <v>1747</v>
      </c>
      <c r="K1954" s="100" t="s">
        <v>1170</v>
      </c>
      <c r="L1954" s="99" t="s">
        <v>8984</v>
      </c>
      <c r="M1954" s="101">
        <v>46014.333333333343</v>
      </c>
      <c r="N1954" s="101">
        <v>46020.632638888892</v>
      </c>
      <c r="O1954" s="100" t="s">
        <v>35</v>
      </c>
      <c r="P1954" s="100" t="s">
        <v>35</v>
      </c>
      <c r="Q1954" s="99" t="s">
        <v>1414</v>
      </c>
      <c r="R1954" s="99" t="s">
        <v>1415</v>
      </c>
      <c r="S1954" s="99" t="s">
        <v>11041</v>
      </c>
      <c r="T1954" s="99" t="s">
        <v>9139</v>
      </c>
      <c r="U1954" s="99">
        <v>56</v>
      </c>
      <c r="V1954" s="100" t="str">
        <f>VLOOKUP(D1954,TIPOLOGIA!A:F,5,0)</f>
        <v>PRINCIPAL</v>
      </c>
      <c r="W1954" s="100" t="str">
        <f>VLOOKUP(D1954,TIPOLOGIA!A:F,6,0)</f>
        <v>TERRESTRE</v>
      </c>
      <c r="X1954" s="99" t="s">
        <v>1417</v>
      </c>
      <c r="Y1954" s="99">
        <v>1</v>
      </c>
      <c r="Z1954" s="102">
        <f>IF(T1954="SOPORTE_TELEFÓNICO",'TARIFAS 2025'!$B$14,IF(V1954="PRINCIPAL",'TARIFAS 2025'!$B$11,IF(V1954="INTERMEDIA",'TARIFAS 2025'!$C$11,IF(V1954="LEJANA",'TARIFAS 2025'!$D$11))))</f>
        <v>31419</v>
      </c>
      <c r="AA1954" s="102">
        <f t="shared" si="32"/>
        <v>31419</v>
      </c>
    </row>
    <row r="1955" spans="1:27" x14ac:dyDescent="0.3">
      <c r="A1955" s="99" t="s">
        <v>88</v>
      </c>
      <c r="B1955" s="100" t="str">
        <f>VLOOKUP(A1955,'CENTROS DE COSTOS'!A:D,2,0)</f>
        <v>0036-0005</v>
      </c>
      <c r="C1955" s="100" t="str">
        <f>VLOOKUP(A1955,'CENTROS DE COSTOS'!A:D,3,0)</f>
        <v>Wompi Noroccidente</v>
      </c>
      <c r="D1955" s="99">
        <v>5001</v>
      </c>
      <c r="E1955" s="99">
        <v>3171199</v>
      </c>
      <c r="F1955" s="99">
        <v>77268</v>
      </c>
      <c r="G1955" s="100" t="s">
        <v>33</v>
      </c>
      <c r="H1955" s="99" t="s">
        <v>120</v>
      </c>
      <c r="I1955" s="99" t="s">
        <v>88</v>
      </c>
      <c r="J1955" s="99" t="s">
        <v>1732</v>
      </c>
      <c r="K1955" s="100" t="s">
        <v>1170</v>
      </c>
      <c r="L1955" s="99" t="s">
        <v>8985</v>
      </c>
      <c r="M1955" s="101">
        <v>46014.513194444437</v>
      </c>
      <c r="N1955" s="101">
        <v>46020.633333333331</v>
      </c>
      <c r="O1955" s="100" t="s">
        <v>35</v>
      </c>
      <c r="P1955" s="100" t="s">
        <v>35</v>
      </c>
      <c r="Q1955" s="99" t="s">
        <v>1414</v>
      </c>
      <c r="R1955" s="99" t="s">
        <v>1415</v>
      </c>
      <c r="S1955" s="99" t="s">
        <v>11042</v>
      </c>
      <c r="T1955" s="99" t="s">
        <v>9139</v>
      </c>
      <c r="U1955" s="99">
        <v>64</v>
      </c>
      <c r="V1955" s="100" t="str">
        <f>VLOOKUP(D1955,TIPOLOGIA!A:F,5,0)</f>
        <v>PRINCIPAL</v>
      </c>
      <c r="W1955" s="100" t="str">
        <f>VLOOKUP(D1955,TIPOLOGIA!A:F,6,0)</f>
        <v>TERRESTRE</v>
      </c>
      <c r="X1955" s="99" t="s">
        <v>1417</v>
      </c>
      <c r="Y1955" s="99">
        <v>1</v>
      </c>
      <c r="Z1955" s="102">
        <f>IF(T1955="SOPORTE_TELEFÓNICO",'TARIFAS 2025'!$B$14,IF(V1955="PRINCIPAL",'TARIFAS 2025'!$B$11,IF(V1955="INTERMEDIA",'TARIFAS 2025'!$C$11,IF(V1955="LEJANA",'TARIFAS 2025'!$D$11))))</f>
        <v>31419</v>
      </c>
      <c r="AA1955" s="102">
        <f t="shared" si="32"/>
        <v>31419</v>
      </c>
    </row>
    <row r="1956" spans="1:27" x14ac:dyDescent="0.3">
      <c r="A1956" s="99" t="s">
        <v>88</v>
      </c>
      <c r="B1956" s="100" t="str">
        <f>VLOOKUP(A1956,'CENTROS DE COSTOS'!A:D,2,0)</f>
        <v>0036-0005</v>
      </c>
      <c r="C1956" s="100" t="str">
        <f>VLOOKUP(A1956,'CENTROS DE COSTOS'!A:D,3,0)</f>
        <v>Wompi Noroccidente</v>
      </c>
      <c r="D1956" s="99">
        <v>5001</v>
      </c>
      <c r="E1956" s="99">
        <v>3176206</v>
      </c>
      <c r="F1956" s="99">
        <v>79668</v>
      </c>
      <c r="G1956" s="100" t="s">
        <v>33</v>
      </c>
      <c r="H1956" s="99" t="s">
        <v>120</v>
      </c>
      <c r="I1956" s="99" t="s">
        <v>88</v>
      </c>
      <c r="J1956" s="99" t="s">
        <v>6970</v>
      </c>
      <c r="K1956" s="100" t="s">
        <v>1170</v>
      </c>
      <c r="L1956" s="99" t="s">
        <v>8986</v>
      </c>
      <c r="M1956" s="101">
        <v>46017.333333333343</v>
      </c>
      <c r="N1956" s="101">
        <v>46020.634027777778</v>
      </c>
      <c r="O1956" s="100" t="s">
        <v>35</v>
      </c>
      <c r="P1956" s="100" t="s">
        <v>35</v>
      </c>
      <c r="Q1956" s="99" t="s">
        <v>1414</v>
      </c>
      <c r="R1956" s="99" t="s">
        <v>1415</v>
      </c>
      <c r="S1956" s="99" t="s">
        <v>11043</v>
      </c>
      <c r="T1956" s="99" t="s">
        <v>9139</v>
      </c>
      <c r="U1956" s="99">
        <v>40</v>
      </c>
      <c r="V1956" s="100" t="str">
        <f>VLOOKUP(D1956,TIPOLOGIA!A:F,5,0)</f>
        <v>PRINCIPAL</v>
      </c>
      <c r="W1956" s="100" t="str">
        <f>VLOOKUP(D1956,TIPOLOGIA!A:F,6,0)</f>
        <v>TERRESTRE</v>
      </c>
      <c r="X1956" s="99" t="s">
        <v>1417</v>
      </c>
      <c r="Y1956" s="99">
        <v>1</v>
      </c>
      <c r="Z1956" s="102">
        <f>IF(T1956="SOPORTE_TELEFÓNICO",'TARIFAS 2025'!$B$14,IF(V1956="PRINCIPAL",'TARIFAS 2025'!$B$11,IF(V1956="INTERMEDIA",'TARIFAS 2025'!$C$11,IF(V1956="LEJANA",'TARIFAS 2025'!$D$11))))</f>
        <v>31419</v>
      </c>
      <c r="AA1956" s="102">
        <f t="shared" si="32"/>
        <v>31419</v>
      </c>
    </row>
    <row r="1957" spans="1:27" x14ac:dyDescent="0.3">
      <c r="A1957" s="99" t="s">
        <v>89</v>
      </c>
      <c r="B1957" s="100" t="str">
        <f>VLOOKUP(A1957,'CENTROS DE COSTOS'!A:D,2,0)</f>
        <v>0036-0001</v>
      </c>
      <c r="C1957" s="100" t="str">
        <f>VLOOKUP(A1957,'CENTROS DE COSTOS'!A:D,3,0)</f>
        <v>Wompi Costa</v>
      </c>
      <c r="D1957" s="99">
        <v>23670</v>
      </c>
      <c r="E1957" s="99">
        <v>3161370</v>
      </c>
      <c r="F1957" s="99">
        <v>76858</v>
      </c>
      <c r="G1957" s="100" t="s">
        <v>33</v>
      </c>
      <c r="H1957" s="99" t="s">
        <v>276</v>
      </c>
      <c r="I1957" s="99" t="s">
        <v>611</v>
      </c>
      <c r="J1957" s="99" t="s">
        <v>1524</v>
      </c>
      <c r="K1957" s="100" t="s">
        <v>1170</v>
      </c>
      <c r="L1957" s="99" t="s">
        <v>8987</v>
      </c>
      <c r="M1957" s="101">
        <v>46013.333333333343</v>
      </c>
      <c r="N1957" s="101">
        <v>46020.643055555563</v>
      </c>
      <c r="O1957" s="100" t="s">
        <v>35</v>
      </c>
      <c r="P1957" s="100" t="s">
        <v>35</v>
      </c>
      <c r="Q1957" s="99" t="s">
        <v>1414</v>
      </c>
      <c r="R1957" s="99" t="s">
        <v>1415</v>
      </c>
      <c r="S1957" s="99" t="s">
        <v>11044</v>
      </c>
      <c r="T1957" s="99" t="s">
        <v>1416</v>
      </c>
      <c r="U1957" s="99">
        <v>24</v>
      </c>
      <c r="V1957" s="100" t="str">
        <f>VLOOKUP(D1957,TIPOLOGIA!A:F,5,0)</f>
        <v>INTERMEDIA</v>
      </c>
      <c r="W1957" s="100" t="str">
        <f>VLOOKUP(D1957,TIPOLOGIA!A:F,6,0)</f>
        <v>TERRESTRE</v>
      </c>
      <c r="X1957" s="99" t="s">
        <v>1453</v>
      </c>
      <c r="Y1957" s="99">
        <v>1</v>
      </c>
      <c r="Z1957" s="102">
        <f>IF(T1957="SOPORTE_TELEFÓNICO",'TARIFAS 2025'!$B$14,IF(V1957="PRINCIPAL",'TARIFAS 2025'!$B$11,IF(V1957="INTERMEDIA",'TARIFAS 2025'!$C$11,IF(V1957="LEJANA",'TARIFAS 2025'!$D$11))))</f>
        <v>36351</v>
      </c>
      <c r="AA1957" s="102">
        <f t="shared" si="32"/>
        <v>36351</v>
      </c>
    </row>
    <row r="1958" spans="1:27" x14ac:dyDescent="0.3">
      <c r="A1958" s="99" t="s">
        <v>74</v>
      </c>
      <c r="B1958" s="100" t="str">
        <f>VLOOKUP(A1958,'CENTROS DE COSTOS'!A:D,2,0)</f>
        <v>0036-0007</v>
      </c>
      <c r="C1958" s="100" t="str">
        <f>VLOOKUP(A1958,'CENTROS DE COSTOS'!A:D,3,0)</f>
        <v>Wompi Santander</v>
      </c>
      <c r="D1958" s="99">
        <v>68001</v>
      </c>
      <c r="E1958" s="99">
        <v>3182838</v>
      </c>
      <c r="F1958" s="99">
        <v>62408</v>
      </c>
      <c r="G1958" s="100" t="s">
        <v>33</v>
      </c>
      <c r="H1958" s="99" t="s">
        <v>963</v>
      </c>
      <c r="I1958" s="99" t="s">
        <v>74</v>
      </c>
      <c r="J1958" s="99" t="s">
        <v>2047</v>
      </c>
      <c r="K1958" s="100" t="s">
        <v>1170</v>
      </c>
      <c r="L1958" s="99" t="s">
        <v>8988</v>
      </c>
      <c r="M1958" s="101">
        <v>46020.368750000001</v>
      </c>
      <c r="N1958" s="101">
        <v>46020.65625</v>
      </c>
      <c r="O1958" s="100" t="s">
        <v>35</v>
      </c>
      <c r="P1958" s="100" t="s">
        <v>35</v>
      </c>
      <c r="Q1958" s="99" t="s">
        <v>1414</v>
      </c>
      <c r="R1958" s="99" t="s">
        <v>1415</v>
      </c>
      <c r="S1958" s="99" t="s">
        <v>11045</v>
      </c>
      <c r="T1958" s="99" t="s">
        <v>1172</v>
      </c>
      <c r="U1958" s="99">
        <v>16</v>
      </c>
      <c r="V1958" s="100" t="str">
        <f>VLOOKUP(D1958,TIPOLOGIA!A:F,5,0)</f>
        <v>PRINCIPAL</v>
      </c>
      <c r="W1958" s="100" t="str">
        <f>VLOOKUP(D1958,TIPOLOGIA!A:F,6,0)</f>
        <v>TERRESTRE</v>
      </c>
      <c r="X1958" s="99" t="s">
        <v>1203</v>
      </c>
      <c r="Y1958" s="99">
        <v>1</v>
      </c>
      <c r="Z1958" s="102">
        <f>IF(T1958="SOPORTE_TELEFÓNICO",'TARIFAS 2025'!$B$14,IF(V1958="PRINCIPAL",'TARIFAS 2025'!$B$11,IF(V1958="INTERMEDIA",'TARIFAS 2025'!$C$11,IF(V1958="LEJANA",'TARIFAS 2025'!$D$11))))</f>
        <v>31419</v>
      </c>
      <c r="AA1958" s="102">
        <f t="shared" si="32"/>
        <v>31419</v>
      </c>
    </row>
    <row r="1959" spans="1:27" x14ac:dyDescent="0.3">
      <c r="A1959" s="99" t="s">
        <v>92</v>
      </c>
      <c r="B1959" s="100" t="str">
        <f>VLOOKUP(A1959,'CENTROS DE COSTOS'!A:D,2,0)</f>
        <v>0036-0002</v>
      </c>
      <c r="C1959" s="100" t="str">
        <f>VLOOKUP(A1959,'CENTROS DE COSTOS'!A:D,3,0)</f>
        <v>Wompi Eje Cafetero</v>
      </c>
      <c r="D1959" s="99">
        <v>66001</v>
      </c>
      <c r="E1959" s="99">
        <v>3179899</v>
      </c>
      <c r="F1959" s="99">
        <v>72066</v>
      </c>
      <c r="G1959" s="100" t="s">
        <v>33</v>
      </c>
      <c r="H1959" s="99" t="s">
        <v>458</v>
      </c>
      <c r="I1959" s="99" t="s">
        <v>92</v>
      </c>
      <c r="J1959" s="99" t="s">
        <v>6971</v>
      </c>
      <c r="K1959" s="100" t="s">
        <v>1170</v>
      </c>
      <c r="L1959" s="99" t="s">
        <v>8989</v>
      </c>
      <c r="M1959" s="101">
        <v>46017.633333333331</v>
      </c>
      <c r="N1959" s="101">
        <v>46020.670138888891</v>
      </c>
      <c r="O1959" s="100" t="s">
        <v>35</v>
      </c>
      <c r="P1959" s="100" t="s">
        <v>35</v>
      </c>
      <c r="Q1959" s="99" t="s">
        <v>1414</v>
      </c>
      <c r="R1959" s="99" t="s">
        <v>1415</v>
      </c>
      <c r="S1959" s="99" t="s">
        <v>11046</v>
      </c>
      <c r="T1959" s="99" t="s">
        <v>1172</v>
      </c>
      <c r="U1959" s="99">
        <v>56</v>
      </c>
      <c r="V1959" s="100" t="str">
        <f>VLOOKUP(D1959,TIPOLOGIA!A:F,5,0)</f>
        <v>PRINCIPAL</v>
      </c>
      <c r="W1959" s="100" t="str">
        <f>VLOOKUP(D1959,TIPOLOGIA!A:F,6,0)</f>
        <v>TERRESTRE</v>
      </c>
      <c r="X1959" s="99" t="s">
        <v>1224</v>
      </c>
      <c r="Y1959" s="99">
        <v>1</v>
      </c>
      <c r="Z1959" s="102">
        <f>IF(T1959="SOPORTE_TELEFÓNICO",'TARIFAS 2025'!$B$14,IF(V1959="PRINCIPAL",'TARIFAS 2025'!$B$11,IF(V1959="INTERMEDIA",'TARIFAS 2025'!$C$11,IF(V1959="LEJANA",'TARIFAS 2025'!$D$11))))</f>
        <v>31419</v>
      </c>
      <c r="AA1959" s="102">
        <f t="shared" si="32"/>
        <v>31419</v>
      </c>
    </row>
    <row r="1960" spans="1:27" x14ac:dyDescent="0.3">
      <c r="A1960" s="99" t="s">
        <v>81</v>
      </c>
      <c r="B1960" s="100" t="str">
        <f>VLOOKUP(A1960,'CENTROS DE COSTOS'!A:D,2,0)</f>
        <v>0036-0007</v>
      </c>
      <c r="C1960" s="100" t="str">
        <f>VLOOKUP(A1960,'CENTROS DE COSTOS'!A:D,3,0)</f>
        <v>Wompi Santander</v>
      </c>
      <c r="D1960" s="99">
        <v>54001</v>
      </c>
      <c r="E1960" s="99">
        <v>3176204</v>
      </c>
      <c r="F1960" s="99">
        <v>65491</v>
      </c>
      <c r="G1960" s="100" t="s">
        <v>33</v>
      </c>
      <c r="H1960" s="99" t="s">
        <v>891</v>
      </c>
      <c r="I1960" s="99" t="s">
        <v>81</v>
      </c>
      <c r="J1960" s="99" t="s">
        <v>2007</v>
      </c>
      <c r="K1960" s="100" t="s">
        <v>1170</v>
      </c>
      <c r="L1960" s="99" t="s">
        <v>8990</v>
      </c>
      <c r="M1960" s="101">
        <v>46015.698611111111</v>
      </c>
      <c r="N1960" s="101">
        <v>46020.678472222222</v>
      </c>
      <c r="O1960" s="100" t="s">
        <v>35</v>
      </c>
      <c r="P1960" s="100" t="s">
        <v>35</v>
      </c>
      <c r="Q1960" s="99" t="s">
        <v>1414</v>
      </c>
      <c r="R1960" s="99" t="s">
        <v>1415</v>
      </c>
      <c r="S1960" s="99" t="s">
        <v>11047</v>
      </c>
      <c r="T1960" s="99" t="s">
        <v>1172</v>
      </c>
      <c r="U1960" s="99">
        <v>48</v>
      </c>
      <c r="V1960" s="100" t="str">
        <f>VLOOKUP(D1960,TIPOLOGIA!A:F,5,0)</f>
        <v>PRINCIPAL</v>
      </c>
      <c r="W1960" s="100" t="str">
        <f>VLOOKUP(D1960,TIPOLOGIA!A:F,6,0)</f>
        <v>TERRESTRE</v>
      </c>
      <c r="X1960" s="99" t="s">
        <v>1188</v>
      </c>
      <c r="Y1960" s="99">
        <v>1</v>
      </c>
      <c r="Z1960" s="102">
        <f>IF(T1960="SOPORTE_TELEFÓNICO",'TARIFAS 2025'!$B$14,IF(V1960="PRINCIPAL",'TARIFAS 2025'!$B$11,IF(V1960="INTERMEDIA",'TARIFAS 2025'!$C$11,IF(V1960="LEJANA",'TARIFAS 2025'!$D$11))))</f>
        <v>31419</v>
      </c>
      <c r="AA1960" s="102">
        <f t="shared" si="32"/>
        <v>31419</v>
      </c>
    </row>
    <row r="1961" spans="1:27" x14ac:dyDescent="0.3">
      <c r="A1961" s="99" t="s">
        <v>85</v>
      </c>
      <c r="B1961" s="100" t="str">
        <f>VLOOKUP(A1961,'CENTROS DE COSTOS'!A:D,2,0)</f>
        <v>0036-0006</v>
      </c>
      <c r="C1961" s="100" t="str">
        <f>VLOOKUP(A1961,'CENTROS DE COSTOS'!A:D,3,0)</f>
        <v>Wompi Oriente</v>
      </c>
      <c r="D1961" s="99">
        <v>73001</v>
      </c>
      <c r="E1961" s="99">
        <v>3177163</v>
      </c>
      <c r="F1961" s="99">
        <v>71037</v>
      </c>
      <c r="G1961" s="100" t="s">
        <v>33</v>
      </c>
      <c r="H1961" s="99" t="s">
        <v>1056</v>
      </c>
      <c r="I1961" s="99" t="s">
        <v>85</v>
      </c>
      <c r="J1961" s="99" t="s">
        <v>3464</v>
      </c>
      <c r="K1961" s="100" t="s">
        <v>1170</v>
      </c>
      <c r="L1961" s="99" t="s">
        <v>8991</v>
      </c>
      <c r="M1961" s="101">
        <v>46017.370138888888</v>
      </c>
      <c r="N1961" s="101">
        <v>46020.696527777778</v>
      </c>
      <c r="O1961" s="100" t="s">
        <v>35</v>
      </c>
      <c r="P1961" s="100" t="s">
        <v>35</v>
      </c>
      <c r="Q1961" s="99" t="s">
        <v>1414</v>
      </c>
      <c r="R1961" s="99" t="s">
        <v>1415</v>
      </c>
      <c r="S1961" s="99" t="s">
        <v>11048</v>
      </c>
      <c r="T1961" s="99" t="s">
        <v>1172</v>
      </c>
      <c r="U1961" s="99">
        <v>24</v>
      </c>
      <c r="V1961" s="100" t="str">
        <f>VLOOKUP(D1961,TIPOLOGIA!A:F,5,0)</f>
        <v>PRINCIPAL</v>
      </c>
      <c r="W1961" s="100" t="str">
        <f>VLOOKUP(D1961,TIPOLOGIA!A:F,6,0)</f>
        <v>TERRESTRE</v>
      </c>
      <c r="X1961" s="99" t="s">
        <v>1308</v>
      </c>
      <c r="Y1961" s="99">
        <v>1</v>
      </c>
      <c r="Z1961" s="102">
        <f>IF(T1961="SOPORTE_TELEFÓNICO",'TARIFAS 2025'!$B$14,IF(V1961="PRINCIPAL",'TARIFAS 2025'!$B$11,IF(V1961="INTERMEDIA",'TARIFAS 2025'!$C$11,IF(V1961="LEJANA",'TARIFAS 2025'!$D$11))))</f>
        <v>31419</v>
      </c>
      <c r="AA1961" s="102">
        <f t="shared" si="32"/>
        <v>31419</v>
      </c>
    </row>
    <row r="1962" spans="1:27" x14ac:dyDescent="0.3">
      <c r="A1962" s="99" t="s">
        <v>91</v>
      </c>
      <c r="B1962" s="100" t="str">
        <f>VLOOKUP(A1962,'CENTROS DE COSTOS'!A:D,2,0)</f>
        <v>0036-0003</v>
      </c>
      <c r="C1962" s="100" t="str">
        <f>VLOOKUP(A1962,'CENTROS DE COSTOS'!A:D,3,0)</f>
        <v>Wompi Suroccidente</v>
      </c>
      <c r="D1962" s="99">
        <v>52001</v>
      </c>
      <c r="E1962" s="99">
        <v>3176141</v>
      </c>
      <c r="F1962" s="99">
        <v>79647</v>
      </c>
      <c r="G1962" s="100" t="s">
        <v>33</v>
      </c>
      <c r="H1962" s="99" t="s">
        <v>133</v>
      </c>
      <c r="I1962" s="99" t="s">
        <v>91</v>
      </c>
      <c r="J1962" s="99" t="s">
        <v>6972</v>
      </c>
      <c r="K1962" s="100" t="s">
        <v>1170</v>
      </c>
      <c r="L1962" s="99" t="s">
        <v>8992</v>
      </c>
      <c r="M1962" s="101">
        <v>46017.333333333343</v>
      </c>
      <c r="N1962" s="101">
        <v>46020.7</v>
      </c>
      <c r="O1962" s="100" t="s">
        <v>35</v>
      </c>
      <c r="P1962" s="100" t="s">
        <v>35</v>
      </c>
      <c r="Q1962" s="99" t="s">
        <v>1414</v>
      </c>
      <c r="R1962" s="99" t="s">
        <v>1415</v>
      </c>
      <c r="S1962" s="99" t="s">
        <v>11049</v>
      </c>
      <c r="T1962" s="99" t="s">
        <v>1172</v>
      </c>
      <c r="U1962" s="99">
        <v>16</v>
      </c>
      <c r="V1962" s="100" t="str">
        <f>VLOOKUP(D1962,TIPOLOGIA!A:F,5,0)</f>
        <v>PRINCIPAL</v>
      </c>
      <c r="W1962" s="100" t="str">
        <f>VLOOKUP(D1962,TIPOLOGIA!A:F,6,0)</f>
        <v>TERRESTRE</v>
      </c>
      <c r="X1962" s="99" t="s">
        <v>1195</v>
      </c>
      <c r="Y1962" s="99">
        <v>1</v>
      </c>
      <c r="Z1962" s="102">
        <f>IF(T1962="SOPORTE_TELEFÓNICO",'TARIFAS 2025'!$B$14,IF(V1962="PRINCIPAL",'TARIFAS 2025'!$B$11,IF(V1962="INTERMEDIA",'TARIFAS 2025'!$C$11,IF(V1962="LEJANA",'TARIFAS 2025'!$D$11))))</f>
        <v>31419</v>
      </c>
      <c r="AA1962" s="102">
        <f t="shared" si="32"/>
        <v>31419</v>
      </c>
    </row>
    <row r="1963" spans="1:27" x14ac:dyDescent="0.3">
      <c r="A1963" s="99" t="s">
        <v>81</v>
      </c>
      <c r="B1963" s="100" t="str">
        <f>VLOOKUP(A1963,'CENTROS DE COSTOS'!A:D,2,0)</f>
        <v>0036-0007</v>
      </c>
      <c r="C1963" s="100" t="str">
        <f>VLOOKUP(A1963,'CENTROS DE COSTOS'!A:D,3,0)</f>
        <v>Wompi Santander</v>
      </c>
      <c r="D1963" s="99">
        <v>54001</v>
      </c>
      <c r="E1963" s="99">
        <v>3175557</v>
      </c>
      <c r="F1963" s="99">
        <v>75328</v>
      </c>
      <c r="G1963" s="100" t="s">
        <v>33</v>
      </c>
      <c r="H1963" s="99" t="s">
        <v>891</v>
      </c>
      <c r="I1963" s="99" t="s">
        <v>81</v>
      </c>
      <c r="J1963" s="99" t="s">
        <v>6973</v>
      </c>
      <c r="K1963" s="100" t="s">
        <v>1170</v>
      </c>
      <c r="L1963" s="99" t="s">
        <v>8993</v>
      </c>
      <c r="M1963" s="101">
        <v>46015.507638888892</v>
      </c>
      <c r="N1963" s="101">
        <v>46020.713194444441</v>
      </c>
      <c r="O1963" s="100" t="s">
        <v>35</v>
      </c>
      <c r="P1963" s="100" t="s">
        <v>35</v>
      </c>
      <c r="Q1963" s="99" t="s">
        <v>1414</v>
      </c>
      <c r="R1963" s="99" t="s">
        <v>1415</v>
      </c>
      <c r="S1963" s="99" t="s">
        <v>11050</v>
      </c>
      <c r="T1963" s="99" t="s">
        <v>1172</v>
      </c>
      <c r="U1963" s="99">
        <v>24</v>
      </c>
      <c r="V1963" s="100" t="str">
        <f>VLOOKUP(D1963,TIPOLOGIA!A:F,5,0)</f>
        <v>PRINCIPAL</v>
      </c>
      <c r="W1963" s="100" t="str">
        <f>VLOOKUP(D1963,TIPOLOGIA!A:F,6,0)</f>
        <v>TERRESTRE</v>
      </c>
      <c r="X1963" s="99" t="s">
        <v>1188</v>
      </c>
      <c r="Y1963" s="99">
        <v>1</v>
      </c>
      <c r="Z1963" s="102">
        <f>IF(T1963="SOPORTE_TELEFÓNICO",'TARIFAS 2025'!$B$14,IF(V1963="PRINCIPAL",'TARIFAS 2025'!$B$11,IF(V1963="INTERMEDIA",'TARIFAS 2025'!$C$11,IF(V1963="LEJANA",'TARIFAS 2025'!$D$11))))</f>
        <v>31419</v>
      </c>
      <c r="AA1963" s="102">
        <f t="shared" si="32"/>
        <v>31419</v>
      </c>
    </row>
    <row r="1964" spans="1:27" x14ac:dyDescent="0.3">
      <c r="A1964" s="99" t="s">
        <v>92</v>
      </c>
      <c r="B1964" s="100" t="str">
        <f>VLOOKUP(A1964,'CENTROS DE COSTOS'!A:D,2,0)</f>
        <v>0036-0002</v>
      </c>
      <c r="C1964" s="100" t="str">
        <f>VLOOKUP(A1964,'CENTROS DE COSTOS'!A:D,3,0)</f>
        <v>Wompi Eje Cafetero</v>
      </c>
      <c r="D1964" s="99">
        <v>66088</v>
      </c>
      <c r="E1964" s="99">
        <v>3165406</v>
      </c>
      <c r="F1964" s="99">
        <v>26923</v>
      </c>
      <c r="G1964" s="100" t="s">
        <v>33</v>
      </c>
      <c r="H1964" s="99" t="s">
        <v>458</v>
      </c>
      <c r="I1964" s="99" t="s">
        <v>950</v>
      </c>
      <c r="J1964" s="99" t="s">
        <v>6974</v>
      </c>
      <c r="K1964" s="100" t="s">
        <v>1170</v>
      </c>
      <c r="L1964" s="99" t="s">
        <v>8994</v>
      </c>
      <c r="M1964" s="101">
        <v>46013.463888888888</v>
      </c>
      <c r="N1964" s="101">
        <v>46021.368750000001</v>
      </c>
      <c r="O1964" s="100" t="s">
        <v>35</v>
      </c>
      <c r="P1964" s="100" t="s">
        <v>35</v>
      </c>
      <c r="Q1964" s="99" t="s">
        <v>1414</v>
      </c>
      <c r="R1964" s="99" t="s">
        <v>1415</v>
      </c>
      <c r="S1964" s="99" t="s">
        <v>11051</v>
      </c>
      <c r="T1964" s="99" t="s">
        <v>1416</v>
      </c>
      <c r="U1964" s="99">
        <v>64</v>
      </c>
      <c r="V1964" s="100" t="str">
        <f>VLOOKUP(D1964,TIPOLOGIA!A:F,5,0)</f>
        <v>INTERMEDIA</v>
      </c>
      <c r="W1964" s="100" t="str">
        <f>VLOOKUP(D1964,TIPOLOGIA!A:F,6,0)</f>
        <v>TERRESTRE</v>
      </c>
      <c r="X1964" s="99" t="s">
        <v>11196</v>
      </c>
      <c r="Y1964" s="99">
        <v>1</v>
      </c>
      <c r="Z1964" s="102">
        <f>IF(T1964="SOPORTE_TELEFÓNICO",'TARIFAS 2025'!$B$14,IF(V1964="PRINCIPAL",'TARIFAS 2025'!$B$11,IF(V1964="INTERMEDIA",'TARIFAS 2025'!$C$11,IF(V1964="LEJANA",'TARIFAS 2025'!$D$11))))</f>
        <v>36351</v>
      </c>
      <c r="AA1964" s="102">
        <f t="shared" si="32"/>
        <v>36351</v>
      </c>
    </row>
    <row r="1965" spans="1:27" x14ac:dyDescent="0.3">
      <c r="A1965" s="99" t="s">
        <v>85</v>
      </c>
      <c r="B1965" s="100" t="str">
        <f>VLOOKUP(A1965,'CENTROS DE COSTOS'!A:D,2,0)</f>
        <v>0036-0006</v>
      </c>
      <c r="C1965" s="100" t="str">
        <f>VLOOKUP(A1965,'CENTROS DE COSTOS'!A:D,3,0)</f>
        <v>Wompi Oriente</v>
      </c>
      <c r="D1965" s="99">
        <v>73001</v>
      </c>
      <c r="E1965" s="99">
        <v>3163985</v>
      </c>
      <c r="F1965" s="99">
        <v>75851</v>
      </c>
      <c r="G1965" s="100" t="s">
        <v>33</v>
      </c>
      <c r="H1965" s="99" t="s">
        <v>1056</v>
      </c>
      <c r="I1965" s="99" t="s">
        <v>85</v>
      </c>
      <c r="J1965" s="99" t="s">
        <v>1466</v>
      </c>
      <c r="K1965" s="100" t="s">
        <v>1170</v>
      </c>
      <c r="L1965" s="99" t="s">
        <v>8995</v>
      </c>
      <c r="M1965" s="101">
        <v>46013.402777777781</v>
      </c>
      <c r="N1965" s="101">
        <v>46021.377083333333</v>
      </c>
      <c r="O1965" s="100" t="s">
        <v>35</v>
      </c>
      <c r="P1965" s="100" t="s">
        <v>35</v>
      </c>
      <c r="Q1965" s="99" t="s">
        <v>1414</v>
      </c>
      <c r="R1965" s="99" t="s">
        <v>1415</v>
      </c>
      <c r="S1965" s="99" t="s">
        <v>11052</v>
      </c>
      <c r="T1965" s="99" t="s">
        <v>1172</v>
      </c>
      <c r="U1965" s="99">
        <v>24</v>
      </c>
      <c r="V1965" s="100" t="str">
        <f>VLOOKUP(D1965,TIPOLOGIA!A:F,5,0)</f>
        <v>PRINCIPAL</v>
      </c>
      <c r="W1965" s="100" t="str">
        <f>VLOOKUP(D1965,TIPOLOGIA!A:F,6,0)</f>
        <v>TERRESTRE</v>
      </c>
      <c r="X1965" s="99" t="s">
        <v>1308</v>
      </c>
      <c r="Y1965" s="99">
        <v>1</v>
      </c>
      <c r="Z1965" s="102">
        <f>IF(T1965="SOPORTE_TELEFÓNICO",'TARIFAS 2025'!$B$14,IF(V1965="PRINCIPAL",'TARIFAS 2025'!$B$11,IF(V1965="INTERMEDIA",'TARIFAS 2025'!$C$11,IF(V1965="LEJANA",'TARIFAS 2025'!$D$11))))</f>
        <v>31419</v>
      </c>
      <c r="AA1965" s="102">
        <f t="shared" si="32"/>
        <v>31419</v>
      </c>
    </row>
    <row r="1966" spans="1:27" x14ac:dyDescent="0.3">
      <c r="A1966" s="99" t="s">
        <v>77</v>
      </c>
      <c r="B1966" s="100" t="str">
        <f>VLOOKUP(A1966,'CENTROS DE COSTOS'!A:D,2,0)</f>
        <v>0036-0003</v>
      </c>
      <c r="C1966" s="100" t="str">
        <f>VLOOKUP(A1966,'CENTROS DE COSTOS'!A:D,3,0)</f>
        <v>Wompi Suroccidente</v>
      </c>
      <c r="D1966" s="99">
        <v>19760</v>
      </c>
      <c r="E1966" s="99">
        <v>3182964</v>
      </c>
      <c r="F1966" s="99">
        <v>59238</v>
      </c>
      <c r="G1966" s="100" t="s">
        <v>33</v>
      </c>
      <c r="H1966" s="99" t="s">
        <v>498</v>
      </c>
      <c r="I1966" s="99" t="s">
        <v>529</v>
      </c>
      <c r="J1966" s="99" t="s">
        <v>1756</v>
      </c>
      <c r="K1966" s="100" t="s">
        <v>1170</v>
      </c>
      <c r="L1966" s="99" t="s">
        <v>8996</v>
      </c>
      <c r="M1966" s="101">
        <v>46020.376388888893</v>
      </c>
      <c r="N1966" s="101">
        <v>46021.381944444453</v>
      </c>
      <c r="O1966" s="100" t="s">
        <v>35</v>
      </c>
      <c r="P1966" s="100" t="s">
        <v>35</v>
      </c>
      <c r="Q1966" s="99" t="s">
        <v>1537</v>
      </c>
      <c r="R1966" s="99" t="s">
        <v>1538</v>
      </c>
      <c r="S1966" s="99" t="s">
        <v>11053</v>
      </c>
      <c r="T1966" s="99" t="s">
        <v>1253</v>
      </c>
      <c r="U1966" s="99">
        <v>0</v>
      </c>
      <c r="V1966" s="100" t="str">
        <f>VLOOKUP(D1966,TIPOLOGIA!A:F,5,0)</f>
        <v>LEJANA</v>
      </c>
      <c r="W1966" s="100" t="str">
        <f>VLOOKUP(D1966,TIPOLOGIA!A:F,6,0)</f>
        <v>TERRESTRE</v>
      </c>
      <c r="X1966" s="99" t="s">
        <v>5726</v>
      </c>
      <c r="Y1966" s="99">
        <v>1</v>
      </c>
      <c r="Z1966" s="102">
        <f>IF(T1966="SOPORTE_TELEFÓNICO",'TARIFAS 2025'!$B$14,IF(V1966="PRINCIPAL",'TARIFAS 2025'!$B$11,IF(V1966="INTERMEDIA",'TARIFAS 2025'!$C$11,IF(V1966="LEJANA",'TARIFAS 2025'!$D$11))))</f>
        <v>22000</v>
      </c>
      <c r="AA1966" s="102">
        <f t="shared" si="32"/>
        <v>22000</v>
      </c>
    </row>
    <row r="1967" spans="1:27" x14ac:dyDescent="0.3">
      <c r="A1967" s="99" t="s">
        <v>85</v>
      </c>
      <c r="B1967" s="100" t="str">
        <f>VLOOKUP(A1967,'CENTROS DE COSTOS'!A:D,2,0)</f>
        <v>0036-0006</v>
      </c>
      <c r="C1967" s="100" t="str">
        <f>VLOOKUP(A1967,'CENTROS DE COSTOS'!A:D,3,0)</f>
        <v>Wompi Oriente</v>
      </c>
      <c r="D1967" s="99">
        <v>73001</v>
      </c>
      <c r="E1967" s="99">
        <v>3167646</v>
      </c>
      <c r="F1967" s="99">
        <v>17466</v>
      </c>
      <c r="G1967" s="100" t="s">
        <v>33</v>
      </c>
      <c r="H1967" s="99" t="s">
        <v>1056</v>
      </c>
      <c r="I1967" s="99" t="s">
        <v>85</v>
      </c>
      <c r="J1967" s="99" t="s">
        <v>6975</v>
      </c>
      <c r="K1967" s="100" t="s">
        <v>1170</v>
      </c>
      <c r="L1967" s="99" t="s">
        <v>8997</v>
      </c>
      <c r="M1967" s="101">
        <v>46013.678472222222</v>
      </c>
      <c r="N1967" s="101">
        <v>46021.4</v>
      </c>
      <c r="O1967" s="100" t="s">
        <v>35</v>
      </c>
      <c r="P1967" s="100" t="s">
        <v>35</v>
      </c>
      <c r="Q1967" s="99" t="s">
        <v>1414</v>
      </c>
      <c r="R1967" s="99" t="s">
        <v>1415</v>
      </c>
      <c r="S1967" s="99" t="s">
        <v>11054</v>
      </c>
      <c r="T1967" s="99" t="s">
        <v>1172</v>
      </c>
      <c r="U1967" s="99">
        <v>24</v>
      </c>
      <c r="V1967" s="100" t="str">
        <f>VLOOKUP(D1967,TIPOLOGIA!A:F,5,0)</f>
        <v>PRINCIPAL</v>
      </c>
      <c r="W1967" s="100" t="str">
        <f>VLOOKUP(D1967,TIPOLOGIA!A:F,6,0)</f>
        <v>TERRESTRE</v>
      </c>
      <c r="X1967" s="99" t="s">
        <v>1308</v>
      </c>
      <c r="Y1967" s="99">
        <v>1</v>
      </c>
      <c r="Z1967" s="102">
        <f>IF(T1967="SOPORTE_TELEFÓNICO",'TARIFAS 2025'!$B$14,IF(V1967="PRINCIPAL",'TARIFAS 2025'!$B$11,IF(V1967="INTERMEDIA",'TARIFAS 2025'!$C$11,IF(V1967="LEJANA",'TARIFAS 2025'!$D$11))))</f>
        <v>31419</v>
      </c>
      <c r="AA1967" s="102">
        <f t="shared" si="32"/>
        <v>31419</v>
      </c>
    </row>
    <row r="1968" spans="1:27" x14ac:dyDescent="0.3">
      <c r="A1968" s="99" t="s">
        <v>89</v>
      </c>
      <c r="B1968" s="100" t="str">
        <f>VLOOKUP(A1968,'CENTROS DE COSTOS'!A:D,2,0)</f>
        <v>0036-0001</v>
      </c>
      <c r="C1968" s="100" t="str">
        <f>VLOOKUP(A1968,'CENTROS DE COSTOS'!A:D,3,0)</f>
        <v>Wompi Costa</v>
      </c>
      <c r="D1968" s="99">
        <v>23675</v>
      </c>
      <c r="E1968" s="99">
        <v>3164843</v>
      </c>
      <c r="F1968" s="99">
        <v>79652</v>
      </c>
      <c r="G1968" s="100" t="s">
        <v>33</v>
      </c>
      <c r="H1968" s="99" t="s">
        <v>276</v>
      </c>
      <c r="I1968" s="99" t="s">
        <v>613</v>
      </c>
      <c r="J1968" s="99" t="s">
        <v>1568</v>
      </c>
      <c r="K1968" s="100" t="s">
        <v>1170</v>
      </c>
      <c r="L1968" s="99" t="s">
        <v>8998</v>
      </c>
      <c r="M1968" s="101">
        <v>46013.432638888888</v>
      </c>
      <c r="N1968" s="101">
        <v>46021.401388888888</v>
      </c>
      <c r="O1968" s="100" t="s">
        <v>35</v>
      </c>
      <c r="P1968" s="100" t="s">
        <v>35</v>
      </c>
      <c r="Q1968" s="99" t="s">
        <v>1414</v>
      </c>
      <c r="R1968" s="99" t="s">
        <v>1415</v>
      </c>
      <c r="S1968" s="99" t="s">
        <v>11055</v>
      </c>
      <c r="T1968" s="99" t="s">
        <v>1416</v>
      </c>
      <c r="U1968" s="99">
        <v>40</v>
      </c>
      <c r="V1968" s="100" t="str">
        <f>VLOOKUP(D1968,TIPOLOGIA!A:F,5,0)</f>
        <v>INTERMEDIA</v>
      </c>
      <c r="W1968" s="100" t="str">
        <f>VLOOKUP(D1968,TIPOLOGIA!A:F,6,0)</f>
        <v>TERRESTRE</v>
      </c>
      <c r="X1968" s="99" t="s">
        <v>1563</v>
      </c>
      <c r="Y1968" s="99">
        <v>1</v>
      </c>
      <c r="Z1968" s="102">
        <f>IF(T1968="SOPORTE_TELEFÓNICO",'TARIFAS 2025'!$B$14,IF(V1968="PRINCIPAL",'TARIFAS 2025'!$B$11,IF(V1968="INTERMEDIA",'TARIFAS 2025'!$C$11,IF(V1968="LEJANA",'TARIFAS 2025'!$D$11))))</f>
        <v>36351</v>
      </c>
      <c r="AA1968" s="102">
        <f t="shared" si="32"/>
        <v>36351</v>
      </c>
    </row>
    <row r="1969" spans="1:27" x14ac:dyDescent="0.3">
      <c r="A1969" s="99" t="s">
        <v>80</v>
      </c>
      <c r="B1969" s="100" t="str">
        <f>VLOOKUP(A1969,'CENTROS DE COSTOS'!A:D,2,0)</f>
        <v>0036-0001</v>
      </c>
      <c r="C1969" s="100" t="str">
        <f>VLOOKUP(A1969,'CENTROS DE COSTOS'!A:D,3,0)</f>
        <v>Wompi Costa</v>
      </c>
      <c r="D1969" s="99">
        <v>13001</v>
      </c>
      <c r="E1969" s="99">
        <v>3180891</v>
      </c>
      <c r="F1969" s="99">
        <v>80661</v>
      </c>
      <c r="G1969" s="100" t="s">
        <v>33</v>
      </c>
      <c r="H1969" s="99" t="s">
        <v>275</v>
      </c>
      <c r="I1969" s="99" t="s">
        <v>80</v>
      </c>
      <c r="J1969" s="99" t="s">
        <v>2095</v>
      </c>
      <c r="K1969" s="100" t="s">
        <v>1170</v>
      </c>
      <c r="L1969" s="99" t="s">
        <v>8999</v>
      </c>
      <c r="M1969" s="101">
        <v>46020.333333333343</v>
      </c>
      <c r="N1969" s="101">
        <v>46021.415277777778</v>
      </c>
      <c r="O1969" s="100" t="s">
        <v>35</v>
      </c>
      <c r="P1969" s="100" t="s">
        <v>35</v>
      </c>
      <c r="Q1969" s="99" t="s">
        <v>1414</v>
      </c>
      <c r="R1969" s="99" t="s">
        <v>1415</v>
      </c>
      <c r="S1969" s="99" t="s">
        <v>11056</v>
      </c>
      <c r="T1969" s="99" t="s">
        <v>1172</v>
      </c>
      <c r="U1969" s="99">
        <v>16</v>
      </c>
      <c r="V1969" s="100" t="str">
        <f>VLOOKUP(D1969,TIPOLOGIA!A:F,5,0)</f>
        <v>PRINCIPAL</v>
      </c>
      <c r="W1969" s="100" t="str">
        <f>VLOOKUP(D1969,TIPOLOGIA!A:F,6,0)</f>
        <v>TERRESTRE</v>
      </c>
      <c r="X1969" s="99" t="s">
        <v>1855</v>
      </c>
      <c r="Y1969" s="99">
        <v>1</v>
      </c>
      <c r="Z1969" s="102">
        <f>IF(T1969="SOPORTE_TELEFÓNICO",'TARIFAS 2025'!$B$14,IF(V1969="PRINCIPAL",'TARIFAS 2025'!$B$11,IF(V1969="INTERMEDIA",'TARIFAS 2025'!$C$11,IF(V1969="LEJANA",'TARIFAS 2025'!$D$11))))</f>
        <v>31419</v>
      </c>
      <c r="AA1969" s="102">
        <f t="shared" si="32"/>
        <v>31419</v>
      </c>
    </row>
    <row r="1970" spans="1:27" x14ac:dyDescent="0.3">
      <c r="A1970" s="99" t="s">
        <v>85</v>
      </c>
      <c r="B1970" s="100" t="str">
        <f>VLOOKUP(A1970,'CENTROS DE COSTOS'!A:D,2,0)</f>
        <v>0036-0006</v>
      </c>
      <c r="C1970" s="100" t="str">
        <f>VLOOKUP(A1970,'CENTROS DE COSTOS'!A:D,3,0)</f>
        <v>Wompi Oriente</v>
      </c>
      <c r="D1970" s="99">
        <v>73001</v>
      </c>
      <c r="E1970" s="99">
        <v>3170221</v>
      </c>
      <c r="F1970" s="99">
        <v>46185</v>
      </c>
      <c r="G1970" s="100" t="s">
        <v>33</v>
      </c>
      <c r="H1970" s="99" t="s">
        <v>1056</v>
      </c>
      <c r="I1970" s="99" t="s">
        <v>85</v>
      </c>
      <c r="J1970" s="99" t="s">
        <v>2119</v>
      </c>
      <c r="K1970" s="100" t="s">
        <v>1170</v>
      </c>
      <c r="L1970" s="99" t="s">
        <v>9000</v>
      </c>
      <c r="M1970" s="101">
        <v>46014.423611111109</v>
      </c>
      <c r="N1970" s="101">
        <v>46021.416666666657</v>
      </c>
      <c r="O1970" s="100" t="s">
        <v>35</v>
      </c>
      <c r="P1970" s="100" t="s">
        <v>35</v>
      </c>
      <c r="Q1970" s="99" t="s">
        <v>1414</v>
      </c>
      <c r="R1970" s="99" t="s">
        <v>1415</v>
      </c>
      <c r="S1970" s="99" t="s">
        <v>11057</v>
      </c>
      <c r="T1970" s="99" t="s">
        <v>1172</v>
      </c>
      <c r="U1970" s="99">
        <v>64</v>
      </c>
      <c r="V1970" s="100" t="str">
        <f>VLOOKUP(D1970,TIPOLOGIA!A:F,5,0)</f>
        <v>PRINCIPAL</v>
      </c>
      <c r="W1970" s="100" t="str">
        <f>VLOOKUP(D1970,TIPOLOGIA!A:F,6,0)</f>
        <v>TERRESTRE</v>
      </c>
      <c r="X1970" s="99" t="s">
        <v>1308</v>
      </c>
      <c r="Y1970" s="99">
        <v>1</v>
      </c>
      <c r="Z1970" s="102">
        <f>IF(T1970="SOPORTE_TELEFÓNICO",'TARIFAS 2025'!$B$14,IF(V1970="PRINCIPAL",'TARIFAS 2025'!$B$11,IF(V1970="INTERMEDIA",'TARIFAS 2025'!$C$11,IF(V1970="LEJANA",'TARIFAS 2025'!$D$11))))</f>
        <v>31419</v>
      </c>
      <c r="AA1970" s="102">
        <f t="shared" si="32"/>
        <v>31419</v>
      </c>
    </row>
    <row r="1971" spans="1:27" x14ac:dyDescent="0.3">
      <c r="A1971" s="99" t="s">
        <v>77</v>
      </c>
      <c r="B1971" s="100" t="str">
        <f>VLOOKUP(A1971,'CENTROS DE COSTOS'!A:D,2,0)</f>
        <v>0036-0003</v>
      </c>
      <c r="C1971" s="100" t="str">
        <f>VLOOKUP(A1971,'CENTROS DE COSTOS'!A:D,3,0)</f>
        <v>Wompi Suroccidente</v>
      </c>
      <c r="D1971" s="99">
        <v>76001</v>
      </c>
      <c r="E1971" s="99">
        <v>3178141</v>
      </c>
      <c r="F1971" s="99">
        <v>81547</v>
      </c>
      <c r="G1971" s="100" t="s">
        <v>33</v>
      </c>
      <c r="H1971" s="99" t="s">
        <v>1101</v>
      </c>
      <c r="I1971" s="99" t="s">
        <v>77</v>
      </c>
      <c r="J1971" s="99" t="s">
        <v>6976</v>
      </c>
      <c r="K1971" s="100" t="s">
        <v>1170</v>
      </c>
      <c r="L1971" s="99" t="s">
        <v>9001</v>
      </c>
      <c r="M1971" s="101">
        <v>46017.435416666667</v>
      </c>
      <c r="N1971" s="101">
        <v>46021.417361111111</v>
      </c>
      <c r="O1971" s="100" t="s">
        <v>35</v>
      </c>
      <c r="P1971" s="100" t="s">
        <v>35</v>
      </c>
      <c r="Q1971" s="99" t="s">
        <v>1414</v>
      </c>
      <c r="R1971" s="99" t="s">
        <v>1415</v>
      </c>
      <c r="S1971" s="99" t="s">
        <v>11058</v>
      </c>
      <c r="T1971" s="99" t="s">
        <v>1172</v>
      </c>
      <c r="U1971" s="99">
        <v>24</v>
      </c>
      <c r="V1971" s="100" t="str">
        <f>VLOOKUP(D1971,TIPOLOGIA!A:F,5,0)</f>
        <v>PRINCIPAL</v>
      </c>
      <c r="W1971" s="100" t="str">
        <f>VLOOKUP(D1971,TIPOLOGIA!A:F,6,0)</f>
        <v>TERRESTRE</v>
      </c>
      <c r="X1971" s="99" t="s">
        <v>1212</v>
      </c>
      <c r="Y1971" s="99">
        <v>1</v>
      </c>
      <c r="Z1971" s="102">
        <f>IF(T1971="SOPORTE_TELEFÓNICO",'TARIFAS 2025'!$B$14,IF(V1971="PRINCIPAL",'TARIFAS 2025'!$B$11,IF(V1971="INTERMEDIA",'TARIFAS 2025'!$C$11,IF(V1971="LEJANA",'TARIFAS 2025'!$D$11))))</f>
        <v>31419</v>
      </c>
      <c r="AA1971" s="102">
        <f t="shared" si="32"/>
        <v>31419</v>
      </c>
    </row>
    <row r="1972" spans="1:27" x14ac:dyDescent="0.3">
      <c r="A1972" s="99" t="s">
        <v>88</v>
      </c>
      <c r="B1972" s="100" t="str">
        <f>VLOOKUP(A1972,'CENTROS DE COSTOS'!A:D,2,0)</f>
        <v>0036-0005</v>
      </c>
      <c r="C1972" s="100" t="str">
        <f>VLOOKUP(A1972,'CENTROS DE COSTOS'!A:D,3,0)</f>
        <v>Wompi Noroccidente</v>
      </c>
      <c r="D1972" s="99">
        <v>5001</v>
      </c>
      <c r="E1972" s="99">
        <v>3156312</v>
      </c>
      <c r="F1972" s="99">
        <v>77267</v>
      </c>
      <c r="G1972" s="100" t="s">
        <v>33</v>
      </c>
      <c r="H1972" s="99" t="s">
        <v>120</v>
      </c>
      <c r="I1972" s="99" t="s">
        <v>88</v>
      </c>
      <c r="J1972" s="99" t="s">
        <v>5752</v>
      </c>
      <c r="K1972" s="100" t="s">
        <v>1170</v>
      </c>
      <c r="L1972" s="99" t="s">
        <v>9002</v>
      </c>
      <c r="M1972" s="101">
        <v>46009.672222222223</v>
      </c>
      <c r="N1972" s="101">
        <v>46021.427777777775</v>
      </c>
      <c r="O1972" s="100" t="s">
        <v>35</v>
      </c>
      <c r="P1972" s="100" t="s">
        <v>35</v>
      </c>
      <c r="Q1972" s="99" t="s">
        <v>1414</v>
      </c>
      <c r="R1972" s="99" t="s">
        <v>1415</v>
      </c>
      <c r="S1972" s="99" t="s">
        <v>11059</v>
      </c>
      <c r="T1972" s="99" t="s">
        <v>9139</v>
      </c>
      <c r="U1972" s="99">
        <v>40</v>
      </c>
      <c r="V1972" s="100" t="str">
        <f>VLOOKUP(D1972,TIPOLOGIA!A:F,5,0)</f>
        <v>PRINCIPAL</v>
      </c>
      <c r="W1972" s="100" t="str">
        <f>VLOOKUP(D1972,TIPOLOGIA!A:F,6,0)</f>
        <v>TERRESTRE</v>
      </c>
      <c r="X1972" s="99" t="s">
        <v>1417</v>
      </c>
      <c r="Y1972" s="99">
        <v>1</v>
      </c>
      <c r="Z1972" s="102">
        <f>IF(T1972="SOPORTE_TELEFÓNICO",'TARIFAS 2025'!$B$14,IF(V1972="PRINCIPAL",'TARIFAS 2025'!$B$11,IF(V1972="INTERMEDIA",'TARIFAS 2025'!$C$11,IF(V1972="LEJANA",'TARIFAS 2025'!$D$11))))</f>
        <v>31419</v>
      </c>
      <c r="AA1972" s="102">
        <f t="shared" si="32"/>
        <v>31419</v>
      </c>
    </row>
    <row r="1973" spans="1:27" x14ac:dyDescent="0.3">
      <c r="A1973" s="99" t="s">
        <v>88</v>
      </c>
      <c r="B1973" s="100" t="str">
        <f>VLOOKUP(A1973,'CENTROS DE COSTOS'!A:D,2,0)</f>
        <v>0036-0005</v>
      </c>
      <c r="C1973" s="100" t="str">
        <f>VLOOKUP(A1973,'CENTROS DE COSTOS'!A:D,3,0)</f>
        <v>Wompi Noroccidente</v>
      </c>
      <c r="D1973" s="99">
        <v>5001</v>
      </c>
      <c r="E1973" s="99">
        <v>3157513</v>
      </c>
      <c r="F1973" s="99">
        <v>73916</v>
      </c>
      <c r="G1973" s="100" t="s">
        <v>33</v>
      </c>
      <c r="H1973" s="99" t="s">
        <v>120</v>
      </c>
      <c r="I1973" s="99" t="s">
        <v>88</v>
      </c>
      <c r="J1973" s="99" t="s">
        <v>1418</v>
      </c>
      <c r="K1973" s="100" t="s">
        <v>1170</v>
      </c>
      <c r="L1973" s="99" t="s">
        <v>9003</v>
      </c>
      <c r="M1973" s="101">
        <v>46010.347916666673</v>
      </c>
      <c r="N1973" s="101">
        <v>46021.428472222222</v>
      </c>
      <c r="O1973" s="100" t="s">
        <v>35</v>
      </c>
      <c r="P1973" s="100" t="s">
        <v>35</v>
      </c>
      <c r="Q1973" s="99" t="s">
        <v>1414</v>
      </c>
      <c r="R1973" s="99" t="s">
        <v>1415</v>
      </c>
      <c r="S1973" s="99" t="s">
        <v>11060</v>
      </c>
      <c r="T1973" s="99" t="s">
        <v>9139</v>
      </c>
      <c r="U1973" s="99">
        <v>64</v>
      </c>
      <c r="V1973" s="100" t="str">
        <f>VLOOKUP(D1973,TIPOLOGIA!A:F,5,0)</f>
        <v>PRINCIPAL</v>
      </c>
      <c r="W1973" s="100" t="str">
        <f>VLOOKUP(D1973,TIPOLOGIA!A:F,6,0)</f>
        <v>TERRESTRE</v>
      </c>
      <c r="X1973" s="99" t="s">
        <v>1417</v>
      </c>
      <c r="Y1973" s="99">
        <v>1</v>
      </c>
      <c r="Z1973" s="102">
        <f>IF(T1973="SOPORTE_TELEFÓNICO",'TARIFAS 2025'!$B$14,IF(V1973="PRINCIPAL",'TARIFAS 2025'!$B$11,IF(V1973="INTERMEDIA",'TARIFAS 2025'!$C$11,IF(V1973="LEJANA",'TARIFAS 2025'!$D$11))))</f>
        <v>31419</v>
      </c>
      <c r="AA1973" s="102">
        <f t="shared" si="32"/>
        <v>31419</v>
      </c>
    </row>
    <row r="1974" spans="1:27" x14ac:dyDescent="0.3">
      <c r="A1974" s="99" t="s">
        <v>88</v>
      </c>
      <c r="B1974" s="100" t="str">
        <f>VLOOKUP(A1974,'CENTROS DE COSTOS'!A:D,2,0)</f>
        <v>0036-0005</v>
      </c>
      <c r="C1974" s="100" t="str">
        <f>VLOOKUP(A1974,'CENTROS DE COSTOS'!A:D,3,0)</f>
        <v>Wompi Noroccidente</v>
      </c>
      <c r="D1974" s="99">
        <v>5088</v>
      </c>
      <c r="E1974" s="99">
        <v>3160221</v>
      </c>
      <c r="F1974" s="99">
        <v>13531</v>
      </c>
      <c r="G1974" s="100" t="s">
        <v>33</v>
      </c>
      <c r="H1974" s="99" t="s">
        <v>120</v>
      </c>
      <c r="I1974" s="99" t="s">
        <v>155</v>
      </c>
      <c r="J1974" s="99" t="s">
        <v>1465</v>
      </c>
      <c r="K1974" s="100" t="s">
        <v>1170</v>
      </c>
      <c r="L1974" s="99" t="s">
        <v>9004</v>
      </c>
      <c r="M1974" s="101">
        <v>46010.609027777777</v>
      </c>
      <c r="N1974" s="101">
        <v>46021.429166666669</v>
      </c>
      <c r="O1974" s="100" t="s">
        <v>35</v>
      </c>
      <c r="P1974" s="100" t="s">
        <v>35</v>
      </c>
      <c r="Q1974" s="99" t="s">
        <v>1414</v>
      </c>
      <c r="R1974" s="99" t="s">
        <v>1415</v>
      </c>
      <c r="S1974" s="99" t="s">
        <v>11061</v>
      </c>
      <c r="T1974" s="99" t="s">
        <v>9139</v>
      </c>
      <c r="U1974" s="99">
        <v>64</v>
      </c>
      <c r="V1974" s="100" t="str">
        <f>VLOOKUP(D1974,TIPOLOGIA!A:F,5,0)</f>
        <v>PRINCIPAL</v>
      </c>
      <c r="W1974" s="100" t="str">
        <f>VLOOKUP(D1974,TIPOLOGIA!A:F,6,0)</f>
        <v>TERRESTRE</v>
      </c>
      <c r="X1974" s="99" t="s">
        <v>1417</v>
      </c>
      <c r="Y1974" s="99">
        <v>1</v>
      </c>
      <c r="Z1974" s="102">
        <f>IF(T1974="SOPORTE_TELEFÓNICO",'TARIFAS 2025'!$B$14,IF(V1974="PRINCIPAL",'TARIFAS 2025'!$B$11,IF(V1974="INTERMEDIA",'TARIFAS 2025'!$C$11,IF(V1974="LEJANA",'TARIFAS 2025'!$D$11))))</f>
        <v>31419</v>
      </c>
      <c r="AA1974" s="102">
        <f t="shared" si="32"/>
        <v>31419</v>
      </c>
    </row>
    <row r="1975" spans="1:27" x14ac:dyDescent="0.3">
      <c r="A1975" s="99" t="s">
        <v>88</v>
      </c>
      <c r="B1975" s="100" t="str">
        <f>VLOOKUP(A1975,'CENTROS DE COSTOS'!A:D,2,0)</f>
        <v>0036-0005</v>
      </c>
      <c r="C1975" s="100" t="str">
        <f>VLOOKUP(A1975,'CENTROS DE COSTOS'!A:D,3,0)</f>
        <v>Wompi Noroccidente</v>
      </c>
      <c r="D1975" s="99">
        <v>5001</v>
      </c>
      <c r="E1975" s="99">
        <v>3161442</v>
      </c>
      <c r="F1975" s="99">
        <v>73784</v>
      </c>
      <c r="G1975" s="100" t="s">
        <v>33</v>
      </c>
      <c r="H1975" s="99" t="s">
        <v>120</v>
      </c>
      <c r="I1975" s="99" t="s">
        <v>88</v>
      </c>
      <c r="J1975" s="99" t="s">
        <v>6977</v>
      </c>
      <c r="K1975" s="100" t="s">
        <v>1170</v>
      </c>
      <c r="L1975" s="99" t="s">
        <v>9005</v>
      </c>
      <c r="M1975" s="101">
        <v>46013.333333333343</v>
      </c>
      <c r="N1975" s="101">
        <v>46021.429861111108</v>
      </c>
      <c r="O1975" s="100" t="s">
        <v>35</v>
      </c>
      <c r="P1975" s="100" t="s">
        <v>35</v>
      </c>
      <c r="Q1975" s="99" t="s">
        <v>1414</v>
      </c>
      <c r="R1975" s="99" t="s">
        <v>1415</v>
      </c>
      <c r="S1975" s="99" t="s">
        <v>11062</v>
      </c>
      <c r="T1975" s="99" t="s">
        <v>9139</v>
      </c>
      <c r="U1975" s="99">
        <v>40</v>
      </c>
      <c r="V1975" s="100" t="str">
        <f>VLOOKUP(D1975,TIPOLOGIA!A:F,5,0)</f>
        <v>PRINCIPAL</v>
      </c>
      <c r="W1975" s="100" t="str">
        <f>VLOOKUP(D1975,TIPOLOGIA!A:F,6,0)</f>
        <v>TERRESTRE</v>
      </c>
      <c r="X1975" s="99" t="s">
        <v>1417</v>
      </c>
      <c r="Y1975" s="99">
        <v>1</v>
      </c>
      <c r="Z1975" s="102">
        <f>IF(T1975="SOPORTE_TELEFÓNICO",'TARIFAS 2025'!$B$14,IF(V1975="PRINCIPAL",'TARIFAS 2025'!$B$11,IF(V1975="INTERMEDIA",'TARIFAS 2025'!$C$11,IF(V1975="LEJANA",'TARIFAS 2025'!$D$11))))</f>
        <v>31419</v>
      </c>
      <c r="AA1975" s="102">
        <f t="shared" si="32"/>
        <v>31419</v>
      </c>
    </row>
    <row r="1976" spans="1:27" x14ac:dyDescent="0.3">
      <c r="A1976" s="99" t="s">
        <v>88</v>
      </c>
      <c r="B1976" s="100" t="str">
        <f>VLOOKUP(A1976,'CENTROS DE COSTOS'!A:D,2,0)</f>
        <v>0036-0005</v>
      </c>
      <c r="C1976" s="100" t="str">
        <f>VLOOKUP(A1976,'CENTROS DE COSTOS'!A:D,3,0)</f>
        <v>Wompi Noroccidente</v>
      </c>
      <c r="D1976" s="99">
        <v>5001</v>
      </c>
      <c r="E1976" s="99">
        <v>3161394</v>
      </c>
      <c r="F1976" s="99">
        <v>79441</v>
      </c>
      <c r="G1976" s="100" t="s">
        <v>33</v>
      </c>
      <c r="H1976" s="99" t="s">
        <v>120</v>
      </c>
      <c r="I1976" s="99" t="s">
        <v>88</v>
      </c>
      <c r="J1976" s="99" t="s">
        <v>1483</v>
      </c>
      <c r="K1976" s="100" t="s">
        <v>1170</v>
      </c>
      <c r="L1976" s="99" t="s">
        <v>9006</v>
      </c>
      <c r="M1976" s="101">
        <v>46013.333333333343</v>
      </c>
      <c r="N1976" s="101">
        <v>46021.429861111108</v>
      </c>
      <c r="O1976" s="100" t="s">
        <v>35</v>
      </c>
      <c r="P1976" s="100" t="s">
        <v>35</v>
      </c>
      <c r="Q1976" s="99" t="s">
        <v>1414</v>
      </c>
      <c r="R1976" s="99" t="s">
        <v>1415</v>
      </c>
      <c r="S1976" s="99" t="s">
        <v>11063</v>
      </c>
      <c r="T1976" s="99" t="s">
        <v>9139</v>
      </c>
      <c r="U1976" s="99">
        <v>24</v>
      </c>
      <c r="V1976" s="100" t="str">
        <f>VLOOKUP(D1976,TIPOLOGIA!A:F,5,0)</f>
        <v>PRINCIPAL</v>
      </c>
      <c r="W1976" s="100" t="str">
        <f>VLOOKUP(D1976,TIPOLOGIA!A:F,6,0)</f>
        <v>TERRESTRE</v>
      </c>
      <c r="X1976" s="99" t="s">
        <v>1417</v>
      </c>
      <c r="Y1976" s="99">
        <v>1</v>
      </c>
      <c r="Z1976" s="102">
        <f>IF(T1976="SOPORTE_TELEFÓNICO",'TARIFAS 2025'!$B$14,IF(V1976="PRINCIPAL",'TARIFAS 2025'!$B$11,IF(V1976="INTERMEDIA",'TARIFAS 2025'!$C$11,IF(V1976="LEJANA",'TARIFAS 2025'!$D$11))))</f>
        <v>31419</v>
      </c>
      <c r="AA1976" s="102">
        <f t="shared" si="32"/>
        <v>31419</v>
      </c>
    </row>
    <row r="1977" spans="1:27" x14ac:dyDescent="0.3">
      <c r="A1977" s="99" t="s">
        <v>80</v>
      </c>
      <c r="B1977" s="100" t="str">
        <f>VLOOKUP(A1977,'CENTROS DE COSTOS'!A:D,2,0)</f>
        <v>0036-0001</v>
      </c>
      <c r="C1977" s="100" t="str">
        <f>VLOOKUP(A1977,'CENTROS DE COSTOS'!A:D,3,0)</f>
        <v>Wompi Costa</v>
      </c>
      <c r="D1977" s="99">
        <v>13001</v>
      </c>
      <c r="E1977" s="99">
        <v>3182583</v>
      </c>
      <c r="F1977" s="99">
        <v>74568</v>
      </c>
      <c r="G1977" s="100" t="s">
        <v>33</v>
      </c>
      <c r="H1977" s="99" t="s">
        <v>275</v>
      </c>
      <c r="I1977" s="99" t="s">
        <v>80</v>
      </c>
      <c r="J1977" s="99" t="s">
        <v>2214</v>
      </c>
      <c r="K1977" s="100" t="s">
        <v>1170</v>
      </c>
      <c r="L1977" s="99" t="s">
        <v>9007</v>
      </c>
      <c r="M1977" s="101">
        <v>46020.359722222223</v>
      </c>
      <c r="N1977" s="101">
        <v>46021.430555555547</v>
      </c>
      <c r="O1977" s="100" t="s">
        <v>35</v>
      </c>
      <c r="P1977" s="100" t="s">
        <v>35</v>
      </c>
      <c r="Q1977" s="99" t="s">
        <v>1414</v>
      </c>
      <c r="R1977" s="99" t="s">
        <v>1415</v>
      </c>
      <c r="S1977" s="99" t="s">
        <v>11064</v>
      </c>
      <c r="T1977" s="99" t="s">
        <v>1172</v>
      </c>
      <c r="U1977" s="99">
        <v>24</v>
      </c>
      <c r="V1977" s="100" t="str">
        <f>VLOOKUP(D1977,TIPOLOGIA!A:F,5,0)</f>
        <v>PRINCIPAL</v>
      </c>
      <c r="W1977" s="100" t="str">
        <f>VLOOKUP(D1977,TIPOLOGIA!A:F,6,0)</f>
        <v>TERRESTRE</v>
      </c>
      <c r="X1977" s="99" t="s">
        <v>1855</v>
      </c>
      <c r="Y1977" s="99">
        <v>1</v>
      </c>
      <c r="Z1977" s="102">
        <f>IF(T1977="SOPORTE_TELEFÓNICO",'TARIFAS 2025'!$B$14,IF(V1977="PRINCIPAL",'TARIFAS 2025'!$B$11,IF(V1977="INTERMEDIA",'TARIFAS 2025'!$C$11,IF(V1977="LEJANA",'TARIFAS 2025'!$D$11))))</f>
        <v>31419</v>
      </c>
      <c r="AA1977" s="102">
        <f t="shared" si="32"/>
        <v>31419</v>
      </c>
    </row>
    <row r="1978" spans="1:27" x14ac:dyDescent="0.3">
      <c r="A1978" s="99" t="s">
        <v>88</v>
      </c>
      <c r="B1978" s="100" t="str">
        <f>VLOOKUP(A1978,'CENTROS DE COSTOS'!A:D,2,0)</f>
        <v>0036-0005</v>
      </c>
      <c r="C1978" s="100" t="str">
        <f>VLOOKUP(A1978,'CENTROS DE COSTOS'!A:D,3,0)</f>
        <v>Wompi Noroccidente</v>
      </c>
      <c r="D1978" s="99">
        <v>5001</v>
      </c>
      <c r="E1978" s="99">
        <v>3171169</v>
      </c>
      <c r="F1978" s="99">
        <v>17455</v>
      </c>
      <c r="G1978" s="100" t="s">
        <v>33</v>
      </c>
      <c r="H1978" s="99" t="s">
        <v>120</v>
      </c>
      <c r="I1978" s="99" t="s">
        <v>88</v>
      </c>
      <c r="J1978" s="99" t="s">
        <v>3647</v>
      </c>
      <c r="K1978" s="100" t="s">
        <v>1170</v>
      </c>
      <c r="L1978" s="99" t="s">
        <v>9008</v>
      </c>
      <c r="M1978" s="101">
        <v>46014.50277777778</v>
      </c>
      <c r="N1978" s="101">
        <v>46021.430555555555</v>
      </c>
      <c r="O1978" s="100" t="s">
        <v>35</v>
      </c>
      <c r="P1978" s="100" t="s">
        <v>35</v>
      </c>
      <c r="Q1978" s="99" t="s">
        <v>1414</v>
      </c>
      <c r="R1978" s="99" t="s">
        <v>1415</v>
      </c>
      <c r="S1978" s="99" t="s">
        <v>11065</v>
      </c>
      <c r="T1978" s="99" t="s">
        <v>9139</v>
      </c>
      <c r="U1978" s="99">
        <v>64</v>
      </c>
      <c r="V1978" s="100" t="str">
        <f>VLOOKUP(D1978,TIPOLOGIA!A:F,5,0)</f>
        <v>PRINCIPAL</v>
      </c>
      <c r="W1978" s="100" t="str">
        <f>VLOOKUP(D1978,TIPOLOGIA!A:F,6,0)</f>
        <v>TERRESTRE</v>
      </c>
      <c r="X1978" s="99" t="s">
        <v>1417</v>
      </c>
      <c r="Y1978" s="99">
        <v>1</v>
      </c>
      <c r="Z1978" s="102">
        <f>IF(T1978="SOPORTE_TELEFÓNICO",'TARIFAS 2025'!$B$14,IF(V1978="PRINCIPAL",'TARIFAS 2025'!$B$11,IF(V1978="INTERMEDIA",'TARIFAS 2025'!$C$11,IF(V1978="LEJANA",'TARIFAS 2025'!$D$11))))</f>
        <v>31419</v>
      </c>
      <c r="AA1978" s="102">
        <f t="shared" si="32"/>
        <v>31419</v>
      </c>
    </row>
    <row r="1979" spans="1:27" x14ac:dyDescent="0.3">
      <c r="A1979" s="99" t="s">
        <v>68</v>
      </c>
      <c r="B1979" s="100" t="str">
        <f>VLOOKUP(A1979,'CENTROS DE COSTOS'!A:D,2,0)</f>
        <v>0036-0001</v>
      </c>
      <c r="C1979" s="100" t="str">
        <f>VLOOKUP(A1979,'CENTROS DE COSTOS'!A:D,3,0)</f>
        <v>Wompi Costa</v>
      </c>
      <c r="D1979" s="99">
        <v>8758</v>
      </c>
      <c r="E1979" s="99">
        <v>3187252</v>
      </c>
      <c r="F1979" s="99">
        <v>76482</v>
      </c>
      <c r="G1979" s="100" t="s">
        <v>33</v>
      </c>
      <c r="H1979" s="99" t="s">
        <v>253</v>
      </c>
      <c r="I1979" s="99" t="s">
        <v>270</v>
      </c>
      <c r="J1979" s="99" t="s">
        <v>1888</v>
      </c>
      <c r="K1979" s="100" t="s">
        <v>1170</v>
      </c>
      <c r="L1979" s="99" t="s">
        <v>9009</v>
      </c>
      <c r="M1979" s="101">
        <v>46021.333333333343</v>
      </c>
      <c r="N1979" s="101">
        <v>46021.456250000003</v>
      </c>
      <c r="O1979" s="100" t="s">
        <v>35</v>
      </c>
      <c r="P1979" s="100" t="s">
        <v>35</v>
      </c>
      <c r="Q1979" s="99" t="s">
        <v>1414</v>
      </c>
      <c r="R1979" s="99" t="s">
        <v>1415</v>
      </c>
      <c r="S1979" s="99" t="s">
        <v>11066</v>
      </c>
      <c r="T1979" s="99" t="s">
        <v>1172</v>
      </c>
      <c r="U1979" s="99">
        <v>24</v>
      </c>
      <c r="V1979" s="100" t="str">
        <f>VLOOKUP(D1979,TIPOLOGIA!A:F,5,0)</f>
        <v>PRINCIPAL</v>
      </c>
      <c r="W1979" s="100" t="str">
        <f>VLOOKUP(D1979,TIPOLOGIA!A:F,6,0)</f>
        <v>TERRESTRE</v>
      </c>
      <c r="X1979" s="99" t="s">
        <v>1196</v>
      </c>
      <c r="Y1979" s="99">
        <v>1</v>
      </c>
      <c r="Z1979" s="102">
        <f>IF(T1979="SOPORTE_TELEFÓNICO",'TARIFAS 2025'!$B$14,IF(V1979="PRINCIPAL",'TARIFAS 2025'!$B$11,IF(V1979="INTERMEDIA",'TARIFAS 2025'!$C$11,IF(V1979="LEJANA",'TARIFAS 2025'!$D$11))))</f>
        <v>31419</v>
      </c>
      <c r="AA1979" s="102">
        <f t="shared" si="32"/>
        <v>31419</v>
      </c>
    </row>
    <row r="1980" spans="1:27" x14ac:dyDescent="0.3">
      <c r="A1980" s="99" t="s">
        <v>77</v>
      </c>
      <c r="B1980" s="100" t="str">
        <f>VLOOKUP(A1980,'CENTROS DE COSTOS'!A:D,2,0)</f>
        <v>0036-0003</v>
      </c>
      <c r="C1980" s="100" t="str">
        <f>VLOOKUP(A1980,'CENTROS DE COSTOS'!A:D,3,0)</f>
        <v>Wompi Suroccidente</v>
      </c>
      <c r="D1980" s="99">
        <v>19698</v>
      </c>
      <c r="E1980" s="99">
        <v>3165916</v>
      </c>
      <c r="F1980" s="99">
        <v>61431</v>
      </c>
      <c r="G1980" s="100" t="s">
        <v>33</v>
      </c>
      <c r="H1980" s="99" t="s">
        <v>498</v>
      </c>
      <c r="I1980" s="99" t="s">
        <v>527</v>
      </c>
      <c r="J1980" s="99" t="s">
        <v>6979</v>
      </c>
      <c r="K1980" s="100" t="s">
        <v>1170</v>
      </c>
      <c r="L1980" s="99" t="s">
        <v>9010</v>
      </c>
      <c r="M1980" s="101">
        <v>46013.49722222222</v>
      </c>
      <c r="N1980" s="101">
        <v>46021.47152777778</v>
      </c>
      <c r="O1980" s="100" t="s">
        <v>35</v>
      </c>
      <c r="P1980" s="100" t="s">
        <v>35</v>
      </c>
      <c r="Q1980" s="99" t="s">
        <v>1414</v>
      </c>
      <c r="R1980" s="99" t="s">
        <v>1415</v>
      </c>
      <c r="S1980" s="99" t="s">
        <v>11067</v>
      </c>
      <c r="T1980" s="99" t="s">
        <v>1416</v>
      </c>
      <c r="U1980" s="99">
        <v>48</v>
      </c>
      <c r="V1980" s="100" t="str">
        <f>VLOOKUP(D1980,TIPOLOGIA!A:F,5,0)</f>
        <v>INTERMEDIA</v>
      </c>
      <c r="W1980" s="100" t="str">
        <f>VLOOKUP(D1980,TIPOLOGIA!A:F,6,0)</f>
        <v>TERRESTRE</v>
      </c>
      <c r="X1980" s="99" t="s">
        <v>2257</v>
      </c>
      <c r="Y1980" s="99">
        <v>1</v>
      </c>
      <c r="Z1980" s="102">
        <f>IF(T1980="SOPORTE_TELEFÓNICO",'TARIFAS 2025'!$B$14,IF(V1980="PRINCIPAL",'TARIFAS 2025'!$B$11,IF(V1980="INTERMEDIA",'TARIFAS 2025'!$C$11,IF(V1980="LEJANA",'TARIFAS 2025'!$D$11))))</f>
        <v>36351</v>
      </c>
      <c r="AA1980" s="102">
        <f t="shared" si="32"/>
        <v>36351</v>
      </c>
    </row>
    <row r="1981" spans="1:27" x14ac:dyDescent="0.3">
      <c r="A1981" s="99" t="s">
        <v>71</v>
      </c>
      <c r="B1981" s="100" t="str">
        <f>VLOOKUP(A1981,'CENTROS DE COSTOS'!A:D,2,0)</f>
        <v>0036-0004</v>
      </c>
      <c r="C1981" s="100" t="str">
        <f>VLOOKUP(A1981,'CENTROS DE COSTOS'!A:D,3,0)</f>
        <v>Wompi Centro</v>
      </c>
      <c r="D1981" s="99">
        <v>11001</v>
      </c>
      <c r="E1981" s="99">
        <v>3179632</v>
      </c>
      <c r="F1981" s="99">
        <v>34387</v>
      </c>
      <c r="G1981" s="100" t="s">
        <v>33</v>
      </c>
      <c r="H1981" s="99" t="s">
        <v>618</v>
      </c>
      <c r="I1981" s="99" t="s">
        <v>71</v>
      </c>
      <c r="J1981" s="99" t="s">
        <v>6980</v>
      </c>
      <c r="K1981" s="100" t="s">
        <v>1170</v>
      </c>
      <c r="L1981" s="99" t="s">
        <v>9011</v>
      </c>
      <c r="M1981" s="101">
        <v>46017.591666666667</v>
      </c>
      <c r="N1981" s="101">
        <v>46021.481249999997</v>
      </c>
      <c r="O1981" s="100" t="s">
        <v>35</v>
      </c>
      <c r="P1981" s="100" t="s">
        <v>35</v>
      </c>
      <c r="Q1981" s="99" t="s">
        <v>1414</v>
      </c>
      <c r="R1981" s="99" t="s">
        <v>1415</v>
      </c>
      <c r="S1981" s="99" t="s">
        <v>11068</v>
      </c>
      <c r="T1981" s="99" t="s">
        <v>1172</v>
      </c>
      <c r="U1981" s="99">
        <v>24</v>
      </c>
      <c r="V1981" s="100" t="str">
        <f>VLOOKUP(D1981,TIPOLOGIA!A:F,5,0)</f>
        <v>PRINCIPAL</v>
      </c>
      <c r="W1981" s="100" t="str">
        <f>VLOOKUP(D1981,TIPOLOGIA!A:F,6,0)</f>
        <v>TERRESTRE</v>
      </c>
      <c r="X1981" s="99" t="s">
        <v>1216</v>
      </c>
      <c r="Y1981" s="99">
        <v>1</v>
      </c>
      <c r="Z1981" s="102">
        <f>IF(T1981="SOPORTE_TELEFÓNICO",'TARIFAS 2025'!$B$14,IF(V1981="PRINCIPAL",'TARIFAS 2025'!$B$11,IF(V1981="INTERMEDIA",'TARIFAS 2025'!$C$11,IF(V1981="LEJANA",'TARIFAS 2025'!$D$11))))</f>
        <v>31419</v>
      </c>
      <c r="AA1981" s="102">
        <f t="shared" si="32"/>
        <v>31419</v>
      </c>
    </row>
    <row r="1982" spans="1:27" x14ac:dyDescent="0.3">
      <c r="A1982" s="99" t="s">
        <v>68</v>
      </c>
      <c r="B1982" s="100" t="str">
        <f>VLOOKUP(A1982,'CENTROS DE COSTOS'!A:D,2,0)</f>
        <v>0036-0001</v>
      </c>
      <c r="C1982" s="100" t="str">
        <f>VLOOKUP(A1982,'CENTROS DE COSTOS'!A:D,3,0)</f>
        <v>Wompi Costa</v>
      </c>
      <c r="D1982" s="99">
        <v>8758</v>
      </c>
      <c r="E1982" s="99">
        <v>3188831</v>
      </c>
      <c r="F1982" s="99">
        <v>53112</v>
      </c>
      <c r="G1982" s="100" t="s">
        <v>33</v>
      </c>
      <c r="H1982" s="99" t="s">
        <v>253</v>
      </c>
      <c r="I1982" s="99" t="s">
        <v>270</v>
      </c>
      <c r="J1982" s="99" t="s">
        <v>1890</v>
      </c>
      <c r="K1982" s="100" t="s">
        <v>1170</v>
      </c>
      <c r="L1982" s="99" t="s">
        <v>9012</v>
      </c>
      <c r="M1982" s="101">
        <v>46021.40625</v>
      </c>
      <c r="N1982" s="101">
        <v>46021.506944444453</v>
      </c>
      <c r="O1982" s="100" t="s">
        <v>35</v>
      </c>
      <c r="P1982" s="100" t="s">
        <v>35</v>
      </c>
      <c r="Q1982" s="99" t="s">
        <v>1414</v>
      </c>
      <c r="R1982" s="99" t="s">
        <v>1415</v>
      </c>
      <c r="S1982" s="99" t="s">
        <v>11069</v>
      </c>
      <c r="T1982" s="99" t="s">
        <v>1172</v>
      </c>
      <c r="U1982" s="99">
        <v>64</v>
      </c>
      <c r="V1982" s="100" t="str">
        <f>VLOOKUP(D1982,TIPOLOGIA!A:F,5,0)</f>
        <v>PRINCIPAL</v>
      </c>
      <c r="W1982" s="100" t="str">
        <f>VLOOKUP(D1982,TIPOLOGIA!A:F,6,0)</f>
        <v>TERRESTRE</v>
      </c>
      <c r="X1982" s="99" t="s">
        <v>1196</v>
      </c>
      <c r="Y1982" s="99">
        <v>1</v>
      </c>
      <c r="Z1982" s="102">
        <f>IF(T1982="SOPORTE_TELEFÓNICO",'TARIFAS 2025'!$B$14,IF(V1982="PRINCIPAL",'TARIFAS 2025'!$B$11,IF(V1982="INTERMEDIA",'TARIFAS 2025'!$C$11,IF(V1982="LEJANA",'TARIFAS 2025'!$D$11))))</f>
        <v>31419</v>
      </c>
      <c r="AA1982" s="102">
        <f t="shared" si="32"/>
        <v>31419</v>
      </c>
    </row>
    <row r="1983" spans="1:27" x14ac:dyDescent="0.3">
      <c r="A1983" s="99" t="s">
        <v>91</v>
      </c>
      <c r="B1983" s="100" t="str">
        <f>VLOOKUP(A1983,'CENTROS DE COSTOS'!A:D,2,0)</f>
        <v>0036-0003</v>
      </c>
      <c r="C1983" s="100" t="str">
        <f>VLOOKUP(A1983,'CENTROS DE COSTOS'!A:D,3,0)</f>
        <v>Wompi Suroccidente</v>
      </c>
      <c r="D1983" s="99">
        <v>52573</v>
      </c>
      <c r="E1983" s="99">
        <v>3167563</v>
      </c>
      <c r="F1983" s="99">
        <v>62115</v>
      </c>
      <c r="G1983" s="100" t="s">
        <v>33</v>
      </c>
      <c r="H1983" s="99" t="s">
        <v>133</v>
      </c>
      <c r="I1983" s="99" t="s">
        <v>877</v>
      </c>
      <c r="J1983" s="99" t="s">
        <v>6981</v>
      </c>
      <c r="K1983" s="100" t="s">
        <v>1170</v>
      </c>
      <c r="L1983" s="99" t="s">
        <v>9013</v>
      </c>
      <c r="M1983" s="101">
        <v>46013.675694444442</v>
      </c>
      <c r="N1983" s="101">
        <v>46021.512499999997</v>
      </c>
      <c r="O1983" s="100" t="s">
        <v>35</v>
      </c>
      <c r="P1983" s="100" t="s">
        <v>35</v>
      </c>
      <c r="Q1983" s="99" t="s">
        <v>1414</v>
      </c>
      <c r="R1983" s="99" t="s">
        <v>1415</v>
      </c>
      <c r="S1983" s="99" t="s">
        <v>11070</v>
      </c>
      <c r="T1983" s="99" t="s">
        <v>1416</v>
      </c>
      <c r="U1983" s="99">
        <v>24</v>
      </c>
      <c r="V1983" s="100" t="str">
        <f>VLOOKUP(D1983,TIPOLOGIA!A:F,5,0)</f>
        <v>INTERMEDIA</v>
      </c>
      <c r="W1983" s="100" t="str">
        <f>VLOOKUP(D1983,TIPOLOGIA!A:F,6,0)</f>
        <v>TERRESTRE</v>
      </c>
      <c r="X1983" s="99" t="s">
        <v>11196</v>
      </c>
      <c r="Y1983" s="99">
        <v>1</v>
      </c>
      <c r="Z1983" s="102">
        <f>IF(T1983="SOPORTE_TELEFÓNICO",'TARIFAS 2025'!$B$14,IF(V1983="PRINCIPAL",'TARIFAS 2025'!$B$11,IF(V1983="INTERMEDIA",'TARIFAS 2025'!$C$11,IF(V1983="LEJANA",'TARIFAS 2025'!$D$11))))</f>
        <v>36351</v>
      </c>
      <c r="AA1983" s="102">
        <f t="shared" si="32"/>
        <v>36351</v>
      </c>
    </row>
    <row r="1984" spans="1:27" x14ac:dyDescent="0.3">
      <c r="A1984" s="99" t="s">
        <v>74</v>
      </c>
      <c r="B1984" s="100" t="str">
        <f>VLOOKUP(A1984,'CENTROS DE COSTOS'!A:D,2,0)</f>
        <v>0036-0007</v>
      </c>
      <c r="C1984" s="100" t="str">
        <f>VLOOKUP(A1984,'CENTROS DE COSTOS'!A:D,3,0)</f>
        <v>Wompi Santander</v>
      </c>
      <c r="D1984" s="99">
        <v>68522</v>
      </c>
      <c r="E1984" s="99">
        <v>3167726</v>
      </c>
      <c r="F1984" s="99">
        <v>36891</v>
      </c>
      <c r="G1984" s="100" t="s">
        <v>33</v>
      </c>
      <c r="H1984" s="99" t="s">
        <v>963</v>
      </c>
      <c r="I1984" s="99" t="s">
        <v>1010</v>
      </c>
      <c r="J1984" s="99" t="s">
        <v>1982</v>
      </c>
      <c r="K1984" s="100" t="s">
        <v>1170</v>
      </c>
      <c r="L1984" s="99" t="s">
        <v>9014</v>
      </c>
      <c r="M1984" s="101">
        <v>46013.685416666667</v>
      </c>
      <c r="N1984" s="101">
        <v>46021.513194444437</v>
      </c>
      <c r="O1984" s="100" t="s">
        <v>35</v>
      </c>
      <c r="P1984" s="100" t="s">
        <v>35</v>
      </c>
      <c r="Q1984" s="99" t="s">
        <v>1414</v>
      </c>
      <c r="R1984" s="99" t="s">
        <v>1415</v>
      </c>
      <c r="S1984" s="99" t="s">
        <v>11071</v>
      </c>
      <c r="T1984" s="99" t="s">
        <v>1416</v>
      </c>
      <c r="U1984" s="99">
        <v>32</v>
      </c>
      <c r="V1984" s="100" t="str">
        <f>VLOOKUP(D1984,TIPOLOGIA!A:F,5,0)</f>
        <v>LEJANA</v>
      </c>
      <c r="W1984" s="100" t="str">
        <f>VLOOKUP(D1984,TIPOLOGIA!A:F,6,0)</f>
        <v>TERRESTRE</v>
      </c>
      <c r="X1984" s="99" t="s">
        <v>2255</v>
      </c>
      <c r="Y1984" s="99">
        <v>1</v>
      </c>
      <c r="Z1984" s="102">
        <f>IF(T1984="SOPORTE_TELEFÓNICO",'TARIFAS 2025'!$B$14,IF(V1984="PRINCIPAL",'TARIFAS 2025'!$B$11,IF(V1984="INTERMEDIA",'TARIFAS 2025'!$C$11,IF(V1984="LEJANA",'TARIFAS 2025'!$D$11))))</f>
        <v>40250</v>
      </c>
      <c r="AA1984" s="102">
        <f t="shared" si="32"/>
        <v>40250</v>
      </c>
    </row>
    <row r="1985" spans="1:27" x14ac:dyDescent="0.3">
      <c r="A1985" s="99" t="s">
        <v>88</v>
      </c>
      <c r="B1985" s="100" t="str">
        <f>VLOOKUP(A1985,'CENTROS DE COSTOS'!A:D,2,0)</f>
        <v>0036-0005</v>
      </c>
      <c r="C1985" s="100" t="str">
        <f>VLOOKUP(A1985,'CENTROS DE COSTOS'!A:D,3,0)</f>
        <v>Wompi Noroccidente</v>
      </c>
      <c r="D1985" s="99">
        <v>5674</v>
      </c>
      <c r="E1985" s="99">
        <v>3167584</v>
      </c>
      <c r="F1985" s="99">
        <v>79320</v>
      </c>
      <c r="G1985" s="100" t="s">
        <v>33</v>
      </c>
      <c r="H1985" s="99" t="s">
        <v>120</v>
      </c>
      <c r="I1985" s="99" t="s">
        <v>223</v>
      </c>
      <c r="J1985" s="99" t="s">
        <v>6982</v>
      </c>
      <c r="K1985" s="100" t="s">
        <v>1170</v>
      </c>
      <c r="L1985" s="99" t="s">
        <v>9015</v>
      </c>
      <c r="M1985" s="101">
        <v>46013.679861111108</v>
      </c>
      <c r="N1985" s="101">
        <v>46021.515277777777</v>
      </c>
      <c r="O1985" s="100" t="s">
        <v>35</v>
      </c>
      <c r="P1985" s="100" t="s">
        <v>35</v>
      </c>
      <c r="Q1985" s="99" t="s">
        <v>1414</v>
      </c>
      <c r="R1985" s="99" t="s">
        <v>1415</v>
      </c>
      <c r="S1985" s="99" t="s">
        <v>11072</v>
      </c>
      <c r="T1985" s="99" t="s">
        <v>1416</v>
      </c>
      <c r="U1985" s="99">
        <v>16</v>
      </c>
      <c r="V1985" s="100" t="str">
        <f>VLOOKUP(D1985,TIPOLOGIA!A:F,5,0)</f>
        <v>INTERMEDIA</v>
      </c>
      <c r="W1985" s="100" t="str">
        <f>VLOOKUP(D1985,TIPOLOGIA!A:F,6,0)</f>
        <v>TERRESTRE</v>
      </c>
      <c r="X1985" s="99" t="s">
        <v>1222</v>
      </c>
      <c r="Y1985" s="99">
        <v>1</v>
      </c>
      <c r="Z1985" s="102">
        <f>IF(T1985="SOPORTE_TELEFÓNICO",'TARIFAS 2025'!$B$14,IF(V1985="PRINCIPAL",'TARIFAS 2025'!$B$11,IF(V1985="INTERMEDIA",'TARIFAS 2025'!$C$11,IF(V1985="LEJANA",'TARIFAS 2025'!$D$11))))</f>
        <v>36351</v>
      </c>
      <c r="AA1985" s="102">
        <f t="shared" si="32"/>
        <v>36351</v>
      </c>
    </row>
    <row r="1986" spans="1:27" x14ac:dyDescent="0.3">
      <c r="A1986" s="99" t="s">
        <v>89</v>
      </c>
      <c r="B1986" s="100" t="str">
        <f>VLOOKUP(A1986,'CENTROS DE COSTOS'!A:D,2,0)</f>
        <v>0036-0001</v>
      </c>
      <c r="C1986" s="100" t="str">
        <f>VLOOKUP(A1986,'CENTROS DE COSTOS'!A:D,3,0)</f>
        <v>Wompi Costa</v>
      </c>
      <c r="D1986" s="99">
        <v>23001</v>
      </c>
      <c r="E1986" s="99">
        <v>3187113</v>
      </c>
      <c r="F1986" s="99">
        <v>68358</v>
      </c>
      <c r="G1986" s="100" t="s">
        <v>33</v>
      </c>
      <c r="H1986" s="99" t="s">
        <v>276</v>
      </c>
      <c r="I1986" s="99" t="s">
        <v>89</v>
      </c>
      <c r="J1986" s="99" t="s">
        <v>6983</v>
      </c>
      <c r="K1986" s="100" t="s">
        <v>1170</v>
      </c>
      <c r="L1986" s="99" t="s">
        <v>9016</v>
      </c>
      <c r="M1986" s="101">
        <v>46021.333333333343</v>
      </c>
      <c r="N1986" s="101">
        <v>46021.517361111109</v>
      </c>
      <c r="O1986" s="100" t="s">
        <v>35</v>
      </c>
      <c r="P1986" s="100" t="s">
        <v>35</v>
      </c>
      <c r="Q1986" s="99" t="s">
        <v>1414</v>
      </c>
      <c r="R1986" s="99" t="s">
        <v>1415</v>
      </c>
      <c r="S1986" s="99" t="s">
        <v>11073</v>
      </c>
      <c r="T1986" s="99" t="s">
        <v>1172</v>
      </c>
      <c r="U1986" s="99">
        <v>24</v>
      </c>
      <c r="V1986" s="100" t="str">
        <f>VLOOKUP(D1986,TIPOLOGIA!A:F,5,0)</f>
        <v>PRINCIPAL</v>
      </c>
      <c r="W1986" s="100" t="str">
        <f>VLOOKUP(D1986,TIPOLOGIA!A:F,6,0)</f>
        <v>TERRESTRE</v>
      </c>
      <c r="X1986" s="99" t="s">
        <v>1181</v>
      </c>
      <c r="Y1986" s="99">
        <v>1</v>
      </c>
      <c r="Z1986" s="102">
        <f>IF(T1986="SOPORTE_TELEFÓNICO",'TARIFAS 2025'!$B$14,IF(V1986="PRINCIPAL",'TARIFAS 2025'!$B$11,IF(V1986="INTERMEDIA",'TARIFAS 2025'!$C$11,IF(V1986="LEJANA",'TARIFAS 2025'!$D$11))))</f>
        <v>31419</v>
      </c>
      <c r="AA1986" s="102">
        <f t="shared" si="32"/>
        <v>31419</v>
      </c>
    </row>
    <row r="1987" spans="1:27" x14ac:dyDescent="0.3">
      <c r="A1987" s="99" t="s">
        <v>91</v>
      </c>
      <c r="B1987" s="100" t="str">
        <f>VLOOKUP(A1987,'CENTROS DE COSTOS'!A:D,2,0)</f>
        <v>0036-0003</v>
      </c>
      <c r="C1987" s="100" t="str">
        <f>VLOOKUP(A1987,'CENTROS DE COSTOS'!A:D,3,0)</f>
        <v>Wompi Suroccidente</v>
      </c>
      <c r="D1987" s="99">
        <v>52001</v>
      </c>
      <c r="E1987" s="99">
        <v>3181530</v>
      </c>
      <c r="F1987" s="99">
        <v>39916</v>
      </c>
      <c r="G1987" s="100" t="s">
        <v>33</v>
      </c>
      <c r="H1987" s="99" t="s">
        <v>133</v>
      </c>
      <c r="I1987" s="99" t="s">
        <v>91</v>
      </c>
      <c r="J1987" s="99" t="s">
        <v>6984</v>
      </c>
      <c r="K1987" s="100" t="s">
        <v>1170</v>
      </c>
      <c r="L1987" s="99" t="s">
        <v>9017</v>
      </c>
      <c r="M1987" s="101">
        <v>46020.333333333343</v>
      </c>
      <c r="N1987" s="101">
        <v>46021.53125</v>
      </c>
      <c r="O1987" s="100" t="s">
        <v>35</v>
      </c>
      <c r="P1987" s="100" t="s">
        <v>35</v>
      </c>
      <c r="Q1987" s="99" t="s">
        <v>1414</v>
      </c>
      <c r="R1987" s="99" t="s">
        <v>1415</v>
      </c>
      <c r="S1987" s="99" t="s">
        <v>11074</v>
      </c>
      <c r="T1987" s="99" t="s">
        <v>1172</v>
      </c>
      <c r="U1987" s="99">
        <v>56</v>
      </c>
      <c r="V1987" s="100" t="str">
        <f>VLOOKUP(D1987,TIPOLOGIA!A:F,5,0)</f>
        <v>PRINCIPAL</v>
      </c>
      <c r="W1987" s="100" t="str">
        <f>VLOOKUP(D1987,TIPOLOGIA!A:F,6,0)</f>
        <v>TERRESTRE</v>
      </c>
      <c r="X1987" s="99" t="s">
        <v>1229</v>
      </c>
      <c r="Y1987" s="99">
        <v>1</v>
      </c>
      <c r="Z1987" s="102">
        <f>IF(T1987="SOPORTE_TELEFÓNICO",'TARIFAS 2025'!$B$14,IF(V1987="PRINCIPAL",'TARIFAS 2025'!$B$11,IF(V1987="INTERMEDIA",'TARIFAS 2025'!$C$11,IF(V1987="LEJANA",'TARIFAS 2025'!$D$11))))</f>
        <v>31419</v>
      </c>
      <c r="AA1987" s="102">
        <f t="shared" si="32"/>
        <v>31419</v>
      </c>
    </row>
    <row r="1988" spans="1:27" x14ac:dyDescent="0.3">
      <c r="A1988" s="99" t="s">
        <v>91</v>
      </c>
      <c r="B1988" s="100" t="str">
        <f>VLOOKUP(A1988,'CENTROS DE COSTOS'!A:D,2,0)</f>
        <v>0036-0003</v>
      </c>
      <c r="C1988" s="100" t="str">
        <f>VLOOKUP(A1988,'CENTROS DE COSTOS'!A:D,3,0)</f>
        <v>Wompi Suroccidente</v>
      </c>
      <c r="D1988" s="99">
        <v>52001</v>
      </c>
      <c r="E1988" s="99">
        <v>3180651</v>
      </c>
      <c r="F1988" s="99">
        <v>51426</v>
      </c>
      <c r="G1988" s="100" t="s">
        <v>33</v>
      </c>
      <c r="H1988" s="99" t="s">
        <v>133</v>
      </c>
      <c r="I1988" s="99" t="s">
        <v>91</v>
      </c>
      <c r="J1988" s="99" t="s">
        <v>2077</v>
      </c>
      <c r="K1988" s="100" t="s">
        <v>1170</v>
      </c>
      <c r="L1988" s="99" t="s">
        <v>9018</v>
      </c>
      <c r="M1988" s="101">
        <v>46020.333333333343</v>
      </c>
      <c r="N1988" s="101">
        <v>46021.531944444447</v>
      </c>
      <c r="O1988" s="100" t="s">
        <v>35</v>
      </c>
      <c r="P1988" s="100" t="s">
        <v>35</v>
      </c>
      <c r="Q1988" s="99" t="s">
        <v>1414</v>
      </c>
      <c r="R1988" s="99" t="s">
        <v>1415</v>
      </c>
      <c r="S1988" s="99" t="s">
        <v>11075</v>
      </c>
      <c r="T1988" s="99" t="s">
        <v>1172</v>
      </c>
      <c r="U1988" s="99">
        <v>48</v>
      </c>
      <c r="V1988" s="100" t="str">
        <f>VLOOKUP(D1988,TIPOLOGIA!A:F,5,0)</f>
        <v>PRINCIPAL</v>
      </c>
      <c r="W1988" s="100" t="str">
        <f>VLOOKUP(D1988,TIPOLOGIA!A:F,6,0)</f>
        <v>TERRESTRE</v>
      </c>
      <c r="X1988" s="99" t="s">
        <v>1229</v>
      </c>
      <c r="Y1988" s="99">
        <v>1</v>
      </c>
      <c r="Z1988" s="102">
        <f>IF(T1988="SOPORTE_TELEFÓNICO",'TARIFAS 2025'!$B$14,IF(V1988="PRINCIPAL",'TARIFAS 2025'!$B$11,IF(V1988="INTERMEDIA",'TARIFAS 2025'!$C$11,IF(V1988="LEJANA",'TARIFAS 2025'!$D$11))))</f>
        <v>31419</v>
      </c>
      <c r="AA1988" s="102">
        <f t="shared" si="32"/>
        <v>31419</v>
      </c>
    </row>
    <row r="1989" spans="1:27" x14ac:dyDescent="0.3">
      <c r="A1989" s="99" t="s">
        <v>74</v>
      </c>
      <c r="B1989" s="100" t="str">
        <f>VLOOKUP(A1989,'CENTROS DE COSTOS'!A:D,2,0)</f>
        <v>0036-0007</v>
      </c>
      <c r="C1989" s="100" t="str">
        <f>VLOOKUP(A1989,'CENTROS DE COSTOS'!A:D,3,0)</f>
        <v>Wompi Santander</v>
      </c>
      <c r="D1989" s="99">
        <v>68001</v>
      </c>
      <c r="E1989" s="99">
        <v>3182776</v>
      </c>
      <c r="F1989" s="99">
        <v>49792</v>
      </c>
      <c r="G1989" s="100" t="s">
        <v>33</v>
      </c>
      <c r="H1989" s="99" t="s">
        <v>963</v>
      </c>
      <c r="I1989" s="99" t="s">
        <v>74</v>
      </c>
      <c r="J1989" s="99" t="s">
        <v>2175</v>
      </c>
      <c r="K1989" s="100" t="s">
        <v>1170</v>
      </c>
      <c r="L1989" s="99" t="s">
        <v>9019</v>
      </c>
      <c r="M1989" s="101">
        <v>46020.372916666667</v>
      </c>
      <c r="N1989" s="101">
        <v>46021.532638888893</v>
      </c>
      <c r="O1989" s="100" t="s">
        <v>35</v>
      </c>
      <c r="P1989" s="100" t="s">
        <v>35</v>
      </c>
      <c r="Q1989" s="99" t="s">
        <v>1414</v>
      </c>
      <c r="R1989" s="99" t="s">
        <v>1415</v>
      </c>
      <c r="S1989" s="99" t="s">
        <v>11076</v>
      </c>
      <c r="T1989" s="99" t="s">
        <v>1172</v>
      </c>
      <c r="U1989" s="99">
        <v>48</v>
      </c>
      <c r="V1989" s="100" t="str">
        <f>VLOOKUP(D1989,TIPOLOGIA!A:F,5,0)</f>
        <v>PRINCIPAL</v>
      </c>
      <c r="W1989" s="100" t="str">
        <f>VLOOKUP(D1989,TIPOLOGIA!A:F,6,0)</f>
        <v>TERRESTRE</v>
      </c>
      <c r="X1989" s="99" t="s">
        <v>1203</v>
      </c>
      <c r="Y1989" s="99">
        <v>1</v>
      </c>
      <c r="Z1989" s="102">
        <f>IF(T1989="SOPORTE_TELEFÓNICO",'TARIFAS 2025'!$B$14,IF(V1989="PRINCIPAL",'TARIFAS 2025'!$B$11,IF(V1989="INTERMEDIA",'TARIFAS 2025'!$C$11,IF(V1989="LEJANA",'TARIFAS 2025'!$D$11))))</f>
        <v>31419</v>
      </c>
      <c r="AA1989" s="102">
        <f t="shared" si="32"/>
        <v>31419</v>
      </c>
    </row>
    <row r="1990" spans="1:27" x14ac:dyDescent="0.3">
      <c r="A1990" s="99" t="s">
        <v>71</v>
      </c>
      <c r="B1990" s="100" t="str">
        <f>VLOOKUP(A1990,'CENTROS DE COSTOS'!A:D,2,0)</f>
        <v>0036-0004</v>
      </c>
      <c r="C1990" s="100" t="str">
        <f>VLOOKUP(A1990,'CENTROS DE COSTOS'!A:D,3,0)</f>
        <v>Wompi Centro</v>
      </c>
      <c r="D1990" s="99">
        <v>25754</v>
      </c>
      <c r="E1990" s="99">
        <v>3180824</v>
      </c>
      <c r="F1990" s="99">
        <v>48371</v>
      </c>
      <c r="G1990" s="100" t="s">
        <v>33</v>
      </c>
      <c r="H1990" s="99" t="s">
        <v>618</v>
      </c>
      <c r="I1990" s="99" t="s">
        <v>698</v>
      </c>
      <c r="J1990" s="99" t="s">
        <v>6150</v>
      </c>
      <c r="K1990" s="100" t="s">
        <v>1170</v>
      </c>
      <c r="L1990" s="99" t="s">
        <v>9020</v>
      </c>
      <c r="M1990" s="101">
        <v>46020.333333333343</v>
      </c>
      <c r="N1990" s="101">
        <v>46021.53402777778</v>
      </c>
      <c r="O1990" s="100" t="s">
        <v>35</v>
      </c>
      <c r="P1990" s="100" t="s">
        <v>35</v>
      </c>
      <c r="Q1990" s="99" t="s">
        <v>1414</v>
      </c>
      <c r="R1990" s="99" t="s">
        <v>1415</v>
      </c>
      <c r="S1990" s="99" t="s">
        <v>11077</v>
      </c>
      <c r="T1990" s="99" t="s">
        <v>1172</v>
      </c>
      <c r="U1990" s="99">
        <v>48</v>
      </c>
      <c r="V1990" s="100" t="str">
        <f>VLOOKUP(D1990,TIPOLOGIA!A:F,5,0)</f>
        <v>PRINCIPAL</v>
      </c>
      <c r="W1990" s="100" t="str">
        <f>VLOOKUP(D1990,TIPOLOGIA!A:F,6,0)</f>
        <v>TERRESTRE</v>
      </c>
      <c r="X1990" s="99" t="s">
        <v>1208</v>
      </c>
      <c r="Y1990" s="99">
        <v>1</v>
      </c>
      <c r="Z1990" s="102">
        <f>IF(T1990="SOPORTE_TELEFÓNICO",'TARIFAS 2025'!$B$14,IF(V1990="PRINCIPAL",'TARIFAS 2025'!$B$11,IF(V1990="INTERMEDIA",'TARIFAS 2025'!$C$11,IF(V1990="LEJANA",'TARIFAS 2025'!$D$11))))</f>
        <v>31419</v>
      </c>
      <c r="AA1990" s="102">
        <f t="shared" si="32"/>
        <v>31419</v>
      </c>
    </row>
    <row r="1991" spans="1:27" x14ac:dyDescent="0.3">
      <c r="A1991" s="99" t="s">
        <v>71</v>
      </c>
      <c r="B1991" s="100" t="str">
        <f>VLOOKUP(A1991,'CENTROS DE COSTOS'!A:D,2,0)</f>
        <v>0036-0004</v>
      </c>
      <c r="C1991" s="100" t="str">
        <f>VLOOKUP(A1991,'CENTROS DE COSTOS'!A:D,3,0)</f>
        <v>Wompi Centro</v>
      </c>
      <c r="D1991" s="99">
        <v>25754</v>
      </c>
      <c r="E1991" s="99">
        <v>3182558</v>
      </c>
      <c r="F1991" s="99">
        <v>58326</v>
      </c>
      <c r="G1991" s="100" t="s">
        <v>33</v>
      </c>
      <c r="H1991" s="99" t="s">
        <v>618</v>
      </c>
      <c r="I1991" s="99" t="s">
        <v>698</v>
      </c>
      <c r="J1991" s="99" t="s">
        <v>5797</v>
      </c>
      <c r="K1991" s="100" t="s">
        <v>1170</v>
      </c>
      <c r="L1991" s="99" t="s">
        <v>9021</v>
      </c>
      <c r="M1991" s="101">
        <v>46020.355555555558</v>
      </c>
      <c r="N1991" s="101">
        <v>46021.534722222219</v>
      </c>
      <c r="O1991" s="100" t="s">
        <v>35</v>
      </c>
      <c r="P1991" s="100" t="s">
        <v>35</v>
      </c>
      <c r="Q1991" s="99" t="s">
        <v>1414</v>
      </c>
      <c r="R1991" s="99" t="s">
        <v>1415</v>
      </c>
      <c r="S1991" s="99" t="s">
        <v>11078</v>
      </c>
      <c r="T1991" s="99" t="s">
        <v>1172</v>
      </c>
      <c r="U1991" s="99">
        <v>40</v>
      </c>
      <c r="V1991" s="100" t="str">
        <f>VLOOKUP(D1991,TIPOLOGIA!A:F,5,0)</f>
        <v>PRINCIPAL</v>
      </c>
      <c r="W1991" s="100" t="str">
        <f>VLOOKUP(D1991,TIPOLOGIA!A:F,6,0)</f>
        <v>TERRESTRE</v>
      </c>
      <c r="X1991" s="99" t="s">
        <v>1208</v>
      </c>
      <c r="Y1991" s="99">
        <v>1</v>
      </c>
      <c r="Z1991" s="102">
        <f>IF(T1991="SOPORTE_TELEFÓNICO",'TARIFAS 2025'!$B$14,IF(V1991="PRINCIPAL",'TARIFAS 2025'!$B$11,IF(V1991="INTERMEDIA",'TARIFAS 2025'!$C$11,IF(V1991="LEJANA",'TARIFAS 2025'!$D$11))))</f>
        <v>31419</v>
      </c>
      <c r="AA1991" s="102">
        <f t="shared" si="32"/>
        <v>31419</v>
      </c>
    </row>
    <row r="1992" spans="1:27" x14ac:dyDescent="0.3">
      <c r="A1992" s="99" t="s">
        <v>71</v>
      </c>
      <c r="B1992" s="100" t="str">
        <f>VLOOKUP(A1992,'CENTROS DE COSTOS'!A:D,2,0)</f>
        <v>0036-0004</v>
      </c>
      <c r="C1992" s="100" t="str">
        <f>VLOOKUP(A1992,'CENTROS DE COSTOS'!A:D,3,0)</f>
        <v>Wompi Centro</v>
      </c>
      <c r="D1992" s="99">
        <v>25754</v>
      </c>
      <c r="E1992" s="99">
        <v>3180713</v>
      </c>
      <c r="F1992" s="99">
        <v>66903</v>
      </c>
      <c r="G1992" s="100" t="s">
        <v>33</v>
      </c>
      <c r="H1992" s="99" t="s">
        <v>618</v>
      </c>
      <c r="I1992" s="99" t="s">
        <v>698</v>
      </c>
      <c r="J1992" s="99" t="s">
        <v>3489</v>
      </c>
      <c r="K1992" s="100" t="s">
        <v>1170</v>
      </c>
      <c r="L1992" s="99" t="s">
        <v>9022</v>
      </c>
      <c r="M1992" s="101">
        <v>46020.333333333343</v>
      </c>
      <c r="N1992" s="101">
        <v>46021.535416666673</v>
      </c>
      <c r="O1992" s="100" t="s">
        <v>35</v>
      </c>
      <c r="P1992" s="100" t="s">
        <v>35</v>
      </c>
      <c r="Q1992" s="99" t="s">
        <v>1414</v>
      </c>
      <c r="R1992" s="99" t="s">
        <v>1415</v>
      </c>
      <c r="S1992" s="99" t="s">
        <v>11079</v>
      </c>
      <c r="T1992" s="99" t="s">
        <v>1172</v>
      </c>
      <c r="U1992" s="99">
        <v>40</v>
      </c>
      <c r="V1992" s="100" t="str">
        <f>VLOOKUP(D1992,TIPOLOGIA!A:F,5,0)</f>
        <v>PRINCIPAL</v>
      </c>
      <c r="W1992" s="100" t="str">
        <f>VLOOKUP(D1992,TIPOLOGIA!A:F,6,0)</f>
        <v>TERRESTRE</v>
      </c>
      <c r="X1992" s="99" t="s">
        <v>1208</v>
      </c>
      <c r="Y1992" s="99">
        <v>1</v>
      </c>
      <c r="Z1992" s="102">
        <f>IF(T1992="SOPORTE_TELEFÓNICO",'TARIFAS 2025'!$B$14,IF(V1992="PRINCIPAL",'TARIFAS 2025'!$B$11,IF(V1992="INTERMEDIA",'TARIFAS 2025'!$C$11,IF(V1992="LEJANA",'TARIFAS 2025'!$D$11))))</f>
        <v>31419</v>
      </c>
      <c r="AA1992" s="102">
        <f t="shared" si="32"/>
        <v>31419</v>
      </c>
    </row>
    <row r="1993" spans="1:27" x14ac:dyDescent="0.3">
      <c r="A1993" s="99" t="s">
        <v>77</v>
      </c>
      <c r="B1993" s="100" t="str">
        <f>VLOOKUP(A1993,'CENTROS DE COSTOS'!A:D,2,0)</f>
        <v>0036-0003</v>
      </c>
      <c r="C1993" s="100" t="str">
        <f>VLOOKUP(A1993,'CENTROS DE COSTOS'!A:D,3,0)</f>
        <v>Wompi Suroccidente</v>
      </c>
      <c r="D1993" s="99">
        <v>76001</v>
      </c>
      <c r="E1993" s="99">
        <v>3179405</v>
      </c>
      <c r="F1993" s="99">
        <v>79048</v>
      </c>
      <c r="G1993" s="100" t="s">
        <v>33</v>
      </c>
      <c r="H1993" s="99" t="s">
        <v>1101</v>
      </c>
      <c r="I1993" s="99" t="s">
        <v>77</v>
      </c>
      <c r="J1993" s="99" t="s">
        <v>6985</v>
      </c>
      <c r="K1993" s="100" t="s">
        <v>1170</v>
      </c>
      <c r="L1993" s="99" t="s">
        <v>9023</v>
      </c>
      <c r="M1993" s="101">
        <v>46017.5625</v>
      </c>
      <c r="N1993" s="101">
        <v>46021.536111111112</v>
      </c>
      <c r="O1993" s="100" t="s">
        <v>35</v>
      </c>
      <c r="P1993" s="100" t="s">
        <v>35</v>
      </c>
      <c r="Q1993" s="99" t="s">
        <v>1414</v>
      </c>
      <c r="R1993" s="99" t="s">
        <v>1415</v>
      </c>
      <c r="S1993" s="99" t="s">
        <v>11080</v>
      </c>
      <c r="T1993" s="99" t="s">
        <v>1172</v>
      </c>
      <c r="U1993" s="99">
        <v>16</v>
      </c>
      <c r="V1993" s="100" t="str">
        <f>VLOOKUP(D1993,TIPOLOGIA!A:F,5,0)</f>
        <v>PRINCIPAL</v>
      </c>
      <c r="W1993" s="100" t="str">
        <f>VLOOKUP(D1993,TIPOLOGIA!A:F,6,0)</f>
        <v>TERRESTRE</v>
      </c>
      <c r="X1993" s="99" t="s">
        <v>1173</v>
      </c>
      <c r="Y1993" s="99">
        <v>1</v>
      </c>
      <c r="Z1993" s="102">
        <f>IF(T1993="SOPORTE_TELEFÓNICO",'TARIFAS 2025'!$B$14,IF(V1993="PRINCIPAL",'TARIFAS 2025'!$B$11,IF(V1993="INTERMEDIA",'TARIFAS 2025'!$C$11,IF(V1993="LEJANA",'TARIFAS 2025'!$D$11))))</f>
        <v>31419</v>
      </c>
      <c r="AA1993" s="102">
        <f t="shared" si="32"/>
        <v>31419</v>
      </c>
    </row>
    <row r="1994" spans="1:27" x14ac:dyDescent="0.3">
      <c r="A1994" s="99" t="s">
        <v>89</v>
      </c>
      <c r="B1994" s="100" t="str">
        <f>VLOOKUP(A1994,'CENTROS DE COSTOS'!A:D,2,0)</f>
        <v>0036-0001</v>
      </c>
      <c r="C1994" s="100" t="str">
        <f>VLOOKUP(A1994,'CENTROS DE COSTOS'!A:D,3,0)</f>
        <v>Wompi Costa</v>
      </c>
      <c r="D1994" s="99">
        <v>23001</v>
      </c>
      <c r="E1994" s="99">
        <v>3183943</v>
      </c>
      <c r="F1994" s="99">
        <v>77171</v>
      </c>
      <c r="G1994" s="100" t="s">
        <v>33</v>
      </c>
      <c r="H1994" s="99" t="s">
        <v>276</v>
      </c>
      <c r="I1994" s="99" t="s">
        <v>89</v>
      </c>
      <c r="J1994" s="99" t="s">
        <v>6986</v>
      </c>
      <c r="K1994" s="100" t="s">
        <v>1170</v>
      </c>
      <c r="L1994" s="99" t="s">
        <v>9024</v>
      </c>
      <c r="M1994" s="101">
        <v>46020.427777777782</v>
      </c>
      <c r="N1994" s="101">
        <v>46021.537499999999</v>
      </c>
      <c r="O1994" s="100" t="s">
        <v>35</v>
      </c>
      <c r="P1994" s="100" t="s">
        <v>35</v>
      </c>
      <c r="Q1994" s="99" t="s">
        <v>1414</v>
      </c>
      <c r="R1994" s="99" t="s">
        <v>1415</v>
      </c>
      <c r="S1994" s="99" t="s">
        <v>11081</v>
      </c>
      <c r="T1994" s="99" t="s">
        <v>1172</v>
      </c>
      <c r="U1994" s="99">
        <v>16</v>
      </c>
      <c r="V1994" s="100" t="str">
        <f>VLOOKUP(D1994,TIPOLOGIA!A:F,5,0)</f>
        <v>PRINCIPAL</v>
      </c>
      <c r="W1994" s="100" t="str">
        <f>VLOOKUP(D1994,TIPOLOGIA!A:F,6,0)</f>
        <v>TERRESTRE</v>
      </c>
      <c r="X1994" s="99" t="s">
        <v>1181</v>
      </c>
      <c r="Y1994" s="99">
        <v>1</v>
      </c>
      <c r="Z1994" s="102">
        <f>IF(T1994="SOPORTE_TELEFÓNICO",'TARIFAS 2025'!$B$14,IF(V1994="PRINCIPAL",'TARIFAS 2025'!$B$11,IF(V1994="INTERMEDIA",'TARIFAS 2025'!$C$11,IF(V1994="LEJANA",'TARIFAS 2025'!$D$11))))</f>
        <v>31419</v>
      </c>
      <c r="AA1994" s="102">
        <f t="shared" si="32"/>
        <v>31419</v>
      </c>
    </row>
    <row r="1995" spans="1:27" x14ac:dyDescent="0.3">
      <c r="A1995" s="99" t="s">
        <v>71</v>
      </c>
      <c r="B1995" s="100" t="str">
        <f>VLOOKUP(A1995,'CENTROS DE COSTOS'!A:D,2,0)</f>
        <v>0036-0004</v>
      </c>
      <c r="C1995" s="100" t="str">
        <f>VLOOKUP(A1995,'CENTROS DE COSTOS'!A:D,3,0)</f>
        <v>Wompi Centro</v>
      </c>
      <c r="D1995" s="99">
        <v>11001</v>
      </c>
      <c r="E1995" s="99">
        <v>3180537</v>
      </c>
      <c r="F1995" s="99">
        <v>66117</v>
      </c>
      <c r="G1995" s="100" t="s">
        <v>33</v>
      </c>
      <c r="H1995" s="99" t="s">
        <v>618</v>
      </c>
      <c r="I1995" s="99" t="s">
        <v>71</v>
      </c>
      <c r="J1995" s="99" t="s">
        <v>1884</v>
      </c>
      <c r="K1995" s="100" t="s">
        <v>1170</v>
      </c>
      <c r="L1995" s="99" t="s">
        <v>9025</v>
      </c>
      <c r="M1995" s="101">
        <v>46020.333333333343</v>
      </c>
      <c r="N1995" s="101">
        <v>46021.538194444453</v>
      </c>
      <c r="O1995" s="100" t="s">
        <v>35</v>
      </c>
      <c r="P1995" s="100" t="s">
        <v>35</v>
      </c>
      <c r="Q1995" s="99" t="s">
        <v>1414</v>
      </c>
      <c r="R1995" s="99" t="s">
        <v>1415</v>
      </c>
      <c r="S1995" s="99" t="s">
        <v>11082</v>
      </c>
      <c r="T1995" s="99" t="s">
        <v>1172</v>
      </c>
      <c r="U1995" s="99">
        <v>64</v>
      </c>
      <c r="V1995" s="100" t="str">
        <f>VLOOKUP(D1995,TIPOLOGIA!A:F,5,0)</f>
        <v>PRINCIPAL</v>
      </c>
      <c r="W1995" s="100" t="str">
        <f>VLOOKUP(D1995,TIPOLOGIA!A:F,6,0)</f>
        <v>TERRESTRE</v>
      </c>
      <c r="X1995" s="99" t="s">
        <v>1216</v>
      </c>
      <c r="Y1995" s="99">
        <v>1</v>
      </c>
      <c r="Z1995" s="102">
        <f>IF(T1995="SOPORTE_TELEFÓNICO",'TARIFAS 2025'!$B$14,IF(V1995="PRINCIPAL",'TARIFAS 2025'!$B$11,IF(V1995="INTERMEDIA",'TARIFAS 2025'!$C$11,IF(V1995="LEJANA",'TARIFAS 2025'!$D$11))))</f>
        <v>31419</v>
      </c>
      <c r="AA1995" s="102">
        <f t="shared" si="32"/>
        <v>31419</v>
      </c>
    </row>
    <row r="1996" spans="1:27" x14ac:dyDescent="0.3">
      <c r="A1996" s="99" t="s">
        <v>71</v>
      </c>
      <c r="B1996" s="100" t="str">
        <f>VLOOKUP(A1996,'CENTROS DE COSTOS'!A:D,2,0)</f>
        <v>0036-0004</v>
      </c>
      <c r="C1996" s="100" t="str">
        <f>VLOOKUP(A1996,'CENTROS DE COSTOS'!A:D,3,0)</f>
        <v>Wompi Centro</v>
      </c>
      <c r="D1996" s="99">
        <v>25754</v>
      </c>
      <c r="E1996" s="99">
        <v>3181751</v>
      </c>
      <c r="F1996" s="99">
        <v>49328</v>
      </c>
      <c r="G1996" s="100" t="s">
        <v>33</v>
      </c>
      <c r="H1996" s="99" t="s">
        <v>618</v>
      </c>
      <c r="I1996" s="99" t="s">
        <v>698</v>
      </c>
      <c r="J1996" s="99" t="s">
        <v>6987</v>
      </c>
      <c r="K1996" s="100" t="s">
        <v>1170</v>
      </c>
      <c r="L1996" s="99" t="s">
        <v>9026</v>
      </c>
      <c r="M1996" s="101">
        <v>46020.333333333343</v>
      </c>
      <c r="N1996" s="101">
        <v>46021.539583333331</v>
      </c>
      <c r="O1996" s="100" t="s">
        <v>35</v>
      </c>
      <c r="P1996" s="100" t="s">
        <v>35</v>
      </c>
      <c r="Q1996" s="99" t="s">
        <v>1414</v>
      </c>
      <c r="R1996" s="99" t="s">
        <v>1415</v>
      </c>
      <c r="S1996" s="99" t="s">
        <v>11083</v>
      </c>
      <c r="T1996" s="99" t="s">
        <v>1172</v>
      </c>
      <c r="U1996" s="99">
        <v>16</v>
      </c>
      <c r="V1996" s="100" t="str">
        <f>VLOOKUP(D1996,TIPOLOGIA!A:F,5,0)</f>
        <v>PRINCIPAL</v>
      </c>
      <c r="W1996" s="100" t="str">
        <f>VLOOKUP(D1996,TIPOLOGIA!A:F,6,0)</f>
        <v>TERRESTRE</v>
      </c>
      <c r="X1996" s="99" t="s">
        <v>1208</v>
      </c>
      <c r="Y1996" s="99">
        <v>1</v>
      </c>
      <c r="Z1996" s="102">
        <f>IF(T1996="SOPORTE_TELEFÓNICO",'TARIFAS 2025'!$B$14,IF(V1996="PRINCIPAL",'TARIFAS 2025'!$B$11,IF(V1996="INTERMEDIA",'TARIFAS 2025'!$C$11,IF(V1996="LEJANA",'TARIFAS 2025'!$D$11))))</f>
        <v>31419</v>
      </c>
      <c r="AA1996" s="102">
        <f t="shared" si="32"/>
        <v>31419</v>
      </c>
    </row>
    <row r="1997" spans="1:27" x14ac:dyDescent="0.3">
      <c r="A1997" s="99" t="s">
        <v>92</v>
      </c>
      <c r="B1997" s="100" t="str">
        <f>VLOOKUP(A1997,'CENTROS DE COSTOS'!A:D,2,0)</f>
        <v>0036-0002</v>
      </c>
      <c r="C1997" s="100" t="str">
        <f>VLOOKUP(A1997,'CENTROS DE COSTOS'!A:D,3,0)</f>
        <v>Wompi Eje Cafetero</v>
      </c>
      <c r="D1997" s="99">
        <v>66001</v>
      </c>
      <c r="E1997" s="99">
        <v>3186119</v>
      </c>
      <c r="F1997" s="99">
        <v>71028</v>
      </c>
      <c r="G1997" s="100" t="s">
        <v>33</v>
      </c>
      <c r="H1997" s="99" t="s">
        <v>458</v>
      </c>
      <c r="I1997" s="99" t="s">
        <v>92</v>
      </c>
      <c r="J1997" s="99" t="s">
        <v>3602</v>
      </c>
      <c r="K1997" s="100" t="s">
        <v>1170</v>
      </c>
      <c r="L1997" s="99" t="s">
        <v>9027</v>
      </c>
      <c r="M1997" s="101">
        <v>46020.632638888892</v>
      </c>
      <c r="N1997" s="101">
        <v>46021.541666666657</v>
      </c>
      <c r="O1997" s="100" t="s">
        <v>35</v>
      </c>
      <c r="P1997" s="100" t="s">
        <v>35</v>
      </c>
      <c r="Q1997" s="99" t="s">
        <v>1414</v>
      </c>
      <c r="R1997" s="99" t="s">
        <v>1415</v>
      </c>
      <c r="S1997" s="99" t="s">
        <v>11084</v>
      </c>
      <c r="T1997" s="99" t="s">
        <v>1172</v>
      </c>
      <c r="U1997" s="99">
        <v>48</v>
      </c>
      <c r="V1997" s="100" t="str">
        <f>VLOOKUP(D1997,TIPOLOGIA!A:F,5,0)</f>
        <v>PRINCIPAL</v>
      </c>
      <c r="W1997" s="100" t="str">
        <f>VLOOKUP(D1997,TIPOLOGIA!A:F,6,0)</f>
        <v>TERRESTRE</v>
      </c>
      <c r="X1997" s="99" t="s">
        <v>1495</v>
      </c>
      <c r="Y1997" s="99">
        <v>1</v>
      </c>
      <c r="Z1997" s="102">
        <f>IF(T1997="SOPORTE_TELEFÓNICO",'TARIFAS 2025'!$B$14,IF(V1997="PRINCIPAL",'TARIFAS 2025'!$B$11,IF(V1997="INTERMEDIA",'TARIFAS 2025'!$C$11,IF(V1997="LEJANA",'TARIFAS 2025'!$D$11))))</f>
        <v>31419</v>
      </c>
      <c r="AA1997" s="102">
        <f t="shared" si="32"/>
        <v>31419</v>
      </c>
    </row>
    <row r="1998" spans="1:27" x14ac:dyDescent="0.3">
      <c r="A1998" s="99" t="s">
        <v>71</v>
      </c>
      <c r="B1998" s="100" t="str">
        <f>VLOOKUP(A1998,'CENTROS DE COSTOS'!A:D,2,0)</f>
        <v>0036-0004</v>
      </c>
      <c r="C1998" s="100" t="str">
        <f>VLOOKUP(A1998,'CENTROS DE COSTOS'!A:D,3,0)</f>
        <v>Wompi Centro</v>
      </c>
      <c r="D1998" s="99">
        <v>11001</v>
      </c>
      <c r="E1998" s="99">
        <v>3183226</v>
      </c>
      <c r="F1998" s="99">
        <v>37521</v>
      </c>
      <c r="G1998" s="100" t="s">
        <v>33</v>
      </c>
      <c r="H1998" s="99" t="s">
        <v>618</v>
      </c>
      <c r="I1998" s="99" t="s">
        <v>71</v>
      </c>
      <c r="J1998" s="99" t="s">
        <v>5809</v>
      </c>
      <c r="K1998" s="100" t="s">
        <v>1170</v>
      </c>
      <c r="L1998" s="99" t="s">
        <v>9028</v>
      </c>
      <c r="M1998" s="101">
        <v>46020.384722222218</v>
      </c>
      <c r="N1998" s="101">
        <v>46021.542361111111</v>
      </c>
      <c r="O1998" s="100" t="s">
        <v>35</v>
      </c>
      <c r="P1998" s="100" t="s">
        <v>35</v>
      </c>
      <c r="Q1998" s="99" t="s">
        <v>1414</v>
      </c>
      <c r="R1998" s="99" t="s">
        <v>1415</v>
      </c>
      <c r="S1998" s="99" t="s">
        <v>11085</v>
      </c>
      <c r="T1998" s="99" t="s">
        <v>1172</v>
      </c>
      <c r="U1998" s="99">
        <v>16</v>
      </c>
      <c r="V1998" s="100" t="str">
        <f>VLOOKUP(D1998,TIPOLOGIA!A:F,5,0)</f>
        <v>PRINCIPAL</v>
      </c>
      <c r="W1998" s="100" t="str">
        <f>VLOOKUP(D1998,TIPOLOGIA!A:F,6,0)</f>
        <v>TERRESTRE</v>
      </c>
      <c r="X1998" s="99" t="s">
        <v>1202</v>
      </c>
      <c r="Y1998" s="99">
        <v>1</v>
      </c>
      <c r="Z1998" s="102">
        <f>IF(T1998="SOPORTE_TELEFÓNICO",'TARIFAS 2025'!$B$14,IF(V1998="PRINCIPAL",'TARIFAS 2025'!$B$11,IF(V1998="INTERMEDIA",'TARIFAS 2025'!$C$11,IF(V1998="LEJANA",'TARIFAS 2025'!$D$11))))</f>
        <v>31419</v>
      </c>
      <c r="AA1998" s="102">
        <f t="shared" ref="AA1998:AA2061" si="33">Z1998*Y1998</f>
        <v>31419</v>
      </c>
    </row>
    <row r="1999" spans="1:27" x14ac:dyDescent="0.3">
      <c r="A1999" s="99" t="s">
        <v>68</v>
      </c>
      <c r="B1999" s="100" t="str">
        <f>VLOOKUP(A1999,'CENTROS DE COSTOS'!A:D,2,0)</f>
        <v>0036-0001</v>
      </c>
      <c r="C1999" s="100" t="str">
        <f>VLOOKUP(A1999,'CENTROS DE COSTOS'!A:D,3,0)</f>
        <v>Wompi Costa</v>
      </c>
      <c r="D1999" s="99">
        <v>8758</v>
      </c>
      <c r="E1999" s="99">
        <v>3185148</v>
      </c>
      <c r="F1999" s="99">
        <v>75454</v>
      </c>
      <c r="G1999" s="100" t="s">
        <v>33</v>
      </c>
      <c r="H1999" s="99" t="s">
        <v>253</v>
      </c>
      <c r="I1999" s="99" t="s">
        <v>270</v>
      </c>
      <c r="J1999" s="99" t="s">
        <v>6988</v>
      </c>
      <c r="K1999" s="100" t="s">
        <v>1170</v>
      </c>
      <c r="L1999" s="99" t="s">
        <v>9029</v>
      </c>
      <c r="M1999" s="101">
        <v>46020.509722222218</v>
      </c>
      <c r="N1999" s="101">
        <v>46021.543749999997</v>
      </c>
      <c r="O1999" s="100" t="s">
        <v>35</v>
      </c>
      <c r="P1999" s="100" t="s">
        <v>35</v>
      </c>
      <c r="Q1999" s="99" t="s">
        <v>1414</v>
      </c>
      <c r="R1999" s="99" t="s">
        <v>1415</v>
      </c>
      <c r="S1999" s="99" t="s">
        <v>11086</v>
      </c>
      <c r="T1999" s="99" t="s">
        <v>1172</v>
      </c>
      <c r="U1999" s="99">
        <v>32</v>
      </c>
      <c r="V1999" s="100" t="str">
        <f>VLOOKUP(D1999,TIPOLOGIA!A:F,5,0)</f>
        <v>PRINCIPAL</v>
      </c>
      <c r="W1999" s="100" t="str">
        <f>VLOOKUP(D1999,TIPOLOGIA!A:F,6,0)</f>
        <v>TERRESTRE</v>
      </c>
      <c r="X1999" s="99" t="s">
        <v>1196</v>
      </c>
      <c r="Y1999" s="99">
        <v>1</v>
      </c>
      <c r="Z1999" s="102">
        <f>IF(T1999="SOPORTE_TELEFÓNICO",'TARIFAS 2025'!$B$14,IF(V1999="PRINCIPAL",'TARIFAS 2025'!$B$11,IF(V1999="INTERMEDIA",'TARIFAS 2025'!$C$11,IF(V1999="LEJANA",'TARIFAS 2025'!$D$11))))</f>
        <v>31419</v>
      </c>
      <c r="AA1999" s="102">
        <f t="shared" si="33"/>
        <v>31419</v>
      </c>
    </row>
    <row r="2000" spans="1:27" x14ac:dyDescent="0.3">
      <c r="A2000" s="99" t="s">
        <v>91</v>
      </c>
      <c r="B2000" s="100" t="str">
        <f>VLOOKUP(A2000,'CENTROS DE COSTOS'!A:D,2,0)</f>
        <v>0036-0003</v>
      </c>
      <c r="C2000" s="100" t="str">
        <f>VLOOKUP(A2000,'CENTROS DE COSTOS'!A:D,3,0)</f>
        <v>Wompi Suroccidente</v>
      </c>
      <c r="D2000" s="99">
        <v>52001</v>
      </c>
      <c r="E2000" s="99">
        <v>3185519</v>
      </c>
      <c r="F2000" s="99">
        <v>16110</v>
      </c>
      <c r="G2000" s="100" t="s">
        <v>33</v>
      </c>
      <c r="H2000" s="99" t="s">
        <v>133</v>
      </c>
      <c r="I2000" s="99" t="s">
        <v>91</v>
      </c>
      <c r="J2000" s="99" t="s">
        <v>6989</v>
      </c>
      <c r="K2000" s="100" t="s">
        <v>1170</v>
      </c>
      <c r="L2000" s="99" t="s">
        <v>9030</v>
      </c>
      <c r="M2000" s="101">
        <v>46020.560416666667</v>
      </c>
      <c r="N2000" s="101">
        <v>46021.544444444437</v>
      </c>
      <c r="O2000" s="100" t="s">
        <v>35</v>
      </c>
      <c r="P2000" s="100" t="s">
        <v>35</v>
      </c>
      <c r="Q2000" s="99" t="s">
        <v>1414</v>
      </c>
      <c r="R2000" s="99" t="s">
        <v>1415</v>
      </c>
      <c r="S2000" s="99" t="s">
        <v>11087</v>
      </c>
      <c r="T2000" s="99" t="s">
        <v>1172</v>
      </c>
      <c r="U2000" s="99">
        <v>56</v>
      </c>
      <c r="V2000" s="100" t="str">
        <f>VLOOKUP(D2000,TIPOLOGIA!A:F,5,0)</f>
        <v>PRINCIPAL</v>
      </c>
      <c r="W2000" s="100" t="str">
        <f>VLOOKUP(D2000,TIPOLOGIA!A:F,6,0)</f>
        <v>TERRESTRE</v>
      </c>
      <c r="X2000" s="99" t="s">
        <v>1229</v>
      </c>
      <c r="Y2000" s="99">
        <v>1</v>
      </c>
      <c r="Z2000" s="102">
        <f>IF(T2000="SOPORTE_TELEFÓNICO",'TARIFAS 2025'!$B$14,IF(V2000="PRINCIPAL",'TARIFAS 2025'!$B$11,IF(V2000="INTERMEDIA",'TARIFAS 2025'!$C$11,IF(V2000="LEJANA",'TARIFAS 2025'!$D$11))))</f>
        <v>31419</v>
      </c>
      <c r="AA2000" s="102">
        <f t="shared" si="33"/>
        <v>31419</v>
      </c>
    </row>
    <row r="2001" spans="1:27" x14ac:dyDescent="0.3">
      <c r="A2001" s="99" t="s">
        <v>80</v>
      </c>
      <c r="B2001" s="100" t="str">
        <f>VLOOKUP(A2001,'CENTROS DE COSTOS'!A:D,2,0)</f>
        <v>0036-0001</v>
      </c>
      <c r="C2001" s="100" t="str">
        <f>VLOOKUP(A2001,'CENTROS DE COSTOS'!A:D,3,0)</f>
        <v>Wompi Costa</v>
      </c>
      <c r="D2001" s="99">
        <v>13001</v>
      </c>
      <c r="E2001" s="99">
        <v>3182829</v>
      </c>
      <c r="F2001" s="99">
        <v>49080</v>
      </c>
      <c r="G2001" s="100" t="s">
        <v>33</v>
      </c>
      <c r="H2001" s="99" t="s">
        <v>275</v>
      </c>
      <c r="I2001" s="99" t="s">
        <v>80</v>
      </c>
      <c r="J2001" s="99" t="s">
        <v>2218</v>
      </c>
      <c r="K2001" s="100" t="s">
        <v>1170</v>
      </c>
      <c r="L2001" s="99" t="s">
        <v>9031</v>
      </c>
      <c r="M2001" s="101">
        <v>46020.368055555547</v>
      </c>
      <c r="N2001" s="101">
        <v>46021.54583333333</v>
      </c>
      <c r="O2001" s="100" t="s">
        <v>35</v>
      </c>
      <c r="P2001" s="100" t="s">
        <v>35</v>
      </c>
      <c r="Q2001" s="99" t="s">
        <v>1414</v>
      </c>
      <c r="R2001" s="99" t="s">
        <v>1415</v>
      </c>
      <c r="S2001" s="99" t="s">
        <v>11064</v>
      </c>
      <c r="T2001" s="99" t="s">
        <v>1172</v>
      </c>
      <c r="U2001" s="99">
        <v>24</v>
      </c>
      <c r="V2001" s="100" t="str">
        <f>VLOOKUP(D2001,TIPOLOGIA!A:F,5,0)</f>
        <v>PRINCIPAL</v>
      </c>
      <c r="W2001" s="100" t="str">
        <f>VLOOKUP(D2001,TIPOLOGIA!A:F,6,0)</f>
        <v>TERRESTRE</v>
      </c>
      <c r="X2001" s="99" t="s">
        <v>1855</v>
      </c>
      <c r="Y2001" s="99">
        <v>1</v>
      </c>
      <c r="Z2001" s="102">
        <f>IF(T2001="SOPORTE_TELEFÓNICO",'TARIFAS 2025'!$B$14,IF(V2001="PRINCIPAL",'TARIFAS 2025'!$B$11,IF(V2001="INTERMEDIA",'TARIFAS 2025'!$C$11,IF(V2001="LEJANA",'TARIFAS 2025'!$D$11))))</f>
        <v>31419</v>
      </c>
      <c r="AA2001" s="102">
        <f t="shared" si="33"/>
        <v>31419</v>
      </c>
    </row>
    <row r="2002" spans="1:27" x14ac:dyDescent="0.3">
      <c r="A2002" s="99" t="s">
        <v>74</v>
      </c>
      <c r="B2002" s="100" t="str">
        <f>VLOOKUP(A2002,'CENTROS DE COSTOS'!A:D,2,0)</f>
        <v>0036-0007</v>
      </c>
      <c r="C2002" s="100" t="str">
        <f>VLOOKUP(A2002,'CENTROS DE COSTOS'!A:D,3,0)</f>
        <v>Wompi Santander</v>
      </c>
      <c r="D2002" s="99">
        <v>68001</v>
      </c>
      <c r="E2002" s="99">
        <v>3186393</v>
      </c>
      <c r="F2002" s="99">
        <v>26983</v>
      </c>
      <c r="G2002" s="100" t="s">
        <v>33</v>
      </c>
      <c r="H2002" s="99" t="s">
        <v>963</v>
      </c>
      <c r="I2002" s="99" t="s">
        <v>74</v>
      </c>
      <c r="J2002" s="99" t="s">
        <v>3683</v>
      </c>
      <c r="K2002" s="100" t="s">
        <v>1170</v>
      </c>
      <c r="L2002" s="99" t="s">
        <v>9032</v>
      </c>
      <c r="M2002" s="101">
        <v>46020.673611111109</v>
      </c>
      <c r="N2002" s="101">
        <v>46021.547222222223</v>
      </c>
      <c r="O2002" s="100" t="s">
        <v>35</v>
      </c>
      <c r="P2002" s="100" t="s">
        <v>35</v>
      </c>
      <c r="Q2002" s="99" t="s">
        <v>1414</v>
      </c>
      <c r="R2002" s="99" t="s">
        <v>1415</v>
      </c>
      <c r="S2002" s="99" t="s">
        <v>11088</v>
      </c>
      <c r="T2002" s="99" t="s">
        <v>1172</v>
      </c>
      <c r="U2002" s="99">
        <v>64</v>
      </c>
      <c r="V2002" s="100" t="str">
        <f>VLOOKUP(D2002,TIPOLOGIA!A:F,5,0)</f>
        <v>PRINCIPAL</v>
      </c>
      <c r="W2002" s="100" t="str">
        <f>VLOOKUP(D2002,TIPOLOGIA!A:F,6,0)</f>
        <v>TERRESTRE</v>
      </c>
      <c r="X2002" s="99" t="s">
        <v>1203</v>
      </c>
      <c r="Y2002" s="99">
        <v>1</v>
      </c>
      <c r="Z2002" s="102">
        <f>IF(T2002="SOPORTE_TELEFÓNICO",'TARIFAS 2025'!$B$14,IF(V2002="PRINCIPAL",'TARIFAS 2025'!$B$11,IF(V2002="INTERMEDIA",'TARIFAS 2025'!$C$11,IF(V2002="LEJANA",'TARIFAS 2025'!$D$11))))</f>
        <v>31419</v>
      </c>
      <c r="AA2002" s="102">
        <f t="shared" si="33"/>
        <v>31419</v>
      </c>
    </row>
    <row r="2003" spans="1:27" x14ac:dyDescent="0.3">
      <c r="A2003" s="99" t="s">
        <v>77</v>
      </c>
      <c r="B2003" s="100" t="str">
        <f>VLOOKUP(A2003,'CENTROS DE COSTOS'!A:D,2,0)</f>
        <v>0036-0003</v>
      </c>
      <c r="C2003" s="100" t="str">
        <f>VLOOKUP(A2003,'CENTROS DE COSTOS'!A:D,3,0)</f>
        <v>Wompi Suroccidente</v>
      </c>
      <c r="D2003" s="99">
        <v>76001</v>
      </c>
      <c r="E2003" s="99">
        <v>3185551</v>
      </c>
      <c r="F2003" s="99">
        <v>81997</v>
      </c>
      <c r="G2003" s="100" t="s">
        <v>33</v>
      </c>
      <c r="H2003" s="99" t="s">
        <v>1101</v>
      </c>
      <c r="I2003" s="99" t="s">
        <v>77</v>
      </c>
      <c r="J2003" s="99" t="s">
        <v>6990</v>
      </c>
      <c r="K2003" s="100" t="s">
        <v>1170</v>
      </c>
      <c r="L2003" s="99" t="s">
        <v>9033</v>
      </c>
      <c r="M2003" s="101">
        <v>46020.588888888888</v>
      </c>
      <c r="N2003" s="101">
        <v>46021.54791666667</v>
      </c>
      <c r="O2003" s="100" t="s">
        <v>35</v>
      </c>
      <c r="P2003" s="100" t="s">
        <v>35</v>
      </c>
      <c r="Q2003" s="99" t="s">
        <v>1414</v>
      </c>
      <c r="R2003" s="99" t="s">
        <v>1415</v>
      </c>
      <c r="S2003" s="99" t="s">
        <v>11089</v>
      </c>
      <c r="T2003" s="99" t="s">
        <v>1172</v>
      </c>
      <c r="U2003" s="99">
        <v>8</v>
      </c>
      <c r="V2003" s="100" t="str">
        <f>VLOOKUP(D2003,TIPOLOGIA!A:F,5,0)</f>
        <v>PRINCIPAL</v>
      </c>
      <c r="W2003" s="100" t="str">
        <f>VLOOKUP(D2003,TIPOLOGIA!A:F,6,0)</f>
        <v>TERRESTRE</v>
      </c>
      <c r="X2003" s="99" t="s">
        <v>1173</v>
      </c>
      <c r="Y2003" s="99">
        <v>1</v>
      </c>
      <c r="Z2003" s="102">
        <f>IF(T2003="SOPORTE_TELEFÓNICO",'TARIFAS 2025'!$B$14,IF(V2003="PRINCIPAL",'TARIFAS 2025'!$B$11,IF(V2003="INTERMEDIA",'TARIFAS 2025'!$C$11,IF(V2003="LEJANA",'TARIFAS 2025'!$D$11))))</f>
        <v>31419</v>
      </c>
      <c r="AA2003" s="102">
        <f t="shared" si="33"/>
        <v>31419</v>
      </c>
    </row>
    <row r="2004" spans="1:27" x14ac:dyDescent="0.3">
      <c r="A2004" s="99" t="s">
        <v>77</v>
      </c>
      <c r="B2004" s="100" t="str">
        <f>VLOOKUP(A2004,'CENTROS DE COSTOS'!A:D,2,0)</f>
        <v>0036-0003</v>
      </c>
      <c r="C2004" s="100" t="str">
        <f>VLOOKUP(A2004,'CENTROS DE COSTOS'!A:D,3,0)</f>
        <v>Wompi Suroccidente</v>
      </c>
      <c r="D2004" s="99">
        <v>76001</v>
      </c>
      <c r="E2004" s="99">
        <v>3180828</v>
      </c>
      <c r="F2004" s="99">
        <v>76059</v>
      </c>
      <c r="G2004" s="100" t="s">
        <v>33</v>
      </c>
      <c r="H2004" s="99" t="s">
        <v>1101</v>
      </c>
      <c r="I2004" s="99" t="s">
        <v>77</v>
      </c>
      <c r="J2004" s="99" t="s">
        <v>6991</v>
      </c>
      <c r="K2004" s="100" t="s">
        <v>1170</v>
      </c>
      <c r="L2004" s="99" t="s">
        <v>9034</v>
      </c>
      <c r="M2004" s="101">
        <v>46020.333333333343</v>
      </c>
      <c r="N2004" s="101">
        <v>46021.55</v>
      </c>
      <c r="O2004" s="100" t="s">
        <v>35</v>
      </c>
      <c r="P2004" s="100" t="s">
        <v>35</v>
      </c>
      <c r="Q2004" s="99" t="s">
        <v>1414</v>
      </c>
      <c r="R2004" s="99" t="s">
        <v>1415</v>
      </c>
      <c r="S2004" s="99" t="s">
        <v>11090</v>
      </c>
      <c r="T2004" s="99" t="s">
        <v>1172</v>
      </c>
      <c r="U2004" s="99">
        <v>16</v>
      </c>
      <c r="V2004" s="100" t="str">
        <f>VLOOKUP(D2004,TIPOLOGIA!A:F,5,0)</f>
        <v>PRINCIPAL</v>
      </c>
      <c r="W2004" s="100" t="str">
        <f>VLOOKUP(D2004,TIPOLOGIA!A:F,6,0)</f>
        <v>TERRESTRE</v>
      </c>
      <c r="X2004" s="99" t="s">
        <v>1173</v>
      </c>
      <c r="Y2004" s="99">
        <v>1</v>
      </c>
      <c r="Z2004" s="102">
        <f>IF(T2004="SOPORTE_TELEFÓNICO",'TARIFAS 2025'!$B$14,IF(V2004="PRINCIPAL",'TARIFAS 2025'!$B$11,IF(V2004="INTERMEDIA",'TARIFAS 2025'!$C$11,IF(V2004="LEJANA",'TARIFAS 2025'!$D$11))))</f>
        <v>31419</v>
      </c>
      <c r="AA2004" s="102">
        <f t="shared" si="33"/>
        <v>31419</v>
      </c>
    </row>
    <row r="2005" spans="1:27" x14ac:dyDescent="0.3">
      <c r="A2005" s="99" t="s">
        <v>77</v>
      </c>
      <c r="B2005" s="100" t="str">
        <f>VLOOKUP(A2005,'CENTROS DE COSTOS'!A:D,2,0)</f>
        <v>0036-0003</v>
      </c>
      <c r="C2005" s="100" t="str">
        <f>VLOOKUP(A2005,'CENTROS DE COSTOS'!A:D,3,0)</f>
        <v>Wompi Suroccidente</v>
      </c>
      <c r="D2005" s="99">
        <v>19001</v>
      </c>
      <c r="E2005" s="99">
        <v>3172100</v>
      </c>
      <c r="F2005" s="99">
        <v>80292</v>
      </c>
      <c r="G2005" s="100" t="s">
        <v>33</v>
      </c>
      <c r="H2005" s="99" t="s">
        <v>498</v>
      </c>
      <c r="I2005" s="99" t="s">
        <v>93</v>
      </c>
      <c r="J2005" s="99" t="s">
        <v>1403</v>
      </c>
      <c r="K2005" s="100" t="s">
        <v>1170</v>
      </c>
      <c r="L2005" s="99" t="s">
        <v>9035</v>
      </c>
      <c r="M2005" s="101">
        <v>46014.612500000003</v>
      </c>
      <c r="N2005" s="101">
        <v>46021.555555555547</v>
      </c>
      <c r="O2005" s="100" t="s">
        <v>35</v>
      </c>
      <c r="P2005" s="100" t="s">
        <v>35</v>
      </c>
      <c r="Q2005" s="99" t="s">
        <v>1414</v>
      </c>
      <c r="R2005" s="99" t="s">
        <v>1415</v>
      </c>
      <c r="S2005" s="99" t="s">
        <v>11091</v>
      </c>
      <c r="T2005" s="99" t="s">
        <v>1172</v>
      </c>
      <c r="U2005" s="99">
        <v>16</v>
      </c>
      <c r="V2005" s="100" t="str">
        <f>VLOOKUP(D2005,TIPOLOGIA!A:F,5,0)</f>
        <v>LEJANA</v>
      </c>
      <c r="W2005" s="100" t="str">
        <f>VLOOKUP(D2005,TIPOLOGIA!A:F,6,0)</f>
        <v>TERRESTRE</v>
      </c>
      <c r="X2005" s="99" t="s">
        <v>1194</v>
      </c>
      <c r="Y2005" s="99">
        <v>1</v>
      </c>
      <c r="Z2005" s="102">
        <f>IF(T2005="SOPORTE_TELEFÓNICO",'TARIFAS 2025'!$B$14,IF(V2005="PRINCIPAL",'TARIFAS 2025'!$B$11,IF(V2005="INTERMEDIA",'TARIFAS 2025'!$C$11,IF(V2005="LEJANA",'TARIFAS 2025'!$D$11))))</f>
        <v>40250</v>
      </c>
      <c r="AA2005" s="102">
        <f t="shared" si="33"/>
        <v>40250</v>
      </c>
    </row>
    <row r="2006" spans="1:27" x14ac:dyDescent="0.3">
      <c r="A2006" s="99" t="s">
        <v>92</v>
      </c>
      <c r="B2006" s="100" t="str">
        <f>VLOOKUP(A2006,'CENTROS DE COSTOS'!A:D,2,0)</f>
        <v>0036-0002</v>
      </c>
      <c r="C2006" s="100" t="str">
        <f>VLOOKUP(A2006,'CENTROS DE COSTOS'!A:D,3,0)</f>
        <v>Wompi Eje Cafetero</v>
      </c>
      <c r="D2006" s="99">
        <v>63001</v>
      </c>
      <c r="E2006" s="99">
        <v>3178621</v>
      </c>
      <c r="F2006" s="99">
        <v>39924</v>
      </c>
      <c r="G2006" s="100" t="s">
        <v>33</v>
      </c>
      <c r="H2006" s="99" t="s">
        <v>939</v>
      </c>
      <c r="I2006" s="99" t="s">
        <v>122</v>
      </c>
      <c r="J2006" s="99" t="s">
        <v>1795</v>
      </c>
      <c r="K2006" s="100" t="s">
        <v>1170</v>
      </c>
      <c r="L2006" s="99" t="s">
        <v>9036</v>
      </c>
      <c r="M2006" s="101">
        <v>46017.47152777778</v>
      </c>
      <c r="N2006" s="101">
        <v>46021.566666666673</v>
      </c>
      <c r="O2006" s="100" t="s">
        <v>35</v>
      </c>
      <c r="P2006" s="100" t="s">
        <v>35</v>
      </c>
      <c r="Q2006" s="99" t="s">
        <v>1414</v>
      </c>
      <c r="R2006" s="99" t="s">
        <v>1415</v>
      </c>
      <c r="S2006" s="99" t="s">
        <v>11092</v>
      </c>
      <c r="T2006" s="99" t="s">
        <v>1172</v>
      </c>
      <c r="U2006" s="99">
        <v>56</v>
      </c>
      <c r="V2006" s="100" t="str">
        <f>VLOOKUP(D2006,TIPOLOGIA!A:F,5,0)</f>
        <v>INTERMEDIA</v>
      </c>
      <c r="W2006" s="100" t="str">
        <f>VLOOKUP(D2006,TIPOLOGIA!A:F,6,0)</f>
        <v>TERRESTRE</v>
      </c>
      <c r="X2006" s="99" t="s">
        <v>1175</v>
      </c>
      <c r="Y2006" s="99">
        <v>1</v>
      </c>
      <c r="Z2006" s="102">
        <f>IF(T2006="SOPORTE_TELEFÓNICO",'TARIFAS 2025'!$B$14,IF(V2006="PRINCIPAL",'TARIFAS 2025'!$B$11,IF(V2006="INTERMEDIA",'TARIFAS 2025'!$C$11,IF(V2006="LEJANA",'TARIFAS 2025'!$D$11))))</f>
        <v>36351</v>
      </c>
      <c r="AA2006" s="102">
        <f t="shared" si="33"/>
        <v>36351</v>
      </c>
    </row>
    <row r="2007" spans="1:27" x14ac:dyDescent="0.3">
      <c r="A2007" s="99" t="s">
        <v>74</v>
      </c>
      <c r="B2007" s="100" t="str">
        <f>VLOOKUP(A2007,'CENTROS DE COSTOS'!A:D,2,0)</f>
        <v>0036-0007</v>
      </c>
      <c r="C2007" s="100" t="str">
        <f>VLOOKUP(A2007,'CENTROS DE COSTOS'!A:D,3,0)</f>
        <v>Wompi Santander</v>
      </c>
      <c r="D2007" s="99">
        <v>68679</v>
      </c>
      <c r="E2007" s="99">
        <v>3167951</v>
      </c>
      <c r="F2007" s="99">
        <v>39679</v>
      </c>
      <c r="G2007" s="100" t="s">
        <v>33</v>
      </c>
      <c r="H2007" s="99" t="s">
        <v>963</v>
      </c>
      <c r="I2007" s="99" t="s">
        <v>1020</v>
      </c>
      <c r="J2007" s="99" t="s">
        <v>6992</v>
      </c>
      <c r="K2007" s="100" t="s">
        <v>1170</v>
      </c>
      <c r="L2007" s="99" t="s">
        <v>9037</v>
      </c>
      <c r="M2007" s="101">
        <v>46013.693749999999</v>
      </c>
      <c r="N2007" s="101">
        <v>46021.568055555559</v>
      </c>
      <c r="O2007" s="100" t="s">
        <v>35</v>
      </c>
      <c r="P2007" s="100" t="s">
        <v>35</v>
      </c>
      <c r="Q2007" s="99" t="s">
        <v>1414</v>
      </c>
      <c r="R2007" s="99" t="s">
        <v>1415</v>
      </c>
      <c r="S2007" s="99" t="s">
        <v>11093</v>
      </c>
      <c r="T2007" s="99" t="s">
        <v>1416</v>
      </c>
      <c r="U2007" s="99">
        <v>40</v>
      </c>
      <c r="V2007" s="100" t="str">
        <f>VLOOKUP(D2007,TIPOLOGIA!A:F,5,0)</f>
        <v>INTERMEDIA</v>
      </c>
      <c r="W2007" s="100" t="str">
        <f>VLOOKUP(D2007,TIPOLOGIA!A:F,6,0)</f>
        <v>TERRESTRE</v>
      </c>
      <c r="X2007" s="99" t="s">
        <v>2255</v>
      </c>
      <c r="Y2007" s="99">
        <v>1</v>
      </c>
      <c r="Z2007" s="102">
        <f>IF(T2007="SOPORTE_TELEFÓNICO",'TARIFAS 2025'!$B$14,IF(V2007="PRINCIPAL",'TARIFAS 2025'!$B$11,IF(V2007="INTERMEDIA",'TARIFAS 2025'!$C$11,IF(V2007="LEJANA",'TARIFAS 2025'!$D$11))))</f>
        <v>36351</v>
      </c>
      <c r="AA2007" s="102">
        <f t="shared" si="33"/>
        <v>36351</v>
      </c>
    </row>
    <row r="2008" spans="1:27" x14ac:dyDescent="0.3">
      <c r="A2008" s="99" t="s">
        <v>68</v>
      </c>
      <c r="B2008" s="100" t="str">
        <f>VLOOKUP(A2008,'CENTROS DE COSTOS'!A:D,2,0)</f>
        <v>0036-0001</v>
      </c>
      <c r="C2008" s="100" t="str">
        <f>VLOOKUP(A2008,'CENTROS DE COSTOS'!A:D,3,0)</f>
        <v>Wompi Costa</v>
      </c>
      <c r="D2008" s="99">
        <v>8001</v>
      </c>
      <c r="E2008" s="99">
        <v>3180733</v>
      </c>
      <c r="F2008" s="99">
        <v>18786</v>
      </c>
      <c r="G2008" s="100" t="s">
        <v>33</v>
      </c>
      <c r="H2008" s="99" t="s">
        <v>253</v>
      </c>
      <c r="I2008" s="99" t="s">
        <v>68</v>
      </c>
      <c r="J2008" s="99" t="s">
        <v>1710</v>
      </c>
      <c r="K2008" s="100" t="s">
        <v>1170</v>
      </c>
      <c r="L2008" s="99" t="s">
        <v>9038</v>
      </c>
      <c r="M2008" s="101">
        <v>46020.333333333343</v>
      </c>
      <c r="N2008" s="101">
        <v>46021.572916666657</v>
      </c>
      <c r="O2008" s="100" t="s">
        <v>35</v>
      </c>
      <c r="P2008" s="100" t="s">
        <v>35</v>
      </c>
      <c r="Q2008" s="99" t="s">
        <v>1414</v>
      </c>
      <c r="R2008" s="99" t="s">
        <v>1415</v>
      </c>
      <c r="S2008" s="99" t="s">
        <v>11094</v>
      </c>
      <c r="T2008" s="99" t="s">
        <v>1172</v>
      </c>
      <c r="U2008" s="99">
        <v>64</v>
      </c>
      <c r="V2008" s="100" t="str">
        <f>VLOOKUP(D2008,TIPOLOGIA!A:F,5,0)</f>
        <v>PRINCIPAL</v>
      </c>
      <c r="W2008" s="100" t="str">
        <f>VLOOKUP(D2008,TIPOLOGIA!A:F,6,0)</f>
        <v>TERRESTRE</v>
      </c>
      <c r="X2008" s="99" t="s">
        <v>1435</v>
      </c>
      <c r="Y2008" s="99">
        <v>1</v>
      </c>
      <c r="Z2008" s="102">
        <f>IF(T2008="SOPORTE_TELEFÓNICO",'TARIFAS 2025'!$B$14,IF(V2008="PRINCIPAL",'TARIFAS 2025'!$B$11,IF(V2008="INTERMEDIA",'TARIFAS 2025'!$C$11,IF(V2008="LEJANA",'TARIFAS 2025'!$D$11))))</f>
        <v>31419</v>
      </c>
      <c r="AA2008" s="102">
        <f t="shared" si="33"/>
        <v>31419</v>
      </c>
    </row>
    <row r="2009" spans="1:27" x14ac:dyDescent="0.3">
      <c r="A2009" s="99" t="s">
        <v>81</v>
      </c>
      <c r="B2009" s="100" t="str">
        <f>VLOOKUP(A2009,'CENTROS DE COSTOS'!A:D,2,0)</f>
        <v>0036-0007</v>
      </c>
      <c r="C2009" s="100" t="str">
        <f>VLOOKUP(A2009,'CENTROS DE COSTOS'!A:D,3,0)</f>
        <v>Wompi Santander</v>
      </c>
      <c r="D2009" s="99">
        <v>54001</v>
      </c>
      <c r="E2009" s="99">
        <v>3184124</v>
      </c>
      <c r="F2009" s="99">
        <v>78871</v>
      </c>
      <c r="G2009" s="100" t="s">
        <v>33</v>
      </c>
      <c r="H2009" s="99" t="s">
        <v>891</v>
      </c>
      <c r="I2009" s="99" t="s">
        <v>81</v>
      </c>
      <c r="J2009" s="99" t="s">
        <v>6993</v>
      </c>
      <c r="K2009" s="100" t="s">
        <v>1170</v>
      </c>
      <c r="L2009" s="99" t="s">
        <v>9039</v>
      </c>
      <c r="M2009" s="101">
        <v>46020.435416666667</v>
      </c>
      <c r="N2009" s="101">
        <v>46021.574999999997</v>
      </c>
      <c r="O2009" s="100" t="s">
        <v>35</v>
      </c>
      <c r="P2009" s="100" t="s">
        <v>35</v>
      </c>
      <c r="Q2009" s="99" t="s">
        <v>1414</v>
      </c>
      <c r="R2009" s="99" t="s">
        <v>1415</v>
      </c>
      <c r="S2009" s="99" t="s">
        <v>11095</v>
      </c>
      <c r="T2009" s="99" t="s">
        <v>1172</v>
      </c>
      <c r="U2009" s="99">
        <v>16</v>
      </c>
      <c r="V2009" s="100" t="str">
        <f>VLOOKUP(D2009,TIPOLOGIA!A:F,5,0)</f>
        <v>PRINCIPAL</v>
      </c>
      <c r="W2009" s="100" t="str">
        <f>VLOOKUP(D2009,TIPOLOGIA!A:F,6,0)</f>
        <v>TERRESTRE</v>
      </c>
      <c r="X2009" s="99" t="s">
        <v>1199</v>
      </c>
      <c r="Y2009" s="99">
        <v>1</v>
      </c>
      <c r="Z2009" s="102">
        <f>IF(T2009="SOPORTE_TELEFÓNICO",'TARIFAS 2025'!$B$14,IF(V2009="PRINCIPAL",'TARIFAS 2025'!$B$11,IF(V2009="INTERMEDIA",'TARIFAS 2025'!$C$11,IF(V2009="LEJANA",'TARIFAS 2025'!$D$11))))</f>
        <v>31419</v>
      </c>
      <c r="AA2009" s="102">
        <f t="shared" si="33"/>
        <v>31419</v>
      </c>
    </row>
    <row r="2010" spans="1:27" x14ac:dyDescent="0.3">
      <c r="A2010" s="99" t="s">
        <v>77</v>
      </c>
      <c r="B2010" s="100" t="str">
        <f>VLOOKUP(A2010,'CENTROS DE COSTOS'!A:D,2,0)</f>
        <v>0036-0003</v>
      </c>
      <c r="C2010" s="100" t="str">
        <f>VLOOKUP(A2010,'CENTROS DE COSTOS'!A:D,3,0)</f>
        <v>Wompi Suroccidente</v>
      </c>
      <c r="D2010" s="99">
        <v>76001</v>
      </c>
      <c r="E2010" s="99">
        <v>3180702</v>
      </c>
      <c r="F2010" s="99">
        <v>75935</v>
      </c>
      <c r="G2010" s="100" t="s">
        <v>33</v>
      </c>
      <c r="H2010" s="99" t="s">
        <v>1101</v>
      </c>
      <c r="I2010" s="99" t="s">
        <v>77</v>
      </c>
      <c r="J2010" s="99" t="s">
        <v>6978</v>
      </c>
      <c r="K2010" s="100" t="s">
        <v>1170</v>
      </c>
      <c r="L2010" s="99" t="s">
        <v>9040</v>
      </c>
      <c r="M2010" s="101">
        <v>46020.333333333343</v>
      </c>
      <c r="N2010" s="101">
        <v>46021.586805555547</v>
      </c>
      <c r="O2010" s="100" t="s">
        <v>35</v>
      </c>
      <c r="P2010" s="100" t="s">
        <v>35</v>
      </c>
      <c r="Q2010" s="99" t="s">
        <v>1424</v>
      </c>
      <c r="R2010" s="99" t="s">
        <v>1425</v>
      </c>
      <c r="S2010" s="99" t="s">
        <v>11096</v>
      </c>
      <c r="T2010" s="99" t="s">
        <v>1172</v>
      </c>
      <c r="U2010" s="99"/>
      <c r="V2010" s="100" t="str">
        <f>VLOOKUP(D2010,TIPOLOGIA!A:F,5,0)</f>
        <v>PRINCIPAL</v>
      </c>
      <c r="W2010" s="100" t="str">
        <f>VLOOKUP(D2010,TIPOLOGIA!A:F,6,0)</f>
        <v>TERRESTRE</v>
      </c>
      <c r="X2010" s="99" t="s">
        <v>1212</v>
      </c>
      <c r="Y2010" s="99">
        <v>1</v>
      </c>
      <c r="Z2010" s="102">
        <f>IF(T2010="SOPORTE_TELEFÓNICO",'TARIFAS 2025'!$B$14,IF(V2010="PRINCIPAL",'TARIFAS 2025'!$B$11,IF(V2010="INTERMEDIA",'TARIFAS 2025'!$C$11,IF(V2010="LEJANA",'TARIFAS 2025'!$D$11))))</f>
        <v>31419</v>
      </c>
      <c r="AA2010" s="102">
        <f t="shared" si="33"/>
        <v>31419</v>
      </c>
    </row>
    <row r="2011" spans="1:27" x14ac:dyDescent="0.3">
      <c r="A2011" s="99" t="s">
        <v>97</v>
      </c>
      <c r="B2011" s="100" t="str">
        <f>VLOOKUP(A2011,'CENTROS DE COSTOS'!A:D,2,0)</f>
        <v>0036-0001</v>
      </c>
      <c r="C2011" s="100" t="str">
        <f>VLOOKUP(A2011,'CENTROS DE COSTOS'!A:D,3,0)</f>
        <v>Wompi Costa</v>
      </c>
      <c r="D2011" s="99">
        <v>20621</v>
      </c>
      <c r="E2011" s="99">
        <v>3162089</v>
      </c>
      <c r="F2011" s="99">
        <v>78155</v>
      </c>
      <c r="G2011" s="100" t="s">
        <v>33</v>
      </c>
      <c r="H2011" s="99" t="s">
        <v>536</v>
      </c>
      <c r="I2011" s="99" t="s">
        <v>535</v>
      </c>
      <c r="J2011" s="99" t="s">
        <v>1990</v>
      </c>
      <c r="K2011" s="100" t="s">
        <v>1170</v>
      </c>
      <c r="L2011" s="99" t="s">
        <v>9041</v>
      </c>
      <c r="M2011" s="101">
        <v>46013.333333333343</v>
      </c>
      <c r="N2011" s="101">
        <v>46021.593055555553</v>
      </c>
      <c r="O2011" s="100" t="s">
        <v>35</v>
      </c>
      <c r="P2011" s="100" t="s">
        <v>35</v>
      </c>
      <c r="Q2011" s="99" t="s">
        <v>1414</v>
      </c>
      <c r="R2011" s="99" t="s">
        <v>1415</v>
      </c>
      <c r="S2011" s="99" t="s">
        <v>11097</v>
      </c>
      <c r="T2011" s="99" t="s">
        <v>1416</v>
      </c>
      <c r="U2011" s="99">
        <v>24</v>
      </c>
      <c r="V2011" s="100" t="str">
        <f>VLOOKUP(D2011,TIPOLOGIA!A:F,5,0)</f>
        <v>INTERMEDIA</v>
      </c>
      <c r="W2011" s="100" t="str">
        <f>VLOOKUP(D2011,TIPOLOGIA!A:F,6,0)</f>
        <v>TERRESTRE</v>
      </c>
      <c r="X2011" s="99" t="s">
        <v>1453</v>
      </c>
      <c r="Y2011" s="99">
        <v>1</v>
      </c>
      <c r="Z2011" s="102">
        <f>IF(T2011="SOPORTE_TELEFÓNICO",'TARIFAS 2025'!$B$14,IF(V2011="PRINCIPAL",'TARIFAS 2025'!$B$11,IF(V2011="INTERMEDIA",'TARIFAS 2025'!$C$11,IF(V2011="LEJANA",'TARIFAS 2025'!$D$11))))</f>
        <v>36351</v>
      </c>
      <c r="AA2011" s="102">
        <f t="shared" si="33"/>
        <v>36351</v>
      </c>
    </row>
    <row r="2012" spans="1:27" x14ac:dyDescent="0.3">
      <c r="A2012" s="99" t="s">
        <v>96</v>
      </c>
      <c r="B2012" s="100" t="str">
        <f>VLOOKUP(A2012,'CENTROS DE COSTOS'!A:D,2,0)</f>
        <v>0036-0007</v>
      </c>
      <c r="C2012" s="100" t="str">
        <f>VLOOKUP(A2012,'CENTROS DE COSTOS'!A:D,3,0)</f>
        <v>Wompi Santander</v>
      </c>
      <c r="D2012" s="99">
        <v>15491</v>
      </c>
      <c r="E2012" s="99">
        <v>3168260</v>
      </c>
      <c r="F2012" s="99">
        <v>54440</v>
      </c>
      <c r="G2012" s="100" t="s">
        <v>33</v>
      </c>
      <c r="H2012" s="99" t="s">
        <v>322</v>
      </c>
      <c r="I2012" s="99" t="s">
        <v>376</v>
      </c>
      <c r="J2012" s="99" t="s">
        <v>6994</v>
      </c>
      <c r="K2012" s="100" t="s">
        <v>1170</v>
      </c>
      <c r="L2012" s="99" t="s">
        <v>9042</v>
      </c>
      <c r="M2012" s="101">
        <v>46014.333333333343</v>
      </c>
      <c r="N2012" s="101">
        <v>46021.59375</v>
      </c>
      <c r="O2012" s="100" t="s">
        <v>35</v>
      </c>
      <c r="P2012" s="100" t="s">
        <v>35</v>
      </c>
      <c r="Q2012" s="99" t="s">
        <v>1414</v>
      </c>
      <c r="R2012" s="99" t="s">
        <v>1415</v>
      </c>
      <c r="S2012" s="99" t="s">
        <v>11098</v>
      </c>
      <c r="T2012" s="99" t="s">
        <v>1416</v>
      </c>
      <c r="U2012" s="99">
        <v>56</v>
      </c>
      <c r="V2012" s="100" t="str">
        <f>VLOOKUP(D2012,TIPOLOGIA!A:F,5,0)</f>
        <v>INTERMEDIA</v>
      </c>
      <c r="W2012" s="100" t="str">
        <f>VLOOKUP(D2012,TIPOLOGIA!A:F,6,0)</f>
        <v>TERRESTRE</v>
      </c>
      <c r="X2012" s="99" t="s">
        <v>1563</v>
      </c>
      <c r="Y2012" s="99">
        <v>1</v>
      </c>
      <c r="Z2012" s="102">
        <f>IF(T2012="SOPORTE_TELEFÓNICO",'TARIFAS 2025'!$B$14,IF(V2012="PRINCIPAL",'TARIFAS 2025'!$B$11,IF(V2012="INTERMEDIA",'TARIFAS 2025'!$C$11,IF(V2012="LEJANA",'TARIFAS 2025'!$D$11))))</f>
        <v>36351</v>
      </c>
      <c r="AA2012" s="102">
        <f t="shared" si="33"/>
        <v>36351</v>
      </c>
    </row>
    <row r="2013" spans="1:27" x14ac:dyDescent="0.3">
      <c r="A2013" s="99" t="s">
        <v>96</v>
      </c>
      <c r="B2013" s="100" t="str">
        <f>VLOOKUP(A2013,'CENTROS DE COSTOS'!A:D,2,0)</f>
        <v>0036-0007</v>
      </c>
      <c r="C2013" s="100" t="str">
        <f>VLOOKUP(A2013,'CENTROS DE COSTOS'!A:D,3,0)</f>
        <v>Wompi Santander</v>
      </c>
      <c r="D2013" s="99">
        <v>15667</v>
      </c>
      <c r="E2013" s="99">
        <v>3168317</v>
      </c>
      <c r="F2013" s="99">
        <v>54237</v>
      </c>
      <c r="G2013" s="100" t="s">
        <v>33</v>
      </c>
      <c r="H2013" s="99" t="s">
        <v>322</v>
      </c>
      <c r="I2013" s="99" t="s">
        <v>399</v>
      </c>
      <c r="J2013" s="99" t="s">
        <v>2030</v>
      </c>
      <c r="K2013" s="100" t="s">
        <v>1170</v>
      </c>
      <c r="L2013" s="99" t="s">
        <v>9043</v>
      </c>
      <c r="M2013" s="101">
        <v>46014.333333333343</v>
      </c>
      <c r="N2013" s="101">
        <v>46021.594444444447</v>
      </c>
      <c r="O2013" s="100" t="s">
        <v>35</v>
      </c>
      <c r="P2013" s="100" t="s">
        <v>35</v>
      </c>
      <c r="Q2013" s="99" t="s">
        <v>1414</v>
      </c>
      <c r="R2013" s="99" t="s">
        <v>1415</v>
      </c>
      <c r="S2013" s="99" t="s">
        <v>11099</v>
      </c>
      <c r="T2013" s="99" t="s">
        <v>1416</v>
      </c>
      <c r="U2013" s="99">
        <v>56</v>
      </c>
      <c r="V2013" s="100" t="str">
        <f>VLOOKUP(D2013,TIPOLOGIA!A:F,5,0)</f>
        <v>LEJANA</v>
      </c>
      <c r="W2013" s="100" t="str">
        <f>VLOOKUP(D2013,TIPOLOGIA!A:F,6,0)</f>
        <v>TERRESTRE</v>
      </c>
      <c r="X2013" s="99" t="s">
        <v>2257</v>
      </c>
      <c r="Y2013" s="99">
        <v>1</v>
      </c>
      <c r="Z2013" s="102">
        <f>IF(T2013="SOPORTE_TELEFÓNICO",'TARIFAS 2025'!$B$14,IF(V2013="PRINCIPAL",'TARIFAS 2025'!$B$11,IF(V2013="INTERMEDIA",'TARIFAS 2025'!$C$11,IF(V2013="LEJANA",'TARIFAS 2025'!$D$11))))</f>
        <v>40250</v>
      </c>
      <c r="AA2013" s="102">
        <f t="shared" si="33"/>
        <v>40250</v>
      </c>
    </row>
    <row r="2014" spans="1:27" x14ac:dyDescent="0.3">
      <c r="A2014" s="99" t="s">
        <v>96</v>
      </c>
      <c r="B2014" s="100" t="str">
        <f>VLOOKUP(A2014,'CENTROS DE COSTOS'!A:D,2,0)</f>
        <v>0036-0007</v>
      </c>
      <c r="C2014" s="100" t="str">
        <f>VLOOKUP(A2014,'CENTROS DE COSTOS'!A:D,3,0)</f>
        <v>Wompi Santander</v>
      </c>
      <c r="D2014" s="99">
        <v>15176</v>
      </c>
      <c r="E2014" s="99">
        <v>3169130</v>
      </c>
      <c r="F2014" s="99">
        <v>10598</v>
      </c>
      <c r="G2014" s="100" t="s">
        <v>33</v>
      </c>
      <c r="H2014" s="99" t="s">
        <v>322</v>
      </c>
      <c r="I2014" s="99" t="s">
        <v>338</v>
      </c>
      <c r="J2014" s="99" t="s">
        <v>1555</v>
      </c>
      <c r="K2014" s="100" t="s">
        <v>1170</v>
      </c>
      <c r="L2014" s="99" t="s">
        <v>9044</v>
      </c>
      <c r="M2014" s="101">
        <v>46014.356944444437</v>
      </c>
      <c r="N2014" s="101">
        <v>46021.595138888893</v>
      </c>
      <c r="O2014" s="100" t="s">
        <v>35</v>
      </c>
      <c r="P2014" s="100" t="s">
        <v>35</v>
      </c>
      <c r="Q2014" s="99" t="s">
        <v>1414</v>
      </c>
      <c r="R2014" s="99" t="s">
        <v>1415</v>
      </c>
      <c r="S2014" s="99" t="s">
        <v>11100</v>
      </c>
      <c r="T2014" s="99" t="s">
        <v>1416</v>
      </c>
      <c r="U2014" s="99">
        <v>48</v>
      </c>
      <c r="V2014" s="100" t="str">
        <f>VLOOKUP(D2014,TIPOLOGIA!A:F,5,0)</f>
        <v>LEJANA</v>
      </c>
      <c r="W2014" s="100" t="str">
        <f>VLOOKUP(D2014,TIPOLOGIA!A:F,6,0)</f>
        <v>TERRESTRE</v>
      </c>
      <c r="X2014" s="99" t="s">
        <v>11196</v>
      </c>
      <c r="Y2014" s="99">
        <v>1</v>
      </c>
      <c r="Z2014" s="102">
        <f>IF(T2014="SOPORTE_TELEFÓNICO",'TARIFAS 2025'!$B$14,IF(V2014="PRINCIPAL",'TARIFAS 2025'!$B$11,IF(V2014="INTERMEDIA",'TARIFAS 2025'!$C$11,IF(V2014="LEJANA",'TARIFAS 2025'!$D$11))))</f>
        <v>40250</v>
      </c>
      <c r="AA2014" s="102">
        <f t="shared" si="33"/>
        <v>40250</v>
      </c>
    </row>
    <row r="2015" spans="1:27" x14ac:dyDescent="0.3">
      <c r="A2015" s="99" t="s">
        <v>81</v>
      </c>
      <c r="B2015" s="100" t="str">
        <f>VLOOKUP(A2015,'CENTROS DE COSTOS'!A:D,2,0)</f>
        <v>0036-0007</v>
      </c>
      <c r="C2015" s="100" t="str">
        <f>VLOOKUP(A2015,'CENTROS DE COSTOS'!A:D,3,0)</f>
        <v>Wompi Santander</v>
      </c>
      <c r="D2015" s="99">
        <v>54099</v>
      </c>
      <c r="E2015" s="99">
        <v>3169184</v>
      </c>
      <c r="F2015" s="99">
        <v>78866</v>
      </c>
      <c r="G2015" s="100" t="s">
        <v>33</v>
      </c>
      <c r="H2015" s="99" t="s">
        <v>891</v>
      </c>
      <c r="I2015" s="99" t="s">
        <v>895</v>
      </c>
      <c r="J2015" s="99" t="s">
        <v>6995</v>
      </c>
      <c r="K2015" s="100" t="s">
        <v>1170</v>
      </c>
      <c r="L2015" s="99" t="s">
        <v>9045</v>
      </c>
      <c r="M2015" s="101">
        <v>46014.381249999999</v>
      </c>
      <c r="N2015" s="101">
        <v>46021.595833333333</v>
      </c>
      <c r="O2015" s="100" t="s">
        <v>35</v>
      </c>
      <c r="P2015" s="100" t="s">
        <v>35</v>
      </c>
      <c r="Q2015" s="99" t="s">
        <v>1414</v>
      </c>
      <c r="R2015" s="99" t="s">
        <v>1415</v>
      </c>
      <c r="S2015" s="99" t="s">
        <v>11101</v>
      </c>
      <c r="T2015" s="99" t="s">
        <v>1416</v>
      </c>
      <c r="U2015" s="99">
        <v>24</v>
      </c>
      <c r="V2015" s="100" t="str">
        <f>VLOOKUP(D2015,TIPOLOGIA!A:F,5,0)</f>
        <v>INTERMEDIA</v>
      </c>
      <c r="W2015" s="100" t="str">
        <f>VLOOKUP(D2015,TIPOLOGIA!A:F,6,0)</f>
        <v>TERRESTRE</v>
      </c>
      <c r="X2015" s="99" t="s">
        <v>2255</v>
      </c>
      <c r="Y2015" s="99">
        <v>1</v>
      </c>
      <c r="Z2015" s="102">
        <f>IF(T2015="SOPORTE_TELEFÓNICO",'TARIFAS 2025'!$B$14,IF(V2015="PRINCIPAL",'TARIFAS 2025'!$B$11,IF(V2015="INTERMEDIA",'TARIFAS 2025'!$C$11,IF(V2015="LEJANA",'TARIFAS 2025'!$D$11))))</f>
        <v>36351</v>
      </c>
      <c r="AA2015" s="102">
        <f t="shared" si="33"/>
        <v>36351</v>
      </c>
    </row>
    <row r="2016" spans="1:27" x14ac:dyDescent="0.3">
      <c r="A2016" s="99" t="s">
        <v>96</v>
      </c>
      <c r="B2016" s="100" t="str">
        <f>VLOOKUP(A2016,'CENTROS DE COSTOS'!A:D,2,0)</f>
        <v>0036-0007</v>
      </c>
      <c r="C2016" s="100" t="str">
        <f>VLOOKUP(A2016,'CENTROS DE COSTOS'!A:D,3,0)</f>
        <v>Wompi Santander</v>
      </c>
      <c r="D2016" s="99">
        <v>15176</v>
      </c>
      <c r="E2016" s="99">
        <v>3170523</v>
      </c>
      <c r="F2016" s="99">
        <v>77395</v>
      </c>
      <c r="G2016" s="100" t="s">
        <v>33</v>
      </c>
      <c r="H2016" s="99" t="s">
        <v>322</v>
      </c>
      <c r="I2016" s="99" t="s">
        <v>338</v>
      </c>
      <c r="J2016" s="99" t="s">
        <v>3680</v>
      </c>
      <c r="K2016" s="100" t="s">
        <v>1170</v>
      </c>
      <c r="L2016" s="99" t="s">
        <v>9046</v>
      </c>
      <c r="M2016" s="101">
        <v>46014.455555555563</v>
      </c>
      <c r="N2016" s="101">
        <v>46021.59652777778</v>
      </c>
      <c r="O2016" s="100" t="s">
        <v>35</v>
      </c>
      <c r="P2016" s="100" t="s">
        <v>35</v>
      </c>
      <c r="Q2016" s="99" t="s">
        <v>1414</v>
      </c>
      <c r="R2016" s="99" t="s">
        <v>1415</v>
      </c>
      <c r="S2016" s="99" t="s">
        <v>11102</v>
      </c>
      <c r="T2016" s="99" t="s">
        <v>1416</v>
      </c>
      <c r="U2016" s="99">
        <v>8</v>
      </c>
      <c r="V2016" s="100" t="str">
        <f>VLOOKUP(D2016,TIPOLOGIA!A:F,5,0)</f>
        <v>LEJANA</v>
      </c>
      <c r="W2016" s="100" t="str">
        <f>VLOOKUP(D2016,TIPOLOGIA!A:F,6,0)</f>
        <v>TERRESTRE</v>
      </c>
      <c r="X2016" s="99" t="s">
        <v>2257</v>
      </c>
      <c r="Y2016" s="99">
        <v>1</v>
      </c>
      <c r="Z2016" s="102">
        <f>IF(T2016="SOPORTE_TELEFÓNICO",'TARIFAS 2025'!$B$14,IF(V2016="PRINCIPAL",'TARIFAS 2025'!$B$11,IF(V2016="INTERMEDIA",'TARIFAS 2025'!$C$11,IF(V2016="LEJANA",'TARIFAS 2025'!$D$11))))</f>
        <v>40250</v>
      </c>
      <c r="AA2016" s="102">
        <f t="shared" si="33"/>
        <v>40250</v>
      </c>
    </row>
    <row r="2017" spans="1:27" x14ac:dyDescent="0.3">
      <c r="A2017" s="99" t="s">
        <v>97</v>
      </c>
      <c r="B2017" s="100" t="str">
        <f>VLOOKUP(A2017,'CENTROS DE COSTOS'!A:D,2,0)</f>
        <v>0036-0001</v>
      </c>
      <c r="C2017" s="100" t="str">
        <f>VLOOKUP(A2017,'CENTROS DE COSTOS'!A:D,3,0)</f>
        <v>Wompi Costa</v>
      </c>
      <c r="D2017" s="99">
        <v>20013</v>
      </c>
      <c r="E2017" s="99">
        <v>3172081</v>
      </c>
      <c r="F2017" s="99">
        <v>78864</v>
      </c>
      <c r="G2017" s="100" t="s">
        <v>33</v>
      </c>
      <c r="H2017" s="99" t="s">
        <v>536</v>
      </c>
      <c r="I2017" s="99" t="s">
        <v>540</v>
      </c>
      <c r="J2017" s="99" t="s">
        <v>6996</v>
      </c>
      <c r="K2017" s="100" t="s">
        <v>1170</v>
      </c>
      <c r="L2017" s="99" t="s">
        <v>9047</v>
      </c>
      <c r="M2017" s="101">
        <v>46014.618750000001</v>
      </c>
      <c r="N2017" s="101">
        <v>46021.597222222219</v>
      </c>
      <c r="O2017" s="100" t="s">
        <v>35</v>
      </c>
      <c r="P2017" s="100" t="s">
        <v>35</v>
      </c>
      <c r="Q2017" s="99" t="s">
        <v>1414</v>
      </c>
      <c r="R2017" s="99" t="s">
        <v>1415</v>
      </c>
      <c r="S2017" s="99" t="s">
        <v>11103</v>
      </c>
      <c r="T2017" s="99" t="s">
        <v>1416</v>
      </c>
      <c r="U2017" s="99">
        <v>8</v>
      </c>
      <c r="V2017" s="100" t="str">
        <f>VLOOKUP(D2017,TIPOLOGIA!A:F,5,0)</f>
        <v>INTERMEDIA</v>
      </c>
      <c r="W2017" s="100" t="str">
        <f>VLOOKUP(D2017,TIPOLOGIA!A:F,6,0)</f>
        <v>TERRESTRE</v>
      </c>
      <c r="X2017" s="99" t="s">
        <v>1563</v>
      </c>
      <c r="Y2017" s="99">
        <v>1</v>
      </c>
      <c r="Z2017" s="102">
        <f>IF(T2017="SOPORTE_TELEFÓNICO",'TARIFAS 2025'!$B$14,IF(V2017="PRINCIPAL",'TARIFAS 2025'!$B$11,IF(V2017="INTERMEDIA",'TARIFAS 2025'!$C$11,IF(V2017="LEJANA",'TARIFAS 2025'!$D$11))))</f>
        <v>36351</v>
      </c>
      <c r="AA2017" s="102">
        <f t="shared" si="33"/>
        <v>36351</v>
      </c>
    </row>
    <row r="2018" spans="1:27" x14ac:dyDescent="0.3">
      <c r="A2018" s="99" t="s">
        <v>85</v>
      </c>
      <c r="B2018" s="100" t="str">
        <f>VLOOKUP(A2018,'CENTROS DE COSTOS'!A:D,2,0)</f>
        <v>0036-0006</v>
      </c>
      <c r="C2018" s="100" t="str">
        <f>VLOOKUP(A2018,'CENTROS DE COSTOS'!A:D,3,0)</f>
        <v>Wompi Oriente</v>
      </c>
      <c r="D2018" s="99">
        <v>73352</v>
      </c>
      <c r="E2018" s="99">
        <v>3178047</v>
      </c>
      <c r="F2018" s="99">
        <v>71228</v>
      </c>
      <c r="G2018" s="100" t="s">
        <v>33</v>
      </c>
      <c r="H2018" s="99" t="s">
        <v>1056</v>
      </c>
      <c r="I2018" s="99" t="s">
        <v>1078</v>
      </c>
      <c r="J2018" s="99" t="s">
        <v>6254</v>
      </c>
      <c r="K2018" s="100" t="s">
        <v>1170</v>
      </c>
      <c r="L2018" s="99" t="s">
        <v>9048</v>
      </c>
      <c r="M2018" s="101">
        <v>46017.427777777782</v>
      </c>
      <c r="N2018" s="101">
        <v>46021.597916666673</v>
      </c>
      <c r="O2018" s="100" t="s">
        <v>35</v>
      </c>
      <c r="P2018" s="100" t="s">
        <v>35</v>
      </c>
      <c r="Q2018" s="99" t="s">
        <v>1414</v>
      </c>
      <c r="R2018" s="99" t="s">
        <v>1415</v>
      </c>
      <c r="S2018" s="99" t="s">
        <v>11104</v>
      </c>
      <c r="T2018" s="99" t="s">
        <v>1416</v>
      </c>
      <c r="U2018" s="99">
        <v>48</v>
      </c>
      <c r="V2018" s="100" t="str">
        <f>VLOOKUP(D2018,TIPOLOGIA!A:F,5,0)</f>
        <v>LEJANA</v>
      </c>
      <c r="W2018" s="100" t="str">
        <f>VLOOKUP(D2018,TIPOLOGIA!A:F,6,0)</f>
        <v>TERRESTRE</v>
      </c>
      <c r="X2018" s="99" t="s">
        <v>2257</v>
      </c>
      <c r="Y2018" s="99">
        <v>1</v>
      </c>
      <c r="Z2018" s="102">
        <f>IF(T2018="SOPORTE_TELEFÓNICO",'TARIFAS 2025'!$B$14,IF(V2018="PRINCIPAL",'TARIFAS 2025'!$B$11,IF(V2018="INTERMEDIA",'TARIFAS 2025'!$C$11,IF(V2018="LEJANA",'TARIFAS 2025'!$D$11))))</f>
        <v>40250</v>
      </c>
      <c r="AA2018" s="102">
        <f>Z2018</f>
        <v>40250</v>
      </c>
    </row>
    <row r="2019" spans="1:27" x14ac:dyDescent="0.3">
      <c r="A2019" s="99" t="s">
        <v>71</v>
      </c>
      <c r="B2019" s="100" t="str">
        <f>VLOOKUP(A2019,'CENTROS DE COSTOS'!A:D,2,0)</f>
        <v>0036-0004</v>
      </c>
      <c r="C2019" s="100" t="str">
        <f>VLOOKUP(A2019,'CENTROS DE COSTOS'!A:D,3,0)</f>
        <v>Wompi Centro</v>
      </c>
      <c r="D2019" s="99">
        <v>25758</v>
      </c>
      <c r="E2019" s="99">
        <v>3180026</v>
      </c>
      <c r="F2019" s="99">
        <v>49329</v>
      </c>
      <c r="G2019" s="100" t="s">
        <v>33</v>
      </c>
      <c r="H2019" s="99" t="s">
        <v>618</v>
      </c>
      <c r="I2019" s="99" t="s">
        <v>699</v>
      </c>
      <c r="J2019" s="99" t="s">
        <v>1915</v>
      </c>
      <c r="K2019" s="100" t="s">
        <v>1170</v>
      </c>
      <c r="L2019" s="99" t="s">
        <v>9049</v>
      </c>
      <c r="M2019" s="101">
        <v>46017.637499999997</v>
      </c>
      <c r="N2019" s="101">
        <v>46021.599305555559</v>
      </c>
      <c r="O2019" s="100" t="s">
        <v>35</v>
      </c>
      <c r="P2019" s="100" t="s">
        <v>35</v>
      </c>
      <c r="Q2019" s="99" t="s">
        <v>1414</v>
      </c>
      <c r="R2019" s="99" t="s">
        <v>1415</v>
      </c>
      <c r="S2019" s="99" t="s">
        <v>11105</v>
      </c>
      <c r="T2019" s="99" t="s">
        <v>1416</v>
      </c>
      <c r="U2019" s="99">
        <v>64</v>
      </c>
      <c r="V2019" s="100" t="str">
        <f>VLOOKUP(D2019,TIPOLOGIA!A:F,5,0)</f>
        <v>INTERMEDIA</v>
      </c>
      <c r="W2019" s="100" t="str">
        <f>VLOOKUP(D2019,TIPOLOGIA!A:F,6,0)</f>
        <v>TERRESTRE</v>
      </c>
      <c r="X2019" s="99" t="s">
        <v>2257</v>
      </c>
      <c r="Y2019" s="99">
        <v>1</v>
      </c>
      <c r="Z2019" s="102">
        <f>IF(T2019="SOPORTE_TELEFÓNICO",'TARIFAS 2025'!$B$14,IF(V2019="PRINCIPAL",'TARIFAS 2025'!$B$11,IF(V2019="INTERMEDIA",'TARIFAS 2025'!$C$11,IF(V2019="LEJANA",'TARIFAS 2025'!$D$11))))</f>
        <v>36351</v>
      </c>
      <c r="AA2019" s="102">
        <f t="shared" si="33"/>
        <v>36351</v>
      </c>
    </row>
    <row r="2020" spans="1:27" x14ac:dyDescent="0.3">
      <c r="A2020" s="99" t="s">
        <v>71</v>
      </c>
      <c r="B2020" s="100" t="str">
        <f>VLOOKUP(A2020,'CENTROS DE COSTOS'!A:D,2,0)</f>
        <v>0036-0004</v>
      </c>
      <c r="C2020" s="100" t="str">
        <f>VLOOKUP(A2020,'CENTROS DE COSTOS'!A:D,3,0)</f>
        <v>Wompi Centro</v>
      </c>
      <c r="D2020" s="99">
        <v>25290</v>
      </c>
      <c r="E2020" s="99">
        <v>3181627</v>
      </c>
      <c r="F2020" s="99">
        <v>76800</v>
      </c>
      <c r="G2020" s="100" t="s">
        <v>33</v>
      </c>
      <c r="H2020" s="99" t="s">
        <v>618</v>
      </c>
      <c r="I2020" s="99" t="s">
        <v>652</v>
      </c>
      <c r="J2020" s="99" t="s">
        <v>1485</v>
      </c>
      <c r="K2020" s="100" t="s">
        <v>1170</v>
      </c>
      <c r="L2020" s="99" t="s">
        <v>9050</v>
      </c>
      <c r="M2020" s="101">
        <v>46020.333333333343</v>
      </c>
      <c r="N2020" s="101">
        <v>46021.600694444453</v>
      </c>
      <c r="O2020" s="100" t="s">
        <v>35</v>
      </c>
      <c r="P2020" s="100" t="s">
        <v>35</v>
      </c>
      <c r="Q2020" s="99" t="s">
        <v>1414</v>
      </c>
      <c r="R2020" s="99" t="s">
        <v>1415</v>
      </c>
      <c r="S2020" s="99" t="s">
        <v>11106</v>
      </c>
      <c r="T2020" s="99" t="s">
        <v>1416</v>
      </c>
      <c r="U2020" s="99">
        <v>64</v>
      </c>
      <c r="V2020" s="100" t="str">
        <f>VLOOKUP(D2020,TIPOLOGIA!A:F,5,0)</f>
        <v>INTERMEDIA</v>
      </c>
      <c r="W2020" s="100" t="str">
        <f>VLOOKUP(D2020,TIPOLOGIA!A:F,6,0)</f>
        <v>TERRESTRE</v>
      </c>
      <c r="X2020" s="99" t="s">
        <v>5724</v>
      </c>
      <c r="Y2020" s="99">
        <v>1</v>
      </c>
      <c r="Z2020" s="102">
        <f>IF(T2020="SOPORTE_TELEFÓNICO",'TARIFAS 2025'!$B$14,IF(V2020="PRINCIPAL",'TARIFAS 2025'!$B$11,IF(V2020="INTERMEDIA",'TARIFAS 2025'!$C$11,IF(V2020="LEJANA",'TARIFAS 2025'!$D$11))))</f>
        <v>36351</v>
      </c>
      <c r="AA2020" s="102">
        <f t="shared" si="33"/>
        <v>36351</v>
      </c>
    </row>
    <row r="2021" spans="1:27" x14ac:dyDescent="0.3">
      <c r="A2021" s="99" t="s">
        <v>71</v>
      </c>
      <c r="B2021" s="100" t="str">
        <f>VLOOKUP(A2021,'CENTROS DE COSTOS'!A:D,2,0)</f>
        <v>0036-0004</v>
      </c>
      <c r="C2021" s="100" t="str">
        <f>VLOOKUP(A2021,'CENTROS DE COSTOS'!A:D,3,0)</f>
        <v>Wompi Centro</v>
      </c>
      <c r="D2021" s="99">
        <v>25290</v>
      </c>
      <c r="E2021" s="99">
        <v>3180385</v>
      </c>
      <c r="F2021" s="99">
        <v>34197</v>
      </c>
      <c r="G2021" s="100" t="s">
        <v>33</v>
      </c>
      <c r="H2021" s="99" t="s">
        <v>618</v>
      </c>
      <c r="I2021" s="99" t="s">
        <v>652</v>
      </c>
      <c r="J2021" s="99" t="s">
        <v>1404</v>
      </c>
      <c r="K2021" s="100" t="s">
        <v>1170</v>
      </c>
      <c r="L2021" s="99" t="s">
        <v>9051</v>
      </c>
      <c r="M2021" s="101">
        <v>46020.333333333343</v>
      </c>
      <c r="N2021" s="101">
        <v>46021.601388888892</v>
      </c>
      <c r="O2021" s="100" t="s">
        <v>35</v>
      </c>
      <c r="P2021" s="100" t="s">
        <v>35</v>
      </c>
      <c r="Q2021" s="99" t="s">
        <v>1414</v>
      </c>
      <c r="R2021" s="99" t="s">
        <v>1415</v>
      </c>
      <c r="S2021" s="99" t="s">
        <v>11107</v>
      </c>
      <c r="T2021" s="99" t="s">
        <v>1416</v>
      </c>
      <c r="U2021" s="99">
        <v>56</v>
      </c>
      <c r="V2021" s="100" t="str">
        <f>VLOOKUP(D2021,TIPOLOGIA!A:F,5,0)</f>
        <v>INTERMEDIA</v>
      </c>
      <c r="W2021" s="100" t="str">
        <f>VLOOKUP(D2021,TIPOLOGIA!A:F,6,0)</f>
        <v>TERRESTRE</v>
      </c>
      <c r="X2021" s="99" t="s">
        <v>11196</v>
      </c>
      <c r="Y2021" s="99">
        <v>1</v>
      </c>
      <c r="Z2021" s="102">
        <f>IF(T2021="SOPORTE_TELEFÓNICO",'TARIFAS 2025'!$B$14,IF(V2021="PRINCIPAL",'TARIFAS 2025'!$B$11,IF(V2021="INTERMEDIA",'TARIFAS 2025'!$C$11,IF(V2021="LEJANA",'TARIFAS 2025'!$D$11))))</f>
        <v>36351</v>
      </c>
      <c r="AA2021" s="102">
        <f t="shared" si="33"/>
        <v>36351</v>
      </c>
    </row>
    <row r="2022" spans="1:27" x14ac:dyDescent="0.3">
      <c r="A2022" s="99" t="s">
        <v>71</v>
      </c>
      <c r="B2022" s="100" t="str">
        <f>VLOOKUP(A2022,'CENTROS DE COSTOS'!A:D,2,0)</f>
        <v>0036-0004</v>
      </c>
      <c r="C2022" s="100" t="str">
        <f>VLOOKUP(A2022,'CENTROS DE COSTOS'!A:D,3,0)</f>
        <v>Wompi Centro</v>
      </c>
      <c r="D2022" s="99">
        <v>25867</v>
      </c>
      <c r="E2022" s="99">
        <v>3180667</v>
      </c>
      <c r="F2022" s="99">
        <v>52303</v>
      </c>
      <c r="G2022" s="100" t="s">
        <v>33</v>
      </c>
      <c r="H2022" s="99" t="s">
        <v>618</v>
      </c>
      <c r="I2022" s="99" t="s">
        <v>719</v>
      </c>
      <c r="J2022" s="99" t="s">
        <v>2246</v>
      </c>
      <c r="K2022" s="100" t="s">
        <v>1170</v>
      </c>
      <c r="L2022" s="99" t="s">
        <v>9052</v>
      </c>
      <c r="M2022" s="101">
        <v>46020.333333333343</v>
      </c>
      <c r="N2022" s="101">
        <v>46021.602083333331</v>
      </c>
      <c r="O2022" s="100" t="s">
        <v>35</v>
      </c>
      <c r="P2022" s="100" t="s">
        <v>35</v>
      </c>
      <c r="Q2022" s="99" t="s">
        <v>1414</v>
      </c>
      <c r="R2022" s="99" t="s">
        <v>1415</v>
      </c>
      <c r="S2022" s="99" t="s">
        <v>11108</v>
      </c>
      <c r="T2022" s="99" t="s">
        <v>1416</v>
      </c>
      <c r="U2022" s="99">
        <v>24</v>
      </c>
      <c r="V2022" s="100" t="str">
        <f>VLOOKUP(D2022,TIPOLOGIA!A:F,5,0)</f>
        <v>LEJANA</v>
      </c>
      <c r="W2022" s="100" t="str">
        <f>VLOOKUP(D2022,TIPOLOGIA!A:F,6,0)</f>
        <v>TERRESTRE</v>
      </c>
      <c r="X2022" s="99" t="s">
        <v>2257</v>
      </c>
      <c r="Y2022" s="99">
        <v>1</v>
      </c>
      <c r="Z2022" s="102">
        <f>IF(T2022="SOPORTE_TELEFÓNICO",'TARIFAS 2025'!$B$14,IF(V2022="PRINCIPAL",'TARIFAS 2025'!$B$11,IF(V2022="INTERMEDIA",'TARIFAS 2025'!$C$11,IF(V2022="LEJANA",'TARIFAS 2025'!$D$11))))</f>
        <v>40250</v>
      </c>
      <c r="AA2022" s="102">
        <f t="shared" si="33"/>
        <v>40250</v>
      </c>
    </row>
    <row r="2023" spans="1:27" x14ac:dyDescent="0.3">
      <c r="A2023" s="99" t="s">
        <v>92</v>
      </c>
      <c r="B2023" s="100" t="str">
        <f>VLOOKUP(A2023,'CENTROS DE COSTOS'!A:D,2,0)</f>
        <v>0036-0002</v>
      </c>
      <c r="C2023" s="100" t="str">
        <f>VLOOKUP(A2023,'CENTROS DE COSTOS'!A:D,3,0)</f>
        <v>Wompi Eje Cafetero</v>
      </c>
      <c r="D2023" s="99">
        <v>63001</v>
      </c>
      <c r="E2023" s="99">
        <v>3173507</v>
      </c>
      <c r="F2023" s="99">
        <v>52800</v>
      </c>
      <c r="G2023" s="100" t="s">
        <v>33</v>
      </c>
      <c r="H2023" s="99" t="s">
        <v>939</v>
      </c>
      <c r="I2023" s="99" t="s">
        <v>122</v>
      </c>
      <c r="J2023" s="99" t="s">
        <v>6997</v>
      </c>
      <c r="K2023" s="100" t="s">
        <v>1170</v>
      </c>
      <c r="L2023" s="99" t="s">
        <v>9053</v>
      </c>
      <c r="M2023" s="101">
        <v>46015.333333333343</v>
      </c>
      <c r="N2023" s="101">
        <v>46021.625694444447</v>
      </c>
      <c r="O2023" s="100" t="s">
        <v>35</v>
      </c>
      <c r="P2023" s="100" t="s">
        <v>35</v>
      </c>
      <c r="Q2023" s="99" t="s">
        <v>1414</v>
      </c>
      <c r="R2023" s="99" t="s">
        <v>1415</v>
      </c>
      <c r="S2023" s="99" t="s">
        <v>11109</v>
      </c>
      <c r="T2023" s="99" t="s">
        <v>1172</v>
      </c>
      <c r="U2023" s="99">
        <v>32</v>
      </c>
      <c r="V2023" s="100" t="str">
        <f>VLOOKUP(D2023,TIPOLOGIA!A:F,5,0)</f>
        <v>INTERMEDIA</v>
      </c>
      <c r="W2023" s="100" t="str">
        <f>VLOOKUP(D2023,TIPOLOGIA!A:F,6,0)</f>
        <v>TERRESTRE</v>
      </c>
      <c r="X2023" s="99" t="s">
        <v>1175</v>
      </c>
      <c r="Y2023" s="99">
        <v>1</v>
      </c>
      <c r="Z2023" s="102">
        <f>IF(T2023="SOPORTE_TELEFÓNICO",'TARIFAS 2025'!$B$14,IF(V2023="PRINCIPAL",'TARIFAS 2025'!$B$11,IF(V2023="INTERMEDIA",'TARIFAS 2025'!$C$11,IF(V2023="LEJANA",'TARIFAS 2025'!$D$11))))</f>
        <v>36351</v>
      </c>
      <c r="AA2023" s="102">
        <f>Z2023</f>
        <v>36351</v>
      </c>
    </row>
    <row r="2024" spans="1:27" x14ac:dyDescent="0.3">
      <c r="A2024" s="99" t="s">
        <v>92</v>
      </c>
      <c r="B2024" s="100" t="str">
        <f>VLOOKUP(A2024,'CENTROS DE COSTOS'!A:D,2,0)</f>
        <v>0036-0002</v>
      </c>
      <c r="C2024" s="100" t="str">
        <f>VLOOKUP(A2024,'CENTROS DE COSTOS'!A:D,3,0)</f>
        <v>Wompi Eje Cafetero</v>
      </c>
      <c r="D2024" s="99">
        <v>63001</v>
      </c>
      <c r="E2024" s="99">
        <v>3180740</v>
      </c>
      <c r="F2024" s="99">
        <v>67057</v>
      </c>
      <c r="G2024" s="100" t="s">
        <v>33</v>
      </c>
      <c r="H2024" s="99" t="s">
        <v>939</v>
      </c>
      <c r="I2024" s="99" t="s">
        <v>122</v>
      </c>
      <c r="J2024" s="99" t="s">
        <v>6998</v>
      </c>
      <c r="K2024" s="100" t="s">
        <v>1170</v>
      </c>
      <c r="L2024" s="99" t="s">
        <v>9054</v>
      </c>
      <c r="M2024" s="101">
        <v>46020.333333333343</v>
      </c>
      <c r="N2024" s="101">
        <v>46021.62777777778</v>
      </c>
      <c r="O2024" s="100" t="s">
        <v>35</v>
      </c>
      <c r="P2024" s="100" t="s">
        <v>35</v>
      </c>
      <c r="Q2024" s="99" t="s">
        <v>1424</v>
      </c>
      <c r="R2024" s="99" t="s">
        <v>2252</v>
      </c>
      <c r="S2024" s="99" t="s">
        <v>11110</v>
      </c>
      <c r="T2024" s="99" t="s">
        <v>1172</v>
      </c>
      <c r="U2024" s="99">
        <v>40</v>
      </c>
      <c r="V2024" s="100" t="str">
        <f>VLOOKUP(D2024,TIPOLOGIA!A:F,5,0)</f>
        <v>INTERMEDIA</v>
      </c>
      <c r="W2024" s="100" t="str">
        <f>VLOOKUP(D2024,TIPOLOGIA!A:F,6,0)</f>
        <v>TERRESTRE</v>
      </c>
      <c r="X2024" s="99" t="s">
        <v>1175</v>
      </c>
      <c r="Y2024" s="99">
        <v>1</v>
      </c>
      <c r="Z2024" s="102">
        <f>IF(T2024="SOPORTE_TELEFÓNICO",'TARIFAS 2025'!$B$14,IF(V2024="PRINCIPAL",'TARIFAS 2025'!$B$11,IF(V2024="INTERMEDIA",'TARIFAS 2025'!$C$11,IF(V2024="LEJANA",'TARIFAS 2025'!$D$11))))</f>
        <v>36351</v>
      </c>
      <c r="AA2024" s="102">
        <f t="shared" si="33"/>
        <v>36351</v>
      </c>
    </row>
    <row r="2025" spans="1:27" x14ac:dyDescent="0.3">
      <c r="A2025" s="99" t="s">
        <v>92</v>
      </c>
      <c r="B2025" s="100" t="str">
        <f>VLOOKUP(A2025,'CENTROS DE COSTOS'!A:D,2,0)</f>
        <v>0036-0002</v>
      </c>
      <c r="C2025" s="100" t="str">
        <f>VLOOKUP(A2025,'CENTROS DE COSTOS'!A:D,3,0)</f>
        <v>Wompi Eje Cafetero</v>
      </c>
      <c r="D2025" s="99">
        <v>76736</v>
      </c>
      <c r="E2025" s="99">
        <v>3165950</v>
      </c>
      <c r="F2025" s="99">
        <v>49683</v>
      </c>
      <c r="G2025" s="100" t="s">
        <v>33</v>
      </c>
      <c r="H2025" s="99" t="s">
        <v>1101</v>
      </c>
      <c r="I2025" s="99" t="s">
        <v>1126</v>
      </c>
      <c r="J2025" s="99" t="s">
        <v>1546</v>
      </c>
      <c r="K2025" s="100" t="s">
        <v>1170</v>
      </c>
      <c r="L2025" s="99" t="s">
        <v>9055</v>
      </c>
      <c r="M2025" s="101">
        <v>46013.509027777778</v>
      </c>
      <c r="N2025" s="101">
        <v>46021.630555555559</v>
      </c>
      <c r="O2025" s="100" t="s">
        <v>35</v>
      </c>
      <c r="P2025" s="100" t="s">
        <v>35</v>
      </c>
      <c r="Q2025" s="99" t="s">
        <v>1414</v>
      </c>
      <c r="R2025" s="99" t="s">
        <v>1415</v>
      </c>
      <c r="S2025" s="99" t="s">
        <v>11111</v>
      </c>
      <c r="T2025" s="99" t="s">
        <v>1416</v>
      </c>
      <c r="U2025" s="99">
        <v>64</v>
      </c>
      <c r="V2025" s="100" t="str">
        <f>VLOOKUP(D2025,TIPOLOGIA!A:F,5,0)</f>
        <v>INTERMEDIA</v>
      </c>
      <c r="W2025" s="100" t="str">
        <f>VLOOKUP(D2025,TIPOLOGIA!A:F,6,0)</f>
        <v>TERRESTRE</v>
      </c>
      <c r="X2025" s="99" t="s">
        <v>2257</v>
      </c>
      <c r="Y2025" s="99">
        <v>1</v>
      </c>
      <c r="Z2025" s="102">
        <f>IF(T2025="SOPORTE_TELEFÓNICO",'TARIFAS 2025'!$B$14,IF(V2025="PRINCIPAL",'TARIFAS 2025'!$B$11,IF(V2025="INTERMEDIA",'TARIFAS 2025'!$C$11,IF(V2025="LEJANA",'TARIFAS 2025'!$D$11))))</f>
        <v>36351</v>
      </c>
      <c r="AA2025" s="102">
        <f t="shared" si="33"/>
        <v>36351</v>
      </c>
    </row>
    <row r="2026" spans="1:27" x14ac:dyDescent="0.3">
      <c r="A2026" s="99" t="s">
        <v>88</v>
      </c>
      <c r="B2026" s="100" t="str">
        <f>VLOOKUP(A2026,'CENTROS DE COSTOS'!A:D,2,0)</f>
        <v>0036-0005</v>
      </c>
      <c r="C2026" s="100" t="str">
        <f>VLOOKUP(A2026,'CENTROS DE COSTOS'!A:D,3,0)</f>
        <v>Wompi Noroccidente</v>
      </c>
      <c r="D2026" s="99">
        <v>5088</v>
      </c>
      <c r="E2026" s="99">
        <v>3163637</v>
      </c>
      <c r="F2026" s="99">
        <v>74188</v>
      </c>
      <c r="G2026" s="100" t="s">
        <v>33</v>
      </c>
      <c r="H2026" s="99" t="s">
        <v>120</v>
      </c>
      <c r="I2026" s="99" t="s">
        <v>155</v>
      </c>
      <c r="J2026" s="99" t="s">
        <v>6999</v>
      </c>
      <c r="K2026" s="100" t="s">
        <v>1170</v>
      </c>
      <c r="L2026" s="99" t="s">
        <v>9056</v>
      </c>
      <c r="M2026" s="101">
        <v>46013.370833333327</v>
      </c>
      <c r="N2026" s="101">
        <v>46021.633333333331</v>
      </c>
      <c r="O2026" s="100" t="s">
        <v>35</v>
      </c>
      <c r="P2026" s="100" t="s">
        <v>35</v>
      </c>
      <c r="Q2026" s="99" t="s">
        <v>1414</v>
      </c>
      <c r="R2026" s="99" t="s">
        <v>1415</v>
      </c>
      <c r="S2026" s="99" t="s">
        <v>11112</v>
      </c>
      <c r="T2026" s="99" t="s">
        <v>9139</v>
      </c>
      <c r="U2026" s="99">
        <v>40</v>
      </c>
      <c r="V2026" s="100" t="str">
        <f>VLOOKUP(D2026,TIPOLOGIA!A:F,5,0)</f>
        <v>PRINCIPAL</v>
      </c>
      <c r="W2026" s="100" t="str">
        <f>VLOOKUP(D2026,TIPOLOGIA!A:F,6,0)</f>
        <v>TERRESTRE</v>
      </c>
      <c r="X2026" s="99" t="s">
        <v>1417</v>
      </c>
      <c r="Y2026" s="99">
        <v>1</v>
      </c>
      <c r="Z2026" s="102">
        <f>IF(T2026="SOPORTE_TELEFÓNICO",'TARIFAS 2025'!$B$14,IF(V2026="PRINCIPAL",'TARIFAS 2025'!$B$11,IF(V2026="INTERMEDIA",'TARIFAS 2025'!$C$11,IF(V2026="LEJANA",'TARIFAS 2025'!$D$11))))</f>
        <v>31419</v>
      </c>
      <c r="AA2026" s="102">
        <f t="shared" si="33"/>
        <v>31419</v>
      </c>
    </row>
    <row r="2027" spans="1:27" x14ac:dyDescent="0.3">
      <c r="A2027" s="99" t="s">
        <v>88</v>
      </c>
      <c r="B2027" s="100" t="str">
        <f>VLOOKUP(A2027,'CENTROS DE COSTOS'!A:D,2,0)</f>
        <v>0036-0005</v>
      </c>
      <c r="C2027" s="100" t="str">
        <f>VLOOKUP(A2027,'CENTROS DE COSTOS'!A:D,3,0)</f>
        <v>Wompi Noroccidente</v>
      </c>
      <c r="D2027" s="99">
        <v>5088</v>
      </c>
      <c r="E2027" s="99">
        <v>3169790</v>
      </c>
      <c r="F2027" s="99">
        <v>68333</v>
      </c>
      <c r="G2027" s="100" t="s">
        <v>33</v>
      </c>
      <c r="H2027" s="99" t="s">
        <v>120</v>
      </c>
      <c r="I2027" s="99" t="s">
        <v>155</v>
      </c>
      <c r="J2027" s="99" t="s">
        <v>7000</v>
      </c>
      <c r="K2027" s="100" t="s">
        <v>1170</v>
      </c>
      <c r="L2027" s="99" t="s">
        <v>9057</v>
      </c>
      <c r="M2027" s="101">
        <v>46014.411805555559</v>
      </c>
      <c r="N2027" s="101">
        <v>46021.634027777778</v>
      </c>
      <c r="O2027" s="100" t="s">
        <v>35</v>
      </c>
      <c r="P2027" s="100" t="s">
        <v>35</v>
      </c>
      <c r="Q2027" s="99" t="s">
        <v>1414</v>
      </c>
      <c r="R2027" s="99" t="s">
        <v>1415</v>
      </c>
      <c r="S2027" s="99" t="s">
        <v>11113</v>
      </c>
      <c r="T2027" s="99" t="s">
        <v>9139</v>
      </c>
      <c r="U2027" s="99">
        <v>40</v>
      </c>
      <c r="V2027" s="100" t="str">
        <f>VLOOKUP(D2027,TIPOLOGIA!A:F,5,0)</f>
        <v>PRINCIPAL</v>
      </c>
      <c r="W2027" s="100" t="str">
        <f>VLOOKUP(D2027,TIPOLOGIA!A:F,6,0)</f>
        <v>TERRESTRE</v>
      </c>
      <c r="X2027" s="99" t="s">
        <v>1417</v>
      </c>
      <c r="Y2027" s="99">
        <v>1</v>
      </c>
      <c r="Z2027" s="102">
        <f>IF(T2027="SOPORTE_TELEFÓNICO",'TARIFAS 2025'!$B$14,IF(V2027="PRINCIPAL",'TARIFAS 2025'!$B$11,IF(V2027="INTERMEDIA",'TARIFAS 2025'!$C$11,IF(V2027="LEJANA",'TARIFAS 2025'!$D$11))))</f>
        <v>31419</v>
      </c>
      <c r="AA2027" s="102">
        <f t="shared" si="33"/>
        <v>31419</v>
      </c>
    </row>
    <row r="2028" spans="1:27" x14ac:dyDescent="0.3">
      <c r="A2028" s="99" t="s">
        <v>88</v>
      </c>
      <c r="B2028" s="100" t="str">
        <f>VLOOKUP(A2028,'CENTROS DE COSTOS'!A:D,2,0)</f>
        <v>0036-0005</v>
      </c>
      <c r="C2028" s="100" t="str">
        <f>VLOOKUP(A2028,'CENTROS DE COSTOS'!A:D,3,0)</f>
        <v>Wompi Noroccidente</v>
      </c>
      <c r="D2028" s="99">
        <v>5001</v>
      </c>
      <c r="E2028" s="99">
        <v>3170271</v>
      </c>
      <c r="F2028" s="99">
        <v>27988</v>
      </c>
      <c r="G2028" s="100" t="s">
        <v>33</v>
      </c>
      <c r="H2028" s="99" t="s">
        <v>120</v>
      </c>
      <c r="I2028" s="99" t="s">
        <v>88</v>
      </c>
      <c r="J2028" s="99" t="s">
        <v>2171</v>
      </c>
      <c r="K2028" s="100" t="s">
        <v>1170</v>
      </c>
      <c r="L2028" s="99" t="s">
        <v>9058</v>
      </c>
      <c r="M2028" s="101">
        <v>46014.439583333333</v>
      </c>
      <c r="N2028" s="101">
        <v>46021.634722222218</v>
      </c>
      <c r="O2028" s="100" t="s">
        <v>35</v>
      </c>
      <c r="P2028" s="100" t="s">
        <v>35</v>
      </c>
      <c r="Q2028" s="99" t="s">
        <v>1414</v>
      </c>
      <c r="R2028" s="99" t="s">
        <v>1415</v>
      </c>
      <c r="S2028" s="99" t="s">
        <v>11114</v>
      </c>
      <c r="T2028" s="99" t="s">
        <v>9139</v>
      </c>
      <c r="U2028" s="99">
        <v>24</v>
      </c>
      <c r="V2028" s="100" t="str">
        <f>VLOOKUP(D2028,TIPOLOGIA!A:F,5,0)</f>
        <v>PRINCIPAL</v>
      </c>
      <c r="W2028" s="100" t="str">
        <f>VLOOKUP(D2028,TIPOLOGIA!A:F,6,0)</f>
        <v>TERRESTRE</v>
      </c>
      <c r="X2028" s="99" t="s">
        <v>1417</v>
      </c>
      <c r="Y2028" s="99">
        <v>1</v>
      </c>
      <c r="Z2028" s="102">
        <f>IF(T2028="SOPORTE_TELEFÓNICO",'TARIFAS 2025'!$B$14,IF(V2028="PRINCIPAL",'TARIFAS 2025'!$B$11,IF(V2028="INTERMEDIA",'TARIFAS 2025'!$C$11,IF(V2028="LEJANA",'TARIFAS 2025'!$D$11))))</f>
        <v>31419</v>
      </c>
      <c r="AA2028" s="102">
        <f t="shared" si="33"/>
        <v>31419</v>
      </c>
    </row>
    <row r="2029" spans="1:27" x14ac:dyDescent="0.3">
      <c r="A2029" s="99" t="s">
        <v>92</v>
      </c>
      <c r="B2029" s="100" t="str">
        <f>VLOOKUP(A2029,'CENTROS DE COSTOS'!A:D,2,0)</f>
        <v>0036-0002</v>
      </c>
      <c r="C2029" s="100" t="str">
        <f>VLOOKUP(A2029,'CENTROS DE COSTOS'!A:D,3,0)</f>
        <v>Wompi Eje Cafetero</v>
      </c>
      <c r="D2029" s="99">
        <v>63001</v>
      </c>
      <c r="E2029" s="99">
        <v>3180690</v>
      </c>
      <c r="F2029" s="99">
        <v>67674</v>
      </c>
      <c r="G2029" s="100" t="s">
        <v>33</v>
      </c>
      <c r="H2029" s="99" t="s">
        <v>939</v>
      </c>
      <c r="I2029" s="99" t="s">
        <v>122</v>
      </c>
      <c r="J2029" s="99" t="s">
        <v>2096</v>
      </c>
      <c r="K2029" s="100" t="s">
        <v>1170</v>
      </c>
      <c r="L2029" s="99" t="s">
        <v>9059</v>
      </c>
      <c r="M2029" s="101">
        <v>46020.333333333343</v>
      </c>
      <c r="N2029" s="101">
        <v>46021.634722222218</v>
      </c>
      <c r="O2029" s="100" t="s">
        <v>35</v>
      </c>
      <c r="P2029" s="100" t="s">
        <v>35</v>
      </c>
      <c r="Q2029" s="99" t="s">
        <v>1414</v>
      </c>
      <c r="R2029" s="99" t="s">
        <v>1415</v>
      </c>
      <c r="S2029" s="99" t="s">
        <v>11115</v>
      </c>
      <c r="T2029" s="99" t="s">
        <v>1172</v>
      </c>
      <c r="U2029" s="99">
        <v>40</v>
      </c>
      <c r="V2029" s="100" t="str">
        <f>VLOOKUP(D2029,TIPOLOGIA!A:F,5,0)</f>
        <v>INTERMEDIA</v>
      </c>
      <c r="W2029" s="100" t="str">
        <f>VLOOKUP(D2029,TIPOLOGIA!A:F,6,0)</f>
        <v>TERRESTRE</v>
      </c>
      <c r="X2029" s="99" t="s">
        <v>1175</v>
      </c>
      <c r="Y2029" s="99">
        <v>1</v>
      </c>
      <c r="Z2029" s="102">
        <f>IF(T2029="SOPORTE_TELEFÓNICO",'TARIFAS 2025'!$B$14,IF(V2029="PRINCIPAL",'TARIFAS 2025'!$B$11,IF(V2029="INTERMEDIA",'TARIFAS 2025'!$C$11,IF(V2029="LEJANA",'TARIFAS 2025'!$D$11))))</f>
        <v>36351</v>
      </c>
      <c r="AA2029" s="102">
        <f t="shared" si="33"/>
        <v>36351</v>
      </c>
    </row>
    <row r="2030" spans="1:27" x14ac:dyDescent="0.3">
      <c r="A2030" s="99" t="s">
        <v>88</v>
      </c>
      <c r="B2030" s="100" t="str">
        <f>VLOOKUP(A2030,'CENTROS DE COSTOS'!A:D,2,0)</f>
        <v>0036-0005</v>
      </c>
      <c r="C2030" s="100" t="str">
        <f>VLOOKUP(A2030,'CENTROS DE COSTOS'!A:D,3,0)</f>
        <v>Wompi Noroccidente</v>
      </c>
      <c r="D2030" s="99">
        <v>5360</v>
      </c>
      <c r="E2030" s="99">
        <v>3181676</v>
      </c>
      <c r="F2030" s="99">
        <v>14762</v>
      </c>
      <c r="G2030" s="100" t="s">
        <v>33</v>
      </c>
      <c r="H2030" s="99" t="s">
        <v>120</v>
      </c>
      <c r="I2030" s="99" t="s">
        <v>190</v>
      </c>
      <c r="J2030" s="99" t="s">
        <v>7001</v>
      </c>
      <c r="K2030" s="100" t="s">
        <v>1170</v>
      </c>
      <c r="L2030" s="99" t="s">
        <v>9060</v>
      </c>
      <c r="M2030" s="101">
        <v>46020.333333333343</v>
      </c>
      <c r="N2030" s="101">
        <v>46021.635416666657</v>
      </c>
      <c r="O2030" s="100" t="s">
        <v>35</v>
      </c>
      <c r="P2030" s="100" t="s">
        <v>35</v>
      </c>
      <c r="Q2030" s="99" t="s">
        <v>1414</v>
      </c>
      <c r="R2030" s="99" t="s">
        <v>1415</v>
      </c>
      <c r="S2030" s="99" t="s">
        <v>11116</v>
      </c>
      <c r="T2030" s="99" t="s">
        <v>9139</v>
      </c>
      <c r="U2030" s="99">
        <v>56</v>
      </c>
      <c r="V2030" s="100" t="str">
        <f>VLOOKUP(D2030,TIPOLOGIA!A:F,5,0)</f>
        <v>PRINCIPAL</v>
      </c>
      <c r="W2030" s="100" t="str">
        <f>VLOOKUP(D2030,TIPOLOGIA!A:F,6,0)</f>
        <v>TERRESTRE</v>
      </c>
      <c r="X2030" s="99" t="s">
        <v>1417</v>
      </c>
      <c r="Y2030" s="99">
        <v>1</v>
      </c>
      <c r="Z2030" s="102">
        <f>IF(T2030="SOPORTE_TELEFÓNICO",'TARIFAS 2025'!$B$14,IF(V2030="PRINCIPAL",'TARIFAS 2025'!$B$11,IF(V2030="INTERMEDIA",'TARIFAS 2025'!$C$11,IF(V2030="LEJANA",'TARIFAS 2025'!$D$11))))</f>
        <v>31419</v>
      </c>
      <c r="AA2030" s="102">
        <f t="shared" si="33"/>
        <v>31419</v>
      </c>
    </row>
    <row r="2031" spans="1:27" x14ac:dyDescent="0.3">
      <c r="A2031" s="99" t="s">
        <v>88</v>
      </c>
      <c r="B2031" s="100" t="str">
        <f>VLOOKUP(A2031,'CENTROS DE COSTOS'!A:D,2,0)</f>
        <v>0036-0005</v>
      </c>
      <c r="C2031" s="100" t="str">
        <f>VLOOKUP(A2031,'CENTROS DE COSTOS'!A:D,3,0)</f>
        <v>Wompi Noroccidente</v>
      </c>
      <c r="D2031" s="99">
        <v>5360</v>
      </c>
      <c r="E2031" s="99">
        <v>3181563</v>
      </c>
      <c r="F2031" s="99">
        <v>65736</v>
      </c>
      <c r="G2031" s="100" t="s">
        <v>33</v>
      </c>
      <c r="H2031" s="99" t="s">
        <v>120</v>
      </c>
      <c r="I2031" s="99" t="s">
        <v>190</v>
      </c>
      <c r="J2031" s="99" t="s">
        <v>2111</v>
      </c>
      <c r="K2031" s="100" t="s">
        <v>1170</v>
      </c>
      <c r="L2031" s="99" t="s">
        <v>9061</v>
      </c>
      <c r="M2031" s="101">
        <v>46020.333333333343</v>
      </c>
      <c r="N2031" s="101">
        <v>46021.636111111111</v>
      </c>
      <c r="O2031" s="100" t="s">
        <v>35</v>
      </c>
      <c r="P2031" s="100" t="s">
        <v>35</v>
      </c>
      <c r="Q2031" s="99" t="s">
        <v>1414</v>
      </c>
      <c r="R2031" s="99" t="s">
        <v>1415</v>
      </c>
      <c r="S2031" s="99" t="s">
        <v>11117</v>
      </c>
      <c r="T2031" s="99" t="s">
        <v>9139</v>
      </c>
      <c r="U2031" s="99">
        <v>56</v>
      </c>
      <c r="V2031" s="100" t="str">
        <f>VLOOKUP(D2031,TIPOLOGIA!A:F,5,0)</f>
        <v>PRINCIPAL</v>
      </c>
      <c r="W2031" s="100" t="str">
        <f>VLOOKUP(D2031,TIPOLOGIA!A:F,6,0)</f>
        <v>TERRESTRE</v>
      </c>
      <c r="X2031" s="99" t="s">
        <v>1417</v>
      </c>
      <c r="Y2031" s="99">
        <v>1</v>
      </c>
      <c r="Z2031" s="102">
        <f>IF(T2031="SOPORTE_TELEFÓNICO",'TARIFAS 2025'!$B$14,IF(V2031="PRINCIPAL",'TARIFAS 2025'!$B$11,IF(V2031="INTERMEDIA",'TARIFAS 2025'!$C$11,IF(V2031="LEJANA",'TARIFAS 2025'!$D$11))))</f>
        <v>31419</v>
      </c>
      <c r="AA2031" s="102">
        <f t="shared" si="33"/>
        <v>31419</v>
      </c>
    </row>
    <row r="2032" spans="1:27" x14ac:dyDescent="0.3">
      <c r="A2032" s="99" t="s">
        <v>88</v>
      </c>
      <c r="B2032" s="100" t="str">
        <f>VLOOKUP(A2032,'CENTROS DE COSTOS'!A:D,2,0)</f>
        <v>0036-0005</v>
      </c>
      <c r="C2032" s="100" t="str">
        <f>VLOOKUP(A2032,'CENTROS DE COSTOS'!A:D,3,0)</f>
        <v>Wompi Noroccidente</v>
      </c>
      <c r="D2032" s="99">
        <v>5001</v>
      </c>
      <c r="E2032" s="99">
        <v>3181734</v>
      </c>
      <c r="F2032" s="99">
        <v>72543</v>
      </c>
      <c r="G2032" s="100" t="s">
        <v>33</v>
      </c>
      <c r="H2032" s="99" t="s">
        <v>120</v>
      </c>
      <c r="I2032" s="99" t="s">
        <v>88</v>
      </c>
      <c r="J2032" s="99" t="s">
        <v>1879</v>
      </c>
      <c r="K2032" s="100" t="s">
        <v>1170</v>
      </c>
      <c r="L2032" s="99" t="s">
        <v>9062</v>
      </c>
      <c r="M2032" s="101">
        <v>46020.333333333343</v>
      </c>
      <c r="N2032" s="101">
        <v>46021.636805555558</v>
      </c>
      <c r="O2032" s="100" t="s">
        <v>35</v>
      </c>
      <c r="P2032" s="100" t="s">
        <v>35</v>
      </c>
      <c r="Q2032" s="99" t="s">
        <v>1414</v>
      </c>
      <c r="R2032" s="99" t="s">
        <v>1415</v>
      </c>
      <c r="S2032" s="99" t="s">
        <v>11118</v>
      </c>
      <c r="T2032" s="99" t="s">
        <v>9139</v>
      </c>
      <c r="U2032" s="99">
        <v>32</v>
      </c>
      <c r="V2032" s="100" t="str">
        <f>VLOOKUP(D2032,TIPOLOGIA!A:F,5,0)</f>
        <v>PRINCIPAL</v>
      </c>
      <c r="W2032" s="100" t="str">
        <f>VLOOKUP(D2032,TIPOLOGIA!A:F,6,0)</f>
        <v>TERRESTRE</v>
      </c>
      <c r="X2032" s="99" t="s">
        <v>1417</v>
      </c>
      <c r="Y2032" s="99">
        <v>1</v>
      </c>
      <c r="Z2032" s="102">
        <f>IF(T2032="SOPORTE_TELEFÓNICO",'TARIFAS 2025'!$B$14,IF(V2032="PRINCIPAL",'TARIFAS 2025'!$B$11,IF(V2032="INTERMEDIA",'TARIFAS 2025'!$C$11,IF(V2032="LEJANA",'TARIFAS 2025'!$D$11))))</f>
        <v>31419</v>
      </c>
      <c r="AA2032" s="102">
        <f t="shared" si="33"/>
        <v>31419</v>
      </c>
    </row>
    <row r="2033" spans="1:27" x14ac:dyDescent="0.3">
      <c r="A2033" s="99" t="s">
        <v>89</v>
      </c>
      <c r="B2033" s="100" t="str">
        <f>VLOOKUP(A2033,'CENTROS DE COSTOS'!A:D,2,0)</f>
        <v>0036-0001</v>
      </c>
      <c r="C2033" s="100" t="str">
        <f>VLOOKUP(A2033,'CENTROS DE COSTOS'!A:D,3,0)</f>
        <v>Wompi Costa</v>
      </c>
      <c r="D2033" s="99">
        <v>23001</v>
      </c>
      <c r="E2033" s="99">
        <v>3181626</v>
      </c>
      <c r="F2033" s="99">
        <v>70627</v>
      </c>
      <c r="G2033" s="100" t="s">
        <v>33</v>
      </c>
      <c r="H2033" s="99" t="s">
        <v>276</v>
      </c>
      <c r="I2033" s="99" t="s">
        <v>89</v>
      </c>
      <c r="J2033" s="99" t="s">
        <v>1344</v>
      </c>
      <c r="K2033" s="100" t="s">
        <v>1170</v>
      </c>
      <c r="L2033" s="99" t="s">
        <v>9063</v>
      </c>
      <c r="M2033" s="101">
        <v>46020.333333333343</v>
      </c>
      <c r="N2033" s="101">
        <v>46021.636805555558</v>
      </c>
      <c r="O2033" s="100" t="s">
        <v>35</v>
      </c>
      <c r="P2033" s="100" t="s">
        <v>35</v>
      </c>
      <c r="Q2033" s="99" t="s">
        <v>1414</v>
      </c>
      <c r="R2033" s="99" t="s">
        <v>1415</v>
      </c>
      <c r="S2033" s="99" t="s">
        <v>11119</v>
      </c>
      <c r="T2033" s="99" t="s">
        <v>1172</v>
      </c>
      <c r="U2033" s="99">
        <v>56</v>
      </c>
      <c r="V2033" s="100" t="str">
        <f>VLOOKUP(D2033,TIPOLOGIA!A:F,5,0)</f>
        <v>PRINCIPAL</v>
      </c>
      <c r="W2033" s="100" t="str">
        <f>VLOOKUP(D2033,TIPOLOGIA!A:F,6,0)</f>
        <v>TERRESTRE</v>
      </c>
      <c r="X2033" s="99" t="s">
        <v>1209</v>
      </c>
      <c r="Y2033" s="99">
        <v>1</v>
      </c>
      <c r="Z2033" s="102">
        <f>IF(T2033="SOPORTE_TELEFÓNICO",'TARIFAS 2025'!$B$14,IF(V2033="PRINCIPAL",'TARIFAS 2025'!$B$11,IF(V2033="INTERMEDIA",'TARIFAS 2025'!$C$11,IF(V2033="LEJANA",'TARIFAS 2025'!$D$11))))</f>
        <v>31419</v>
      </c>
      <c r="AA2033" s="102">
        <f>Z2033</f>
        <v>31419</v>
      </c>
    </row>
    <row r="2034" spans="1:27" x14ac:dyDescent="0.3">
      <c r="A2034" s="99" t="s">
        <v>88</v>
      </c>
      <c r="B2034" s="100" t="str">
        <f>VLOOKUP(A2034,'CENTROS DE COSTOS'!A:D,2,0)</f>
        <v>0036-0005</v>
      </c>
      <c r="C2034" s="100" t="str">
        <f>VLOOKUP(A2034,'CENTROS DE COSTOS'!A:D,3,0)</f>
        <v>Wompi Noroccidente</v>
      </c>
      <c r="D2034" s="99">
        <v>5001</v>
      </c>
      <c r="E2034" s="99">
        <v>3180356</v>
      </c>
      <c r="F2034" s="99">
        <v>79435</v>
      </c>
      <c r="G2034" s="100" t="s">
        <v>33</v>
      </c>
      <c r="H2034" s="99" t="s">
        <v>120</v>
      </c>
      <c r="I2034" s="99" t="s">
        <v>88</v>
      </c>
      <c r="J2034" s="99" t="s">
        <v>1880</v>
      </c>
      <c r="K2034" s="100" t="s">
        <v>1170</v>
      </c>
      <c r="L2034" s="99" t="s">
        <v>9064</v>
      </c>
      <c r="M2034" s="101">
        <v>46020.333333333343</v>
      </c>
      <c r="N2034" s="101">
        <v>46021.637499999997</v>
      </c>
      <c r="O2034" s="100" t="s">
        <v>35</v>
      </c>
      <c r="P2034" s="100" t="s">
        <v>35</v>
      </c>
      <c r="Q2034" s="99" t="s">
        <v>1414</v>
      </c>
      <c r="R2034" s="99" t="s">
        <v>1415</v>
      </c>
      <c r="S2034" s="99" t="s">
        <v>11120</v>
      </c>
      <c r="T2034" s="99" t="s">
        <v>9139</v>
      </c>
      <c r="U2034" s="99">
        <v>24</v>
      </c>
      <c r="V2034" s="100" t="str">
        <f>VLOOKUP(D2034,TIPOLOGIA!A:F,5,0)</f>
        <v>PRINCIPAL</v>
      </c>
      <c r="W2034" s="100" t="str">
        <f>VLOOKUP(D2034,TIPOLOGIA!A:F,6,0)</f>
        <v>TERRESTRE</v>
      </c>
      <c r="X2034" s="99" t="s">
        <v>1417</v>
      </c>
      <c r="Y2034" s="99">
        <v>1</v>
      </c>
      <c r="Z2034" s="102">
        <f>IF(T2034="SOPORTE_TELEFÓNICO",'TARIFAS 2025'!$B$14,IF(V2034="PRINCIPAL",'TARIFAS 2025'!$B$11,IF(V2034="INTERMEDIA",'TARIFAS 2025'!$C$11,IF(V2034="LEJANA",'TARIFAS 2025'!$D$11))))</f>
        <v>31419</v>
      </c>
      <c r="AA2034" s="102">
        <f t="shared" si="33"/>
        <v>31419</v>
      </c>
    </row>
    <row r="2035" spans="1:27" x14ac:dyDescent="0.3">
      <c r="A2035" s="99" t="s">
        <v>89</v>
      </c>
      <c r="B2035" s="100" t="str">
        <f>VLOOKUP(A2035,'CENTROS DE COSTOS'!A:D,2,0)</f>
        <v>0036-0001</v>
      </c>
      <c r="C2035" s="100" t="str">
        <f>VLOOKUP(A2035,'CENTROS DE COSTOS'!A:D,3,0)</f>
        <v>Wompi Costa</v>
      </c>
      <c r="D2035" s="99">
        <v>23162</v>
      </c>
      <c r="E2035" s="99">
        <v>3184407</v>
      </c>
      <c r="F2035" s="99">
        <v>24764</v>
      </c>
      <c r="G2035" s="100" t="s">
        <v>33</v>
      </c>
      <c r="H2035" s="99" t="s">
        <v>276</v>
      </c>
      <c r="I2035" s="99" t="s">
        <v>595</v>
      </c>
      <c r="J2035" s="99" t="s">
        <v>2070</v>
      </c>
      <c r="K2035" s="100" t="s">
        <v>1170</v>
      </c>
      <c r="L2035" s="99" t="s">
        <v>9065</v>
      </c>
      <c r="M2035" s="101">
        <v>46020.454861111109</v>
      </c>
      <c r="N2035" s="101">
        <v>46021.643055555563</v>
      </c>
      <c r="O2035" s="100" t="s">
        <v>35</v>
      </c>
      <c r="P2035" s="100" t="s">
        <v>35</v>
      </c>
      <c r="Q2035" s="99" t="s">
        <v>1414</v>
      </c>
      <c r="R2035" s="99" t="s">
        <v>1415</v>
      </c>
      <c r="S2035" s="99" t="s">
        <v>11121</v>
      </c>
      <c r="T2035" s="99" t="s">
        <v>1172</v>
      </c>
      <c r="U2035" s="99">
        <v>64</v>
      </c>
      <c r="V2035" s="100" t="str">
        <f>VLOOKUP(D2035,TIPOLOGIA!A:F,5,0)</f>
        <v>PRINCIPAL</v>
      </c>
      <c r="W2035" s="100" t="str">
        <f>VLOOKUP(D2035,TIPOLOGIA!A:F,6,0)</f>
        <v>TERRESTRE</v>
      </c>
      <c r="X2035" s="99" t="s">
        <v>1853</v>
      </c>
      <c r="Y2035" s="99">
        <v>1</v>
      </c>
      <c r="Z2035" s="102">
        <f>IF(T2035="SOPORTE_TELEFÓNICO",'TARIFAS 2025'!$B$14,IF(V2035="PRINCIPAL",'TARIFAS 2025'!$B$11,IF(V2035="INTERMEDIA",'TARIFAS 2025'!$C$11,IF(V2035="LEJANA",'TARIFAS 2025'!$D$11))))</f>
        <v>31419</v>
      </c>
      <c r="AA2035" s="102">
        <f t="shared" si="33"/>
        <v>31419</v>
      </c>
    </row>
    <row r="2036" spans="1:27" x14ac:dyDescent="0.3">
      <c r="A2036" s="99" t="s">
        <v>89</v>
      </c>
      <c r="B2036" s="100" t="str">
        <f>VLOOKUP(A2036,'CENTROS DE COSTOS'!A:D,2,0)</f>
        <v>0036-0001</v>
      </c>
      <c r="C2036" s="100" t="str">
        <f>VLOOKUP(A2036,'CENTROS DE COSTOS'!A:D,3,0)</f>
        <v>Wompi Costa</v>
      </c>
      <c r="D2036" s="99">
        <v>23162</v>
      </c>
      <c r="E2036" s="99">
        <v>3182486</v>
      </c>
      <c r="F2036" s="99">
        <v>76718</v>
      </c>
      <c r="G2036" s="100" t="s">
        <v>33</v>
      </c>
      <c r="H2036" s="99" t="s">
        <v>276</v>
      </c>
      <c r="I2036" s="99" t="s">
        <v>595</v>
      </c>
      <c r="J2036" s="99" t="s">
        <v>7002</v>
      </c>
      <c r="K2036" s="100" t="s">
        <v>1170</v>
      </c>
      <c r="L2036" s="99" t="s">
        <v>9066</v>
      </c>
      <c r="M2036" s="101">
        <v>46020.356249999997</v>
      </c>
      <c r="N2036" s="101">
        <v>46021.645138888889</v>
      </c>
      <c r="O2036" s="100" t="s">
        <v>35</v>
      </c>
      <c r="P2036" s="100" t="s">
        <v>35</v>
      </c>
      <c r="Q2036" s="99" t="s">
        <v>1414</v>
      </c>
      <c r="R2036" s="99" t="s">
        <v>1415</v>
      </c>
      <c r="S2036" s="99" t="s">
        <v>11122</v>
      </c>
      <c r="T2036" s="99" t="s">
        <v>1172</v>
      </c>
      <c r="U2036" s="99">
        <v>32</v>
      </c>
      <c r="V2036" s="100" t="str">
        <f>VLOOKUP(D2036,TIPOLOGIA!A:F,5,0)</f>
        <v>PRINCIPAL</v>
      </c>
      <c r="W2036" s="100" t="str">
        <f>VLOOKUP(D2036,TIPOLOGIA!A:F,6,0)</f>
        <v>TERRESTRE</v>
      </c>
      <c r="X2036" s="99" t="s">
        <v>1853</v>
      </c>
      <c r="Y2036" s="99">
        <v>1</v>
      </c>
      <c r="Z2036" s="102">
        <f>IF(T2036="SOPORTE_TELEFÓNICO",'TARIFAS 2025'!$B$14,IF(V2036="PRINCIPAL",'TARIFAS 2025'!$B$11,IF(V2036="INTERMEDIA",'TARIFAS 2025'!$C$11,IF(V2036="LEJANA",'TARIFAS 2025'!$D$11))))</f>
        <v>31419</v>
      </c>
      <c r="AA2036" s="102">
        <f t="shared" si="33"/>
        <v>31419</v>
      </c>
    </row>
    <row r="2037" spans="1:27" x14ac:dyDescent="0.3">
      <c r="A2037" s="99" t="s">
        <v>71</v>
      </c>
      <c r="B2037" s="100" t="str">
        <f>VLOOKUP(A2037,'CENTROS DE COSTOS'!A:D,2,0)</f>
        <v>0036-0004</v>
      </c>
      <c r="C2037" s="100" t="str">
        <f>VLOOKUP(A2037,'CENTROS DE COSTOS'!A:D,3,0)</f>
        <v>Wompi Centro</v>
      </c>
      <c r="D2037" s="99">
        <v>11001</v>
      </c>
      <c r="E2037" s="99">
        <v>3185333</v>
      </c>
      <c r="F2037" s="99">
        <v>63843</v>
      </c>
      <c r="G2037" s="100" t="s">
        <v>33</v>
      </c>
      <c r="H2037" s="99" t="s">
        <v>618</v>
      </c>
      <c r="I2037" s="99" t="s">
        <v>71</v>
      </c>
      <c r="J2037" s="99" t="s">
        <v>2231</v>
      </c>
      <c r="K2037" s="100" t="s">
        <v>1170</v>
      </c>
      <c r="L2037" s="99" t="s">
        <v>9067</v>
      </c>
      <c r="M2037" s="101">
        <v>46020.564583333333</v>
      </c>
      <c r="N2037" s="101">
        <v>46021.645833333343</v>
      </c>
      <c r="O2037" s="100" t="s">
        <v>35</v>
      </c>
      <c r="P2037" s="100" t="s">
        <v>35</v>
      </c>
      <c r="Q2037" s="99" t="s">
        <v>1414</v>
      </c>
      <c r="R2037" s="99" t="s">
        <v>1415</v>
      </c>
      <c r="S2037" s="99" t="s">
        <v>11123</v>
      </c>
      <c r="T2037" s="99" t="s">
        <v>1172</v>
      </c>
      <c r="U2037" s="99">
        <v>64</v>
      </c>
      <c r="V2037" s="100" t="str">
        <f>VLOOKUP(D2037,TIPOLOGIA!A:F,5,0)</f>
        <v>PRINCIPAL</v>
      </c>
      <c r="W2037" s="100" t="str">
        <f>VLOOKUP(D2037,TIPOLOGIA!A:F,6,0)</f>
        <v>TERRESTRE</v>
      </c>
      <c r="X2037" s="99" t="s">
        <v>1854</v>
      </c>
      <c r="Y2037" s="99">
        <v>1</v>
      </c>
      <c r="Z2037" s="102">
        <f>IF(T2037="SOPORTE_TELEFÓNICO",'TARIFAS 2025'!$B$14,IF(V2037="PRINCIPAL",'TARIFAS 2025'!$B$11,IF(V2037="INTERMEDIA",'TARIFAS 2025'!$C$11,IF(V2037="LEJANA",'TARIFAS 2025'!$D$11))))</f>
        <v>31419</v>
      </c>
      <c r="AA2037" s="102">
        <f t="shared" si="33"/>
        <v>31419</v>
      </c>
    </row>
    <row r="2038" spans="1:27" x14ac:dyDescent="0.3">
      <c r="A2038" s="99" t="s">
        <v>81</v>
      </c>
      <c r="B2038" s="100" t="str">
        <f>VLOOKUP(A2038,'CENTROS DE COSTOS'!A:D,2,0)</f>
        <v>0036-0007</v>
      </c>
      <c r="C2038" s="100" t="str">
        <f>VLOOKUP(A2038,'CENTROS DE COSTOS'!A:D,3,0)</f>
        <v>Wompi Santander</v>
      </c>
      <c r="D2038" s="99">
        <v>54874</v>
      </c>
      <c r="E2038" s="99">
        <v>3181347</v>
      </c>
      <c r="F2038" s="99">
        <v>80197</v>
      </c>
      <c r="G2038" s="100" t="s">
        <v>33</v>
      </c>
      <c r="H2038" s="99" t="s">
        <v>891</v>
      </c>
      <c r="I2038" s="99" t="s">
        <v>927</v>
      </c>
      <c r="J2038" s="99" t="s">
        <v>1423</v>
      </c>
      <c r="K2038" s="100" t="s">
        <v>1170</v>
      </c>
      <c r="L2038" s="99" t="s">
        <v>9068</v>
      </c>
      <c r="M2038" s="101">
        <v>46020.333333333343</v>
      </c>
      <c r="N2038" s="101">
        <v>46021.645833333343</v>
      </c>
      <c r="O2038" s="100" t="s">
        <v>35</v>
      </c>
      <c r="P2038" s="100" t="s">
        <v>35</v>
      </c>
      <c r="Q2038" s="99" t="s">
        <v>1414</v>
      </c>
      <c r="R2038" s="99" t="s">
        <v>1415</v>
      </c>
      <c r="S2038" s="99" t="s">
        <v>11124</v>
      </c>
      <c r="T2038" s="99" t="s">
        <v>1172</v>
      </c>
      <c r="U2038" s="99">
        <v>16</v>
      </c>
      <c r="V2038" s="100" t="str">
        <f>VLOOKUP(D2038,TIPOLOGIA!A:F,5,0)</f>
        <v>PRINCIPAL</v>
      </c>
      <c r="W2038" s="100" t="str">
        <f>VLOOKUP(D2038,TIPOLOGIA!A:F,6,0)</f>
        <v>TERRESTRE</v>
      </c>
      <c r="X2038" s="99" t="s">
        <v>1205</v>
      </c>
      <c r="Y2038" s="99">
        <v>1</v>
      </c>
      <c r="Z2038" s="102">
        <f>IF(T2038="SOPORTE_TELEFÓNICO",'TARIFAS 2025'!$B$14,IF(V2038="PRINCIPAL",'TARIFAS 2025'!$B$11,IF(V2038="INTERMEDIA",'TARIFAS 2025'!$C$11,IF(V2038="LEJANA",'TARIFAS 2025'!$D$11))))</f>
        <v>31419</v>
      </c>
      <c r="AA2038" s="102">
        <f t="shared" si="33"/>
        <v>31419</v>
      </c>
    </row>
    <row r="2039" spans="1:27" x14ac:dyDescent="0.3">
      <c r="A2039" s="99" t="s">
        <v>71</v>
      </c>
      <c r="B2039" s="100" t="str">
        <f>VLOOKUP(A2039,'CENTROS DE COSTOS'!A:D,2,0)</f>
        <v>0036-0004</v>
      </c>
      <c r="C2039" s="100" t="str">
        <f>VLOOKUP(A2039,'CENTROS DE COSTOS'!A:D,3,0)</f>
        <v>Wompi Centro</v>
      </c>
      <c r="D2039" s="99">
        <v>25754</v>
      </c>
      <c r="E2039" s="99">
        <v>3181711</v>
      </c>
      <c r="F2039" s="99">
        <v>71902</v>
      </c>
      <c r="G2039" s="100" t="s">
        <v>33</v>
      </c>
      <c r="H2039" s="99" t="s">
        <v>618</v>
      </c>
      <c r="I2039" s="99" t="s">
        <v>698</v>
      </c>
      <c r="J2039" s="99" t="s">
        <v>7003</v>
      </c>
      <c r="K2039" s="100" t="s">
        <v>1170</v>
      </c>
      <c r="L2039" s="99" t="s">
        <v>9069</v>
      </c>
      <c r="M2039" s="101">
        <v>46020.333333333343</v>
      </c>
      <c r="N2039" s="101">
        <v>46021.650694444441</v>
      </c>
      <c r="O2039" s="100" t="s">
        <v>35</v>
      </c>
      <c r="P2039" s="100" t="s">
        <v>35</v>
      </c>
      <c r="Q2039" s="99" t="s">
        <v>1424</v>
      </c>
      <c r="R2039" s="99" t="s">
        <v>1425</v>
      </c>
      <c r="S2039" s="99" t="s">
        <v>11125</v>
      </c>
      <c r="T2039" s="99" t="s">
        <v>1172</v>
      </c>
      <c r="U2039" s="99"/>
      <c r="V2039" s="100" t="str">
        <f>VLOOKUP(D2039,TIPOLOGIA!A:F,5,0)</f>
        <v>PRINCIPAL</v>
      </c>
      <c r="W2039" s="100" t="str">
        <f>VLOOKUP(D2039,TIPOLOGIA!A:F,6,0)</f>
        <v>TERRESTRE</v>
      </c>
      <c r="X2039" s="99" t="s">
        <v>1208</v>
      </c>
      <c r="Y2039" s="99">
        <v>1</v>
      </c>
      <c r="Z2039" s="102">
        <f>IF(T2039="SOPORTE_TELEFÓNICO",'TARIFAS 2025'!$B$14,IF(V2039="PRINCIPAL",'TARIFAS 2025'!$B$11,IF(V2039="INTERMEDIA",'TARIFAS 2025'!$C$11,IF(V2039="LEJANA",'TARIFAS 2025'!$D$11))))</f>
        <v>31419</v>
      </c>
      <c r="AA2039" s="102">
        <f t="shared" si="33"/>
        <v>31419</v>
      </c>
    </row>
    <row r="2040" spans="1:27" x14ac:dyDescent="0.3">
      <c r="A2040" s="99" t="s">
        <v>89</v>
      </c>
      <c r="B2040" s="100" t="str">
        <f>VLOOKUP(A2040,'CENTROS DE COSTOS'!A:D,2,0)</f>
        <v>0036-0001</v>
      </c>
      <c r="C2040" s="100" t="str">
        <f>VLOOKUP(A2040,'CENTROS DE COSTOS'!A:D,3,0)</f>
        <v>Wompi Costa</v>
      </c>
      <c r="D2040" s="99">
        <v>23162</v>
      </c>
      <c r="E2040" s="99">
        <v>3180563</v>
      </c>
      <c r="F2040" s="99">
        <v>67034</v>
      </c>
      <c r="G2040" s="100" t="s">
        <v>33</v>
      </c>
      <c r="H2040" s="99" t="s">
        <v>276</v>
      </c>
      <c r="I2040" s="99" t="s">
        <v>595</v>
      </c>
      <c r="J2040" s="99" t="s">
        <v>3553</v>
      </c>
      <c r="K2040" s="100" t="s">
        <v>1170</v>
      </c>
      <c r="L2040" s="99" t="s">
        <v>9070</v>
      </c>
      <c r="M2040" s="101">
        <v>46020.333333333343</v>
      </c>
      <c r="N2040" s="101">
        <v>46021.664583333331</v>
      </c>
      <c r="O2040" s="100" t="s">
        <v>35</v>
      </c>
      <c r="P2040" s="100" t="s">
        <v>35</v>
      </c>
      <c r="Q2040" s="99" t="s">
        <v>1414</v>
      </c>
      <c r="R2040" s="99" t="s">
        <v>1415</v>
      </c>
      <c r="S2040" s="99" t="s">
        <v>11126</v>
      </c>
      <c r="T2040" s="99" t="s">
        <v>1172</v>
      </c>
      <c r="U2040" s="99">
        <v>32</v>
      </c>
      <c r="V2040" s="100" t="str">
        <f>VLOOKUP(D2040,TIPOLOGIA!A:F,5,0)</f>
        <v>PRINCIPAL</v>
      </c>
      <c r="W2040" s="100" t="str">
        <f>VLOOKUP(D2040,TIPOLOGIA!A:F,6,0)</f>
        <v>TERRESTRE</v>
      </c>
      <c r="X2040" s="99" t="s">
        <v>1853</v>
      </c>
      <c r="Y2040" s="99">
        <v>1</v>
      </c>
      <c r="Z2040" s="102">
        <f>IF(T2040="SOPORTE_TELEFÓNICO",'TARIFAS 2025'!$B$14,IF(V2040="PRINCIPAL",'TARIFAS 2025'!$B$11,IF(V2040="INTERMEDIA",'TARIFAS 2025'!$C$11,IF(V2040="LEJANA",'TARIFAS 2025'!$D$11))))</f>
        <v>31419</v>
      </c>
      <c r="AA2040" s="102">
        <f t="shared" si="33"/>
        <v>31419</v>
      </c>
    </row>
    <row r="2041" spans="1:27" x14ac:dyDescent="0.3">
      <c r="A2041" s="99" t="s">
        <v>71</v>
      </c>
      <c r="B2041" s="100" t="str">
        <f>VLOOKUP(A2041,'CENTROS DE COSTOS'!A:D,2,0)</f>
        <v>0036-0004</v>
      </c>
      <c r="C2041" s="100" t="str">
        <f>VLOOKUP(A2041,'CENTROS DE COSTOS'!A:D,3,0)</f>
        <v>Wompi Centro</v>
      </c>
      <c r="D2041" s="99">
        <v>25878</v>
      </c>
      <c r="E2041" s="99">
        <v>3086110</v>
      </c>
      <c r="F2041" s="99">
        <v>76167</v>
      </c>
      <c r="G2041" s="100" t="s">
        <v>33</v>
      </c>
      <c r="H2041" s="99" t="s">
        <v>618</v>
      </c>
      <c r="I2041" s="99" t="s">
        <v>724</v>
      </c>
      <c r="J2041" s="99" t="s">
        <v>7004</v>
      </c>
      <c r="K2041" s="100" t="s">
        <v>1170</v>
      </c>
      <c r="L2041" s="99" t="s">
        <v>9071</v>
      </c>
      <c r="M2041" s="101">
        <v>45992.645833333343</v>
      </c>
      <c r="N2041" s="101">
        <v>46021.665277777778</v>
      </c>
      <c r="O2041" s="100" t="s">
        <v>35</v>
      </c>
      <c r="P2041" s="100" t="s">
        <v>35</v>
      </c>
      <c r="Q2041" s="99" t="s">
        <v>1414</v>
      </c>
      <c r="R2041" s="99" t="s">
        <v>1415</v>
      </c>
      <c r="S2041" s="99" t="s">
        <v>11127</v>
      </c>
      <c r="T2041" s="99" t="s">
        <v>9141</v>
      </c>
      <c r="U2041" s="99">
        <v>16</v>
      </c>
      <c r="V2041" s="100" t="str">
        <f>VLOOKUP(D2041,TIPOLOGIA!A:F,5,0)</f>
        <v>LEJANA</v>
      </c>
      <c r="W2041" s="100" t="str">
        <f>VLOOKUP(D2041,TIPOLOGIA!A:F,6,0)</f>
        <v>TERRESTRE</v>
      </c>
      <c r="X2041" s="99" t="s">
        <v>11207</v>
      </c>
      <c r="Y2041" s="99">
        <v>1</v>
      </c>
      <c r="Z2041" s="102">
        <f>IF(T2041="SOPORTE_TELEFÓNICO",'TARIFAS 2025'!$B$14,IF(V2041="PRINCIPAL",'TARIFAS 2025'!$B$11,IF(V2041="INTERMEDIA",'TARIFAS 2025'!$C$11,IF(V2041="LEJANA",'TARIFAS 2025'!$D$11))))</f>
        <v>40250</v>
      </c>
      <c r="AA2041" s="102">
        <f t="shared" si="33"/>
        <v>40250</v>
      </c>
    </row>
    <row r="2042" spans="1:27" x14ac:dyDescent="0.3">
      <c r="A2042" s="99" t="s">
        <v>71</v>
      </c>
      <c r="B2042" s="100" t="str">
        <f>VLOOKUP(A2042,'CENTROS DE COSTOS'!A:D,2,0)</f>
        <v>0036-0004</v>
      </c>
      <c r="C2042" s="100" t="str">
        <f>VLOOKUP(A2042,'CENTROS DE COSTOS'!A:D,3,0)</f>
        <v>Wompi Centro</v>
      </c>
      <c r="D2042" s="99">
        <v>11001</v>
      </c>
      <c r="E2042" s="99">
        <v>3173086</v>
      </c>
      <c r="F2042" s="99">
        <v>55792</v>
      </c>
      <c r="G2042" s="100" t="s">
        <v>33</v>
      </c>
      <c r="H2042" s="99" t="s">
        <v>618</v>
      </c>
      <c r="I2042" s="99" t="s">
        <v>71</v>
      </c>
      <c r="J2042" s="99" t="s">
        <v>7005</v>
      </c>
      <c r="K2042" s="100" t="s">
        <v>1170</v>
      </c>
      <c r="L2042" s="99" t="s">
        <v>9072</v>
      </c>
      <c r="M2042" s="101">
        <v>46015.333333333343</v>
      </c>
      <c r="N2042" s="101">
        <v>46021.668749999997</v>
      </c>
      <c r="O2042" s="100" t="s">
        <v>35</v>
      </c>
      <c r="P2042" s="100" t="s">
        <v>35</v>
      </c>
      <c r="Q2042" s="99" t="s">
        <v>1414</v>
      </c>
      <c r="R2042" s="99" t="s">
        <v>1415</v>
      </c>
      <c r="S2042" s="99" t="s">
        <v>11128</v>
      </c>
      <c r="T2042" s="99" t="s">
        <v>1172</v>
      </c>
      <c r="U2042" s="99">
        <v>40</v>
      </c>
      <c r="V2042" s="100" t="str">
        <f>VLOOKUP(D2042,TIPOLOGIA!A:F,5,0)</f>
        <v>PRINCIPAL</v>
      </c>
      <c r="W2042" s="100" t="str">
        <f>VLOOKUP(D2042,TIPOLOGIA!A:F,6,0)</f>
        <v>TERRESTRE</v>
      </c>
      <c r="X2042" s="99" t="s">
        <v>1191</v>
      </c>
      <c r="Y2042" s="99">
        <v>1</v>
      </c>
      <c r="Z2042" s="102">
        <f>IF(T2042="SOPORTE_TELEFÓNICO",'TARIFAS 2025'!$B$14,IF(V2042="PRINCIPAL",'TARIFAS 2025'!$B$11,IF(V2042="INTERMEDIA",'TARIFAS 2025'!$C$11,IF(V2042="LEJANA",'TARIFAS 2025'!$D$11))))</f>
        <v>31419</v>
      </c>
      <c r="AA2042" s="102">
        <f t="shared" si="33"/>
        <v>31419</v>
      </c>
    </row>
    <row r="2043" spans="1:27" x14ac:dyDescent="0.3">
      <c r="A2043" s="99" t="s">
        <v>71</v>
      </c>
      <c r="B2043" s="100" t="str">
        <f>VLOOKUP(A2043,'CENTROS DE COSTOS'!A:D,2,0)</f>
        <v>0036-0004</v>
      </c>
      <c r="C2043" s="100" t="str">
        <f>VLOOKUP(A2043,'CENTROS DE COSTOS'!A:D,3,0)</f>
        <v>Wompi Centro</v>
      </c>
      <c r="D2043" s="99">
        <v>25740</v>
      </c>
      <c r="E2043" s="99">
        <v>3178331</v>
      </c>
      <c r="F2043" s="99">
        <v>67532</v>
      </c>
      <c r="G2043" s="100" t="s">
        <v>33</v>
      </c>
      <c r="H2043" s="99" t="s">
        <v>618</v>
      </c>
      <c r="I2043" s="99" t="s">
        <v>695</v>
      </c>
      <c r="J2043" s="99" t="s">
        <v>7006</v>
      </c>
      <c r="K2043" s="100" t="s">
        <v>1170</v>
      </c>
      <c r="L2043" s="99" t="s">
        <v>9073</v>
      </c>
      <c r="M2043" s="101">
        <v>46017.438194444447</v>
      </c>
      <c r="N2043" s="101">
        <v>46021.675000000003</v>
      </c>
      <c r="O2043" s="100" t="s">
        <v>35</v>
      </c>
      <c r="P2043" s="100" t="s">
        <v>35</v>
      </c>
      <c r="Q2043" s="99" t="s">
        <v>1414</v>
      </c>
      <c r="R2043" s="99" t="s">
        <v>1415</v>
      </c>
      <c r="S2043" s="99" t="s">
        <v>11129</v>
      </c>
      <c r="T2043" s="99" t="s">
        <v>1416</v>
      </c>
      <c r="U2043" s="99">
        <v>64</v>
      </c>
      <c r="V2043" s="100" t="str">
        <f>VLOOKUP(D2043,TIPOLOGIA!A:F,5,0)</f>
        <v>INTERMEDIA</v>
      </c>
      <c r="W2043" s="100" t="str">
        <f>VLOOKUP(D2043,TIPOLOGIA!A:F,6,0)</f>
        <v>TERRESTRE</v>
      </c>
      <c r="X2043" s="99" t="s">
        <v>2257</v>
      </c>
      <c r="Y2043" s="99">
        <v>1</v>
      </c>
      <c r="Z2043" s="102">
        <f>IF(T2043="SOPORTE_TELEFÓNICO",'TARIFAS 2025'!$B$14,IF(V2043="PRINCIPAL",'TARIFAS 2025'!$B$11,IF(V2043="INTERMEDIA",'TARIFAS 2025'!$C$11,IF(V2043="LEJANA",'TARIFAS 2025'!$D$11))))</f>
        <v>36351</v>
      </c>
      <c r="AA2043" s="102">
        <f t="shared" si="33"/>
        <v>36351</v>
      </c>
    </row>
    <row r="2044" spans="1:27" x14ac:dyDescent="0.3">
      <c r="A2044" s="99" t="s">
        <v>89</v>
      </c>
      <c r="B2044" s="100" t="str">
        <f>VLOOKUP(A2044,'CENTROS DE COSTOS'!A:D,2,0)</f>
        <v>0036-0001</v>
      </c>
      <c r="C2044" s="100" t="str">
        <f>VLOOKUP(A2044,'CENTROS DE COSTOS'!A:D,3,0)</f>
        <v>Wompi Costa</v>
      </c>
      <c r="D2044" s="99">
        <v>23001</v>
      </c>
      <c r="E2044" s="99">
        <v>3180384</v>
      </c>
      <c r="F2044" s="99">
        <v>74466</v>
      </c>
      <c r="G2044" s="100" t="s">
        <v>33</v>
      </c>
      <c r="H2044" s="99" t="s">
        <v>276</v>
      </c>
      <c r="I2044" s="99" t="s">
        <v>89</v>
      </c>
      <c r="J2044" s="99" t="s">
        <v>2180</v>
      </c>
      <c r="K2044" s="100" t="s">
        <v>1170</v>
      </c>
      <c r="L2044" s="99" t="s">
        <v>9074</v>
      </c>
      <c r="M2044" s="101">
        <v>46020.333333333343</v>
      </c>
      <c r="N2044" s="101">
        <v>46021.698611111111</v>
      </c>
      <c r="O2044" s="100" t="s">
        <v>35</v>
      </c>
      <c r="P2044" s="100" t="s">
        <v>35</v>
      </c>
      <c r="Q2044" s="99" t="s">
        <v>1414</v>
      </c>
      <c r="R2044" s="99" t="s">
        <v>1415</v>
      </c>
      <c r="S2044" s="99" t="s">
        <v>11130</v>
      </c>
      <c r="T2044" s="99" t="s">
        <v>1172</v>
      </c>
      <c r="U2044" s="99">
        <v>40</v>
      </c>
      <c r="V2044" s="100" t="str">
        <f>VLOOKUP(D2044,TIPOLOGIA!A:F,5,0)</f>
        <v>PRINCIPAL</v>
      </c>
      <c r="W2044" s="100" t="str">
        <f>VLOOKUP(D2044,TIPOLOGIA!A:F,6,0)</f>
        <v>TERRESTRE</v>
      </c>
      <c r="X2044" s="99" t="s">
        <v>1181</v>
      </c>
      <c r="Y2044" s="99">
        <v>1</v>
      </c>
      <c r="Z2044" s="102">
        <f>IF(T2044="SOPORTE_TELEFÓNICO",'TARIFAS 2025'!$B$14,IF(V2044="PRINCIPAL",'TARIFAS 2025'!$B$11,IF(V2044="INTERMEDIA",'TARIFAS 2025'!$C$11,IF(V2044="LEJANA",'TARIFAS 2025'!$D$11))))</f>
        <v>31419</v>
      </c>
      <c r="AA2044" s="102">
        <f t="shared" si="33"/>
        <v>31419</v>
      </c>
    </row>
    <row r="2045" spans="1:27" x14ac:dyDescent="0.3">
      <c r="A2045" s="99" t="s">
        <v>68</v>
      </c>
      <c r="B2045" s="100" t="str">
        <f>VLOOKUP(A2045,'CENTROS DE COSTOS'!A:D,2,0)</f>
        <v>0036-0001</v>
      </c>
      <c r="C2045" s="100" t="str">
        <f>VLOOKUP(A2045,'CENTROS DE COSTOS'!A:D,3,0)</f>
        <v>Wompi Costa</v>
      </c>
      <c r="D2045" s="99">
        <v>8001</v>
      </c>
      <c r="E2045" s="99">
        <v>3187920</v>
      </c>
      <c r="F2045" s="99">
        <v>60049</v>
      </c>
      <c r="G2045" s="100" t="s">
        <v>33</v>
      </c>
      <c r="H2045" s="99" t="s">
        <v>253</v>
      </c>
      <c r="I2045" s="99" t="s">
        <v>68</v>
      </c>
      <c r="J2045" s="99" t="s">
        <v>7007</v>
      </c>
      <c r="K2045" s="100" t="s">
        <v>1170</v>
      </c>
      <c r="L2045" s="99" t="s">
        <v>9075</v>
      </c>
      <c r="M2045" s="101">
        <v>46021.342361111107</v>
      </c>
      <c r="N2045" s="101">
        <v>46021.714583333327</v>
      </c>
      <c r="O2045" s="100" t="s">
        <v>35</v>
      </c>
      <c r="P2045" s="100" t="s">
        <v>35</v>
      </c>
      <c r="Q2045" s="99" t="s">
        <v>1414</v>
      </c>
      <c r="R2045" s="99" t="s">
        <v>1415</v>
      </c>
      <c r="S2045" s="99" t="s">
        <v>11131</v>
      </c>
      <c r="T2045" s="99" t="s">
        <v>1172</v>
      </c>
      <c r="U2045" s="99">
        <v>16</v>
      </c>
      <c r="V2045" s="100" t="str">
        <f>VLOOKUP(D2045,TIPOLOGIA!A:F,5,0)</f>
        <v>PRINCIPAL</v>
      </c>
      <c r="W2045" s="100" t="str">
        <f>VLOOKUP(D2045,TIPOLOGIA!A:F,6,0)</f>
        <v>TERRESTRE</v>
      </c>
      <c r="X2045" s="99" t="s">
        <v>1325</v>
      </c>
      <c r="Y2045" s="99">
        <v>1</v>
      </c>
      <c r="Z2045" s="102">
        <f>IF(T2045="SOPORTE_TELEFÓNICO",'TARIFAS 2025'!$B$14,IF(V2045="PRINCIPAL",'TARIFAS 2025'!$B$11,IF(V2045="INTERMEDIA",'TARIFAS 2025'!$C$11,IF(V2045="LEJANA",'TARIFAS 2025'!$D$11))))</f>
        <v>31419</v>
      </c>
      <c r="AA2045" s="102">
        <f t="shared" si="33"/>
        <v>31419</v>
      </c>
    </row>
    <row r="2046" spans="1:27" x14ac:dyDescent="0.3">
      <c r="A2046" s="99" t="s">
        <v>68</v>
      </c>
      <c r="B2046" s="100" t="str">
        <f>VLOOKUP(A2046,'CENTROS DE COSTOS'!A:D,2,0)</f>
        <v>0036-0001</v>
      </c>
      <c r="C2046" s="100" t="str">
        <f>VLOOKUP(A2046,'CENTROS DE COSTOS'!A:D,3,0)</f>
        <v>Wompi Costa</v>
      </c>
      <c r="D2046" s="99">
        <v>8001</v>
      </c>
      <c r="E2046" s="99">
        <v>3187918</v>
      </c>
      <c r="F2046" s="99">
        <v>76929</v>
      </c>
      <c r="G2046" s="100" t="s">
        <v>33</v>
      </c>
      <c r="H2046" s="99" t="s">
        <v>253</v>
      </c>
      <c r="I2046" s="99" t="s">
        <v>68</v>
      </c>
      <c r="J2046" s="99" t="s">
        <v>2233</v>
      </c>
      <c r="K2046" s="100" t="s">
        <v>1170</v>
      </c>
      <c r="L2046" s="99" t="s">
        <v>9076</v>
      </c>
      <c r="M2046" s="101">
        <v>46021.34097222222</v>
      </c>
      <c r="N2046" s="101">
        <v>46021.715277777781</v>
      </c>
      <c r="O2046" s="100" t="s">
        <v>35</v>
      </c>
      <c r="P2046" s="100" t="s">
        <v>35</v>
      </c>
      <c r="Q2046" s="99" t="s">
        <v>1414</v>
      </c>
      <c r="R2046" s="99" t="s">
        <v>1415</v>
      </c>
      <c r="S2046" s="99" t="s">
        <v>11132</v>
      </c>
      <c r="T2046" s="99" t="s">
        <v>1172</v>
      </c>
      <c r="U2046" s="99">
        <v>16</v>
      </c>
      <c r="V2046" s="100" t="str">
        <f>VLOOKUP(D2046,TIPOLOGIA!A:F,5,0)</f>
        <v>PRINCIPAL</v>
      </c>
      <c r="W2046" s="100" t="str">
        <f>VLOOKUP(D2046,TIPOLOGIA!A:F,6,0)</f>
        <v>TERRESTRE</v>
      </c>
      <c r="X2046" s="99" t="s">
        <v>1325</v>
      </c>
      <c r="Y2046" s="99">
        <v>1</v>
      </c>
      <c r="Z2046" s="102">
        <f>IF(T2046="SOPORTE_TELEFÓNICO",'TARIFAS 2025'!$B$14,IF(V2046="PRINCIPAL",'TARIFAS 2025'!$B$11,IF(V2046="INTERMEDIA",'TARIFAS 2025'!$C$11,IF(V2046="LEJANA",'TARIFAS 2025'!$D$11))))</f>
        <v>31419</v>
      </c>
      <c r="AA2046" s="102">
        <f t="shared" si="33"/>
        <v>31419</v>
      </c>
    </row>
    <row r="2047" spans="1:27" x14ac:dyDescent="0.3">
      <c r="A2047" s="99" t="s">
        <v>95</v>
      </c>
      <c r="B2047" s="100" t="str">
        <f>VLOOKUP(A2047,'CENTROS DE COSTOS'!A:D,2,0)</f>
        <v>0036-0001</v>
      </c>
      <c r="C2047" s="100" t="str">
        <f>VLOOKUP(A2047,'CENTROS DE COSTOS'!A:D,3,0)</f>
        <v>Wompi Costa</v>
      </c>
      <c r="D2047" s="99">
        <v>70001</v>
      </c>
      <c r="E2047" s="99">
        <v>3179249</v>
      </c>
      <c r="F2047" s="99">
        <v>16421</v>
      </c>
      <c r="G2047" s="100" t="s">
        <v>33</v>
      </c>
      <c r="H2047" s="99" t="s">
        <v>504</v>
      </c>
      <c r="I2047" s="99" t="s">
        <v>95</v>
      </c>
      <c r="J2047" s="99" t="s">
        <v>7008</v>
      </c>
      <c r="K2047" s="100" t="s">
        <v>1170</v>
      </c>
      <c r="L2047" s="99" t="s">
        <v>9077</v>
      </c>
      <c r="M2047" s="101">
        <v>46017.522222222222</v>
      </c>
      <c r="N2047" s="101">
        <v>46022.305555555547</v>
      </c>
      <c r="O2047" s="100" t="s">
        <v>35</v>
      </c>
      <c r="P2047" s="100" t="s">
        <v>35</v>
      </c>
      <c r="Q2047" s="99" t="s">
        <v>1414</v>
      </c>
      <c r="R2047" s="99" t="s">
        <v>1415</v>
      </c>
      <c r="S2047" s="99" t="s">
        <v>11133</v>
      </c>
      <c r="T2047" s="99" t="s">
        <v>1172</v>
      </c>
      <c r="U2047" s="99">
        <v>16</v>
      </c>
      <c r="V2047" s="100" t="str">
        <f>VLOOKUP(D2047,TIPOLOGIA!A:F,5,0)</f>
        <v>PRINCIPAL</v>
      </c>
      <c r="W2047" s="100" t="str">
        <f>VLOOKUP(D2047,TIPOLOGIA!A:F,6,0)</f>
        <v>TERRESTRE</v>
      </c>
      <c r="X2047" s="99" t="s">
        <v>1176</v>
      </c>
      <c r="Y2047" s="99">
        <v>1</v>
      </c>
      <c r="Z2047" s="102">
        <f>IF(T2047="SOPORTE_TELEFÓNICO",'TARIFAS 2025'!$B$14,IF(V2047="PRINCIPAL",'TARIFAS 2025'!$B$11,IF(V2047="INTERMEDIA",'TARIFAS 2025'!$C$11,IF(V2047="LEJANA",'TARIFAS 2025'!$D$11))))</f>
        <v>31419</v>
      </c>
      <c r="AA2047" s="102">
        <f t="shared" si="33"/>
        <v>31419</v>
      </c>
    </row>
    <row r="2048" spans="1:27" x14ac:dyDescent="0.3">
      <c r="A2048" s="99" t="s">
        <v>71</v>
      </c>
      <c r="B2048" s="100" t="str">
        <f>VLOOKUP(A2048,'CENTROS DE COSTOS'!A:D,2,0)</f>
        <v>0036-0004</v>
      </c>
      <c r="C2048" s="100" t="str">
        <f>VLOOKUP(A2048,'CENTROS DE COSTOS'!A:D,3,0)</f>
        <v>Wompi Centro</v>
      </c>
      <c r="D2048" s="99">
        <v>11001</v>
      </c>
      <c r="E2048" s="99">
        <v>3180869</v>
      </c>
      <c r="F2048" s="99">
        <v>60224</v>
      </c>
      <c r="G2048" s="100" t="s">
        <v>33</v>
      </c>
      <c r="H2048" s="99" t="s">
        <v>618</v>
      </c>
      <c r="I2048" s="99" t="s">
        <v>71</v>
      </c>
      <c r="J2048" s="99" t="s">
        <v>1926</v>
      </c>
      <c r="K2048" s="100" t="s">
        <v>1170</v>
      </c>
      <c r="L2048" s="99" t="s">
        <v>9078</v>
      </c>
      <c r="M2048" s="101">
        <v>46020.333333333343</v>
      </c>
      <c r="N2048" s="101">
        <v>46022.311111111107</v>
      </c>
      <c r="O2048" s="100" t="s">
        <v>35</v>
      </c>
      <c r="P2048" s="100" t="s">
        <v>35</v>
      </c>
      <c r="Q2048" s="99" t="s">
        <v>1414</v>
      </c>
      <c r="R2048" s="99" t="s">
        <v>1415</v>
      </c>
      <c r="S2048" s="99" t="s">
        <v>11134</v>
      </c>
      <c r="T2048" s="99" t="s">
        <v>1172</v>
      </c>
      <c r="U2048" s="99">
        <v>64</v>
      </c>
      <c r="V2048" s="100" t="str">
        <f>VLOOKUP(D2048,TIPOLOGIA!A:F,5,0)</f>
        <v>PRINCIPAL</v>
      </c>
      <c r="W2048" s="100" t="str">
        <f>VLOOKUP(D2048,TIPOLOGIA!A:F,6,0)</f>
        <v>TERRESTRE</v>
      </c>
      <c r="X2048" s="99" t="s">
        <v>1388</v>
      </c>
      <c r="Y2048" s="99">
        <v>1</v>
      </c>
      <c r="Z2048" s="102">
        <f>IF(T2048="SOPORTE_TELEFÓNICO",'TARIFAS 2025'!$B$14,IF(V2048="PRINCIPAL",'TARIFAS 2025'!$B$11,IF(V2048="INTERMEDIA",'TARIFAS 2025'!$C$11,IF(V2048="LEJANA",'TARIFAS 2025'!$D$11))))</f>
        <v>31419</v>
      </c>
      <c r="AA2048" s="102">
        <f t="shared" si="33"/>
        <v>31419</v>
      </c>
    </row>
    <row r="2049" spans="1:27" x14ac:dyDescent="0.3">
      <c r="A2049" s="99" t="s">
        <v>71</v>
      </c>
      <c r="B2049" s="100" t="str">
        <f>VLOOKUP(A2049,'CENTROS DE COSTOS'!A:D,2,0)</f>
        <v>0036-0004</v>
      </c>
      <c r="C2049" s="100" t="str">
        <f>VLOOKUP(A2049,'CENTROS DE COSTOS'!A:D,3,0)</f>
        <v>Wompi Centro</v>
      </c>
      <c r="D2049" s="99">
        <v>11001</v>
      </c>
      <c r="E2049" s="99">
        <v>3181526</v>
      </c>
      <c r="F2049" s="99">
        <v>47775</v>
      </c>
      <c r="G2049" s="100" t="s">
        <v>33</v>
      </c>
      <c r="H2049" s="99" t="s">
        <v>618</v>
      </c>
      <c r="I2049" s="99" t="s">
        <v>71</v>
      </c>
      <c r="J2049" s="99" t="s">
        <v>2118</v>
      </c>
      <c r="K2049" s="100" t="s">
        <v>1170</v>
      </c>
      <c r="L2049" s="99" t="s">
        <v>9079</v>
      </c>
      <c r="M2049" s="101">
        <v>46020.333333333343</v>
      </c>
      <c r="N2049" s="101">
        <v>46022.31527777778</v>
      </c>
      <c r="O2049" s="100" t="s">
        <v>35</v>
      </c>
      <c r="P2049" s="100" t="s">
        <v>35</v>
      </c>
      <c r="Q2049" s="99" t="s">
        <v>1424</v>
      </c>
      <c r="R2049" s="99" t="s">
        <v>1425</v>
      </c>
      <c r="S2049" s="99" t="s">
        <v>11135</v>
      </c>
      <c r="T2049" s="99" t="s">
        <v>1172</v>
      </c>
      <c r="U2049" s="99"/>
      <c r="V2049" s="100" t="str">
        <f>VLOOKUP(D2049,TIPOLOGIA!A:F,5,0)</f>
        <v>PRINCIPAL</v>
      </c>
      <c r="W2049" s="100" t="str">
        <f>VLOOKUP(D2049,TIPOLOGIA!A:F,6,0)</f>
        <v>TERRESTRE</v>
      </c>
      <c r="X2049" s="99" t="s">
        <v>1225</v>
      </c>
      <c r="Y2049" s="99">
        <v>1</v>
      </c>
      <c r="Z2049" s="102">
        <f>IF(T2049="SOPORTE_TELEFÓNICO",'TARIFAS 2025'!$B$14,IF(V2049="PRINCIPAL",'TARIFAS 2025'!$B$11,IF(V2049="INTERMEDIA",'TARIFAS 2025'!$C$11,IF(V2049="LEJANA",'TARIFAS 2025'!$D$11))))</f>
        <v>31419</v>
      </c>
      <c r="AA2049" s="102">
        <f t="shared" si="33"/>
        <v>31419</v>
      </c>
    </row>
    <row r="2050" spans="1:27" x14ac:dyDescent="0.3">
      <c r="A2050" s="99" t="s">
        <v>88</v>
      </c>
      <c r="B2050" s="100" t="str">
        <f>VLOOKUP(A2050,'CENTROS DE COSTOS'!A:D,2,0)</f>
        <v>0036-0005</v>
      </c>
      <c r="C2050" s="100" t="str">
        <f>VLOOKUP(A2050,'CENTROS DE COSTOS'!A:D,3,0)</f>
        <v>Wompi Noroccidente</v>
      </c>
      <c r="D2050" s="99">
        <v>5088</v>
      </c>
      <c r="E2050" s="99">
        <v>3156510</v>
      </c>
      <c r="F2050" s="99">
        <v>19245</v>
      </c>
      <c r="G2050" s="100" t="s">
        <v>33</v>
      </c>
      <c r="H2050" s="99" t="s">
        <v>120</v>
      </c>
      <c r="I2050" s="99" t="s">
        <v>155</v>
      </c>
      <c r="J2050" s="99" t="s">
        <v>2172</v>
      </c>
      <c r="K2050" s="100" t="s">
        <v>1170</v>
      </c>
      <c r="L2050" s="99" t="s">
        <v>9080</v>
      </c>
      <c r="M2050" s="101">
        <v>46009.697916666657</v>
      </c>
      <c r="N2050" s="101">
        <v>46022.357638888891</v>
      </c>
      <c r="O2050" s="100" t="s">
        <v>35</v>
      </c>
      <c r="P2050" s="100" t="s">
        <v>35</v>
      </c>
      <c r="Q2050" s="99" t="s">
        <v>1414</v>
      </c>
      <c r="R2050" s="99" t="s">
        <v>1415</v>
      </c>
      <c r="S2050" s="99" t="s">
        <v>11136</v>
      </c>
      <c r="T2050" s="99" t="s">
        <v>9139</v>
      </c>
      <c r="U2050" s="99">
        <v>16</v>
      </c>
      <c r="V2050" s="100" t="str">
        <f>VLOOKUP(D2050,TIPOLOGIA!A:F,5,0)</f>
        <v>PRINCIPAL</v>
      </c>
      <c r="W2050" s="100" t="str">
        <f>VLOOKUP(D2050,TIPOLOGIA!A:F,6,0)</f>
        <v>TERRESTRE</v>
      </c>
      <c r="X2050" s="99" t="s">
        <v>1417</v>
      </c>
      <c r="Y2050" s="99">
        <v>1</v>
      </c>
      <c r="Z2050" s="102">
        <f>IF(T2050="SOPORTE_TELEFÓNICO",'TARIFAS 2025'!$B$14,IF(V2050="PRINCIPAL",'TARIFAS 2025'!$B$11,IF(V2050="INTERMEDIA",'TARIFAS 2025'!$C$11,IF(V2050="LEJANA",'TARIFAS 2025'!$D$11))))</f>
        <v>31419</v>
      </c>
      <c r="AA2050" s="102">
        <f t="shared" si="33"/>
        <v>31419</v>
      </c>
    </row>
    <row r="2051" spans="1:27" x14ac:dyDescent="0.3">
      <c r="A2051" s="99" t="s">
        <v>88</v>
      </c>
      <c r="B2051" s="100" t="str">
        <f>VLOOKUP(A2051,'CENTROS DE COSTOS'!A:D,2,0)</f>
        <v>0036-0005</v>
      </c>
      <c r="C2051" s="100" t="str">
        <f>VLOOKUP(A2051,'CENTROS DE COSTOS'!A:D,3,0)</f>
        <v>Wompi Noroccidente</v>
      </c>
      <c r="D2051" s="99">
        <v>5001</v>
      </c>
      <c r="E2051" s="99">
        <v>3171906</v>
      </c>
      <c r="F2051" s="99">
        <v>38746</v>
      </c>
      <c r="G2051" s="100" t="s">
        <v>33</v>
      </c>
      <c r="H2051" s="99" t="s">
        <v>120</v>
      </c>
      <c r="I2051" s="99" t="s">
        <v>88</v>
      </c>
      <c r="J2051" s="99" t="s">
        <v>7009</v>
      </c>
      <c r="K2051" s="100" t="s">
        <v>1170</v>
      </c>
      <c r="L2051" s="99" t="s">
        <v>9081</v>
      </c>
      <c r="M2051" s="101">
        <v>46014.576388888891</v>
      </c>
      <c r="N2051" s="101">
        <v>46022.359027777777</v>
      </c>
      <c r="O2051" s="100" t="s">
        <v>35</v>
      </c>
      <c r="P2051" s="100" t="s">
        <v>35</v>
      </c>
      <c r="Q2051" s="99" t="s">
        <v>1414</v>
      </c>
      <c r="R2051" s="99" t="s">
        <v>1415</v>
      </c>
      <c r="S2051" s="99" t="s">
        <v>11137</v>
      </c>
      <c r="T2051" s="99" t="s">
        <v>9139</v>
      </c>
      <c r="U2051" s="99">
        <v>56</v>
      </c>
      <c r="V2051" s="100" t="str">
        <f>VLOOKUP(D2051,TIPOLOGIA!A:F,5,0)</f>
        <v>PRINCIPAL</v>
      </c>
      <c r="W2051" s="100" t="str">
        <f>VLOOKUP(D2051,TIPOLOGIA!A:F,6,0)</f>
        <v>TERRESTRE</v>
      </c>
      <c r="X2051" s="99" t="s">
        <v>1417</v>
      </c>
      <c r="Y2051" s="99">
        <v>1</v>
      </c>
      <c r="Z2051" s="102">
        <f>IF(T2051="SOPORTE_TELEFÓNICO",'TARIFAS 2025'!$B$14,IF(V2051="PRINCIPAL",'TARIFAS 2025'!$B$11,IF(V2051="INTERMEDIA",'TARIFAS 2025'!$C$11,IF(V2051="LEJANA",'TARIFAS 2025'!$D$11))))</f>
        <v>31419</v>
      </c>
      <c r="AA2051" s="102">
        <f t="shared" si="33"/>
        <v>31419</v>
      </c>
    </row>
    <row r="2052" spans="1:27" x14ac:dyDescent="0.3">
      <c r="A2052" s="99" t="s">
        <v>88</v>
      </c>
      <c r="B2052" s="100" t="str">
        <f>VLOOKUP(A2052,'CENTROS DE COSTOS'!A:D,2,0)</f>
        <v>0036-0005</v>
      </c>
      <c r="C2052" s="100" t="str">
        <f>VLOOKUP(A2052,'CENTROS DE COSTOS'!A:D,3,0)</f>
        <v>Wompi Noroccidente</v>
      </c>
      <c r="D2052" s="99">
        <v>5001</v>
      </c>
      <c r="E2052" s="99">
        <v>3179635</v>
      </c>
      <c r="F2052" s="99">
        <v>79161</v>
      </c>
      <c r="G2052" s="100" t="s">
        <v>33</v>
      </c>
      <c r="H2052" s="99" t="s">
        <v>120</v>
      </c>
      <c r="I2052" s="99" t="s">
        <v>88</v>
      </c>
      <c r="J2052" s="99" t="s">
        <v>7010</v>
      </c>
      <c r="K2052" s="100" t="s">
        <v>1170</v>
      </c>
      <c r="L2052" s="99" t="s">
        <v>9082</v>
      </c>
      <c r="M2052" s="101">
        <v>46017.592361111107</v>
      </c>
      <c r="N2052" s="101">
        <v>46022.359722222223</v>
      </c>
      <c r="O2052" s="100" t="s">
        <v>35</v>
      </c>
      <c r="P2052" s="100" t="s">
        <v>35</v>
      </c>
      <c r="Q2052" s="99" t="s">
        <v>1414</v>
      </c>
      <c r="R2052" s="99" t="s">
        <v>1415</v>
      </c>
      <c r="S2052" s="99" t="s">
        <v>11138</v>
      </c>
      <c r="T2052" s="99" t="s">
        <v>9139</v>
      </c>
      <c r="U2052" s="99">
        <v>24</v>
      </c>
      <c r="V2052" s="100" t="str">
        <f>VLOOKUP(D2052,TIPOLOGIA!A:F,5,0)</f>
        <v>PRINCIPAL</v>
      </c>
      <c r="W2052" s="100" t="str">
        <f>VLOOKUP(D2052,TIPOLOGIA!A:F,6,0)</f>
        <v>TERRESTRE</v>
      </c>
      <c r="X2052" s="99" t="s">
        <v>1417</v>
      </c>
      <c r="Y2052" s="99">
        <v>1</v>
      </c>
      <c r="Z2052" s="102">
        <f>IF(T2052="SOPORTE_TELEFÓNICO",'TARIFAS 2025'!$B$14,IF(V2052="PRINCIPAL",'TARIFAS 2025'!$B$11,IF(V2052="INTERMEDIA",'TARIFAS 2025'!$C$11,IF(V2052="LEJANA",'TARIFAS 2025'!$D$11))))</f>
        <v>31419</v>
      </c>
      <c r="AA2052" s="102">
        <f t="shared" si="33"/>
        <v>31419</v>
      </c>
    </row>
    <row r="2053" spans="1:27" x14ac:dyDescent="0.3">
      <c r="A2053" s="99" t="s">
        <v>88</v>
      </c>
      <c r="B2053" s="100" t="str">
        <f>VLOOKUP(A2053,'CENTROS DE COSTOS'!A:D,2,0)</f>
        <v>0036-0005</v>
      </c>
      <c r="C2053" s="100" t="str">
        <f>VLOOKUP(A2053,'CENTROS DE COSTOS'!A:D,3,0)</f>
        <v>Wompi Noroccidente</v>
      </c>
      <c r="D2053" s="99">
        <v>5001</v>
      </c>
      <c r="E2053" s="99">
        <v>3180687</v>
      </c>
      <c r="F2053" s="99">
        <v>74177</v>
      </c>
      <c r="G2053" s="100" t="s">
        <v>33</v>
      </c>
      <c r="H2053" s="99" t="s">
        <v>120</v>
      </c>
      <c r="I2053" s="99" t="s">
        <v>88</v>
      </c>
      <c r="J2053" s="99" t="s">
        <v>7011</v>
      </c>
      <c r="K2053" s="100" t="s">
        <v>1170</v>
      </c>
      <c r="L2053" s="99" t="s">
        <v>9083</v>
      </c>
      <c r="M2053" s="101">
        <v>46020.333333333343</v>
      </c>
      <c r="N2053" s="101">
        <v>46022.36041666667</v>
      </c>
      <c r="O2053" s="100" t="s">
        <v>35</v>
      </c>
      <c r="P2053" s="100" t="s">
        <v>35</v>
      </c>
      <c r="Q2053" s="99" t="s">
        <v>1414</v>
      </c>
      <c r="R2053" s="99" t="s">
        <v>1415</v>
      </c>
      <c r="S2053" s="99" t="s">
        <v>11139</v>
      </c>
      <c r="T2053" s="99" t="s">
        <v>9139</v>
      </c>
      <c r="U2053" s="99">
        <v>40</v>
      </c>
      <c r="V2053" s="100" t="str">
        <f>VLOOKUP(D2053,TIPOLOGIA!A:F,5,0)</f>
        <v>PRINCIPAL</v>
      </c>
      <c r="W2053" s="100" t="str">
        <f>VLOOKUP(D2053,TIPOLOGIA!A:F,6,0)</f>
        <v>TERRESTRE</v>
      </c>
      <c r="X2053" s="99" t="s">
        <v>1417</v>
      </c>
      <c r="Y2053" s="99">
        <v>1</v>
      </c>
      <c r="Z2053" s="102">
        <f>IF(T2053="SOPORTE_TELEFÓNICO",'TARIFAS 2025'!$B$14,IF(V2053="PRINCIPAL",'TARIFAS 2025'!$B$11,IF(V2053="INTERMEDIA",'TARIFAS 2025'!$C$11,IF(V2053="LEJANA",'TARIFAS 2025'!$D$11))))</f>
        <v>31419</v>
      </c>
      <c r="AA2053" s="102">
        <f t="shared" si="33"/>
        <v>31419</v>
      </c>
    </row>
    <row r="2054" spans="1:27" x14ac:dyDescent="0.3">
      <c r="A2054" s="99" t="s">
        <v>85</v>
      </c>
      <c r="B2054" s="100" t="str">
        <f>VLOOKUP(A2054,'CENTROS DE COSTOS'!A:D,2,0)</f>
        <v>0036-0006</v>
      </c>
      <c r="C2054" s="100" t="str">
        <f>VLOOKUP(A2054,'CENTROS DE COSTOS'!A:D,3,0)</f>
        <v>Wompi Oriente</v>
      </c>
      <c r="D2054" s="99">
        <v>73217</v>
      </c>
      <c r="E2054" s="99">
        <v>3159231</v>
      </c>
      <c r="F2054" s="99">
        <v>67831</v>
      </c>
      <c r="G2054" s="100" t="s">
        <v>33</v>
      </c>
      <c r="H2054" s="99" t="s">
        <v>1056</v>
      </c>
      <c r="I2054" s="99" t="s">
        <v>1068</v>
      </c>
      <c r="J2054" s="99" t="s">
        <v>7012</v>
      </c>
      <c r="K2054" s="100" t="s">
        <v>1170</v>
      </c>
      <c r="L2054" s="99" t="s">
        <v>9084</v>
      </c>
      <c r="M2054" s="101">
        <v>46010.465277777781</v>
      </c>
      <c r="N2054" s="101">
        <v>46022.379166666673</v>
      </c>
      <c r="O2054" s="100" t="s">
        <v>35</v>
      </c>
      <c r="P2054" s="100" t="s">
        <v>35</v>
      </c>
      <c r="Q2054" s="99" t="s">
        <v>1414</v>
      </c>
      <c r="R2054" s="99" t="s">
        <v>1415</v>
      </c>
      <c r="S2054" s="99" t="s">
        <v>11140</v>
      </c>
      <c r="T2054" s="99" t="s">
        <v>1416</v>
      </c>
      <c r="U2054" s="99">
        <v>56</v>
      </c>
      <c r="V2054" s="100" t="str">
        <f>VLOOKUP(D2054,TIPOLOGIA!A:F,5,0)</f>
        <v>LEJANA</v>
      </c>
      <c r="W2054" s="100" t="str">
        <f>VLOOKUP(D2054,TIPOLOGIA!A:F,6,0)</f>
        <v>TERRESTRE</v>
      </c>
      <c r="X2054" s="99" t="s">
        <v>2257</v>
      </c>
      <c r="Y2054" s="99">
        <v>1</v>
      </c>
      <c r="Z2054" s="102">
        <f>IF(T2054="SOPORTE_TELEFÓNICO",'TARIFAS 2025'!$B$14,IF(V2054="PRINCIPAL",'TARIFAS 2025'!$B$11,IF(V2054="INTERMEDIA",'TARIFAS 2025'!$C$11,IF(V2054="LEJANA",'TARIFAS 2025'!$D$11))))</f>
        <v>40250</v>
      </c>
      <c r="AA2054" s="102">
        <f t="shared" si="33"/>
        <v>40250</v>
      </c>
    </row>
    <row r="2055" spans="1:27" x14ac:dyDescent="0.3">
      <c r="A2055" s="99" t="s">
        <v>92</v>
      </c>
      <c r="B2055" s="100" t="str">
        <f>VLOOKUP(A2055,'CENTROS DE COSTOS'!A:D,2,0)</f>
        <v>0036-0002</v>
      </c>
      <c r="C2055" s="100" t="str">
        <f>VLOOKUP(A2055,'CENTROS DE COSTOS'!A:D,3,0)</f>
        <v>Wompi Eje Cafetero</v>
      </c>
      <c r="D2055" s="99">
        <v>76020</v>
      </c>
      <c r="E2055" s="99">
        <v>3165302</v>
      </c>
      <c r="F2055" s="99">
        <v>80863</v>
      </c>
      <c r="G2055" s="100" t="s">
        <v>33</v>
      </c>
      <c r="H2055" s="99" t="s">
        <v>1101</v>
      </c>
      <c r="I2055" s="99" t="s">
        <v>1102</v>
      </c>
      <c r="J2055" s="99" t="s">
        <v>1963</v>
      </c>
      <c r="K2055" s="100" t="s">
        <v>1170</v>
      </c>
      <c r="L2055" s="99" t="s">
        <v>9085</v>
      </c>
      <c r="M2055" s="101">
        <v>46013.457638888889</v>
      </c>
      <c r="N2055" s="101">
        <v>46022.380555555559</v>
      </c>
      <c r="O2055" s="100" t="s">
        <v>35</v>
      </c>
      <c r="P2055" s="100" t="s">
        <v>35</v>
      </c>
      <c r="Q2055" s="99" t="s">
        <v>1414</v>
      </c>
      <c r="R2055" s="99" t="s">
        <v>1415</v>
      </c>
      <c r="S2055" s="99" t="s">
        <v>11141</v>
      </c>
      <c r="T2055" s="99" t="s">
        <v>1416</v>
      </c>
      <c r="U2055" s="99">
        <v>16</v>
      </c>
      <c r="V2055" s="100" t="str">
        <f>VLOOKUP(D2055,TIPOLOGIA!A:F,5,0)</f>
        <v>INTERMEDIA</v>
      </c>
      <c r="W2055" s="100" t="str">
        <f>VLOOKUP(D2055,TIPOLOGIA!A:F,6,0)</f>
        <v>TERRESTRE</v>
      </c>
      <c r="X2055" s="99" t="s">
        <v>11196</v>
      </c>
      <c r="Y2055" s="99">
        <v>1</v>
      </c>
      <c r="Z2055" s="102">
        <f>IF(T2055="SOPORTE_TELEFÓNICO",'TARIFAS 2025'!$B$14,IF(V2055="PRINCIPAL",'TARIFAS 2025'!$B$11,IF(V2055="INTERMEDIA",'TARIFAS 2025'!$C$11,IF(V2055="LEJANA",'TARIFAS 2025'!$D$11))))</f>
        <v>36351</v>
      </c>
      <c r="AA2055" s="102">
        <f t="shared" si="33"/>
        <v>36351</v>
      </c>
    </row>
    <row r="2056" spans="1:27" x14ac:dyDescent="0.3">
      <c r="A2056" s="99" t="s">
        <v>92</v>
      </c>
      <c r="B2056" s="100" t="str">
        <f>VLOOKUP(A2056,'CENTROS DE COSTOS'!A:D,2,0)</f>
        <v>0036-0002</v>
      </c>
      <c r="C2056" s="100" t="str">
        <f>VLOOKUP(A2056,'CENTROS DE COSTOS'!A:D,3,0)</f>
        <v>Wompi Eje Cafetero</v>
      </c>
      <c r="D2056" s="99">
        <v>66001</v>
      </c>
      <c r="E2056" s="99">
        <v>3190185</v>
      </c>
      <c r="F2056" s="99">
        <v>34215</v>
      </c>
      <c r="G2056" s="100" t="s">
        <v>33</v>
      </c>
      <c r="H2056" s="99" t="s">
        <v>458</v>
      </c>
      <c r="I2056" s="99" t="s">
        <v>92</v>
      </c>
      <c r="J2056" s="99" t="s">
        <v>2022</v>
      </c>
      <c r="K2056" s="100" t="s">
        <v>1170</v>
      </c>
      <c r="L2056" s="99" t="s">
        <v>9086</v>
      </c>
      <c r="M2056" s="101">
        <v>46021.54791666667</v>
      </c>
      <c r="N2056" s="101">
        <v>46022.384722222218</v>
      </c>
      <c r="O2056" s="100" t="s">
        <v>35</v>
      </c>
      <c r="P2056" s="100" t="s">
        <v>35</v>
      </c>
      <c r="Q2056" s="99" t="s">
        <v>1414</v>
      </c>
      <c r="R2056" s="99" t="s">
        <v>1415</v>
      </c>
      <c r="S2056" s="99" t="s">
        <v>11142</v>
      </c>
      <c r="T2056" s="99" t="s">
        <v>1172</v>
      </c>
      <c r="U2056" s="99">
        <v>24</v>
      </c>
      <c r="V2056" s="100" t="str">
        <f>VLOOKUP(D2056,TIPOLOGIA!A:F,5,0)</f>
        <v>PRINCIPAL</v>
      </c>
      <c r="W2056" s="100" t="str">
        <f>VLOOKUP(D2056,TIPOLOGIA!A:F,6,0)</f>
        <v>TERRESTRE</v>
      </c>
      <c r="X2056" s="99" t="s">
        <v>1175</v>
      </c>
      <c r="Y2056" s="99">
        <v>1</v>
      </c>
      <c r="Z2056" s="102">
        <f>IF(T2056="SOPORTE_TELEFÓNICO",'TARIFAS 2025'!$B$14,IF(V2056="PRINCIPAL",'TARIFAS 2025'!$B$11,IF(V2056="INTERMEDIA",'TARIFAS 2025'!$C$11,IF(V2056="LEJANA",'TARIFAS 2025'!$D$11))))</f>
        <v>31419</v>
      </c>
      <c r="AA2056" s="102">
        <f t="shared" si="33"/>
        <v>31419</v>
      </c>
    </row>
    <row r="2057" spans="1:27" x14ac:dyDescent="0.3">
      <c r="A2057" s="99" t="s">
        <v>92</v>
      </c>
      <c r="B2057" s="100" t="str">
        <f>VLOOKUP(A2057,'CENTROS DE COSTOS'!A:D,2,0)</f>
        <v>0036-0002</v>
      </c>
      <c r="C2057" s="100" t="str">
        <f>VLOOKUP(A2057,'CENTROS DE COSTOS'!A:D,3,0)</f>
        <v>Wompi Eje Cafetero</v>
      </c>
      <c r="D2057" s="99">
        <v>66682</v>
      </c>
      <c r="E2057" s="99">
        <v>3187253</v>
      </c>
      <c r="F2057" s="99">
        <v>76918</v>
      </c>
      <c r="G2057" s="100" t="s">
        <v>33</v>
      </c>
      <c r="H2057" s="99" t="s">
        <v>458</v>
      </c>
      <c r="I2057" s="99" t="s">
        <v>959</v>
      </c>
      <c r="J2057" s="99" t="s">
        <v>1791</v>
      </c>
      <c r="K2057" s="100" t="s">
        <v>1170</v>
      </c>
      <c r="L2057" s="99" t="s">
        <v>9087</v>
      </c>
      <c r="M2057" s="101">
        <v>46021.333333333343</v>
      </c>
      <c r="N2057" s="101">
        <v>46022.390277777777</v>
      </c>
      <c r="O2057" s="100" t="s">
        <v>35</v>
      </c>
      <c r="P2057" s="100" t="s">
        <v>35</v>
      </c>
      <c r="Q2057" s="99" t="s">
        <v>1414</v>
      </c>
      <c r="R2057" s="99" t="s">
        <v>1415</v>
      </c>
      <c r="S2057" s="99" t="s">
        <v>11143</v>
      </c>
      <c r="T2057" s="99" t="s">
        <v>1172</v>
      </c>
      <c r="U2057" s="99">
        <v>56</v>
      </c>
      <c r="V2057" s="100" t="str">
        <f>VLOOKUP(D2057,TIPOLOGIA!A:F,5,0)</f>
        <v>PRINCIPAL</v>
      </c>
      <c r="W2057" s="100" t="str">
        <f>VLOOKUP(D2057,TIPOLOGIA!A:F,6,0)</f>
        <v>TERRESTRE</v>
      </c>
      <c r="X2057" s="99" t="s">
        <v>1224</v>
      </c>
      <c r="Y2057" s="99">
        <v>1</v>
      </c>
      <c r="Z2057" s="102">
        <f>IF(T2057="SOPORTE_TELEFÓNICO",'TARIFAS 2025'!$B$14,IF(V2057="PRINCIPAL",'TARIFAS 2025'!$B$11,IF(V2057="INTERMEDIA",'TARIFAS 2025'!$C$11,IF(V2057="LEJANA",'TARIFAS 2025'!$D$11))))</f>
        <v>31419</v>
      </c>
      <c r="AA2057" s="102">
        <f t="shared" si="33"/>
        <v>31419</v>
      </c>
    </row>
    <row r="2058" spans="1:27" x14ac:dyDescent="0.3">
      <c r="A2058" s="99" t="s">
        <v>74</v>
      </c>
      <c r="B2058" s="100" t="str">
        <f>VLOOKUP(A2058,'CENTROS DE COSTOS'!A:D,2,0)</f>
        <v>0036-0007</v>
      </c>
      <c r="C2058" s="100" t="str">
        <f>VLOOKUP(A2058,'CENTROS DE COSTOS'!A:D,3,0)</f>
        <v>Wompi Santander</v>
      </c>
      <c r="D2058" s="99">
        <v>68001</v>
      </c>
      <c r="E2058" s="99">
        <v>3190539</v>
      </c>
      <c r="F2058" s="99">
        <v>74163</v>
      </c>
      <c r="G2058" s="100" t="s">
        <v>33</v>
      </c>
      <c r="H2058" s="99" t="s">
        <v>963</v>
      </c>
      <c r="I2058" s="99" t="s">
        <v>74</v>
      </c>
      <c r="J2058" s="99" t="s">
        <v>1349</v>
      </c>
      <c r="K2058" s="100" t="s">
        <v>1170</v>
      </c>
      <c r="L2058" s="99" t="s">
        <v>9088</v>
      </c>
      <c r="M2058" s="101">
        <v>46021.599305555559</v>
      </c>
      <c r="N2058" s="101">
        <v>46022.393750000003</v>
      </c>
      <c r="O2058" s="100" t="s">
        <v>35</v>
      </c>
      <c r="P2058" s="100" t="s">
        <v>35</v>
      </c>
      <c r="Q2058" s="99" t="s">
        <v>1414</v>
      </c>
      <c r="R2058" s="99" t="s">
        <v>1415</v>
      </c>
      <c r="S2058" s="99" t="s">
        <v>11144</v>
      </c>
      <c r="T2058" s="99" t="s">
        <v>1172</v>
      </c>
      <c r="U2058" s="99">
        <v>32</v>
      </c>
      <c r="V2058" s="100" t="str">
        <f>VLOOKUP(D2058,TIPOLOGIA!A:F,5,0)</f>
        <v>PRINCIPAL</v>
      </c>
      <c r="W2058" s="100" t="str">
        <f>VLOOKUP(D2058,TIPOLOGIA!A:F,6,0)</f>
        <v>TERRESTRE</v>
      </c>
      <c r="X2058" s="99" t="s">
        <v>1189</v>
      </c>
      <c r="Y2058" s="99">
        <v>1</v>
      </c>
      <c r="Z2058" s="102">
        <f>IF(T2058="SOPORTE_TELEFÓNICO",'TARIFAS 2025'!$B$14,IF(V2058="PRINCIPAL",'TARIFAS 2025'!$B$11,IF(V2058="INTERMEDIA",'TARIFAS 2025'!$C$11,IF(V2058="LEJANA",'TARIFAS 2025'!$D$11))))</f>
        <v>31419</v>
      </c>
      <c r="AA2058" s="102">
        <f t="shared" si="33"/>
        <v>31419</v>
      </c>
    </row>
    <row r="2059" spans="1:27" x14ac:dyDescent="0.3">
      <c r="A2059" s="99" t="s">
        <v>90</v>
      </c>
      <c r="B2059" s="100" t="str">
        <f>VLOOKUP(A2059,'CENTROS DE COSTOS'!A:D,2,0)</f>
        <v>0036-0006</v>
      </c>
      <c r="C2059" s="100" t="str">
        <f>VLOOKUP(A2059,'CENTROS DE COSTOS'!A:D,3,0)</f>
        <v>Wompi Oriente</v>
      </c>
      <c r="D2059" s="99">
        <v>41020</v>
      </c>
      <c r="E2059" s="99">
        <v>3142575</v>
      </c>
      <c r="F2059" s="99">
        <v>65228</v>
      </c>
      <c r="G2059" s="100" t="s">
        <v>33</v>
      </c>
      <c r="H2059" s="99" t="s">
        <v>740</v>
      </c>
      <c r="I2059" s="99" t="s">
        <v>744</v>
      </c>
      <c r="J2059" s="99" t="s">
        <v>7013</v>
      </c>
      <c r="K2059" s="100" t="s">
        <v>1170</v>
      </c>
      <c r="L2059" s="99" t="s">
        <v>9089</v>
      </c>
      <c r="M2059" s="101">
        <v>46007.408333333333</v>
      </c>
      <c r="N2059" s="101">
        <v>46022.397222222222</v>
      </c>
      <c r="O2059" s="100" t="s">
        <v>35</v>
      </c>
      <c r="P2059" s="100" t="s">
        <v>35</v>
      </c>
      <c r="Q2059" s="99" t="s">
        <v>1414</v>
      </c>
      <c r="R2059" s="99" t="s">
        <v>1415</v>
      </c>
      <c r="S2059" s="99" t="s">
        <v>11145</v>
      </c>
      <c r="T2059" s="99" t="s">
        <v>1416</v>
      </c>
      <c r="U2059" s="99">
        <v>16</v>
      </c>
      <c r="V2059" s="100" t="str">
        <f>VLOOKUP(D2059,TIPOLOGIA!A:F,5,0)</f>
        <v>INTERMEDIA</v>
      </c>
      <c r="W2059" s="100" t="str">
        <f>VLOOKUP(D2059,TIPOLOGIA!A:F,6,0)</f>
        <v>TERRESTRE</v>
      </c>
      <c r="X2059" s="99" t="s">
        <v>2257</v>
      </c>
      <c r="Y2059" s="99">
        <v>1</v>
      </c>
      <c r="Z2059" s="102">
        <f>IF(T2059="SOPORTE_TELEFÓNICO",'TARIFAS 2025'!$B$14,IF(V2059="PRINCIPAL",'TARIFAS 2025'!$B$11,IF(V2059="INTERMEDIA",'TARIFAS 2025'!$C$11,IF(V2059="LEJANA",'TARIFAS 2025'!$D$11))))</f>
        <v>36351</v>
      </c>
      <c r="AA2059" s="102">
        <f t="shared" si="33"/>
        <v>36351</v>
      </c>
    </row>
    <row r="2060" spans="1:27" x14ac:dyDescent="0.3">
      <c r="A2060" s="99" t="s">
        <v>91</v>
      </c>
      <c r="B2060" s="100" t="str">
        <f>VLOOKUP(A2060,'CENTROS DE COSTOS'!A:D,2,0)</f>
        <v>0036-0003</v>
      </c>
      <c r="C2060" s="100" t="str">
        <f>VLOOKUP(A2060,'CENTROS DE COSTOS'!A:D,3,0)</f>
        <v>Wompi Suroccidente</v>
      </c>
      <c r="D2060" s="99">
        <v>52786</v>
      </c>
      <c r="E2060" s="99">
        <v>3143001</v>
      </c>
      <c r="F2060" s="99">
        <v>63154</v>
      </c>
      <c r="G2060" s="100" t="s">
        <v>33</v>
      </c>
      <c r="H2060" s="99" t="s">
        <v>133</v>
      </c>
      <c r="I2060" s="99" t="s">
        <v>887</v>
      </c>
      <c r="J2060" s="99" t="s">
        <v>7014</v>
      </c>
      <c r="K2060" s="100" t="s">
        <v>1170</v>
      </c>
      <c r="L2060" s="99" t="s">
        <v>9090</v>
      </c>
      <c r="M2060" s="101">
        <v>46007.42083333333</v>
      </c>
      <c r="N2060" s="101">
        <v>46022.397916666669</v>
      </c>
      <c r="O2060" s="100" t="s">
        <v>35</v>
      </c>
      <c r="P2060" s="100" t="s">
        <v>35</v>
      </c>
      <c r="Q2060" s="99" t="s">
        <v>1414</v>
      </c>
      <c r="R2060" s="99" t="s">
        <v>1415</v>
      </c>
      <c r="S2060" s="99" t="s">
        <v>11146</v>
      </c>
      <c r="T2060" s="99" t="s">
        <v>1416</v>
      </c>
      <c r="U2060" s="99">
        <v>40</v>
      </c>
      <c r="V2060" s="100" t="str">
        <f>VLOOKUP(D2060,TIPOLOGIA!A:F,5,0)</f>
        <v>INTERMEDIA</v>
      </c>
      <c r="W2060" s="100" t="str">
        <f>VLOOKUP(D2060,TIPOLOGIA!A:F,6,0)</f>
        <v>TERRESTRE</v>
      </c>
      <c r="X2060" s="99" t="s">
        <v>1447</v>
      </c>
      <c r="Y2060" s="99">
        <v>1</v>
      </c>
      <c r="Z2060" s="102">
        <f>IF(T2060="SOPORTE_TELEFÓNICO",'TARIFAS 2025'!$B$14,IF(V2060="PRINCIPAL",'TARIFAS 2025'!$B$11,IF(V2060="INTERMEDIA",'TARIFAS 2025'!$C$11,IF(V2060="LEJANA",'TARIFAS 2025'!$D$11))))</f>
        <v>36351</v>
      </c>
      <c r="AA2060" s="102">
        <f t="shared" si="33"/>
        <v>36351</v>
      </c>
    </row>
    <row r="2061" spans="1:27" x14ac:dyDescent="0.3">
      <c r="A2061" s="99" t="s">
        <v>95</v>
      </c>
      <c r="B2061" s="100" t="str">
        <f>VLOOKUP(A2061,'CENTROS DE COSTOS'!A:D,2,0)</f>
        <v>0036-0001</v>
      </c>
      <c r="C2061" s="100" t="str">
        <f>VLOOKUP(A2061,'CENTROS DE COSTOS'!A:D,3,0)</f>
        <v>Wompi Costa</v>
      </c>
      <c r="D2061" s="99">
        <v>70110</v>
      </c>
      <c r="E2061" s="99">
        <v>3145577</v>
      </c>
      <c r="F2061" s="99">
        <v>38722</v>
      </c>
      <c r="G2061" s="100" t="s">
        <v>33</v>
      </c>
      <c r="H2061" s="99" t="s">
        <v>504</v>
      </c>
      <c r="I2061" s="99" t="s">
        <v>323</v>
      </c>
      <c r="J2061" s="99" t="s">
        <v>7015</v>
      </c>
      <c r="K2061" s="100" t="s">
        <v>1170</v>
      </c>
      <c r="L2061" s="99" t="s">
        <v>9091</v>
      </c>
      <c r="M2061" s="101">
        <v>46007.663194444453</v>
      </c>
      <c r="N2061" s="101">
        <v>46022.398611111108</v>
      </c>
      <c r="O2061" s="100" t="s">
        <v>35</v>
      </c>
      <c r="P2061" s="100" t="s">
        <v>35</v>
      </c>
      <c r="Q2061" s="99" t="s">
        <v>1414</v>
      </c>
      <c r="R2061" s="99" t="s">
        <v>1415</v>
      </c>
      <c r="S2061" s="99" t="s">
        <v>11147</v>
      </c>
      <c r="T2061" s="99" t="s">
        <v>1416</v>
      </c>
      <c r="U2061" s="99">
        <v>40</v>
      </c>
      <c r="V2061" s="100" t="str">
        <f>VLOOKUP(D2061,TIPOLOGIA!A:F,5,0)</f>
        <v>INTERMEDIA</v>
      </c>
      <c r="W2061" s="100" t="str">
        <f>VLOOKUP(D2061,TIPOLOGIA!A:F,6,0)</f>
        <v>TERRESTRE</v>
      </c>
      <c r="X2061" s="99" t="s">
        <v>2257</v>
      </c>
      <c r="Y2061" s="99">
        <v>1</v>
      </c>
      <c r="Z2061" s="102">
        <f>IF(T2061="SOPORTE_TELEFÓNICO",'TARIFAS 2025'!$B$14,IF(V2061="PRINCIPAL",'TARIFAS 2025'!$B$11,IF(V2061="INTERMEDIA",'TARIFAS 2025'!$C$11,IF(V2061="LEJANA",'TARIFAS 2025'!$D$11))))</f>
        <v>36351</v>
      </c>
      <c r="AA2061" s="102">
        <f t="shared" si="33"/>
        <v>36351</v>
      </c>
    </row>
    <row r="2062" spans="1:27" x14ac:dyDescent="0.3">
      <c r="A2062" s="99" t="s">
        <v>92</v>
      </c>
      <c r="B2062" s="100" t="str">
        <f>VLOOKUP(A2062,'CENTROS DE COSTOS'!A:D,2,0)</f>
        <v>0036-0002</v>
      </c>
      <c r="C2062" s="100" t="str">
        <f>VLOOKUP(A2062,'CENTROS DE COSTOS'!A:D,3,0)</f>
        <v>Wompi Eje Cafetero</v>
      </c>
      <c r="D2062" s="99">
        <v>63594</v>
      </c>
      <c r="E2062" s="99">
        <v>3162151</v>
      </c>
      <c r="F2062" s="99">
        <v>30674</v>
      </c>
      <c r="G2062" s="100" t="s">
        <v>33</v>
      </c>
      <c r="H2062" s="99" t="s">
        <v>939</v>
      </c>
      <c r="I2062" s="99" t="s">
        <v>947</v>
      </c>
      <c r="J2062" s="99" t="s">
        <v>1545</v>
      </c>
      <c r="K2062" s="100" t="s">
        <v>1170</v>
      </c>
      <c r="L2062" s="99" t="s">
        <v>9092</v>
      </c>
      <c r="M2062" s="101">
        <v>46013.333333333343</v>
      </c>
      <c r="N2062" s="101">
        <v>46022.398611111108</v>
      </c>
      <c r="O2062" s="100" t="s">
        <v>35</v>
      </c>
      <c r="P2062" s="100" t="s">
        <v>35</v>
      </c>
      <c r="Q2062" s="99" t="s">
        <v>1414</v>
      </c>
      <c r="R2062" s="99" t="s">
        <v>1415</v>
      </c>
      <c r="S2062" s="99" t="s">
        <v>11148</v>
      </c>
      <c r="T2062" s="99" t="s">
        <v>1416</v>
      </c>
      <c r="U2062" s="99">
        <v>32</v>
      </c>
      <c r="V2062" s="100" t="str">
        <f>VLOOKUP(D2062,TIPOLOGIA!A:F,5,0)</f>
        <v>INTERMEDIA</v>
      </c>
      <c r="W2062" s="100" t="str">
        <f>VLOOKUP(D2062,TIPOLOGIA!A:F,6,0)</f>
        <v>TERRESTRE</v>
      </c>
      <c r="X2062" s="99" t="s">
        <v>2257</v>
      </c>
      <c r="Y2062" s="99">
        <v>1</v>
      </c>
      <c r="Z2062" s="102">
        <f>IF(T2062="SOPORTE_TELEFÓNICO",'TARIFAS 2025'!$B$14,IF(V2062="PRINCIPAL",'TARIFAS 2025'!$B$11,IF(V2062="INTERMEDIA",'TARIFAS 2025'!$C$11,IF(V2062="LEJANA",'TARIFAS 2025'!$D$11))))</f>
        <v>36351</v>
      </c>
      <c r="AA2062" s="102">
        <f t="shared" ref="AA2062:AA2107" si="34">Z2062*Y2062</f>
        <v>36351</v>
      </c>
    </row>
    <row r="2063" spans="1:27" x14ac:dyDescent="0.3">
      <c r="A2063" s="99" t="s">
        <v>89</v>
      </c>
      <c r="B2063" s="100" t="str">
        <f>VLOOKUP(A2063,'CENTROS DE COSTOS'!A:D,2,0)</f>
        <v>0036-0001</v>
      </c>
      <c r="C2063" s="100" t="str">
        <f>VLOOKUP(A2063,'CENTROS DE COSTOS'!A:D,3,0)</f>
        <v>Wompi Costa</v>
      </c>
      <c r="D2063" s="99">
        <v>23555</v>
      </c>
      <c r="E2063" s="99">
        <v>3180067</v>
      </c>
      <c r="F2063" s="99">
        <v>77471</v>
      </c>
      <c r="G2063" s="100" t="s">
        <v>33</v>
      </c>
      <c r="H2063" s="99" t="s">
        <v>276</v>
      </c>
      <c r="I2063" s="99" t="s">
        <v>605</v>
      </c>
      <c r="J2063" s="99" t="s">
        <v>2220</v>
      </c>
      <c r="K2063" s="100" t="s">
        <v>1170</v>
      </c>
      <c r="L2063" s="99" t="s">
        <v>9093</v>
      </c>
      <c r="M2063" s="101">
        <v>46017.668749999997</v>
      </c>
      <c r="N2063" s="101">
        <v>46022.398611111108</v>
      </c>
      <c r="O2063" s="100" t="s">
        <v>35</v>
      </c>
      <c r="P2063" s="100" t="s">
        <v>35</v>
      </c>
      <c r="Q2063" s="99" t="s">
        <v>1414</v>
      </c>
      <c r="R2063" s="99" t="s">
        <v>1415</v>
      </c>
      <c r="S2063" s="99" t="s">
        <v>11149</v>
      </c>
      <c r="T2063" s="99" t="s">
        <v>1416</v>
      </c>
      <c r="U2063" s="99">
        <v>40</v>
      </c>
      <c r="V2063" s="100" t="str">
        <f>VLOOKUP(D2063,TIPOLOGIA!A:F,5,0)</f>
        <v>INTERMEDIA</v>
      </c>
      <c r="W2063" s="100" t="str">
        <f>VLOOKUP(D2063,TIPOLOGIA!A:F,6,0)</f>
        <v>TERRESTRE</v>
      </c>
      <c r="X2063" s="99" t="s">
        <v>2257</v>
      </c>
      <c r="Y2063" s="99">
        <v>1</v>
      </c>
      <c r="Z2063" s="102">
        <f>IF(T2063="SOPORTE_TELEFÓNICO",'TARIFAS 2025'!$B$14,IF(V2063="PRINCIPAL",'TARIFAS 2025'!$B$11,IF(V2063="INTERMEDIA",'TARIFAS 2025'!$C$11,IF(V2063="LEJANA",'TARIFAS 2025'!$D$11))))</f>
        <v>36351</v>
      </c>
      <c r="AA2063" s="102">
        <f t="shared" si="34"/>
        <v>36351</v>
      </c>
    </row>
    <row r="2064" spans="1:27" x14ac:dyDescent="0.3">
      <c r="A2064" s="99" t="s">
        <v>71</v>
      </c>
      <c r="B2064" s="100" t="str">
        <f>VLOOKUP(A2064,'CENTROS DE COSTOS'!A:D,2,0)</f>
        <v>0036-0004</v>
      </c>
      <c r="C2064" s="100" t="str">
        <f>VLOOKUP(A2064,'CENTROS DE COSTOS'!A:D,3,0)</f>
        <v>Wompi Centro</v>
      </c>
      <c r="D2064" s="99">
        <v>25386</v>
      </c>
      <c r="E2064" s="99">
        <v>3162229</v>
      </c>
      <c r="F2064" s="99">
        <v>27949</v>
      </c>
      <c r="G2064" s="100" t="s">
        <v>33</v>
      </c>
      <c r="H2064" s="99" t="s">
        <v>618</v>
      </c>
      <c r="I2064" s="99" t="s">
        <v>669</v>
      </c>
      <c r="J2064" s="99" t="s">
        <v>2204</v>
      </c>
      <c r="K2064" s="100" t="s">
        <v>1170</v>
      </c>
      <c r="L2064" s="99" t="s">
        <v>9094</v>
      </c>
      <c r="M2064" s="101">
        <v>46013.333333333343</v>
      </c>
      <c r="N2064" s="101">
        <v>46022.399305555547</v>
      </c>
      <c r="O2064" s="100" t="s">
        <v>35</v>
      </c>
      <c r="P2064" s="100" t="s">
        <v>35</v>
      </c>
      <c r="Q2064" s="99" t="s">
        <v>1414</v>
      </c>
      <c r="R2064" s="99" t="s">
        <v>1415</v>
      </c>
      <c r="S2064" s="99" t="s">
        <v>11150</v>
      </c>
      <c r="T2064" s="99" t="s">
        <v>1416</v>
      </c>
      <c r="U2064" s="99">
        <v>48</v>
      </c>
      <c r="V2064" s="100" t="str">
        <f>VLOOKUP(D2064,TIPOLOGIA!A:F,5,0)</f>
        <v>INTERMEDIA</v>
      </c>
      <c r="W2064" s="100" t="str">
        <f>VLOOKUP(D2064,TIPOLOGIA!A:F,6,0)</f>
        <v>TERRESTRE</v>
      </c>
      <c r="X2064" s="99" t="s">
        <v>1453</v>
      </c>
      <c r="Y2064" s="99">
        <v>1</v>
      </c>
      <c r="Z2064" s="102">
        <f>IF(T2064="SOPORTE_TELEFÓNICO",'TARIFAS 2025'!$B$14,IF(V2064="PRINCIPAL",'TARIFAS 2025'!$B$11,IF(V2064="INTERMEDIA",'TARIFAS 2025'!$C$11,IF(V2064="LEJANA",'TARIFAS 2025'!$D$11))))</f>
        <v>36351</v>
      </c>
      <c r="AA2064" s="102">
        <f t="shared" si="34"/>
        <v>36351</v>
      </c>
    </row>
    <row r="2065" spans="1:27" x14ac:dyDescent="0.3">
      <c r="A2065" s="99" t="s">
        <v>71</v>
      </c>
      <c r="B2065" s="100" t="str">
        <f>VLOOKUP(A2065,'CENTROS DE COSTOS'!A:D,2,0)</f>
        <v>0036-0004</v>
      </c>
      <c r="C2065" s="100" t="str">
        <f>VLOOKUP(A2065,'CENTROS DE COSTOS'!A:D,3,0)</f>
        <v>Wompi Centro</v>
      </c>
      <c r="D2065" s="99">
        <v>25386</v>
      </c>
      <c r="E2065" s="99">
        <v>3162230</v>
      </c>
      <c r="F2065" s="99">
        <v>72692</v>
      </c>
      <c r="G2065" s="100" t="s">
        <v>33</v>
      </c>
      <c r="H2065" s="99" t="s">
        <v>618</v>
      </c>
      <c r="I2065" s="99" t="s">
        <v>669</v>
      </c>
      <c r="J2065" s="99" t="s">
        <v>2198</v>
      </c>
      <c r="K2065" s="100" t="s">
        <v>1170</v>
      </c>
      <c r="L2065" s="99" t="s">
        <v>9095</v>
      </c>
      <c r="M2065" s="101">
        <v>46013.333333333343</v>
      </c>
      <c r="N2065" s="101">
        <v>46022.400000000001</v>
      </c>
      <c r="O2065" s="100" t="s">
        <v>35</v>
      </c>
      <c r="P2065" s="100" t="s">
        <v>35</v>
      </c>
      <c r="Q2065" s="99" t="s">
        <v>1414</v>
      </c>
      <c r="R2065" s="99" t="s">
        <v>1415</v>
      </c>
      <c r="S2065" s="99" t="s">
        <v>11151</v>
      </c>
      <c r="T2065" s="99" t="s">
        <v>1416</v>
      </c>
      <c r="U2065" s="99">
        <v>56</v>
      </c>
      <c r="V2065" s="100" t="str">
        <f>VLOOKUP(D2065,TIPOLOGIA!A:F,5,0)</f>
        <v>INTERMEDIA</v>
      </c>
      <c r="W2065" s="100" t="str">
        <f>VLOOKUP(D2065,TIPOLOGIA!A:F,6,0)</f>
        <v>TERRESTRE</v>
      </c>
      <c r="X2065" s="99" t="s">
        <v>1453</v>
      </c>
      <c r="Y2065" s="99">
        <v>1</v>
      </c>
      <c r="Z2065" s="102">
        <f>IF(T2065="SOPORTE_TELEFÓNICO",'TARIFAS 2025'!$B$14,IF(V2065="PRINCIPAL",'TARIFAS 2025'!$B$11,IF(V2065="INTERMEDIA",'TARIFAS 2025'!$C$11,IF(V2065="LEJANA",'TARIFAS 2025'!$D$11))))</f>
        <v>36351</v>
      </c>
      <c r="AA2065" s="102">
        <f t="shared" si="34"/>
        <v>36351</v>
      </c>
    </row>
    <row r="2066" spans="1:27" x14ac:dyDescent="0.3">
      <c r="A2066" s="99" t="s">
        <v>92</v>
      </c>
      <c r="B2066" s="100" t="str">
        <f>VLOOKUP(A2066,'CENTROS DE COSTOS'!A:D,2,0)</f>
        <v>0036-0002</v>
      </c>
      <c r="C2066" s="100" t="str">
        <f>VLOOKUP(A2066,'CENTROS DE COSTOS'!A:D,3,0)</f>
        <v>Wompi Eje Cafetero</v>
      </c>
      <c r="D2066" s="99">
        <v>63272</v>
      </c>
      <c r="E2066" s="99">
        <v>3163299</v>
      </c>
      <c r="F2066" s="99">
        <v>24094</v>
      </c>
      <c r="G2066" s="100" t="s">
        <v>33</v>
      </c>
      <c r="H2066" s="99" t="s">
        <v>939</v>
      </c>
      <c r="I2066" s="99" t="s">
        <v>942</v>
      </c>
      <c r="J2066" s="99" t="s">
        <v>2024</v>
      </c>
      <c r="K2066" s="100" t="s">
        <v>1170</v>
      </c>
      <c r="L2066" s="99" t="s">
        <v>9096</v>
      </c>
      <c r="M2066" s="101">
        <v>46013.363888888889</v>
      </c>
      <c r="N2066" s="101">
        <v>46022.400694444441</v>
      </c>
      <c r="O2066" s="100" t="s">
        <v>35</v>
      </c>
      <c r="P2066" s="100" t="s">
        <v>35</v>
      </c>
      <c r="Q2066" s="99" t="s">
        <v>1414</v>
      </c>
      <c r="R2066" s="99" t="s">
        <v>1415</v>
      </c>
      <c r="S2066" s="99" t="s">
        <v>11152</v>
      </c>
      <c r="T2066" s="99" t="s">
        <v>1416</v>
      </c>
      <c r="U2066" s="99">
        <v>56</v>
      </c>
      <c r="V2066" s="100" t="str">
        <f>VLOOKUP(D2066,TIPOLOGIA!A:F,5,0)</f>
        <v>INTERMEDIA</v>
      </c>
      <c r="W2066" s="100" t="str">
        <f>VLOOKUP(D2066,TIPOLOGIA!A:F,6,0)</f>
        <v>TERRESTRE</v>
      </c>
      <c r="X2066" s="99" t="s">
        <v>1563</v>
      </c>
      <c r="Y2066" s="99">
        <v>1</v>
      </c>
      <c r="Z2066" s="102">
        <f>IF(T2066="SOPORTE_TELEFÓNICO",'TARIFAS 2025'!$B$14,IF(V2066="PRINCIPAL",'TARIFAS 2025'!$B$11,IF(V2066="INTERMEDIA",'TARIFAS 2025'!$C$11,IF(V2066="LEJANA",'TARIFAS 2025'!$D$11))))</f>
        <v>36351</v>
      </c>
      <c r="AA2066" s="102">
        <f t="shared" si="34"/>
        <v>36351</v>
      </c>
    </row>
    <row r="2067" spans="1:27" x14ac:dyDescent="0.3">
      <c r="A2067" s="99" t="s">
        <v>96</v>
      </c>
      <c r="B2067" s="100" t="str">
        <f>VLOOKUP(A2067,'CENTROS DE COSTOS'!A:D,2,0)</f>
        <v>0036-0007</v>
      </c>
      <c r="C2067" s="100" t="str">
        <f>VLOOKUP(A2067,'CENTROS DE COSTOS'!A:D,3,0)</f>
        <v>Wompi Santander</v>
      </c>
      <c r="D2067" s="99">
        <v>15176</v>
      </c>
      <c r="E2067" s="99">
        <v>3176131</v>
      </c>
      <c r="F2067" s="99">
        <v>48648</v>
      </c>
      <c r="G2067" s="100" t="s">
        <v>33</v>
      </c>
      <c r="H2067" s="99" t="s">
        <v>322</v>
      </c>
      <c r="I2067" s="99" t="s">
        <v>338</v>
      </c>
      <c r="J2067" s="99" t="s">
        <v>1903</v>
      </c>
      <c r="K2067" s="100" t="s">
        <v>1170</v>
      </c>
      <c r="L2067" s="99" t="s">
        <v>9097</v>
      </c>
      <c r="M2067" s="101">
        <v>46015.699305555558</v>
      </c>
      <c r="N2067" s="101">
        <v>46022.405555555553</v>
      </c>
      <c r="O2067" s="100" t="s">
        <v>35</v>
      </c>
      <c r="P2067" s="100" t="s">
        <v>35</v>
      </c>
      <c r="Q2067" s="99" t="s">
        <v>1414</v>
      </c>
      <c r="R2067" s="99" t="s">
        <v>1415</v>
      </c>
      <c r="S2067" s="99" t="s">
        <v>11153</v>
      </c>
      <c r="T2067" s="99" t="s">
        <v>1416</v>
      </c>
      <c r="U2067" s="99">
        <v>24</v>
      </c>
      <c r="V2067" s="100" t="str">
        <f>VLOOKUP(D2067,TIPOLOGIA!A:F,5,0)</f>
        <v>LEJANA</v>
      </c>
      <c r="W2067" s="100" t="str">
        <f>VLOOKUP(D2067,TIPOLOGIA!A:F,6,0)</f>
        <v>TERRESTRE</v>
      </c>
      <c r="X2067" s="99" t="s">
        <v>1453</v>
      </c>
      <c r="Y2067" s="99">
        <v>1</v>
      </c>
      <c r="Z2067" s="102">
        <f>IF(T2067="SOPORTE_TELEFÓNICO",'TARIFAS 2025'!$B$14,IF(V2067="PRINCIPAL",'TARIFAS 2025'!$B$11,IF(V2067="INTERMEDIA",'TARIFAS 2025'!$C$11,IF(V2067="LEJANA",'TARIFAS 2025'!$D$11))))</f>
        <v>40250</v>
      </c>
      <c r="AA2067" s="102">
        <f t="shared" si="34"/>
        <v>40250</v>
      </c>
    </row>
    <row r="2068" spans="1:27" x14ac:dyDescent="0.3">
      <c r="A2068" s="99" t="s">
        <v>74</v>
      </c>
      <c r="B2068" s="100" t="str">
        <f>VLOOKUP(A2068,'CENTROS DE COSTOS'!A:D,2,0)</f>
        <v>0036-0007</v>
      </c>
      <c r="C2068" s="100" t="str">
        <f>VLOOKUP(A2068,'CENTROS DE COSTOS'!A:D,3,0)</f>
        <v>Wompi Santander</v>
      </c>
      <c r="D2068" s="99">
        <v>68679</v>
      </c>
      <c r="E2068" s="99">
        <v>3177593</v>
      </c>
      <c r="F2068" s="99">
        <v>61282</v>
      </c>
      <c r="G2068" s="100" t="s">
        <v>33</v>
      </c>
      <c r="H2068" s="99" t="s">
        <v>963</v>
      </c>
      <c r="I2068" s="99" t="s">
        <v>1020</v>
      </c>
      <c r="J2068" s="99" t="s">
        <v>7016</v>
      </c>
      <c r="K2068" s="100" t="s">
        <v>1170</v>
      </c>
      <c r="L2068" s="99" t="s">
        <v>9098</v>
      </c>
      <c r="M2068" s="101">
        <v>46017.400694444441</v>
      </c>
      <c r="N2068" s="101">
        <v>46022.40625</v>
      </c>
      <c r="O2068" s="100" t="s">
        <v>35</v>
      </c>
      <c r="P2068" s="100" t="s">
        <v>35</v>
      </c>
      <c r="Q2068" s="99" t="s">
        <v>1414</v>
      </c>
      <c r="R2068" s="99" t="s">
        <v>1415</v>
      </c>
      <c r="S2068" s="99" t="s">
        <v>11154</v>
      </c>
      <c r="T2068" s="99" t="s">
        <v>1416</v>
      </c>
      <c r="U2068" s="99">
        <v>48</v>
      </c>
      <c r="V2068" s="100" t="str">
        <f>VLOOKUP(D2068,TIPOLOGIA!A:F,5,0)</f>
        <v>INTERMEDIA</v>
      </c>
      <c r="W2068" s="100" t="str">
        <f>VLOOKUP(D2068,TIPOLOGIA!A:F,6,0)</f>
        <v>TERRESTRE</v>
      </c>
      <c r="X2068" s="99" t="s">
        <v>2255</v>
      </c>
      <c r="Y2068" s="99">
        <v>1</v>
      </c>
      <c r="Z2068" s="102">
        <f>IF(T2068="SOPORTE_TELEFÓNICO",'TARIFAS 2025'!$B$14,IF(V2068="PRINCIPAL",'TARIFAS 2025'!$B$11,IF(V2068="INTERMEDIA",'TARIFAS 2025'!$C$11,IF(V2068="LEJANA",'TARIFAS 2025'!$D$11))))</f>
        <v>36351</v>
      </c>
      <c r="AA2068" s="102">
        <f t="shared" si="34"/>
        <v>36351</v>
      </c>
    </row>
    <row r="2069" spans="1:27" x14ac:dyDescent="0.3">
      <c r="A2069" s="99" t="s">
        <v>71</v>
      </c>
      <c r="B2069" s="100" t="str">
        <f>VLOOKUP(A2069,'CENTROS DE COSTOS'!A:D,2,0)</f>
        <v>0036-0004</v>
      </c>
      <c r="C2069" s="100" t="str">
        <f>VLOOKUP(A2069,'CENTROS DE COSTOS'!A:D,3,0)</f>
        <v>Wompi Centro</v>
      </c>
      <c r="D2069" s="99">
        <v>25843</v>
      </c>
      <c r="E2069" s="99">
        <v>3180382</v>
      </c>
      <c r="F2069" s="99">
        <v>82401</v>
      </c>
      <c r="G2069" s="100" t="s">
        <v>33</v>
      </c>
      <c r="H2069" s="99" t="s">
        <v>618</v>
      </c>
      <c r="I2069" s="99" t="s">
        <v>720</v>
      </c>
      <c r="J2069" s="99" t="s">
        <v>7017</v>
      </c>
      <c r="K2069" s="100" t="s">
        <v>1170</v>
      </c>
      <c r="L2069" s="99" t="s">
        <v>9099</v>
      </c>
      <c r="M2069" s="101">
        <v>46020.333333333343</v>
      </c>
      <c r="N2069" s="101">
        <v>46022.406944444447</v>
      </c>
      <c r="O2069" s="100" t="s">
        <v>35</v>
      </c>
      <c r="P2069" s="100" t="s">
        <v>35</v>
      </c>
      <c r="Q2069" s="99" t="s">
        <v>1414</v>
      </c>
      <c r="R2069" s="99" t="s">
        <v>1415</v>
      </c>
      <c r="S2069" s="99" t="s">
        <v>11155</v>
      </c>
      <c r="T2069" s="99" t="s">
        <v>1416</v>
      </c>
      <c r="U2069" s="99">
        <v>8</v>
      </c>
      <c r="V2069" s="100" t="str">
        <f>VLOOKUP(D2069,TIPOLOGIA!A:F,5,0)</f>
        <v>INTERMEDIA</v>
      </c>
      <c r="W2069" s="100" t="str">
        <f>VLOOKUP(D2069,TIPOLOGIA!A:F,6,0)</f>
        <v>TERRESTRE</v>
      </c>
      <c r="X2069" s="99" t="s">
        <v>11196</v>
      </c>
      <c r="Y2069" s="99">
        <v>1</v>
      </c>
      <c r="Z2069" s="102">
        <f>IF(T2069="SOPORTE_TELEFÓNICO",'TARIFAS 2025'!$B$14,IF(V2069="PRINCIPAL",'TARIFAS 2025'!$B$11,IF(V2069="INTERMEDIA",'TARIFAS 2025'!$C$11,IF(V2069="LEJANA",'TARIFAS 2025'!$D$11))))</f>
        <v>36351</v>
      </c>
      <c r="AA2069" s="102">
        <f t="shared" si="34"/>
        <v>36351</v>
      </c>
    </row>
    <row r="2070" spans="1:27" x14ac:dyDescent="0.3">
      <c r="A2070" s="99" t="s">
        <v>77</v>
      </c>
      <c r="B2070" s="100" t="str">
        <f>VLOOKUP(A2070,'CENTROS DE COSTOS'!A:D,2,0)</f>
        <v>0036-0003</v>
      </c>
      <c r="C2070" s="100" t="str">
        <f>VLOOKUP(A2070,'CENTROS DE COSTOS'!A:D,3,0)</f>
        <v>Wompi Suroccidente</v>
      </c>
      <c r="D2070" s="99">
        <v>76001</v>
      </c>
      <c r="E2070" s="99">
        <v>3180354</v>
      </c>
      <c r="F2070" s="99">
        <v>49116</v>
      </c>
      <c r="G2070" s="100" t="s">
        <v>33</v>
      </c>
      <c r="H2070" s="99" t="s">
        <v>1101</v>
      </c>
      <c r="I2070" s="99" t="s">
        <v>77</v>
      </c>
      <c r="J2070" s="99" t="s">
        <v>1436</v>
      </c>
      <c r="K2070" s="100" t="s">
        <v>1170</v>
      </c>
      <c r="L2070" s="99" t="s">
        <v>9100</v>
      </c>
      <c r="M2070" s="101">
        <v>46020.333333333343</v>
      </c>
      <c r="N2070" s="101">
        <v>46022.407638888893</v>
      </c>
      <c r="O2070" s="100" t="s">
        <v>35</v>
      </c>
      <c r="P2070" s="100" t="s">
        <v>35</v>
      </c>
      <c r="Q2070" s="99" t="s">
        <v>1424</v>
      </c>
      <c r="R2070" s="99" t="s">
        <v>1425</v>
      </c>
      <c r="S2070" s="99" t="s">
        <v>11156</v>
      </c>
      <c r="T2070" s="99" t="s">
        <v>1172</v>
      </c>
      <c r="U2070" s="99">
        <v>40</v>
      </c>
      <c r="V2070" s="100" t="str">
        <f>VLOOKUP(D2070,TIPOLOGIA!A:F,5,0)</f>
        <v>PRINCIPAL</v>
      </c>
      <c r="W2070" s="100" t="str">
        <f>VLOOKUP(D2070,TIPOLOGIA!A:F,6,0)</f>
        <v>TERRESTRE</v>
      </c>
      <c r="X2070" s="99" t="s">
        <v>1856</v>
      </c>
      <c r="Y2070" s="99">
        <v>1</v>
      </c>
      <c r="Z2070" s="102">
        <f>IF(T2070="SOPORTE_TELEFÓNICO",'TARIFAS 2025'!$B$14,IF(V2070="PRINCIPAL",'TARIFAS 2025'!$B$11,IF(V2070="INTERMEDIA",'TARIFAS 2025'!$C$11,IF(V2070="LEJANA",'TARIFAS 2025'!$D$11))))</f>
        <v>31419</v>
      </c>
      <c r="AA2070" s="102">
        <f t="shared" si="34"/>
        <v>31419</v>
      </c>
    </row>
    <row r="2071" spans="1:27" x14ac:dyDescent="0.3">
      <c r="A2071" s="99" t="s">
        <v>71</v>
      </c>
      <c r="B2071" s="100" t="str">
        <f>VLOOKUP(A2071,'CENTROS DE COSTOS'!A:D,2,0)</f>
        <v>0036-0004</v>
      </c>
      <c r="C2071" s="100" t="str">
        <f>VLOOKUP(A2071,'CENTROS DE COSTOS'!A:D,3,0)</f>
        <v>Wompi Centro</v>
      </c>
      <c r="D2071" s="99">
        <v>25175</v>
      </c>
      <c r="E2071" s="99">
        <v>3181709</v>
      </c>
      <c r="F2071" s="99">
        <v>50245</v>
      </c>
      <c r="G2071" s="100" t="s">
        <v>33</v>
      </c>
      <c r="H2071" s="99" t="s">
        <v>618</v>
      </c>
      <c r="I2071" s="99" t="s">
        <v>638</v>
      </c>
      <c r="J2071" s="99" t="s">
        <v>5867</v>
      </c>
      <c r="K2071" s="100" t="s">
        <v>1170</v>
      </c>
      <c r="L2071" s="99" t="s">
        <v>9101</v>
      </c>
      <c r="M2071" s="101">
        <v>46020.333333333343</v>
      </c>
      <c r="N2071" s="101">
        <v>46022.408333333333</v>
      </c>
      <c r="O2071" s="100" t="s">
        <v>35</v>
      </c>
      <c r="P2071" s="100" t="s">
        <v>35</v>
      </c>
      <c r="Q2071" s="99" t="s">
        <v>1414</v>
      </c>
      <c r="R2071" s="99" t="s">
        <v>1415</v>
      </c>
      <c r="S2071" s="99" t="s">
        <v>11157</v>
      </c>
      <c r="T2071" s="99" t="s">
        <v>1416</v>
      </c>
      <c r="U2071" s="99">
        <v>56</v>
      </c>
      <c r="V2071" s="100" t="str">
        <f>VLOOKUP(D2071,TIPOLOGIA!A:F,5,0)</f>
        <v>INTERMEDIA</v>
      </c>
      <c r="W2071" s="100" t="str">
        <f>VLOOKUP(D2071,TIPOLOGIA!A:F,6,0)</f>
        <v>TERRESTRE</v>
      </c>
      <c r="X2071" s="99" t="s">
        <v>5724</v>
      </c>
      <c r="Y2071" s="99">
        <v>1</v>
      </c>
      <c r="Z2071" s="102">
        <f>IF(T2071="SOPORTE_TELEFÓNICO",'TARIFAS 2025'!$B$14,IF(V2071="PRINCIPAL",'TARIFAS 2025'!$B$11,IF(V2071="INTERMEDIA",'TARIFAS 2025'!$C$11,IF(V2071="LEJANA",'TARIFAS 2025'!$D$11))))</f>
        <v>36351</v>
      </c>
      <c r="AA2071" s="102">
        <f t="shared" si="34"/>
        <v>36351</v>
      </c>
    </row>
    <row r="2072" spans="1:27" x14ac:dyDescent="0.3">
      <c r="A2072" s="99" t="s">
        <v>71</v>
      </c>
      <c r="B2072" s="100" t="str">
        <f>VLOOKUP(A2072,'CENTROS DE COSTOS'!A:D,2,0)</f>
        <v>0036-0004</v>
      </c>
      <c r="C2072" s="100" t="str">
        <f>VLOOKUP(A2072,'CENTROS DE COSTOS'!A:D,3,0)</f>
        <v>Wompi Centro</v>
      </c>
      <c r="D2072" s="99">
        <v>25875</v>
      </c>
      <c r="E2072" s="99">
        <v>3181719</v>
      </c>
      <c r="F2072" s="99">
        <v>53456</v>
      </c>
      <c r="G2072" s="100" t="s">
        <v>33</v>
      </c>
      <c r="H2072" s="99" t="s">
        <v>618</v>
      </c>
      <c r="I2072" s="99" t="s">
        <v>723</v>
      </c>
      <c r="J2072" s="99" t="s">
        <v>1774</v>
      </c>
      <c r="K2072" s="100" t="s">
        <v>1170</v>
      </c>
      <c r="L2072" s="99" t="s">
        <v>9102</v>
      </c>
      <c r="M2072" s="101">
        <v>46020.333333333343</v>
      </c>
      <c r="N2072" s="101">
        <v>46022.40902777778</v>
      </c>
      <c r="O2072" s="100" t="s">
        <v>35</v>
      </c>
      <c r="P2072" s="100" t="s">
        <v>35</v>
      </c>
      <c r="Q2072" s="99" t="s">
        <v>1414</v>
      </c>
      <c r="R2072" s="99" t="s">
        <v>1415</v>
      </c>
      <c r="S2072" s="99" t="s">
        <v>11158</v>
      </c>
      <c r="T2072" s="99" t="s">
        <v>1416</v>
      </c>
      <c r="U2072" s="99">
        <v>56</v>
      </c>
      <c r="V2072" s="100" t="str">
        <f>VLOOKUP(D2072,TIPOLOGIA!A:F,5,0)</f>
        <v>INTERMEDIA</v>
      </c>
      <c r="W2072" s="100" t="str">
        <f>VLOOKUP(D2072,TIPOLOGIA!A:F,6,0)</f>
        <v>TERRESTRE</v>
      </c>
      <c r="X2072" s="99" t="s">
        <v>5724</v>
      </c>
      <c r="Y2072" s="99">
        <v>1</v>
      </c>
      <c r="Z2072" s="102">
        <f>IF(T2072="SOPORTE_TELEFÓNICO",'TARIFAS 2025'!$B$14,IF(V2072="PRINCIPAL",'TARIFAS 2025'!$B$11,IF(V2072="INTERMEDIA",'TARIFAS 2025'!$C$11,IF(V2072="LEJANA",'TARIFAS 2025'!$D$11))))</f>
        <v>36351</v>
      </c>
      <c r="AA2072" s="102">
        <f t="shared" si="34"/>
        <v>36351</v>
      </c>
    </row>
    <row r="2073" spans="1:27" x14ac:dyDescent="0.3">
      <c r="A2073" s="99" t="s">
        <v>77</v>
      </c>
      <c r="B2073" s="100" t="str">
        <f>VLOOKUP(A2073,'CENTROS DE COSTOS'!A:D,2,0)</f>
        <v>0036-0003</v>
      </c>
      <c r="C2073" s="100" t="str">
        <f>VLOOKUP(A2073,'CENTROS DE COSTOS'!A:D,3,0)</f>
        <v>Wompi Suroccidente</v>
      </c>
      <c r="D2073" s="99">
        <v>76001</v>
      </c>
      <c r="E2073" s="99">
        <v>3173142</v>
      </c>
      <c r="F2073" s="99">
        <v>42239</v>
      </c>
      <c r="G2073" s="100" t="s">
        <v>33</v>
      </c>
      <c r="H2073" s="99" t="s">
        <v>1101</v>
      </c>
      <c r="I2073" s="99" t="s">
        <v>77</v>
      </c>
      <c r="J2073" s="99" t="s">
        <v>2019</v>
      </c>
      <c r="K2073" s="100" t="s">
        <v>1170</v>
      </c>
      <c r="L2073" s="99" t="s">
        <v>9103</v>
      </c>
      <c r="M2073" s="101">
        <v>46015.333333333343</v>
      </c>
      <c r="N2073" s="101">
        <v>46022.409722222219</v>
      </c>
      <c r="O2073" s="100" t="s">
        <v>35</v>
      </c>
      <c r="P2073" s="100" t="s">
        <v>35</v>
      </c>
      <c r="Q2073" s="99" t="s">
        <v>1414</v>
      </c>
      <c r="R2073" s="99" t="s">
        <v>1415</v>
      </c>
      <c r="S2073" s="99" t="s">
        <v>11159</v>
      </c>
      <c r="T2073" s="99" t="s">
        <v>1172</v>
      </c>
      <c r="U2073" s="99">
        <v>64</v>
      </c>
      <c r="V2073" s="100" t="str">
        <f>VLOOKUP(D2073,TIPOLOGIA!A:F,5,0)</f>
        <v>PRINCIPAL</v>
      </c>
      <c r="W2073" s="100" t="str">
        <f>VLOOKUP(D2073,TIPOLOGIA!A:F,6,0)</f>
        <v>TERRESTRE</v>
      </c>
      <c r="X2073" s="99" t="s">
        <v>1856</v>
      </c>
      <c r="Y2073" s="99">
        <v>1</v>
      </c>
      <c r="Z2073" s="102">
        <f>IF(T2073="SOPORTE_TELEFÓNICO",'TARIFAS 2025'!$B$14,IF(V2073="PRINCIPAL",'TARIFAS 2025'!$B$11,IF(V2073="INTERMEDIA",'TARIFAS 2025'!$C$11,IF(V2073="LEJANA",'TARIFAS 2025'!$D$11))))</f>
        <v>31419</v>
      </c>
      <c r="AA2073" s="102">
        <f t="shared" si="34"/>
        <v>31419</v>
      </c>
    </row>
    <row r="2074" spans="1:27" x14ac:dyDescent="0.3">
      <c r="A2074" s="99" t="s">
        <v>71</v>
      </c>
      <c r="B2074" s="100" t="str">
        <f>VLOOKUP(A2074,'CENTROS DE COSTOS'!A:D,2,0)</f>
        <v>0036-0004</v>
      </c>
      <c r="C2074" s="100" t="str">
        <f>VLOOKUP(A2074,'CENTROS DE COSTOS'!A:D,3,0)</f>
        <v>Wompi Centro</v>
      </c>
      <c r="D2074" s="99">
        <v>25286</v>
      </c>
      <c r="E2074" s="99">
        <v>3180727</v>
      </c>
      <c r="F2074" s="99">
        <v>81076</v>
      </c>
      <c r="G2074" s="100" t="s">
        <v>33</v>
      </c>
      <c r="H2074" s="99" t="s">
        <v>618</v>
      </c>
      <c r="I2074" s="99" t="s">
        <v>650</v>
      </c>
      <c r="J2074" s="99" t="s">
        <v>2059</v>
      </c>
      <c r="K2074" s="100" t="s">
        <v>1170</v>
      </c>
      <c r="L2074" s="99" t="s">
        <v>9104</v>
      </c>
      <c r="M2074" s="101">
        <v>46020.333333333343</v>
      </c>
      <c r="N2074" s="101">
        <v>46022.409722222219</v>
      </c>
      <c r="O2074" s="100" t="s">
        <v>35</v>
      </c>
      <c r="P2074" s="100" t="s">
        <v>35</v>
      </c>
      <c r="Q2074" s="99" t="s">
        <v>1414</v>
      </c>
      <c r="R2074" s="99" t="s">
        <v>1415</v>
      </c>
      <c r="S2074" s="99" t="s">
        <v>11160</v>
      </c>
      <c r="T2074" s="99" t="s">
        <v>1416</v>
      </c>
      <c r="U2074" s="99">
        <v>24</v>
      </c>
      <c r="V2074" s="100" t="str">
        <f>VLOOKUP(D2074,TIPOLOGIA!A:F,5,0)</f>
        <v>INTERMEDIA</v>
      </c>
      <c r="W2074" s="100" t="str">
        <f>VLOOKUP(D2074,TIPOLOGIA!A:F,6,0)</f>
        <v>TERRESTRE</v>
      </c>
      <c r="X2074" s="99" t="s">
        <v>11196</v>
      </c>
      <c r="Y2074" s="99">
        <v>1</v>
      </c>
      <c r="Z2074" s="102">
        <f>IF(T2074="SOPORTE_TELEFÓNICO",'TARIFAS 2025'!$B$14,IF(V2074="PRINCIPAL",'TARIFAS 2025'!$B$11,IF(V2074="INTERMEDIA",'TARIFAS 2025'!$C$11,IF(V2074="LEJANA",'TARIFAS 2025'!$D$11))))</f>
        <v>36351</v>
      </c>
      <c r="AA2074" s="102">
        <f t="shared" si="34"/>
        <v>36351</v>
      </c>
    </row>
    <row r="2075" spans="1:27" x14ac:dyDescent="0.3">
      <c r="A2075" s="99" t="s">
        <v>71</v>
      </c>
      <c r="B2075" s="100" t="str">
        <f>VLOOKUP(A2075,'CENTROS DE COSTOS'!A:D,2,0)</f>
        <v>0036-0004</v>
      </c>
      <c r="C2075" s="100" t="str">
        <f>VLOOKUP(A2075,'CENTROS DE COSTOS'!A:D,3,0)</f>
        <v>Wompi Centro</v>
      </c>
      <c r="D2075" s="99">
        <v>25899</v>
      </c>
      <c r="E2075" s="99">
        <v>3180559</v>
      </c>
      <c r="F2075" s="99">
        <v>80092</v>
      </c>
      <c r="G2075" s="100" t="s">
        <v>33</v>
      </c>
      <c r="H2075" s="99" t="s">
        <v>618</v>
      </c>
      <c r="I2075" s="99" t="s">
        <v>727</v>
      </c>
      <c r="J2075" s="99" t="s">
        <v>7018</v>
      </c>
      <c r="K2075" s="100" t="s">
        <v>1170</v>
      </c>
      <c r="L2075" s="99" t="s">
        <v>9105</v>
      </c>
      <c r="M2075" s="101">
        <v>46020.333333333343</v>
      </c>
      <c r="N2075" s="101">
        <v>46022.411111111112</v>
      </c>
      <c r="O2075" s="100" t="s">
        <v>35</v>
      </c>
      <c r="P2075" s="100" t="s">
        <v>35</v>
      </c>
      <c r="Q2075" s="99" t="s">
        <v>1414</v>
      </c>
      <c r="R2075" s="99" t="s">
        <v>1415</v>
      </c>
      <c r="S2075" s="99" t="s">
        <v>11161</v>
      </c>
      <c r="T2075" s="99" t="s">
        <v>1416</v>
      </c>
      <c r="U2075" s="99">
        <v>40</v>
      </c>
      <c r="V2075" s="100" t="str">
        <f>VLOOKUP(D2075,TIPOLOGIA!A:F,5,0)</f>
        <v>INTERMEDIA</v>
      </c>
      <c r="W2075" s="100" t="str">
        <f>VLOOKUP(D2075,TIPOLOGIA!A:F,6,0)</f>
        <v>TERRESTRE</v>
      </c>
      <c r="X2075" s="99" t="s">
        <v>2257</v>
      </c>
      <c r="Y2075" s="99">
        <v>1</v>
      </c>
      <c r="Z2075" s="102">
        <f>IF(T2075="SOPORTE_TELEFÓNICO",'TARIFAS 2025'!$B$14,IF(V2075="PRINCIPAL",'TARIFAS 2025'!$B$11,IF(V2075="INTERMEDIA",'TARIFAS 2025'!$C$11,IF(V2075="LEJANA",'TARIFAS 2025'!$D$11))))</f>
        <v>36351</v>
      </c>
      <c r="AA2075" s="102">
        <f t="shared" si="34"/>
        <v>36351</v>
      </c>
    </row>
    <row r="2076" spans="1:27" x14ac:dyDescent="0.3">
      <c r="A2076" s="99" t="s">
        <v>81</v>
      </c>
      <c r="B2076" s="100" t="str">
        <f>VLOOKUP(A2076,'CENTROS DE COSTOS'!A:D,2,0)</f>
        <v>0036-0007</v>
      </c>
      <c r="C2076" s="100" t="str">
        <f>VLOOKUP(A2076,'CENTROS DE COSTOS'!A:D,3,0)</f>
        <v>Wompi Santander</v>
      </c>
      <c r="D2076" s="99">
        <v>54518</v>
      </c>
      <c r="E2076" s="99">
        <v>3182717</v>
      </c>
      <c r="F2076" s="99">
        <v>73318</v>
      </c>
      <c r="G2076" s="100" t="s">
        <v>33</v>
      </c>
      <c r="H2076" s="99" t="s">
        <v>891</v>
      </c>
      <c r="I2076" s="99" t="s">
        <v>917</v>
      </c>
      <c r="J2076" s="99" t="s">
        <v>1382</v>
      </c>
      <c r="K2076" s="100" t="s">
        <v>1170</v>
      </c>
      <c r="L2076" s="99" t="s">
        <v>9106</v>
      </c>
      <c r="M2076" s="101">
        <v>46020.347222222219</v>
      </c>
      <c r="N2076" s="101">
        <v>46022.411805555559</v>
      </c>
      <c r="O2076" s="100" t="s">
        <v>35</v>
      </c>
      <c r="P2076" s="100" t="s">
        <v>35</v>
      </c>
      <c r="Q2076" s="99" t="s">
        <v>1414</v>
      </c>
      <c r="R2076" s="99" t="s">
        <v>1415</v>
      </c>
      <c r="S2076" s="99" t="s">
        <v>11162</v>
      </c>
      <c r="T2076" s="99" t="s">
        <v>1416</v>
      </c>
      <c r="U2076" s="99">
        <v>56</v>
      </c>
      <c r="V2076" s="100" t="str">
        <f>VLOOKUP(D2076,TIPOLOGIA!A:F,5,0)</f>
        <v>LEJANA</v>
      </c>
      <c r="W2076" s="100" t="str">
        <f>VLOOKUP(D2076,TIPOLOGIA!A:F,6,0)</f>
        <v>TERRESTRE</v>
      </c>
      <c r="X2076" s="99" t="s">
        <v>2255</v>
      </c>
      <c r="Y2076" s="99">
        <v>1</v>
      </c>
      <c r="Z2076" s="102">
        <f>IF(T2076="SOPORTE_TELEFÓNICO",'TARIFAS 2025'!$B$14,IF(V2076="PRINCIPAL",'TARIFAS 2025'!$B$11,IF(V2076="INTERMEDIA",'TARIFAS 2025'!$C$11,IF(V2076="LEJANA",'TARIFAS 2025'!$D$11))))</f>
        <v>40250</v>
      </c>
      <c r="AA2076" s="102">
        <f t="shared" si="34"/>
        <v>40250</v>
      </c>
    </row>
    <row r="2077" spans="1:27" x14ac:dyDescent="0.3">
      <c r="A2077" s="99" t="s">
        <v>71</v>
      </c>
      <c r="B2077" s="100" t="str">
        <f>VLOOKUP(A2077,'CENTROS DE COSTOS'!A:D,2,0)</f>
        <v>0036-0004</v>
      </c>
      <c r="C2077" s="100" t="str">
        <f>VLOOKUP(A2077,'CENTROS DE COSTOS'!A:D,3,0)</f>
        <v>Wompi Centro</v>
      </c>
      <c r="D2077" s="99">
        <v>25899</v>
      </c>
      <c r="E2077" s="99">
        <v>3183596</v>
      </c>
      <c r="F2077" s="99">
        <v>81620</v>
      </c>
      <c r="G2077" s="100" t="s">
        <v>33</v>
      </c>
      <c r="H2077" s="99" t="s">
        <v>618</v>
      </c>
      <c r="I2077" s="99" t="s">
        <v>727</v>
      </c>
      <c r="J2077" s="99" t="s">
        <v>7019</v>
      </c>
      <c r="K2077" s="100" t="s">
        <v>1170</v>
      </c>
      <c r="L2077" s="99" t="s">
        <v>9107</v>
      </c>
      <c r="M2077" s="101">
        <v>46020.417361111111</v>
      </c>
      <c r="N2077" s="101">
        <v>46022.412499999999</v>
      </c>
      <c r="O2077" s="100" t="s">
        <v>35</v>
      </c>
      <c r="P2077" s="100" t="s">
        <v>35</v>
      </c>
      <c r="Q2077" s="99" t="s">
        <v>1414</v>
      </c>
      <c r="R2077" s="99" t="s">
        <v>1415</v>
      </c>
      <c r="S2077" s="99" t="s">
        <v>11163</v>
      </c>
      <c r="T2077" s="99" t="s">
        <v>1416</v>
      </c>
      <c r="U2077" s="99">
        <v>8</v>
      </c>
      <c r="V2077" s="100" t="str">
        <f>VLOOKUP(D2077,TIPOLOGIA!A:F,5,0)</f>
        <v>INTERMEDIA</v>
      </c>
      <c r="W2077" s="100" t="str">
        <f>VLOOKUP(D2077,TIPOLOGIA!A:F,6,0)</f>
        <v>TERRESTRE</v>
      </c>
      <c r="X2077" s="99" t="s">
        <v>5726</v>
      </c>
      <c r="Y2077" s="99">
        <v>1</v>
      </c>
      <c r="Z2077" s="102">
        <f>IF(T2077="SOPORTE_TELEFÓNICO",'TARIFAS 2025'!$B$14,IF(V2077="PRINCIPAL",'TARIFAS 2025'!$B$11,IF(V2077="INTERMEDIA",'TARIFAS 2025'!$C$11,IF(V2077="LEJANA",'TARIFAS 2025'!$D$11))))</f>
        <v>36351</v>
      </c>
      <c r="AA2077" s="102">
        <f t="shared" si="34"/>
        <v>36351</v>
      </c>
    </row>
    <row r="2078" spans="1:27" x14ac:dyDescent="0.3">
      <c r="A2078" s="99" t="s">
        <v>85</v>
      </c>
      <c r="B2078" s="100" t="str">
        <f>VLOOKUP(A2078,'CENTROS DE COSTOS'!A:D,2,0)</f>
        <v>0036-0006</v>
      </c>
      <c r="C2078" s="100" t="str">
        <f>VLOOKUP(A2078,'CENTROS DE COSTOS'!A:D,3,0)</f>
        <v>Wompi Oriente</v>
      </c>
      <c r="D2078" s="99">
        <v>73268</v>
      </c>
      <c r="E2078" s="99">
        <v>3184064</v>
      </c>
      <c r="F2078" s="99">
        <v>42848</v>
      </c>
      <c r="G2078" s="100" t="s">
        <v>33</v>
      </c>
      <c r="H2078" s="99" t="s">
        <v>1056</v>
      </c>
      <c r="I2078" s="99" t="s">
        <v>1071</v>
      </c>
      <c r="J2078" s="99" t="s">
        <v>5738</v>
      </c>
      <c r="K2078" s="100" t="s">
        <v>1170</v>
      </c>
      <c r="L2078" s="99" t="s">
        <v>9108</v>
      </c>
      <c r="M2078" s="101">
        <v>46020.442361111112</v>
      </c>
      <c r="N2078" s="101">
        <v>46022.413194444453</v>
      </c>
      <c r="O2078" s="100" t="s">
        <v>35</v>
      </c>
      <c r="P2078" s="100" t="s">
        <v>35</v>
      </c>
      <c r="Q2078" s="99" t="s">
        <v>1414</v>
      </c>
      <c r="R2078" s="99" t="s">
        <v>1415</v>
      </c>
      <c r="S2078" s="99" t="s">
        <v>11164</v>
      </c>
      <c r="T2078" s="99" t="s">
        <v>1416</v>
      </c>
      <c r="U2078" s="99">
        <v>64</v>
      </c>
      <c r="V2078" s="100" t="str">
        <f>VLOOKUP(D2078,TIPOLOGIA!A:F,5,0)</f>
        <v>INTERMEDIA</v>
      </c>
      <c r="W2078" s="100" t="str">
        <f>VLOOKUP(D2078,TIPOLOGIA!A:F,6,0)</f>
        <v>TERRESTRE</v>
      </c>
      <c r="X2078" s="99" t="s">
        <v>5726</v>
      </c>
      <c r="Y2078" s="99">
        <v>1</v>
      </c>
      <c r="Z2078" s="102">
        <f>IF(T2078="SOPORTE_TELEFÓNICO",'TARIFAS 2025'!$B$14,IF(V2078="PRINCIPAL",'TARIFAS 2025'!$B$11,IF(V2078="INTERMEDIA",'TARIFAS 2025'!$C$11,IF(V2078="LEJANA",'TARIFAS 2025'!$D$11))))</f>
        <v>36351</v>
      </c>
      <c r="AA2078" s="102">
        <f t="shared" si="34"/>
        <v>36351</v>
      </c>
    </row>
    <row r="2079" spans="1:27" x14ac:dyDescent="0.3">
      <c r="A2079" s="99" t="s">
        <v>86</v>
      </c>
      <c r="B2079" s="100" t="str">
        <f>VLOOKUP(A2079,'CENTROS DE COSTOS'!A:D,2,0)</f>
        <v>0036-0002</v>
      </c>
      <c r="C2079" s="100" t="str">
        <f>VLOOKUP(A2079,'CENTROS DE COSTOS'!A:D,3,0)</f>
        <v>Wompi Eje Cafetero</v>
      </c>
      <c r="D2079" s="99">
        <v>17001</v>
      </c>
      <c r="E2079" s="99">
        <v>3185293</v>
      </c>
      <c r="F2079" s="99">
        <v>80949</v>
      </c>
      <c r="G2079" s="100" t="s">
        <v>33</v>
      </c>
      <c r="H2079" s="99" t="s">
        <v>126</v>
      </c>
      <c r="I2079" s="99" t="s">
        <v>86</v>
      </c>
      <c r="J2079" s="99" t="s">
        <v>7020</v>
      </c>
      <c r="K2079" s="100" t="s">
        <v>1170</v>
      </c>
      <c r="L2079" s="99" t="s">
        <v>9109</v>
      </c>
      <c r="M2079" s="101">
        <v>46020.532638888893</v>
      </c>
      <c r="N2079" s="101">
        <v>46022.415277777778</v>
      </c>
      <c r="O2079" s="100" t="s">
        <v>35</v>
      </c>
      <c r="P2079" s="100" t="s">
        <v>35</v>
      </c>
      <c r="Q2079" s="99" t="s">
        <v>1414</v>
      </c>
      <c r="R2079" s="99" t="s">
        <v>1415</v>
      </c>
      <c r="S2079" s="99" t="s">
        <v>11165</v>
      </c>
      <c r="T2079" s="99" t="s">
        <v>1172</v>
      </c>
      <c r="U2079" s="99">
        <v>16</v>
      </c>
      <c r="V2079" s="100" t="str">
        <f>VLOOKUP(D2079,TIPOLOGIA!A:F,5,0)</f>
        <v>PRINCIPAL</v>
      </c>
      <c r="W2079" s="100" t="str">
        <f>VLOOKUP(D2079,TIPOLOGIA!A:F,6,0)</f>
        <v>TERRESTRE</v>
      </c>
      <c r="X2079" s="99" t="s">
        <v>1207</v>
      </c>
      <c r="Y2079" s="99">
        <v>1</v>
      </c>
      <c r="Z2079" s="102">
        <f>IF(T2079="SOPORTE_TELEFÓNICO",'TARIFAS 2025'!$B$14,IF(V2079="PRINCIPAL",'TARIFAS 2025'!$B$11,IF(V2079="INTERMEDIA",'TARIFAS 2025'!$C$11,IF(V2079="LEJANA",'TARIFAS 2025'!$D$11))))</f>
        <v>31419</v>
      </c>
      <c r="AA2079" s="102">
        <f t="shared" si="34"/>
        <v>31419</v>
      </c>
    </row>
    <row r="2080" spans="1:27" x14ac:dyDescent="0.3">
      <c r="A2080" s="99" t="s">
        <v>98</v>
      </c>
      <c r="B2080" s="100" t="str">
        <f>VLOOKUP(A2080,'CENTROS DE COSTOS'!A:D,2,0)</f>
        <v>0036-0006</v>
      </c>
      <c r="C2080" s="100" t="str">
        <f>VLOOKUP(A2080,'CENTROS DE COSTOS'!A:D,3,0)</f>
        <v>Wompi Oriente</v>
      </c>
      <c r="D2080" s="99">
        <v>50001</v>
      </c>
      <c r="E2080" s="99">
        <v>3183737</v>
      </c>
      <c r="F2080" s="99">
        <v>33485</v>
      </c>
      <c r="G2080" s="100" t="s">
        <v>33</v>
      </c>
      <c r="H2080" s="99" t="s">
        <v>814</v>
      </c>
      <c r="I2080" s="99" t="s">
        <v>98</v>
      </c>
      <c r="J2080" s="99" t="s">
        <v>1802</v>
      </c>
      <c r="K2080" s="100" t="s">
        <v>1170</v>
      </c>
      <c r="L2080" s="99" t="s">
        <v>9110</v>
      </c>
      <c r="M2080" s="101">
        <v>46020.413888888892</v>
      </c>
      <c r="N2080" s="101">
        <v>46022.425694444442</v>
      </c>
      <c r="O2080" s="100" t="s">
        <v>35</v>
      </c>
      <c r="P2080" s="100" t="s">
        <v>35</v>
      </c>
      <c r="Q2080" s="99" t="s">
        <v>1414</v>
      </c>
      <c r="R2080" s="99" t="s">
        <v>1415</v>
      </c>
      <c r="S2080" s="99" t="s">
        <v>11166</v>
      </c>
      <c r="T2080" s="99" t="s">
        <v>1172</v>
      </c>
      <c r="U2080" s="99">
        <v>64</v>
      </c>
      <c r="V2080" s="100" t="str">
        <f>VLOOKUP(D2080,TIPOLOGIA!A:F,5,0)</f>
        <v>PRINCIPAL</v>
      </c>
      <c r="W2080" s="100" t="str">
        <f>VLOOKUP(D2080,TIPOLOGIA!A:F,6,0)</f>
        <v>TERRESTRE</v>
      </c>
      <c r="X2080" s="99" t="s">
        <v>1287</v>
      </c>
      <c r="Y2080" s="99">
        <v>1</v>
      </c>
      <c r="Z2080" s="102">
        <f>IF(T2080="SOPORTE_TELEFÓNICO",'TARIFAS 2025'!$B$14,IF(V2080="PRINCIPAL",'TARIFAS 2025'!$B$11,IF(V2080="INTERMEDIA",'TARIFAS 2025'!$C$11,IF(V2080="LEJANA",'TARIFAS 2025'!$D$11))))</f>
        <v>31419</v>
      </c>
      <c r="AA2080" s="102">
        <f t="shared" si="34"/>
        <v>31419</v>
      </c>
    </row>
    <row r="2081" spans="1:27" x14ac:dyDescent="0.3">
      <c r="A2081" s="99" t="s">
        <v>97</v>
      </c>
      <c r="B2081" s="100" t="str">
        <f>VLOOKUP(A2081,'CENTROS DE COSTOS'!A:D,2,0)</f>
        <v>0036-0001</v>
      </c>
      <c r="C2081" s="100" t="str">
        <f>VLOOKUP(A2081,'CENTROS DE COSTOS'!A:D,3,0)</f>
        <v>Wompi Costa</v>
      </c>
      <c r="D2081" s="99">
        <v>20001</v>
      </c>
      <c r="E2081" s="99">
        <v>3181749</v>
      </c>
      <c r="F2081" s="99">
        <v>81451</v>
      </c>
      <c r="G2081" s="100" t="s">
        <v>33</v>
      </c>
      <c r="H2081" s="99" t="s">
        <v>536</v>
      </c>
      <c r="I2081" s="99" t="s">
        <v>97</v>
      </c>
      <c r="J2081" s="99" t="s">
        <v>1543</v>
      </c>
      <c r="K2081" s="100" t="s">
        <v>1170</v>
      </c>
      <c r="L2081" s="99" t="s">
        <v>9111</v>
      </c>
      <c r="M2081" s="101">
        <v>46020.333333333343</v>
      </c>
      <c r="N2081" s="101">
        <v>46022.427777777782</v>
      </c>
      <c r="O2081" s="100" t="s">
        <v>35</v>
      </c>
      <c r="P2081" s="100" t="s">
        <v>35</v>
      </c>
      <c r="Q2081" s="99" t="s">
        <v>1414</v>
      </c>
      <c r="R2081" s="99" t="s">
        <v>1415</v>
      </c>
      <c r="S2081" s="99" t="s">
        <v>11167</v>
      </c>
      <c r="T2081" s="99" t="s">
        <v>1172</v>
      </c>
      <c r="U2081" s="99">
        <v>16</v>
      </c>
      <c r="V2081" s="100" t="str">
        <f>VLOOKUP(D2081,TIPOLOGIA!A:F,5,0)</f>
        <v>PRINCIPAL</v>
      </c>
      <c r="W2081" s="100" t="str">
        <f>VLOOKUP(D2081,TIPOLOGIA!A:F,6,0)</f>
        <v>TERRESTRE</v>
      </c>
      <c r="X2081" s="99" t="s">
        <v>1204</v>
      </c>
      <c r="Y2081" s="99">
        <v>1</v>
      </c>
      <c r="Z2081" s="102">
        <f>IF(T2081="SOPORTE_TELEFÓNICO",'TARIFAS 2025'!$B$14,IF(V2081="PRINCIPAL",'TARIFAS 2025'!$B$11,IF(V2081="INTERMEDIA",'TARIFAS 2025'!$C$11,IF(V2081="LEJANA",'TARIFAS 2025'!$D$11))))</f>
        <v>31419</v>
      </c>
      <c r="AA2081" s="102">
        <f t="shared" si="34"/>
        <v>31419</v>
      </c>
    </row>
    <row r="2082" spans="1:27" x14ac:dyDescent="0.3">
      <c r="A2082" s="99" t="s">
        <v>88</v>
      </c>
      <c r="B2082" s="100" t="str">
        <f>VLOOKUP(A2082,'CENTROS DE COSTOS'!A:D,2,0)</f>
        <v>0036-0005</v>
      </c>
      <c r="C2082" s="100" t="str">
        <f>VLOOKUP(A2082,'CENTROS DE COSTOS'!A:D,3,0)</f>
        <v>Wompi Noroccidente</v>
      </c>
      <c r="D2082" s="99">
        <v>5001</v>
      </c>
      <c r="E2082" s="99">
        <v>3183328</v>
      </c>
      <c r="F2082" s="99">
        <v>68506</v>
      </c>
      <c r="G2082" s="100" t="s">
        <v>33</v>
      </c>
      <c r="H2082" s="99" t="s">
        <v>120</v>
      </c>
      <c r="I2082" s="99" t="s">
        <v>88</v>
      </c>
      <c r="J2082" s="99" t="s">
        <v>2049</v>
      </c>
      <c r="K2082" s="100" t="s">
        <v>1170</v>
      </c>
      <c r="L2082" s="99" t="s">
        <v>9112</v>
      </c>
      <c r="M2082" s="101">
        <v>46020.387499999997</v>
      </c>
      <c r="N2082" s="101">
        <v>46022.433333333327</v>
      </c>
      <c r="O2082" s="100" t="s">
        <v>35</v>
      </c>
      <c r="P2082" s="100" t="s">
        <v>35</v>
      </c>
      <c r="Q2082" s="99" t="s">
        <v>1414</v>
      </c>
      <c r="R2082" s="99" t="s">
        <v>1415</v>
      </c>
      <c r="S2082" s="99" t="s">
        <v>11168</v>
      </c>
      <c r="T2082" s="99" t="s">
        <v>9139</v>
      </c>
      <c r="U2082" s="99">
        <v>64</v>
      </c>
      <c r="V2082" s="100" t="str">
        <f>VLOOKUP(D2082,TIPOLOGIA!A:F,5,0)</f>
        <v>PRINCIPAL</v>
      </c>
      <c r="W2082" s="100" t="str">
        <f>VLOOKUP(D2082,TIPOLOGIA!A:F,6,0)</f>
        <v>TERRESTRE</v>
      </c>
      <c r="X2082" s="99" t="s">
        <v>1417</v>
      </c>
      <c r="Y2082" s="99">
        <v>1</v>
      </c>
      <c r="Z2082" s="102">
        <f>IF(T2082="SOPORTE_TELEFÓNICO",'TARIFAS 2025'!$B$14,IF(V2082="PRINCIPAL",'TARIFAS 2025'!$B$11,IF(V2082="INTERMEDIA",'TARIFAS 2025'!$C$11,IF(V2082="LEJANA",'TARIFAS 2025'!$D$11))))</f>
        <v>31419</v>
      </c>
      <c r="AA2082" s="102">
        <f t="shared" si="34"/>
        <v>31419</v>
      </c>
    </row>
    <row r="2083" spans="1:27" x14ac:dyDescent="0.3">
      <c r="A2083" s="99" t="s">
        <v>88</v>
      </c>
      <c r="B2083" s="100" t="str">
        <f>VLOOKUP(A2083,'CENTROS DE COSTOS'!A:D,2,0)</f>
        <v>0036-0005</v>
      </c>
      <c r="C2083" s="100" t="str">
        <f>VLOOKUP(A2083,'CENTROS DE COSTOS'!A:D,3,0)</f>
        <v>Wompi Noroccidente</v>
      </c>
      <c r="D2083" s="99">
        <v>5088</v>
      </c>
      <c r="E2083" s="99">
        <v>3166840</v>
      </c>
      <c r="F2083" s="99">
        <v>79154</v>
      </c>
      <c r="G2083" s="100" t="s">
        <v>33</v>
      </c>
      <c r="H2083" s="99" t="s">
        <v>120</v>
      </c>
      <c r="I2083" s="99" t="s">
        <v>155</v>
      </c>
      <c r="J2083" s="99" t="s">
        <v>2155</v>
      </c>
      <c r="K2083" s="100" t="s">
        <v>1170</v>
      </c>
      <c r="L2083" s="99" t="s">
        <v>9113</v>
      </c>
      <c r="M2083" s="101">
        <v>46013.618055555547</v>
      </c>
      <c r="N2083" s="101">
        <v>46022.44027777778</v>
      </c>
      <c r="O2083" s="100" t="s">
        <v>35</v>
      </c>
      <c r="P2083" s="100" t="s">
        <v>35</v>
      </c>
      <c r="Q2083" s="99" t="s">
        <v>1414</v>
      </c>
      <c r="R2083" s="99" t="s">
        <v>1415</v>
      </c>
      <c r="S2083" s="99" t="s">
        <v>11169</v>
      </c>
      <c r="T2083" s="99" t="s">
        <v>9139</v>
      </c>
      <c r="U2083" s="99">
        <v>32</v>
      </c>
      <c r="V2083" s="100" t="str">
        <f>VLOOKUP(D2083,TIPOLOGIA!A:F,5,0)</f>
        <v>PRINCIPAL</v>
      </c>
      <c r="W2083" s="100" t="str">
        <f>VLOOKUP(D2083,TIPOLOGIA!A:F,6,0)</f>
        <v>TERRESTRE</v>
      </c>
      <c r="X2083" s="99" t="s">
        <v>1417</v>
      </c>
      <c r="Y2083" s="99">
        <v>1</v>
      </c>
      <c r="Z2083" s="102">
        <f>IF(T2083="SOPORTE_TELEFÓNICO",'TARIFAS 2025'!$B$14,IF(V2083="PRINCIPAL",'TARIFAS 2025'!$B$11,IF(V2083="INTERMEDIA",'TARIFAS 2025'!$C$11,IF(V2083="LEJANA",'TARIFAS 2025'!$D$11))))</f>
        <v>31419</v>
      </c>
      <c r="AA2083" s="102">
        <f t="shared" si="34"/>
        <v>31419</v>
      </c>
    </row>
    <row r="2084" spans="1:27" x14ac:dyDescent="0.3">
      <c r="A2084" s="99" t="s">
        <v>80</v>
      </c>
      <c r="B2084" s="100" t="str">
        <f>VLOOKUP(A2084,'CENTROS DE COSTOS'!A:D,2,0)</f>
        <v>0036-0001</v>
      </c>
      <c r="C2084" s="100" t="str">
        <f>VLOOKUP(A2084,'CENTROS DE COSTOS'!A:D,3,0)</f>
        <v>Wompi Costa</v>
      </c>
      <c r="D2084" s="99">
        <v>13001</v>
      </c>
      <c r="E2084" s="99">
        <v>3187281</v>
      </c>
      <c r="F2084" s="99">
        <v>80127</v>
      </c>
      <c r="G2084" s="100" t="s">
        <v>33</v>
      </c>
      <c r="H2084" s="99" t="s">
        <v>275</v>
      </c>
      <c r="I2084" s="99" t="s">
        <v>80</v>
      </c>
      <c r="J2084" s="99" t="s">
        <v>1451</v>
      </c>
      <c r="K2084" s="100" t="s">
        <v>1170</v>
      </c>
      <c r="L2084" s="99" t="s">
        <v>9114</v>
      </c>
      <c r="M2084" s="101">
        <v>46021.333333333343</v>
      </c>
      <c r="N2084" s="101">
        <v>46022.45</v>
      </c>
      <c r="O2084" s="100" t="s">
        <v>35</v>
      </c>
      <c r="P2084" s="100" t="s">
        <v>35</v>
      </c>
      <c r="Q2084" s="99" t="s">
        <v>1414</v>
      </c>
      <c r="R2084" s="99" t="s">
        <v>1415</v>
      </c>
      <c r="S2084" s="99" t="s">
        <v>11170</v>
      </c>
      <c r="T2084" s="99" t="s">
        <v>1172</v>
      </c>
      <c r="U2084" s="99">
        <v>24</v>
      </c>
      <c r="V2084" s="100" t="str">
        <f>VLOOKUP(D2084,TIPOLOGIA!A:F,5,0)</f>
        <v>PRINCIPAL</v>
      </c>
      <c r="W2084" s="100" t="str">
        <f>VLOOKUP(D2084,TIPOLOGIA!A:F,6,0)</f>
        <v>TERRESTRE</v>
      </c>
      <c r="X2084" s="99" t="s">
        <v>1855</v>
      </c>
      <c r="Y2084" s="99">
        <v>1</v>
      </c>
      <c r="Z2084" s="102">
        <f>IF(T2084="SOPORTE_TELEFÓNICO",'TARIFAS 2025'!$B$14,IF(V2084="PRINCIPAL",'TARIFAS 2025'!$B$11,IF(V2084="INTERMEDIA",'TARIFAS 2025'!$C$11,IF(V2084="LEJANA",'TARIFAS 2025'!$D$11))))</f>
        <v>31419</v>
      </c>
      <c r="AA2084" s="102">
        <f t="shared" si="34"/>
        <v>31419</v>
      </c>
    </row>
    <row r="2085" spans="1:27" x14ac:dyDescent="0.3">
      <c r="A2085" s="99" t="s">
        <v>98</v>
      </c>
      <c r="B2085" s="100" t="str">
        <f>VLOOKUP(A2085,'CENTROS DE COSTOS'!A:D,2,0)</f>
        <v>0036-0006</v>
      </c>
      <c r="C2085" s="100" t="str">
        <f>VLOOKUP(A2085,'CENTROS DE COSTOS'!A:D,3,0)</f>
        <v>Wompi Oriente</v>
      </c>
      <c r="D2085" s="99">
        <v>50001</v>
      </c>
      <c r="E2085" s="99">
        <v>3190094</v>
      </c>
      <c r="F2085" s="99">
        <v>52409</v>
      </c>
      <c r="G2085" s="100" t="s">
        <v>33</v>
      </c>
      <c r="H2085" s="99" t="s">
        <v>814</v>
      </c>
      <c r="I2085" s="99" t="s">
        <v>98</v>
      </c>
      <c r="J2085" s="99" t="s">
        <v>7021</v>
      </c>
      <c r="K2085" s="100" t="s">
        <v>1170</v>
      </c>
      <c r="L2085" s="99" t="s">
        <v>9115</v>
      </c>
      <c r="M2085" s="101">
        <v>46021.547222222223</v>
      </c>
      <c r="N2085" s="101">
        <v>46022.454861111109</v>
      </c>
      <c r="O2085" s="100" t="s">
        <v>35</v>
      </c>
      <c r="P2085" s="100" t="s">
        <v>35</v>
      </c>
      <c r="Q2085" s="99" t="s">
        <v>1414</v>
      </c>
      <c r="R2085" s="99" t="s">
        <v>1415</v>
      </c>
      <c r="S2085" s="99" t="s">
        <v>11171</v>
      </c>
      <c r="T2085" s="99" t="s">
        <v>1172</v>
      </c>
      <c r="U2085" s="99">
        <v>64</v>
      </c>
      <c r="V2085" s="100" t="str">
        <f>VLOOKUP(D2085,TIPOLOGIA!A:F,5,0)</f>
        <v>PRINCIPAL</v>
      </c>
      <c r="W2085" s="100" t="str">
        <f>VLOOKUP(D2085,TIPOLOGIA!A:F,6,0)</f>
        <v>TERRESTRE</v>
      </c>
      <c r="X2085" s="99" t="s">
        <v>1287</v>
      </c>
      <c r="Y2085" s="99">
        <v>1</v>
      </c>
      <c r="Z2085" s="102">
        <f>IF(T2085="SOPORTE_TELEFÓNICO",'TARIFAS 2025'!$B$14,IF(V2085="PRINCIPAL",'TARIFAS 2025'!$B$11,IF(V2085="INTERMEDIA",'TARIFAS 2025'!$C$11,IF(V2085="LEJANA",'TARIFAS 2025'!$D$11))))</f>
        <v>31419</v>
      </c>
      <c r="AA2085" s="102">
        <f t="shared" si="34"/>
        <v>31419</v>
      </c>
    </row>
    <row r="2086" spans="1:27" x14ac:dyDescent="0.3">
      <c r="A2086" s="99" t="s">
        <v>81</v>
      </c>
      <c r="B2086" s="100" t="str">
        <f>VLOOKUP(A2086,'CENTROS DE COSTOS'!A:D,2,0)</f>
        <v>0036-0007</v>
      </c>
      <c r="C2086" s="100" t="str">
        <f>VLOOKUP(A2086,'CENTROS DE COSTOS'!A:D,3,0)</f>
        <v>Wompi Santander</v>
      </c>
      <c r="D2086" s="99">
        <v>54001</v>
      </c>
      <c r="E2086" s="99">
        <v>3190148</v>
      </c>
      <c r="F2086" s="99">
        <v>65616</v>
      </c>
      <c r="G2086" s="100" t="s">
        <v>33</v>
      </c>
      <c r="H2086" s="99" t="s">
        <v>891</v>
      </c>
      <c r="I2086" s="99" t="s">
        <v>81</v>
      </c>
      <c r="J2086" s="99" t="s">
        <v>7022</v>
      </c>
      <c r="K2086" s="100" t="s">
        <v>1170</v>
      </c>
      <c r="L2086" s="99" t="s">
        <v>9116</v>
      </c>
      <c r="M2086" s="101">
        <v>46021.526388888888</v>
      </c>
      <c r="N2086" s="101">
        <v>46022.456250000003</v>
      </c>
      <c r="O2086" s="100" t="s">
        <v>35</v>
      </c>
      <c r="P2086" s="100" t="s">
        <v>35</v>
      </c>
      <c r="Q2086" s="99" t="s">
        <v>1414</v>
      </c>
      <c r="R2086" s="99" t="s">
        <v>1415</v>
      </c>
      <c r="S2086" s="99" t="s">
        <v>11172</v>
      </c>
      <c r="T2086" s="99" t="s">
        <v>1172</v>
      </c>
      <c r="U2086" s="99">
        <v>24</v>
      </c>
      <c r="V2086" s="100" t="str">
        <f>VLOOKUP(D2086,TIPOLOGIA!A:F,5,0)</f>
        <v>PRINCIPAL</v>
      </c>
      <c r="W2086" s="100" t="str">
        <f>VLOOKUP(D2086,TIPOLOGIA!A:F,6,0)</f>
        <v>TERRESTRE</v>
      </c>
      <c r="X2086" s="99" t="s">
        <v>1205</v>
      </c>
      <c r="Y2086" s="99">
        <v>1</v>
      </c>
      <c r="Z2086" s="102">
        <f>IF(T2086="SOPORTE_TELEFÓNICO",'TARIFAS 2025'!$B$14,IF(V2086="PRINCIPAL",'TARIFAS 2025'!$B$11,IF(V2086="INTERMEDIA",'TARIFAS 2025'!$C$11,IF(V2086="LEJANA",'TARIFAS 2025'!$D$11))))</f>
        <v>31419</v>
      </c>
      <c r="AA2086" s="102">
        <f t="shared" si="34"/>
        <v>31419</v>
      </c>
    </row>
    <row r="2087" spans="1:27" x14ac:dyDescent="0.3">
      <c r="A2087" s="99" t="s">
        <v>80</v>
      </c>
      <c r="B2087" s="100" t="str">
        <f>VLOOKUP(A2087,'CENTROS DE COSTOS'!A:D,2,0)</f>
        <v>0036-0001</v>
      </c>
      <c r="C2087" s="100" t="str">
        <f>VLOOKUP(A2087,'CENTROS DE COSTOS'!A:D,3,0)</f>
        <v>Wompi Costa</v>
      </c>
      <c r="D2087" s="99">
        <v>13001</v>
      </c>
      <c r="E2087" s="99">
        <v>3189699</v>
      </c>
      <c r="F2087" s="99">
        <v>63130</v>
      </c>
      <c r="G2087" s="100" t="s">
        <v>33</v>
      </c>
      <c r="H2087" s="99" t="s">
        <v>275</v>
      </c>
      <c r="I2087" s="99" t="s">
        <v>80</v>
      </c>
      <c r="J2087" s="99" t="s">
        <v>1909</v>
      </c>
      <c r="K2087" s="100" t="s">
        <v>1170</v>
      </c>
      <c r="L2087" s="99" t="s">
        <v>9117</v>
      </c>
      <c r="M2087" s="101">
        <v>46021.487500000003</v>
      </c>
      <c r="N2087" s="101">
        <v>46022.457638888889</v>
      </c>
      <c r="O2087" s="100" t="s">
        <v>35</v>
      </c>
      <c r="P2087" s="100" t="s">
        <v>35</v>
      </c>
      <c r="Q2087" s="99" t="s">
        <v>1414</v>
      </c>
      <c r="R2087" s="99" t="s">
        <v>1415</v>
      </c>
      <c r="S2087" s="99" t="s">
        <v>11173</v>
      </c>
      <c r="T2087" s="99" t="s">
        <v>1172</v>
      </c>
      <c r="U2087" s="99">
        <v>16</v>
      </c>
      <c r="V2087" s="100" t="str">
        <f>VLOOKUP(D2087,TIPOLOGIA!A:F,5,0)</f>
        <v>PRINCIPAL</v>
      </c>
      <c r="W2087" s="100" t="str">
        <f>VLOOKUP(D2087,TIPOLOGIA!A:F,6,0)</f>
        <v>TERRESTRE</v>
      </c>
      <c r="X2087" s="99" t="s">
        <v>1855</v>
      </c>
      <c r="Y2087" s="99">
        <v>1</v>
      </c>
      <c r="Z2087" s="102">
        <f>IF(T2087="SOPORTE_TELEFÓNICO",'TARIFAS 2025'!$B$14,IF(V2087="PRINCIPAL",'TARIFAS 2025'!$B$11,IF(V2087="INTERMEDIA",'TARIFAS 2025'!$C$11,IF(V2087="LEJANA",'TARIFAS 2025'!$D$11))))</f>
        <v>31419</v>
      </c>
      <c r="AA2087" s="102">
        <f t="shared" si="34"/>
        <v>31419</v>
      </c>
    </row>
    <row r="2088" spans="1:27" x14ac:dyDescent="0.3">
      <c r="A2088" s="99" t="s">
        <v>89</v>
      </c>
      <c r="B2088" s="100" t="str">
        <f>VLOOKUP(A2088,'CENTROS DE COSTOS'!A:D,2,0)</f>
        <v>0036-0001</v>
      </c>
      <c r="C2088" s="100" t="str">
        <f>VLOOKUP(A2088,'CENTROS DE COSTOS'!A:D,3,0)</f>
        <v>Wompi Costa</v>
      </c>
      <c r="D2088" s="99">
        <v>23001</v>
      </c>
      <c r="E2088" s="99">
        <v>3187068</v>
      </c>
      <c r="F2088" s="99">
        <v>69036</v>
      </c>
      <c r="G2088" s="100" t="s">
        <v>33</v>
      </c>
      <c r="H2088" s="99" t="s">
        <v>276</v>
      </c>
      <c r="I2088" s="99" t="s">
        <v>89</v>
      </c>
      <c r="J2088" s="99" t="s">
        <v>7023</v>
      </c>
      <c r="K2088" s="100" t="s">
        <v>1170</v>
      </c>
      <c r="L2088" s="99" t="s">
        <v>9118</v>
      </c>
      <c r="M2088" s="101">
        <v>46021.333333333343</v>
      </c>
      <c r="N2088" s="101">
        <v>46022.457638888889</v>
      </c>
      <c r="O2088" s="100" t="s">
        <v>35</v>
      </c>
      <c r="P2088" s="100" t="s">
        <v>35</v>
      </c>
      <c r="Q2088" s="99" t="s">
        <v>1414</v>
      </c>
      <c r="R2088" s="99" t="s">
        <v>1415</v>
      </c>
      <c r="S2088" s="99" t="s">
        <v>11174</v>
      </c>
      <c r="T2088" s="99" t="s">
        <v>1172</v>
      </c>
      <c r="U2088" s="99">
        <v>24</v>
      </c>
      <c r="V2088" s="100" t="str">
        <f>VLOOKUP(D2088,TIPOLOGIA!A:F,5,0)</f>
        <v>PRINCIPAL</v>
      </c>
      <c r="W2088" s="100" t="str">
        <f>VLOOKUP(D2088,TIPOLOGIA!A:F,6,0)</f>
        <v>TERRESTRE</v>
      </c>
      <c r="X2088" s="99" t="s">
        <v>1226</v>
      </c>
      <c r="Y2088" s="99">
        <v>1</v>
      </c>
      <c r="Z2088" s="102">
        <f>IF(T2088="SOPORTE_TELEFÓNICO",'TARIFAS 2025'!$B$14,IF(V2088="PRINCIPAL",'TARIFAS 2025'!$B$11,IF(V2088="INTERMEDIA",'TARIFAS 2025'!$C$11,IF(V2088="LEJANA",'TARIFAS 2025'!$D$11))))</f>
        <v>31419</v>
      </c>
      <c r="AA2088" s="102">
        <f t="shared" si="34"/>
        <v>31419</v>
      </c>
    </row>
    <row r="2089" spans="1:27" x14ac:dyDescent="0.3">
      <c r="A2089" s="99" t="s">
        <v>81</v>
      </c>
      <c r="B2089" s="100" t="str">
        <f>VLOOKUP(A2089,'CENTROS DE COSTOS'!A:D,2,0)</f>
        <v>0036-0007</v>
      </c>
      <c r="C2089" s="100" t="str">
        <f>VLOOKUP(A2089,'CENTROS DE COSTOS'!A:D,3,0)</f>
        <v>Wompi Santander</v>
      </c>
      <c r="D2089" s="99">
        <v>54001</v>
      </c>
      <c r="E2089" s="99">
        <v>3184038</v>
      </c>
      <c r="F2089" s="99">
        <v>79063</v>
      </c>
      <c r="G2089" s="100" t="s">
        <v>33</v>
      </c>
      <c r="H2089" s="99" t="s">
        <v>891</v>
      </c>
      <c r="I2089" s="99" t="s">
        <v>81</v>
      </c>
      <c r="J2089" s="99" t="s">
        <v>7024</v>
      </c>
      <c r="K2089" s="100" t="s">
        <v>1170</v>
      </c>
      <c r="L2089" s="99" t="s">
        <v>9119</v>
      </c>
      <c r="M2089" s="101">
        <v>46020.436805555553</v>
      </c>
      <c r="N2089" s="101">
        <v>46022.458333333343</v>
      </c>
      <c r="O2089" s="100" t="s">
        <v>35</v>
      </c>
      <c r="P2089" s="100" t="s">
        <v>35</v>
      </c>
      <c r="Q2089" s="99" t="s">
        <v>1414</v>
      </c>
      <c r="R2089" s="99" t="s">
        <v>1415</v>
      </c>
      <c r="S2089" s="99" t="s">
        <v>11175</v>
      </c>
      <c r="T2089" s="99" t="s">
        <v>1172</v>
      </c>
      <c r="U2089" s="99">
        <v>16</v>
      </c>
      <c r="V2089" s="100" t="str">
        <f>VLOOKUP(D2089,TIPOLOGIA!A:F,5,0)</f>
        <v>PRINCIPAL</v>
      </c>
      <c r="W2089" s="100" t="str">
        <f>VLOOKUP(D2089,TIPOLOGIA!A:F,6,0)</f>
        <v>TERRESTRE</v>
      </c>
      <c r="X2089" s="99" t="s">
        <v>1302</v>
      </c>
      <c r="Y2089" s="99">
        <v>1</v>
      </c>
      <c r="Z2089" s="102">
        <f>IF(T2089="SOPORTE_TELEFÓNICO",'TARIFAS 2025'!$B$14,IF(V2089="PRINCIPAL",'TARIFAS 2025'!$B$11,IF(V2089="INTERMEDIA",'TARIFAS 2025'!$C$11,IF(V2089="LEJANA",'TARIFAS 2025'!$D$11))))</f>
        <v>31419</v>
      </c>
      <c r="AA2089" s="102">
        <f t="shared" si="34"/>
        <v>31419</v>
      </c>
    </row>
    <row r="2090" spans="1:27" x14ac:dyDescent="0.3">
      <c r="A2090" s="99" t="s">
        <v>98</v>
      </c>
      <c r="B2090" s="100" t="str">
        <f>VLOOKUP(A2090,'CENTROS DE COSTOS'!A:D,2,0)</f>
        <v>0036-0006</v>
      </c>
      <c r="C2090" s="100" t="str">
        <f>VLOOKUP(A2090,'CENTROS DE COSTOS'!A:D,3,0)</f>
        <v>Wompi Oriente</v>
      </c>
      <c r="D2090" s="99">
        <v>50001</v>
      </c>
      <c r="E2090" s="99">
        <v>3188056</v>
      </c>
      <c r="F2090" s="99">
        <v>65725</v>
      </c>
      <c r="G2090" s="100" t="s">
        <v>33</v>
      </c>
      <c r="H2090" s="99" t="s">
        <v>814</v>
      </c>
      <c r="I2090" s="99" t="s">
        <v>98</v>
      </c>
      <c r="J2090" s="99" t="s">
        <v>1428</v>
      </c>
      <c r="K2090" s="100" t="s">
        <v>1170</v>
      </c>
      <c r="L2090" s="99" t="s">
        <v>9120</v>
      </c>
      <c r="M2090" s="101">
        <v>46021.355555555558</v>
      </c>
      <c r="N2090" s="101">
        <v>46022.459027777782</v>
      </c>
      <c r="O2090" s="100" t="s">
        <v>35</v>
      </c>
      <c r="P2090" s="100" t="s">
        <v>35</v>
      </c>
      <c r="Q2090" s="99" t="s">
        <v>1414</v>
      </c>
      <c r="R2090" s="99" t="s">
        <v>1415</v>
      </c>
      <c r="S2090" s="99" t="s">
        <v>11176</v>
      </c>
      <c r="T2090" s="99" t="s">
        <v>1172</v>
      </c>
      <c r="U2090" s="99">
        <v>48</v>
      </c>
      <c r="V2090" s="100" t="str">
        <f>VLOOKUP(D2090,TIPOLOGIA!A:F,5,0)</f>
        <v>PRINCIPAL</v>
      </c>
      <c r="W2090" s="100" t="str">
        <f>VLOOKUP(D2090,TIPOLOGIA!A:F,6,0)</f>
        <v>TERRESTRE</v>
      </c>
      <c r="X2090" s="99" t="s">
        <v>1287</v>
      </c>
      <c r="Y2090" s="99">
        <v>1</v>
      </c>
      <c r="Z2090" s="102">
        <f>IF(T2090="SOPORTE_TELEFÓNICO",'TARIFAS 2025'!$B$14,IF(V2090="PRINCIPAL",'TARIFAS 2025'!$B$11,IF(V2090="INTERMEDIA",'TARIFAS 2025'!$C$11,IF(V2090="LEJANA",'TARIFAS 2025'!$D$11))))</f>
        <v>31419</v>
      </c>
      <c r="AA2090" s="102">
        <f t="shared" si="34"/>
        <v>31419</v>
      </c>
    </row>
    <row r="2091" spans="1:27" x14ac:dyDescent="0.3">
      <c r="A2091" s="99" t="s">
        <v>89</v>
      </c>
      <c r="B2091" s="100" t="str">
        <f>VLOOKUP(A2091,'CENTROS DE COSTOS'!A:D,2,0)</f>
        <v>0036-0001</v>
      </c>
      <c r="C2091" s="100" t="str">
        <f>VLOOKUP(A2091,'CENTROS DE COSTOS'!A:D,3,0)</f>
        <v>Wompi Costa</v>
      </c>
      <c r="D2091" s="99">
        <v>23001</v>
      </c>
      <c r="E2091" s="99">
        <v>3187333</v>
      </c>
      <c r="F2091" s="99">
        <v>74154</v>
      </c>
      <c r="G2091" s="100" t="s">
        <v>33</v>
      </c>
      <c r="H2091" s="99" t="s">
        <v>276</v>
      </c>
      <c r="I2091" s="99" t="s">
        <v>89</v>
      </c>
      <c r="J2091" s="99" t="s">
        <v>3710</v>
      </c>
      <c r="K2091" s="100" t="s">
        <v>1170</v>
      </c>
      <c r="L2091" s="99" t="s">
        <v>9121</v>
      </c>
      <c r="M2091" s="101">
        <v>46021.333333333343</v>
      </c>
      <c r="N2091" s="101">
        <v>46022.460416666669</v>
      </c>
      <c r="O2091" s="100" t="s">
        <v>35</v>
      </c>
      <c r="P2091" s="100" t="s">
        <v>35</v>
      </c>
      <c r="Q2091" s="99" t="s">
        <v>1414</v>
      </c>
      <c r="R2091" s="99" t="s">
        <v>1415</v>
      </c>
      <c r="S2091" s="99" t="s">
        <v>11177</v>
      </c>
      <c r="T2091" s="99" t="s">
        <v>1172</v>
      </c>
      <c r="U2091" s="99">
        <v>56</v>
      </c>
      <c r="V2091" s="100" t="str">
        <f>VLOOKUP(D2091,TIPOLOGIA!A:F,5,0)</f>
        <v>PRINCIPAL</v>
      </c>
      <c r="W2091" s="100" t="str">
        <f>VLOOKUP(D2091,TIPOLOGIA!A:F,6,0)</f>
        <v>TERRESTRE</v>
      </c>
      <c r="X2091" s="99" t="s">
        <v>1226</v>
      </c>
      <c r="Y2091" s="99">
        <v>1</v>
      </c>
      <c r="Z2091" s="102">
        <f>IF(T2091="SOPORTE_TELEFÓNICO",'TARIFAS 2025'!$B$14,IF(V2091="PRINCIPAL",'TARIFAS 2025'!$B$11,IF(V2091="INTERMEDIA",'TARIFAS 2025'!$C$11,IF(V2091="LEJANA",'TARIFAS 2025'!$D$11))))</f>
        <v>31419</v>
      </c>
      <c r="AA2091" s="102">
        <f t="shared" si="34"/>
        <v>31419</v>
      </c>
    </row>
    <row r="2092" spans="1:27" x14ac:dyDescent="0.3">
      <c r="A2092" s="99" t="s">
        <v>77</v>
      </c>
      <c r="B2092" s="100" t="str">
        <f>VLOOKUP(A2092,'CENTROS DE COSTOS'!A:D,2,0)</f>
        <v>0036-0003</v>
      </c>
      <c r="C2092" s="100" t="str">
        <f>VLOOKUP(A2092,'CENTROS DE COSTOS'!A:D,3,0)</f>
        <v>Wompi Suroccidente</v>
      </c>
      <c r="D2092" s="99">
        <v>19001</v>
      </c>
      <c r="E2092" s="99">
        <v>3178365</v>
      </c>
      <c r="F2092" s="99">
        <v>70304</v>
      </c>
      <c r="G2092" s="100" t="s">
        <v>33</v>
      </c>
      <c r="H2092" s="99" t="s">
        <v>498</v>
      </c>
      <c r="I2092" s="99" t="s">
        <v>93</v>
      </c>
      <c r="J2092" s="99" t="s">
        <v>7025</v>
      </c>
      <c r="K2092" s="100" t="s">
        <v>1170</v>
      </c>
      <c r="L2092" s="99" t="s">
        <v>9122</v>
      </c>
      <c r="M2092" s="101">
        <v>46017.451388888891</v>
      </c>
      <c r="N2092" s="101">
        <v>46022.461805555547</v>
      </c>
      <c r="O2092" s="100" t="s">
        <v>35</v>
      </c>
      <c r="P2092" s="100" t="s">
        <v>35</v>
      </c>
      <c r="Q2092" s="99" t="s">
        <v>1424</v>
      </c>
      <c r="R2092" s="99" t="s">
        <v>1425</v>
      </c>
      <c r="S2092" s="99" t="s">
        <v>11178</v>
      </c>
      <c r="T2092" s="99" t="s">
        <v>1172</v>
      </c>
      <c r="U2092" s="99">
        <v>56</v>
      </c>
      <c r="V2092" s="100" t="str">
        <f>VLOOKUP(D2092,TIPOLOGIA!A:F,5,0)</f>
        <v>LEJANA</v>
      </c>
      <c r="W2092" s="100" t="str">
        <f>VLOOKUP(D2092,TIPOLOGIA!A:F,6,0)</f>
        <v>TERRESTRE</v>
      </c>
      <c r="X2092" s="99" t="s">
        <v>1194</v>
      </c>
      <c r="Y2092" s="99">
        <v>1</v>
      </c>
      <c r="Z2092" s="102">
        <f>IF(T2092="SOPORTE_TELEFÓNICO",'TARIFAS 2025'!$B$14,IF(V2092="PRINCIPAL",'TARIFAS 2025'!$B$11,IF(V2092="INTERMEDIA",'TARIFAS 2025'!$C$11,IF(V2092="LEJANA",'TARIFAS 2025'!$D$11))))</f>
        <v>40250</v>
      </c>
      <c r="AA2092" s="102">
        <f t="shared" si="34"/>
        <v>40250</v>
      </c>
    </row>
    <row r="2093" spans="1:27" x14ac:dyDescent="0.3">
      <c r="A2093" s="99" t="s">
        <v>81</v>
      </c>
      <c r="B2093" s="100" t="str">
        <f>VLOOKUP(A2093,'CENTROS DE COSTOS'!A:D,2,0)</f>
        <v>0036-0007</v>
      </c>
      <c r="C2093" s="100" t="str">
        <f>VLOOKUP(A2093,'CENTROS DE COSTOS'!A:D,3,0)</f>
        <v>Wompi Santander</v>
      </c>
      <c r="D2093" s="99">
        <v>54001</v>
      </c>
      <c r="E2093" s="99">
        <v>3187361</v>
      </c>
      <c r="F2093" s="99">
        <v>74274</v>
      </c>
      <c r="G2093" s="100" t="s">
        <v>33</v>
      </c>
      <c r="H2093" s="99" t="s">
        <v>891</v>
      </c>
      <c r="I2093" s="99" t="s">
        <v>81</v>
      </c>
      <c r="J2093" s="99" t="s">
        <v>6324</v>
      </c>
      <c r="K2093" s="100" t="s">
        <v>1170</v>
      </c>
      <c r="L2093" s="99" t="s">
        <v>9123</v>
      </c>
      <c r="M2093" s="101">
        <v>46021.333333333343</v>
      </c>
      <c r="N2093" s="101">
        <v>46022.462500000001</v>
      </c>
      <c r="O2093" s="100" t="s">
        <v>35</v>
      </c>
      <c r="P2093" s="100" t="s">
        <v>35</v>
      </c>
      <c r="Q2093" s="99" t="s">
        <v>1414</v>
      </c>
      <c r="R2093" s="99" t="s">
        <v>1415</v>
      </c>
      <c r="S2093" s="99" t="s">
        <v>11179</v>
      </c>
      <c r="T2093" s="99" t="s">
        <v>1172</v>
      </c>
      <c r="U2093" s="99">
        <v>16</v>
      </c>
      <c r="V2093" s="100" t="str">
        <f>VLOOKUP(D2093,TIPOLOGIA!A:F,5,0)</f>
        <v>PRINCIPAL</v>
      </c>
      <c r="W2093" s="100" t="str">
        <f>VLOOKUP(D2093,TIPOLOGIA!A:F,6,0)</f>
        <v>TERRESTRE</v>
      </c>
      <c r="X2093" s="99" t="s">
        <v>1205</v>
      </c>
      <c r="Y2093" s="99">
        <v>1</v>
      </c>
      <c r="Z2093" s="102">
        <f>IF(T2093="SOPORTE_TELEFÓNICO",'TARIFAS 2025'!$B$14,IF(V2093="PRINCIPAL",'TARIFAS 2025'!$B$11,IF(V2093="INTERMEDIA",'TARIFAS 2025'!$C$11,IF(V2093="LEJANA",'TARIFAS 2025'!$D$11))))</f>
        <v>31419</v>
      </c>
      <c r="AA2093" s="102">
        <f t="shared" si="34"/>
        <v>31419</v>
      </c>
    </row>
    <row r="2094" spans="1:27" x14ac:dyDescent="0.3">
      <c r="A2094" s="99" t="s">
        <v>81</v>
      </c>
      <c r="B2094" s="100" t="str">
        <f>VLOOKUP(A2094,'CENTROS DE COSTOS'!A:D,2,0)</f>
        <v>0036-0007</v>
      </c>
      <c r="C2094" s="100" t="str">
        <f>VLOOKUP(A2094,'CENTROS DE COSTOS'!A:D,3,0)</f>
        <v>Wompi Santander</v>
      </c>
      <c r="D2094" s="99">
        <v>54001</v>
      </c>
      <c r="E2094" s="99">
        <v>3181653</v>
      </c>
      <c r="F2094" s="99">
        <v>80598</v>
      </c>
      <c r="G2094" s="100" t="s">
        <v>33</v>
      </c>
      <c r="H2094" s="99" t="s">
        <v>891</v>
      </c>
      <c r="I2094" s="99" t="s">
        <v>81</v>
      </c>
      <c r="J2094" s="99" t="s">
        <v>1755</v>
      </c>
      <c r="K2094" s="100" t="s">
        <v>1170</v>
      </c>
      <c r="L2094" s="99" t="s">
        <v>9124</v>
      </c>
      <c r="M2094" s="101">
        <v>46020.333333333343</v>
      </c>
      <c r="N2094" s="101">
        <v>46022.463888888888</v>
      </c>
      <c r="O2094" s="100" t="s">
        <v>35</v>
      </c>
      <c r="P2094" s="100" t="s">
        <v>35</v>
      </c>
      <c r="Q2094" s="99" t="s">
        <v>1414</v>
      </c>
      <c r="R2094" s="99" t="s">
        <v>1415</v>
      </c>
      <c r="S2094" s="99" t="s">
        <v>11180</v>
      </c>
      <c r="T2094" s="99" t="s">
        <v>1172</v>
      </c>
      <c r="U2094" s="99">
        <v>16</v>
      </c>
      <c r="V2094" s="100" t="str">
        <f>VLOOKUP(D2094,TIPOLOGIA!A:F,5,0)</f>
        <v>PRINCIPAL</v>
      </c>
      <c r="W2094" s="100" t="str">
        <f>VLOOKUP(D2094,TIPOLOGIA!A:F,6,0)</f>
        <v>TERRESTRE</v>
      </c>
      <c r="X2094" s="99" t="s">
        <v>1205</v>
      </c>
      <c r="Y2094" s="99">
        <v>1</v>
      </c>
      <c r="Z2094" s="102">
        <f>IF(T2094="SOPORTE_TELEFÓNICO",'TARIFAS 2025'!$B$14,IF(V2094="PRINCIPAL",'TARIFAS 2025'!$B$11,IF(V2094="INTERMEDIA",'TARIFAS 2025'!$C$11,IF(V2094="LEJANA",'TARIFAS 2025'!$D$11))))</f>
        <v>31419</v>
      </c>
      <c r="AA2094" s="102">
        <f t="shared" si="34"/>
        <v>31419</v>
      </c>
    </row>
    <row r="2095" spans="1:27" x14ac:dyDescent="0.3">
      <c r="A2095" s="99" t="s">
        <v>91</v>
      </c>
      <c r="B2095" s="100" t="str">
        <f>VLOOKUP(A2095,'CENTROS DE COSTOS'!A:D,2,0)</f>
        <v>0036-0003</v>
      </c>
      <c r="C2095" s="100" t="str">
        <f>VLOOKUP(A2095,'CENTROS DE COSTOS'!A:D,3,0)</f>
        <v>Wompi Suroccidente</v>
      </c>
      <c r="D2095" s="99">
        <v>52001</v>
      </c>
      <c r="E2095" s="99">
        <v>3188985</v>
      </c>
      <c r="F2095" s="99">
        <v>79822</v>
      </c>
      <c r="G2095" s="100" t="s">
        <v>33</v>
      </c>
      <c r="H2095" s="99" t="s">
        <v>133</v>
      </c>
      <c r="I2095" s="99" t="s">
        <v>91</v>
      </c>
      <c r="J2095" s="99" t="s">
        <v>2247</v>
      </c>
      <c r="K2095" s="100" t="s">
        <v>1170</v>
      </c>
      <c r="L2095" s="99" t="s">
        <v>9125</v>
      </c>
      <c r="M2095" s="101">
        <v>46021.426388888889</v>
      </c>
      <c r="N2095" s="101">
        <v>46022.472222222219</v>
      </c>
      <c r="O2095" s="100" t="s">
        <v>35</v>
      </c>
      <c r="P2095" s="100" t="s">
        <v>35</v>
      </c>
      <c r="Q2095" s="99" t="s">
        <v>1414</v>
      </c>
      <c r="R2095" s="99" t="s">
        <v>1415</v>
      </c>
      <c r="S2095" s="99" t="s">
        <v>11181</v>
      </c>
      <c r="T2095" s="99" t="s">
        <v>1172</v>
      </c>
      <c r="U2095" s="99">
        <v>16</v>
      </c>
      <c r="V2095" s="100" t="str">
        <f>VLOOKUP(D2095,TIPOLOGIA!A:F,5,0)</f>
        <v>PRINCIPAL</v>
      </c>
      <c r="W2095" s="100" t="str">
        <f>VLOOKUP(D2095,TIPOLOGIA!A:F,6,0)</f>
        <v>TERRESTRE</v>
      </c>
      <c r="X2095" s="99" t="s">
        <v>1229</v>
      </c>
      <c r="Y2095" s="99">
        <v>1</v>
      </c>
      <c r="Z2095" s="102">
        <f>IF(T2095="SOPORTE_TELEFÓNICO",'TARIFAS 2025'!$B$14,IF(V2095="PRINCIPAL",'TARIFAS 2025'!$B$11,IF(V2095="INTERMEDIA",'TARIFAS 2025'!$C$11,IF(V2095="LEJANA",'TARIFAS 2025'!$D$11))))</f>
        <v>31419</v>
      </c>
      <c r="AA2095" s="102">
        <f t="shared" si="34"/>
        <v>31419</v>
      </c>
    </row>
    <row r="2096" spans="1:27" x14ac:dyDescent="0.3">
      <c r="A2096" s="99" t="s">
        <v>77</v>
      </c>
      <c r="B2096" s="100" t="str">
        <f>VLOOKUP(A2096,'CENTROS DE COSTOS'!A:D,2,0)</f>
        <v>0036-0003</v>
      </c>
      <c r="C2096" s="100" t="str">
        <f>VLOOKUP(A2096,'CENTROS DE COSTOS'!A:D,3,0)</f>
        <v>Wompi Suroccidente</v>
      </c>
      <c r="D2096" s="99">
        <v>76001</v>
      </c>
      <c r="E2096" s="99">
        <v>3187332</v>
      </c>
      <c r="F2096" s="99">
        <v>34501</v>
      </c>
      <c r="G2096" s="100" t="s">
        <v>33</v>
      </c>
      <c r="H2096" s="99" t="s">
        <v>1101</v>
      </c>
      <c r="I2096" s="99" t="s">
        <v>77</v>
      </c>
      <c r="J2096" s="99" t="s">
        <v>2136</v>
      </c>
      <c r="K2096" s="100" t="s">
        <v>1170</v>
      </c>
      <c r="L2096" s="99" t="s">
        <v>9126</v>
      </c>
      <c r="M2096" s="101">
        <v>46021.333333333343</v>
      </c>
      <c r="N2096" s="101">
        <v>46022.472916666673</v>
      </c>
      <c r="O2096" s="100" t="s">
        <v>35</v>
      </c>
      <c r="P2096" s="100" t="s">
        <v>35</v>
      </c>
      <c r="Q2096" s="99" t="s">
        <v>1414</v>
      </c>
      <c r="R2096" s="99" t="s">
        <v>1415</v>
      </c>
      <c r="S2096" s="99" t="s">
        <v>11182</v>
      </c>
      <c r="T2096" s="99" t="s">
        <v>1172</v>
      </c>
      <c r="U2096" s="99">
        <v>64</v>
      </c>
      <c r="V2096" s="100" t="str">
        <f>VLOOKUP(D2096,TIPOLOGIA!A:F,5,0)</f>
        <v>PRINCIPAL</v>
      </c>
      <c r="W2096" s="100" t="str">
        <f>VLOOKUP(D2096,TIPOLOGIA!A:F,6,0)</f>
        <v>TERRESTRE</v>
      </c>
      <c r="X2096" s="99" t="s">
        <v>1260</v>
      </c>
      <c r="Y2096" s="99">
        <v>1</v>
      </c>
      <c r="Z2096" s="102">
        <f>IF(T2096="SOPORTE_TELEFÓNICO",'TARIFAS 2025'!$B$14,IF(V2096="PRINCIPAL",'TARIFAS 2025'!$B$11,IF(V2096="INTERMEDIA",'TARIFAS 2025'!$C$11,IF(V2096="LEJANA",'TARIFAS 2025'!$D$11))))</f>
        <v>31419</v>
      </c>
      <c r="AA2096" s="102">
        <f t="shared" si="34"/>
        <v>31419</v>
      </c>
    </row>
    <row r="2097" spans="1:27" x14ac:dyDescent="0.3">
      <c r="A2097" s="99" t="s">
        <v>85</v>
      </c>
      <c r="B2097" s="100" t="str">
        <f>VLOOKUP(A2097,'CENTROS DE COSTOS'!A:D,2,0)</f>
        <v>0036-0006</v>
      </c>
      <c r="C2097" s="100" t="str">
        <f>VLOOKUP(A2097,'CENTROS DE COSTOS'!A:D,3,0)</f>
        <v>Wompi Oriente</v>
      </c>
      <c r="D2097" s="99">
        <v>73001</v>
      </c>
      <c r="E2097" s="99">
        <v>3185143</v>
      </c>
      <c r="F2097" s="99">
        <v>78954</v>
      </c>
      <c r="G2097" s="100" t="s">
        <v>33</v>
      </c>
      <c r="H2097" s="99" t="s">
        <v>1056</v>
      </c>
      <c r="I2097" s="99" t="s">
        <v>85</v>
      </c>
      <c r="J2097" s="99" t="s">
        <v>7026</v>
      </c>
      <c r="K2097" s="100" t="s">
        <v>1170</v>
      </c>
      <c r="L2097" s="99" t="s">
        <v>9127</v>
      </c>
      <c r="M2097" s="101">
        <v>46020.506944444453</v>
      </c>
      <c r="N2097" s="101">
        <v>46022.481249999997</v>
      </c>
      <c r="O2097" s="100" t="s">
        <v>35</v>
      </c>
      <c r="P2097" s="100" t="s">
        <v>35</v>
      </c>
      <c r="Q2097" s="99" t="s">
        <v>1414</v>
      </c>
      <c r="R2097" s="99" t="s">
        <v>1415</v>
      </c>
      <c r="S2097" s="99" t="s">
        <v>11183</v>
      </c>
      <c r="T2097" s="99" t="s">
        <v>1172</v>
      </c>
      <c r="U2097" s="99">
        <v>16</v>
      </c>
      <c r="V2097" s="100" t="str">
        <f>VLOOKUP(D2097,TIPOLOGIA!A:F,5,0)</f>
        <v>PRINCIPAL</v>
      </c>
      <c r="W2097" s="100" t="str">
        <f>VLOOKUP(D2097,TIPOLOGIA!A:F,6,0)</f>
        <v>TERRESTRE</v>
      </c>
      <c r="X2097" s="99" t="s">
        <v>1213</v>
      </c>
      <c r="Y2097" s="99">
        <v>1</v>
      </c>
      <c r="Z2097" s="102">
        <f>IF(T2097="SOPORTE_TELEFÓNICO",'TARIFAS 2025'!$B$14,IF(V2097="PRINCIPAL",'TARIFAS 2025'!$B$11,IF(V2097="INTERMEDIA",'TARIFAS 2025'!$C$11,IF(V2097="LEJANA",'TARIFAS 2025'!$D$11))))</f>
        <v>31419</v>
      </c>
      <c r="AA2097" s="102">
        <f t="shared" si="34"/>
        <v>31419</v>
      </c>
    </row>
    <row r="2098" spans="1:27" x14ac:dyDescent="0.3">
      <c r="A2098" s="99" t="s">
        <v>98</v>
      </c>
      <c r="B2098" s="100" t="str">
        <f>VLOOKUP(A2098,'CENTROS DE COSTOS'!A:D,2,0)</f>
        <v>0036-0006</v>
      </c>
      <c r="C2098" s="100" t="str">
        <f>VLOOKUP(A2098,'CENTROS DE COSTOS'!A:D,3,0)</f>
        <v>Wompi Oriente</v>
      </c>
      <c r="D2098" s="99">
        <v>50573</v>
      </c>
      <c r="E2098" s="99">
        <v>3174265</v>
      </c>
      <c r="F2098" s="99">
        <v>71485</v>
      </c>
      <c r="G2098" s="100" t="s">
        <v>33</v>
      </c>
      <c r="H2098" s="99" t="s">
        <v>814</v>
      </c>
      <c r="I2098" s="99" t="s">
        <v>833</v>
      </c>
      <c r="J2098" s="99" t="s">
        <v>2181</v>
      </c>
      <c r="K2098" s="100" t="s">
        <v>1170</v>
      </c>
      <c r="L2098" s="99" t="s">
        <v>9128</v>
      </c>
      <c r="M2098" s="101">
        <v>46015.379861111112</v>
      </c>
      <c r="N2098" s="101">
        <v>46022.481944444437</v>
      </c>
      <c r="O2098" s="100" t="s">
        <v>35</v>
      </c>
      <c r="P2098" s="100" t="s">
        <v>35</v>
      </c>
      <c r="Q2098" s="99" t="s">
        <v>1414</v>
      </c>
      <c r="R2098" s="99" t="s">
        <v>1415</v>
      </c>
      <c r="S2098" s="99" t="s">
        <v>11184</v>
      </c>
      <c r="T2098" s="99" t="s">
        <v>1416</v>
      </c>
      <c r="U2098" s="99">
        <v>24</v>
      </c>
      <c r="V2098" s="100" t="str">
        <f>VLOOKUP(D2098,TIPOLOGIA!A:F,5,0)</f>
        <v>INTERMEDIA</v>
      </c>
      <c r="W2098" s="100" t="str">
        <f>VLOOKUP(D2098,TIPOLOGIA!A:F,6,0)</f>
        <v>TERRESTRE</v>
      </c>
      <c r="X2098" s="99" t="s">
        <v>2257</v>
      </c>
      <c r="Y2098" s="99">
        <v>1</v>
      </c>
      <c r="Z2098" s="102">
        <f>IF(T2098="SOPORTE_TELEFÓNICO",'TARIFAS 2025'!$B$14,IF(V2098="PRINCIPAL",'TARIFAS 2025'!$B$11,IF(V2098="INTERMEDIA",'TARIFAS 2025'!$C$11,IF(V2098="LEJANA",'TARIFAS 2025'!$D$11))))</f>
        <v>36351</v>
      </c>
      <c r="AA2098" s="102">
        <f t="shared" si="34"/>
        <v>36351</v>
      </c>
    </row>
    <row r="2099" spans="1:27" x14ac:dyDescent="0.3">
      <c r="A2099" s="99" t="s">
        <v>96</v>
      </c>
      <c r="B2099" s="100" t="str">
        <f>VLOOKUP(A2099,'CENTROS DE COSTOS'!A:D,2,0)</f>
        <v>0036-0007</v>
      </c>
      <c r="C2099" s="100" t="str">
        <f>VLOOKUP(A2099,'CENTROS DE COSTOS'!A:D,3,0)</f>
        <v>Wompi Santander</v>
      </c>
      <c r="D2099" s="99">
        <v>15001</v>
      </c>
      <c r="E2099" s="99">
        <v>3181716</v>
      </c>
      <c r="F2099" s="99">
        <v>59681</v>
      </c>
      <c r="G2099" s="100" t="s">
        <v>33</v>
      </c>
      <c r="H2099" s="99" t="s">
        <v>322</v>
      </c>
      <c r="I2099" s="99" t="s">
        <v>96</v>
      </c>
      <c r="J2099" s="99" t="s">
        <v>1905</v>
      </c>
      <c r="K2099" s="100" t="s">
        <v>1170</v>
      </c>
      <c r="L2099" s="99" t="s">
        <v>9129</v>
      </c>
      <c r="M2099" s="101">
        <v>46020.333333333343</v>
      </c>
      <c r="N2099" s="101">
        <v>46022.482638888891</v>
      </c>
      <c r="O2099" s="100" t="s">
        <v>35</v>
      </c>
      <c r="P2099" s="100" t="s">
        <v>35</v>
      </c>
      <c r="Q2099" s="99" t="s">
        <v>1414</v>
      </c>
      <c r="R2099" s="99" t="s">
        <v>1415</v>
      </c>
      <c r="S2099" s="99" t="s">
        <v>11185</v>
      </c>
      <c r="T2099" s="99" t="s">
        <v>1172</v>
      </c>
      <c r="U2099" s="99">
        <v>16</v>
      </c>
      <c r="V2099" s="100" t="str">
        <f>VLOOKUP(D2099,TIPOLOGIA!A:F,5,0)</f>
        <v>PRINCIPAL</v>
      </c>
      <c r="W2099" s="100" t="str">
        <f>VLOOKUP(D2099,TIPOLOGIA!A:F,6,0)</f>
        <v>TERRESTRE</v>
      </c>
      <c r="X2099" s="99" t="s">
        <v>1234</v>
      </c>
      <c r="Y2099" s="99">
        <v>1</v>
      </c>
      <c r="Z2099" s="102">
        <f>IF(T2099="SOPORTE_TELEFÓNICO",'TARIFAS 2025'!$B$14,IF(V2099="PRINCIPAL",'TARIFAS 2025'!$B$11,IF(V2099="INTERMEDIA",'TARIFAS 2025'!$C$11,IF(V2099="LEJANA",'TARIFAS 2025'!$D$11))))</f>
        <v>31419</v>
      </c>
      <c r="AA2099" s="102">
        <f t="shared" si="34"/>
        <v>31419</v>
      </c>
    </row>
    <row r="2100" spans="1:27" x14ac:dyDescent="0.3">
      <c r="A2100" s="99" t="s">
        <v>77</v>
      </c>
      <c r="B2100" s="100" t="str">
        <f>VLOOKUP(A2100,'CENTROS DE COSTOS'!A:D,2,0)</f>
        <v>0036-0003</v>
      </c>
      <c r="C2100" s="100" t="str">
        <f>VLOOKUP(A2100,'CENTROS DE COSTOS'!A:D,3,0)</f>
        <v>Wompi Suroccidente</v>
      </c>
      <c r="D2100" s="99">
        <v>19001</v>
      </c>
      <c r="E2100" s="99">
        <v>3180567</v>
      </c>
      <c r="F2100" s="99">
        <v>79649</v>
      </c>
      <c r="G2100" s="100" t="s">
        <v>33</v>
      </c>
      <c r="H2100" s="99" t="s">
        <v>498</v>
      </c>
      <c r="I2100" s="99" t="s">
        <v>93</v>
      </c>
      <c r="J2100" s="99" t="s">
        <v>7027</v>
      </c>
      <c r="K2100" s="100" t="s">
        <v>1170</v>
      </c>
      <c r="L2100" s="99" t="s">
        <v>9130</v>
      </c>
      <c r="M2100" s="101">
        <v>46020.333333333343</v>
      </c>
      <c r="N2100" s="101">
        <v>46022.48333333333</v>
      </c>
      <c r="O2100" s="100" t="s">
        <v>35</v>
      </c>
      <c r="P2100" s="100" t="s">
        <v>35</v>
      </c>
      <c r="Q2100" s="99" t="s">
        <v>1414</v>
      </c>
      <c r="R2100" s="99" t="s">
        <v>1415</v>
      </c>
      <c r="S2100" s="99" t="s">
        <v>11186</v>
      </c>
      <c r="T2100" s="99" t="s">
        <v>1172</v>
      </c>
      <c r="U2100" s="99">
        <v>16</v>
      </c>
      <c r="V2100" s="100" t="str">
        <f>VLOOKUP(D2100,TIPOLOGIA!A:F,5,0)</f>
        <v>LEJANA</v>
      </c>
      <c r="W2100" s="100" t="str">
        <f>VLOOKUP(D2100,TIPOLOGIA!A:F,6,0)</f>
        <v>TERRESTRE</v>
      </c>
      <c r="X2100" s="99" t="s">
        <v>1194</v>
      </c>
      <c r="Y2100" s="99">
        <v>1</v>
      </c>
      <c r="Z2100" s="102">
        <f>IF(T2100="SOPORTE_TELEFÓNICO",'TARIFAS 2025'!$B$14,IF(V2100="PRINCIPAL",'TARIFAS 2025'!$B$11,IF(V2100="INTERMEDIA",'TARIFAS 2025'!$C$11,IF(V2100="LEJANA",'TARIFAS 2025'!$D$11))))</f>
        <v>40250</v>
      </c>
      <c r="AA2100" s="102">
        <f t="shared" si="34"/>
        <v>40250</v>
      </c>
    </row>
    <row r="2101" spans="1:27" x14ac:dyDescent="0.3">
      <c r="A2101" s="99" t="s">
        <v>71</v>
      </c>
      <c r="B2101" s="100" t="str">
        <f>VLOOKUP(A2101,'CENTROS DE COSTOS'!A:D,2,0)</f>
        <v>0036-0004</v>
      </c>
      <c r="C2101" s="100" t="str">
        <f>VLOOKUP(A2101,'CENTROS DE COSTOS'!A:D,3,0)</f>
        <v>Wompi Centro</v>
      </c>
      <c r="D2101" s="99">
        <v>11001</v>
      </c>
      <c r="E2101" s="99">
        <v>3190254</v>
      </c>
      <c r="F2101" s="99">
        <v>46608</v>
      </c>
      <c r="G2101" s="100" t="s">
        <v>33</v>
      </c>
      <c r="H2101" s="99" t="s">
        <v>618</v>
      </c>
      <c r="I2101" s="99" t="s">
        <v>71</v>
      </c>
      <c r="J2101" s="99" t="s">
        <v>7028</v>
      </c>
      <c r="K2101" s="100" t="s">
        <v>1170</v>
      </c>
      <c r="L2101" s="99" t="s">
        <v>9131</v>
      </c>
      <c r="M2101" s="101">
        <v>46021.574305555558</v>
      </c>
      <c r="N2101" s="101">
        <v>46022.488888888889</v>
      </c>
      <c r="O2101" s="100" t="s">
        <v>35</v>
      </c>
      <c r="P2101" s="100" t="s">
        <v>35</v>
      </c>
      <c r="Q2101" s="99" t="s">
        <v>1414</v>
      </c>
      <c r="R2101" s="99" t="s">
        <v>1415</v>
      </c>
      <c r="S2101" s="99" t="s">
        <v>11187</v>
      </c>
      <c r="T2101" s="99" t="s">
        <v>1172</v>
      </c>
      <c r="U2101" s="99">
        <v>32</v>
      </c>
      <c r="V2101" s="100" t="str">
        <f>VLOOKUP(D2101,TIPOLOGIA!A:F,5,0)</f>
        <v>PRINCIPAL</v>
      </c>
      <c r="W2101" s="100" t="str">
        <f>VLOOKUP(D2101,TIPOLOGIA!A:F,6,0)</f>
        <v>TERRESTRE</v>
      </c>
      <c r="X2101" s="99" t="s">
        <v>1216</v>
      </c>
      <c r="Y2101" s="99">
        <v>1</v>
      </c>
      <c r="Z2101" s="102">
        <f>IF(T2101="SOPORTE_TELEFÓNICO",'TARIFAS 2025'!$B$14,IF(V2101="PRINCIPAL",'TARIFAS 2025'!$B$11,IF(V2101="INTERMEDIA",'TARIFAS 2025'!$C$11,IF(V2101="LEJANA",'TARIFAS 2025'!$D$11))))</f>
        <v>31419</v>
      </c>
      <c r="AA2101" s="102">
        <f t="shared" si="34"/>
        <v>31419</v>
      </c>
    </row>
    <row r="2102" spans="1:27" x14ac:dyDescent="0.3">
      <c r="A2102" s="99" t="s">
        <v>85</v>
      </c>
      <c r="B2102" s="100" t="str">
        <f>VLOOKUP(A2102,'CENTROS DE COSTOS'!A:D,2,0)</f>
        <v>0036-0006</v>
      </c>
      <c r="C2102" s="100" t="str">
        <f>VLOOKUP(A2102,'CENTROS DE COSTOS'!A:D,3,0)</f>
        <v>Wompi Oriente</v>
      </c>
      <c r="D2102" s="99">
        <v>73001</v>
      </c>
      <c r="E2102" s="99">
        <v>3180821</v>
      </c>
      <c r="F2102" s="99">
        <v>67622</v>
      </c>
      <c r="G2102" s="100" t="s">
        <v>33</v>
      </c>
      <c r="H2102" s="99" t="s">
        <v>1056</v>
      </c>
      <c r="I2102" s="99" t="s">
        <v>85</v>
      </c>
      <c r="J2102" s="99" t="s">
        <v>3600</v>
      </c>
      <c r="K2102" s="100" t="s">
        <v>1170</v>
      </c>
      <c r="L2102" s="99" t="s">
        <v>9132</v>
      </c>
      <c r="M2102" s="101">
        <v>46020.333333333343</v>
      </c>
      <c r="N2102" s="101">
        <v>46022.490972222222</v>
      </c>
      <c r="O2102" s="100" t="s">
        <v>35</v>
      </c>
      <c r="P2102" s="100" t="s">
        <v>35</v>
      </c>
      <c r="Q2102" s="99" t="s">
        <v>1414</v>
      </c>
      <c r="R2102" s="99" t="s">
        <v>1415</v>
      </c>
      <c r="S2102" s="99" t="s">
        <v>11188</v>
      </c>
      <c r="T2102" s="99" t="s">
        <v>1172</v>
      </c>
      <c r="U2102" s="99">
        <v>24</v>
      </c>
      <c r="V2102" s="100" t="str">
        <f>VLOOKUP(D2102,TIPOLOGIA!A:F,5,0)</f>
        <v>PRINCIPAL</v>
      </c>
      <c r="W2102" s="100" t="str">
        <f>VLOOKUP(D2102,TIPOLOGIA!A:F,6,0)</f>
        <v>TERRESTRE</v>
      </c>
      <c r="X2102" s="99" t="s">
        <v>1213</v>
      </c>
      <c r="Y2102" s="99">
        <v>1</v>
      </c>
      <c r="Z2102" s="102">
        <f>IF(T2102="SOPORTE_TELEFÓNICO",'TARIFAS 2025'!$B$14,IF(V2102="PRINCIPAL",'TARIFAS 2025'!$B$11,IF(V2102="INTERMEDIA",'TARIFAS 2025'!$C$11,IF(V2102="LEJANA",'TARIFAS 2025'!$D$11))))</f>
        <v>31419</v>
      </c>
      <c r="AA2102" s="102">
        <f t="shared" si="34"/>
        <v>31419</v>
      </c>
    </row>
    <row r="2103" spans="1:27" x14ac:dyDescent="0.3">
      <c r="A2103" s="99" t="s">
        <v>89</v>
      </c>
      <c r="B2103" s="100" t="str">
        <f>VLOOKUP(A2103,'CENTROS DE COSTOS'!A:D,2,0)</f>
        <v>0036-0001</v>
      </c>
      <c r="C2103" s="100" t="str">
        <f>VLOOKUP(A2103,'CENTROS DE COSTOS'!A:D,3,0)</f>
        <v>Wompi Costa</v>
      </c>
      <c r="D2103" s="99">
        <v>5250</v>
      </c>
      <c r="E2103" s="99">
        <v>3136672</v>
      </c>
      <c r="F2103" s="99">
        <v>43008</v>
      </c>
      <c r="G2103" s="100" t="s">
        <v>33</v>
      </c>
      <c r="H2103" s="99" t="s">
        <v>120</v>
      </c>
      <c r="I2103" s="99" t="s">
        <v>176</v>
      </c>
      <c r="J2103" s="99" t="s">
        <v>2130</v>
      </c>
      <c r="K2103" s="100" t="s">
        <v>1170</v>
      </c>
      <c r="L2103" s="99" t="s">
        <v>9133</v>
      </c>
      <c r="M2103" s="101">
        <v>46006.398611111108</v>
      </c>
      <c r="N2103" s="101">
        <v>46022.5</v>
      </c>
      <c r="O2103" s="100" t="s">
        <v>35</v>
      </c>
      <c r="P2103" s="100" t="s">
        <v>35</v>
      </c>
      <c r="Q2103" s="99" t="s">
        <v>1414</v>
      </c>
      <c r="R2103" s="99" t="s">
        <v>1415</v>
      </c>
      <c r="S2103" s="99" t="s">
        <v>11189</v>
      </c>
      <c r="T2103" s="99" t="s">
        <v>1416</v>
      </c>
      <c r="U2103" s="99">
        <v>32</v>
      </c>
      <c r="V2103" s="100" t="str">
        <f>VLOOKUP(D2103,TIPOLOGIA!A:F,5,0)</f>
        <v>LEJANA</v>
      </c>
      <c r="W2103" s="100" t="str">
        <f>VLOOKUP(D2103,TIPOLOGIA!A:F,6,0)</f>
        <v>TERRESTRE</v>
      </c>
      <c r="X2103" s="99" t="s">
        <v>1464</v>
      </c>
      <c r="Y2103" s="99">
        <v>1</v>
      </c>
      <c r="Z2103" s="102">
        <f>IF(T2103="SOPORTE_TELEFÓNICO",'TARIFAS 2025'!$B$14,IF(V2103="PRINCIPAL",'TARIFAS 2025'!$B$11,IF(V2103="INTERMEDIA",'TARIFAS 2025'!$C$11,IF(V2103="LEJANA",'TARIFAS 2025'!$D$11))))</f>
        <v>40250</v>
      </c>
      <c r="AA2103" s="102">
        <f t="shared" si="34"/>
        <v>40250</v>
      </c>
    </row>
    <row r="2104" spans="1:27" x14ac:dyDescent="0.3">
      <c r="A2104" s="99" t="s">
        <v>89</v>
      </c>
      <c r="B2104" s="100" t="str">
        <f>VLOOKUP(A2104,'CENTROS DE COSTOS'!A:D,2,0)</f>
        <v>0036-0001</v>
      </c>
      <c r="C2104" s="100" t="str">
        <f>VLOOKUP(A2104,'CENTROS DE COSTOS'!A:D,3,0)</f>
        <v>Wompi Costa</v>
      </c>
      <c r="D2104" s="99">
        <v>23500</v>
      </c>
      <c r="E2104" s="99">
        <v>3166948</v>
      </c>
      <c r="F2104" s="99">
        <v>48367</v>
      </c>
      <c r="G2104" s="100" t="s">
        <v>33</v>
      </c>
      <c r="H2104" s="99" t="s">
        <v>276</v>
      </c>
      <c r="I2104" s="99" t="s">
        <v>604</v>
      </c>
      <c r="J2104" s="99" t="s">
        <v>7029</v>
      </c>
      <c r="K2104" s="100" t="s">
        <v>1170</v>
      </c>
      <c r="L2104" s="99" t="s">
        <v>9134</v>
      </c>
      <c r="M2104" s="101">
        <v>46013.62222222222</v>
      </c>
      <c r="N2104" s="101">
        <v>46022.506249999999</v>
      </c>
      <c r="O2104" s="100" t="s">
        <v>35</v>
      </c>
      <c r="P2104" s="100" t="s">
        <v>35</v>
      </c>
      <c r="Q2104" s="99" t="s">
        <v>1414</v>
      </c>
      <c r="R2104" s="99" t="s">
        <v>1415</v>
      </c>
      <c r="S2104" s="99" t="s">
        <v>11190</v>
      </c>
      <c r="T2104" s="99" t="s">
        <v>1416</v>
      </c>
      <c r="U2104" s="99">
        <v>16</v>
      </c>
      <c r="V2104" s="100" t="str">
        <f>VLOOKUP(D2104,TIPOLOGIA!A:F,5,0)</f>
        <v>LEJANA</v>
      </c>
      <c r="W2104" s="100" t="str">
        <f>VLOOKUP(D2104,TIPOLOGIA!A:F,6,0)</f>
        <v>TERRESTRE</v>
      </c>
      <c r="X2104" s="99" t="s">
        <v>11196</v>
      </c>
      <c r="Y2104" s="99">
        <v>1</v>
      </c>
      <c r="Z2104" s="102">
        <f>IF(T2104="SOPORTE_TELEFÓNICO",'TARIFAS 2025'!$B$14,IF(V2104="PRINCIPAL",'TARIFAS 2025'!$B$11,IF(V2104="INTERMEDIA",'TARIFAS 2025'!$C$11,IF(V2104="LEJANA",'TARIFAS 2025'!$D$11))))</f>
        <v>40250</v>
      </c>
      <c r="AA2104" s="102">
        <f t="shared" si="34"/>
        <v>40250</v>
      </c>
    </row>
    <row r="2105" spans="1:27" x14ac:dyDescent="0.3">
      <c r="A2105" s="99" t="s">
        <v>95</v>
      </c>
      <c r="B2105" s="100" t="str">
        <f>VLOOKUP(A2105,'CENTROS DE COSTOS'!A:D,2,0)</f>
        <v>0036-0001</v>
      </c>
      <c r="C2105" s="100" t="str">
        <f>VLOOKUP(A2105,'CENTROS DE COSTOS'!A:D,3,0)</f>
        <v>Wompi Costa</v>
      </c>
      <c r="D2105" s="99">
        <v>70001</v>
      </c>
      <c r="E2105" s="99">
        <v>3189051</v>
      </c>
      <c r="F2105" s="99">
        <v>47224</v>
      </c>
      <c r="G2105" s="100" t="s">
        <v>33</v>
      </c>
      <c r="H2105" s="99" t="s">
        <v>504</v>
      </c>
      <c r="I2105" s="99" t="s">
        <v>95</v>
      </c>
      <c r="J2105" s="99" t="s">
        <v>2044</v>
      </c>
      <c r="K2105" s="100" t="s">
        <v>1170</v>
      </c>
      <c r="L2105" s="99" t="s">
        <v>9135</v>
      </c>
      <c r="M2105" s="101">
        <v>46021.439583333333</v>
      </c>
      <c r="N2105" s="101">
        <v>46022.525000000001</v>
      </c>
      <c r="O2105" s="100" t="s">
        <v>35</v>
      </c>
      <c r="P2105" s="100" t="s">
        <v>35</v>
      </c>
      <c r="Q2105" s="99" t="s">
        <v>1414</v>
      </c>
      <c r="R2105" s="99" t="s">
        <v>1415</v>
      </c>
      <c r="S2105" s="99" t="s">
        <v>11191</v>
      </c>
      <c r="T2105" s="99" t="s">
        <v>1172</v>
      </c>
      <c r="U2105" s="99">
        <v>48</v>
      </c>
      <c r="V2105" s="100" t="str">
        <f>VLOOKUP(D2105,TIPOLOGIA!A:F,5,0)</f>
        <v>PRINCIPAL</v>
      </c>
      <c r="W2105" s="100" t="str">
        <f>VLOOKUP(D2105,TIPOLOGIA!A:F,6,0)</f>
        <v>TERRESTRE</v>
      </c>
      <c r="X2105" s="99" t="s">
        <v>1311</v>
      </c>
      <c r="Y2105" s="99">
        <v>1</v>
      </c>
      <c r="Z2105" s="102">
        <f>IF(T2105="SOPORTE_TELEFÓNICO",'TARIFAS 2025'!$B$14,IF(V2105="PRINCIPAL",'TARIFAS 2025'!$B$11,IF(V2105="INTERMEDIA",'TARIFAS 2025'!$C$11,IF(V2105="LEJANA",'TARIFAS 2025'!$D$11))))</f>
        <v>31419</v>
      </c>
      <c r="AA2105" s="102">
        <f t="shared" si="34"/>
        <v>31419</v>
      </c>
    </row>
    <row r="2106" spans="1:27" x14ac:dyDescent="0.3">
      <c r="A2106" s="99" t="s">
        <v>95</v>
      </c>
      <c r="B2106" s="100" t="str">
        <f>VLOOKUP(A2106,'CENTROS DE COSTOS'!A:D,2,0)</f>
        <v>0036-0001</v>
      </c>
      <c r="C2106" s="100" t="str">
        <f>VLOOKUP(A2106,'CENTROS DE COSTOS'!A:D,3,0)</f>
        <v>Wompi Costa</v>
      </c>
      <c r="D2106" s="99">
        <v>70001</v>
      </c>
      <c r="E2106" s="99">
        <v>3188478</v>
      </c>
      <c r="F2106" s="99">
        <v>66724</v>
      </c>
      <c r="G2106" s="100" t="s">
        <v>33</v>
      </c>
      <c r="H2106" s="99" t="s">
        <v>504</v>
      </c>
      <c r="I2106" s="99" t="s">
        <v>95</v>
      </c>
      <c r="J2106" s="99" t="s">
        <v>6246</v>
      </c>
      <c r="K2106" s="100" t="s">
        <v>1170</v>
      </c>
      <c r="L2106" s="99" t="s">
        <v>9136</v>
      </c>
      <c r="M2106" s="101">
        <v>46021.394444444442</v>
      </c>
      <c r="N2106" s="101">
        <v>46022.546527777777</v>
      </c>
      <c r="O2106" s="100" t="s">
        <v>35</v>
      </c>
      <c r="P2106" s="100" t="s">
        <v>35</v>
      </c>
      <c r="Q2106" s="99" t="s">
        <v>1414</v>
      </c>
      <c r="R2106" s="99" t="s">
        <v>1415</v>
      </c>
      <c r="S2106" s="99" t="s">
        <v>11192</v>
      </c>
      <c r="T2106" s="99" t="s">
        <v>1172</v>
      </c>
      <c r="U2106" s="99">
        <v>64</v>
      </c>
      <c r="V2106" s="100" t="str">
        <f>VLOOKUP(D2106,TIPOLOGIA!A:F,5,0)</f>
        <v>PRINCIPAL</v>
      </c>
      <c r="W2106" s="100" t="str">
        <f>VLOOKUP(D2106,TIPOLOGIA!A:F,6,0)</f>
        <v>TERRESTRE</v>
      </c>
      <c r="X2106" s="99" t="s">
        <v>1311</v>
      </c>
      <c r="Y2106" s="99">
        <v>1</v>
      </c>
      <c r="Z2106" s="102">
        <f>IF(T2106="SOPORTE_TELEFÓNICO",'TARIFAS 2025'!$B$14,IF(V2106="PRINCIPAL",'TARIFAS 2025'!$B$11,IF(V2106="INTERMEDIA",'TARIFAS 2025'!$C$11,IF(V2106="LEJANA",'TARIFAS 2025'!$D$11))))</f>
        <v>31419</v>
      </c>
      <c r="AA2106" s="102">
        <f t="shared" si="34"/>
        <v>31419</v>
      </c>
    </row>
    <row r="2107" spans="1:27" x14ac:dyDescent="0.3">
      <c r="A2107" s="99" t="s">
        <v>96</v>
      </c>
      <c r="B2107" s="100" t="str">
        <f>VLOOKUP(A2107,'CENTROS DE COSTOS'!A:D,2,0)</f>
        <v>0036-0007</v>
      </c>
      <c r="C2107" s="100" t="str">
        <f>VLOOKUP(A2107,'CENTROS DE COSTOS'!A:D,3,0)</f>
        <v>Wompi Santander</v>
      </c>
      <c r="D2107" s="99">
        <v>15001</v>
      </c>
      <c r="E2107" s="99">
        <v>3181326</v>
      </c>
      <c r="F2107" s="99">
        <v>79800</v>
      </c>
      <c r="G2107" s="100" t="s">
        <v>33</v>
      </c>
      <c r="H2107" s="99" t="s">
        <v>322</v>
      </c>
      <c r="I2107" s="99" t="s">
        <v>96</v>
      </c>
      <c r="J2107" s="99" t="s">
        <v>7030</v>
      </c>
      <c r="K2107" s="100" t="s">
        <v>1170</v>
      </c>
      <c r="L2107" s="99" t="s">
        <v>9137</v>
      </c>
      <c r="M2107" s="101">
        <v>46020.333333333343</v>
      </c>
      <c r="N2107" s="101">
        <v>46022.552777777782</v>
      </c>
      <c r="O2107" s="100" t="s">
        <v>35</v>
      </c>
      <c r="P2107" s="100" t="s">
        <v>35</v>
      </c>
      <c r="Q2107" s="99" t="s">
        <v>1414</v>
      </c>
      <c r="R2107" s="99" t="s">
        <v>1415</v>
      </c>
      <c r="S2107" s="99" t="s">
        <v>11193</v>
      </c>
      <c r="T2107" s="99" t="s">
        <v>1172</v>
      </c>
      <c r="U2107" s="99">
        <v>24</v>
      </c>
      <c r="V2107" s="100" t="str">
        <f>VLOOKUP(D2107,TIPOLOGIA!A:F,5,0)</f>
        <v>PRINCIPAL</v>
      </c>
      <c r="W2107" s="100" t="str">
        <f>VLOOKUP(D2107,TIPOLOGIA!A:F,6,0)</f>
        <v>TERRESTRE</v>
      </c>
      <c r="X2107" s="99" t="s">
        <v>1218</v>
      </c>
      <c r="Y2107" s="99">
        <v>1</v>
      </c>
      <c r="Z2107" s="102">
        <f>IF(T2107="SOPORTE_TELEFÓNICO",'TARIFAS 2025'!$B$14,IF(V2107="PRINCIPAL",'TARIFAS 2025'!$B$11,IF(V2107="INTERMEDIA",'TARIFAS 2025'!$C$11,IF(V2107="LEJANA",'TARIFAS 2025'!$D$11))))</f>
        <v>31419</v>
      </c>
      <c r="AA2107" s="102">
        <f t="shared" si="34"/>
        <v>31419</v>
      </c>
    </row>
    <row r="2108" spans="1:27" x14ac:dyDescent="0.3">
      <c r="AA2108" s="98">
        <f>SUM(AA2:AA2107)</f>
        <v>70980515</v>
      </c>
    </row>
  </sheetData>
  <autoFilter ref="A1:AA2108" xr:uid="{B7E26D4A-C025-4A5E-A944-7159CDD34B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A2ED-2CF9-4C9A-9F0A-37BB84FC8AAE}">
  <sheetPr>
    <tabColor theme="9" tint="0.59999389629810485"/>
  </sheetPr>
  <dimension ref="A1:AA60"/>
  <sheetViews>
    <sheetView topLeftCell="W48" workbookViewId="0">
      <selection activeCell="AA59" sqref="AA2:AA59"/>
    </sheetView>
  </sheetViews>
  <sheetFormatPr baseColWidth="10" defaultColWidth="8.88671875" defaultRowHeight="14.4" x14ac:dyDescent="0.3"/>
  <cols>
    <col min="1" max="1" width="19" style="92" customWidth="1"/>
    <col min="2" max="3" width="19" style="28" customWidth="1"/>
    <col min="4" max="6" width="19" style="92" customWidth="1"/>
    <col min="7" max="7" width="19" style="28" customWidth="1"/>
    <col min="8" max="10" width="19" style="92" customWidth="1"/>
    <col min="11" max="11" width="19" style="28" customWidth="1"/>
    <col min="12" max="12" width="49.21875" style="92" customWidth="1"/>
    <col min="13" max="14" width="19" style="104" customWidth="1"/>
    <col min="15" max="15" width="19" style="28" customWidth="1"/>
    <col min="16" max="20" width="19" style="92" customWidth="1"/>
    <col min="21" max="23" width="19" style="28" customWidth="1"/>
    <col min="24" max="27" width="19" style="92" customWidth="1"/>
    <col min="28" max="16384" width="8.88671875" style="92"/>
  </cols>
  <sheetData>
    <row r="1" spans="1:27" s="109" customFormat="1" ht="41.4" x14ac:dyDescent="0.3">
      <c r="A1" s="105" t="s">
        <v>1150</v>
      </c>
      <c r="B1" s="105" t="s">
        <v>63</v>
      </c>
      <c r="C1" s="105" t="s">
        <v>18</v>
      </c>
      <c r="D1" s="105" t="s">
        <v>1151</v>
      </c>
      <c r="E1" s="105" t="s">
        <v>1152</v>
      </c>
      <c r="F1" s="105" t="s">
        <v>1153</v>
      </c>
      <c r="G1" s="105" t="s">
        <v>16</v>
      </c>
      <c r="H1" s="105" t="s">
        <v>101</v>
      </c>
      <c r="I1" s="105" t="s">
        <v>62</v>
      </c>
      <c r="J1" s="105" t="s">
        <v>1155</v>
      </c>
      <c r="K1" s="105" t="s">
        <v>1156</v>
      </c>
      <c r="L1" s="105" t="s">
        <v>1157</v>
      </c>
      <c r="M1" s="107" t="s">
        <v>1237</v>
      </c>
      <c r="N1" s="107" t="s">
        <v>1238</v>
      </c>
      <c r="O1" s="105" t="s">
        <v>34</v>
      </c>
      <c r="P1" s="105" t="s">
        <v>1411</v>
      </c>
      <c r="Q1" s="105" t="s">
        <v>1160</v>
      </c>
      <c r="R1" s="105" t="s">
        <v>1412</v>
      </c>
      <c r="S1" s="105" t="s">
        <v>1242</v>
      </c>
      <c r="T1" s="105" t="s">
        <v>1162</v>
      </c>
      <c r="U1" s="105" t="s">
        <v>1413</v>
      </c>
      <c r="V1" s="105" t="s">
        <v>1164</v>
      </c>
      <c r="W1" s="105" t="s">
        <v>104</v>
      </c>
      <c r="X1" s="105" t="s">
        <v>1165</v>
      </c>
      <c r="Y1" s="105" t="s">
        <v>1244</v>
      </c>
      <c r="Z1" s="105" t="s">
        <v>1245</v>
      </c>
      <c r="AA1" s="108" t="s">
        <v>1246</v>
      </c>
    </row>
    <row r="2" spans="1:27" s="111" customFormat="1" ht="13.8" x14ac:dyDescent="0.3">
      <c r="A2" s="99" t="s">
        <v>91</v>
      </c>
      <c r="B2" s="100" t="str">
        <f>VLOOKUP(A2,'CENTROS DE COSTOS'!A:D,2,0)</f>
        <v>0036-0003</v>
      </c>
      <c r="C2" s="100" t="str">
        <f>VLOOKUP(A2,'CENTROS DE COSTOS'!A:D,3,0)</f>
        <v>Wompi Suroccidente</v>
      </c>
      <c r="D2" s="99">
        <v>52001</v>
      </c>
      <c r="E2" s="99" t="s">
        <v>2258</v>
      </c>
      <c r="F2" s="99">
        <v>79218</v>
      </c>
      <c r="G2" s="100" t="s">
        <v>33</v>
      </c>
      <c r="H2" s="99" t="s">
        <v>133</v>
      </c>
      <c r="I2" s="99" t="s">
        <v>91</v>
      </c>
      <c r="J2" s="99" t="s">
        <v>2315</v>
      </c>
      <c r="K2" s="100" t="s">
        <v>1170</v>
      </c>
      <c r="L2" s="99" t="s">
        <v>2364</v>
      </c>
      <c r="M2" s="101">
        <v>45957.506249999999</v>
      </c>
      <c r="N2" s="101">
        <v>45963.45208333333</v>
      </c>
      <c r="O2" s="100" t="s">
        <v>36</v>
      </c>
      <c r="P2" s="99" t="s">
        <v>36</v>
      </c>
      <c r="Q2" s="99" t="s">
        <v>1414</v>
      </c>
      <c r="R2" s="99" t="s">
        <v>1587</v>
      </c>
      <c r="S2" s="99" t="s">
        <v>2424</v>
      </c>
      <c r="T2" s="99" t="s">
        <v>1172</v>
      </c>
      <c r="U2" s="100">
        <v>0</v>
      </c>
      <c r="V2" s="100" t="str">
        <f>VLOOKUP(D2,TIPOLOGIA!A:F,5,0)</f>
        <v>PRINCIPAL</v>
      </c>
      <c r="W2" s="100" t="str">
        <f>VLOOKUP(D2,TIPOLOGIA!A:F,6,0)</f>
        <v>TERRESTRE</v>
      </c>
      <c r="X2" s="99" t="s">
        <v>1233</v>
      </c>
      <c r="Y2" s="99">
        <v>1</v>
      </c>
      <c r="Z2" s="110">
        <f>IF(T2="SOPORTE_TELEFÓNICO",'TARIFAS 2025'!$B$14,IF(V2="PRINCIPAL",'TARIFAS 2025'!$B$10,IF(V2="INTERMEDIA",'TARIFAS 2025'!$C$10,IF(V2="LEJANA",'TARIFAS 2025'!$D$10))))</f>
        <v>101766</v>
      </c>
      <c r="AA2" s="110">
        <f>Z2*Y2</f>
        <v>101766</v>
      </c>
    </row>
    <row r="3" spans="1:27" s="111" customFormat="1" ht="13.8" x14ac:dyDescent="0.3">
      <c r="A3" s="99" t="s">
        <v>88</v>
      </c>
      <c r="B3" s="100" t="str">
        <f>VLOOKUP(A3,'CENTROS DE COSTOS'!A:D,2,0)</f>
        <v>0036-0005</v>
      </c>
      <c r="C3" s="100" t="str">
        <f>VLOOKUP(A3,'CENTROS DE COSTOS'!A:D,3,0)</f>
        <v>Wompi Noroccidente</v>
      </c>
      <c r="D3" s="99">
        <v>5129</v>
      </c>
      <c r="E3" s="99" t="s">
        <v>2259</v>
      </c>
      <c r="F3" s="99">
        <v>70982</v>
      </c>
      <c r="G3" s="100" t="s">
        <v>33</v>
      </c>
      <c r="H3" s="99" t="s">
        <v>120</v>
      </c>
      <c r="I3" s="99" t="s">
        <v>126</v>
      </c>
      <c r="J3" s="99" t="s">
        <v>2316</v>
      </c>
      <c r="K3" s="100" t="s">
        <v>1170</v>
      </c>
      <c r="L3" s="99" t="s">
        <v>2365</v>
      </c>
      <c r="M3" s="101">
        <v>45960.426388888889</v>
      </c>
      <c r="N3" s="101">
        <v>45965.31527777778</v>
      </c>
      <c r="O3" s="100" t="s">
        <v>36</v>
      </c>
      <c r="P3" s="99" t="s">
        <v>36</v>
      </c>
      <c r="Q3" s="99" t="s">
        <v>1414</v>
      </c>
      <c r="R3" s="99" t="s">
        <v>1587</v>
      </c>
      <c r="S3" s="99" t="s">
        <v>2425</v>
      </c>
      <c r="T3" s="99" t="s">
        <v>1172</v>
      </c>
      <c r="U3" s="100">
        <v>0</v>
      </c>
      <c r="V3" s="100" t="str">
        <f>VLOOKUP(D3,TIPOLOGIA!A:F,5,0)</f>
        <v>PRINCIPAL</v>
      </c>
      <c r="W3" s="100" t="str">
        <f>VLOOKUP(D3,TIPOLOGIA!A:F,6,0)</f>
        <v>TERRESTRE</v>
      </c>
      <c r="X3" s="99" t="s">
        <v>1273</v>
      </c>
      <c r="Y3" s="99">
        <v>1</v>
      </c>
      <c r="Z3" s="110">
        <f>IF(T3="SOPORTE_TELEFÓNICO",'TARIFAS 2025'!$B$14,IF(V3="PRINCIPAL",'TARIFAS 2025'!$B$10,IF(V3="INTERMEDIA",'TARIFAS 2025'!$C$10,IF(V3="LEJANA",'TARIFAS 2025'!$D$10))))</f>
        <v>101766</v>
      </c>
      <c r="AA3" s="110">
        <f t="shared" ref="AA3:AA40" si="0">Z3*Y3</f>
        <v>101766</v>
      </c>
    </row>
    <row r="4" spans="1:27" s="111" customFormat="1" ht="13.8" x14ac:dyDescent="0.3">
      <c r="A4" s="99" t="s">
        <v>98</v>
      </c>
      <c r="B4" s="100" t="str">
        <f>VLOOKUP(A4,'CENTROS DE COSTOS'!A:D,2,0)</f>
        <v>0036-0006</v>
      </c>
      <c r="C4" s="100" t="str">
        <f>VLOOKUP(A4,'CENTROS DE COSTOS'!A:D,3,0)</f>
        <v>Wompi Oriente</v>
      </c>
      <c r="D4" s="99">
        <v>50001</v>
      </c>
      <c r="E4" s="99" t="s">
        <v>2260</v>
      </c>
      <c r="F4" s="99">
        <v>50118</v>
      </c>
      <c r="G4" s="100" t="s">
        <v>33</v>
      </c>
      <c r="H4" s="99" t="s">
        <v>814</v>
      </c>
      <c r="I4" s="99" t="s">
        <v>98</v>
      </c>
      <c r="J4" s="99" t="s">
        <v>2317</v>
      </c>
      <c r="K4" s="100" t="s">
        <v>1170</v>
      </c>
      <c r="L4" s="99" t="s">
        <v>2366</v>
      </c>
      <c r="M4" s="101">
        <v>45961.506249999999</v>
      </c>
      <c r="N4" s="101">
        <v>45965.318055555559</v>
      </c>
      <c r="O4" s="100" t="s">
        <v>36</v>
      </c>
      <c r="P4" s="99" t="s">
        <v>36</v>
      </c>
      <c r="Q4" s="99" t="s">
        <v>1414</v>
      </c>
      <c r="R4" s="99" t="s">
        <v>1587</v>
      </c>
      <c r="S4" s="99" t="s">
        <v>2426</v>
      </c>
      <c r="T4" s="99" t="s">
        <v>1172</v>
      </c>
      <c r="U4" s="100">
        <v>0</v>
      </c>
      <c r="V4" s="100" t="str">
        <f>VLOOKUP(D4,TIPOLOGIA!A:F,5,0)</f>
        <v>PRINCIPAL</v>
      </c>
      <c r="W4" s="100" t="str">
        <f>VLOOKUP(D4,TIPOLOGIA!A:F,6,0)</f>
        <v>TERRESTRE</v>
      </c>
      <c r="X4" s="99" t="s">
        <v>1261</v>
      </c>
      <c r="Y4" s="99">
        <v>1</v>
      </c>
      <c r="Z4" s="110">
        <f>IF(T4="SOPORTE_TELEFÓNICO",'TARIFAS 2025'!$B$14,IF(V4="PRINCIPAL",'TARIFAS 2025'!$B$10,IF(V4="INTERMEDIA",'TARIFAS 2025'!$C$10,IF(V4="LEJANA",'TARIFAS 2025'!$D$10))))</f>
        <v>101766</v>
      </c>
      <c r="AA4" s="110">
        <f t="shared" si="0"/>
        <v>101766</v>
      </c>
    </row>
    <row r="5" spans="1:27" s="111" customFormat="1" ht="13.8" x14ac:dyDescent="0.3">
      <c r="A5" s="99" t="s">
        <v>74</v>
      </c>
      <c r="B5" s="100" t="str">
        <f>VLOOKUP(A5,'CENTROS DE COSTOS'!A:D,2,0)</f>
        <v>0036-0007</v>
      </c>
      <c r="C5" s="100" t="str">
        <f>VLOOKUP(A5,'CENTROS DE COSTOS'!A:D,3,0)</f>
        <v>Wompi Santander</v>
      </c>
      <c r="D5" s="99">
        <v>68001</v>
      </c>
      <c r="E5" s="99" t="s">
        <v>2261</v>
      </c>
      <c r="F5" s="99">
        <v>59868</v>
      </c>
      <c r="G5" s="100" t="s">
        <v>33</v>
      </c>
      <c r="H5" s="99" t="s">
        <v>963</v>
      </c>
      <c r="I5" s="99" t="s">
        <v>74</v>
      </c>
      <c r="J5" s="99" t="s">
        <v>2318</v>
      </c>
      <c r="K5" s="100" t="s">
        <v>1170</v>
      </c>
      <c r="L5" s="99" t="s">
        <v>2367</v>
      </c>
      <c r="M5" s="101">
        <v>45960.426388888889</v>
      </c>
      <c r="N5" s="101">
        <v>45966.425694444442</v>
      </c>
      <c r="O5" s="100" t="s">
        <v>36</v>
      </c>
      <c r="P5" s="99" t="s">
        <v>36</v>
      </c>
      <c r="Q5" s="99" t="s">
        <v>1414</v>
      </c>
      <c r="R5" s="99" t="s">
        <v>1587</v>
      </c>
      <c r="S5" s="99" t="s">
        <v>2427</v>
      </c>
      <c r="T5" s="99" t="s">
        <v>1172</v>
      </c>
      <c r="U5" s="100">
        <v>0</v>
      </c>
      <c r="V5" s="100" t="str">
        <f>VLOOKUP(D5,TIPOLOGIA!A:F,5,0)</f>
        <v>PRINCIPAL</v>
      </c>
      <c r="W5" s="100" t="str">
        <f>VLOOKUP(D5,TIPOLOGIA!A:F,6,0)</f>
        <v>TERRESTRE</v>
      </c>
      <c r="X5" s="99" t="s">
        <v>1192</v>
      </c>
      <c r="Y5" s="99">
        <v>2</v>
      </c>
      <c r="Z5" s="110">
        <f>IF(T5="SOPORTE_TELEFÓNICO",'TARIFAS 2025'!$B$14,IF(V5="PRINCIPAL",'TARIFAS 2025'!$B$10,IF(V5="INTERMEDIA",'TARIFAS 2025'!$C$10,IF(V5="LEJANA",'TARIFAS 2025'!$D$10))))</f>
        <v>101766</v>
      </c>
      <c r="AA5" s="110">
        <f t="shared" si="0"/>
        <v>203532</v>
      </c>
    </row>
    <row r="6" spans="1:27" s="111" customFormat="1" ht="13.8" x14ac:dyDescent="0.3">
      <c r="A6" s="99" t="s">
        <v>71</v>
      </c>
      <c r="B6" s="100" t="str">
        <f>VLOOKUP(A6,'CENTROS DE COSTOS'!A:D,2,0)</f>
        <v>0036-0004</v>
      </c>
      <c r="C6" s="100" t="str">
        <f>VLOOKUP(A6,'CENTROS DE COSTOS'!A:D,3,0)</f>
        <v>Wompi Centro</v>
      </c>
      <c r="D6" s="99">
        <v>11001</v>
      </c>
      <c r="E6" s="99" t="s">
        <v>2262</v>
      </c>
      <c r="F6" s="99">
        <v>57886</v>
      </c>
      <c r="G6" s="100" t="s">
        <v>33</v>
      </c>
      <c r="H6" s="99" t="s">
        <v>618</v>
      </c>
      <c r="I6" s="99" t="s">
        <v>71</v>
      </c>
      <c r="J6" s="99" t="s">
        <v>2319</v>
      </c>
      <c r="K6" s="100" t="s">
        <v>1170</v>
      </c>
      <c r="L6" s="99" t="s">
        <v>2368</v>
      </c>
      <c r="M6" s="101">
        <v>45961.506249999999</v>
      </c>
      <c r="N6" s="101">
        <v>45966.550694444442</v>
      </c>
      <c r="O6" s="100" t="s">
        <v>36</v>
      </c>
      <c r="P6" s="99" t="s">
        <v>36</v>
      </c>
      <c r="Q6" s="99" t="s">
        <v>1414</v>
      </c>
      <c r="R6" s="99" t="s">
        <v>1587</v>
      </c>
      <c r="S6" s="99" t="s">
        <v>2428</v>
      </c>
      <c r="T6" s="99" t="s">
        <v>1172</v>
      </c>
      <c r="U6" s="100">
        <v>0</v>
      </c>
      <c r="V6" s="100" t="str">
        <f>VLOOKUP(D6,TIPOLOGIA!A:F,5,0)</f>
        <v>PRINCIPAL</v>
      </c>
      <c r="W6" s="100" t="str">
        <f>VLOOKUP(D6,TIPOLOGIA!A:F,6,0)</f>
        <v>TERRESTRE</v>
      </c>
      <c r="X6" s="99" t="s">
        <v>1396</v>
      </c>
      <c r="Y6" s="99">
        <v>1</v>
      </c>
      <c r="Z6" s="110">
        <f>IF(T6="SOPORTE_TELEFÓNICO",'TARIFAS 2025'!$B$14,IF(V6="PRINCIPAL",'TARIFAS 2025'!$B$10,IF(V6="INTERMEDIA",'TARIFAS 2025'!$C$10,IF(V6="LEJANA",'TARIFAS 2025'!$D$10))))</f>
        <v>101766</v>
      </c>
      <c r="AA6" s="110">
        <f t="shared" si="0"/>
        <v>101766</v>
      </c>
    </row>
    <row r="7" spans="1:27" s="111" customFormat="1" ht="13.8" x14ac:dyDescent="0.3">
      <c r="A7" s="99" t="s">
        <v>95</v>
      </c>
      <c r="B7" s="100" t="str">
        <f>VLOOKUP(A7,'CENTROS DE COSTOS'!A:D,2,0)</f>
        <v>0036-0001</v>
      </c>
      <c r="C7" s="100" t="str">
        <f>VLOOKUP(A7,'CENTROS DE COSTOS'!A:D,3,0)</f>
        <v>Wompi Costa</v>
      </c>
      <c r="D7" s="99">
        <v>70001</v>
      </c>
      <c r="E7" s="99" t="s">
        <v>2263</v>
      </c>
      <c r="F7" s="99">
        <v>36107</v>
      </c>
      <c r="G7" s="100" t="s">
        <v>33</v>
      </c>
      <c r="H7" s="99" t="s">
        <v>504</v>
      </c>
      <c r="I7" s="99" t="s">
        <v>95</v>
      </c>
      <c r="J7" s="99" t="s">
        <v>2320</v>
      </c>
      <c r="K7" s="100" t="s">
        <v>1170</v>
      </c>
      <c r="L7" s="99" t="s">
        <v>2369</v>
      </c>
      <c r="M7" s="101">
        <v>45953.540277777778</v>
      </c>
      <c r="N7" s="101">
        <v>45966.620138888888</v>
      </c>
      <c r="O7" s="100" t="s">
        <v>36</v>
      </c>
      <c r="P7" s="99" t="s">
        <v>36</v>
      </c>
      <c r="Q7" s="99" t="s">
        <v>1414</v>
      </c>
      <c r="R7" s="99" t="s">
        <v>1587</v>
      </c>
      <c r="S7" s="99" t="s">
        <v>2429</v>
      </c>
      <c r="T7" s="99" t="s">
        <v>1172</v>
      </c>
      <c r="U7" s="100">
        <v>0</v>
      </c>
      <c r="V7" s="100" t="str">
        <f>VLOOKUP(D7,TIPOLOGIA!A:F,5,0)</f>
        <v>PRINCIPAL</v>
      </c>
      <c r="W7" s="100" t="str">
        <f>VLOOKUP(D7,TIPOLOGIA!A:F,6,0)</f>
        <v>TERRESTRE</v>
      </c>
      <c r="X7" s="99" t="s">
        <v>1311</v>
      </c>
      <c r="Y7" s="99">
        <v>2</v>
      </c>
      <c r="Z7" s="110">
        <f>IF(T7="SOPORTE_TELEFÓNICO",'TARIFAS 2025'!$B$14,IF(V7="PRINCIPAL",'TARIFAS 2025'!$B$10,IF(V7="INTERMEDIA",'TARIFAS 2025'!$C$10,IF(V7="LEJANA",'TARIFAS 2025'!$D$10))))</f>
        <v>101766</v>
      </c>
      <c r="AA7" s="110">
        <f t="shared" si="0"/>
        <v>203532</v>
      </c>
    </row>
    <row r="8" spans="1:27" s="111" customFormat="1" ht="13.8" x14ac:dyDescent="0.3">
      <c r="A8" s="99" t="s">
        <v>81</v>
      </c>
      <c r="B8" s="100" t="str">
        <f>VLOOKUP(A8,'CENTROS DE COSTOS'!A:D,2,0)</f>
        <v>0036-0007</v>
      </c>
      <c r="C8" s="100" t="str">
        <f>VLOOKUP(A8,'CENTROS DE COSTOS'!A:D,3,0)</f>
        <v>Wompi Santander</v>
      </c>
      <c r="D8" s="99">
        <v>54498</v>
      </c>
      <c r="E8" s="99" t="s">
        <v>2264</v>
      </c>
      <c r="F8" s="99">
        <v>75479</v>
      </c>
      <c r="G8" s="100" t="s">
        <v>33</v>
      </c>
      <c r="H8" s="99" t="s">
        <v>891</v>
      </c>
      <c r="I8" s="99" t="s">
        <v>916</v>
      </c>
      <c r="J8" s="99" t="s">
        <v>1481</v>
      </c>
      <c r="K8" s="100" t="s">
        <v>1170</v>
      </c>
      <c r="L8" s="99" t="s">
        <v>2370</v>
      </c>
      <c r="M8" s="101">
        <v>45961.506249999999</v>
      </c>
      <c r="N8" s="101">
        <v>45966.658333333333</v>
      </c>
      <c r="O8" s="100" t="s">
        <v>36</v>
      </c>
      <c r="P8" s="99" t="s">
        <v>36</v>
      </c>
      <c r="Q8" s="99" t="s">
        <v>1414</v>
      </c>
      <c r="R8" s="99" t="s">
        <v>1587</v>
      </c>
      <c r="S8" s="99" t="s">
        <v>2430</v>
      </c>
      <c r="T8" s="99" t="s">
        <v>1172</v>
      </c>
      <c r="U8" s="100">
        <v>0</v>
      </c>
      <c r="V8" s="100" t="str">
        <f>VLOOKUP(D8,TIPOLOGIA!A:F,5,0)</f>
        <v>LEJANA</v>
      </c>
      <c r="W8" s="100" t="str">
        <f>VLOOKUP(D8,TIPOLOGIA!A:F,6,0)</f>
        <v>TERRESTRE</v>
      </c>
      <c r="X8" s="99" t="s">
        <v>1178</v>
      </c>
      <c r="Y8" s="99">
        <v>1</v>
      </c>
      <c r="Z8" s="110">
        <f>IF(T8="SOPORTE_TELEFÓNICO",'TARIFAS 2025'!$B$14,IF(V8="PRINCIPAL",'TARIFAS 2025'!$B$10,IF(V8="INTERMEDIA",'TARIFAS 2025'!$C$10,IF(V8="LEJANA",'TARIFAS 2025'!$D$10))))</f>
        <v>707110</v>
      </c>
      <c r="AA8" s="110">
        <f t="shared" si="0"/>
        <v>707110</v>
      </c>
    </row>
    <row r="9" spans="1:27" s="111" customFormat="1" ht="13.8" x14ac:dyDescent="0.3">
      <c r="A9" s="99" t="s">
        <v>81</v>
      </c>
      <c r="B9" s="100" t="str">
        <f>VLOOKUP(A9,'CENTROS DE COSTOS'!A:D,2,0)</f>
        <v>0036-0007</v>
      </c>
      <c r="C9" s="100" t="str">
        <f>VLOOKUP(A9,'CENTROS DE COSTOS'!A:D,3,0)</f>
        <v>Wompi Santander</v>
      </c>
      <c r="D9" s="99">
        <v>54001</v>
      </c>
      <c r="E9" s="99" t="s">
        <v>2265</v>
      </c>
      <c r="F9" s="99">
        <v>81393</v>
      </c>
      <c r="G9" s="100" t="s">
        <v>33</v>
      </c>
      <c r="H9" s="99" t="s">
        <v>891</v>
      </c>
      <c r="I9" s="99" t="s">
        <v>81</v>
      </c>
      <c r="J9" s="99" t="s">
        <v>2321</v>
      </c>
      <c r="K9" s="100" t="s">
        <v>1170</v>
      </c>
      <c r="L9" s="99" t="s">
        <v>2371</v>
      </c>
      <c r="M9" s="101">
        <v>45960.426388888889</v>
      </c>
      <c r="N9" s="101">
        <v>45966.774305555555</v>
      </c>
      <c r="O9" s="100" t="s">
        <v>36</v>
      </c>
      <c r="P9" s="99" t="s">
        <v>36</v>
      </c>
      <c r="Q9" s="99" t="s">
        <v>1414</v>
      </c>
      <c r="R9" s="99" t="s">
        <v>1587</v>
      </c>
      <c r="S9" s="99" t="s">
        <v>2431</v>
      </c>
      <c r="T9" s="99" t="s">
        <v>1172</v>
      </c>
      <c r="U9" s="100">
        <v>0</v>
      </c>
      <c r="V9" s="100" t="str">
        <f>VLOOKUP(D9,TIPOLOGIA!A:F,5,0)</f>
        <v>PRINCIPAL</v>
      </c>
      <c r="W9" s="100" t="str">
        <f>VLOOKUP(D9,TIPOLOGIA!A:F,6,0)</f>
        <v>TERRESTRE</v>
      </c>
      <c r="X9" s="99" t="s">
        <v>1205</v>
      </c>
      <c r="Y9" s="99">
        <v>1</v>
      </c>
      <c r="Z9" s="110">
        <f>IF(T9="SOPORTE_TELEFÓNICO",'TARIFAS 2025'!$B$14,IF(V9="PRINCIPAL",'TARIFAS 2025'!$B$10,IF(V9="INTERMEDIA",'TARIFAS 2025'!$C$10,IF(V9="LEJANA",'TARIFAS 2025'!$D$10))))</f>
        <v>101766</v>
      </c>
      <c r="AA9" s="110">
        <f t="shared" si="0"/>
        <v>101766</v>
      </c>
    </row>
    <row r="10" spans="1:27" s="111" customFormat="1" ht="13.8" x14ac:dyDescent="0.3">
      <c r="A10" s="99" t="s">
        <v>85</v>
      </c>
      <c r="B10" s="100" t="str">
        <f>VLOOKUP(A10,'CENTROS DE COSTOS'!A:D,2,0)</f>
        <v>0036-0006</v>
      </c>
      <c r="C10" s="100" t="str">
        <f>VLOOKUP(A10,'CENTROS DE COSTOS'!A:D,3,0)</f>
        <v>Wompi Oriente</v>
      </c>
      <c r="D10" s="99">
        <v>73001</v>
      </c>
      <c r="E10" s="99" t="s">
        <v>2266</v>
      </c>
      <c r="F10" s="99">
        <v>78299</v>
      </c>
      <c r="G10" s="100" t="s">
        <v>33</v>
      </c>
      <c r="H10" s="99" t="s">
        <v>1056</v>
      </c>
      <c r="I10" s="99" t="s">
        <v>85</v>
      </c>
      <c r="J10" s="99" t="s">
        <v>2322</v>
      </c>
      <c r="K10" s="100" t="s">
        <v>1170</v>
      </c>
      <c r="L10" s="99" t="s">
        <v>2372</v>
      </c>
      <c r="M10" s="101">
        <v>45958.633333333331</v>
      </c>
      <c r="N10" s="101">
        <v>45968.491666666669</v>
      </c>
      <c r="O10" s="100" t="s">
        <v>36</v>
      </c>
      <c r="P10" s="99" t="s">
        <v>36</v>
      </c>
      <c r="Q10" s="99" t="s">
        <v>1414</v>
      </c>
      <c r="R10" s="99" t="s">
        <v>1587</v>
      </c>
      <c r="S10" s="99" t="s">
        <v>2432</v>
      </c>
      <c r="T10" s="99" t="s">
        <v>1172</v>
      </c>
      <c r="U10" s="100">
        <v>0</v>
      </c>
      <c r="V10" s="100" t="str">
        <f>VLOOKUP(D10,TIPOLOGIA!A:F,5,0)</f>
        <v>PRINCIPAL</v>
      </c>
      <c r="W10" s="100" t="str">
        <f>VLOOKUP(D10,TIPOLOGIA!A:F,6,0)</f>
        <v>TERRESTRE</v>
      </c>
      <c r="X10" s="99" t="s">
        <v>1308</v>
      </c>
      <c r="Y10" s="99">
        <v>2</v>
      </c>
      <c r="Z10" s="110">
        <f>IF(T10="SOPORTE_TELEFÓNICO",'TARIFAS 2025'!$B$14,IF(V10="PRINCIPAL",'TARIFAS 2025'!$B$10,IF(V10="INTERMEDIA",'TARIFAS 2025'!$C$10,IF(V10="LEJANA",'TARIFAS 2025'!$D$10))))</f>
        <v>101766</v>
      </c>
      <c r="AA10" s="110">
        <f t="shared" si="0"/>
        <v>203532</v>
      </c>
    </row>
    <row r="11" spans="1:27" s="111" customFormat="1" ht="13.8" x14ac:dyDescent="0.3">
      <c r="A11" s="99" t="s">
        <v>90</v>
      </c>
      <c r="B11" s="100" t="str">
        <f>VLOOKUP(A11,'CENTROS DE COSTOS'!A:D,2,0)</f>
        <v>0036-0006</v>
      </c>
      <c r="C11" s="100" t="str">
        <f>VLOOKUP(A11,'CENTROS DE COSTOS'!A:D,3,0)</f>
        <v>Wompi Oriente</v>
      </c>
      <c r="D11" s="99">
        <v>41001</v>
      </c>
      <c r="E11" s="99" t="s">
        <v>1590</v>
      </c>
      <c r="F11" s="99">
        <v>78009</v>
      </c>
      <c r="G11" s="100" t="s">
        <v>33</v>
      </c>
      <c r="H11" s="99" t="s">
        <v>740</v>
      </c>
      <c r="I11" s="99" t="s">
        <v>90</v>
      </c>
      <c r="J11" s="99" t="s">
        <v>1591</v>
      </c>
      <c r="K11" s="100" t="s">
        <v>1170</v>
      </c>
      <c r="L11" s="99" t="s">
        <v>2373</v>
      </c>
      <c r="M11" s="101">
        <v>45953.540277777778</v>
      </c>
      <c r="N11" s="101">
        <v>45969.650694444441</v>
      </c>
      <c r="O11" s="100" t="s">
        <v>36</v>
      </c>
      <c r="P11" s="99" t="s">
        <v>36</v>
      </c>
      <c r="Q11" s="99" t="s">
        <v>1588</v>
      </c>
      <c r="R11" s="99" t="s">
        <v>1589</v>
      </c>
      <c r="S11" s="99" t="s">
        <v>2433</v>
      </c>
      <c r="T11" s="99" t="s">
        <v>1172</v>
      </c>
      <c r="U11" s="100">
        <v>0</v>
      </c>
      <c r="V11" s="100" t="str">
        <f>VLOOKUP(D11,TIPOLOGIA!A:F,5,0)</f>
        <v>PRINCIPAL</v>
      </c>
      <c r="W11" s="100" t="str">
        <f>VLOOKUP(D11,TIPOLOGIA!A:F,6,0)</f>
        <v>TERRESTRE</v>
      </c>
      <c r="X11" s="99" t="s">
        <v>1177</v>
      </c>
      <c r="Y11" s="99">
        <v>3</v>
      </c>
      <c r="Z11" s="110">
        <f>IF(T11="SOPORTE_TELEFÓNICO",'TARIFAS 2025'!$B$14,IF(V11="PRINCIPAL",'TARIFAS 2025'!$B$10,IF(V11="INTERMEDIA",'TARIFAS 2025'!$C$10,IF(V11="LEJANA",'TARIFAS 2025'!$D$10))))</f>
        <v>101766</v>
      </c>
      <c r="AA11" s="110">
        <f t="shared" si="0"/>
        <v>305298</v>
      </c>
    </row>
    <row r="12" spans="1:27" s="111" customFormat="1" ht="13.8" x14ac:dyDescent="0.3">
      <c r="A12" s="99" t="s">
        <v>71</v>
      </c>
      <c r="B12" s="100" t="str">
        <f>VLOOKUP(A12,'CENTROS DE COSTOS'!A:D,2,0)</f>
        <v>0036-0004</v>
      </c>
      <c r="C12" s="100" t="str">
        <f>VLOOKUP(A12,'CENTROS DE COSTOS'!A:D,3,0)</f>
        <v>Wompi Centro</v>
      </c>
      <c r="D12" s="99">
        <v>25386</v>
      </c>
      <c r="E12" s="99" t="s">
        <v>2267</v>
      </c>
      <c r="F12" s="99">
        <v>74049</v>
      </c>
      <c r="G12" s="100" t="s">
        <v>33</v>
      </c>
      <c r="H12" s="99" t="s">
        <v>618</v>
      </c>
      <c r="I12" s="99" t="s">
        <v>669</v>
      </c>
      <c r="J12" s="99" t="s">
        <v>1567</v>
      </c>
      <c r="K12" s="100" t="s">
        <v>1170</v>
      </c>
      <c r="L12" s="99" t="s">
        <v>2374</v>
      </c>
      <c r="M12" s="101">
        <v>45961.506249999999</v>
      </c>
      <c r="N12" s="101">
        <v>45969.652777777781</v>
      </c>
      <c r="O12" s="100" t="s">
        <v>36</v>
      </c>
      <c r="P12" s="99" t="s">
        <v>36</v>
      </c>
      <c r="Q12" s="99" t="s">
        <v>1414</v>
      </c>
      <c r="R12" s="99" t="s">
        <v>1587</v>
      </c>
      <c r="S12" s="99" t="s">
        <v>2434</v>
      </c>
      <c r="T12" s="99" t="s">
        <v>1172</v>
      </c>
      <c r="U12" s="100">
        <v>0</v>
      </c>
      <c r="V12" s="100" t="str">
        <f>VLOOKUP(D12,TIPOLOGIA!A:F,5,0)</f>
        <v>INTERMEDIA</v>
      </c>
      <c r="W12" s="100" t="str">
        <f>VLOOKUP(D12,TIPOLOGIA!A:F,6,0)</f>
        <v>TERRESTRE</v>
      </c>
      <c r="X12" s="99" t="s">
        <v>1198</v>
      </c>
      <c r="Y12" s="99">
        <v>1</v>
      </c>
      <c r="Z12" s="110">
        <f>IF(T12="SOPORTE_TELEFÓNICO",'TARIFAS 2025'!$B$14,IF(V12="PRINCIPAL",'TARIFAS 2025'!$B$10,IF(V12="INTERMEDIA",'TARIFAS 2025'!$C$10,IF(V12="LEJANA",'TARIFAS 2025'!$D$10))))</f>
        <v>318400</v>
      </c>
      <c r="AA12" s="110">
        <f t="shared" si="0"/>
        <v>318400</v>
      </c>
    </row>
    <row r="13" spans="1:27" s="111" customFormat="1" ht="13.8" x14ac:dyDescent="0.3">
      <c r="A13" s="99" t="s">
        <v>68</v>
      </c>
      <c r="B13" s="100" t="str">
        <f>VLOOKUP(A13,'CENTROS DE COSTOS'!A:D,2,0)</f>
        <v>0036-0001</v>
      </c>
      <c r="C13" s="100" t="str">
        <f>VLOOKUP(A13,'CENTROS DE COSTOS'!A:D,3,0)</f>
        <v>Wompi Costa</v>
      </c>
      <c r="D13" s="99">
        <v>8001</v>
      </c>
      <c r="E13" s="99" t="s">
        <v>2268</v>
      </c>
      <c r="F13" s="99">
        <v>77436</v>
      </c>
      <c r="G13" s="100" t="s">
        <v>33</v>
      </c>
      <c r="H13" s="99" t="s">
        <v>253</v>
      </c>
      <c r="I13" s="99" t="s">
        <v>68</v>
      </c>
      <c r="J13" s="99" t="s">
        <v>2323</v>
      </c>
      <c r="K13" s="100" t="s">
        <v>1170</v>
      </c>
      <c r="L13" s="99" t="s">
        <v>2375</v>
      </c>
      <c r="M13" s="101">
        <v>45968.617361111108</v>
      </c>
      <c r="N13" s="101">
        <v>45970.718055555553</v>
      </c>
      <c r="O13" s="100" t="s">
        <v>36</v>
      </c>
      <c r="P13" s="99" t="s">
        <v>36</v>
      </c>
      <c r="Q13" s="99" t="s">
        <v>1414</v>
      </c>
      <c r="R13" s="99" t="s">
        <v>1587</v>
      </c>
      <c r="S13" s="99" t="s">
        <v>2435</v>
      </c>
      <c r="T13" s="99" t="s">
        <v>1172</v>
      </c>
      <c r="U13" s="100">
        <v>0</v>
      </c>
      <c r="V13" s="100" t="str">
        <f>VLOOKUP(D13,TIPOLOGIA!A:F,5,0)</f>
        <v>PRINCIPAL</v>
      </c>
      <c r="W13" s="100" t="str">
        <f>VLOOKUP(D13,TIPOLOGIA!A:F,6,0)</f>
        <v>TERRESTRE</v>
      </c>
      <c r="X13" s="99" t="s">
        <v>1353</v>
      </c>
      <c r="Y13" s="99">
        <v>1</v>
      </c>
      <c r="Z13" s="110">
        <f>IF(T13="SOPORTE_TELEFÓNICO",'TARIFAS 2025'!$B$14,IF(V13="PRINCIPAL",'TARIFAS 2025'!$B$10,IF(V13="INTERMEDIA",'TARIFAS 2025'!$C$10,IF(V13="LEJANA",'TARIFAS 2025'!$D$10))))</f>
        <v>101766</v>
      </c>
      <c r="AA13" s="110">
        <f t="shared" si="0"/>
        <v>101766</v>
      </c>
    </row>
    <row r="14" spans="1:27" s="111" customFormat="1" ht="13.8" x14ac:dyDescent="0.3">
      <c r="A14" s="99" t="s">
        <v>74</v>
      </c>
      <c r="B14" s="100" t="str">
        <f>VLOOKUP(A14,'CENTROS DE COSTOS'!A:D,2,0)</f>
        <v>0036-0007</v>
      </c>
      <c r="C14" s="100" t="str">
        <f>VLOOKUP(A14,'CENTROS DE COSTOS'!A:D,3,0)</f>
        <v>Wompi Santander</v>
      </c>
      <c r="D14" s="99">
        <v>68276</v>
      </c>
      <c r="E14" s="99" t="s">
        <v>2269</v>
      </c>
      <c r="F14" s="99">
        <v>41886</v>
      </c>
      <c r="G14" s="100" t="s">
        <v>33</v>
      </c>
      <c r="H14" s="99" t="s">
        <v>963</v>
      </c>
      <c r="I14" s="99" t="s">
        <v>987</v>
      </c>
      <c r="J14" s="99" t="s">
        <v>2324</v>
      </c>
      <c r="K14" s="100" t="s">
        <v>1170</v>
      </c>
      <c r="L14" s="99" t="s">
        <v>2376</v>
      </c>
      <c r="M14" s="101">
        <v>45968.617361111108</v>
      </c>
      <c r="N14" s="101">
        <v>45971.433333333327</v>
      </c>
      <c r="O14" s="100" t="s">
        <v>36</v>
      </c>
      <c r="P14" s="99" t="s">
        <v>36</v>
      </c>
      <c r="Q14" s="99" t="s">
        <v>1414</v>
      </c>
      <c r="R14" s="99" t="s">
        <v>1587</v>
      </c>
      <c r="S14" s="99" t="s">
        <v>2436</v>
      </c>
      <c r="T14" s="99" t="s">
        <v>1172</v>
      </c>
      <c r="U14" s="100">
        <v>0</v>
      </c>
      <c r="V14" s="100" t="str">
        <f>VLOOKUP(D14,TIPOLOGIA!A:F,5,0)</f>
        <v>PRINCIPAL</v>
      </c>
      <c r="W14" s="100" t="str">
        <f>VLOOKUP(D14,TIPOLOGIA!A:F,6,0)</f>
        <v>TERRESTRE</v>
      </c>
      <c r="X14" s="99" t="s">
        <v>1203</v>
      </c>
      <c r="Y14" s="99">
        <v>1</v>
      </c>
      <c r="Z14" s="110">
        <f>IF(T14="SOPORTE_TELEFÓNICO",'TARIFAS 2025'!$B$14,IF(V14="PRINCIPAL",'TARIFAS 2025'!$B$10,IF(V14="INTERMEDIA",'TARIFAS 2025'!$C$10,IF(V14="LEJANA",'TARIFAS 2025'!$D$10))))</f>
        <v>101766</v>
      </c>
      <c r="AA14" s="110">
        <f t="shared" si="0"/>
        <v>101766</v>
      </c>
    </row>
    <row r="15" spans="1:27" s="111" customFormat="1" ht="13.8" x14ac:dyDescent="0.3">
      <c r="A15" s="99" t="s">
        <v>74</v>
      </c>
      <c r="B15" s="100" t="str">
        <f>VLOOKUP(A15,'CENTROS DE COSTOS'!A:D,2,0)</f>
        <v>0036-0007</v>
      </c>
      <c r="C15" s="100" t="str">
        <f>VLOOKUP(A15,'CENTROS DE COSTOS'!A:D,3,0)</f>
        <v>Wompi Santander</v>
      </c>
      <c r="D15" s="99">
        <v>68276</v>
      </c>
      <c r="E15" s="99" t="s">
        <v>2270</v>
      </c>
      <c r="F15" s="99">
        <v>70254</v>
      </c>
      <c r="G15" s="100" t="s">
        <v>33</v>
      </c>
      <c r="H15" s="99" t="s">
        <v>963</v>
      </c>
      <c r="I15" s="99" t="s">
        <v>987</v>
      </c>
      <c r="J15" s="99" t="s">
        <v>2325</v>
      </c>
      <c r="K15" s="100" t="s">
        <v>1170</v>
      </c>
      <c r="L15" s="99" t="s">
        <v>2377</v>
      </c>
      <c r="M15" s="101">
        <v>45968.617361111108</v>
      </c>
      <c r="N15" s="101">
        <v>45971.569444444453</v>
      </c>
      <c r="O15" s="100" t="s">
        <v>36</v>
      </c>
      <c r="P15" s="99" t="s">
        <v>36</v>
      </c>
      <c r="Q15" s="99" t="s">
        <v>1414</v>
      </c>
      <c r="R15" s="99" t="s">
        <v>1587</v>
      </c>
      <c r="S15" s="99" t="s">
        <v>2437</v>
      </c>
      <c r="T15" s="99" t="s">
        <v>1172</v>
      </c>
      <c r="U15" s="100">
        <v>0</v>
      </c>
      <c r="V15" s="100" t="str">
        <f>VLOOKUP(D15,TIPOLOGIA!A:F,5,0)</f>
        <v>PRINCIPAL</v>
      </c>
      <c r="W15" s="100" t="str">
        <f>VLOOKUP(D15,TIPOLOGIA!A:F,6,0)</f>
        <v>TERRESTRE</v>
      </c>
      <c r="X15" s="99" t="s">
        <v>1203</v>
      </c>
      <c r="Y15" s="99">
        <v>1</v>
      </c>
      <c r="Z15" s="110">
        <f>IF(T15="SOPORTE_TELEFÓNICO",'TARIFAS 2025'!$B$14,IF(V15="PRINCIPAL",'TARIFAS 2025'!$B$10,IF(V15="INTERMEDIA",'TARIFAS 2025'!$C$10,IF(V15="LEJANA",'TARIFAS 2025'!$D$10))))</f>
        <v>101766</v>
      </c>
      <c r="AA15" s="110">
        <f t="shared" si="0"/>
        <v>101766</v>
      </c>
    </row>
    <row r="16" spans="1:27" s="111" customFormat="1" ht="13.8" x14ac:dyDescent="0.3">
      <c r="A16" s="99" t="s">
        <v>86</v>
      </c>
      <c r="B16" s="100" t="str">
        <f>VLOOKUP(A16,'CENTROS DE COSTOS'!A:D,2,0)</f>
        <v>0036-0002</v>
      </c>
      <c r="C16" s="100" t="str">
        <f>VLOOKUP(A16,'CENTROS DE COSTOS'!A:D,3,0)</f>
        <v>Wompi Eje Cafetero</v>
      </c>
      <c r="D16" s="99">
        <v>17001</v>
      </c>
      <c r="E16" s="99" t="s">
        <v>2271</v>
      </c>
      <c r="F16" s="99">
        <v>77359</v>
      </c>
      <c r="G16" s="100" t="s">
        <v>33</v>
      </c>
      <c r="H16" s="99" t="s">
        <v>126</v>
      </c>
      <c r="I16" s="99" t="s">
        <v>86</v>
      </c>
      <c r="J16" s="99" t="s">
        <v>2326</v>
      </c>
      <c r="K16" s="100" t="s">
        <v>1170</v>
      </c>
      <c r="L16" s="99" t="s">
        <v>2378</v>
      </c>
      <c r="M16" s="101">
        <v>45968.617361111108</v>
      </c>
      <c r="N16" s="101">
        <v>45971.570138888892</v>
      </c>
      <c r="O16" s="100" t="s">
        <v>36</v>
      </c>
      <c r="P16" s="99" t="s">
        <v>36</v>
      </c>
      <c r="Q16" s="99" t="s">
        <v>1414</v>
      </c>
      <c r="R16" s="99" t="s">
        <v>1587</v>
      </c>
      <c r="S16" s="99" t="s">
        <v>2438</v>
      </c>
      <c r="T16" s="99" t="s">
        <v>1172</v>
      </c>
      <c r="U16" s="100">
        <v>0</v>
      </c>
      <c r="V16" s="100" t="str">
        <f>VLOOKUP(D16,TIPOLOGIA!A:F,5,0)</f>
        <v>PRINCIPAL</v>
      </c>
      <c r="W16" s="100" t="str">
        <f>VLOOKUP(D16,TIPOLOGIA!A:F,6,0)</f>
        <v>TERRESTRE</v>
      </c>
      <c r="X16" s="99" t="s">
        <v>1175</v>
      </c>
      <c r="Y16" s="99">
        <v>1</v>
      </c>
      <c r="Z16" s="110">
        <f>IF(T16="SOPORTE_TELEFÓNICO",'TARIFAS 2025'!$B$14,IF(V16="PRINCIPAL",'TARIFAS 2025'!$B$10,IF(V16="INTERMEDIA",'TARIFAS 2025'!$C$10,IF(V16="LEJANA",'TARIFAS 2025'!$D$10))))</f>
        <v>101766</v>
      </c>
      <c r="AA16" s="110">
        <f t="shared" si="0"/>
        <v>101766</v>
      </c>
    </row>
    <row r="17" spans="1:27" s="111" customFormat="1" ht="13.8" x14ac:dyDescent="0.3">
      <c r="A17" s="99" t="s">
        <v>71</v>
      </c>
      <c r="B17" s="100" t="str">
        <f>VLOOKUP(A17,'CENTROS DE COSTOS'!A:D,2,0)</f>
        <v>0036-0004</v>
      </c>
      <c r="C17" s="100" t="str">
        <f>VLOOKUP(A17,'CENTROS DE COSTOS'!A:D,3,0)</f>
        <v>Wompi Centro</v>
      </c>
      <c r="D17" s="99">
        <v>11001</v>
      </c>
      <c r="E17" s="99" t="s">
        <v>2272</v>
      </c>
      <c r="F17" s="99">
        <v>32880</v>
      </c>
      <c r="G17" s="100" t="s">
        <v>33</v>
      </c>
      <c r="H17" s="99" t="s">
        <v>618</v>
      </c>
      <c r="I17" s="99" t="s">
        <v>71</v>
      </c>
      <c r="J17" s="99" t="s">
        <v>2327</v>
      </c>
      <c r="K17" s="100" t="s">
        <v>1170</v>
      </c>
      <c r="L17" s="99" t="s">
        <v>2379</v>
      </c>
      <c r="M17" s="101">
        <v>45968.617361111108</v>
      </c>
      <c r="N17" s="101">
        <v>45971.570138888892</v>
      </c>
      <c r="O17" s="100" t="s">
        <v>36</v>
      </c>
      <c r="P17" s="99" t="s">
        <v>36</v>
      </c>
      <c r="Q17" s="99" t="s">
        <v>1414</v>
      </c>
      <c r="R17" s="99" t="s">
        <v>1587</v>
      </c>
      <c r="S17" s="99" t="s">
        <v>2439</v>
      </c>
      <c r="T17" s="99" t="s">
        <v>1172</v>
      </c>
      <c r="U17" s="100">
        <v>0</v>
      </c>
      <c r="V17" s="100" t="str">
        <f>VLOOKUP(D17,TIPOLOGIA!A:F,5,0)</f>
        <v>PRINCIPAL</v>
      </c>
      <c r="W17" s="100" t="str">
        <f>VLOOKUP(D17,TIPOLOGIA!A:F,6,0)</f>
        <v>TERRESTRE</v>
      </c>
      <c r="X17" s="99" t="s">
        <v>1854</v>
      </c>
      <c r="Y17" s="99">
        <v>1</v>
      </c>
      <c r="Z17" s="110">
        <f>IF(T17="SOPORTE_TELEFÓNICO",'TARIFAS 2025'!$B$14,IF(V17="PRINCIPAL",'TARIFAS 2025'!$B$10,IF(V17="INTERMEDIA",'TARIFAS 2025'!$C$10,IF(V17="LEJANA",'TARIFAS 2025'!$D$10))))</f>
        <v>101766</v>
      </c>
      <c r="AA17" s="110">
        <f t="shared" si="0"/>
        <v>101766</v>
      </c>
    </row>
    <row r="18" spans="1:27" s="111" customFormat="1" ht="13.8" x14ac:dyDescent="0.3">
      <c r="A18" s="99" t="s">
        <v>74</v>
      </c>
      <c r="B18" s="100" t="str">
        <f>VLOOKUP(A18,'CENTROS DE COSTOS'!A:D,2,0)</f>
        <v>0036-0007</v>
      </c>
      <c r="C18" s="100" t="str">
        <f>VLOOKUP(A18,'CENTROS DE COSTOS'!A:D,3,0)</f>
        <v>Wompi Santander</v>
      </c>
      <c r="D18" s="99">
        <v>68276</v>
      </c>
      <c r="E18" s="99" t="s">
        <v>2273</v>
      </c>
      <c r="F18" s="99">
        <v>50630</v>
      </c>
      <c r="G18" s="100" t="s">
        <v>33</v>
      </c>
      <c r="H18" s="99" t="s">
        <v>963</v>
      </c>
      <c r="I18" s="99" t="s">
        <v>987</v>
      </c>
      <c r="J18" s="99" t="s">
        <v>2328</v>
      </c>
      <c r="K18" s="100" t="s">
        <v>1170</v>
      </c>
      <c r="L18" s="99" t="s">
        <v>2380</v>
      </c>
      <c r="M18" s="101">
        <v>45968.617361111108</v>
      </c>
      <c r="N18" s="101">
        <v>45971.623611111107</v>
      </c>
      <c r="O18" s="100" t="s">
        <v>36</v>
      </c>
      <c r="P18" s="99" t="s">
        <v>36</v>
      </c>
      <c r="Q18" s="99" t="s">
        <v>1414</v>
      </c>
      <c r="R18" s="99" t="s">
        <v>1587</v>
      </c>
      <c r="S18" s="99" t="s">
        <v>2440</v>
      </c>
      <c r="T18" s="99" t="s">
        <v>1172</v>
      </c>
      <c r="U18" s="100">
        <v>0</v>
      </c>
      <c r="V18" s="100" t="str">
        <f>VLOOKUP(D18,TIPOLOGIA!A:F,5,0)</f>
        <v>PRINCIPAL</v>
      </c>
      <c r="W18" s="100" t="str">
        <f>VLOOKUP(D18,TIPOLOGIA!A:F,6,0)</f>
        <v>TERRESTRE</v>
      </c>
      <c r="X18" s="99" t="s">
        <v>1203</v>
      </c>
      <c r="Y18" s="99">
        <v>1</v>
      </c>
      <c r="Z18" s="110">
        <f>IF(T18="SOPORTE_TELEFÓNICO",'TARIFAS 2025'!$B$14,IF(V18="PRINCIPAL",'TARIFAS 2025'!$B$10,IF(V18="INTERMEDIA",'TARIFAS 2025'!$C$10,IF(V18="LEJANA",'TARIFAS 2025'!$D$10))))</f>
        <v>101766</v>
      </c>
      <c r="AA18" s="110">
        <f t="shared" si="0"/>
        <v>101766</v>
      </c>
    </row>
    <row r="19" spans="1:27" s="111" customFormat="1" ht="13.8" x14ac:dyDescent="0.3">
      <c r="A19" s="99" t="s">
        <v>98</v>
      </c>
      <c r="B19" s="100" t="str">
        <f>VLOOKUP(A19,'CENTROS DE COSTOS'!A:D,2,0)</f>
        <v>0036-0006</v>
      </c>
      <c r="C19" s="100" t="str">
        <f>VLOOKUP(A19,'CENTROS DE COSTOS'!A:D,3,0)</f>
        <v>Wompi Oriente</v>
      </c>
      <c r="D19" s="99">
        <v>50001</v>
      </c>
      <c r="E19" s="99" t="s">
        <v>2274</v>
      </c>
      <c r="F19" s="99">
        <v>65607</v>
      </c>
      <c r="G19" s="100" t="s">
        <v>33</v>
      </c>
      <c r="H19" s="99" t="s">
        <v>814</v>
      </c>
      <c r="I19" s="99" t="s">
        <v>98</v>
      </c>
      <c r="J19" s="99" t="s">
        <v>2329</v>
      </c>
      <c r="K19" s="100" t="s">
        <v>1170</v>
      </c>
      <c r="L19" s="99" t="s">
        <v>2381</v>
      </c>
      <c r="M19" s="101">
        <v>45971.466666666667</v>
      </c>
      <c r="N19" s="101">
        <v>45972.432638888888</v>
      </c>
      <c r="O19" s="100" t="s">
        <v>36</v>
      </c>
      <c r="P19" s="99" t="s">
        <v>36</v>
      </c>
      <c r="Q19" s="99" t="s">
        <v>1414</v>
      </c>
      <c r="R19" s="99" t="s">
        <v>1587</v>
      </c>
      <c r="S19" s="99" t="s">
        <v>2441</v>
      </c>
      <c r="T19" s="99" t="s">
        <v>1172</v>
      </c>
      <c r="U19" s="100">
        <v>0</v>
      </c>
      <c r="V19" s="100" t="str">
        <f>VLOOKUP(D19,TIPOLOGIA!A:F,5,0)</f>
        <v>PRINCIPAL</v>
      </c>
      <c r="W19" s="100" t="str">
        <f>VLOOKUP(D19,TIPOLOGIA!A:F,6,0)</f>
        <v>TERRESTRE</v>
      </c>
      <c r="X19" s="99" t="s">
        <v>1180</v>
      </c>
      <c r="Y19" s="99">
        <v>1</v>
      </c>
      <c r="Z19" s="110">
        <f>IF(T19="SOPORTE_TELEFÓNICO",'TARIFAS 2025'!$B$14,IF(V19="PRINCIPAL",'TARIFAS 2025'!$B$10,IF(V19="INTERMEDIA",'TARIFAS 2025'!$C$10,IF(V19="LEJANA",'TARIFAS 2025'!$D$10))))</f>
        <v>101766</v>
      </c>
      <c r="AA19" s="110">
        <f t="shared" si="0"/>
        <v>101766</v>
      </c>
    </row>
    <row r="20" spans="1:27" s="111" customFormat="1" ht="13.8" x14ac:dyDescent="0.3">
      <c r="A20" s="99" t="s">
        <v>71</v>
      </c>
      <c r="B20" s="100" t="str">
        <f>VLOOKUP(A20,'CENTROS DE COSTOS'!A:D,2,0)</f>
        <v>0036-0004</v>
      </c>
      <c r="C20" s="100" t="str">
        <f>VLOOKUP(A20,'CENTROS DE COSTOS'!A:D,3,0)</f>
        <v>Wompi Centro</v>
      </c>
      <c r="D20" s="99">
        <v>25486</v>
      </c>
      <c r="E20" s="99" t="s">
        <v>2275</v>
      </c>
      <c r="F20" s="99">
        <v>30238</v>
      </c>
      <c r="G20" s="100" t="s">
        <v>33</v>
      </c>
      <c r="H20" s="99" t="s">
        <v>618</v>
      </c>
      <c r="I20" s="99" t="s">
        <v>677</v>
      </c>
      <c r="J20" s="99" t="s">
        <v>2330</v>
      </c>
      <c r="K20" s="100" t="s">
        <v>1170</v>
      </c>
      <c r="L20" s="99" t="s">
        <v>2382</v>
      </c>
      <c r="M20" s="101">
        <v>45968.617361111108</v>
      </c>
      <c r="N20" s="101">
        <v>45972.547222222223</v>
      </c>
      <c r="O20" s="100" t="s">
        <v>36</v>
      </c>
      <c r="P20" s="99" t="s">
        <v>36</v>
      </c>
      <c r="Q20" s="99" t="s">
        <v>1414</v>
      </c>
      <c r="R20" s="99" t="s">
        <v>1587</v>
      </c>
      <c r="S20" s="99" t="s">
        <v>2442</v>
      </c>
      <c r="T20" s="99" t="s">
        <v>1172</v>
      </c>
      <c r="U20" s="100">
        <v>0</v>
      </c>
      <c r="V20" s="100" t="str">
        <f>VLOOKUP(D20,TIPOLOGIA!A:F,5,0)</f>
        <v>INTERMEDIA</v>
      </c>
      <c r="W20" s="100" t="str">
        <f>VLOOKUP(D20,TIPOLOGIA!A:F,6,0)</f>
        <v>TERRESTRE</v>
      </c>
      <c r="X20" s="99" t="s">
        <v>1208</v>
      </c>
      <c r="Y20" s="99">
        <v>1</v>
      </c>
      <c r="Z20" s="110">
        <f>IF(T20="SOPORTE_TELEFÓNICO",'TARIFAS 2025'!$B$14,IF(V20="PRINCIPAL",'TARIFAS 2025'!$B$10,IF(V20="INTERMEDIA",'TARIFAS 2025'!$C$10,IF(V20="LEJANA",'TARIFAS 2025'!$D$10))))</f>
        <v>318400</v>
      </c>
      <c r="AA20" s="110">
        <f t="shared" si="0"/>
        <v>318400</v>
      </c>
    </row>
    <row r="21" spans="1:27" s="111" customFormat="1" ht="13.8" x14ac:dyDescent="0.3">
      <c r="A21" s="99" t="s">
        <v>85</v>
      </c>
      <c r="B21" s="100" t="str">
        <f>VLOOKUP(A21,'CENTROS DE COSTOS'!A:D,2,0)</f>
        <v>0036-0006</v>
      </c>
      <c r="C21" s="100" t="str">
        <f>VLOOKUP(A21,'CENTROS DE COSTOS'!A:D,3,0)</f>
        <v>Wompi Oriente</v>
      </c>
      <c r="D21" s="99">
        <v>73001</v>
      </c>
      <c r="E21" s="99" t="s">
        <v>2276</v>
      </c>
      <c r="F21" s="99">
        <v>74797</v>
      </c>
      <c r="G21" s="100" t="s">
        <v>33</v>
      </c>
      <c r="H21" s="99" t="s">
        <v>1056</v>
      </c>
      <c r="I21" s="99" t="s">
        <v>85</v>
      </c>
      <c r="J21" s="99" t="s">
        <v>2331</v>
      </c>
      <c r="K21" s="100" t="s">
        <v>1170</v>
      </c>
      <c r="L21" s="99" t="s">
        <v>2383</v>
      </c>
      <c r="M21" s="101">
        <v>45968.617361111108</v>
      </c>
      <c r="N21" s="101">
        <v>45972.654861111107</v>
      </c>
      <c r="O21" s="100" t="s">
        <v>36</v>
      </c>
      <c r="P21" s="99" t="s">
        <v>36</v>
      </c>
      <c r="Q21" s="99" t="s">
        <v>1414</v>
      </c>
      <c r="R21" s="99" t="s">
        <v>1587</v>
      </c>
      <c r="S21" s="99" t="s">
        <v>2443</v>
      </c>
      <c r="T21" s="99" t="s">
        <v>1172</v>
      </c>
      <c r="U21" s="100">
        <v>0</v>
      </c>
      <c r="V21" s="100" t="str">
        <f>VLOOKUP(D21,TIPOLOGIA!A:F,5,0)</f>
        <v>PRINCIPAL</v>
      </c>
      <c r="W21" s="100" t="str">
        <f>VLOOKUP(D21,TIPOLOGIA!A:F,6,0)</f>
        <v>TERRESTRE</v>
      </c>
      <c r="X21" s="99" t="s">
        <v>1308</v>
      </c>
      <c r="Y21" s="99">
        <v>1</v>
      </c>
      <c r="Z21" s="110">
        <f>IF(T21="SOPORTE_TELEFÓNICO",'TARIFAS 2025'!$B$14,IF(V21="PRINCIPAL",'TARIFAS 2025'!$B$10,IF(V21="INTERMEDIA",'TARIFAS 2025'!$C$10,IF(V21="LEJANA",'TARIFAS 2025'!$D$10))))</f>
        <v>101766</v>
      </c>
      <c r="AA21" s="110">
        <f t="shared" si="0"/>
        <v>101766</v>
      </c>
    </row>
    <row r="22" spans="1:27" s="111" customFormat="1" ht="13.8" x14ac:dyDescent="0.3">
      <c r="A22" s="99" t="s">
        <v>68</v>
      </c>
      <c r="B22" s="100" t="str">
        <f>VLOOKUP(A22,'CENTROS DE COSTOS'!A:D,2,0)</f>
        <v>0036-0001</v>
      </c>
      <c r="C22" s="100" t="str">
        <f>VLOOKUP(A22,'CENTROS DE COSTOS'!A:D,3,0)</f>
        <v>Wompi Costa</v>
      </c>
      <c r="D22" s="99">
        <v>8001</v>
      </c>
      <c r="E22" s="99" t="s">
        <v>2277</v>
      </c>
      <c r="F22" s="99">
        <v>80341</v>
      </c>
      <c r="G22" s="100" t="s">
        <v>33</v>
      </c>
      <c r="H22" s="99" t="s">
        <v>253</v>
      </c>
      <c r="I22" s="99" t="s">
        <v>68</v>
      </c>
      <c r="J22" s="99" t="s">
        <v>2332</v>
      </c>
      <c r="K22" s="100" t="s">
        <v>1170</v>
      </c>
      <c r="L22" s="99" t="s">
        <v>2384</v>
      </c>
      <c r="M22" s="101">
        <v>45971.466666666667</v>
      </c>
      <c r="N22" s="101">
        <v>45972.655555555553</v>
      </c>
      <c r="O22" s="100" t="s">
        <v>36</v>
      </c>
      <c r="P22" s="99" t="s">
        <v>36</v>
      </c>
      <c r="Q22" s="99" t="s">
        <v>1414</v>
      </c>
      <c r="R22" s="99" t="s">
        <v>1587</v>
      </c>
      <c r="S22" s="99" t="s">
        <v>2444</v>
      </c>
      <c r="T22" s="99" t="s">
        <v>1172</v>
      </c>
      <c r="U22" s="100">
        <v>0</v>
      </c>
      <c r="V22" s="100" t="str">
        <f>VLOOKUP(D22,TIPOLOGIA!A:F,5,0)</f>
        <v>PRINCIPAL</v>
      </c>
      <c r="W22" s="100" t="str">
        <f>VLOOKUP(D22,TIPOLOGIA!A:F,6,0)</f>
        <v>TERRESTRE</v>
      </c>
      <c r="X22" s="99" t="s">
        <v>1353</v>
      </c>
      <c r="Y22" s="99">
        <v>1</v>
      </c>
      <c r="Z22" s="110">
        <f>IF(T22="SOPORTE_TELEFÓNICO",'TARIFAS 2025'!$B$14,IF(V22="PRINCIPAL",'TARIFAS 2025'!$B$10,IF(V22="INTERMEDIA",'TARIFAS 2025'!$C$10,IF(V22="LEJANA",'TARIFAS 2025'!$D$10))))</f>
        <v>101766</v>
      </c>
      <c r="AA22" s="110">
        <f t="shared" si="0"/>
        <v>101766</v>
      </c>
    </row>
    <row r="23" spans="1:27" s="111" customFormat="1" ht="13.8" x14ac:dyDescent="0.3">
      <c r="A23" s="99" t="s">
        <v>77</v>
      </c>
      <c r="B23" s="100" t="str">
        <f>VLOOKUP(A23,'CENTROS DE COSTOS'!A:D,2,0)</f>
        <v>0036-0003</v>
      </c>
      <c r="C23" s="100" t="str">
        <f>VLOOKUP(A23,'CENTROS DE COSTOS'!A:D,3,0)</f>
        <v>Wompi Suroccidente</v>
      </c>
      <c r="D23" s="99">
        <v>76001</v>
      </c>
      <c r="E23" s="99" t="s">
        <v>2278</v>
      </c>
      <c r="F23" s="99">
        <v>22201</v>
      </c>
      <c r="G23" s="100" t="s">
        <v>33</v>
      </c>
      <c r="H23" s="99" t="s">
        <v>1101</v>
      </c>
      <c r="I23" s="99" t="s">
        <v>77</v>
      </c>
      <c r="J23" s="99" t="s">
        <v>2026</v>
      </c>
      <c r="K23" s="100" t="s">
        <v>1170</v>
      </c>
      <c r="L23" s="99" t="s">
        <v>2385</v>
      </c>
      <c r="M23" s="101">
        <v>45973.589583333327</v>
      </c>
      <c r="N23" s="101">
        <v>45974.50277777778</v>
      </c>
      <c r="O23" s="100" t="s">
        <v>36</v>
      </c>
      <c r="P23" s="99" t="s">
        <v>36</v>
      </c>
      <c r="Q23" s="99" t="s">
        <v>1414</v>
      </c>
      <c r="R23" s="99" t="s">
        <v>1587</v>
      </c>
      <c r="S23" s="99" t="s">
        <v>2445</v>
      </c>
      <c r="T23" s="99" t="s">
        <v>1172</v>
      </c>
      <c r="U23" s="100">
        <v>0</v>
      </c>
      <c r="V23" s="100" t="str">
        <f>VLOOKUP(D23,TIPOLOGIA!A:F,5,0)</f>
        <v>PRINCIPAL</v>
      </c>
      <c r="W23" s="100" t="str">
        <f>VLOOKUP(D23,TIPOLOGIA!A:F,6,0)</f>
        <v>TERRESTRE</v>
      </c>
      <c r="X23" s="99" t="s">
        <v>1235</v>
      </c>
      <c r="Y23" s="99">
        <v>1</v>
      </c>
      <c r="Z23" s="110">
        <f>IF(T23="SOPORTE_TELEFÓNICO",'TARIFAS 2025'!$B$14,IF(V23="PRINCIPAL",'TARIFAS 2025'!$B$10,IF(V23="INTERMEDIA",'TARIFAS 2025'!$C$10,IF(V23="LEJANA",'TARIFAS 2025'!$D$10))))</f>
        <v>101766</v>
      </c>
      <c r="AA23" s="110">
        <f t="shared" si="0"/>
        <v>101766</v>
      </c>
    </row>
    <row r="24" spans="1:27" s="111" customFormat="1" ht="13.8" x14ac:dyDescent="0.3">
      <c r="A24" s="99" t="s">
        <v>88</v>
      </c>
      <c r="B24" s="100" t="str">
        <f>VLOOKUP(A24,'CENTROS DE COSTOS'!A:D,2,0)</f>
        <v>0036-0005</v>
      </c>
      <c r="C24" s="100" t="str">
        <f>VLOOKUP(A24,'CENTROS DE COSTOS'!A:D,3,0)</f>
        <v>Wompi Noroccidente</v>
      </c>
      <c r="D24" s="99">
        <v>5615</v>
      </c>
      <c r="E24" s="99" t="s">
        <v>2279</v>
      </c>
      <c r="F24" s="99">
        <v>24641</v>
      </c>
      <c r="G24" s="100" t="s">
        <v>33</v>
      </c>
      <c r="H24" s="99" t="s">
        <v>120</v>
      </c>
      <c r="I24" s="99" t="s">
        <v>134</v>
      </c>
      <c r="J24" s="99" t="s">
        <v>2333</v>
      </c>
      <c r="K24" s="100" t="s">
        <v>1170</v>
      </c>
      <c r="L24" s="99" t="s">
        <v>2386</v>
      </c>
      <c r="M24" s="101">
        <v>45973.589583333327</v>
      </c>
      <c r="N24" s="101">
        <v>45974.570833333331</v>
      </c>
      <c r="O24" s="100" t="s">
        <v>36</v>
      </c>
      <c r="P24" s="99" t="s">
        <v>36</v>
      </c>
      <c r="Q24" s="99" t="s">
        <v>1414</v>
      </c>
      <c r="R24" s="99" t="s">
        <v>1587</v>
      </c>
      <c r="S24" s="99" t="s">
        <v>2446</v>
      </c>
      <c r="T24" s="99" t="s">
        <v>1172</v>
      </c>
      <c r="U24" s="100">
        <v>0</v>
      </c>
      <c r="V24" s="100" t="str">
        <f>VLOOKUP(D24,TIPOLOGIA!A:F,5,0)</f>
        <v>INTERMEDIA</v>
      </c>
      <c r="W24" s="100" t="str">
        <f>VLOOKUP(D24,TIPOLOGIA!A:F,6,0)</f>
        <v>TERRESTRE</v>
      </c>
      <c r="X24" s="99" t="s">
        <v>1852</v>
      </c>
      <c r="Y24" s="99">
        <v>1</v>
      </c>
      <c r="Z24" s="110">
        <f>IF(T24="SOPORTE_TELEFÓNICO",'TARIFAS 2025'!$B$14,IF(V24="PRINCIPAL",'TARIFAS 2025'!$B$10,IF(V24="INTERMEDIA",'TARIFAS 2025'!$C$10,IF(V24="LEJANA",'TARIFAS 2025'!$D$10))))</f>
        <v>318400</v>
      </c>
      <c r="AA24" s="110">
        <f t="shared" si="0"/>
        <v>318400</v>
      </c>
    </row>
    <row r="25" spans="1:27" s="111" customFormat="1" ht="13.8" x14ac:dyDescent="0.3">
      <c r="A25" s="99" t="s">
        <v>77</v>
      </c>
      <c r="B25" s="100" t="str">
        <f>VLOOKUP(A25,'CENTROS DE COSTOS'!A:D,2,0)</f>
        <v>0036-0003</v>
      </c>
      <c r="C25" s="100" t="str">
        <f>VLOOKUP(A25,'CENTROS DE COSTOS'!A:D,3,0)</f>
        <v>Wompi Suroccidente</v>
      </c>
      <c r="D25" s="99">
        <v>19001</v>
      </c>
      <c r="E25" s="99" t="s">
        <v>2280</v>
      </c>
      <c r="F25" s="99">
        <v>41916</v>
      </c>
      <c r="G25" s="100" t="s">
        <v>33</v>
      </c>
      <c r="H25" s="99" t="s">
        <v>498</v>
      </c>
      <c r="I25" s="99" t="s">
        <v>93</v>
      </c>
      <c r="J25" s="99" t="s">
        <v>2334</v>
      </c>
      <c r="K25" s="100" t="s">
        <v>1170</v>
      </c>
      <c r="L25" s="99" t="s">
        <v>2387</v>
      </c>
      <c r="M25" s="101">
        <v>45968.617361111108</v>
      </c>
      <c r="N25" s="101">
        <v>45974.624305555553</v>
      </c>
      <c r="O25" s="100" t="s">
        <v>36</v>
      </c>
      <c r="P25" s="99" t="s">
        <v>36</v>
      </c>
      <c r="Q25" s="99" t="s">
        <v>1414</v>
      </c>
      <c r="R25" s="99" t="s">
        <v>1587</v>
      </c>
      <c r="S25" s="99" t="s">
        <v>2447</v>
      </c>
      <c r="T25" s="99" t="s">
        <v>1172</v>
      </c>
      <c r="U25" s="100">
        <v>0</v>
      </c>
      <c r="V25" s="100" t="str">
        <f>VLOOKUP(D25,TIPOLOGIA!A:F,5,0)</f>
        <v>LEJANA</v>
      </c>
      <c r="W25" s="100" t="str">
        <f>VLOOKUP(D25,TIPOLOGIA!A:F,6,0)</f>
        <v>TERRESTRE</v>
      </c>
      <c r="X25" s="99" t="s">
        <v>1194</v>
      </c>
      <c r="Y25" s="99">
        <v>1</v>
      </c>
      <c r="Z25" s="110">
        <f>IF(T25="SOPORTE_TELEFÓNICO",'TARIFAS 2025'!$B$14,IF(V25="PRINCIPAL",'TARIFAS 2025'!$B$10,IF(V25="INTERMEDIA",'TARIFAS 2025'!$C$10,IF(V25="LEJANA",'TARIFAS 2025'!$D$10))))</f>
        <v>707110</v>
      </c>
      <c r="AA25" s="110">
        <f t="shared" si="0"/>
        <v>707110</v>
      </c>
    </row>
    <row r="26" spans="1:27" s="111" customFormat="1" ht="13.8" x14ac:dyDescent="0.3">
      <c r="A26" s="99" t="s">
        <v>77</v>
      </c>
      <c r="B26" s="100" t="str">
        <f>VLOOKUP(A26,'CENTROS DE COSTOS'!A:D,2,0)</f>
        <v>0036-0003</v>
      </c>
      <c r="C26" s="100" t="str">
        <f>VLOOKUP(A26,'CENTROS DE COSTOS'!A:D,3,0)</f>
        <v>Wompi Suroccidente</v>
      </c>
      <c r="D26" s="99">
        <v>76001</v>
      </c>
      <c r="E26" s="99" t="s">
        <v>2281</v>
      </c>
      <c r="F26" s="99">
        <v>74290</v>
      </c>
      <c r="G26" s="100" t="s">
        <v>33</v>
      </c>
      <c r="H26" s="99" t="s">
        <v>1101</v>
      </c>
      <c r="I26" s="99" t="s">
        <v>77</v>
      </c>
      <c r="J26" s="99" t="s">
        <v>2335</v>
      </c>
      <c r="K26" s="100" t="s">
        <v>1170</v>
      </c>
      <c r="L26" s="99" t="s">
        <v>2388</v>
      </c>
      <c r="M26" s="101">
        <v>45973.589583333327</v>
      </c>
      <c r="N26" s="101">
        <v>45974.628472222219</v>
      </c>
      <c r="O26" s="100" t="s">
        <v>36</v>
      </c>
      <c r="P26" s="99" t="s">
        <v>36</v>
      </c>
      <c r="Q26" s="99" t="s">
        <v>1414</v>
      </c>
      <c r="R26" s="99" t="s">
        <v>1587</v>
      </c>
      <c r="S26" s="99" t="s">
        <v>2448</v>
      </c>
      <c r="T26" s="99" t="s">
        <v>1172</v>
      </c>
      <c r="U26" s="100">
        <v>0</v>
      </c>
      <c r="V26" s="100" t="str">
        <f>VLOOKUP(D26,TIPOLOGIA!A:F,5,0)</f>
        <v>PRINCIPAL</v>
      </c>
      <c r="W26" s="100" t="str">
        <f>VLOOKUP(D26,TIPOLOGIA!A:F,6,0)</f>
        <v>TERRESTRE</v>
      </c>
      <c r="X26" s="99" t="s">
        <v>1173</v>
      </c>
      <c r="Y26" s="99">
        <v>1</v>
      </c>
      <c r="Z26" s="110">
        <f>IF(T26="SOPORTE_TELEFÓNICO",'TARIFAS 2025'!$B$14,IF(V26="PRINCIPAL",'TARIFAS 2025'!$B$10,IF(V26="INTERMEDIA",'TARIFAS 2025'!$C$10,IF(V26="LEJANA",'TARIFAS 2025'!$D$10))))</f>
        <v>101766</v>
      </c>
      <c r="AA26" s="110">
        <f t="shared" si="0"/>
        <v>101766</v>
      </c>
    </row>
    <row r="27" spans="1:27" s="111" customFormat="1" ht="13.8" x14ac:dyDescent="0.3">
      <c r="A27" s="99" t="s">
        <v>90</v>
      </c>
      <c r="B27" s="100" t="str">
        <f>VLOOKUP(A27,'CENTROS DE COSTOS'!A:D,2,0)</f>
        <v>0036-0006</v>
      </c>
      <c r="C27" s="100" t="str">
        <f>VLOOKUP(A27,'CENTROS DE COSTOS'!A:D,3,0)</f>
        <v>Wompi Oriente</v>
      </c>
      <c r="D27" s="99">
        <v>41001</v>
      </c>
      <c r="E27" s="99" t="s">
        <v>2282</v>
      </c>
      <c r="F27" s="99">
        <v>78009</v>
      </c>
      <c r="G27" s="100" t="s">
        <v>33</v>
      </c>
      <c r="H27" s="99" t="s">
        <v>740</v>
      </c>
      <c r="I27" s="99" t="s">
        <v>90</v>
      </c>
      <c r="J27" s="99" t="s">
        <v>1591</v>
      </c>
      <c r="K27" s="100" t="s">
        <v>1170</v>
      </c>
      <c r="L27" s="99" t="s">
        <v>2389</v>
      </c>
      <c r="M27" s="101">
        <v>45971.466666666667</v>
      </c>
      <c r="N27" s="101">
        <v>45975.489583333343</v>
      </c>
      <c r="O27" s="100" t="s">
        <v>36</v>
      </c>
      <c r="P27" s="99" t="s">
        <v>1586</v>
      </c>
      <c r="Q27" s="99" t="s">
        <v>1414</v>
      </c>
      <c r="R27" s="99" t="s">
        <v>1587</v>
      </c>
      <c r="S27" s="99" t="s">
        <v>2449</v>
      </c>
      <c r="T27" s="99" t="s">
        <v>1172</v>
      </c>
      <c r="U27" s="100">
        <v>0</v>
      </c>
      <c r="V27" s="100" t="str">
        <f>VLOOKUP(D27,TIPOLOGIA!A:F,5,0)</f>
        <v>PRINCIPAL</v>
      </c>
      <c r="W27" s="100" t="str">
        <f>VLOOKUP(D27,TIPOLOGIA!A:F,6,0)</f>
        <v>TERRESTRE</v>
      </c>
      <c r="X27" s="99" t="s">
        <v>1214</v>
      </c>
      <c r="Y27" s="99">
        <v>1</v>
      </c>
      <c r="Z27" s="110">
        <f>IF(T27="SOPORTE_TELEFÓNICO",'TARIFAS 2025'!$B$14,IF(V27="PRINCIPAL",'TARIFAS 2025'!$B$10,IF(V27="INTERMEDIA",'TARIFAS 2025'!$C$10,IF(V27="LEJANA",'TARIFAS 2025'!$D$10))))</f>
        <v>101766</v>
      </c>
      <c r="AA27" s="110">
        <f t="shared" si="0"/>
        <v>101766</v>
      </c>
    </row>
    <row r="28" spans="1:27" s="111" customFormat="1" ht="13.8" x14ac:dyDescent="0.3">
      <c r="A28" s="99" t="s">
        <v>95</v>
      </c>
      <c r="B28" s="100" t="str">
        <f>VLOOKUP(A28,'CENTROS DE COSTOS'!A:D,2,0)</f>
        <v>0036-0001</v>
      </c>
      <c r="C28" s="100" t="str">
        <f>VLOOKUP(A28,'CENTROS DE COSTOS'!A:D,3,0)</f>
        <v>Wompi Costa</v>
      </c>
      <c r="D28" s="99">
        <v>70001</v>
      </c>
      <c r="E28" s="99" t="s">
        <v>2283</v>
      </c>
      <c r="F28" s="99">
        <v>36398</v>
      </c>
      <c r="G28" s="100" t="s">
        <v>33</v>
      </c>
      <c r="H28" s="99" t="s">
        <v>504</v>
      </c>
      <c r="I28" s="99" t="s">
        <v>95</v>
      </c>
      <c r="J28" s="99" t="s">
        <v>2336</v>
      </c>
      <c r="K28" s="100" t="s">
        <v>1170</v>
      </c>
      <c r="L28" s="99" t="s">
        <v>2390</v>
      </c>
      <c r="M28" s="101">
        <v>45975.503472222219</v>
      </c>
      <c r="N28" s="101">
        <v>45975.550694444442</v>
      </c>
      <c r="O28" s="100" t="s">
        <v>36</v>
      </c>
      <c r="P28" s="99" t="s">
        <v>2422</v>
      </c>
      <c r="Q28" s="99" t="s">
        <v>1414</v>
      </c>
      <c r="R28" s="99" t="s">
        <v>1587</v>
      </c>
      <c r="S28" s="99" t="s">
        <v>2450</v>
      </c>
      <c r="T28" s="99" t="s">
        <v>1172</v>
      </c>
      <c r="U28" s="100">
        <v>0</v>
      </c>
      <c r="V28" s="100" t="str">
        <f>VLOOKUP(D28,TIPOLOGIA!A:F,5,0)</f>
        <v>PRINCIPAL</v>
      </c>
      <c r="W28" s="100" t="str">
        <f>VLOOKUP(D28,TIPOLOGIA!A:F,6,0)</f>
        <v>TERRESTRE</v>
      </c>
      <c r="X28" s="99" t="s">
        <v>1176</v>
      </c>
      <c r="Y28" s="99">
        <v>1</v>
      </c>
      <c r="Z28" s="110">
        <f>IF(T28="SOPORTE_TELEFÓNICO",'TARIFAS 2025'!$B$14,IF(V28="PRINCIPAL",'TARIFAS 2025'!$B$10,IF(V28="INTERMEDIA",'TARIFAS 2025'!$C$10,IF(V28="LEJANA",'TARIFAS 2025'!$D$10))))</f>
        <v>101766</v>
      </c>
      <c r="AA28" s="110">
        <f t="shared" si="0"/>
        <v>101766</v>
      </c>
    </row>
    <row r="29" spans="1:27" s="111" customFormat="1" ht="13.8" x14ac:dyDescent="0.3">
      <c r="A29" s="99" t="s">
        <v>88</v>
      </c>
      <c r="B29" s="100" t="str">
        <f>VLOOKUP(A29,'CENTROS DE COSTOS'!A:D,2,0)</f>
        <v>0036-0005</v>
      </c>
      <c r="C29" s="100" t="str">
        <f>VLOOKUP(A29,'CENTROS DE COSTOS'!A:D,3,0)</f>
        <v>Wompi Noroccidente</v>
      </c>
      <c r="D29" s="99">
        <v>5001</v>
      </c>
      <c r="E29" s="99" t="s">
        <v>2284</v>
      </c>
      <c r="F29" s="99">
        <v>34787</v>
      </c>
      <c r="G29" s="100" t="s">
        <v>33</v>
      </c>
      <c r="H29" s="99" t="s">
        <v>120</v>
      </c>
      <c r="I29" s="99" t="s">
        <v>88</v>
      </c>
      <c r="J29" s="99" t="s">
        <v>2337</v>
      </c>
      <c r="K29" s="100" t="s">
        <v>1170</v>
      </c>
      <c r="L29" s="99" t="s">
        <v>2391</v>
      </c>
      <c r="M29" s="101">
        <v>45971.466666666667</v>
      </c>
      <c r="N29" s="101">
        <v>45976.496527777781</v>
      </c>
      <c r="O29" s="100" t="s">
        <v>36</v>
      </c>
      <c r="P29" s="99" t="s">
        <v>36</v>
      </c>
      <c r="Q29" s="99" t="s">
        <v>1414</v>
      </c>
      <c r="R29" s="99" t="s">
        <v>1587</v>
      </c>
      <c r="S29" s="99" t="s">
        <v>2451</v>
      </c>
      <c r="T29" s="99" t="s">
        <v>1172</v>
      </c>
      <c r="U29" s="100">
        <v>0</v>
      </c>
      <c r="V29" s="100" t="str">
        <f>VLOOKUP(D29,TIPOLOGIA!A:F,5,0)</f>
        <v>PRINCIPAL</v>
      </c>
      <c r="W29" s="100" t="str">
        <f>VLOOKUP(D29,TIPOLOGIA!A:F,6,0)</f>
        <v>TERRESTRE</v>
      </c>
      <c r="X29" s="99" t="s">
        <v>1852</v>
      </c>
      <c r="Y29" s="99">
        <v>2</v>
      </c>
      <c r="Z29" s="110">
        <f>IF(T29="SOPORTE_TELEFÓNICO",'TARIFAS 2025'!$B$14,IF(V29="PRINCIPAL",'TARIFAS 2025'!$B$10,IF(V29="INTERMEDIA",'TARIFAS 2025'!$C$10,IF(V29="LEJANA",'TARIFAS 2025'!$D$10))))</f>
        <v>101766</v>
      </c>
      <c r="AA29" s="110">
        <f t="shared" si="0"/>
        <v>203532</v>
      </c>
    </row>
    <row r="30" spans="1:27" s="111" customFormat="1" ht="13.8" x14ac:dyDescent="0.3">
      <c r="A30" s="99" t="s">
        <v>71</v>
      </c>
      <c r="B30" s="100" t="str">
        <f>VLOOKUP(A30,'CENTROS DE COSTOS'!A:D,2,0)</f>
        <v>0036-0004</v>
      </c>
      <c r="C30" s="100" t="str">
        <f>VLOOKUP(A30,'CENTROS DE COSTOS'!A:D,3,0)</f>
        <v>Wompi Centro</v>
      </c>
      <c r="D30" s="99">
        <v>11001</v>
      </c>
      <c r="E30" s="99" t="s">
        <v>2285</v>
      </c>
      <c r="F30" s="99">
        <v>68675</v>
      </c>
      <c r="G30" s="100" t="s">
        <v>33</v>
      </c>
      <c r="H30" s="99" t="s">
        <v>618</v>
      </c>
      <c r="I30" s="99" t="s">
        <v>71</v>
      </c>
      <c r="J30" s="99" t="s">
        <v>2338</v>
      </c>
      <c r="K30" s="100" t="s">
        <v>1170</v>
      </c>
      <c r="L30" s="99" t="s">
        <v>2392</v>
      </c>
      <c r="M30" s="101">
        <v>45971.466666666667</v>
      </c>
      <c r="N30" s="101">
        <v>45976.507638888892</v>
      </c>
      <c r="O30" s="100" t="s">
        <v>36</v>
      </c>
      <c r="P30" s="99" t="s">
        <v>36</v>
      </c>
      <c r="Q30" s="99" t="s">
        <v>1414</v>
      </c>
      <c r="R30" s="99" t="s">
        <v>1587</v>
      </c>
      <c r="S30" s="99" t="s">
        <v>2452</v>
      </c>
      <c r="T30" s="99" t="s">
        <v>1172</v>
      </c>
      <c r="U30" s="100">
        <v>0</v>
      </c>
      <c r="V30" s="100" t="str">
        <f>VLOOKUP(D30,TIPOLOGIA!A:F,5,0)</f>
        <v>PRINCIPAL</v>
      </c>
      <c r="W30" s="100" t="str">
        <f>VLOOKUP(D30,TIPOLOGIA!A:F,6,0)</f>
        <v>TERRESTRE</v>
      </c>
      <c r="X30" s="99" t="s">
        <v>1359</v>
      </c>
      <c r="Y30" s="99">
        <v>1</v>
      </c>
      <c r="Z30" s="110">
        <f>IF(T30="SOPORTE_TELEFÓNICO",'TARIFAS 2025'!$B$14,IF(V30="PRINCIPAL",'TARIFAS 2025'!$B$10,IF(V30="INTERMEDIA",'TARIFAS 2025'!$C$10,IF(V30="LEJANA",'TARIFAS 2025'!$D$10))))</f>
        <v>101766</v>
      </c>
      <c r="AA30" s="110">
        <f t="shared" si="0"/>
        <v>101766</v>
      </c>
    </row>
    <row r="31" spans="1:27" s="111" customFormat="1" ht="13.8" x14ac:dyDescent="0.3">
      <c r="A31" s="99" t="s">
        <v>95</v>
      </c>
      <c r="B31" s="100" t="str">
        <f>VLOOKUP(A31,'CENTROS DE COSTOS'!A:D,2,0)</f>
        <v>0036-0001</v>
      </c>
      <c r="C31" s="100" t="str">
        <f>VLOOKUP(A31,'CENTROS DE COSTOS'!A:D,3,0)</f>
        <v>Wompi Costa</v>
      </c>
      <c r="D31" s="99">
        <v>70001</v>
      </c>
      <c r="E31" s="99" t="s">
        <v>2286</v>
      </c>
      <c r="F31" s="99">
        <v>57557</v>
      </c>
      <c r="G31" s="100" t="s">
        <v>33</v>
      </c>
      <c r="H31" s="99" t="s">
        <v>504</v>
      </c>
      <c r="I31" s="99" t="s">
        <v>95</v>
      </c>
      <c r="J31" s="99" t="s">
        <v>2339</v>
      </c>
      <c r="K31" s="100" t="s">
        <v>1170</v>
      </c>
      <c r="L31" s="99" t="s">
        <v>2393</v>
      </c>
      <c r="M31" s="101">
        <v>45973.589583333327</v>
      </c>
      <c r="N31" s="101">
        <v>45976.538888888892</v>
      </c>
      <c r="O31" s="100" t="s">
        <v>36</v>
      </c>
      <c r="P31" s="99" t="s">
        <v>36</v>
      </c>
      <c r="Q31" s="99" t="s">
        <v>1414</v>
      </c>
      <c r="R31" s="99" t="s">
        <v>1587</v>
      </c>
      <c r="S31" s="99" t="s">
        <v>2453</v>
      </c>
      <c r="T31" s="99" t="s">
        <v>1172</v>
      </c>
      <c r="U31" s="100">
        <v>0</v>
      </c>
      <c r="V31" s="100" t="str">
        <f>VLOOKUP(D31,TIPOLOGIA!A:F,5,0)</f>
        <v>PRINCIPAL</v>
      </c>
      <c r="W31" s="100" t="str">
        <f>VLOOKUP(D31,TIPOLOGIA!A:F,6,0)</f>
        <v>TERRESTRE</v>
      </c>
      <c r="X31" s="99" t="s">
        <v>1176</v>
      </c>
      <c r="Y31" s="99">
        <v>1</v>
      </c>
      <c r="Z31" s="110">
        <f>IF(T31="SOPORTE_TELEFÓNICO",'TARIFAS 2025'!$B$14,IF(V31="PRINCIPAL",'TARIFAS 2025'!$B$10,IF(V31="INTERMEDIA",'TARIFAS 2025'!$C$10,IF(V31="LEJANA",'TARIFAS 2025'!$D$10))))</f>
        <v>101766</v>
      </c>
      <c r="AA31" s="110">
        <f t="shared" si="0"/>
        <v>101766</v>
      </c>
    </row>
    <row r="32" spans="1:27" s="111" customFormat="1" ht="13.8" x14ac:dyDescent="0.3">
      <c r="A32" s="99" t="s">
        <v>77</v>
      </c>
      <c r="B32" s="100" t="str">
        <f>VLOOKUP(A32,'CENTROS DE COSTOS'!A:D,2,0)</f>
        <v>0036-0003</v>
      </c>
      <c r="C32" s="100" t="str">
        <f>VLOOKUP(A32,'CENTROS DE COSTOS'!A:D,3,0)</f>
        <v>Wompi Suroccidente</v>
      </c>
      <c r="D32" s="99">
        <v>19001</v>
      </c>
      <c r="E32" s="99" t="s">
        <v>2287</v>
      </c>
      <c r="F32" s="99">
        <v>53692</v>
      </c>
      <c r="G32" s="100" t="s">
        <v>33</v>
      </c>
      <c r="H32" s="99" t="s">
        <v>498</v>
      </c>
      <c r="I32" s="99" t="s">
        <v>93</v>
      </c>
      <c r="J32" s="99" t="s">
        <v>2340</v>
      </c>
      <c r="K32" s="100" t="s">
        <v>1170</v>
      </c>
      <c r="L32" s="99" t="s">
        <v>2394</v>
      </c>
      <c r="M32" s="101">
        <v>45974.463194444441</v>
      </c>
      <c r="N32" s="101">
        <v>45976.541666666657</v>
      </c>
      <c r="O32" s="100" t="s">
        <v>36</v>
      </c>
      <c r="P32" s="99" t="s">
        <v>36</v>
      </c>
      <c r="Q32" s="99" t="s">
        <v>1414</v>
      </c>
      <c r="R32" s="99" t="s">
        <v>1587</v>
      </c>
      <c r="S32" s="99" t="s">
        <v>2454</v>
      </c>
      <c r="T32" s="99" t="s">
        <v>1172</v>
      </c>
      <c r="U32" s="100">
        <v>0</v>
      </c>
      <c r="V32" s="100" t="str">
        <f>VLOOKUP(D32,TIPOLOGIA!A:F,5,0)</f>
        <v>LEJANA</v>
      </c>
      <c r="W32" s="100" t="str">
        <f>VLOOKUP(D32,TIPOLOGIA!A:F,6,0)</f>
        <v>TERRESTRE</v>
      </c>
      <c r="X32" s="99" t="s">
        <v>1194</v>
      </c>
      <c r="Y32" s="99">
        <v>1</v>
      </c>
      <c r="Z32" s="110">
        <f>IF(T32="SOPORTE_TELEFÓNICO",'TARIFAS 2025'!$B$14,IF(V32="PRINCIPAL",'TARIFAS 2025'!$B$10,IF(V32="INTERMEDIA",'TARIFAS 2025'!$C$10,IF(V32="LEJANA",'TARIFAS 2025'!$D$10))))</f>
        <v>707110</v>
      </c>
      <c r="AA32" s="110">
        <f t="shared" si="0"/>
        <v>707110</v>
      </c>
    </row>
    <row r="33" spans="1:27" s="111" customFormat="1" ht="13.8" x14ac:dyDescent="0.3">
      <c r="A33" s="99" t="s">
        <v>81</v>
      </c>
      <c r="B33" s="100" t="str">
        <f>VLOOKUP(A33,'CENTROS DE COSTOS'!A:D,2,0)</f>
        <v>0036-0007</v>
      </c>
      <c r="C33" s="100" t="str">
        <f>VLOOKUP(A33,'CENTROS DE COSTOS'!A:D,3,0)</f>
        <v>Wompi Santander</v>
      </c>
      <c r="D33" s="99">
        <v>54405</v>
      </c>
      <c r="E33" s="99" t="s">
        <v>2288</v>
      </c>
      <c r="F33" s="99">
        <v>78627</v>
      </c>
      <c r="G33" s="100" t="s">
        <v>33</v>
      </c>
      <c r="H33" s="99" t="s">
        <v>891</v>
      </c>
      <c r="I33" s="99" t="s">
        <v>913</v>
      </c>
      <c r="J33" s="99" t="s">
        <v>2341</v>
      </c>
      <c r="K33" s="100" t="s">
        <v>1170</v>
      </c>
      <c r="L33" s="99" t="s">
        <v>2395</v>
      </c>
      <c r="M33" s="101">
        <v>45974.463194444441</v>
      </c>
      <c r="N33" s="101">
        <v>45976.605555555558</v>
      </c>
      <c r="O33" s="100" t="s">
        <v>36</v>
      </c>
      <c r="P33" s="99" t="s">
        <v>36</v>
      </c>
      <c r="Q33" s="99" t="s">
        <v>1414</v>
      </c>
      <c r="R33" s="99" t="s">
        <v>1587</v>
      </c>
      <c r="S33" s="99" t="s">
        <v>2455</v>
      </c>
      <c r="T33" s="99" t="s">
        <v>1172</v>
      </c>
      <c r="U33" s="100">
        <v>0</v>
      </c>
      <c r="V33" s="100" t="str">
        <f>VLOOKUP(D33,TIPOLOGIA!A:F,5,0)</f>
        <v>PRINCIPAL</v>
      </c>
      <c r="W33" s="100" t="str">
        <f>VLOOKUP(D33,TIPOLOGIA!A:F,6,0)</f>
        <v>TERRESTRE</v>
      </c>
      <c r="X33" s="99" t="s">
        <v>1211</v>
      </c>
      <c r="Y33" s="99">
        <v>1</v>
      </c>
      <c r="Z33" s="110">
        <f>IF(T33="SOPORTE_TELEFÓNICO",'TARIFAS 2025'!$B$14,IF(V33="PRINCIPAL",'TARIFAS 2025'!$B$10,IF(V33="INTERMEDIA",'TARIFAS 2025'!$C$10,IF(V33="LEJANA",'TARIFAS 2025'!$D$10))))</f>
        <v>101766</v>
      </c>
      <c r="AA33" s="110">
        <f t="shared" si="0"/>
        <v>101766</v>
      </c>
    </row>
    <row r="34" spans="1:27" s="111" customFormat="1" ht="13.8" x14ac:dyDescent="0.3">
      <c r="A34" s="99" t="s">
        <v>92</v>
      </c>
      <c r="B34" s="100" t="str">
        <f>VLOOKUP(A34,'CENTROS DE COSTOS'!A:D,2,0)</f>
        <v>0036-0002</v>
      </c>
      <c r="C34" s="100" t="str">
        <f>VLOOKUP(A34,'CENTROS DE COSTOS'!A:D,3,0)</f>
        <v>Wompi Eje Cafetero</v>
      </c>
      <c r="D34" s="99">
        <v>66170</v>
      </c>
      <c r="E34" s="99" t="s">
        <v>2289</v>
      </c>
      <c r="F34" s="99">
        <v>80663</v>
      </c>
      <c r="G34" s="100" t="s">
        <v>33</v>
      </c>
      <c r="H34" s="99" t="s">
        <v>458</v>
      </c>
      <c r="I34" s="99" t="s">
        <v>951</v>
      </c>
      <c r="J34" s="99" t="s">
        <v>2342</v>
      </c>
      <c r="K34" s="100" t="s">
        <v>1170</v>
      </c>
      <c r="L34" s="99" t="s">
        <v>2396</v>
      </c>
      <c r="M34" s="101">
        <v>45980.431250000001</v>
      </c>
      <c r="N34" s="101">
        <v>45980.458333333343</v>
      </c>
      <c r="O34" s="100" t="s">
        <v>36</v>
      </c>
      <c r="P34" s="99" t="s">
        <v>2422</v>
      </c>
      <c r="Q34" s="99" t="s">
        <v>1414</v>
      </c>
      <c r="R34" s="99" t="s">
        <v>1587</v>
      </c>
      <c r="S34" s="99" t="s">
        <v>2456</v>
      </c>
      <c r="T34" s="99" t="s">
        <v>1172</v>
      </c>
      <c r="U34" s="100">
        <v>0</v>
      </c>
      <c r="V34" s="100" t="str">
        <f>VLOOKUP(D34,TIPOLOGIA!A:F,5,0)</f>
        <v>PRINCIPAL</v>
      </c>
      <c r="W34" s="100" t="str">
        <f>VLOOKUP(D34,TIPOLOGIA!A:F,6,0)</f>
        <v>TERRESTRE</v>
      </c>
      <c r="X34" s="99" t="s">
        <v>1175</v>
      </c>
      <c r="Y34" s="99">
        <v>1</v>
      </c>
      <c r="Z34" s="110">
        <f>IF(T34="SOPORTE_TELEFÓNICO",'TARIFAS 2025'!$B$14,IF(V34="PRINCIPAL",'TARIFAS 2025'!$B$10,IF(V34="INTERMEDIA",'TARIFAS 2025'!$C$10,IF(V34="LEJANA",'TARIFAS 2025'!$D$10))))</f>
        <v>101766</v>
      </c>
      <c r="AA34" s="110">
        <f t="shared" si="0"/>
        <v>101766</v>
      </c>
    </row>
    <row r="35" spans="1:27" s="111" customFormat="1" ht="13.8" x14ac:dyDescent="0.3">
      <c r="A35" s="99" t="s">
        <v>71</v>
      </c>
      <c r="B35" s="100" t="str">
        <f>VLOOKUP(A35,'CENTROS DE COSTOS'!A:D,2,0)</f>
        <v>0036-0004</v>
      </c>
      <c r="C35" s="100" t="str">
        <f>VLOOKUP(A35,'CENTROS DE COSTOS'!A:D,3,0)</f>
        <v>Wompi Centro</v>
      </c>
      <c r="D35" s="99">
        <v>25290</v>
      </c>
      <c r="E35" s="99" t="s">
        <v>2290</v>
      </c>
      <c r="F35" s="99">
        <v>71112</v>
      </c>
      <c r="G35" s="100" t="s">
        <v>33</v>
      </c>
      <c r="H35" s="99" t="s">
        <v>618</v>
      </c>
      <c r="I35" s="99" t="s">
        <v>652</v>
      </c>
      <c r="J35" s="99" t="s">
        <v>2343</v>
      </c>
      <c r="K35" s="100" t="s">
        <v>1170</v>
      </c>
      <c r="L35" s="99" t="s">
        <v>2397</v>
      </c>
      <c r="M35" s="101">
        <v>45979.540972222218</v>
      </c>
      <c r="N35" s="101">
        <v>45980.461111111108</v>
      </c>
      <c r="O35" s="100" t="s">
        <v>36</v>
      </c>
      <c r="P35" s="99" t="s">
        <v>36</v>
      </c>
      <c r="Q35" s="99" t="s">
        <v>1414</v>
      </c>
      <c r="R35" s="99" t="s">
        <v>1587</v>
      </c>
      <c r="S35" s="99" t="s">
        <v>2457</v>
      </c>
      <c r="T35" s="99" t="s">
        <v>1172</v>
      </c>
      <c r="U35" s="100">
        <v>0</v>
      </c>
      <c r="V35" s="100" t="str">
        <f>VLOOKUP(D35,TIPOLOGIA!A:F,5,0)</f>
        <v>INTERMEDIA</v>
      </c>
      <c r="W35" s="100" t="str">
        <f>VLOOKUP(D35,TIPOLOGIA!A:F,6,0)</f>
        <v>TERRESTRE</v>
      </c>
      <c r="X35" s="99" t="s">
        <v>1202</v>
      </c>
      <c r="Y35" s="99">
        <v>1</v>
      </c>
      <c r="Z35" s="110">
        <f>IF(T35="SOPORTE_TELEFÓNICO",'TARIFAS 2025'!$B$14,IF(V35="PRINCIPAL",'TARIFAS 2025'!$B$10,IF(V35="INTERMEDIA",'TARIFAS 2025'!$C$10,IF(V35="LEJANA",'TARIFAS 2025'!$D$10))))</f>
        <v>318400</v>
      </c>
      <c r="AA35" s="110">
        <f t="shared" si="0"/>
        <v>318400</v>
      </c>
    </row>
    <row r="36" spans="1:27" s="111" customFormat="1" ht="13.8" x14ac:dyDescent="0.3">
      <c r="A36" s="99" t="s">
        <v>71</v>
      </c>
      <c r="B36" s="100" t="str">
        <f>VLOOKUP(A36,'CENTROS DE COSTOS'!A:D,2,0)</f>
        <v>0036-0004</v>
      </c>
      <c r="C36" s="100" t="str">
        <f>VLOOKUP(A36,'CENTROS DE COSTOS'!A:D,3,0)</f>
        <v>Wompi Centro</v>
      </c>
      <c r="D36" s="99">
        <v>11001</v>
      </c>
      <c r="E36" s="99" t="s">
        <v>2291</v>
      </c>
      <c r="F36" s="99">
        <v>68901</v>
      </c>
      <c r="G36" s="100" t="s">
        <v>33</v>
      </c>
      <c r="H36" s="99" t="s">
        <v>618</v>
      </c>
      <c r="I36" s="99" t="s">
        <v>71</v>
      </c>
      <c r="J36" s="99" t="s">
        <v>2344</v>
      </c>
      <c r="K36" s="100" t="s">
        <v>1170</v>
      </c>
      <c r="L36" s="99" t="s">
        <v>2398</v>
      </c>
      <c r="M36" s="101">
        <v>45979.540972222218</v>
      </c>
      <c r="N36" s="101">
        <v>45980.463194444441</v>
      </c>
      <c r="O36" s="100" t="s">
        <v>36</v>
      </c>
      <c r="P36" s="99" t="s">
        <v>36</v>
      </c>
      <c r="Q36" s="99" t="s">
        <v>1414</v>
      </c>
      <c r="R36" s="99" t="s">
        <v>1587</v>
      </c>
      <c r="S36" s="99" t="s">
        <v>2458</v>
      </c>
      <c r="T36" s="99" t="s">
        <v>1172</v>
      </c>
      <c r="U36" s="100">
        <v>0</v>
      </c>
      <c r="V36" s="100" t="str">
        <f>VLOOKUP(D36,TIPOLOGIA!A:F,5,0)</f>
        <v>PRINCIPAL</v>
      </c>
      <c r="W36" s="100" t="str">
        <f>VLOOKUP(D36,TIPOLOGIA!A:F,6,0)</f>
        <v>TERRESTRE</v>
      </c>
      <c r="X36" s="99" t="s">
        <v>1225</v>
      </c>
      <c r="Y36" s="99">
        <v>1</v>
      </c>
      <c r="Z36" s="110">
        <f>IF(T36="SOPORTE_TELEFÓNICO",'TARIFAS 2025'!$B$14,IF(V36="PRINCIPAL",'TARIFAS 2025'!$B$10,IF(V36="INTERMEDIA",'TARIFAS 2025'!$C$10,IF(V36="LEJANA",'TARIFAS 2025'!$D$10))))</f>
        <v>101766</v>
      </c>
      <c r="AA36" s="110">
        <f t="shared" si="0"/>
        <v>101766</v>
      </c>
    </row>
    <row r="37" spans="1:27" s="111" customFormat="1" ht="13.8" x14ac:dyDescent="0.3">
      <c r="A37" s="99" t="s">
        <v>96</v>
      </c>
      <c r="B37" s="100" t="str">
        <f>VLOOKUP(A37,'CENTROS DE COSTOS'!A:D,2,0)</f>
        <v>0036-0007</v>
      </c>
      <c r="C37" s="100" t="str">
        <f>VLOOKUP(A37,'CENTROS DE COSTOS'!A:D,3,0)</f>
        <v>Wompi Santander</v>
      </c>
      <c r="D37" s="99">
        <v>15759</v>
      </c>
      <c r="E37" s="99" t="s">
        <v>2292</v>
      </c>
      <c r="F37" s="99">
        <v>61816</v>
      </c>
      <c r="G37" s="100" t="s">
        <v>33</v>
      </c>
      <c r="H37" s="99" t="s">
        <v>322</v>
      </c>
      <c r="I37" s="99" t="s">
        <v>412</v>
      </c>
      <c r="J37" s="99" t="s">
        <v>2345</v>
      </c>
      <c r="K37" s="100" t="s">
        <v>1170</v>
      </c>
      <c r="L37" s="99" t="s">
        <v>2399</v>
      </c>
      <c r="M37" s="101">
        <v>45979.540972222218</v>
      </c>
      <c r="N37" s="101">
        <v>45980.484722222223</v>
      </c>
      <c r="O37" s="100" t="s">
        <v>36</v>
      </c>
      <c r="P37" s="99" t="s">
        <v>36</v>
      </c>
      <c r="Q37" s="99" t="s">
        <v>1414</v>
      </c>
      <c r="R37" s="99" t="s">
        <v>1587</v>
      </c>
      <c r="S37" s="99" t="s">
        <v>2459</v>
      </c>
      <c r="T37" s="99" t="s">
        <v>1172</v>
      </c>
      <c r="U37" s="100">
        <v>0</v>
      </c>
      <c r="V37" s="100" t="str">
        <f>VLOOKUP(D37,TIPOLOGIA!A:F,5,0)</f>
        <v>INTERMEDIA</v>
      </c>
      <c r="W37" s="100" t="str">
        <f>VLOOKUP(D37,TIPOLOGIA!A:F,6,0)</f>
        <v>TERRESTRE</v>
      </c>
      <c r="X37" s="99" t="s">
        <v>1234</v>
      </c>
      <c r="Y37" s="99">
        <v>1</v>
      </c>
      <c r="Z37" s="110">
        <f>IF(T37="SOPORTE_TELEFÓNICO",'TARIFAS 2025'!$B$14,IF(V37="PRINCIPAL",'TARIFAS 2025'!$B$10,IF(V37="INTERMEDIA",'TARIFAS 2025'!$C$10,IF(V37="LEJANA",'TARIFAS 2025'!$D$10))))</f>
        <v>318400</v>
      </c>
      <c r="AA37" s="110">
        <f t="shared" si="0"/>
        <v>318400</v>
      </c>
    </row>
    <row r="38" spans="1:27" s="111" customFormat="1" ht="13.8" x14ac:dyDescent="0.3">
      <c r="A38" s="99" t="s">
        <v>85</v>
      </c>
      <c r="B38" s="100" t="str">
        <f>VLOOKUP(A38,'CENTROS DE COSTOS'!A:D,2,0)</f>
        <v>0036-0006</v>
      </c>
      <c r="C38" s="100" t="str">
        <f>VLOOKUP(A38,'CENTROS DE COSTOS'!A:D,3,0)</f>
        <v>Wompi Oriente</v>
      </c>
      <c r="D38" s="99">
        <v>73001</v>
      </c>
      <c r="E38" s="99" t="s">
        <v>2293</v>
      </c>
      <c r="F38" s="99">
        <v>62460</v>
      </c>
      <c r="G38" s="100" t="s">
        <v>33</v>
      </c>
      <c r="H38" s="99" t="s">
        <v>1056</v>
      </c>
      <c r="I38" s="99" t="s">
        <v>85</v>
      </c>
      <c r="J38" s="99" t="s">
        <v>2346</v>
      </c>
      <c r="K38" s="100" t="s">
        <v>1170</v>
      </c>
      <c r="L38" s="99" t="s">
        <v>2400</v>
      </c>
      <c r="M38" s="101">
        <v>45979.540972222218</v>
      </c>
      <c r="N38" s="101">
        <v>45980.488888888889</v>
      </c>
      <c r="O38" s="100" t="s">
        <v>36</v>
      </c>
      <c r="P38" s="99" t="s">
        <v>36</v>
      </c>
      <c r="Q38" s="99" t="s">
        <v>1414</v>
      </c>
      <c r="R38" s="99" t="s">
        <v>1587</v>
      </c>
      <c r="S38" s="99" t="s">
        <v>2460</v>
      </c>
      <c r="T38" s="99" t="s">
        <v>1172</v>
      </c>
      <c r="U38" s="100">
        <v>0</v>
      </c>
      <c r="V38" s="100" t="str">
        <f>VLOOKUP(D38,TIPOLOGIA!A:F,5,0)</f>
        <v>PRINCIPAL</v>
      </c>
      <c r="W38" s="100" t="str">
        <f>VLOOKUP(D38,TIPOLOGIA!A:F,6,0)</f>
        <v>TERRESTRE</v>
      </c>
      <c r="X38" s="99" t="s">
        <v>1308</v>
      </c>
      <c r="Y38" s="99">
        <v>1</v>
      </c>
      <c r="Z38" s="110">
        <f>IF(T38="SOPORTE_TELEFÓNICO",'TARIFAS 2025'!$B$14,IF(V38="PRINCIPAL",'TARIFAS 2025'!$B$10,IF(V38="INTERMEDIA",'TARIFAS 2025'!$C$10,IF(V38="LEJANA",'TARIFAS 2025'!$D$10))))</f>
        <v>101766</v>
      </c>
      <c r="AA38" s="110">
        <f t="shared" si="0"/>
        <v>101766</v>
      </c>
    </row>
    <row r="39" spans="1:27" s="111" customFormat="1" ht="13.8" x14ac:dyDescent="0.3">
      <c r="A39" s="99" t="s">
        <v>92</v>
      </c>
      <c r="B39" s="100" t="str">
        <f>VLOOKUP(A39,'CENTROS DE COSTOS'!A:D,2,0)</f>
        <v>0036-0002</v>
      </c>
      <c r="C39" s="100" t="str">
        <f>VLOOKUP(A39,'CENTROS DE COSTOS'!A:D,3,0)</f>
        <v>Wompi Eje Cafetero</v>
      </c>
      <c r="D39" s="99">
        <v>66001</v>
      </c>
      <c r="E39" s="99" t="s">
        <v>2294</v>
      </c>
      <c r="F39" s="99">
        <v>75088</v>
      </c>
      <c r="G39" s="100" t="s">
        <v>33</v>
      </c>
      <c r="H39" s="99" t="s">
        <v>458</v>
      </c>
      <c r="I39" s="99" t="s">
        <v>92</v>
      </c>
      <c r="J39" s="99" t="s">
        <v>2046</v>
      </c>
      <c r="K39" s="100" t="s">
        <v>1170</v>
      </c>
      <c r="L39" s="99" t="s">
        <v>2401</v>
      </c>
      <c r="M39" s="101">
        <v>45979.540972222218</v>
      </c>
      <c r="N39" s="101">
        <v>45980.598611111112</v>
      </c>
      <c r="O39" s="100" t="s">
        <v>36</v>
      </c>
      <c r="P39" s="99" t="s">
        <v>36</v>
      </c>
      <c r="Q39" s="99" t="s">
        <v>1414</v>
      </c>
      <c r="R39" s="99" t="s">
        <v>1587</v>
      </c>
      <c r="S39" s="99" t="s">
        <v>2461</v>
      </c>
      <c r="T39" s="99" t="s">
        <v>1172</v>
      </c>
      <c r="U39" s="100">
        <v>0</v>
      </c>
      <c r="V39" s="100" t="str">
        <f>VLOOKUP(D39,TIPOLOGIA!A:F,5,0)</f>
        <v>PRINCIPAL</v>
      </c>
      <c r="W39" s="100" t="str">
        <f>VLOOKUP(D39,TIPOLOGIA!A:F,6,0)</f>
        <v>TERRESTRE</v>
      </c>
      <c r="X39" s="99" t="s">
        <v>1224</v>
      </c>
      <c r="Y39" s="99">
        <v>1</v>
      </c>
      <c r="Z39" s="110">
        <f>IF(T39="SOPORTE_TELEFÓNICO",'TARIFAS 2025'!$B$14,IF(V39="PRINCIPAL",'TARIFAS 2025'!$B$10,IF(V39="INTERMEDIA",'TARIFAS 2025'!$C$10,IF(V39="LEJANA",'TARIFAS 2025'!$D$10))))</f>
        <v>101766</v>
      </c>
      <c r="AA39" s="110">
        <f t="shared" si="0"/>
        <v>101766</v>
      </c>
    </row>
    <row r="40" spans="1:27" s="111" customFormat="1" ht="13.8" x14ac:dyDescent="0.3">
      <c r="A40" s="99" t="s">
        <v>91</v>
      </c>
      <c r="B40" s="100" t="str">
        <f>VLOOKUP(A40,'CENTROS DE COSTOS'!A:D,2,0)</f>
        <v>0036-0003</v>
      </c>
      <c r="C40" s="100" t="str">
        <f>VLOOKUP(A40,'CENTROS DE COSTOS'!A:D,3,0)</f>
        <v>Wompi Suroccidente</v>
      </c>
      <c r="D40" s="99">
        <v>52001</v>
      </c>
      <c r="E40" s="99" t="s">
        <v>2295</v>
      </c>
      <c r="F40" s="99">
        <v>29265</v>
      </c>
      <c r="G40" s="100" t="s">
        <v>33</v>
      </c>
      <c r="H40" s="99" t="s">
        <v>133</v>
      </c>
      <c r="I40" s="99" t="s">
        <v>91</v>
      </c>
      <c r="J40" s="99" t="s">
        <v>2347</v>
      </c>
      <c r="K40" s="100" t="s">
        <v>1170</v>
      </c>
      <c r="L40" s="99" t="s">
        <v>2402</v>
      </c>
      <c r="M40" s="101">
        <v>45981.493055555547</v>
      </c>
      <c r="N40" s="101">
        <v>45982.520833333343</v>
      </c>
      <c r="O40" s="100" t="s">
        <v>36</v>
      </c>
      <c r="P40" s="99" t="s">
        <v>36</v>
      </c>
      <c r="Q40" s="99" t="s">
        <v>1414</v>
      </c>
      <c r="R40" s="99" t="s">
        <v>1587</v>
      </c>
      <c r="S40" s="99" t="s">
        <v>2462</v>
      </c>
      <c r="T40" s="99" t="s">
        <v>1172</v>
      </c>
      <c r="U40" s="100">
        <v>0</v>
      </c>
      <c r="V40" s="100" t="str">
        <f>VLOOKUP(D40,TIPOLOGIA!A:F,5,0)</f>
        <v>PRINCIPAL</v>
      </c>
      <c r="W40" s="100" t="str">
        <f>VLOOKUP(D40,TIPOLOGIA!A:F,6,0)</f>
        <v>TERRESTRE</v>
      </c>
      <c r="X40" s="99" t="s">
        <v>1195</v>
      </c>
      <c r="Y40" s="99">
        <v>1</v>
      </c>
      <c r="Z40" s="110">
        <f>IF(T40="SOPORTE_TELEFÓNICO",'TARIFAS 2025'!$B$14,IF(V40="PRINCIPAL",'TARIFAS 2025'!$B$10,IF(V40="INTERMEDIA",'TARIFAS 2025'!$C$10,IF(V40="LEJANA",'TARIFAS 2025'!$D$10))))</f>
        <v>101766</v>
      </c>
      <c r="AA40" s="110">
        <f t="shared" si="0"/>
        <v>101766</v>
      </c>
    </row>
    <row r="41" spans="1:27" s="111" customFormat="1" ht="13.8" x14ac:dyDescent="0.3">
      <c r="A41" s="99" t="s">
        <v>71</v>
      </c>
      <c r="B41" s="100" t="str">
        <f>VLOOKUP(A41,'CENTROS DE COSTOS'!A:D,2,0)</f>
        <v>0036-0004</v>
      </c>
      <c r="C41" s="100" t="str">
        <f>VLOOKUP(A41,'CENTROS DE COSTOS'!A:D,3,0)</f>
        <v>Wompi Centro</v>
      </c>
      <c r="D41" s="99">
        <v>11001</v>
      </c>
      <c r="E41" s="99" t="s">
        <v>2296</v>
      </c>
      <c r="F41" s="99">
        <v>47170</v>
      </c>
      <c r="G41" s="100" t="s">
        <v>33</v>
      </c>
      <c r="H41" s="99" t="s">
        <v>618</v>
      </c>
      <c r="I41" s="99" t="s">
        <v>71</v>
      </c>
      <c r="J41" s="99" t="s">
        <v>2348</v>
      </c>
      <c r="K41" s="100" t="s">
        <v>1170</v>
      </c>
      <c r="L41" s="99" t="s">
        <v>2403</v>
      </c>
      <c r="M41" s="101">
        <v>45981.493055555547</v>
      </c>
      <c r="N41" s="101">
        <v>45983.604861111111</v>
      </c>
      <c r="O41" s="100" t="s">
        <v>36</v>
      </c>
      <c r="P41" s="99" t="s">
        <v>36</v>
      </c>
      <c r="Q41" s="99" t="s">
        <v>1588</v>
      </c>
      <c r="R41" s="99" t="s">
        <v>1589</v>
      </c>
      <c r="S41" s="99" t="s">
        <v>2463</v>
      </c>
      <c r="T41" s="99" t="s">
        <v>1253</v>
      </c>
      <c r="U41" s="100">
        <v>0</v>
      </c>
      <c r="V41" s="100" t="str">
        <f>VLOOKUP(D41,TIPOLOGIA!A:F,5,0)</f>
        <v>PRINCIPAL</v>
      </c>
      <c r="W41" s="100" t="str">
        <f>VLOOKUP(D41,TIPOLOGIA!A:F,6,0)</f>
        <v>TERRESTRE</v>
      </c>
      <c r="X41" s="99" t="s">
        <v>1396</v>
      </c>
      <c r="Y41" s="99">
        <v>2</v>
      </c>
      <c r="Z41" s="110">
        <f>IF(T41="SOPORTE_TELEFÓNICO",'TARIFAS 2025'!$B$14,IF(V41="PRINCIPAL",'TARIFAS 2025'!$B$10,IF(V41="INTERMEDIA",'TARIFAS 2025'!$C$10,IF(V41="LEJANA",'TARIFAS 2025'!$D$10))))</f>
        <v>22000</v>
      </c>
      <c r="AA41" s="110">
        <f t="shared" ref="AA41:AA58" si="1">Z41*Y41</f>
        <v>44000</v>
      </c>
    </row>
    <row r="42" spans="1:27" s="111" customFormat="1" ht="13.8" x14ac:dyDescent="0.3">
      <c r="A42" s="99" t="s">
        <v>71</v>
      </c>
      <c r="B42" s="100" t="str">
        <f>VLOOKUP(A42,'CENTROS DE COSTOS'!A:D,2,0)</f>
        <v>0036-0004</v>
      </c>
      <c r="C42" s="100" t="str">
        <f>VLOOKUP(A42,'CENTROS DE COSTOS'!A:D,3,0)</f>
        <v>Wompi Centro</v>
      </c>
      <c r="D42" s="99">
        <v>25473</v>
      </c>
      <c r="E42" s="99" t="s">
        <v>2297</v>
      </c>
      <c r="F42" s="99">
        <v>58324</v>
      </c>
      <c r="G42" s="100" t="s">
        <v>33</v>
      </c>
      <c r="H42" s="99" t="s">
        <v>618</v>
      </c>
      <c r="I42" s="99" t="s">
        <v>620</v>
      </c>
      <c r="J42" s="99" t="s">
        <v>2349</v>
      </c>
      <c r="K42" s="100" t="s">
        <v>1170</v>
      </c>
      <c r="L42" s="99" t="s">
        <v>2404</v>
      </c>
      <c r="M42" s="101">
        <v>45981.493055555547</v>
      </c>
      <c r="N42" s="101">
        <v>45986.822916666657</v>
      </c>
      <c r="O42" s="100" t="s">
        <v>36</v>
      </c>
      <c r="P42" s="99" t="s">
        <v>36</v>
      </c>
      <c r="Q42" s="99" t="s">
        <v>2423</v>
      </c>
      <c r="R42" s="99" t="s">
        <v>1425</v>
      </c>
      <c r="S42" s="99" t="s">
        <v>2464</v>
      </c>
      <c r="T42" s="99" t="s">
        <v>1172</v>
      </c>
      <c r="U42" s="100">
        <v>0</v>
      </c>
      <c r="V42" s="100" t="str">
        <f>VLOOKUP(D42,TIPOLOGIA!A:F,5,0)</f>
        <v>PRINCIPAL</v>
      </c>
      <c r="W42" s="100" t="str">
        <f>VLOOKUP(D42,TIPOLOGIA!A:F,6,0)</f>
        <v>TERRESTRE</v>
      </c>
      <c r="X42" s="99" t="s">
        <v>1197</v>
      </c>
      <c r="Y42" s="99">
        <v>2</v>
      </c>
      <c r="Z42" s="110">
        <f>IF(T42="SOPORTE_TELEFÓNICO",'TARIFAS 2025'!$B$14,IF(V42="PRINCIPAL",'TARIFAS 2025'!$B$10,IF(V42="INTERMEDIA",'TARIFAS 2025'!$C$10,IF(V42="LEJANA",'TARIFAS 2025'!$D$10))))</f>
        <v>101766</v>
      </c>
      <c r="AA42" s="110">
        <f t="shared" si="1"/>
        <v>203532</v>
      </c>
    </row>
    <row r="43" spans="1:27" s="111" customFormat="1" ht="13.8" x14ac:dyDescent="0.3">
      <c r="A43" s="99" t="s">
        <v>77</v>
      </c>
      <c r="B43" s="100" t="str">
        <f>VLOOKUP(A43,'CENTROS DE COSTOS'!A:D,2,0)</f>
        <v>0036-0003</v>
      </c>
      <c r="C43" s="100" t="str">
        <f>VLOOKUP(A43,'CENTROS DE COSTOS'!A:D,3,0)</f>
        <v>Wompi Suroccidente</v>
      </c>
      <c r="D43" s="99">
        <v>19001</v>
      </c>
      <c r="E43" s="99" t="s">
        <v>2298</v>
      </c>
      <c r="F43" s="99">
        <v>76470</v>
      </c>
      <c r="G43" s="100" t="s">
        <v>33</v>
      </c>
      <c r="H43" s="99" t="s">
        <v>498</v>
      </c>
      <c r="I43" s="99" t="s">
        <v>93</v>
      </c>
      <c r="J43" s="99" t="s">
        <v>2350</v>
      </c>
      <c r="K43" s="100" t="s">
        <v>1170</v>
      </c>
      <c r="L43" s="99" t="s">
        <v>2405</v>
      </c>
      <c r="M43" s="101">
        <v>45981.493055555547</v>
      </c>
      <c r="N43" s="101">
        <v>45987.533333333333</v>
      </c>
      <c r="O43" s="100" t="s">
        <v>36</v>
      </c>
      <c r="P43" s="99" t="s">
        <v>36</v>
      </c>
      <c r="Q43" s="99" t="s">
        <v>1414</v>
      </c>
      <c r="R43" s="99" t="s">
        <v>1587</v>
      </c>
      <c r="S43" s="99" t="s">
        <v>2465</v>
      </c>
      <c r="T43" s="99" t="s">
        <v>1172</v>
      </c>
      <c r="U43" s="100">
        <v>0</v>
      </c>
      <c r="V43" s="100" t="str">
        <f>VLOOKUP(D43,TIPOLOGIA!A:F,5,0)</f>
        <v>LEJANA</v>
      </c>
      <c r="W43" s="100" t="str">
        <f>VLOOKUP(D43,TIPOLOGIA!A:F,6,0)</f>
        <v>TERRESTRE</v>
      </c>
      <c r="X43" s="99" t="s">
        <v>1194</v>
      </c>
      <c r="Y43" s="99">
        <v>1</v>
      </c>
      <c r="Z43" s="110">
        <f>IF(T43="SOPORTE_TELEFÓNICO",'TARIFAS 2025'!$B$14,IF(V43="PRINCIPAL",'TARIFAS 2025'!$B$10,IF(V43="INTERMEDIA",'TARIFAS 2025'!$C$10,IF(V43="LEJANA",'TARIFAS 2025'!$D$10))))</f>
        <v>707110</v>
      </c>
      <c r="AA43" s="110">
        <f t="shared" si="1"/>
        <v>707110</v>
      </c>
    </row>
    <row r="44" spans="1:27" s="111" customFormat="1" ht="13.8" x14ac:dyDescent="0.3">
      <c r="A44" s="99" t="s">
        <v>88</v>
      </c>
      <c r="B44" s="100" t="str">
        <f>VLOOKUP(A44,'CENTROS DE COSTOS'!A:D,2,0)</f>
        <v>0036-0005</v>
      </c>
      <c r="C44" s="100" t="str">
        <f>VLOOKUP(A44,'CENTROS DE COSTOS'!A:D,3,0)</f>
        <v>Wompi Noroccidente</v>
      </c>
      <c r="D44" s="99">
        <v>5001</v>
      </c>
      <c r="E44" s="99" t="s">
        <v>2299</v>
      </c>
      <c r="F44" s="99">
        <v>43422</v>
      </c>
      <c r="G44" s="100" t="s">
        <v>33</v>
      </c>
      <c r="H44" s="99" t="s">
        <v>120</v>
      </c>
      <c r="I44" s="99" t="s">
        <v>88</v>
      </c>
      <c r="J44" s="99" t="s">
        <v>2351</v>
      </c>
      <c r="K44" s="100" t="s">
        <v>1170</v>
      </c>
      <c r="L44" s="99" t="s">
        <v>2406</v>
      </c>
      <c r="M44" s="101">
        <v>45981.493055555547</v>
      </c>
      <c r="N44" s="101">
        <v>45987.658333333333</v>
      </c>
      <c r="O44" s="100" t="s">
        <v>36</v>
      </c>
      <c r="P44" s="99" t="s">
        <v>36</v>
      </c>
      <c r="Q44" s="99" t="s">
        <v>1588</v>
      </c>
      <c r="R44" s="99" t="s">
        <v>1589</v>
      </c>
      <c r="S44" s="99" t="s">
        <v>2466</v>
      </c>
      <c r="T44" s="99" t="s">
        <v>1172</v>
      </c>
      <c r="U44" s="100">
        <v>0</v>
      </c>
      <c r="V44" s="100" t="str">
        <f>VLOOKUP(D44,TIPOLOGIA!A:F,5,0)</f>
        <v>PRINCIPAL</v>
      </c>
      <c r="W44" s="100" t="str">
        <f>VLOOKUP(D44,TIPOLOGIA!A:F,6,0)</f>
        <v>TERRESTRE</v>
      </c>
      <c r="X44" s="99" t="s">
        <v>2481</v>
      </c>
      <c r="Y44" s="99">
        <v>1</v>
      </c>
      <c r="Z44" s="110">
        <f>IF(T44="SOPORTE_TELEFÓNICO",'TARIFAS 2025'!$B$14,IF(V44="PRINCIPAL",'TARIFAS 2025'!$B$10,IF(V44="INTERMEDIA",'TARIFAS 2025'!$C$10,IF(V44="LEJANA",'TARIFAS 2025'!$D$10))))</f>
        <v>101766</v>
      </c>
      <c r="AA44" s="110">
        <f t="shared" si="1"/>
        <v>101766</v>
      </c>
    </row>
    <row r="45" spans="1:27" s="111" customFormat="1" ht="13.8" x14ac:dyDescent="0.3">
      <c r="A45" s="99" t="s">
        <v>92</v>
      </c>
      <c r="B45" s="100" t="str">
        <f>VLOOKUP(A45,'CENTROS DE COSTOS'!A:D,2,0)</f>
        <v>0036-0002</v>
      </c>
      <c r="C45" s="100" t="str">
        <f>VLOOKUP(A45,'CENTROS DE COSTOS'!A:D,3,0)</f>
        <v>Wompi Eje Cafetero</v>
      </c>
      <c r="D45" s="99">
        <v>66001</v>
      </c>
      <c r="E45" s="99" t="s">
        <v>2300</v>
      </c>
      <c r="F45" s="99">
        <v>70843</v>
      </c>
      <c r="G45" s="100" t="s">
        <v>33</v>
      </c>
      <c r="H45" s="99" t="s">
        <v>458</v>
      </c>
      <c r="I45" s="99" t="s">
        <v>92</v>
      </c>
      <c r="J45" s="99" t="s">
        <v>2352</v>
      </c>
      <c r="K45" s="100" t="s">
        <v>1170</v>
      </c>
      <c r="L45" s="99" t="s">
        <v>2407</v>
      </c>
      <c r="M45" s="101">
        <v>45987.536805555559</v>
      </c>
      <c r="N45" s="101">
        <v>45987.737500000003</v>
      </c>
      <c r="O45" s="100" t="s">
        <v>36</v>
      </c>
      <c r="P45" s="99" t="s">
        <v>36</v>
      </c>
      <c r="Q45" s="99" t="s">
        <v>1414</v>
      </c>
      <c r="R45" s="99" t="s">
        <v>1587</v>
      </c>
      <c r="S45" s="99" t="s">
        <v>2467</v>
      </c>
      <c r="T45" s="99" t="s">
        <v>1172</v>
      </c>
      <c r="U45" s="100">
        <v>0</v>
      </c>
      <c r="V45" s="100" t="str">
        <f>VLOOKUP(D45,TIPOLOGIA!A:F,5,0)</f>
        <v>PRINCIPAL</v>
      </c>
      <c r="W45" s="100" t="str">
        <f>VLOOKUP(D45,TIPOLOGIA!A:F,6,0)</f>
        <v>TERRESTRE</v>
      </c>
      <c r="X45" s="99" t="s">
        <v>1175</v>
      </c>
      <c r="Y45" s="99">
        <v>1</v>
      </c>
      <c r="Z45" s="110">
        <f>IF(T45="SOPORTE_TELEFÓNICO",'TARIFAS 2025'!$B$14,IF(V45="PRINCIPAL",'TARIFAS 2025'!$B$10,IF(V45="INTERMEDIA",'TARIFAS 2025'!$C$10,IF(V45="LEJANA",'TARIFAS 2025'!$D$10))))</f>
        <v>101766</v>
      </c>
      <c r="AA45" s="110">
        <f t="shared" si="1"/>
        <v>101766</v>
      </c>
    </row>
    <row r="46" spans="1:27" s="111" customFormat="1" ht="13.8" x14ac:dyDescent="0.3">
      <c r="A46" s="99" t="s">
        <v>88</v>
      </c>
      <c r="B46" s="100" t="str">
        <f>VLOOKUP(A46,'CENTROS DE COSTOS'!A:D,2,0)</f>
        <v>0036-0005</v>
      </c>
      <c r="C46" s="100" t="str">
        <f>VLOOKUP(A46,'CENTROS DE COSTOS'!A:D,3,0)</f>
        <v>Wompi Noroccidente</v>
      </c>
      <c r="D46" s="99">
        <v>5001</v>
      </c>
      <c r="E46" s="99" t="s">
        <v>2301</v>
      </c>
      <c r="F46" s="99">
        <v>79440</v>
      </c>
      <c r="G46" s="100" t="s">
        <v>33</v>
      </c>
      <c r="H46" s="99" t="s">
        <v>120</v>
      </c>
      <c r="I46" s="99" t="s">
        <v>88</v>
      </c>
      <c r="J46" s="99" t="s">
        <v>2353</v>
      </c>
      <c r="K46" s="100" t="s">
        <v>1170</v>
      </c>
      <c r="L46" s="99" t="s">
        <v>2408</v>
      </c>
      <c r="M46" s="101">
        <v>45981.493055555547</v>
      </c>
      <c r="N46" s="101">
        <v>45987.746527777781</v>
      </c>
      <c r="O46" s="100" t="s">
        <v>36</v>
      </c>
      <c r="P46" s="99" t="s">
        <v>36</v>
      </c>
      <c r="Q46" s="99" t="s">
        <v>1414</v>
      </c>
      <c r="R46" s="99" t="s">
        <v>1587</v>
      </c>
      <c r="S46" s="99" t="s">
        <v>2468</v>
      </c>
      <c r="T46" s="99" t="s">
        <v>1172</v>
      </c>
      <c r="U46" s="100">
        <v>0</v>
      </c>
      <c r="V46" s="100" t="str">
        <f>VLOOKUP(D46,TIPOLOGIA!A:F,5,0)</f>
        <v>PRINCIPAL</v>
      </c>
      <c r="W46" s="100" t="str">
        <f>VLOOKUP(D46,TIPOLOGIA!A:F,6,0)</f>
        <v>TERRESTRE</v>
      </c>
      <c r="X46" s="99" t="s">
        <v>1852</v>
      </c>
      <c r="Y46" s="99">
        <v>1</v>
      </c>
      <c r="Z46" s="110">
        <f>IF(T46="SOPORTE_TELEFÓNICO",'TARIFAS 2025'!$B$14,IF(V46="PRINCIPAL",'TARIFAS 2025'!$B$10,IF(V46="INTERMEDIA",'TARIFAS 2025'!$C$10,IF(V46="LEJANA",'TARIFAS 2025'!$D$10))))</f>
        <v>101766</v>
      </c>
      <c r="AA46" s="110">
        <f t="shared" si="1"/>
        <v>101766</v>
      </c>
    </row>
    <row r="47" spans="1:27" s="111" customFormat="1" ht="13.8" x14ac:dyDescent="0.3">
      <c r="A47" s="99" t="s">
        <v>88</v>
      </c>
      <c r="B47" s="100" t="str">
        <f>VLOOKUP(A47,'CENTROS DE COSTOS'!A:D,2,0)</f>
        <v>0036-0005</v>
      </c>
      <c r="C47" s="100" t="str">
        <f>VLOOKUP(A47,'CENTROS DE COSTOS'!A:D,3,0)</f>
        <v>Wompi Noroccidente</v>
      </c>
      <c r="D47" s="99">
        <v>5001</v>
      </c>
      <c r="E47" s="99" t="s">
        <v>2302</v>
      </c>
      <c r="F47" s="99">
        <v>37460</v>
      </c>
      <c r="G47" s="100" t="s">
        <v>33</v>
      </c>
      <c r="H47" s="99" t="s">
        <v>120</v>
      </c>
      <c r="I47" s="99" t="s">
        <v>88</v>
      </c>
      <c r="J47" s="99" t="s">
        <v>2354</v>
      </c>
      <c r="K47" s="100" t="s">
        <v>1170</v>
      </c>
      <c r="L47" s="99" t="s">
        <v>2409</v>
      </c>
      <c r="M47" s="101">
        <v>45981.493055555547</v>
      </c>
      <c r="N47" s="101">
        <v>45987.74722222222</v>
      </c>
      <c r="O47" s="100" t="s">
        <v>36</v>
      </c>
      <c r="P47" s="99" t="s">
        <v>36</v>
      </c>
      <c r="Q47" s="99" t="s">
        <v>1414</v>
      </c>
      <c r="R47" s="99" t="s">
        <v>1587</v>
      </c>
      <c r="S47" s="99" t="s">
        <v>2469</v>
      </c>
      <c r="T47" s="99" t="s">
        <v>1172</v>
      </c>
      <c r="U47" s="100">
        <v>0</v>
      </c>
      <c r="V47" s="100" t="str">
        <f>VLOOKUP(D47,TIPOLOGIA!A:F,5,0)</f>
        <v>PRINCIPAL</v>
      </c>
      <c r="W47" s="100" t="str">
        <f>VLOOKUP(D47,TIPOLOGIA!A:F,6,0)</f>
        <v>TERRESTRE</v>
      </c>
      <c r="X47" s="99" t="s">
        <v>1852</v>
      </c>
      <c r="Y47" s="99">
        <v>1</v>
      </c>
      <c r="Z47" s="110">
        <f>IF(T47="SOPORTE_TELEFÓNICO",'TARIFAS 2025'!$B$14,IF(V47="PRINCIPAL",'TARIFAS 2025'!$B$10,IF(V47="INTERMEDIA",'TARIFAS 2025'!$C$10,IF(V47="LEJANA",'TARIFAS 2025'!$D$10))))</f>
        <v>101766</v>
      </c>
      <c r="AA47" s="110">
        <f t="shared" si="1"/>
        <v>101766</v>
      </c>
    </row>
    <row r="48" spans="1:27" s="111" customFormat="1" ht="13.8" x14ac:dyDescent="0.3">
      <c r="A48" s="99" t="s">
        <v>81</v>
      </c>
      <c r="B48" s="100" t="str">
        <f>VLOOKUP(A48,'CENTROS DE COSTOS'!A:D,2,0)</f>
        <v>0036-0007</v>
      </c>
      <c r="C48" s="100" t="str">
        <f>VLOOKUP(A48,'CENTROS DE COSTOS'!A:D,3,0)</f>
        <v>Wompi Santander</v>
      </c>
      <c r="D48" s="99">
        <v>54001</v>
      </c>
      <c r="E48" s="99" t="s">
        <v>2303</v>
      </c>
      <c r="F48" s="99">
        <v>77305</v>
      </c>
      <c r="G48" s="100" t="s">
        <v>33</v>
      </c>
      <c r="H48" s="99" t="s">
        <v>891</v>
      </c>
      <c r="I48" s="99" t="s">
        <v>81</v>
      </c>
      <c r="J48" s="99" t="s">
        <v>2355</v>
      </c>
      <c r="K48" s="100" t="s">
        <v>1170</v>
      </c>
      <c r="L48" s="99" t="s">
        <v>2410</v>
      </c>
      <c r="M48" s="101">
        <v>45985.493750000001</v>
      </c>
      <c r="N48" s="101">
        <v>45987.765972222223</v>
      </c>
      <c r="O48" s="100" t="s">
        <v>36</v>
      </c>
      <c r="P48" s="99" t="s">
        <v>36</v>
      </c>
      <c r="Q48" s="99" t="s">
        <v>1414</v>
      </c>
      <c r="R48" s="99" t="s">
        <v>1587</v>
      </c>
      <c r="S48" s="99" t="s">
        <v>2470</v>
      </c>
      <c r="T48" s="99" t="s">
        <v>1172</v>
      </c>
      <c r="U48" s="100">
        <v>0</v>
      </c>
      <c r="V48" s="100" t="str">
        <f>VLOOKUP(D48,TIPOLOGIA!A:F,5,0)</f>
        <v>PRINCIPAL</v>
      </c>
      <c r="W48" s="100" t="str">
        <f>VLOOKUP(D48,TIPOLOGIA!A:F,6,0)</f>
        <v>TERRESTRE</v>
      </c>
      <c r="X48" s="99" t="s">
        <v>1188</v>
      </c>
      <c r="Y48" s="99">
        <v>1</v>
      </c>
      <c r="Z48" s="110">
        <f>IF(T48="SOPORTE_TELEFÓNICO",'TARIFAS 2025'!$B$14,IF(V48="PRINCIPAL",'TARIFAS 2025'!$B$10,IF(V48="INTERMEDIA",'TARIFAS 2025'!$C$10,IF(V48="LEJANA",'TARIFAS 2025'!$D$10))))</f>
        <v>101766</v>
      </c>
      <c r="AA48" s="110">
        <f t="shared" si="1"/>
        <v>101766</v>
      </c>
    </row>
    <row r="49" spans="1:27" s="111" customFormat="1" ht="13.8" x14ac:dyDescent="0.3">
      <c r="A49" s="99" t="s">
        <v>92</v>
      </c>
      <c r="B49" s="100" t="str">
        <f>VLOOKUP(A49,'CENTROS DE COSTOS'!A:D,2,0)</f>
        <v>0036-0002</v>
      </c>
      <c r="C49" s="100" t="str">
        <f>VLOOKUP(A49,'CENTROS DE COSTOS'!A:D,3,0)</f>
        <v>Wompi Eje Cafetero</v>
      </c>
      <c r="D49" s="99">
        <v>66170</v>
      </c>
      <c r="E49" s="99" t="s">
        <v>2304</v>
      </c>
      <c r="F49" s="99">
        <v>59382</v>
      </c>
      <c r="G49" s="100" t="s">
        <v>33</v>
      </c>
      <c r="H49" s="99" t="s">
        <v>458</v>
      </c>
      <c r="I49" s="99" t="s">
        <v>951</v>
      </c>
      <c r="J49" s="99" t="s">
        <v>2356</v>
      </c>
      <c r="K49" s="100" t="s">
        <v>1170</v>
      </c>
      <c r="L49" s="99" t="s">
        <v>2411</v>
      </c>
      <c r="M49" s="101">
        <v>45986.477777777778</v>
      </c>
      <c r="N49" s="101">
        <v>45987.782638888893</v>
      </c>
      <c r="O49" s="100" t="s">
        <v>36</v>
      </c>
      <c r="P49" s="99" t="s">
        <v>36</v>
      </c>
      <c r="Q49" s="99" t="s">
        <v>1414</v>
      </c>
      <c r="R49" s="99" t="s">
        <v>1587</v>
      </c>
      <c r="S49" s="99" t="s">
        <v>2471</v>
      </c>
      <c r="T49" s="99" t="s">
        <v>1172</v>
      </c>
      <c r="U49" s="100">
        <v>0</v>
      </c>
      <c r="V49" s="100" t="str">
        <f>VLOOKUP(D49,TIPOLOGIA!A:F,5,0)</f>
        <v>PRINCIPAL</v>
      </c>
      <c r="W49" s="100" t="str">
        <f>VLOOKUP(D49,TIPOLOGIA!A:F,6,0)</f>
        <v>TERRESTRE</v>
      </c>
      <c r="X49" s="99" t="s">
        <v>1224</v>
      </c>
      <c r="Y49" s="99">
        <v>1</v>
      </c>
      <c r="Z49" s="110">
        <f>IF(T49="SOPORTE_TELEFÓNICO",'TARIFAS 2025'!$B$14,IF(V49="PRINCIPAL",'TARIFAS 2025'!$B$10,IF(V49="INTERMEDIA",'TARIFAS 2025'!$C$10,IF(V49="LEJANA",'TARIFAS 2025'!$D$10))))</f>
        <v>101766</v>
      </c>
      <c r="AA49" s="110">
        <f t="shared" si="1"/>
        <v>101766</v>
      </c>
    </row>
    <row r="50" spans="1:27" s="111" customFormat="1" ht="13.8" x14ac:dyDescent="0.3">
      <c r="A50" s="99" t="s">
        <v>77</v>
      </c>
      <c r="B50" s="100" t="str">
        <f>VLOOKUP(A50,'CENTROS DE COSTOS'!A:D,2,0)</f>
        <v>0036-0003</v>
      </c>
      <c r="C50" s="100" t="str">
        <f>VLOOKUP(A50,'CENTROS DE COSTOS'!A:D,3,0)</f>
        <v>Wompi Suroccidente</v>
      </c>
      <c r="D50" s="99">
        <v>19001</v>
      </c>
      <c r="E50" s="99" t="s">
        <v>2305</v>
      </c>
      <c r="F50" s="99">
        <v>61423</v>
      </c>
      <c r="G50" s="100" t="s">
        <v>33</v>
      </c>
      <c r="H50" s="99" t="s">
        <v>498</v>
      </c>
      <c r="I50" s="99" t="s">
        <v>93</v>
      </c>
      <c r="J50" s="99" t="s">
        <v>2357</v>
      </c>
      <c r="K50" s="100" t="s">
        <v>1170</v>
      </c>
      <c r="L50" s="99" t="s">
        <v>2412</v>
      </c>
      <c r="M50" s="101">
        <v>45981.493055555547</v>
      </c>
      <c r="N50" s="101">
        <v>45987.95416666667</v>
      </c>
      <c r="O50" s="100" t="s">
        <v>36</v>
      </c>
      <c r="P50" s="99" t="s">
        <v>36</v>
      </c>
      <c r="Q50" s="99" t="s">
        <v>1414</v>
      </c>
      <c r="R50" s="99" t="s">
        <v>1587</v>
      </c>
      <c r="S50" s="99" t="s">
        <v>2472</v>
      </c>
      <c r="T50" s="99" t="s">
        <v>1172</v>
      </c>
      <c r="U50" s="100">
        <v>0</v>
      </c>
      <c r="V50" s="100" t="str">
        <f>VLOOKUP(D50,TIPOLOGIA!A:F,5,0)</f>
        <v>LEJANA</v>
      </c>
      <c r="W50" s="100" t="str">
        <f>VLOOKUP(D50,TIPOLOGIA!A:F,6,0)</f>
        <v>TERRESTRE</v>
      </c>
      <c r="X50" s="99" t="s">
        <v>1194</v>
      </c>
      <c r="Y50" s="99">
        <v>1</v>
      </c>
      <c r="Z50" s="110">
        <f>IF(T50="SOPORTE_TELEFÓNICO",'TARIFAS 2025'!$B$14,IF(V50="PRINCIPAL",'TARIFAS 2025'!$B$10,IF(V50="INTERMEDIA",'TARIFAS 2025'!$C$10,IF(V50="LEJANA",'TARIFAS 2025'!$D$10))))</f>
        <v>707110</v>
      </c>
      <c r="AA50" s="110">
        <f t="shared" si="1"/>
        <v>707110</v>
      </c>
    </row>
    <row r="51" spans="1:27" s="111" customFormat="1" ht="13.8" x14ac:dyDescent="0.3">
      <c r="A51" s="99" t="s">
        <v>98</v>
      </c>
      <c r="B51" s="100" t="str">
        <f>VLOOKUP(A51,'CENTROS DE COSTOS'!A:D,2,0)</f>
        <v>0036-0006</v>
      </c>
      <c r="C51" s="100" t="str">
        <f>VLOOKUP(A51,'CENTROS DE COSTOS'!A:D,3,0)</f>
        <v>Wompi Oriente</v>
      </c>
      <c r="D51" s="99">
        <v>85440</v>
      </c>
      <c r="E51" s="99" t="s">
        <v>2306</v>
      </c>
      <c r="F51" s="99">
        <v>70952</v>
      </c>
      <c r="G51" s="100" t="s">
        <v>33</v>
      </c>
      <c r="H51" s="99" t="s">
        <v>481</v>
      </c>
      <c r="I51" s="99" t="s">
        <v>282</v>
      </c>
      <c r="J51" s="99" t="s">
        <v>2358</v>
      </c>
      <c r="K51" s="100" t="s">
        <v>1170</v>
      </c>
      <c r="L51" s="99" t="s">
        <v>2413</v>
      </c>
      <c r="M51" s="101">
        <v>45981.493055555547</v>
      </c>
      <c r="N51" s="101">
        <v>45988.45416666667</v>
      </c>
      <c r="O51" s="100" t="s">
        <v>36</v>
      </c>
      <c r="P51" s="99" t="s">
        <v>36</v>
      </c>
      <c r="Q51" s="99" t="s">
        <v>1414</v>
      </c>
      <c r="R51" s="99" t="s">
        <v>1587</v>
      </c>
      <c r="S51" s="99" t="s">
        <v>11208</v>
      </c>
      <c r="T51" s="99" t="s">
        <v>1172</v>
      </c>
      <c r="U51" s="100">
        <v>0</v>
      </c>
      <c r="V51" s="100" t="str">
        <f>VLOOKUP(D51,TIPOLOGIA!A:F,5,0)</f>
        <v>LEJANA</v>
      </c>
      <c r="W51" s="100" t="str">
        <f>VLOOKUP(D51,TIPOLOGIA!A:F,6,0)</f>
        <v>TERRESTRE</v>
      </c>
      <c r="X51" s="99" t="s">
        <v>1355</v>
      </c>
      <c r="Y51" s="99">
        <v>2</v>
      </c>
      <c r="Z51" s="110">
        <f>IF(T51="SOPORTE_TELEFÓNICO",'TARIFAS 2025'!$B$14,IF(V51="PRINCIPAL",'TARIFAS 2025'!$B$10,IF(V51="INTERMEDIA",'TARIFAS 2025'!$C$10,IF(V51="LEJANA",'TARIFAS 2025'!$D$10))))</f>
        <v>707110</v>
      </c>
      <c r="AA51" s="110">
        <f t="shared" si="1"/>
        <v>1414220</v>
      </c>
    </row>
    <row r="52" spans="1:27" s="111" customFormat="1" ht="13.8" x14ac:dyDescent="0.3">
      <c r="A52" s="99" t="s">
        <v>86</v>
      </c>
      <c r="B52" s="100" t="str">
        <f>VLOOKUP(A52,'CENTROS DE COSTOS'!A:D,2,0)</f>
        <v>0036-0002</v>
      </c>
      <c r="C52" s="100" t="str">
        <f>VLOOKUP(A52,'CENTROS DE COSTOS'!A:D,3,0)</f>
        <v>Wompi Eje Cafetero</v>
      </c>
      <c r="D52" s="99">
        <v>17616</v>
      </c>
      <c r="E52" s="99" t="s">
        <v>2307</v>
      </c>
      <c r="F52" s="99">
        <v>57220</v>
      </c>
      <c r="G52" s="100" t="s">
        <v>33</v>
      </c>
      <c r="H52" s="99" t="s">
        <v>126</v>
      </c>
      <c r="I52" s="99" t="s">
        <v>458</v>
      </c>
      <c r="J52" s="99" t="s">
        <v>2359</v>
      </c>
      <c r="K52" s="100" t="s">
        <v>1170</v>
      </c>
      <c r="L52" s="99" t="s">
        <v>2414</v>
      </c>
      <c r="M52" s="101">
        <v>45982.477083333331</v>
      </c>
      <c r="N52" s="101">
        <v>45989.447222222218</v>
      </c>
      <c r="O52" s="100" t="s">
        <v>36</v>
      </c>
      <c r="P52" s="99" t="s">
        <v>36</v>
      </c>
      <c r="Q52" s="99" t="s">
        <v>1414</v>
      </c>
      <c r="R52" s="99" t="s">
        <v>1587</v>
      </c>
      <c r="S52" s="99" t="s">
        <v>2473</v>
      </c>
      <c r="T52" s="99" t="s">
        <v>1172</v>
      </c>
      <c r="U52" s="100">
        <v>0</v>
      </c>
      <c r="V52" s="100" t="str">
        <f>VLOOKUP(D52,TIPOLOGIA!A:F,5,0)</f>
        <v>INTERMEDIA</v>
      </c>
      <c r="W52" s="100" t="str">
        <f>VLOOKUP(D52,TIPOLOGIA!A:F,6,0)</f>
        <v>TERRESTRE</v>
      </c>
      <c r="X52" s="99" t="s">
        <v>1193</v>
      </c>
      <c r="Y52" s="99">
        <v>1</v>
      </c>
      <c r="Z52" s="110">
        <f>IF(T52="SOPORTE_TELEFÓNICO",'TARIFAS 2025'!$B$14,IF(V52="PRINCIPAL",'TARIFAS 2025'!$B$10,IF(V52="INTERMEDIA",'TARIFAS 2025'!$C$10,IF(V52="LEJANA",'TARIFAS 2025'!$D$10))))</f>
        <v>318400</v>
      </c>
      <c r="AA52" s="110">
        <f t="shared" si="1"/>
        <v>318400</v>
      </c>
    </row>
    <row r="53" spans="1:27" s="111" customFormat="1" ht="13.8" x14ac:dyDescent="0.3">
      <c r="A53" s="99" t="s">
        <v>92</v>
      </c>
      <c r="B53" s="100" t="str">
        <f>VLOOKUP(A53,'CENTROS DE COSTOS'!A:D,2,0)</f>
        <v>0036-0002</v>
      </c>
      <c r="C53" s="100" t="str">
        <f>VLOOKUP(A53,'CENTROS DE COSTOS'!A:D,3,0)</f>
        <v>Wompi Eje Cafetero</v>
      </c>
      <c r="D53" s="99">
        <v>63001</v>
      </c>
      <c r="E53" s="99" t="s">
        <v>2308</v>
      </c>
      <c r="F53" s="99">
        <v>41696</v>
      </c>
      <c r="G53" s="100" t="s">
        <v>33</v>
      </c>
      <c r="H53" s="99" t="s">
        <v>939</v>
      </c>
      <c r="I53" s="99" t="s">
        <v>122</v>
      </c>
      <c r="J53" s="99" t="s">
        <v>2360</v>
      </c>
      <c r="K53" s="100" t="s">
        <v>1170</v>
      </c>
      <c r="L53" s="99" t="s">
        <v>2415</v>
      </c>
      <c r="M53" s="101">
        <v>45982.477083333331</v>
      </c>
      <c r="N53" s="101">
        <v>45989.450694444437</v>
      </c>
      <c r="O53" s="100" t="s">
        <v>36</v>
      </c>
      <c r="P53" s="99" t="s">
        <v>36</v>
      </c>
      <c r="Q53" s="99" t="s">
        <v>1588</v>
      </c>
      <c r="R53" s="99" t="s">
        <v>1589</v>
      </c>
      <c r="S53" s="99" t="s">
        <v>2474</v>
      </c>
      <c r="T53" s="99" t="s">
        <v>1172</v>
      </c>
      <c r="U53" s="100">
        <v>0</v>
      </c>
      <c r="V53" s="100" t="str">
        <f>VLOOKUP(D53,TIPOLOGIA!A:F,5,0)</f>
        <v>INTERMEDIA</v>
      </c>
      <c r="W53" s="100" t="str">
        <f>VLOOKUP(D53,TIPOLOGIA!A:F,6,0)</f>
        <v>TERRESTRE</v>
      </c>
      <c r="X53" s="99" t="s">
        <v>1495</v>
      </c>
      <c r="Y53" s="99">
        <v>2</v>
      </c>
      <c r="Z53" s="110">
        <f>IF(T53="SOPORTE_TELEFÓNICO",'TARIFAS 2025'!$B$14,IF(V53="PRINCIPAL",'TARIFAS 2025'!$B$10,IF(V53="INTERMEDIA",'TARIFAS 2025'!$C$10,IF(V53="LEJANA",'TARIFAS 2025'!$D$10))))</f>
        <v>318400</v>
      </c>
      <c r="AA53" s="110">
        <f t="shared" si="1"/>
        <v>636800</v>
      </c>
    </row>
    <row r="54" spans="1:27" s="111" customFormat="1" ht="13.8" x14ac:dyDescent="0.3">
      <c r="A54" s="99" t="s">
        <v>77</v>
      </c>
      <c r="B54" s="100" t="str">
        <f>VLOOKUP(A54,'CENTROS DE COSTOS'!A:D,2,0)</f>
        <v>0036-0003</v>
      </c>
      <c r="C54" s="100" t="str">
        <f>VLOOKUP(A54,'CENTROS DE COSTOS'!A:D,3,0)</f>
        <v>Wompi Suroccidente</v>
      </c>
      <c r="D54" s="99">
        <v>19698</v>
      </c>
      <c r="E54" s="99" t="s">
        <v>2309</v>
      </c>
      <c r="F54" s="99">
        <v>75523</v>
      </c>
      <c r="G54" s="100" t="s">
        <v>33</v>
      </c>
      <c r="H54" s="99" t="s">
        <v>498</v>
      </c>
      <c r="I54" s="99" t="s">
        <v>527</v>
      </c>
      <c r="J54" s="99" t="s">
        <v>1490</v>
      </c>
      <c r="K54" s="100" t="s">
        <v>1170</v>
      </c>
      <c r="L54" s="99" t="s">
        <v>2416</v>
      </c>
      <c r="M54" s="101">
        <v>45986.477777777778</v>
      </c>
      <c r="N54" s="101">
        <v>45989.820138888892</v>
      </c>
      <c r="O54" s="100" t="s">
        <v>36</v>
      </c>
      <c r="P54" s="99" t="s">
        <v>36</v>
      </c>
      <c r="Q54" s="99" t="s">
        <v>1414</v>
      </c>
      <c r="R54" s="99" t="s">
        <v>1587</v>
      </c>
      <c r="S54" s="99" t="s">
        <v>2475</v>
      </c>
      <c r="T54" s="99" t="s">
        <v>1172</v>
      </c>
      <c r="U54" s="100">
        <v>0</v>
      </c>
      <c r="V54" s="100" t="str">
        <f>VLOOKUP(D54,TIPOLOGIA!A:F,5,0)</f>
        <v>INTERMEDIA</v>
      </c>
      <c r="W54" s="100" t="str">
        <f>VLOOKUP(D54,TIPOLOGIA!A:F,6,0)</f>
        <v>TERRESTRE</v>
      </c>
      <c r="X54" s="99" t="s">
        <v>1856</v>
      </c>
      <c r="Y54" s="99">
        <v>1</v>
      </c>
      <c r="Z54" s="110">
        <f>IF(T54="SOPORTE_TELEFÓNICO",'TARIFAS 2025'!$B$14,IF(V54="PRINCIPAL",'TARIFAS 2025'!$B$10,IF(V54="INTERMEDIA",'TARIFAS 2025'!$C$10,IF(V54="LEJANA",'TARIFAS 2025'!$D$10))))</f>
        <v>318400</v>
      </c>
      <c r="AA54" s="110">
        <f t="shared" si="1"/>
        <v>318400</v>
      </c>
    </row>
    <row r="55" spans="1:27" s="111" customFormat="1" ht="13.8" x14ac:dyDescent="0.3">
      <c r="A55" s="99" t="s">
        <v>92</v>
      </c>
      <c r="B55" s="100" t="str">
        <f>VLOOKUP(A55,'CENTROS DE COSTOS'!A:D,2,0)</f>
        <v>0036-0002</v>
      </c>
      <c r="C55" s="100" t="str">
        <f>VLOOKUP(A55,'CENTROS DE COSTOS'!A:D,3,0)</f>
        <v>Wompi Eje Cafetero</v>
      </c>
      <c r="D55" s="99">
        <v>63001</v>
      </c>
      <c r="E55" s="99" t="s">
        <v>2310</v>
      </c>
      <c r="F55" s="99">
        <v>41696</v>
      </c>
      <c r="G55" s="100" t="s">
        <v>33</v>
      </c>
      <c r="H55" s="99" t="s">
        <v>939</v>
      </c>
      <c r="I55" s="99" t="s">
        <v>122</v>
      </c>
      <c r="J55" s="99" t="s">
        <v>2360</v>
      </c>
      <c r="K55" s="100" t="s">
        <v>1170</v>
      </c>
      <c r="L55" s="99" t="s">
        <v>2417</v>
      </c>
      <c r="M55" s="101">
        <v>45988.53402777778</v>
      </c>
      <c r="N55" s="101">
        <v>45989.82916666667</v>
      </c>
      <c r="O55" s="100" t="s">
        <v>36</v>
      </c>
      <c r="P55" s="99" t="s">
        <v>1586</v>
      </c>
      <c r="Q55" s="99" t="s">
        <v>2423</v>
      </c>
      <c r="R55" s="99" t="s">
        <v>1425</v>
      </c>
      <c r="S55" s="99" t="s">
        <v>2476</v>
      </c>
      <c r="T55" s="99" t="s">
        <v>1172</v>
      </c>
      <c r="U55" s="100">
        <v>0</v>
      </c>
      <c r="V55" s="100" t="str">
        <f>VLOOKUP(D55,TIPOLOGIA!A:F,5,0)</f>
        <v>INTERMEDIA</v>
      </c>
      <c r="W55" s="100" t="str">
        <f>VLOOKUP(D55,TIPOLOGIA!A:F,6,0)</f>
        <v>TERRESTRE</v>
      </c>
      <c r="X55" s="99" t="s">
        <v>1231</v>
      </c>
      <c r="Y55" s="99">
        <v>2</v>
      </c>
      <c r="Z55" s="110">
        <f>IF(T55="SOPORTE_TELEFÓNICO",'TARIFAS 2025'!$B$14,IF(V55="PRINCIPAL",'TARIFAS 2025'!$B$10,IF(V55="INTERMEDIA",'TARIFAS 2025'!$C$10,IF(V55="LEJANA",'TARIFAS 2025'!$D$10))))</f>
        <v>318400</v>
      </c>
      <c r="AA55" s="110">
        <f t="shared" si="1"/>
        <v>636800</v>
      </c>
    </row>
    <row r="56" spans="1:27" s="111" customFormat="1" ht="13.8" x14ac:dyDescent="0.3">
      <c r="A56" s="99" t="s">
        <v>88</v>
      </c>
      <c r="B56" s="100" t="str">
        <f>VLOOKUP(A56,'CENTROS DE COSTOS'!A:D,2,0)</f>
        <v>0036-0005</v>
      </c>
      <c r="C56" s="100" t="str">
        <f>VLOOKUP(A56,'CENTROS DE COSTOS'!A:D,3,0)</f>
        <v>Wompi Noroccidente</v>
      </c>
      <c r="D56" s="99">
        <v>5001</v>
      </c>
      <c r="E56" s="99" t="s">
        <v>2311</v>
      </c>
      <c r="F56" s="99">
        <v>45134</v>
      </c>
      <c r="G56" s="100" t="s">
        <v>33</v>
      </c>
      <c r="H56" s="99" t="s">
        <v>120</v>
      </c>
      <c r="I56" s="99" t="s">
        <v>88</v>
      </c>
      <c r="J56" s="99" t="s">
        <v>2361</v>
      </c>
      <c r="K56" s="100" t="s">
        <v>1170</v>
      </c>
      <c r="L56" s="99" t="s">
        <v>2418</v>
      </c>
      <c r="M56" s="101">
        <v>45985.493750000001</v>
      </c>
      <c r="N56" s="101">
        <v>45990.369444444441</v>
      </c>
      <c r="O56" s="100" t="s">
        <v>36</v>
      </c>
      <c r="P56" s="99" t="s">
        <v>36</v>
      </c>
      <c r="Q56" s="99" t="s">
        <v>1414</v>
      </c>
      <c r="R56" s="99" t="s">
        <v>1587</v>
      </c>
      <c r="S56" s="99" t="s">
        <v>2477</v>
      </c>
      <c r="T56" s="99" t="s">
        <v>1172</v>
      </c>
      <c r="U56" s="100">
        <v>0</v>
      </c>
      <c r="V56" s="100" t="str">
        <f>VLOOKUP(D56,TIPOLOGIA!A:F,5,0)</f>
        <v>PRINCIPAL</v>
      </c>
      <c r="W56" s="100" t="str">
        <f>VLOOKUP(D56,TIPOLOGIA!A:F,6,0)</f>
        <v>TERRESTRE</v>
      </c>
      <c r="X56" s="99" t="s">
        <v>1313</v>
      </c>
      <c r="Y56" s="99">
        <v>1</v>
      </c>
      <c r="Z56" s="110">
        <f>IF(T56="SOPORTE_TELEFÓNICO",'TARIFAS 2025'!$B$14,IF(V56="PRINCIPAL",'TARIFAS 2025'!$B$10,IF(V56="INTERMEDIA",'TARIFAS 2025'!$C$10,IF(V56="LEJANA",'TARIFAS 2025'!$D$10))))</f>
        <v>101766</v>
      </c>
      <c r="AA56" s="110">
        <f t="shared" si="1"/>
        <v>101766</v>
      </c>
    </row>
    <row r="57" spans="1:27" s="111" customFormat="1" ht="13.8" x14ac:dyDescent="0.3">
      <c r="A57" s="99" t="s">
        <v>71</v>
      </c>
      <c r="B57" s="100" t="str">
        <f>VLOOKUP(A57,'CENTROS DE COSTOS'!A:D,2,0)</f>
        <v>0036-0004</v>
      </c>
      <c r="C57" s="100" t="str">
        <f>VLOOKUP(A57,'CENTROS DE COSTOS'!A:D,3,0)</f>
        <v>Wompi Centro</v>
      </c>
      <c r="D57" s="99">
        <v>11001</v>
      </c>
      <c r="E57" s="99" t="s">
        <v>2312</v>
      </c>
      <c r="F57" s="99">
        <v>47170</v>
      </c>
      <c r="G57" s="100" t="s">
        <v>33</v>
      </c>
      <c r="H57" s="99" t="s">
        <v>618</v>
      </c>
      <c r="I57" s="99" t="s">
        <v>71</v>
      </c>
      <c r="J57" s="99" t="s">
        <v>2348</v>
      </c>
      <c r="K57" s="100" t="s">
        <v>1170</v>
      </c>
      <c r="L57" s="99" t="s">
        <v>2419</v>
      </c>
      <c r="M57" s="101">
        <v>45988.53402777778</v>
      </c>
      <c r="N57" s="101">
        <v>45990.448611111111</v>
      </c>
      <c r="O57" s="100" t="s">
        <v>36</v>
      </c>
      <c r="P57" s="99" t="s">
        <v>1586</v>
      </c>
      <c r="Q57" s="99" t="s">
        <v>1414</v>
      </c>
      <c r="R57" s="99" t="s">
        <v>1587</v>
      </c>
      <c r="S57" s="99" t="s">
        <v>2478</v>
      </c>
      <c r="T57" s="99" t="s">
        <v>1172</v>
      </c>
      <c r="U57" s="100">
        <v>0</v>
      </c>
      <c r="V57" s="100" t="str">
        <f>VLOOKUP(D57,TIPOLOGIA!A:F,5,0)</f>
        <v>PRINCIPAL</v>
      </c>
      <c r="W57" s="100" t="str">
        <f>VLOOKUP(D57,TIPOLOGIA!A:F,6,0)</f>
        <v>TERRESTRE</v>
      </c>
      <c r="X57" s="99" t="s">
        <v>1396</v>
      </c>
      <c r="Y57" s="99">
        <v>1</v>
      </c>
      <c r="Z57" s="110">
        <f>IF(T57="SOPORTE_TELEFÓNICO",'TARIFAS 2025'!$B$14,IF(V57="PRINCIPAL",'TARIFAS 2025'!$B$10,IF(V57="INTERMEDIA",'TARIFAS 2025'!$C$10,IF(V57="LEJANA",'TARIFAS 2025'!$D$10))))</f>
        <v>101766</v>
      </c>
      <c r="AA57" s="110">
        <f t="shared" si="1"/>
        <v>101766</v>
      </c>
    </row>
    <row r="58" spans="1:27" s="111" customFormat="1" ht="13.8" x14ac:dyDescent="0.3">
      <c r="A58" s="99" t="s">
        <v>97</v>
      </c>
      <c r="B58" s="100" t="str">
        <f>VLOOKUP(A58,'CENTROS DE COSTOS'!A:D,2,0)</f>
        <v>0036-0001</v>
      </c>
      <c r="C58" s="100" t="str">
        <f>VLOOKUP(A58,'CENTROS DE COSTOS'!A:D,3,0)</f>
        <v>Wompi Costa</v>
      </c>
      <c r="D58" s="99">
        <v>20001</v>
      </c>
      <c r="E58" s="99" t="s">
        <v>2313</v>
      </c>
      <c r="F58" s="99">
        <v>77329</v>
      </c>
      <c r="G58" s="100" t="s">
        <v>33</v>
      </c>
      <c r="H58" s="99" t="s">
        <v>536</v>
      </c>
      <c r="I58" s="99" t="s">
        <v>97</v>
      </c>
      <c r="J58" s="99" t="s">
        <v>2362</v>
      </c>
      <c r="K58" s="100" t="s">
        <v>1170</v>
      </c>
      <c r="L58" s="99" t="s">
        <v>2420</v>
      </c>
      <c r="M58" s="101">
        <v>45989.487500000003</v>
      </c>
      <c r="N58" s="101">
        <v>45990.449305555558</v>
      </c>
      <c r="O58" s="100" t="s">
        <v>36</v>
      </c>
      <c r="P58" s="99" t="s">
        <v>36</v>
      </c>
      <c r="Q58" s="99" t="s">
        <v>1414</v>
      </c>
      <c r="R58" s="99" t="s">
        <v>1587</v>
      </c>
      <c r="S58" s="99" t="s">
        <v>2479</v>
      </c>
      <c r="T58" s="99" t="s">
        <v>1172</v>
      </c>
      <c r="U58" s="100">
        <v>0</v>
      </c>
      <c r="V58" s="100" t="str">
        <f>VLOOKUP(D58,TIPOLOGIA!A:F,5,0)</f>
        <v>PRINCIPAL</v>
      </c>
      <c r="W58" s="100" t="str">
        <f>VLOOKUP(D58,TIPOLOGIA!A:F,6,0)</f>
        <v>TERRESTRE</v>
      </c>
      <c r="X58" s="99" t="s">
        <v>1185</v>
      </c>
      <c r="Y58" s="99">
        <v>1</v>
      </c>
      <c r="Z58" s="110">
        <f>IF(T58="SOPORTE_TELEFÓNICO",'TARIFAS 2025'!$B$14,IF(V58="PRINCIPAL",'TARIFAS 2025'!$B$10,IF(V58="INTERMEDIA",'TARIFAS 2025'!$C$10,IF(V58="LEJANA",'TARIFAS 2025'!$D$10))))</f>
        <v>101766</v>
      </c>
      <c r="AA58" s="110">
        <f t="shared" si="1"/>
        <v>101766</v>
      </c>
    </row>
    <row r="59" spans="1:27" s="111" customFormat="1" ht="13.8" x14ac:dyDescent="0.3">
      <c r="A59" s="99" t="s">
        <v>74</v>
      </c>
      <c r="B59" s="100" t="str">
        <f>VLOOKUP(A59,'CENTROS DE COSTOS'!A:D,2,0)</f>
        <v>0036-0007</v>
      </c>
      <c r="C59" s="100" t="str">
        <f>VLOOKUP(A59,'CENTROS DE COSTOS'!A:D,3,0)</f>
        <v>Wompi Santander</v>
      </c>
      <c r="D59" s="99">
        <v>68307</v>
      </c>
      <c r="E59" s="99" t="s">
        <v>2314</v>
      </c>
      <c r="F59" s="99">
        <v>77169</v>
      </c>
      <c r="G59" s="100" t="s">
        <v>33</v>
      </c>
      <c r="H59" s="99" t="s">
        <v>963</v>
      </c>
      <c r="I59" s="99" t="s">
        <v>990</v>
      </c>
      <c r="J59" s="99" t="s">
        <v>2363</v>
      </c>
      <c r="K59" s="100" t="s">
        <v>1170</v>
      </c>
      <c r="L59" s="99" t="s">
        <v>2421</v>
      </c>
      <c r="M59" s="101">
        <v>45989.487500000003</v>
      </c>
      <c r="N59" s="101">
        <v>45990.45</v>
      </c>
      <c r="O59" s="100" t="s">
        <v>36</v>
      </c>
      <c r="P59" s="99" t="s">
        <v>36</v>
      </c>
      <c r="Q59" s="99" t="s">
        <v>1414</v>
      </c>
      <c r="R59" s="99" t="s">
        <v>1587</v>
      </c>
      <c r="S59" s="99" t="s">
        <v>2480</v>
      </c>
      <c r="T59" s="99" t="s">
        <v>1172</v>
      </c>
      <c r="U59" s="100">
        <v>1</v>
      </c>
      <c r="V59" s="100" t="str">
        <f>VLOOKUP(D59,TIPOLOGIA!A:F,5,0)</f>
        <v>PRINCIPAL</v>
      </c>
      <c r="W59" s="100" t="str">
        <f>VLOOKUP(D59,TIPOLOGIA!A:F,6,0)</f>
        <v>TERRESTRE</v>
      </c>
      <c r="X59" s="99" t="s">
        <v>1430</v>
      </c>
      <c r="Y59" s="99">
        <v>1</v>
      </c>
      <c r="Z59" s="110">
        <f>IF(T59="SOPORTE_TELEFÓNICO",'TARIFAS 2025'!$B$14,IF(V59="PRINCIPAL",'TARIFAS 2025'!$B$10,IF(V59="INTERMEDIA",'TARIFAS 2025'!$C$10,IF(V59="LEJANA",'TARIFAS 2025'!$D$10))))</f>
        <v>101766</v>
      </c>
      <c r="AA59" s="110">
        <f t="shared" ref="AA59" si="2">Z59*Y59</f>
        <v>101766</v>
      </c>
    </row>
    <row r="60" spans="1:27" x14ac:dyDescent="0.3">
      <c r="AA60" s="106">
        <f>SUM(AA2:AA59)</f>
        <v>13482704</v>
      </c>
    </row>
  </sheetData>
  <autoFilter ref="A1:AA59" xr:uid="{FA5BA2ED-2CF9-4C9A-9F0A-37BB84FC8AAE}"/>
  <dataValidations count="1">
    <dataValidation type="list" allowBlank="1" showInputMessage="1" showErrorMessage="1" sqref="P8" xr:uid="{46C711D4-3EFF-4D0F-B091-3B104B2472BF}">
      <formula1>INDIRECT(O8)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BD30-029B-45DD-B3E8-013E225BF30E}">
  <sheetPr>
    <tabColor theme="9" tint="0.59999389629810485"/>
  </sheetPr>
  <dimension ref="A1:AA41"/>
  <sheetViews>
    <sheetView topLeftCell="R1" workbookViewId="0">
      <selection activeCell="AA40" sqref="AA2:AA40"/>
    </sheetView>
  </sheetViews>
  <sheetFormatPr baseColWidth="10" defaultColWidth="8.88671875" defaultRowHeight="14.4" x14ac:dyDescent="0.3"/>
  <cols>
    <col min="1" max="1" width="19" style="64" customWidth="1"/>
    <col min="2" max="3" width="19" style="28" customWidth="1"/>
    <col min="4" max="6" width="19" style="64" customWidth="1"/>
    <col min="7" max="7" width="19" style="28" customWidth="1"/>
    <col min="8" max="10" width="19" style="64" customWidth="1"/>
    <col min="11" max="11" width="19" style="28" customWidth="1"/>
    <col min="12" max="12" width="32.44140625" style="64" customWidth="1"/>
    <col min="13" max="14" width="19" style="65" customWidth="1"/>
    <col min="15" max="21" width="19" style="64" customWidth="1"/>
    <col min="22" max="23" width="19" style="28" customWidth="1"/>
    <col min="24" max="25" width="19" style="64" customWidth="1"/>
    <col min="26" max="27" width="19" style="66" customWidth="1"/>
    <col min="28" max="16384" width="8.88671875" style="64"/>
  </cols>
  <sheetData>
    <row r="1" spans="1:27" s="41" customFormat="1" ht="62.4" x14ac:dyDescent="0.3">
      <c r="A1" s="113" t="s">
        <v>1150</v>
      </c>
      <c r="B1" s="113" t="s">
        <v>63</v>
      </c>
      <c r="C1" s="113" t="s">
        <v>18</v>
      </c>
      <c r="D1" s="113" t="s">
        <v>1151</v>
      </c>
      <c r="E1" s="113" t="s">
        <v>1152</v>
      </c>
      <c r="F1" s="113" t="s">
        <v>1153</v>
      </c>
      <c r="G1" s="113" t="s">
        <v>16</v>
      </c>
      <c r="H1" s="113" t="s">
        <v>101</v>
      </c>
      <c r="I1" s="113" t="s">
        <v>62</v>
      </c>
      <c r="J1" s="113" t="s">
        <v>1155</v>
      </c>
      <c r="K1" s="113" t="s">
        <v>1156</v>
      </c>
      <c r="L1" s="113" t="s">
        <v>1157</v>
      </c>
      <c r="M1" s="114" t="s">
        <v>1237</v>
      </c>
      <c r="N1" s="114" t="s">
        <v>1238</v>
      </c>
      <c r="O1" s="113" t="s">
        <v>34</v>
      </c>
      <c r="P1" s="113" t="s">
        <v>1411</v>
      </c>
      <c r="Q1" s="113" t="s">
        <v>1160</v>
      </c>
      <c r="R1" s="113" t="s">
        <v>1412</v>
      </c>
      <c r="S1" s="113" t="s">
        <v>1242</v>
      </c>
      <c r="T1" s="113" t="s">
        <v>1162</v>
      </c>
      <c r="U1" s="113" t="s">
        <v>1413</v>
      </c>
      <c r="V1" s="113" t="s">
        <v>1164</v>
      </c>
      <c r="W1" s="113" t="s">
        <v>104</v>
      </c>
      <c r="X1" s="113" t="s">
        <v>1165</v>
      </c>
      <c r="Y1" s="113" t="s">
        <v>1244</v>
      </c>
      <c r="Z1" s="115" t="s">
        <v>1245</v>
      </c>
      <c r="AA1" s="115" t="s">
        <v>1246</v>
      </c>
    </row>
    <row r="2" spans="1:27" ht="15.6" x14ac:dyDescent="0.3">
      <c r="A2" s="116" t="s">
        <v>88</v>
      </c>
      <c r="B2" s="117" t="str">
        <f>VLOOKUP(A2,'CENTROS DE COSTOS'!A:D,2,0)</f>
        <v>0036-0005</v>
      </c>
      <c r="C2" s="117" t="str">
        <f>VLOOKUP(A2,'CENTROS DE COSTOS'!A:D,3,0)</f>
        <v>Wompi Noroccidente</v>
      </c>
      <c r="D2" s="116">
        <v>5360</v>
      </c>
      <c r="E2" s="116">
        <v>3071045</v>
      </c>
      <c r="F2" s="116">
        <v>35410</v>
      </c>
      <c r="G2" s="117" t="s">
        <v>33</v>
      </c>
      <c r="H2" s="116" t="s">
        <v>120</v>
      </c>
      <c r="I2" s="116" t="s">
        <v>190</v>
      </c>
      <c r="J2" s="116" t="s">
        <v>2041</v>
      </c>
      <c r="K2" s="117" t="s">
        <v>1170</v>
      </c>
      <c r="L2" s="116" t="s">
        <v>11219</v>
      </c>
      <c r="M2" s="118">
        <v>45988.445138888892</v>
      </c>
      <c r="N2" s="118">
        <v>45992.421527777777</v>
      </c>
      <c r="O2" s="116" t="s">
        <v>37</v>
      </c>
      <c r="P2" s="116" t="s">
        <v>1592</v>
      </c>
      <c r="Q2" s="116" t="s">
        <v>1414</v>
      </c>
      <c r="R2" s="116" t="s">
        <v>1415</v>
      </c>
      <c r="S2" s="116" t="s">
        <v>11259</v>
      </c>
      <c r="T2" s="116" t="s">
        <v>1172</v>
      </c>
      <c r="U2" s="116">
        <v>0</v>
      </c>
      <c r="V2" s="117" t="str">
        <f>VLOOKUP(D2,TIPOLOGIA!A:F,5,0)</f>
        <v>PRINCIPAL</v>
      </c>
      <c r="W2" s="117" t="str">
        <f>VLOOKUP(D2,TIPOLOGIA!A:F,6,0)</f>
        <v>TERRESTRE</v>
      </c>
      <c r="X2" s="116" t="s">
        <v>1319</v>
      </c>
      <c r="Y2" s="116">
        <v>1</v>
      </c>
      <c r="Z2" s="119">
        <f>IF(T2="SOPORTE_TELEFÓNICO",'TARIFAS 2025'!$B$14,IF(V2="PRINCIPAL",'TARIFAS 2025'!$B$12,IF(V2="INTERMEDIA",'TARIFAS 2025'!$C$12,IF(V2="LEJANA",'TARIFAS 2025'!$D$12))))</f>
        <v>95829</v>
      </c>
      <c r="AA2" s="119">
        <f>Z2*Y2</f>
        <v>95829</v>
      </c>
    </row>
    <row r="3" spans="1:27" ht="15.6" x14ac:dyDescent="0.3">
      <c r="A3" s="116" t="s">
        <v>80</v>
      </c>
      <c r="B3" s="117" t="str">
        <f>VLOOKUP(A3,'CENTROS DE COSTOS'!A:D,2,0)</f>
        <v>0036-0001</v>
      </c>
      <c r="C3" s="117" t="str">
        <f>VLOOKUP(A3,'CENTROS DE COSTOS'!A:D,3,0)</f>
        <v>Wompi Costa</v>
      </c>
      <c r="D3" s="116">
        <v>13001</v>
      </c>
      <c r="E3" s="116">
        <v>3067014</v>
      </c>
      <c r="F3" s="116">
        <v>77648</v>
      </c>
      <c r="G3" s="117" t="s">
        <v>33</v>
      </c>
      <c r="H3" s="116" t="s">
        <v>275</v>
      </c>
      <c r="I3" s="116" t="s">
        <v>80</v>
      </c>
      <c r="J3" s="116" t="s">
        <v>11209</v>
      </c>
      <c r="K3" s="117" t="s">
        <v>1170</v>
      </c>
      <c r="L3" s="116" t="s">
        <v>11220</v>
      </c>
      <c r="M3" s="118">
        <v>45987.574999999997</v>
      </c>
      <c r="N3" s="118">
        <v>45992.507638888892</v>
      </c>
      <c r="O3" s="116" t="s">
        <v>37</v>
      </c>
      <c r="P3" s="116" t="s">
        <v>1592</v>
      </c>
      <c r="Q3" s="116" t="s">
        <v>1414</v>
      </c>
      <c r="R3" s="116" t="s">
        <v>1415</v>
      </c>
      <c r="S3" s="116" t="s">
        <v>11260</v>
      </c>
      <c r="T3" s="116" t="s">
        <v>1172</v>
      </c>
      <c r="U3" s="116">
        <v>0</v>
      </c>
      <c r="V3" s="117" t="str">
        <f>VLOOKUP(D3,TIPOLOGIA!A:F,5,0)</f>
        <v>PRINCIPAL</v>
      </c>
      <c r="W3" s="117" t="str">
        <f>VLOOKUP(D3,TIPOLOGIA!A:F,6,0)</f>
        <v>TERRESTRE</v>
      </c>
      <c r="X3" s="116" t="s">
        <v>1228</v>
      </c>
      <c r="Y3" s="116">
        <v>1</v>
      </c>
      <c r="Z3" s="119">
        <f>IF(T3="SOPORTE_TELEFÓNICO",'TARIFAS 2025'!$B$14,IF(V3="PRINCIPAL",'TARIFAS 2025'!$B$12,IF(V3="INTERMEDIA",'TARIFAS 2025'!$C$12,IF(V3="LEJANA",'TARIFAS 2025'!$D$12))))</f>
        <v>95829</v>
      </c>
      <c r="AA3" s="119">
        <f t="shared" ref="AA3:AA28" si="0">Z3*Y3</f>
        <v>95829</v>
      </c>
    </row>
    <row r="4" spans="1:27" ht="15.6" x14ac:dyDescent="0.3">
      <c r="A4" s="116" t="s">
        <v>71</v>
      </c>
      <c r="B4" s="117" t="str">
        <f>VLOOKUP(A4,'CENTROS DE COSTOS'!A:D,2,0)</f>
        <v>0036-0004</v>
      </c>
      <c r="C4" s="117" t="str">
        <f>VLOOKUP(A4,'CENTROS DE COSTOS'!A:D,3,0)</f>
        <v>Wompi Centro</v>
      </c>
      <c r="D4" s="116">
        <v>11001</v>
      </c>
      <c r="E4" s="116">
        <v>3076207</v>
      </c>
      <c r="F4" s="116">
        <v>75298</v>
      </c>
      <c r="G4" s="117" t="s">
        <v>33</v>
      </c>
      <c r="H4" s="116" t="s">
        <v>618</v>
      </c>
      <c r="I4" s="116" t="s">
        <v>71</v>
      </c>
      <c r="J4" s="116" t="s">
        <v>2485</v>
      </c>
      <c r="K4" s="117" t="s">
        <v>1170</v>
      </c>
      <c r="L4" s="116" t="s">
        <v>11221</v>
      </c>
      <c r="M4" s="118">
        <v>45989.472222222219</v>
      </c>
      <c r="N4" s="118">
        <v>45992.509027777778</v>
      </c>
      <c r="O4" s="116" t="s">
        <v>37</v>
      </c>
      <c r="P4" s="116" t="s">
        <v>1592</v>
      </c>
      <c r="Q4" s="116" t="s">
        <v>1414</v>
      </c>
      <c r="R4" s="116" t="s">
        <v>1415</v>
      </c>
      <c r="S4" s="116" t="s">
        <v>11261</v>
      </c>
      <c r="T4" s="116" t="s">
        <v>1172</v>
      </c>
      <c r="U4" s="116">
        <v>0</v>
      </c>
      <c r="V4" s="117" t="str">
        <f>VLOOKUP(D4,TIPOLOGIA!A:F,5,0)</f>
        <v>PRINCIPAL</v>
      </c>
      <c r="W4" s="117" t="str">
        <f>VLOOKUP(D4,TIPOLOGIA!A:F,6,0)</f>
        <v>TERRESTRE</v>
      </c>
      <c r="X4" s="116" t="s">
        <v>1396</v>
      </c>
      <c r="Y4" s="116">
        <v>1</v>
      </c>
      <c r="Z4" s="119">
        <f>IF(T4="SOPORTE_TELEFÓNICO",'TARIFAS 2025'!$B$14,IF(V4="PRINCIPAL",'TARIFAS 2025'!$B$12,IF(V4="INTERMEDIA",'TARIFAS 2025'!$C$12,IF(V4="LEJANA",'TARIFAS 2025'!$D$12))))</f>
        <v>95829</v>
      </c>
      <c r="AA4" s="119">
        <f t="shared" si="0"/>
        <v>95829</v>
      </c>
    </row>
    <row r="5" spans="1:27" ht="15.6" x14ac:dyDescent="0.3">
      <c r="A5" s="116" t="s">
        <v>88</v>
      </c>
      <c r="B5" s="117" t="str">
        <f>VLOOKUP(A5,'CENTROS DE COSTOS'!A:D,2,0)</f>
        <v>0036-0005</v>
      </c>
      <c r="C5" s="117" t="str">
        <f>VLOOKUP(A5,'CENTROS DE COSTOS'!A:D,3,0)</f>
        <v>Wompi Noroccidente</v>
      </c>
      <c r="D5" s="116">
        <v>5088</v>
      </c>
      <c r="E5" s="116">
        <v>3063338</v>
      </c>
      <c r="F5" s="116">
        <v>39640</v>
      </c>
      <c r="G5" s="117" t="s">
        <v>33</v>
      </c>
      <c r="H5" s="116" t="s">
        <v>120</v>
      </c>
      <c r="I5" s="116" t="s">
        <v>155</v>
      </c>
      <c r="J5" s="116" t="s">
        <v>1805</v>
      </c>
      <c r="K5" s="117" t="s">
        <v>1170</v>
      </c>
      <c r="L5" s="116" t="s">
        <v>11222</v>
      </c>
      <c r="M5" s="118">
        <v>45987.333333333343</v>
      </c>
      <c r="N5" s="118">
        <v>45992.627083333333</v>
      </c>
      <c r="O5" s="116" t="s">
        <v>37</v>
      </c>
      <c r="P5" s="116" t="s">
        <v>1592</v>
      </c>
      <c r="Q5" s="116" t="s">
        <v>1424</v>
      </c>
      <c r="R5" s="116" t="s">
        <v>1432</v>
      </c>
      <c r="S5" s="116" t="s">
        <v>11262</v>
      </c>
      <c r="T5" s="116" t="s">
        <v>1172</v>
      </c>
      <c r="U5" s="116">
        <v>0</v>
      </c>
      <c r="V5" s="117" t="str">
        <f>VLOOKUP(D5,TIPOLOGIA!A:F,5,0)</f>
        <v>PRINCIPAL</v>
      </c>
      <c r="W5" s="117" t="str">
        <f>VLOOKUP(D5,TIPOLOGIA!A:F,6,0)</f>
        <v>TERRESTRE</v>
      </c>
      <c r="X5" s="116" t="s">
        <v>1201</v>
      </c>
      <c r="Y5" s="116">
        <v>1</v>
      </c>
      <c r="Z5" s="119">
        <f>IF(T5="SOPORTE_TELEFÓNICO",'TARIFAS 2025'!$B$14,IF(V5="PRINCIPAL",'TARIFAS 2025'!$B$12,IF(V5="INTERMEDIA",'TARIFAS 2025'!$C$12,IF(V5="LEJANA",'TARIFAS 2025'!$D$12))))</f>
        <v>95829</v>
      </c>
      <c r="AA5" s="119">
        <f t="shared" si="0"/>
        <v>95829</v>
      </c>
    </row>
    <row r="6" spans="1:27" ht="15.6" x14ac:dyDescent="0.3">
      <c r="A6" s="116" t="s">
        <v>85</v>
      </c>
      <c r="B6" s="117" t="str">
        <f>VLOOKUP(A6,'CENTROS DE COSTOS'!A:D,2,0)</f>
        <v>0036-0006</v>
      </c>
      <c r="C6" s="117" t="str">
        <f>VLOOKUP(A6,'CENTROS DE COSTOS'!A:D,3,0)</f>
        <v>Wompi Oriente</v>
      </c>
      <c r="D6" s="116">
        <v>73411</v>
      </c>
      <c r="E6" s="116">
        <v>3065377</v>
      </c>
      <c r="F6" s="116">
        <v>27644</v>
      </c>
      <c r="G6" s="117" t="s">
        <v>33</v>
      </c>
      <c r="H6" s="116" t="s">
        <v>1056</v>
      </c>
      <c r="I6" s="116" t="s">
        <v>1080</v>
      </c>
      <c r="J6" s="116" t="s">
        <v>1826</v>
      </c>
      <c r="K6" s="117" t="s">
        <v>1170</v>
      </c>
      <c r="L6" s="116" t="s">
        <v>11223</v>
      </c>
      <c r="M6" s="118">
        <v>45987.431944444441</v>
      </c>
      <c r="N6" s="118">
        <v>45995.695138888892</v>
      </c>
      <c r="O6" s="116" t="s">
        <v>37</v>
      </c>
      <c r="P6" s="116" t="s">
        <v>1592</v>
      </c>
      <c r="Q6" s="116" t="s">
        <v>1414</v>
      </c>
      <c r="R6" s="116" t="s">
        <v>1415</v>
      </c>
      <c r="S6" s="116" t="s">
        <v>11263</v>
      </c>
      <c r="T6" s="116" t="s">
        <v>1172</v>
      </c>
      <c r="U6" s="116">
        <v>0</v>
      </c>
      <c r="V6" s="117" t="str">
        <f>VLOOKUP(D6,TIPOLOGIA!A:F,5,0)</f>
        <v>LEJANA</v>
      </c>
      <c r="W6" s="117" t="str">
        <f>VLOOKUP(D6,TIPOLOGIA!A:F,6,0)</f>
        <v>TERRESTRE</v>
      </c>
      <c r="X6" s="116" t="s">
        <v>1186</v>
      </c>
      <c r="Y6" s="116">
        <v>1</v>
      </c>
      <c r="Z6" s="119">
        <f>IF(T6="SOPORTE_TELEFÓNICO",'TARIFAS 2025'!$B$14,IF(V6="PRINCIPAL",'TARIFAS 2025'!$B$12,IF(V6="INTERMEDIA",'TARIFAS 2025'!$C$12,IF(V6="LEJANA",'TARIFAS 2025'!$D$12))))</f>
        <v>551974</v>
      </c>
      <c r="AA6" s="119">
        <f t="shared" si="0"/>
        <v>551974</v>
      </c>
    </row>
    <row r="7" spans="1:27" ht="15.6" x14ac:dyDescent="0.3">
      <c r="A7" s="116" t="s">
        <v>77</v>
      </c>
      <c r="B7" s="117" t="str">
        <f>VLOOKUP(A7,'CENTROS DE COSTOS'!A:D,2,0)</f>
        <v>0036-0003</v>
      </c>
      <c r="C7" s="117" t="str">
        <f>VLOOKUP(A7,'CENTROS DE COSTOS'!A:D,3,0)</f>
        <v>Wompi Suroccidente</v>
      </c>
      <c r="D7" s="116">
        <v>19001</v>
      </c>
      <c r="E7" s="116">
        <v>3082021</v>
      </c>
      <c r="F7" s="116">
        <v>39227</v>
      </c>
      <c r="G7" s="117" t="s">
        <v>33</v>
      </c>
      <c r="H7" s="116" t="s">
        <v>498</v>
      </c>
      <c r="I7" s="116" t="s">
        <v>93</v>
      </c>
      <c r="J7" s="116" t="s">
        <v>1889</v>
      </c>
      <c r="K7" s="117" t="s">
        <v>1170</v>
      </c>
      <c r="L7" s="116" t="s">
        <v>11224</v>
      </c>
      <c r="M7" s="118">
        <v>45992.410416666673</v>
      </c>
      <c r="N7" s="118">
        <v>46000.359027777777</v>
      </c>
      <c r="O7" s="116" t="s">
        <v>37</v>
      </c>
      <c r="P7" s="116" t="s">
        <v>1592</v>
      </c>
      <c r="Q7" s="116" t="s">
        <v>1424</v>
      </c>
      <c r="R7" s="116" t="s">
        <v>11258</v>
      </c>
      <c r="S7" s="116" t="s">
        <v>11264</v>
      </c>
      <c r="T7" s="116" t="s">
        <v>1172</v>
      </c>
      <c r="U7" s="116">
        <v>0</v>
      </c>
      <c r="V7" s="117" t="str">
        <f>VLOOKUP(D7,TIPOLOGIA!A:F,5,0)</f>
        <v>LEJANA</v>
      </c>
      <c r="W7" s="117" t="str">
        <f>VLOOKUP(D7,TIPOLOGIA!A:F,6,0)</f>
        <v>TERRESTRE</v>
      </c>
      <c r="X7" s="116" t="s">
        <v>1194</v>
      </c>
      <c r="Y7" s="116">
        <v>1</v>
      </c>
      <c r="Z7" s="119">
        <f>IF(T7="SOPORTE_TELEFÓNICO",'TARIFAS 2025'!$B$14,IF(V7="PRINCIPAL",'TARIFAS 2025'!$B$12,IF(V7="INTERMEDIA",'TARIFAS 2025'!$C$12,IF(V7="LEJANA",'TARIFAS 2025'!$D$12))))</f>
        <v>551974</v>
      </c>
      <c r="AA7" s="119">
        <f t="shared" si="0"/>
        <v>551974</v>
      </c>
    </row>
    <row r="8" spans="1:27" ht="15.6" x14ac:dyDescent="0.3">
      <c r="A8" s="116" t="s">
        <v>74</v>
      </c>
      <c r="B8" s="117" t="str">
        <f>VLOOKUP(A8,'CENTROS DE COSTOS'!A:D,2,0)</f>
        <v>0036-0007</v>
      </c>
      <c r="C8" s="117" t="str">
        <f>VLOOKUP(A8,'CENTROS DE COSTOS'!A:D,3,0)</f>
        <v>Wompi Santander</v>
      </c>
      <c r="D8" s="116">
        <v>68001</v>
      </c>
      <c r="E8" s="116">
        <v>3116186</v>
      </c>
      <c r="F8" s="116">
        <v>81996</v>
      </c>
      <c r="G8" s="117" t="s">
        <v>33</v>
      </c>
      <c r="H8" s="116" t="s">
        <v>963</v>
      </c>
      <c r="I8" s="116" t="s">
        <v>74</v>
      </c>
      <c r="J8" s="116" t="s">
        <v>1810</v>
      </c>
      <c r="K8" s="117" t="s">
        <v>1170</v>
      </c>
      <c r="L8" s="116" t="s">
        <v>11225</v>
      </c>
      <c r="M8" s="118">
        <v>46000.538194444453</v>
      </c>
      <c r="N8" s="118">
        <v>46001.443055555559</v>
      </c>
      <c r="O8" s="116" t="s">
        <v>37</v>
      </c>
      <c r="P8" s="116" t="s">
        <v>1592</v>
      </c>
      <c r="Q8" s="116" t="s">
        <v>1414</v>
      </c>
      <c r="R8" s="116" t="s">
        <v>1415</v>
      </c>
      <c r="S8" s="116" t="s">
        <v>11265</v>
      </c>
      <c r="T8" s="116" t="s">
        <v>1172</v>
      </c>
      <c r="U8" s="116">
        <v>0</v>
      </c>
      <c r="V8" s="117" t="str">
        <f>VLOOKUP(D8,TIPOLOGIA!A:F,5,0)</f>
        <v>PRINCIPAL</v>
      </c>
      <c r="W8" s="117" t="str">
        <f>VLOOKUP(D8,TIPOLOGIA!A:F,6,0)</f>
        <v>TERRESTRE</v>
      </c>
      <c r="X8" s="116" t="s">
        <v>1365</v>
      </c>
      <c r="Y8" s="116">
        <v>1</v>
      </c>
      <c r="Z8" s="119">
        <f>IF(T8="SOPORTE_TELEFÓNICO",'TARIFAS 2025'!$B$14,IF(V8="PRINCIPAL",'TARIFAS 2025'!$B$12,IF(V8="INTERMEDIA",'TARIFAS 2025'!$C$12,IF(V8="LEJANA",'TARIFAS 2025'!$D$12))))</f>
        <v>95829</v>
      </c>
      <c r="AA8" s="119">
        <f t="shared" si="0"/>
        <v>95829</v>
      </c>
    </row>
    <row r="9" spans="1:27" ht="15.6" x14ac:dyDescent="0.3">
      <c r="A9" s="116" t="s">
        <v>85</v>
      </c>
      <c r="B9" s="117" t="str">
        <f>VLOOKUP(A9,'CENTROS DE COSTOS'!A:D,2,0)</f>
        <v>0036-0006</v>
      </c>
      <c r="C9" s="117" t="str">
        <f>VLOOKUP(A9,'CENTROS DE COSTOS'!A:D,3,0)</f>
        <v>Wompi Oriente</v>
      </c>
      <c r="D9" s="116">
        <v>73268</v>
      </c>
      <c r="E9" s="116">
        <v>3108596</v>
      </c>
      <c r="F9" s="116">
        <v>42848</v>
      </c>
      <c r="G9" s="117" t="s">
        <v>33</v>
      </c>
      <c r="H9" s="116" t="s">
        <v>1056</v>
      </c>
      <c r="I9" s="116" t="s">
        <v>1071</v>
      </c>
      <c r="J9" s="116" t="s">
        <v>5738</v>
      </c>
      <c r="K9" s="117" t="s">
        <v>1170</v>
      </c>
      <c r="L9" s="116" t="s">
        <v>11226</v>
      </c>
      <c r="M9" s="118">
        <v>45996.578472222223</v>
      </c>
      <c r="N9" s="118">
        <v>46001.46875</v>
      </c>
      <c r="O9" s="116" t="s">
        <v>37</v>
      </c>
      <c r="P9" s="116" t="s">
        <v>1592</v>
      </c>
      <c r="Q9" s="116" t="s">
        <v>1414</v>
      </c>
      <c r="R9" s="116" t="s">
        <v>1415</v>
      </c>
      <c r="S9" s="116" t="s">
        <v>11266</v>
      </c>
      <c r="T9" s="116" t="s">
        <v>1172</v>
      </c>
      <c r="U9" s="116">
        <v>0</v>
      </c>
      <c r="V9" s="117" t="str">
        <f>VLOOKUP(D9,TIPOLOGIA!A:F,5,0)</f>
        <v>INTERMEDIA</v>
      </c>
      <c r="W9" s="117" t="str">
        <f>VLOOKUP(D9,TIPOLOGIA!A:F,6,0)</f>
        <v>TERRESTRE</v>
      </c>
      <c r="X9" s="116" t="s">
        <v>1177</v>
      </c>
      <c r="Y9" s="116">
        <v>1</v>
      </c>
      <c r="Z9" s="119">
        <f>IF(T9="SOPORTE_TELEFÓNICO",'TARIFAS 2025'!$B$14,IF(V9="PRINCIPAL",'TARIFAS 2025'!$B$12,IF(V9="INTERMEDIA",'TARIFAS 2025'!$C$12,IF(V9="LEJANA",'TARIFAS 2025'!$D$12))))</f>
        <v>287147</v>
      </c>
      <c r="AA9" s="119">
        <f t="shared" si="0"/>
        <v>287147</v>
      </c>
    </row>
    <row r="10" spans="1:27" ht="15.6" x14ac:dyDescent="0.3">
      <c r="A10" s="116" t="s">
        <v>90</v>
      </c>
      <c r="B10" s="117" t="str">
        <f>VLOOKUP(A10,'CENTROS DE COSTOS'!A:D,2,0)</f>
        <v>0036-0006</v>
      </c>
      <c r="C10" s="117" t="str">
        <f>VLOOKUP(A10,'CENTROS DE COSTOS'!A:D,3,0)</f>
        <v>Wompi Oriente</v>
      </c>
      <c r="D10" s="116">
        <v>41001</v>
      </c>
      <c r="E10" s="116">
        <v>3117657</v>
      </c>
      <c r="F10" s="116">
        <v>81774</v>
      </c>
      <c r="G10" s="117" t="s">
        <v>33</v>
      </c>
      <c r="H10" s="116" t="s">
        <v>740</v>
      </c>
      <c r="I10" s="116" t="s">
        <v>90</v>
      </c>
      <c r="J10" s="116" t="s">
        <v>6671</v>
      </c>
      <c r="K10" s="117" t="s">
        <v>1170</v>
      </c>
      <c r="L10" s="116" t="s">
        <v>11227</v>
      </c>
      <c r="M10" s="118">
        <v>46000.654166666667</v>
      </c>
      <c r="N10" s="118">
        <v>46001.470138888893</v>
      </c>
      <c r="O10" s="116" t="s">
        <v>37</v>
      </c>
      <c r="P10" s="116" t="s">
        <v>1592</v>
      </c>
      <c r="Q10" s="116" t="s">
        <v>1414</v>
      </c>
      <c r="R10" s="116" t="s">
        <v>1415</v>
      </c>
      <c r="S10" s="116" t="s">
        <v>11267</v>
      </c>
      <c r="T10" s="116" t="s">
        <v>1172</v>
      </c>
      <c r="U10" s="116">
        <v>0</v>
      </c>
      <c r="V10" s="117" t="str">
        <f>VLOOKUP(D10,TIPOLOGIA!A:F,5,0)</f>
        <v>PRINCIPAL</v>
      </c>
      <c r="W10" s="117" t="str">
        <f>VLOOKUP(D10,TIPOLOGIA!A:F,6,0)</f>
        <v>TERRESTRE</v>
      </c>
      <c r="X10" s="116" t="s">
        <v>1214</v>
      </c>
      <c r="Y10" s="116">
        <v>1</v>
      </c>
      <c r="Z10" s="119">
        <f>IF(T10="SOPORTE_TELEFÓNICO",'TARIFAS 2025'!$B$14,IF(V10="PRINCIPAL",'TARIFAS 2025'!$B$12,IF(V10="INTERMEDIA",'TARIFAS 2025'!$C$12,IF(V10="LEJANA",'TARIFAS 2025'!$D$12))))</f>
        <v>95829</v>
      </c>
      <c r="AA10" s="119">
        <f t="shared" si="0"/>
        <v>95829</v>
      </c>
    </row>
    <row r="11" spans="1:27" ht="15.6" x14ac:dyDescent="0.3">
      <c r="A11" s="116" t="s">
        <v>71</v>
      </c>
      <c r="B11" s="117" t="str">
        <f>VLOOKUP(A11,'CENTROS DE COSTOS'!A:D,2,0)</f>
        <v>0036-0004</v>
      </c>
      <c r="C11" s="117" t="str">
        <f>VLOOKUP(A11,'CENTROS DE COSTOS'!A:D,3,0)</f>
        <v>Wompi Centro</v>
      </c>
      <c r="D11" s="116">
        <v>11001</v>
      </c>
      <c r="E11" s="116">
        <v>3123511</v>
      </c>
      <c r="F11" s="116">
        <v>20853</v>
      </c>
      <c r="G11" s="117" t="s">
        <v>33</v>
      </c>
      <c r="H11" s="116" t="s">
        <v>618</v>
      </c>
      <c r="I11" s="116" t="s">
        <v>71</v>
      </c>
      <c r="J11" s="116" t="s">
        <v>1966</v>
      </c>
      <c r="K11" s="117" t="s">
        <v>1170</v>
      </c>
      <c r="L11" s="116" t="s">
        <v>11228</v>
      </c>
      <c r="M11" s="118">
        <v>46001.652777777781</v>
      </c>
      <c r="N11" s="118">
        <v>46002.50277777778</v>
      </c>
      <c r="O11" s="116" t="s">
        <v>37</v>
      </c>
      <c r="P11" s="116" t="s">
        <v>1592</v>
      </c>
      <c r="Q11" s="116" t="s">
        <v>1414</v>
      </c>
      <c r="R11" s="116" t="s">
        <v>1415</v>
      </c>
      <c r="S11" s="116" t="s">
        <v>11268</v>
      </c>
      <c r="T11" s="116" t="s">
        <v>1172</v>
      </c>
      <c r="U11" s="116">
        <v>0</v>
      </c>
      <c r="V11" s="117" t="str">
        <f>VLOOKUP(D11,TIPOLOGIA!A:F,5,0)</f>
        <v>PRINCIPAL</v>
      </c>
      <c r="W11" s="117" t="str">
        <f>VLOOKUP(D11,TIPOLOGIA!A:F,6,0)</f>
        <v>TERRESTRE</v>
      </c>
      <c r="X11" s="116" t="s">
        <v>1223</v>
      </c>
      <c r="Y11" s="116">
        <v>1</v>
      </c>
      <c r="Z11" s="119">
        <f>IF(T11="SOPORTE_TELEFÓNICO",'TARIFAS 2025'!$B$14,IF(V11="PRINCIPAL",'TARIFAS 2025'!$B$12,IF(V11="INTERMEDIA",'TARIFAS 2025'!$C$12,IF(V11="LEJANA",'TARIFAS 2025'!$D$12))))</f>
        <v>95829</v>
      </c>
      <c r="AA11" s="119">
        <f t="shared" si="0"/>
        <v>95829</v>
      </c>
    </row>
    <row r="12" spans="1:27" ht="15.6" x14ac:dyDescent="0.3">
      <c r="A12" s="116" t="s">
        <v>71</v>
      </c>
      <c r="B12" s="117" t="str">
        <f>VLOOKUP(A12,'CENTROS DE COSTOS'!A:D,2,0)</f>
        <v>0036-0004</v>
      </c>
      <c r="C12" s="117" t="str">
        <f>VLOOKUP(A12,'CENTROS DE COSTOS'!A:D,3,0)</f>
        <v>Wompi Centro</v>
      </c>
      <c r="D12" s="116">
        <v>11001</v>
      </c>
      <c r="E12" s="116">
        <v>3122745</v>
      </c>
      <c r="F12" s="116">
        <v>79982</v>
      </c>
      <c r="G12" s="117" t="s">
        <v>33</v>
      </c>
      <c r="H12" s="116" t="s">
        <v>618</v>
      </c>
      <c r="I12" s="116" t="s">
        <v>71</v>
      </c>
      <c r="J12" s="116" t="s">
        <v>11210</v>
      </c>
      <c r="K12" s="117" t="s">
        <v>1170</v>
      </c>
      <c r="L12" s="116" t="s">
        <v>11229</v>
      </c>
      <c r="M12" s="118">
        <v>46001.609027777777</v>
      </c>
      <c r="N12" s="118">
        <v>46002.515972222223</v>
      </c>
      <c r="O12" s="116" t="s">
        <v>37</v>
      </c>
      <c r="P12" s="116" t="s">
        <v>1592</v>
      </c>
      <c r="Q12" s="116" t="s">
        <v>1414</v>
      </c>
      <c r="R12" s="116" t="s">
        <v>1415</v>
      </c>
      <c r="S12" s="116" t="s">
        <v>11269</v>
      </c>
      <c r="T12" s="116" t="s">
        <v>1172</v>
      </c>
      <c r="U12" s="116">
        <v>0</v>
      </c>
      <c r="V12" s="117" t="str">
        <f>VLOOKUP(D12,TIPOLOGIA!A:F,5,0)</f>
        <v>PRINCIPAL</v>
      </c>
      <c r="W12" s="117" t="str">
        <f>VLOOKUP(D12,TIPOLOGIA!A:F,6,0)</f>
        <v>TERRESTRE</v>
      </c>
      <c r="X12" s="116" t="s">
        <v>1223</v>
      </c>
      <c r="Y12" s="116">
        <v>1</v>
      </c>
      <c r="Z12" s="119">
        <f>IF(T12="SOPORTE_TELEFÓNICO",'TARIFAS 2025'!$B$14,IF(V12="PRINCIPAL",'TARIFAS 2025'!$B$12,IF(V12="INTERMEDIA",'TARIFAS 2025'!$C$12,IF(V12="LEJANA",'TARIFAS 2025'!$D$12))))</f>
        <v>95829</v>
      </c>
      <c r="AA12" s="119">
        <f t="shared" si="0"/>
        <v>95829</v>
      </c>
    </row>
    <row r="13" spans="1:27" ht="15.6" x14ac:dyDescent="0.3">
      <c r="A13" s="116" t="s">
        <v>68</v>
      </c>
      <c r="B13" s="117" t="str">
        <f>VLOOKUP(A13,'CENTROS DE COSTOS'!A:D,2,0)</f>
        <v>0036-0001</v>
      </c>
      <c r="C13" s="117" t="str">
        <f>VLOOKUP(A13,'CENTROS DE COSTOS'!A:D,3,0)</f>
        <v>Wompi Costa</v>
      </c>
      <c r="D13" s="116">
        <v>8078</v>
      </c>
      <c r="E13" s="116">
        <v>3109012</v>
      </c>
      <c r="F13" s="116">
        <v>41856</v>
      </c>
      <c r="G13" s="117" t="s">
        <v>33</v>
      </c>
      <c r="H13" s="116" t="s">
        <v>253</v>
      </c>
      <c r="I13" s="116" t="s">
        <v>255</v>
      </c>
      <c r="J13" s="116" t="s">
        <v>6848</v>
      </c>
      <c r="K13" s="117" t="s">
        <v>1170</v>
      </c>
      <c r="L13" s="116" t="s">
        <v>11230</v>
      </c>
      <c r="M13" s="118">
        <v>45996.59097222222</v>
      </c>
      <c r="N13" s="118">
        <v>46002.560416666667</v>
      </c>
      <c r="O13" s="116" t="s">
        <v>37</v>
      </c>
      <c r="P13" s="116" t="s">
        <v>1592</v>
      </c>
      <c r="Q13" s="116" t="s">
        <v>1414</v>
      </c>
      <c r="R13" s="116" t="s">
        <v>1415</v>
      </c>
      <c r="S13" s="116" t="s">
        <v>11270</v>
      </c>
      <c r="T13" s="116" t="s">
        <v>1172</v>
      </c>
      <c r="U13" s="116">
        <v>0</v>
      </c>
      <c r="V13" s="117" t="str">
        <f>VLOOKUP(D13,TIPOLOGIA!A:F,5,0)</f>
        <v>INTERMEDIA</v>
      </c>
      <c r="W13" s="117" t="str">
        <f>VLOOKUP(D13,TIPOLOGIA!A:F,6,0)</f>
        <v>TERRESTRE</v>
      </c>
      <c r="X13" s="116" t="s">
        <v>1196</v>
      </c>
      <c r="Y13" s="116">
        <v>1</v>
      </c>
      <c r="Z13" s="119">
        <f>IF(T13="SOPORTE_TELEFÓNICO",'TARIFAS 2025'!$B$14,IF(V13="PRINCIPAL",'TARIFAS 2025'!$B$12,IF(V13="INTERMEDIA",'TARIFAS 2025'!$C$12,IF(V13="LEJANA",'TARIFAS 2025'!$D$12))))</f>
        <v>287147</v>
      </c>
      <c r="AA13" s="119">
        <f t="shared" si="0"/>
        <v>287147</v>
      </c>
    </row>
    <row r="14" spans="1:27" ht="15.6" x14ac:dyDescent="0.3">
      <c r="A14" s="116" t="s">
        <v>71</v>
      </c>
      <c r="B14" s="117" t="str">
        <f>VLOOKUP(A14,'CENTROS DE COSTOS'!A:D,2,0)</f>
        <v>0036-0004</v>
      </c>
      <c r="C14" s="117" t="str">
        <f>VLOOKUP(A14,'CENTROS DE COSTOS'!A:D,3,0)</f>
        <v>Wompi Centro</v>
      </c>
      <c r="D14" s="116">
        <v>11001</v>
      </c>
      <c r="E14" s="116">
        <v>3109359</v>
      </c>
      <c r="F14" s="116">
        <v>31830</v>
      </c>
      <c r="G14" s="117" t="s">
        <v>33</v>
      </c>
      <c r="H14" s="116" t="s">
        <v>618</v>
      </c>
      <c r="I14" s="116" t="s">
        <v>71</v>
      </c>
      <c r="J14" s="116" t="s">
        <v>6281</v>
      </c>
      <c r="K14" s="117" t="s">
        <v>1170</v>
      </c>
      <c r="L14" s="116" t="s">
        <v>11231</v>
      </c>
      <c r="M14" s="118">
        <v>45996.650694444441</v>
      </c>
      <c r="N14" s="118">
        <v>46002.561805555553</v>
      </c>
      <c r="O14" s="116" t="s">
        <v>37</v>
      </c>
      <c r="P14" s="116" t="s">
        <v>1592</v>
      </c>
      <c r="Q14" s="116" t="s">
        <v>1414</v>
      </c>
      <c r="R14" s="116" t="s">
        <v>1415</v>
      </c>
      <c r="S14" s="116" t="s">
        <v>11271</v>
      </c>
      <c r="T14" s="116" t="s">
        <v>1172</v>
      </c>
      <c r="U14" s="116">
        <v>0</v>
      </c>
      <c r="V14" s="117" t="str">
        <f>VLOOKUP(D14,TIPOLOGIA!A:F,5,0)</f>
        <v>PRINCIPAL</v>
      </c>
      <c r="W14" s="117" t="str">
        <f>VLOOKUP(D14,TIPOLOGIA!A:F,6,0)</f>
        <v>TERRESTRE</v>
      </c>
      <c r="X14" s="116" t="s">
        <v>1857</v>
      </c>
      <c r="Y14" s="116">
        <v>1</v>
      </c>
      <c r="Z14" s="119">
        <f>IF(T14="SOPORTE_TELEFÓNICO",'TARIFAS 2025'!$B$14,IF(V14="PRINCIPAL",'TARIFAS 2025'!$B$12,IF(V14="INTERMEDIA",'TARIFAS 2025'!$C$12,IF(V14="LEJANA",'TARIFAS 2025'!$D$12))))</f>
        <v>95829</v>
      </c>
      <c r="AA14" s="119">
        <f t="shared" si="0"/>
        <v>95829</v>
      </c>
    </row>
    <row r="15" spans="1:27" ht="15.6" x14ac:dyDescent="0.3">
      <c r="A15" s="116" t="s">
        <v>71</v>
      </c>
      <c r="B15" s="117" t="str">
        <f>VLOOKUP(A15,'CENTROS DE COSTOS'!A:D,2,0)</f>
        <v>0036-0004</v>
      </c>
      <c r="C15" s="117" t="str">
        <f>VLOOKUP(A15,'CENTROS DE COSTOS'!A:D,3,0)</f>
        <v>Wompi Centro</v>
      </c>
      <c r="D15" s="116">
        <v>25781</v>
      </c>
      <c r="E15" s="116">
        <v>3103273</v>
      </c>
      <c r="F15" s="116">
        <v>74258</v>
      </c>
      <c r="G15" s="117" t="s">
        <v>33</v>
      </c>
      <c r="H15" s="116" t="s">
        <v>618</v>
      </c>
      <c r="I15" s="116" t="s">
        <v>704</v>
      </c>
      <c r="J15" s="116" t="s">
        <v>6265</v>
      </c>
      <c r="K15" s="117" t="s">
        <v>1170</v>
      </c>
      <c r="L15" s="116" t="s">
        <v>11232</v>
      </c>
      <c r="M15" s="118">
        <v>45995.551388888889</v>
      </c>
      <c r="N15" s="118">
        <v>46002.970833333333</v>
      </c>
      <c r="O15" s="116" t="s">
        <v>37</v>
      </c>
      <c r="P15" s="116" t="s">
        <v>1592</v>
      </c>
      <c r="Q15" s="116" t="s">
        <v>1414</v>
      </c>
      <c r="R15" s="116" t="s">
        <v>1415</v>
      </c>
      <c r="S15" s="116" t="s">
        <v>11272</v>
      </c>
      <c r="T15" s="116" t="s">
        <v>1172</v>
      </c>
      <c r="U15" s="116">
        <v>0</v>
      </c>
      <c r="V15" s="117" t="str">
        <f>VLOOKUP(D15,TIPOLOGIA!A:F,5,0)</f>
        <v>INTERMEDIA</v>
      </c>
      <c r="W15" s="117" t="str">
        <f>VLOOKUP(D15,TIPOLOGIA!A:F,6,0)</f>
        <v>TERRESTRE</v>
      </c>
      <c r="X15" s="116" t="s">
        <v>1197</v>
      </c>
      <c r="Y15" s="116">
        <v>1</v>
      </c>
      <c r="Z15" s="119">
        <f>IF(T15="SOPORTE_TELEFÓNICO",'TARIFAS 2025'!$B$14,IF(V15="PRINCIPAL",'TARIFAS 2025'!$B$12,IF(V15="INTERMEDIA",'TARIFAS 2025'!$C$12,IF(V15="LEJANA",'TARIFAS 2025'!$D$12))))</f>
        <v>287147</v>
      </c>
      <c r="AA15" s="119">
        <f t="shared" si="0"/>
        <v>287147</v>
      </c>
    </row>
    <row r="16" spans="1:27" ht="15.6" x14ac:dyDescent="0.3">
      <c r="A16" s="116" t="s">
        <v>71</v>
      </c>
      <c r="B16" s="117" t="str">
        <f>VLOOKUP(A16,'CENTROS DE COSTOS'!A:D,2,0)</f>
        <v>0036-0004</v>
      </c>
      <c r="C16" s="117" t="str">
        <f>VLOOKUP(A16,'CENTROS DE COSTOS'!A:D,3,0)</f>
        <v>Wompi Centro</v>
      </c>
      <c r="D16" s="116">
        <v>11001</v>
      </c>
      <c r="E16" s="116">
        <v>3116318</v>
      </c>
      <c r="F16" s="116">
        <v>69070</v>
      </c>
      <c r="G16" s="117" t="s">
        <v>33</v>
      </c>
      <c r="H16" s="116" t="s">
        <v>618</v>
      </c>
      <c r="I16" s="116" t="s">
        <v>71</v>
      </c>
      <c r="J16" s="116" t="s">
        <v>2154</v>
      </c>
      <c r="K16" s="117" t="s">
        <v>1170</v>
      </c>
      <c r="L16" s="116" t="s">
        <v>11233</v>
      </c>
      <c r="M16" s="118">
        <v>46000.531944444447</v>
      </c>
      <c r="N16" s="118">
        <v>46002.972222222219</v>
      </c>
      <c r="O16" s="116" t="s">
        <v>37</v>
      </c>
      <c r="P16" s="116" t="s">
        <v>1592</v>
      </c>
      <c r="Q16" s="116" t="s">
        <v>1414</v>
      </c>
      <c r="R16" s="116" t="s">
        <v>1415</v>
      </c>
      <c r="S16" s="116" t="s">
        <v>11273</v>
      </c>
      <c r="T16" s="116" t="s">
        <v>1172</v>
      </c>
      <c r="U16" s="116">
        <v>0</v>
      </c>
      <c r="V16" s="117" t="str">
        <f>VLOOKUP(D16,TIPOLOGIA!A:F,5,0)</f>
        <v>PRINCIPAL</v>
      </c>
      <c r="W16" s="117" t="str">
        <f>VLOOKUP(D16,TIPOLOGIA!A:F,6,0)</f>
        <v>TERRESTRE</v>
      </c>
      <c r="X16" s="116" t="s">
        <v>1359</v>
      </c>
      <c r="Y16" s="116">
        <v>1</v>
      </c>
      <c r="Z16" s="119">
        <f>IF(T16="SOPORTE_TELEFÓNICO",'TARIFAS 2025'!$B$14,IF(V16="PRINCIPAL",'TARIFAS 2025'!$B$12,IF(V16="INTERMEDIA",'TARIFAS 2025'!$C$12,IF(V16="LEJANA",'TARIFAS 2025'!$D$12))))</f>
        <v>95829</v>
      </c>
      <c r="AA16" s="119">
        <f t="shared" si="0"/>
        <v>95829</v>
      </c>
    </row>
    <row r="17" spans="1:27" ht="15.6" x14ac:dyDescent="0.3">
      <c r="A17" s="116" t="s">
        <v>86</v>
      </c>
      <c r="B17" s="117" t="str">
        <f>VLOOKUP(A17,'CENTROS DE COSTOS'!A:D,2,0)</f>
        <v>0036-0002</v>
      </c>
      <c r="C17" s="117" t="str">
        <f>VLOOKUP(A17,'CENTROS DE COSTOS'!A:D,3,0)</f>
        <v>Wompi Eje Cafetero</v>
      </c>
      <c r="D17" s="116">
        <v>17001</v>
      </c>
      <c r="E17" s="116">
        <v>3120377</v>
      </c>
      <c r="F17" s="116">
        <v>15643</v>
      </c>
      <c r="G17" s="117" t="s">
        <v>33</v>
      </c>
      <c r="H17" s="116" t="s">
        <v>126</v>
      </c>
      <c r="I17" s="116" t="s">
        <v>86</v>
      </c>
      <c r="J17" s="116" t="s">
        <v>6357</v>
      </c>
      <c r="K17" s="117" t="s">
        <v>1170</v>
      </c>
      <c r="L17" s="116" t="s">
        <v>11234</v>
      </c>
      <c r="M17" s="118">
        <v>46001.411805555559</v>
      </c>
      <c r="N17" s="118">
        <v>46003.513194444437</v>
      </c>
      <c r="O17" s="116" t="s">
        <v>37</v>
      </c>
      <c r="P17" s="116" t="s">
        <v>1592</v>
      </c>
      <c r="Q17" s="116" t="s">
        <v>1414</v>
      </c>
      <c r="R17" s="116" t="s">
        <v>1415</v>
      </c>
      <c r="S17" s="116" t="s">
        <v>11274</v>
      </c>
      <c r="T17" s="116" t="s">
        <v>1172</v>
      </c>
      <c r="U17" s="116">
        <v>0</v>
      </c>
      <c r="V17" s="117" t="str">
        <f>VLOOKUP(D17,TIPOLOGIA!A:F,5,0)</f>
        <v>PRINCIPAL</v>
      </c>
      <c r="W17" s="117" t="str">
        <f>VLOOKUP(D17,TIPOLOGIA!A:F,6,0)</f>
        <v>TERRESTRE</v>
      </c>
      <c r="X17" s="116" t="s">
        <v>1207</v>
      </c>
      <c r="Y17" s="116">
        <v>1</v>
      </c>
      <c r="Z17" s="119">
        <f>IF(T17="SOPORTE_TELEFÓNICO",'TARIFAS 2025'!$B$14,IF(V17="PRINCIPAL",'TARIFAS 2025'!$B$12,IF(V17="INTERMEDIA",'TARIFAS 2025'!$C$12,IF(V17="LEJANA",'TARIFAS 2025'!$D$12))))</f>
        <v>95829</v>
      </c>
      <c r="AA17" s="119">
        <f t="shared" si="0"/>
        <v>95829</v>
      </c>
    </row>
    <row r="18" spans="1:27" ht="15.6" x14ac:dyDescent="0.3">
      <c r="A18" s="116" t="s">
        <v>88</v>
      </c>
      <c r="B18" s="117" t="str">
        <f>VLOOKUP(A18,'CENTROS DE COSTOS'!A:D,2,0)</f>
        <v>0036-0005</v>
      </c>
      <c r="C18" s="117" t="str">
        <f>VLOOKUP(A18,'CENTROS DE COSTOS'!A:D,3,0)</f>
        <v>Wompi Noroccidente</v>
      </c>
      <c r="D18" s="116">
        <v>5088</v>
      </c>
      <c r="E18" s="116">
        <v>3117674</v>
      </c>
      <c r="F18" s="116">
        <v>64512</v>
      </c>
      <c r="G18" s="117" t="s">
        <v>33</v>
      </c>
      <c r="H18" s="116" t="s">
        <v>120</v>
      </c>
      <c r="I18" s="116" t="s">
        <v>155</v>
      </c>
      <c r="J18" s="116" t="s">
        <v>2226</v>
      </c>
      <c r="K18" s="117" t="s">
        <v>1170</v>
      </c>
      <c r="L18" s="116" t="s">
        <v>11235</v>
      </c>
      <c r="M18" s="118">
        <v>46000.657638888893</v>
      </c>
      <c r="N18" s="118">
        <v>46003.645833333343</v>
      </c>
      <c r="O18" s="116" t="s">
        <v>37</v>
      </c>
      <c r="P18" s="116" t="s">
        <v>1592</v>
      </c>
      <c r="Q18" s="116" t="s">
        <v>1414</v>
      </c>
      <c r="R18" s="116" t="s">
        <v>1415</v>
      </c>
      <c r="S18" s="116" t="s">
        <v>11275</v>
      </c>
      <c r="T18" s="116" t="s">
        <v>1172</v>
      </c>
      <c r="U18" s="116">
        <v>0</v>
      </c>
      <c r="V18" s="117" t="str">
        <f>VLOOKUP(D18,TIPOLOGIA!A:F,5,0)</f>
        <v>PRINCIPAL</v>
      </c>
      <c r="W18" s="117" t="str">
        <f>VLOOKUP(D18,TIPOLOGIA!A:F,6,0)</f>
        <v>TERRESTRE</v>
      </c>
      <c r="X18" s="116" t="s">
        <v>1220</v>
      </c>
      <c r="Y18" s="116">
        <v>1</v>
      </c>
      <c r="Z18" s="119">
        <f>IF(T18="SOPORTE_TELEFÓNICO",'TARIFAS 2025'!$B$14,IF(V18="PRINCIPAL",'TARIFAS 2025'!$B$12,IF(V18="INTERMEDIA",'TARIFAS 2025'!$C$12,IF(V18="LEJANA",'TARIFAS 2025'!$D$12))))</f>
        <v>95829</v>
      </c>
      <c r="AA18" s="119">
        <f t="shared" si="0"/>
        <v>95829</v>
      </c>
    </row>
    <row r="19" spans="1:27" ht="15.6" x14ac:dyDescent="0.3">
      <c r="A19" s="116" t="s">
        <v>88</v>
      </c>
      <c r="B19" s="117" t="str">
        <f>VLOOKUP(A19,'CENTROS DE COSTOS'!A:D,2,0)</f>
        <v>0036-0005</v>
      </c>
      <c r="C19" s="117" t="str">
        <f>VLOOKUP(A19,'CENTROS DE COSTOS'!A:D,3,0)</f>
        <v>Wompi Noroccidente</v>
      </c>
      <c r="D19" s="116">
        <v>5001</v>
      </c>
      <c r="E19" s="116">
        <v>3119040</v>
      </c>
      <c r="F19" s="116">
        <v>13212</v>
      </c>
      <c r="G19" s="117" t="s">
        <v>33</v>
      </c>
      <c r="H19" s="116" t="s">
        <v>120</v>
      </c>
      <c r="I19" s="116" t="s">
        <v>88</v>
      </c>
      <c r="J19" s="116" t="s">
        <v>6525</v>
      </c>
      <c r="K19" s="117" t="s">
        <v>1170</v>
      </c>
      <c r="L19" s="116" t="s">
        <v>11236</v>
      </c>
      <c r="M19" s="118">
        <v>46001.333333333343</v>
      </c>
      <c r="N19" s="118">
        <v>46004.542361111111</v>
      </c>
      <c r="O19" s="116" t="s">
        <v>37</v>
      </c>
      <c r="P19" s="116" t="s">
        <v>1592</v>
      </c>
      <c r="Q19" s="116" t="s">
        <v>1414</v>
      </c>
      <c r="R19" s="116" t="s">
        <v>1415</v>
      </c>
      <c r="S19" s="116" t="s">
        <v>11276</v>
      </c>
      <c r="T19" s="116" t="s">
        <v>1172</v>
      </c>
      <c r="U19" s="116">
        <v>0</v>
      </c>
      <c r="V19" s="117" t="str">
        <f>VLOOKUP(D19,TIPOLOGIA!A:F,5,0)</f>
        <v>PRINCIPAL</v>
      </c>
      <c r="W19" s="117" t="str">
        <f>VLOOKUP(D19,TIPOLOGIA!A:F,6,0)</f>
        <v>TERRESTRE</v>
      </c>
      <c r="X19" s="116" t="s">
        <v>1230</v>
      </c>
      <c r="Y19" s="116">
        <v>1</v>
      </c>
      <c r="Z19" s="119">
        <f>IF(T19="SOPORTE_TELEFÓNICO",'TARIFAS 2025'!$B$14,IF(V19="PRINCIPAL",'TARIFAS 2025'!$B$12,IF(V19="INTERMEDIA",'TARIFAS 2025'!$C$12,IF(V19="LEJANA",'TARIFAS 2025'!$D$12))))</f>
        <v>95829</v>
      </c>
      <c r="AA19" s="119">
        <f t="shared" si="0"/>
        <v>95829</v>
      </c>
    </row>
    <row r="20" spans="1:27" ht="15.6" x14ac:dyDescent="0.3">
      <c r="A20" s="116" t="s">
        <v>88</v>
      </c>
      <c r="B20" s="117" t="str">
        <f>VLOOKUP(A20,'CENTROS DE COSTOS'!A:D,2,0)</f>
        <v>0036-0005</v>
      </c>
      <c r="C20" s="117" t="str">
        <f>VLOOKUP(A20,'CENTROS DE COSTOS'!A:D,3,0)</f>
        <v>Wompi Noroccidente</v>
      </c>
      <c r="D20" s="116">
        <v>5360</v>
      </c>
      <c r="E20" s="116">
        <v>3121586</v>
      </c>
      <c r="F20" s="116">
        <v>79628</v>
      </c>
      <c r="G20" s="117" t="s">
        <v>33</v>
      </c>
      <c r="H20" s="116" t="s">
        <v>120</v>
      </c>
      <c r="I20" s="116" t="s">
        <v>190</v>
      </c>
      <c r="J20" s="116" t="s">
        <v>11211</v>
      </c>
      <c r="K20" s="117" t="s">
        <v>1170</v>
      </c>
      <c r="L20" s="116" t="s">
        <v>11237</v>
      </c>
      <c r="M20" s="118">
        <v>46001.494444444441</v>
      </c>
      <c r="N20" s="118">
        <v>46006.444444444453</v>
      </c>
      <c r="O20" s="116" t="s">
        <v>37</v>
      </c>
      <c r="P20" s="116" t="s">
        <v>1592</v>
      </c>
      <c r="Q20" s="116" t="s">
        <v>1414</v>
      </c>
      <c r="R20" s="116" t="s">
        <v>1415</v>
      </c>
      <c r="S20" s="116" t="s">
        <v>11277</v>
      </c>
      <c r="T20" s="116" t="s">
        <v>1172</v>
      </c>
      <c r="U20" s="116">
        <v>0</v>
      </c>
      <c r="V20" s="117" t="str">
        <f>VLOOKUP(D20,TIPOLOGIA!A:F,5,0)</f>
        <v>PRINCIPAL</v>
      </c>
      <c r="W20" s="117" t="str">
        <f>VLOOKUP(D20,TIPOLOGIA!A:F,6,0)</f>
        <v>TERRESTRE</v>
      </c>
      <c r="X20" s="116" t="s">
        <v>1273</v>
      </c>
      <c r="Y20" s="116">
        <v>1</v>
      </c>
      <c r="Z20" s="119">
        <f>IF(T20="SOPORTE_TELEFÓNICO",'TARIFAS 2025'!$B$14,IF(V20="PRINCIPAL",'TARIFAS 2025'!$B$12,IF(V20="INTERMEDIA",'TARIFAS 2025'!$C$12,IF(V20="LEJANA",'TARIFAS 2025'!$D$12))))</f>
        <v>95829</v>
      </c>
      <c r="AA20" s="119">
        <f t="shared" si="0"/>
        <v>95829</v>
      </c>
    </row>
    <row r="21" spans="1:27" ht="15.6" x14ac:dyDescent="0.3">
      <c r="A21" s="116" t="s">
        <v>88</v>
      </c>
      <c r="B21" s="117" t="str">
        <f>VLOOKUP(A21,'CENTROS DE COSTOS'!A:D,2,0)</f>
        <v>0036-0005</v>
      </c>
      <c r="C21" s="117" t="str">
        <f>VLOOKUP(A21,'CENTROS DE COSTOS'!A:D,3,0)</f>
        <v>Wompi Noroccidente</v>
      </c>
      <c r="D21" s="116">
        <v>5001</v>
      </c>
      <c r="E21" s="116">
        <v>3121583</v>
      </c>
      <c r="F21" s="116">
        <v>30464</v>
      </c>
      <c r="G21" s="117" t="s">
        <v>33</v>
      </c>
      <c r="H21" s="116" t="s">
        <v>120</v>
      </c>
      <c r="I21" s="116" t="s">
        <v>88</v>
      </c>
      <c r="J21" s="116" t="s">
        <v>1894</v>
      </c>
      <c r="K21" s="117" t="s">
        <v>1170</v>
      </c>
      <c r="L21" s="116" t="s">
        <v>11238</v>
      </c>
      <c r="M21" s="118">
        <v>46001.493750000001</v>
      </c>
      <c r="N21" s="118">
        <v>46006.48333333333</v>
      </c>
      <c r="O21" s="116" t="s">
        <v>37</v>
      </c>
      <c r="P21" s="116" t="s">
        <v>1592</v>
      </c>
      <c r="Q21" s="116" t="s">
        <v>1414</v>
      </c>
      <c r="R21" s="116" t="s">
        <v>1415</v>
      </c>
      <c r="S21" s="116" t="s">
        <v>11278</v>
      </c>
      <c r="T21" s="116" t="s">
        <v>1172</v>
      </c>
      <c r="U21" s="116">
        <v>0</v>
      </c>
      <c r="V21" s="117" t="str">
        <f>VLOOKUP(D21,TIPOLOGIA!A:F,5,0)</f>
        <v>PRINCIPAL</v>
      </c>
      <c r="W21" s="117" t="str">
        <f>VLOOKUP(D21,TIPOLOGIA!A:F,6,0)</f>
        <v>TERRESTRE</v>
      </c>
      <c r="X21" s="116" t="s">
        <v>1337</v>
      </c>
      <c r="Y21" s="116">
        <v>1</v>
      </c>
      <c r="Z21" s="119">
        <f>IF(T21="SOPORTE_TELEFÓNICO",'TARIFAS 2025'!$B$14,IF(V21="PRINCIPAL",'TARIFAS 2025'!$B$12,IF(V21="INTERMEDIA",'TARIFAS 2025'!$C$12,IF(V21="LEJANA",'TARIFAS 2025'!$D$12))))</f>
        <v>95829</v>
      </c>
      <c r="AA21" s="119">
        <f t="shared" si="0"/>
        <v>95829</v>
      </c>
    </row>
    <row r="22" spans="1:27" ht="15.6" x14ac:dyDescent="0.3">
      <c r="A22" s="116" t="s">
        <v>86</v>
      </c>
      <c r="B22" s="117" t="str">
        <f>VLOOKUP(A22,'CENTROS DE COSTOS'!A:D,2,0)</f>
        <v>0036-0002</v>
      </c>
      <c r="C22" s="117" t="str">
        <f>VLOOKUP(A22,'CENTROS DE COSTOS'!A:D,3,0)</f>
        <v>Wompi Eje Cafetero</v>
      </c>
      <c r="D22" s="116">
        <v>17001</v>
      </c>
      <c r="E22" s="116">
        <v>3120595</v>
      </c>
      <c r="F22" s="116">
        <v>76461</v>
      </c>
      <c r="G22" s="117" t="s">
        <v>33</v>
      </c>
      <c r="H22" s="116" t="s">
        <v>126</v>
      </c>
      <c r="I22" s="116" t="s">
        <v>86</v>
      </c>
      <c r="J22" s="116" t="s">
        <v>11212</v>
      </c>
      <c r="K22" s="117" t="s">
        <v>1170</v>
      </c>
      <c r="L22" s="116" t="s">
        <v>11239</v>
      </c>
      <c r="M22" s="118">
        <v>46001.421527777777</v>
      </c>
      <c r="N22" s="118">
        <v>46007.416666666657</v>
      </c>
      <c r="O22" s="116" t="s">
        <v>37</v>
      </c>
      <c r="P22" s="116" t="s">
        <v>1592</v>
      </c>
      <c r="Q22" s="116" t="s">
        <v>1537</v>
      </c>
      <c r="R22" s="116" t="s">
        <v>1593</v>
      </c>
      <c r="S22" s="116" t="s">
        <v>11279</v>
      </c>
      <c r="T22" s="116" t="s">
        <v>1253</v>
      </c>
      <c r="U22" s="116">
        <v>0</v>
      </c>
      <c r="V22" s="117" t="str">
        <f>VLOOKUP(D22,TIPOLOGIA!A:F,5,0)</f>
        <v>PRINCIPAL</v>
      </c>
      <c r="W22" s="117" t="str">
        <f>VLOOKUP(D22,TIPOLOGIA!A:F,6,0)</f>
        <v>TERRESTRE</v>
      </c>
      <c r="X22" s="116" t="s">
        <v>1207</v>
      </c>
      <c r="Y22" s="116">
        <v>1</v>
      </c>
      <c r="Z22" s="119">
        <f>IF(T22="SOPORTE_TELEFÓNICO",'TARIFAS 2025'!$B$14,IF(V22="PRINCIPAL",'TARIFAS 2025'!$B$12,IF(V22="INTERMEDIA",'TARIFAS 2025'!$C$12,IF(V22="LEJANA",'TARIFAS 2025'!$D$12))))</f>
        <v>22000</v>
      </c>
      <c r="AA22" s="119">
        <f t="shared" si="0"/>
        <v>22000</v>
      </c>
    </row>
    <row r="23" spans="1:27" ht="15.6" x14ac:dyDescent="0.3">
      <c r="A23" s="116" t="s">
        <v>85</v>
      </c>
      <c r="B23" s="117" t="str">
        <f>VLOOKUP(A23,'CENTROS DE COSTOS'!A:D,2,0)</f>
        <v>0036-0006</v>
      </c>
      <c r="C23" s="117" t="str">
        <f>VLOOKUP(A23,'CENTROS DE COSTOS'!A:D,3,0)</f>
        <v>Wompi Oriente</v>
      </c>
      <c r="D23" s="116">
        <v>73001</v>
      </c>
      <c r="E23" s="116">
        <v>3123561</v>
      </c>
      <c r="F23" s="116">
        <v>65642</v>
      </c>
      <c r="G23" s="117" t="s">
        <v>33</v>
      </c>
      <c r="H23" s="116" t="s">
        <v>1056</v>
      </c>
      <c r="I23" s="116" t="s">
        <v>85</v>
      </c>
      <c r="J23" s="116" t="s">
        <v>6058</v>
      </c>
      <c r="K23" s="117" t="s">
        <v>1170</v>
      </c>
      <c r="L23" s="116" t="s">
        <v>11240</v>
      </c>
      <c r="M23" s="118">
        <v>46001.661111111112</v>
      </c>
      <c r="N23" s="118">
        <v>46008.474305555559</v>
      </c>
      <c r="O23" s="116" t="s">
        <v>37</v>
      </c>
      <c r="P23" s="116" t="s">
        <v>1592</v>
      </c>
      <c r="Q23" s="116" t="s">
        <v>1414</v>
      </c>
      <c r="R23" s="116" t="s">
        <v>1415</v>
      </c>
      <c r="S23" s="116" t="s">
        <v>11280</v>
      </c>
      <c r="T23" s="116" t="s">
        <v>1172</v>
      </c>
      <c r="U23" s="116">
        <v>0</v>
      </c>
      <c r="V23" s="117" t="str">
        <f>VLOOKUP(D23,TIPOLOGIA!A:F,5,0)</f>
        <v>PRINCIPAL</v>
      </c>
      <c r="W23" s="117" t="str">
        <f>VLOOKUP(D23,TIPOLOGIA!A:F,6,0)</f>
        <v>TERRESTRE</v>
      </c>
      <c r="X23" s="116" t="s">
        <v>1308</v>
      </c>
      <c r="Y23" s="116">
        <v>1</v>
      </c>
      <c r="Z23" s="119">
        <f>IF(T23="SOPORTE_TELEFÓNICO",'TARIFAS 2025'!$B$14,IF(V23="PRINCIPAL",'TARIFAS 2025'!$B$12,IF(V23="INTERMEDIA",'TARIFAS 2025'!$C$12,IF(V23="LEJANA",'TARIFAS 2025'!$D$12))))</f>
        <v>95829</v>
      </c>
      <c r="AA23" s="119">
        <f t="shared" si="0"/>
        <v>95829</v>
      </c>
    </row>
    <row r="24" spans="1:27" ht="15.6" x14ac:dyDescent="0.3">
      <c r="A24" s="116" t="s">
        <v>95</v>
      </c>
      <c r="B24" s="117" t="str">
        <f>VLOOKUP(A24,'CENTROS DE COSTOS'!A:D,2,0)</f>
        <v>0036-0001</v>
      </c>
      <c r="C24" s="117" t="str">
        <f>VLOOKUP(A24,'CENTROS DE COSTOS'!A:D,3,0)</f>
        <v>Wompi Costa</v>
      </c>
      <c r="D24" s="116">
        <v>70001</v>
      </c>
      <c r="E24" s="116">
        <v>3131538</v>
      </c>
      <c r="F24" s="116">
        <v>47054</v>
      </c>
      <c r="G24" s="117" t="s">
        <v>33</v>
      </c>
      <c r="H24" s="116" t="s">
        <v>504</v>
      </c>
      <c r="I24" s="116" t="s">
        <v>95</v>
      </c>
      <c r="J24" s="116" t="s">
        <v>1426</v>
      </c>
      <c r="K24" s="117" t="s">
        <v>1170</v>
      </c>
      <c r="L24" s="116" t="s">
        <v>11241</v>
      </c>
      <c r="M24" s="118">
        <v>46003.438194444447</v>
      </c>
      <c r="N24" s="118">
        <v>46008.709027777782</v>
      </c>
      <c r="O24" s="116" t="s">
        <v>37</v>
      </c>
      <c r="P24" s="116" t="s">
        <v>1592</v>
      </c>
      <c r="Q24" s="116" t="s">
        <v>1414</v>
      </c>
      <c r="R24" s="116" t="s">
        <v>1415</v>
      </c>
      <c r="S24" s="116" t="s">
        <v>11281</v>
      </c>
      <c r="T24" s="116" t="s">
        <v>1172</v>
      </c>
      <c r="U24" s="116">
        <v>0</v>
      </c>
      <c r="V24" s="117" t="str">
        <f>VLOOKUP(D24,TIPOLOGIA!A:F,5,0)</f>
        <v>PRINCIPAL</v>
      </c>
      <c r="W24" s="117" t="str">
        <f>VLOOKUP(D24,TIPOLOGIA!A:F,6,0)</f>
        <v>TERRESTRE</v>
      </c>
      <c r="X24" s="116" t="s">
        <v>1311</v>
      </c>
      <c r="Y24" s="116">
        <v>1</v>
      </c>
      <c r="Z24" s="119">
        <f>IF(T24="SOPORTE_TELEFÓNICO",'TARIFAS 2025'!$B$14,IF(V24="PRINCIPAL",'TARIFAS 2025'!$B$12,IF(V24="INTERMEDIA",'TARIFAS 2025'!$C$12,IF(V24="LEJANA",'TARIFAS 2025'!$D$12))))</f>
        <v>95829</v>
      </c>
      <c r="AA24" s="119">
        <f t="shared" si="0"/>
        <v>95829</v>
      </c>
    </row>
    <row r="25" spans="1:27" ht="15.6" x14ac:dyDescent="0.3">
      <c r="A25" s="116" t="s">
        <v>85</v>
      </c>
      <c r="B25" s="117" t="str">
        <f>VLOOKUP(A25,'CENTROS DE COSTOS'!A:D,2,0)</f>
        <v>0036-0006</v>
      </c>
      <c r="C25" s="117" t="str">
        <f>VLOOKUP(A25,'CENTROS DE COSTOS'!A:D,3,0)</f>
        <v>Wompi Oriente</v>
      </c>
      <c r="D25" s="116">
        <v>73001</v>
      </c>
      <c r="E25" s="116">
        <v>3126058</v>
      </c>
      <c r="F25" s="116">
        <v>59527</v>
      </c>
      <c r="G25" s="117" t="s">
        <v>33</v>
      </c>
      <c r="H25" s="116" t="s">
        <v>1056</v>
      </c>
      <c r="I25" s="116" t="s">
        <v>85</v>
      </c>
      <c r="J25" s="116" t="s">
        <v>3575</v>
      </c>
      <c r="K25" s="117" t="s">
        <v>1170</v>
      </c>
      <c r="L25" s="116" t="s">
        <v>11242</v>
      </c>
      <c r="M25" s="118">
        <v>46002.402777777781</v>
      </c>
      <c r="N25" s="118">
        <v>46009.380555555559</v>
      </c>
      <c r="O25" s="116" t="s">
        <v>37</v>
      </c>
      <c r="P25" s="116" t="s">
        <v>1592</v>
      </c>
      <c r="Q25" s="116" t="s">
        <v>1414</v>
      </c>
      <c r="R25" s="116" t="s">
        <v>1415</v>
      </c>
      <c r="S25" s="116" t="s">
        <v>11282</v>
      </c>
      <c r="T25" s="116" t="s">
        <v>1172</v>
      </c>
      <c r="U25" s="116">
        <v>0</v>
      </c>
      <c r="V25" s="117" t="str">
        <f>VLOOKUP(D25,TIPOLOGIA!A:F,5,0)</f>
        <v>PRINCIPAL</v>
      </c>
      <c r="W25" s="117" t="str">
        <f>VLOOKUP(D25,TIPOLOGIA!A:F,6,0)</f>
        <v>TERRESTRE</v>
      </c>
      <c r="X25" s="116" t="s">
        <v>1308</v>
      </c>
      <c r="Y25" s="116">
        <v>1</v>
      </c>
      <c r="Z25" s="119">
        <f>IF(T25="SOPORTE_TELEFÓNICO",'TARIFAS 2025'!$B$14,IF(V25="PRINCIPAL",'TARIFAS 2025'!$B$12,IF(V25="INTERMEDIA",'TARIFAS 2025'!$C$12,IF(V25="LEJANA",'TARIFAS 2025'!$D$12))))</f>
        <v>95829</v>
      </c>
      <c r="AA25" s="119">
        <f t="shared" si="0"/>
        <v>95829</v>
      </c>
    </row>
    <row r="26" spans="1:27" ht="15.6" x14ac:dyDescent="0.3">
      <c r="A26" s="116" t="s">
        <v>90</v>
      </c>
      <c r="B26" s="117" t="str">
        <f>VLOOKUP(A26,'CENTROS DE COSTOS'!A:D,2,0)</f>
        <v>0036-0006</v>
      </c>
      <c r="C26" s="117" t="str">
        <f>VLOOKUP(A26,'CENTROS DE COSTOS'!A:D,3,0)</f>
        <v>Wompi Oriente</v>
      </c>
      <c r="D26" s="116">
        <v>41001</v>
      </c>
      <c r="E26" s="116">
        <v>3127691</v>
      </c>
      <c r="F26" s="116">
        <v>53374</v>
      </c>
      <c r="G26" s="117" t="s">
        <v>33</v>
      </c>
      <c r="H26" s="116" t="s">
        <v>740</v>
      </c>
      <c r="I26" s="116" t="s">
        <v>90</v>
      </c>
      <c r="J26" s="116" t="s">
        <v>6659</v>
      </c>
      <c r="K26" s="117" t="s">
        <v>1170</v>
      </c>
      <c r="L26" s="116" t="s">
        <v>11243</v>
      </c>
      <c r="M26" s="118">
        <v>46002.583333333343</v>
      </c>
      <c r="N26" s="118">
        <v>46009.417361111111</v>
      </c>
      <c r="O26" s="116" t="s">
        <v>37</v>
      </c>
      <c r="P26" s="116" t="s">
        <v>1592</v>
      </c>
      <c r="Q26" s="116" t="s">
        <v>1414</v>
      </c>
      <c r="R26" s="116" t="s">
        <v>1415</v>
      </c>
      <c r="S26" s="116" t="s">
        <v>11283</v>
      </c>
      <c r="T26" s="116" t="s">
        <v>1172</v>
      </c>
      <c r="U26" s="116">
        <v>0</v>
      </c>
      <c r="V26" s="117" t="str">
        <f>VLOOKUP(D26,TIPOLOGIA!A:F,5,0)</f>
        <v>PRINCIPAL</v>
      </c>
      <c r="W26" s="117" t="str">
        <f>VLOOKUP(D26,TIPOLOGIA!A:F,6,0)</f>
        <v>TERRESTRE</v>
      </c>
      <c r="X26" s="116" t="s">
        <v>1214</v>
      </c>
      <c r="Y26" s="116">
        <v>1</v>
      </c>
      <c r="Z26" s="119">
        <f>IF(T26="SOPORTE_TELEFÓNICO",'TARIFAS 2025'!$B$14,IF(V26="PRINCIPAL",'TARIFAS 2025'!$B$12,IF(V26="INTERMEDIA",'TARIFAS 2025'!$C$12,IF(V26="LEJANA",'TARIFAS 2025'!$D$12))))</f>
        <v>95829</v>
      </c>
      <c r="AA26" s="119">
        <f t="shared" si="0"/>
        <v>95829</v>
      </c>
    </row>
    <row r="27" spans="1:27" ht="15.6" x14ac:dyDescent="0.3">
      <c r="A27" s="116" t="s">
        <v>88</v>
      </c>
      <c r="B27" s="117" t="str">
        <f>VLOOKUP(A27,'CENTROS DE COSTOS'!A:D,2,0)</f>
        <v>0036-0005</v>
      </c>
      <c r="C27" s="117" t="str">
        <f>VLOOKUP(A27,'CENTROS DE COSTOS'!A:D,3,0)</f>
        <v>Wompi Noroccidente</v>
      </c>
      <c r="D27" s="116">
        <v>5615</v>
      </c>
      <c r="E27" s="116">
        <v>3127598</v>
      </c>
      <c r="F27" s="116">
        <v>28364</v>
      </c>
      <c r="G27" s="117" t="s">
        <v>33</v>
      </c>
      <c r="H27" s="116" t="s">
        <v>120</v>
      </c>
      <c r="I27" s="116" t="s">
        <v>134</v>
      </c>
      <c r="J27" s="116" t="s">
        <v>1364</v>
      </c>
      <c r="K27" s="117" t="s">
        <v>1170</v>
      </c>
      <c r="L27" s="116" t="s">
        <v>11244</v>
      </c>
      <c r="M27" s="118">
        <v>46002.572916666657</v>
      </c>
      <c r="N27" s="118">
        <v>46009.556944444441</v>
      </c>
      <c r="O27" s="116" t="s">
        <v>37</v>
      </c>
      <c r="P27" s="116" t="s">
        <v>1592</v>
      </c>
      <c r="Q27" s="116" t="s">
        <v>1414</v>
      </c>
      <c r="R27" s="116" t="s">
        <v>1415</v>
      </c>
      <c r="S27" s="116" t="s">
        <v>11283</v>
      </c>
      <c r="T27" s="116" t="s">
        <v>1172</v>
      </c>
      <c r="U27" s="116">
        <v>0</v>
      </c>
      <c r="V27" s="117" t="str">
        <f>VLOOKUP(D27,TIPOLOGIA!A:F,5,0)</f>
        <v>INTERMEDIA</v>
      </c>
      <c r="W27" s="117" t="str">
        <f>VLOOKUP(D27,TIPOLOGIA!A:F,6,0)</f>
        <v>TERRESTRE</v>
      </c>
      <c r="X27" s="116" t="s">
        <v>1222</v>
      </c>
      <c r="Y27" s="116">
        <v>1</v>
      </c>
      <c r="Z27" s="119">
        <f>IF(T27="SOPORTE_TELEFÓNICO",'TARIFAS 2025'!$B$14,IF(V27="PRINCIPAL",'TARIFAS 2025'!$B$12,IF(V27="INTERMEDIA",'TARIFAS 2025'!$C$12,IF(V27="LEJANA",'TARIFAS 2025'!$D$12))))</f>
        <v>287147</v>
      </c>
      <c r="AA27" s="119">
        <f t="shared" si="0"/>
        <v>287147</v>
      </c>
    </row>
    <row r="28" spans="1:27" ht="15.6" x14ac:dyDescent="0.3">
      <c r="A28" s="116" t="s">
        <v>98</v>
      </c>
      <c r="B28" s="117" t="str">
        <f>VLOOKUP(A28,'CENTROS DE COSTOS'!A:D,2,0)</f>
        <v>0036-0006</v>
      </c>
      <c r="C28" s="117" t="str">
        <f>VLOOKUP(A28,'CENTROS DE COSTOS'!A:D,3,0)</f>
        <v>Wompi Oriente</v>
      </c>
      <c r="D28" s="116">
        <v>50001</v>
      </c>
      <c r="E28" s="116">
        <v>3149637</v>
      </c>
      <c r="F28" s="116">
        <v>33485</v>
      </c>
      <c r="G28" s="117" t="s">
        <v>33</v>
      </c>
      <c r="H28" s="116" t="s">
        <v>814</v>
      </c>
      <c r="I28" s="116" t="s">
        <v>98</v>
      </c>
      <c r="J28" s="116" t="s">
        <v>1802</v>
      </c>
      <c r="K28" s="117" t="s">
        <v>1170</v>
      </c>
      <c r="L28" s="116" t="s">
        <v>11245</v>
      </c>
      <c r="M28" s="118">
        <v>46008.548611111109</v>
      </c>
      <c r="N28" s="118">
        <v>46009.577777777777</v>
      </c>
      <c r="O28" s="116" t="s">
        <v>37</v>
      </c>
      <c r="P28" s="116" t="s">
        <v>1592</v>
      </c>
      <c r="Q28" s="116" t="s">
        <v>1414</v>
      </c>
      <c r="R28" s="116" t="s">
        <v>1415</v>
      </c>
      <c r="S28" s="116" t="s">
        <v>11284</v>
      </c>
      <c r="T28" s="116" t="s">
        <v>1172</v>
      </c>
      <c r="U28" s="116">
        <v>0</v>
      </c>
      <c r="V28" s="117" t="str">
        <f>VLOOKUP(D28,TIPOLOGIA!A:F,5,0)</f>
        <v>PRINCIPAL</v>
      </c>
      <c r="W28" s="117" t="str">
        <f>VLOOKUP(D28,TIPOLOGIA!A:F,6,0)</f>
        <v>TERRESTRE</v>
      </c>
      <c r="X28" s="116" t="s">
        <v>1261</v>
      </c>
      <c r="Y28" s="116">
        <v>1</v>
      </c>
      <c r="Z28" s="119">
        <f>IF(T28="SOPORTE_TELEFÓNICO",'TARIFAS 2025'!$B$14,IF(V28="PRINCIPAL",'TARIFAS 2025'!$B$12,IF(V28="INTERMEDIA",'TARIFAS 2025'!$C$12,IF(V28="LEJANA",'TARIFAS 2025'!$D$12))))</f>
        <v>95829</v>
      </c>
      <c r="AA28" s="119">
        <f t="shared" si="0"/>
        <v>95829</v>
      </c>
    </row>
    <row r="29" spans="1:27" ht="15.6" x14ac:dyDescent="0.3">
      <c r="A29" s="116" t="s">
        <v>97</v>
      </c>
      <c r="B29" s="117" t="str">
        <f>VLOOKUP(A29,'CENTROS DE COSTOS'!A:D,2,0)</f>
        <v>0036-0001</v>
      </c>
      <c r="C29" s="117" t="str">
        <f>VLOOKUP(A29,'CENTROS DE COSTOS'!A:D,3,0)</f>
        <v>Wompi Costa</v>
      </c>
      <c r="D29" s="116">
        <v>20001</v>
      </c>
      <c r="E29" s="116">
        <v>3132130</v>
      </c>
      <c r="F29" s="116">
        <v>15904</v>
      </c>
      <c r="G29" s="117" t="s">
        <v>33</v>
      </c>
      <c r="H29" s="116" t="s">
        <v>536</v>
      </c>
      <c r="I29" s="116" t="s">
        <v>97</v>
      </c>
      <c r="J29" s="116" t="s">
        <v>11213</v>
      </c>
      <c r="K29" s="117" t="s">
        <v>1170</v>
      </c>
      <c r="L29" s="116" t="s">
        <v>11246</v>
      </c>
      <c r="M29" s="118">
        <v>46003.490277777782</v>
      </c>
      <c r="N29" s="118">
        <v>46010.463888888888</v>
      </c>
      <c r="O29" s="116" t="s">
        <v>37</v>
      </c>
      <c r="P29" s="116" t="s">
        <v>1592</v>
      </c>
      <c r="Q29" s="116" t="s">
        <v>1414</v>
      </c>
      <c r="R29" s="116" t="s">
        <v>1415</v>
      </c>
      <c r="S29" s="116" t="s">
        <v>11285</v>
      </c>
      <c r="T29" s="116" t="s">
        <v>1172</v>
      </c>
      <c r="U29" s="116">
        <v>0</v>
      </c>
      <c r="V29" s="117" t="str">
        <f>VLOOKUP(D29,TIPOLOGIA!A:F,5,0)</f>
        <v>PRINCIPAL</v>
      </c>
      <c r="W29" s="117" t="str">
        <f>VLOOKUP(D29,TIPOLOGIA!A:F,6,0)</f>
        <v>TERRESTRE</v>
      </c>
      <c r="X29" s="116" t="s">
        <v>1210</v>
      </c>
      <c r="Y29" s="116">
        <v>1</v>
      </c>
      <c r="Z29" s="119">
        <f>IF(T29="SOPORTE_TELEFÓNICO",'TARIFAS 2025'!$B$14,IF(V29="PRINCIPAL",'TARIFAS 2025'!$B$12,IF(V29="INTERMEDIA",'TARIFAS 2025'!$C$12,IF(V29="LEJANA",'TARIFAS 2025'!$D$12))))</f>
        <v>95829</v>
      </c>
      <c r="AA29" s="119">
        <f t="shared" ref="AA29" si="1">Z29*Y29</f>
        <v>95829</v>
      </c>
    </row>
    <row r="30" spans="1:27" ht="15.6" x14ac:dyDescent="0.3">
      <c r="A30" s="116" t="s">
        <v>98</v>
      </c>
      <c r="B30" s="117" t="str">
        <f>VLOOKUP(A30,'CENTROS DE COSTOS'!A:D,2,0)</f>
        <v>0036-0006</v>
      </c>
      <c r="C30" s="117" t="str">
        <f>VLOOKUP(A30,'CENTROS DE COSTOS'!A:D,3,0)</f>
        <v>Wompi Oriente</v>
      </c>
      <c r="D30" s="116">
        <v>25530</v>
      </c>
      <c r="E30" s="116">
        <v>3149141</v>
      </c>
      <c r="F30" s="116">
        <v>50369</v>
      </c>
      <c r="G30" s="117" t="s">
        <v>33</v>
      </c>
      <c r="H30" s="116" t="s">
        <v>618</v>
      </c>
      <c r="I30" s="116" t="s">
        <v>684</v>
      </c>
      <c r="J30" s="116" t="s">
        <v>11214</v>
      </c>
      <c r="K30" s="117" t="s">
        <v>1170</v>
      </c>
      <c r="L30" s="116" t="s">
        <v>11247</v>
      </c>
      <c r="M30" s="118">
        <v>46008.493055555547</v>
      </c>
      <c r="N30" s="118">
        <v>46010.522916666669</v>
      </c>
      <c r="O30" s="116" t="s">
        <v>37</v>
      </c>
      <c r="P30" s="116" t="s">
        <v>1592</v>
      </c>
      <c r="Q30" s="116" t="s">
        <v>1414</v>
      </c>
      <c r="R30" s="116" t="s">
        <v>1415</v>
      </c>
      <c r="S30" s="116" t="s">
        <v>11286</v>
      </c>
      <c r="T30" s="116" t="s">
        <v>1172</v>
      </c>
      <c r="U30" s="116">
        <v>0</v>
      </c>
      <c r="V30" s="117" t="str">
        <f>VLOOKUP(D30,TIPOLOGIA!A:F,5,0)</f>
        <v>LEJANA</v>
      </c>
      <c r="W30" s="117" t="str">
        <f>VLOOKUP(D30,TIPOLOGIA!A:F,6,0)</f>
        <v>TERRESTRE</v>
      </c>
      <c r="X30" s="116" t="s">
        <v>1287</v>
      </c>
      <c r="Y30" s="116">
        <v>1</v>
      </c>
      <c r="Z30" s="119">
        <f>IF(T30="SOPORTE_TELEFÓNICO",'TARIFAS 2025'!$B$14,IF(V30="PRINCIPAL",'TARIFAS 2025'!$B$12,IF(V30="INTERMEDIA",'TARIFAS 2025'!$C$12,IF(V30="LEJANA",'TARIFAS 2025'!$D$12))))</f>
        <v>551974</v>
      </c>
      <c r="AA30" s="119">
        <f t="shared" ref="AA30:AA40" si="2">Z30*Y30</f>
        <v>551974</v>
      </c>
    </row>
    <row r="31" spans="1:27" ht="15.6" x14ac:dyDescent="0.3">
      <c r="A31" s="116" t="s">
        <v>77</v>
      </c>
      <c r="B31" s="117" t="str">
        <f>VLOOKUP(A31,'CENTROS DE COSTOS'!A:D,2,0)</f>
        <v>0036-0003</v>
      </c>
      <c r="C31" s="117" t="str">
        <f>VLOOKUP(A31,'CENTROS DE COSTOS'!A:D,3,0)</f>
        <v>Wompi Suroccidente</v>
      </c>
      <c r="D31" s="116">
        <v>76001</v>
      </c>
      <c r="E31" s="116">
        <v>3101743</v>
      </c>
      <c r="F31" s="116">
        <v>16746</v>
      </c>
      <c r="G31" s="117" t="s">
        <v>33</v>
      </c>
      <c r="H31" s="116" t="s">
        <v>1101</v>
      </c>
      <c r="I31" s="116" t="s">
        <v>77</v>
      </c>
      <c r="J31" s="116" t="s">
        <v>6033</v>
      </c>
      <c r="K31" s="117" t="s">
        <v>1170</v>
      </c>
      <c r="L31" s="116" t="s">
        <v>11248</v>
      </c>
      <c r="M31" s="118">
        <v>45995.418055555558</v>
      </c>
      <c r="N31" s="118">
        <v>46011.395138888889</v>
      </c>
      <c r="O31" s="116" t="s">
        <v>37</v>
      </c>
      <c r="P31" s="116" t="s">
        <v>1592</v>
      </c>
      <c r="Q31" s="116" t="s">
        <v>1414</v>
      </c>
      <c r="R31" s="116" t="s">
        <v>1415</v>
      </c>
      <c r="S31" s="116" t="s">
        <v>11287</v>
      </c>
      <c r="T31" s="116" t="s">
        <v>1172</v>
      </c>
      <c r="U31" s="116">
        <v>0</v>
      </c>
      <c r="V31" s="117" t="str">
        <f>VLOOKUP(D31,TIPOLOGIA!A:F,5,0)</f>
        <v>PRINCIPAL</v>
      </c>
      <c r="W31" s="117" t="str">
        <f>VLOOKUP(D31,TIPOLOGIA!A:F,6,0)</f>
        <v>TERRESTRE</v>
      </c>
      <c r="X31" s="116" t="s">
        <v>1212</v>
      </c>
      <c r="Y31" s="116">
        <v>1</v>
      </c>
      <c r="Z31" s="119">
        <f>IF(T31="SOPORTE_TELEFÓNICO",'TARIFAS 2025'!$B$14,IF(V31="PRINCIPAL",'TARIFAS 2025'!$B$12,IF(V31="INTERMEDIA",'TARIFAS 2025'!$C$12,IF(V31="LEJANA",'TARIFAS 2025'!$D$12))))</f>
        <v>95829</v>
      </c>
      <c r="AA31" s="119">
        <f t="shared" si="2"/>
        <v>95829</v>
      </c>
    </row>
    <row r="32" spans="1:27" ht="15.6" x14ac:dyDescent="0.3">
      <c r="A32" s="116" t="s">
        <v>88</v>
      </c>
      <c r="B32" s="117" t="str">
        <f>VLOOKUP(A32,'CENTROS DE COSTOS'!A:D,2,0)</f>
        <v>0036-0005</v>
      </c>
      <c r="C32" s="117" t="str">
        <f>VLOOKUP(A32,'CENTROS DE COSTOS'!A:D,3,0)</f>
        <v>Wompi Noroccidente</v>
      </c>
      <c r="D32" s="116">
        <v>5088</v>
      </c>
      <c r="E32" s="116">
        <v>3151058</v>
      </c>
      <c r="F32" s="116">
        <v>39640</v>
      </c>
      <c r="G32" s="117" t="s">
        <v>33</v>
      </c>
      <c r="H32" s="116" t="s">
        <v>120</v>
      </c>
      <c r="I32" s="116" t="s">
        <v>155</v>
      </c>
      <c r="J32" s="116" t="s">
        <v>11215</v>
      </c>
      <c r="K32" s="117" t="s">
        <v>1170</v>
      </c>
      <c r="L32" s="116" t="s">
        <v>11249</v>
      </c>
      <c r="M32" s="118">
        <v>46008.678472222222</v>
      </c>
      <c r="N32" s="118">
        <v>46011.647916666669</v>
      </c>
      <c r="O32" s="116" t="s">
        <v>37</v>
      </c>
      <c r="P32" s="116" t="s">
        <v>1592</v>
      </c>
      <c r="Q32" s="116" t="s">
        <v>1414</v>
      </c>
      <c r="R32" s="116" t="s">
        <v>1415</v>
      </c>
      <c r="S32" s="116" t="s">
        <v>11288</v>
      </c>
      <c r="T32" s="116" t="s">
        <v>1172</v>
      </c>
      <c r="U32" s="116">
        <v>0</v>
      </c>
      <c r="V32" s="117" t="str">
        <f>VLOOKUP(D32,TIPOLOGIA!A:F,5,0)</f>
        <v>PRINCIPAL</v>
      </c>
      <c r="W32" s="117" t="str">
        <f>VLOOKUP(D32,TIPOLOGIA!A:F,6,0)</f>
        <v>TERRESTRE</v>
      </c>
      <c r="X32" s="116" t="s">
        <v>1220</v>
      </c>
      <c r="Y32" s="116">
        <v>1</v>
      </c>
      <c r="Z32" s="119">
        <f>IF(T32="SOPORTE_TELEFÓNICO",'TARIFAS 2025'!$B$14,IF(V32="PRINCIPAL",'TARIFAS 2025'!$B$12,IF(V32="INTERMEDIA",'TARIFAS 2025'!$C$12,IF(V32="LEJANA",'TARIFAS 2025'!$D$12))))</f>
        <v>95829</v>
      </c>
      <c r="AA32" s="119">
        <f t="shared" si="2"/>
        <v>95829</v>
      </c>
    </row>
    <row r="33" spans="1:27" ht="15.6" x14ac:dyDescent="0.3">
      <c r="A33" s="116" t="s">
        <v>85</v>
      </c>
      <c r="B33" s="117" t="str">
        <f>VLOOKUP(A33,'CENTROS DE COSTOS'!A:D,2,0)</f>
        <v>0036-0006</v>
      </c>
      <c r="C33" s="117" t="str">
        <f>VLOOKUP(A33,'CENTROS DE COSTOS'!A:D,3,0)</f>
        <v>Wompi Oriente</v>
      </c>
      <c r="D33" s="116">
        <v>73217</v>
      </c>
      <c r="E33" s="116">
        <v>3159245</v>
      </c>
      <c r="F33" s="116">
        <v>67831</v>
      </c>
      <c r="G33" s="117" t="s">
        <v>33</v>
      </c>
      <c r="H33" s="116" t="s">
        <v>1056</v>
      </c>
      <c r="I33" s="116" t="s">
        <v>1068</v>
      </c>
      <c r="J33" s="116" t="s">
        <v>7012</v>
      </c>
      <c r="K33" s="117" t="s">
        <v>1170</v>
      </c>
      <c r="L33" s="116" t="s">
        <v>11250</v>
      </c>
      <c r="M33" s="118">
        <v>46010.468055555553</v>
      </c>
      <c r="N33" s="118">
        <v>46013.571527777778</v>
      </c>
      <c r="O33" s="116" t="s">
        <v>37</v>
      </c>
      <c r="P33" s="116" t="s">
        <v>1592</v>
      </c>
      <c r="Q33" s="116" t="s">
        <v>1414</v>
      </c>
      <c r="R33" s="116" t="s">
        <v>1415</v>
      </c>
      <c r="S33" s="116" t="s">
        <v>11289</v>
      </c>
      <c r="T33" s="116" t="s">
        <v>1172</v>
      </c>
      <c r="U33" s="116">
        <v>0</v>
      </c>
      <c r="V33" s="117" t="str">
        <f>VLOOKUP(D33,TIPOLOGIA!A:F,5,0)</f>
        <v>LEJANA</v>
      </c>
      <c r="W33" s="117" t="str">
        <f>VLOOKUP(D33,TIPOLOGIA!A:F,6,0)</f>
        <v>TERRESTRE</v>
      </c>
      <c r="X33" s="116" t="s">
        <v>1213</v>
      </c>
      <c r="Y33" s="116">
        <v>1</v>
      </c>
      <c r="Z33" s="119">
        <f>IF(T33="SOPORTE_TELEFÓNICO",'TARIFAS 2025'!$B$14,IF(V33="PRINCIPAL",'TARIFAS 2025'!$B$12,IF(V33="INTERMEDIA",'TARIFAS 2025'!$C$12,IF(V33="LEJANA",'TARIFAS 2025'!$D$12))))</f>
        <v>551974</v>
      </c>
      <c r="AA33" s="119">
        <f t="shared" si="2"/>
        <v>551974</v>
      </c>
    </row>
    <row r="34" spans="1:27" ht="15.6" x14ac:dyDescent="0.3">
      <c r="A34" s="116" t="s">
        <v>88</v>
      </c>
      <c r="B34" s="117" t="str">
        <f>VLOOKUP(A34,'CENTROS DE COSTOS'!A:D,2,0)</f>
        <v>0036-0005</v>
      </c>
      <c r="C34" s="117" t="str">
        <f>VLOOKUP(A34,'CENTROS DE COSTOS'!A:D,3,0)</f>
        <v>Wompi Noroccidente</v>
      </c>
      <c r="D34" s="116">
        <v>5001</v>
      </c>
      <c r="E34" s="116" t="s">
        <v>11218</v>
      </c>
      <c r="F34" s="116">
        <v>22222</v>
      </c>
      <c r="G34" s="117" t="s">
        <v>33</v>
      </c>
      <c r="H34" s="116" t="s">
        <v>120</v>
      </c>
      <c r="I34" s="116" t="s">
        <v>88</v>
      </c>
      <c r="J34" s="116" t="s">
        <v>2015</v>
      </c>
      <c r="K34" s="117" t="s">
        <v>1170</v>
      </c>
      <c r="L34" s="116" t="s">
        <v>11251</v>
      </c>
      <c r="M34" s="118">
        <v>46013.406944444447</v>
      </c>
      <c r="N34" s="118">
        <v>46013.630555555559</v>
      </c>
      <c r="O34" s="116" t="s">
        <v>37</v>
      </c>
      <c r="P34" s="116" t="s">
        <v>1592</v>
      </c>
      <c r="Q34" s="116" t="s">
        <v>1414</v>
      </c>
      <c r="R34" s="116" t="s">
        <v>1415</v>
      </c>
      <c r="S34" s="116" t="s">
        <v>11290</v>
      </c>
      <c r="T34" s="116" t="s">
        <v>1172</v>
      </c>
      <c r="U34" s="116">
        <v>0</v>
      </c>
      <c r="V34" s="117" t="str">
        <f>VLOOKUP(D34,TIPOLOGIA!A:F,5,0)</f>
        <v>PRINCIPAL</v>
      </c>
      <c r="W34" s="117" t="str">
        <f>VLOOKUP(D34,TIPOLOGIA!A:F,6,0)</f>
        <v>TERRESTRE</v>
      </c>
      <c r="X34" s="116" t="s">
        <v>1220</v>
      </c>
      <c r="Y34" s="116">
        <v>1</v>
      </c>
      <c r="Z34" s="119">
        <f>IF(T34="SOPORTE_TELEFÓNICO",'TARIFAS 2025'!$B$14,IF(V34="PRINCIPAL",'TARIFAS 2025'!$B$12,IF(V34="INTERMEDIA",'TARIFAS 2025'!$C$12,IF(V34="LEJANA",'TARIFAS 2025'!$D$12))))</f>
        <v>95829</v>
      </c>
      <c r="AA34" s="119">
        <f t="shared" si="2"/>
        <v>95829</v>
      </c>
    </row>
    <row r="35" spans="1:27" ht="15.6" x14ac:dyDescent="0.3">
      <c r="A35" s="116" t="s">
        <v>94</v>
      </c>
      <c r="B35" s="117" t="str">
        <f>VLOOKUP(A35,'CENTROS DE COSTOS'!A:D,2,0)</f>
        <v>0036-0001</v>
      </c>
      <c r="C35" s="117" t="str">
        <f>VLOOKUP(A35,'CENTROS DE COSTOS'!A:D,3,0)</f>
        <v>Wompi Costa</v>
      </c>
      <c r="D35" s="116">
        <v>47001</v>
      </c>
      <c r="E35" s="116">
        <v>3161549</v>
      </c>
      <c r="F35" s="116">
        <v>80624</v>
      </c>
      <c r="G35" s="117" t="s">
        <v>33</v>
      </c>
      <c r="H35" s="116" t="s">
        <v>787</v>
      </c>
      <c r="I35" s="116" t="s">
        <v>94</v>
      </c>
      <c r="J35" s="116" t="s">
        <v>11216</v>
      </c>
      <c r="K35" s="117" t="s">
        <v>1170</v>
      </c>
      <c r="L35" s="116" t="s">
        <v>11252</v>
      </c>
      <c r="M35" s="118">
        <v>46013.333333333343</v>
      </c>
      <c r="N35" s="118">
        <v>46013.652083333327</v>
      </c>
      <c r="O35" s="116" t="s">
        <v>37</v>
      </c>
      <c r="P35" s="116" t="s">
        <v>1592</v>
      </c>
      <c r="Q35" s="116" t="s">
        <v>1414</v>
      </c>
      <c r="R35" s="116" t="s">
        <v>1415</v>
      </c>
      <c r="S35" s="116" t="s">
        <v>11291</v>
      </c>
      <c r="T35" s="116" t="s">
        <v>1172</v>
      </c>
      <c r="U35" s="116">
        <v>0</v>
      </c>
      <c r="V35" s="117" t="str">
        <f>VLOOKUP(D35,TIPOLOGIA!A:F,5,0)</f>
        <v>PRINCIPAL</v>
      </c>
      <c r="W35" s="117" t="str">
        <f>VLOOKUP(D35,TIPOLOGIA!A:F,6,0)</f>
        <v>TERRESTRE</v>
      </c>
      <c r="X35" s="116" t="s">
        <v>1284</v>
      </c>
      <c r="Y35" s="116">
        <v>1</v>
      </c>
      <c r="Z35" s="119">
        <f>IF(T35="SOPORTE_TELEFÓNICO",'TARIFAS 2025'!$B$14,IF(V35="PRINCIPAL",'TARIFAS 2025'!$B$12,IF(V35="INTERMEDIA",'TARIFAS 2025'!$C$12,IF(V35="LEJANA",'TARIFAS 2025'!$D$12))))</f>
        <v>95829</v>
      </c>
      <c r="AA35" s="119">
        <f t="shared" si="2"/>
        <v>95829</v>
      </c>
    </row>
    <row r="36" spans="1:27" ht="15.6" x14ac:dyDescent="0.3">
      <c r="A36" s="116" t="s">
        <v>80</v>
      </c>
      <c r="B36" s="117" t="str">
        <f>VLOOKUP(A36,'CENTROS DE COSTOS'!A:D,2,0)</f>
        <v>0036-0001</v>
      </c>
      <c r="C36" s="117" t="str">
        <f>VLOOKUP(A36,'CENTROS DE COSTOS'!A:D,3,0)</f>
        <v>Wompi Costa</v>
      </c>
      <c r="D36" s="116">
        <v>13001</v>
      </c>
      <c r="E36" s="116">
        <v>3165054</v>
      </c>
      <c r="F36" s="116">
        <v>14854</v>
      </c>
      <c r="G36" s="117" t="s">
        <v>33</v>
      </c>
      <c r="H36" s="116" t="s">
        <v>275</v>
      </c>
      <c r="I36" s="116" t="s">
        <v>80</v>
      </c>
      <c r="J36" s="116" t="s">
        <v>11217</v>
      </c>
      <c r="K36" s="117" t="s">
        <v>1170</v>
      </c>
      <c r="L36" s="116" t="s">
        <v>11253</v>
      </c>
      <c r="M36" s="118">
        <v>46013.451388888891</v>
      </c>
      <c r="N36" s="118">
        <v>46014.620138888888</v>
      </c>
      <c r="O36" s="116" t="s">
        <v>37</v>
      </c>
      <c r="P36" s="116" t="s">
        <v>1592</v>
      </c>
      <c r="Q36" s="116" t="s">
        <v>1414</v>
      </c>
      <c r="R36" s="116" t="s">
        <v>1415</v>
      </c>
      <c r="S36" s="116" t="s">
        <v>11292</v>
      </c>
      <c r="T36" s="116" t="s">
        <v>1172</v>
      </c>
      <c r="U36" s="116">
        <v>0</v>
      </c>
      <c r="V36" s="117" t="str">
        <f>VLOOKUP(D36,TIPOLOGIA!A:F,5,0)</f>
        <v>PRINCIPAL</v>
      </c>
      <c r="W36" s="117" t="str">
        <f>VLOOKUP(D36,TIPOLOGIA!A:F,6,0)</f>
        <v>TERRESTRE</v>
      </c>
      <c r="X36" s="116" t="s">
        <v>1228</v>
      </c>
      <c r="Y36" s="116">
        <v>1</v>
      </c>
      <c r="Z36" s="119">
        <f>IF(T36="SOPORTE_TELEFÓNICO",'TARIFAS 2025'!$B$14,IF(V36="PRINCIPAL",'TARIFAS 2025'!$B$12,IF(V36="INTERMEDIA",'TARIFAS 2025'!$C$12,IF(V36="LEJANA",'TARIFAS 2025'!$D$12))))</f>
        <v>95829</v>
      </c>
      <c r="AA36" s="119">
        <f t="shared" si="2"/>
        <v>95829</v>
      </c>
    </row>
    <row r="37" spans="1:27" ht="15.6" x14ac:dyDescent="0.3">
      <c r="A37" s="116" t="s">
        <v>88</v>
      </c>
      <c r="B37" s="117" t="str">
        <f>VLOOKUP(A37,'CENTROS DE COSTOS'!A:D,2,0)</f>
        <v>0036-0005</v>
      </c>
      <c r="C37" s="117" t="str">
        <f>VLOOKUP(A37,'CENTROS DE COSTOS'!A:D,3,0)</f>
        <v>Wompi Noroccidente</v>
      </c>
      <c r="D37" s="116">
        <v>5001</v>
      </c>
      <c r="E37" s="116">
        <v>3162150</v>
      </c>
      <c r="F37" s="116">
        <v>78403</v>
      </c>
      <c r="G37" s="117" t="s">
        <v>33</v>
      </c>
      <c r="H37" s="116" t="s">
        <v>120</v>
      </c>
      <c r="I37" s="116" t="s">
        <v>88</v>
      </c>
      <c r="J37" s="116" t="s">
        <v>1954</v>
      </c>
      <c r="K37" s="117" t="s">
        <v>1170</v>
      </c>
      <c r="L37" s="116" t="s">
        <v>11254</v>
      </c>
      <c r="M37" s="118">
        <v>46013.333333333343</v>
      </c>
      <c r="N37" s="118">
        <v>46015.36041666667</v>
      </c>
      <c r="O37" s="116" t="s">
        <v>37</v>
      </c>
      <c r="P37" s="116" t="s">
        <v>1592</v>
      </c>
      <c r="Q37" s="116" t="s">
        <v>1537</v>
      </c>
      <c r="R37" s="116" t="s">
        <v>1593</v>
      </c>
      <c r="S37" s="116" t="s">
        <v>11293</v>
      </c>
      <c r="T37" s="116" t="s">
        <v>1253</v>
      </c>
      <c r="U37" s="116">
        <v>0</v>
      </c>
      <c r="V37" s="117" t="str">
        <f>VLOOKUP(D37,TIPOLOGIA!A:F,5,0)</f>
        <v>PRINCIPAL</v>
      </c>
      <c r="W37" s="117" t="str">
        <f>VLOOKUP(D37,TIPOLOGIA!A:F,6,0)</f>
        <v>TERRESTRE</v>
      </c>
      <c r="X37" s="116" t="s">
        <v>1222</v>
      </c>
      <c r="Y37" s="116">
        <v>1</v>
      </c>
      <c r="Z37" s="119">
        <f>IF(T37="SOPORTE_TELEFÓNICO",'TARIFAS 2025'!$B$14,IF(V37="PRINCIPAL",'TARIFAS 2025'!$B$12,IF(V37="INTERMEDIA",'TARIFAS 2025'!$C$12,IF(V37="LEJANA",'TARIFAS 2025'!$D$12))))</f>
        <v>22000</v>
      </c>
      <c r="AA37" s="119">
        <f t="shared" si="2"/>
        <v>22000</v>
      </c>
    </row>
    <row r="38" spans="1:27" ht="15.6" x14ac:dyDescent="0.3">
      <c r="A38" s="116" t="s">
        <v>77</v>
      </c>
      <c r="B38" s="117" t="str">
        <f>VLOOKUP(A38,'CENTROS DE COSTOS'!A:D,2,0)</f>
        <v>0036-0003</v>
      </c>
      <c r="C38" s="117" t="str">
        <f>VLOOKUP(A38,'CENTROS DE COSTOS'!A:D,3,0)</f>
        <v>Wompi Suroccidente</v>
      </c>
      <c r="D38" s="116">
        <v>19001</v>
      </c>
      <c r="E38" s="116">
        <v>3170527</v>
      </c>
      <c r="F38" s="116">
        <v>78388</v>
      </c>
      <c r="G38" s="117" t="s">
        <v>33</v>
      </c>
      <c r="H38" s="116" t="s">
        <v>498</v>
      </c>
      <c r="I38" s="116" t="s">
        <v>93</v>
      </c>
      <c r="J38" s="116" t="s">
        <v>2165</v>
      </c>
      <c r="K38" s="117" t="s">
        <v>1170</v>
      </c>
      <c r="L38" s="116" t="s">
        <v>11255</v>
      </c>
      <c r="M38" s="118">
        <v>46014.456944444442</v>
      </c>
      <c r="N38" s="118">
        <v>46015.520833333343</v>
      </c>
      <c r="O38" s="116" t="s">
        <v>37</v>
      </c>
      <c r="P38" s="116" t="s">
        <v>1592</v>
      </c>
      <c r="Q38" s="116" t="s">
        <v>1414</v>
      </c>
      <c r="R38" s="116" t="s">
        <v>1415</v>
      </c>
      <c r="S38" s="116" t="s">
        <v>11294</v>
      </c>
      <c r="T38" s="116" t="s">
        <v>1172</v>
      </c>
      <c r="U38" s="116">
        <v>0</v>
      </c>
      <c r="V38" s="117" t="str">
        <f>VLOOKUP(D38,TIPOLOGIA!A:F,5,0)</f>
        <v>LEJANA</v>
      </c>
      <c r="W38" s="117" t="str">
        <f>VLOOKUP(D38,TIPOLOGIA!A:F,6,0)</f>
        <v>TERRESTRE</v>
      </c>
      <c r="X38" s="116" t="s">
        <v>1194</v>
      </c>
      <c r="Y38" s="116">
        <v>1</v>
      </c>
      <c r="Z38" s="119">
        <f>IF(T38="SOPORTE_TELEFÓNICO",'TARIFAS 2025'!$B$14,IF(V38="PRINCIPAL",'TARIFAS 2025'!$B$12,IF(V38="INTERMEDIA",'TARIFAS 2025'!$C$12,IF(V38="LEJANA",'TARIFAS 2025'!$D$12))))</f>
        <v>551974</v>
      </c>
      <c r="AA38" s="119">
        <f t="shared" si="2"/>
        <v>551974</v>
      </c>
    </row>
    <row r="39" spans="1:27" ht="15.6" x14ac:dyDescent="0.3">
      <c r="A39" s="116" t="s">
        <v>96</v>
      </c>
      <c r="B39" s="117" t="str">
        <f>VLOOKUP(A39,'CENTROS DE COSTOS'!A:D,2,0)</f>
        <v>0036-0007</v>
      </c>
      <c r="C39" s="117" t="str">
        <f>VLOOKUP(A39,'CENTROS DE COSTOS'!A:D,3,0)</f>
        <v>Wompi Santander</v>
      </c>
      <c r="D39" s="116">
        <v>15516</v>
      </c>
      <c r="E39" s="116">
        <v>3173096</v>
      </c>
      <c r="F39" s="116">
        <v>14484</v>
      </c>
      <c r="G39" s="117" t="s">
        <v>33</v>
      </c>
      <c r="H39" s="116" t="s">
        <v>322</v>
      </c>
      <c r="I39" s="116" t="s">
        <v>381</v>
      </c>
      <c r="J39" s="116" t="s">
        <v>2213</v>
      </c>
      <c r="K39" s="117" t="s">
        <v>1170</v>
      </c>
      <c r="L39" s="116" t="s">
        <v>11256</v>
      </c>
      <c r="M39" s="118">
        <v>46015.333333333343</v>
      </c>
      <c r="N39" s="118">
        <v>46017.654861111107</v>
      </c>
      <c r="O39" s="116" t="s">
        <v>37</v>
      </c>
      <c r="P39" s="116" t="s">
        <v>1592</v>
      </c>
      <c r="Q39" s="116" t="s">
        <v>1414</v>
      </c>
      <c r="R39" s="116" t="s">
        <v>1415</v>
      </c>
      <c r="S39" s="116" t="s">
        <v>11295</v>
      </c>
      <c r="T39" s="116" t="s">
        <v>1172</v>
      </c>
      <c r="U39" s="116">
        <v>0</v>
      </c>
      <c r="V39" s="117" t="str">
        <f>VLOOKUP(D39,TIPOLOGIA!A:F,5,0)</f>
        <v>INTERMEDIA</v>
      </c>
      <c r="W39" s="117" t="str">
        <f>VLOOKUP(D39,TIPOLOGIA!A:F,6,0)</f>
        <v>TERRESTRE</v>
      </c>
      <c r="X39" s="116" t="s">
        <v>1234</v>
      </c>
      <c r="Y39" s="116">
        <v>1</v>
      </c>
      <c r="Z39" s="119">
        <f>IF(T39="SOPORTE_TELEFÓNICO",'TARIFAS 2025'!$B$14,IF(V39="PRINCIPAL",'TARIFAS 2025'!$B$12,IF(V39="INTERMEDIA",'TARIFAS 2025'!$C$12,IF(V39="LEJANA",'TARIFAS 2025'!$D$12))))</f>
        <v>287147</v>
      </c>
      <c r="AA39" s="119">
        <f t="shared" si="2"/>
        <v>287147</v>
      </c>
    </row>
    <row r="40" spans="1:27" ht="15.6" x14ac:dyDescent="0.3">
      <c r="A40" s="116" t="s">
        <v>91</v>
      </c>
      <c r="B40" s="117" t="str">
        <f>VLOOKUP(A40,'CENTROS DE COSTOS'!A:D,2,0)</f>
        <v>0036-0003</v>
      </c>
      <c r="C40" s="117" t="str">
        <f>VLOOKUP(A40,'CENTROS DE COSTOS'!A:D,3,0)</f>
        <v>Wompi Suroccidente</v>
      </c>
      <c r="D40" s="116">
        <v>52838</v>
      </c>
      <c r="E40" s="116">
        <v>3175794</v>
      </c>
      <c r="F40" s="116">
        <v>24835</v>
      </c>
      <c r="G40" s="117" t="s">
        <v>33</v>
      </c>
      <c r="H40" s="116" t="s">
        <v>133</v>
      </c>
      <c r="I40" s="116" t="s">
        <v>889</v>
      </c>
      <c r="J40" s="116" t="s">
        <v>2110</v>
      </c>
      <c r="K40" s="117" t="s">
        <v>1170</v>
      </c>
      <c r="L40" s="116" t="s">
        <v>11257</v>
      </c>
      <c r="M40" s="118">
        <v>46015.572222222218</v>
      </c>
      <c r="N40" s="118">
        <v>46020.511111111111</v>
      </c>
      <c r="O40" s="116" t="s">
        <v>37</v>
      </c>
      <c r="P40" s="116" t="s">
        <v>1592</v>
      </c>
      <c r="Q40" s="116" t="s">
        <v>1414</v>
      </c>
      <c r="R40" s="116" t="s">
        <v>1415</v>
      </c>
      <c r="S40" s="116" t="s">
        <v>11296</v>
      </c>
      <c r="T40" s="116" t="s">
        <v>1172</v>
      </c>
      <c r="U40" s="116">
        <v>0</v>
      </c>
      <c r="V40" s="117" t="str">
        <f>VLOOKUP(D40,TIPOLOGIA!A:F,5,0)</f>
        <v>INTERMEDIA</v>
      </c>
      <c r="W40" s="117" t="str">
        <f>VLOOKUP(D40,TIPOLOGIA!A:F,6,0)</f>
        <v>TERRESTRE</v>
      </c>
      <c r="X40" s="116" t="s">
        <v>1206</v>
      </c>
      <c r="Y40" s="116">
        <v>1</v>
      </c>
      <c r="Z40" s="119">
        <f>IF(T40="SOPORTE_TELEFÓNICO",'TARIFAS 2025'!$B$14,IF(V40="PRINCIPAL",'TARIFAS 2025'!$B$12,IF(V40="INTERMEDIA",'TARIFAS 2025'!$C$12,IF(V40="LEJANA",'TARIFAS 2025'!$D$12))))</f>
        <v>287147</v>
      </c>
      <c r="AA40" s="119">
        <f t="shared" si="2"/>
        <v>287147</v>
      </c>
    </row>
    <row r="41" spans="1:27" x14ac:dyDescent="0.3">
      <c r="AA41" s="67">
        <f>SUM(AA2:AA40)</f>
        <v>7018306</v>
      </c>
    </row>
  </sheetData>
  <autoFilter ref="A1:AA41" xr:uid="{395DBD30-029B-45DD-B3E8-013E225BF30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5981-7D66-47BB-A6B4-1E74BF11B103}">
  <sheetPr>
    <tabColor theme="9" tint="0.59999389629810485"/>
  </sheetPr>
  <dimension ref="A1:AA21"/>
  <sheetViews>
    <sheetView topLeftCell="S4" workbookViewId="0">
      <selection activeCell="AA20" sqref="AA2:AA20"/>
    </sheetView>
  </sheetViews>
  <sheetFormatPr baseColWidth="10" defaultColWidth="8.88671875" defaultRowHeight="14.4" x14ac:dyDescent="0.3"/>
  <cols>
    <col min="1" max="11" width="19" style="64" customWidth="1"/>
    <col min="12" max="12" width="40.44140625" style="64" customWidth="1"/>
    <col min="13" max="14" width="19" style="120" customWidth="1"/>
    <col min="15" max="27" width="19" style="64" customWidth="1"/>
    <col min="28" max="16384" width="8.88671875" style="64"/>
  </cols>
  <sheetData>
    <row r="1" spans="1:27" s="112" customFormat="1" ht="41.4" x14ac:dyDescent="0.3">
      <c r="A1" s="105" t="s">
        <v>1150</v>
      </c>
      <c r="B1" s="105" t="s">
        <v>63</v>
      </c>
      <c r="C1" s="105" t="s">
        <v>18</v>
      </c>
      <c r="D1" s="105" t="s">
        <v>1151</v>
      </c>
      <c r="E1" s="105" t="s">
        <v>1152</v>
      </c>
      <c r="F1" s="105" t="s">
        <v>1153</v>
      </c>
      <c r="G1" s="105" t="s">
        <v>16</v>
      </c>
      <c r="H1" s="105" t="s">
        <v>101</v>
      </c>
      <c r="I1" s="105" t="s">
        <v>62</v>
      </c>
      <c r="J1" s="105" t="s">
        <v>1155</v>
      </c>
      <c r="K1" s="105" t="s">
        <v>1156</v>
      </c>
      <c r="L1" s="105" t="s">
        <v>1157</v>
      </c>
      <c r="M1" s="107" t="s">
        <v>1237</v>
      </c>
      <c r="N1" s="107" t="s">
        <v>1238</v>
      </c>
      <c r="O1" s="105" t="s">
        <v>34</v>
      </c>
      <c r="P1" s="105" t="s">
        <v>1411</v>
      </c>
      <c r="Q1" s="105" t="s">
        <v>1160</v>
      </c>
      <c r="R1" s="105" t="s">
        <v>1412</v>
      </c>
      <c r="S1" s="105" t="s">
        <v>1242</v>
      </c>
      <c r="T1" s="105" t="s">
        <v>1162</v>
      </c>
      <c r="U1" s="105" t="s">
        <v>1413</v>
      </c>
      <c r="V1" s="105" t="s">
        <v>1164</v>
      </c>
      <c r="W1" s="105" t="s">
        <v>104</v>
      </c>
      <c r="X1" s="105" t="s">
        <v>1165</v>
      </c>
      <c r="Y1" s="105" t="s">
        <v>1244</v>
      </c>
      <c r="Z1" s="105" t="s">
        <v>1245</v>
      </c>
      <c r="AA1" s="105" t="s">
        <v>1246</v>
      </c>
    </row>
    <row r="2" spans="1:27" x14ac:dyDescent="0.3">
      <c r="A2" s="103" t="s">
        <v>98</v>
      </c>
      <c r="B2" s="87" t="str">
        <f>VLOOKUP(A2,'CENTROS DE COSTOS'!A:D,2,0)</f>
        <v>0036-0006</v>
      </c>
      <c r="C2" s="87" t="str">
        <f>VLOOKUP(A2,'CENTROS DE COSTOS'!A:D,3,0)</f>
        <v>Wompi Oriente</v>
      </c>
      <c r="D2" s="103">
        <v>50226</v>
      </c>
      <c r="E2" s="103">
        <v>14419746</v>
      </c>
      <c r="F2" s="103">
        <v>65249</v>
      </c>
      <c r="G2" s="87" t="s">
        <v>33</v>
      </c>
      <c r="H2" s="103" t="s">
        <v>814</v>
      </c>
      <c r="I2" s="103" t="s">
        <v>821</v>
      </c>
      <c r="J2" s="103" t="s">
        <v>11297</v>
      </c>
      <c r="K2" s="87" t="s">
        <v>1170</v>
      </c>
      <c r="L2" s="103" t="s">
        <v>11309</v>
      </c>
      <c r="M2" s="122">
        <v>45988.393750000003</v>
      </c>
      <c r="N2" s="122">
        <v>45992.464583333327</v>
      </c>
      <c r="O2" s="87" t="s">
        <v>38</v>
      </c>
      <c r="P2" s="87" t="s">
        <v>1594</v>
      </c>
      <c r="Q2" s="103" t="s">
        <v>1414</v>
      </c>
      <c r="R2" s="103" t="s">
        <v>1415</v>
      </c>
      <c r="S2" s="103" t="s">
        <v>11328</v>
      </c>
      <c r="T2" s="103" t="s">
        <v>1172</v>
      </c>
      <c r="U2" s="87">
        <v>0</v>
      </c>
      <c r="V2" s="100" t="str">
        <f>VLOOKUP(D2,TIPOLOGIA!A:F,5,0)</f>
        <v>INTERMEDIA</v>
      </c>
      <c r="W2" s="100" t="str">
        <f>VLOOKUP(D2,TIPOLOGIA!A:F,6,0)</f>
        <v>TERRESTRE</v>
      </c>
      <c r="X2" s="103" t="s">
        <v>1461</v>
      </c>
      <c r="Y2" s="103">
        <v>1</v>
      </c>
      <c r="Z2" s="110">
        <f>IF(T2="SOPORTE_TELEFÓNICO",'TARIFAS 2025'!$B$14,IF(V2="PRINCIPAL",'TARIFAS 2025'!$B$13,IF(V2="INTERMEDIA",'TARIFAS 2025'!$C$13,IF(V2="LEJANA",'TARIFAS 2025'!$D$13))))</f>
        <v>182458</v>
      </c>
      <c r="AA2" s="110">
        <f>Z2*Y2</f>
        <v>182458</v>
      </c>
    </row>
    <row r="3" spans="1:27" x14ac:dyDescent="0.3">
      <c r="A3" s="103" t="s">
        <v>71</v>
      </c>
      <c r="B3" s="87" t="str">
        <f>VLOOKUP(A3,'CENTROS DE COSTOS'!A:D,2,0)</f>
        <v>0036-0004</v>
      </c>
      <c r="C3" s="87" t="str">
        <f>VLOOKUP(A3,'CENTROS DE COSTOS'!A:D,3,0)</f>
        <v>Wompi Centro</v>
      </c>
      <c r="D3" s="103">
        <v>11001</v>
      </c>
      <c r="E3" s="103">
        <v>14404263</v>
      </c>
      <c r="F3" s="103">
        <v>76881</v>
      </c>
      <c r="G3" s="87" t="s">
        <v>33</v>
      </c>
      <c r="H3" s="103" t="s">
        <v>618</v>
      </c>
      <c r="I3" s="103" t="s">
        <v>71</v>
      </c>
      <c r="J3" s="103" t="s">
        <v>6630</v>
      </c>
      <c r="K3" s="87" t="s">
        <v>1170</v>
      </c>
      <c r="L3" s="103" t="s">
        <v>11310</v>
      </c>
      <c r="M3" s="122">
        <v>45986.506249999999</v>
      </c>
      <c r="N3" s="122">
        <v>45993.364583333343</v>
      </c>
      <c r="O3" s="87" t="s">
        <v>38</v>
      </c>
      <c r="P3" s="87" t="s">
        <v>1594</v>
      </c>
      <c r="Q3" s="103" t="s">
        <v>1414</v>
      </c>
      <c r="R3" s="103" t="s">
        <v>1415</v>
      </c>
      <c r="S3" s="103" t="s">
        <v>11329</v>
      </c>
      <c r="T3" s="103" t="s">
        <v>1172</v>
      </c>
      <c r="U3" s="87">
        <v>0</v>
      </c>
      <c r="V3" s="100" t="str">
        <f>VLOOKUP(D3,TIPOLOGIA!A:F,5,0)</f>
        <v>PRINCIPAL</v>
      </c>
      <c r="W3" s="100" t="str">
        <f>VLOOKUP(D3,TIPOLOGIA!A:F,6,0)</f>
        <v>TERRESTRE</v>
      </c>
      <c r="X3" s="103" t="s">
        <v>1396</v>
      </c>
      <c r="Y3" s="103">
        <v>1</v>
      </c>
      <c r="Z3" s="110">
        <f>IF(T3="SOPORTE_TELEFÓNICO",'TARIFAS 2025'!$B$14,IF(V3="PRINCIPAL",'TARIFAS 2025'!$B$13,IF(V3="INTERMEDIA",'TARIFAS 2025'!$C$13,IF(V3="LEJANA",'TARIFAS 2025'!$D$13))))</f>
        <v>59451</v>
      </c>
      <c r="AA3" s="110">
        <f t="shared" ref="AA3:AA12" si="0">Z3*Y3</f>
        <v>59451</v>
      </c>
    </row>
    <row r="4" spans="1:27" x14ac:dyDescent="0.3">
      <c r="A4" s="103" t="s">
        <v>90</v>
      </c>
      <c r="B4" s="87" t="str">
        <f>VLOOKUP(A4,'CENTROS DE COSTOS'!A:D,2,0)</f>
        <v>0036-0006</v>
      </c>
      <c r="C4" s="87" t="str">
        <f>VLOOKUP(A4,'CENTROS DE COSTOS'!A:D,3,0)</f>
        <v>Wompi Oriente</v>
      </c>
      <c r="D4" s="103">
        <v>41001</v>
      </c>
      <c r="E4" s="103">
        <v>14408838</v>
      </c>
      <c r="F4" s="103">
        <v>74117</v>
      </c>
      <c r="G4" s="87" t="s">
        <v>33</v>
      </c>
      <c r="H4" s="103" t="s">
        <v>740</v>
      </c>
      <c r="I4" s="103" t="s">
        <v>90</v>
      </c>
      <c r="J4" s="103" t="s">
        <v>11298</v>
      </c>
      <c r="K4" s="87" t="s">
        <v>1170</v>
      </c>
      <c r="L4" s="103" t="s">
        <v>11311</v>
      </c>
      <c r="M4" s="122">
        <v>45986.506249999999</v>
      </c>
      <c r="N4" s="122">
        <v>45993.436111111107</v>
      </c>
      <c r="O4" s="87" t="s">
        <v>38</v>
      </c>
      <c r="P4" s="87" t="s">
        <v>1594</v>
      </c>
      <c r="Q4" s="103" t="s">
        <v>1414</v>
      </c>
      <c r="R4" s="103" t="s">
        <v>1415</v>
      </c>
      <c r="S4" s="103" t="s">
        <v>11330</v>
      </c>
      <c r="T4" s="103" t="s">
        <v>1172</v>
      </c>
      <c r="U4" s="87">
        <v>0</v>
      </c>
      <c r="V4" s="100" t="str">
        <f>VLOOKUP(D4,TIPOLOGIA!A:F,5,0)</f>
        <v>PRINCIPAL</v>
      </c>
      <c r="W4" s="100" t="str">
        <f>VLOOKUP(D4,TIPOLOGIA!A:F,6,0)</f>
        <v>TERRESTRE</v>
      </c>
      <c r="X4" s="103" t="s">
        <v>1214</v>
      </c>
      <c r="Y4" s="103">
        <v>1</v>
      </c>
      <c r="Z4" s="110">
        <f>IF(T4="SOPORTE_TELEFÓNICO",'TARIFAS 2025'!$B$14,IF(V4="PRINCIPAL",'TARIFAS 2025'!$B$13,IF(V4="INTERMEDIA",'TARIFAS 2025'!$C$13,IF(V4="LEJANA",'TARIFAS 2025'!$D$13))))</f>
        <v>59451</v>
      </c>
      <c r="AA4" s="110">
        <f t="shared" si="0"/>
        <v>59451</v>
      </c>
    </row>
    <row r="5" spans="1:27" x14ac:dyDescent="0.3">
      <c r="A5" s="103" t="s">
        <v>98</v>
      </c>
      <c r="B5" s="87" t="str">
        <f>VLOOKUP(A5,'CENTROS DE COSTOS'!A:D,2,0)</f>
        <v>0036-0006</v>
      </c>
      <c r="C5" s="87" t="str">
        <f>VLOOKUP(A5,'CENTROS DE COSTOS'!A:D,3,0)</f>
        <v>Wompi Oriente</v>
      </c>
      <c r="D5" s="103">
        <v>50313</v>
      </c>
      <c r="E5" s="103">
        <v>14461194</v>
      </c>
      <c r="F5" s="103">
        <v>64454</v>
      </c>
      <c r="G5" s="87" t="s">
        <v>33</v>
      </c>
      <c r="H5" s="103" t="s">
        <v>814</v>
      </c>
      <c r="I5" s="103" t="s">
        <v>129</v>
      </c>
      <c r="J5" s="103" t="s">
        <v>6601</v>
      </c>
      <c r="K5" s="87" t="s">
        <v>1170</v>
      </c>
      <c r="L5" s="103" t="s">
        <v>11312</v>
      </c>
      <c r="M5" s="122">
        <v>45993.680555555547</v>
      </c>
      <c r="N5" s="122">
        <v>45995.46875</v>
      </c>
      <c r="O5" s="87" t="s">
        <v>38</v>
      </c>
      <c r="P5" s="87" t="s">
        <v>1594</v>
      </c>
      <c r="Q5" s="103" t="s">
        <v>1414</v>
      </c>
      <c r="R5" s="103" t="s">
        <v>1415</v>
      </c>
      <c r="S5" s="103" t="s">
        <v>11331</v>
      </c>
      <c r="T5" s="103" t="s">
        <v>1172</v>
      </c>
      <c r="U5" s="87">
        <v>0</v>
      </c>
      <c r="V5" s="100" t="str">
        <f>VLOOKUP(D5,TIPOLOGIA!A:F,5,0)</f>
        <v>INTERMEDIA</v>
      </c>
      <c r="W5" s="100" t="str">
        <f>VLOOKUP(D5,TIPOLOGIA!A:F,6,0)</f>
        <v>TERRESTRE</v>
      </c>
      <c r="X5" s="103" t="s">
        <v>1261</v>
      </c>
      <c r="Y5" s="103">
        <v>1</v>
      </c>
      <c r="Z5" s="110">
        <f>IF(T5="SOPORTE_TELEFÓNICO",'TARIFAS 2025'!$B$14,IF(V5="PRINCIPAL",'TARIFAS 2025'!$B$13,IF(V5="INTERMEDIA",'TARIFAS 2025'!$C$13,IF(V5="LEJANA",'TARIFAS 2025'!$D$13))))</f>
        <v>182458</v>
      </c>
      <c r="AA5" s="110">
        <f t="shared" si="0"/>
        <v>182458</v>
      </c>
    </row>
    <row r="6" spans="1:27" x14ac:dyDescent="0.3">
      <c r="A6" s="103" t="s">
        <v>71</v>
      </c>
      <c r="B6" s="87" t="str">
        <f>VLOOKUP(A6,'CENTROS DE COSTOS'!A:D,2,0)</f>
        <v>0036-0004</v>
      </c>
      <c r="C6" s="87" t="str">
        <f>VLOOKUP(A6,'CENTROS DE COSTOS'!A:D,3,0)</f>
        <v>Wompi Centro</v>
      </c>
      <c r="D6" s="103">
        <v>11001</v>
      </c>
      <c r="E6" s="103">
        <v>14449362</v>
      </c>
      <c r="F6" s="103">
        <v>45694</v>
      </c>
      <c r="G6" s="87" t="s">
        <v>33</v>
      </c>
      <c r="H6" s="103" t="s">
        <v>618</v>
      </c>
      <c r="I6" s="103" t="s">
        <v>71</v>
      </c>
      <c r="J6" s="103" t="s">
        <v>11299</v>
      </c>
      <c r="K6" s="87" t="s">
        <v>1170</v>
      </c>
      <c r="L6" s="103" t="s">
        <v>11313</v>
      </c>
      <c r="M6" s="122">
        <v>45993.680555555547</v>
      </c>
      <c r="N6" s="122">
        <v>45996.543055555558</v>
      </c>
      <c r="O6" s="87" t="s">
        <v>38</v>
      </c>
      <c r="P6" s="87" t="s">
        <v>1594</v>
      </c>
      <c r="Q6" s="103" t="s">
        <v>1424</v>
      </c>
      <c r="R6" s="103" t="s">
        <v>2253</v>
      </c>
      <c r="S6" s="103" t="s">
        <v>11332</v>
      </c>
      <c r="T6" s="103" t="s">
        <v>1172</v>
      </c>
      <c r="U6" s="87">
        <v>0</v>
      </c>
      <c r="V6" s="100" t="str">
        <f>VLOOKUP(D6,TIPOLOGIA!A:F,5,0)</f>
        <v>PRINCIPAL</v>
      </c>
      <c r="W6" s="100" t="str">
        <f>VLOOKUP(D6,TIPOLOGIA!A:F,6,0)</f>
        <v>TERRESTRE</v>
      </c>
      <c r="X6" s="103" t="s">
        <v>1388</v>
      </c>
      <c r="Y6" s="103">
        <v>1</v>
      </c>
      <c r="Z6" s="110">
        <f>IF(T6="SOPORTE_TELEFÓNICO",'TARIFAS 2025'!$B$14,IF(V6="PRINCIPAL",'TARIFAS 2025'!$B$13,IF(V6="INTERMEDIA",'TARIFAS 2025'!$C$13,IF(V6="LEJANA",'TARIFAS 2025'!$D$13))))</f>
        <v>59451</v>
      </c>
      <c r="AA6" s="110">
        <f t="shared" si="0"/>
        <v>59451</v>
      </c>
    </row>
    <row r="7" spans="1:27" x14ac:dyDescent="0.3">
      <c r="A7" s="103" t="s">
        <v>91</v>
      </c>
      <c r="B7" s="87" t="str">
        <f>VLOOKUP(A7,'CENTROS DE COSTOS'!A:D,2,0)</f>
        <v>0036-0003</v>
      </c>
      <c r="C7" s="87" t="str">
        <f>VLOOKUP(A7,'CENTROS DE COSTOS'!A:D,3,0)</f>
        <v>Wompi Suroccidente</v>
      </c>
      <c r="D7" s="103">
        <v>52838</v>
      </c>
      <c r="E7" s="103">
        <v>14467036</v>
      </c>
      <c r="F7" s="103">
        <v>37985</v>
      </c>
      <c r="G7" s="87" t="s">
        <v>33</v>
      </c>
      <c r="H7" s="103" t="s">
        <v>133</v>
      </c>
      <c r="I7" s="103" t="s">
        <v>889</v>
      </c>
      <c r="J7" s="103" t="s">
        <v>1745</v>
      </c>
      <c r="K7" s="87" t="s">
        <v>1170</v>
      </c>
      <c r="L7" s="103" t="s">
        <v>11314</v>
      </c>
      <c r="M7" s="122">
        <v>45993.680555555547</v>
      </c>
      <c r="N7" s="122">
        <v>45997.381944444453</v>
      </c>
      <c r="O7" s="87" t="s">
        <v>38</v>
      </c>
      <c r="P7" s="87" t="s">
        <v>1594</v>
      </c>
      <c r="Q7" s="103" t="s">
        <v>1414</v>
      </c>
      <c r="R7" s="103" t="s">
        <v>1415</v>
      </c>
      <c r="S7" s="103" t="s">
        <v>11333</v>
      </c>
      <c r="T7" s="103" t="s">
        <v>1172</v>
      </c>
      <c r="U7" s="87">
        <v>0</v>
      </c>
      <c r="V7" s="100" t="str">
        <f>VLOOKUP(D7,TIPOLOGIA!A:F,5,0)</f>
        <v>INTERMEDIA</v>
      </c>
      <c r="W7" s="100" t="str">
        <f>VLOOKUP(D7,TIPOLOGIA!A:F,6,0)</f>
        <v>TERRESTRE</v>
      </c>
      <c r="X7" s="103" t="s">
        <v>1195</v>
      </c>
      <c r="Y7" s="103">
        <v>1</v>
      </c>
      <c r="Z7" s="110">
        <f>IF(T7="SOPORTE_TELEFÓNICO",'TARIFAS 2025'!$B$14,IF(V7="PRINCIPAL",'TARIFAS 2025'!$B$13,IF(V7="INTERMEDIA",'TARIFAS 2025'!$C$13,IF(V7="LEJANA",'TARIFAS 2025'!$D$13))))</f>
        <v>182458</v>
      </c>
      <c r="AA7" s="110">
        <f t="shared" si="0"/>
        <v>182458</v>
      </c>
    </row>
    <row r="8" spans="1:27" x14ac:dyDescent="0.3">
      <c r="A8" s="103" t="s">
        <v>96</v>
      </c>
      <c r="B8" s="87" t="str">
        <f>VLOOKUP(A8,'CENTROS DE COSTOS'!A:D,2,0)</f>
        <v>0036-0007</v>
      </c>
      <c r="C8" s="87" t="str">
        <f>VLOOKUP(A8,'CENTROS DE COSTOS'!A:D,3,0)</f>
        <v>Wompi Santander</v>
      </c>
      <c r="D8" s="103">
        <v>15176</v>
      </c>
      <c r="E8" s="103">
        <v>14468678</v>
      </c>
      <c r="F8" s="103">
        <v>79366</v>
      </c>
      <c r="G8" s="87" t="s">
        <v>33</v>
      </c>
      <c r="H8" s="103" t="s">
        <v>322</v>
      </c>
      <c r="I8" s="103" t="s">
        <v>338</v>
      </c>
      <c r="J8" s="103" t="s">
        <v>11300</v>
      </c>
      <c r="K8" s="87" t="s">
        <v>1170</v>
      </c>
      <c r="L8" s="103" t="s">
        <v>11315</v>
      </c>
      <c r="M8" s="122">
        <v>45993.680555555547</v>
      </c>
      <c r="N8" s="122">
        <v>45997.636805555558</v>
      </c>
      <c r="O8" s="87" t="s">
        <v>38</v>
      </c>
      <c r="P8" s="87" t="s">
        <v>1594</v>
      </c>
      <c r="Q8" s="103" t="s">
        <v>1414</v>
      </c>
      <c r="R8" s="103" t="s">
        <v>1415</v>
      </c>
      <c r="S8" s="103" t="s">
        <v>11334</v>
      </c>
      <c r="T8" s="103" t="s">
        <v>1172</v>
      </c>
      <c r="U8" s="87">
        <v>0</v>
      </c>
      <c r="V8" s="100" t="str">
        <f>VLOOKUP(D8,TIPOLOGIA!A:F,5,0)</f>
        <v>LEJANA</v>
      </c>
      <c r="W8" s="100" t="str">
        <f>VLOOKUP(D8,TIPOLOGIA!A:F,6,0)</f>
        <v>TERRESTRE</v>
      </c>
      <c r="X8" s="103" t="s">
        <v>1218</v>
      </c>
      <c r="Y8" s="103">
        <v>1</v>
      </c>
      <c r="Z8" s="110">
        <f>IF(T8="SOPORTE_TELEFÓNICO",'TARIFAS 2025'!$B$14,IF(V8="PRINCIPAL",'TARIFAS 2025'!$B$13,IF(V8="INTERMEDIA",'TARIFAS 2025'!$C$13,IF(V8="LEJANA",'TARIFAS 2025'!$D$13))))</f>
        <v>462012</v>
      </c>
      <c r="AA8" s="110">
        <f t="shared" si="0"/>
        <v>462012</v>
      </c>
    </row>
    <row r="9" spans="1:27" x14ac:dyDescent="0.3">
      <c r="A9" s="103" t="s">
        <v>98</v>
      </c>
      <c r="B9" s="87" t="str">
        <f>VLOOKUP(A9,'CENTROS DE COSTOS'!A:D,2,0)</f>
        <v>0036-0006</v>
      </c>
      <c r="C9" s="87" t="str">
        <f>VLOOKUP(A9,'CENTROS DE COSTOS'!A:D,3,0)</f>
        <v>Wompi Oriente</v>
      </c>
      <c r="D9" s="103">
        <v>50226</v>
      </c>
      <c r="E9" s="103">
        <v>14489553</v>
      </c>
      <c r="F9" s="103">
        <v>76192</v>
      </c>
      <c r="G9" s="87" t="s">
        <v>33</v>
      </c>
      <c r="H9" s="103" t="s">
        <v>814</v>
      </c>
      <c r="I9" s="103" t="s">
        <v>821</v>
      </c>
      <c r="J9" s="103" t="s">
        <v>11301</v>
      </c>
      <c r="K9" s="87" t="s">
        <v>1170</v>
      </c>
      <c r="L9" s="103" t="s">
        <v>11316</v>
      </c>
      <c r="M9" s="122">
        <v>45996.518750000003</v>
      </c>
      <c r="N9" s="122">
        <v>46000.913194444453</v>
      </c>
      <c r="O9" s="87" t="s">
        <v>38</v>
      </c>
      <c r="P9" s="87" t="s">
        <v>1594</v>
      </c>
      <c r="Q9" s="103" t="s">
        <v>1414</v>
      </c>
      <c r="R9" s="103" t="s">
        <v>1415</v>
      </c>
      <c r="S9" s="103" t="s">
        <v>11335</v>
      </c>
      <c r="T9" s="103" t="s">
        <v>1172</v>
      </c>
      <c r="U9" s="87">
        <v>0</v>
      </c>
      <c r="V9" s="100" t="str">
        <f>VLOOKUP(D9,TIPOLOGIA!A:F,5,0)</f>
        <v>INTERMEDIA</v>
      </c>
      <c r="W9" s="100" t="str">
        <f>VLOOKUP(D9,TIPOLOGIA!A:F,6,0)</f>
        <v>TERRESTRE</v>
      </c>
      <c r="X9" s="103" t="s">
        <v>1261</v>
      </c>
      <c r="Y9" s="103">
        <v>1</v>
      </c>
      <c r="Z9" s="110">
        <f>IF(T9="SOPORTE_TELEFÓNICO",'TARIFAS 2025'!$B$14,IF(V9="PRINCIPAL",'TARIFAS 2025'!$B$13,IF(V9="INTERMEDIA",'TARIFAS 2025'!$C$13,IF(V9="LEJANA",'TARIFAS 2025'!$D$13))))</f>
        <v>182458</v>
      </c>
      <c r="AA9" s="110">
        <f t="shared" si="0"/>
        <v>182458</v>
      </c>
    </row>
    <row r="10" spans="1:27" x14ac:dyDescent="0.3">
      <c r="A10" s="103" t="s">
        <v>71</v>
      </c>
      <c r="B10" s="87" t="str">
        <f>VLOOKUP(A10,'CENTROS DE COSTOS'!A:D,2,0)</f>
        <v>0036-0004</v>
      </c>
      <c r="C10" s="87" t="str">
        <f>VLOOKUP(A10,'CENTROS DE COSTOS'!A:D,3,0)</f>
        <v>Wompi Centro</v>
      </c>
      <c r="D10" s="103">
        <v>25175</v>
      </c>
      <c r="E10" s="103">
        <v>14477605</v>
      </c>
      <c r="F10" s="103">
        <v>69312</v>
      </c>
      <c r="G10" s="87" t="s">
        <v>33</v>
      </c>
      <c r="H10" s="103" t="s">
        <v>618</v>
      </c>
      <c r="I10" s="103" t="s">
        <v>638</v>
      </c>
      <c r="J10" s="103" t="s">
        <v>11302</v>
      </c>
      <c r="K10" s="87" t="s">
        <v>1170</v>
      </c>
      <c r="L10" s="103" t="s">
        <v>11317</v>
      </c>
      <c r="M10" s="122">
        <v>45993.680555555547</v>
      </c>
      <c r="N10" s="122">
        <v>46001.342361111107</v>
      </c>
      <c r="O10" s="87" t="s">
        <v>38</v>
      </c>
      <c r="P10" s="87" t="s">
        <v>1594</v>
      </c>
      <c r="Q10" s="103" t="s">
        <v>1414</v>
      </c>
      <c r="R10" s="103" t="s">
        <v>1415</v>
      </c>
      <c r="S10" s="103" t="s">
        <v>11336</v>
      </c>
      <c r="T10" s="103" t="s">
        <v>1172</v>
      </c>
      <c r="U10" s="87">
        <v>0</v>
      </c>
      <c r="V10" s="100" t="str">
        <f>VLOOKUP(D10,TIPOLOGIA!A:F,5,0)</f>
        <v>INTERMEDIA</v>
      </c>
      <c r="W10" s="100" t="str">
        <f>VLOOKUP(D10,TIPOLOGIA!A:F,6,0)</f>
        <v>TERRESTRE</v>
      </c>
      <c r="X10" s="103" t="s">
        <v>1854</v>
      </c>
      <c r="Y10" s="103">
        <v>1</v>
      </c>
      <c r="Z10" s="110">
        <f>IF(T10="SOPORTE_TELEFÓNICO",'TARIFAS 2025'!$B$14,IF(V10="PRINCIPAL",'TARIFAS 2025'!$B$13,IF(V10="INTERMEDIA",'TARIFAS 2025'!$C$13,IF(V10="LEJANA",'TARIFAS 2025'!$D$13))))</f>
        <v>182458</v>
      </c>
      <c r="AA10" s="110">
        <f t="shared" si="0"/>
        <v>182458</v>
      </c>
    </row>
    <row r="11" spans="1:27" x14ac:dyDescent="0.3">
      <c r="A11" s="103" t="s">
        <v>89</v>
      </c>
      <c r="B11" s="87" t="str">
        <f>VLOOKUP(A11,'CENTROS DE COSTOS'!A:D,2,0)</f>
        <v>0036-0001</v>
      </c>
      <c r="C11" s="87" t="str">
        <f>VLOOKUP(A11,'CENTROS DE COSTOS'!A:D,3,0)</f>
        <v>Wompi Costa</v>
      </c>
      <c r="D11" s="103">
        <v>23001</v>
      </c>
      <c r="E11" s="103">
        <v>14473275</v>
      </c>
      <c r="F11" s="103">
        <v>75394</v>
      </c>
      <c r="G11" s="87" t="s">
        <v>33</v>
      </c>
      <c r="H11" s="103" t="s">
        <v>276</v>
      </c>
      <c r="I11" s="103" t="s">
        <v>89</v>
      </c>
      <c r="J11" s="103" t="s">
        <v>6495</v>
      </c>
      <c r="K11" s="87" t="s">
        <v>1170</v>
      </c>
      <c r="L11" s="103" t="s">
        <v>11318</v>
      </c>
      <c r="M11" s="122">
        <v>45993.680555555547</v>
      </c>
      <c r="N11" s="122">
        <v>46001.660416666673</v>
      </c>
      <c r="O11" s="87" t="s">
        <v>38</v>
      </c>
      <c r="P11" s="87" t="s">
        <v>1594</v>
      </c>
      <c r="Q11" s="103" t="s">
        <v>1414</v>
      </c>
      <c r="R11" s="103" t="s">
        <v>1415</v>
      </c>
      <c r="S11" s="103" t="s">
        <v>11337</v>
      </c>
      <c r="T11" s="103" t="s">
        <v>1172</v>
      </c>
      <c r="U11" s="87">
        <v>0</v>
      </c>
      <c r="V11" s="100" t="str">
        <f>VLOOKUP(D11,TIPOLOGIA!A:F,5,0)</f>
        <v>PRINCIPAL</v>
      </c>
      <c r="W11" s="100" t="str">
        <f>VLOOKUP(D11,TIPOLOGIA!A:F,6,0)</f>
        <v>TERRESTRE</v>
      </c>
      <c r="X11" s="103" t="s">
        <v>1421</v>
      </c>
      <c r="Y11" s="103">
        <v>1</v>
      </c>
      <c r="Z11" s="110">
        <f>IF(T11="SOPORTE_TELEFÓNICO",'TARIFAS 2025'!$B$14,IF(V11="PRINCIPAL",'TARIFAS 2025'!$B$13,IF(V11="INTERMEDIA",'TARIFAS 2025'!$C$13,IF(V11="LEJANA",'TARIFAS 2025'!$D$13))))</f>
        <v>59451</v>
      </c>
      <c r="AA11" s="110">
        <f t="shared" si="0"/>
        <v>59451</v>
      </c>
    </row>
    <row r="12" spans="1:27" x14ac:dyDescent="0.3">
      <c r="A12" s="103" t="s">
        <v>98</v>
      </c>
      <c r="B12" s="87" t="str">
        <f>VLOOKUP(A12,'CENTROS DE COSTOS'!A:D,2,0)</f>
        <v>0036-0006</v>
      </c>
      <c r="C12" s="87" t="str">
        <f>VLOOKUP(A12,'CENTROS DE COSTOS'!A:D,3,0)</f>
        <v>Wompi Oriente</v>
      </c>
      <c r="D12" s="103">
        <v>85440</v>
      </c>
      <c r="E12" s="103">
        <v>14498532</v>
      </c>
      <c r="F12" s="103">
        <v>70791</v>
      </c>
      <c r="G12" s="87" t="s">
        <v>33</v>
      </c>
      <c r="H12" s="103" t="s">
        <v>481</v>
      </c>
      <c r="I12" s="103" t="s">
        <v>282</v>
      </c>
      <c r="J12" s="103" t="s">
        <v>11303</v>
      </c>
      <c r="K12" s="87" t="s">
        <v>1170</v>
      </c>
      <c r="L12" s="103" t="s">
        <v>11319</v>
      </c>
      <c r="M12" s="122">
        <v>46003.459722222222</v>
      </c>
      <c r="N12" s="122">
        <v>46007.472916666673</v>
      </c>
      <c r="O12" s="87" t="s">
        <v>38</v>
      </c>
      <c r="P12" s="87" t="s">
        <v>1594</v>
      </c>
      <c r="Q12" s="103" t="s">
        <v>1414</v>
      </c>
      <c r="R12" s="103" t="s">
        <v>1415</v>
      </c>
      <c r="S12" s="103" t="s">
        <v>11338</v>
      </c>
      <c r="T12" s="103" t="s">
        <v>1172</v>
      </c>
      <c r="U12" s="87">
        <v>0</v>
      </c>
      <c r="V12" s="100" t="str">
        <f>VLOOKUP(D12,TIPOLOGIA!A:F,5,0)</f>
        <v>LEJANA</v>
      </c>
      <c r="W12" s="100" t="str">
        <f>VLOOKUP(D12,TIPOLOGIA!A:F,6,0)</f>
        <v>TERRESTRE</v>
      </c>
      <c r="X12" s="103" t="s">
        <v>1261</v>
      </c>
      <c r="Y12" s="103">
        <v>1</v>
      </c>
      <c r="Z12" s="110">
        <f>IF(T12="SOPORTE_TELEFÓNICO",'TARIFAS 2025'!$B$14,IF(V12="PRINCIPAL",'TARIFAS 2025'!$B$13,IF(V12="INTERMEDIA",'TARIFAS 2025'!$C$13,IF(V12="LEJANA",'TARIFAS 2025'!$D$13))))</f>
        <v>462012</v>
      </c>
      <c r="AA12" s="110">
        <f t="shared" si="0"/>
        <v>462012</v>
      </c>
    </row>
    <row r="13" spans="1:27" x14ac:dyDescent="0.3">
      <c r="A13" s="103" t="s">
        <v>71</v>
      </c>
      <c r="B13" s="87" t="str">
        <f>VLOOKUP(A13,'CENTROS DE COSTOS'!A:D,2,0)</f>
        <v>0036-0004</v>
      </c>
      <c r="C13" s="87" t="str">
        <f>VLOOKUP(A13,'CENTROS DE COSTOS'!A:D,3,0)</f>
        <v>Wompi Centro</v>
      </c>
      <c r="D13" s="103">
        <v>11001</v>
      </c>
      <c r="E13" s="103">
        <v>14525145</v>
      </c>
      <c r="F13" s="103">
        <v>66111</v>
      </c>
      <c r="G13" s="87" t="s">
        <v>33</v>
      </c>
      <c r="H13" s="103" t="s">
        <v>618</v>
      </c>
      <c r="I13" s="103" t="s">
        <v>71</v>
      </c>
      <c r="J13" s="103" t="s">
        <v>6765</v>
      </c>
      <c r="K13" s="87" t="s">
        <v>1170</v>
      </c>
      <c r="L13" s="103" t="s">
        <v>11320</v>
      </c>
      <c r="M13" s="122">
        <v>46003.459722222222</v>
      </c>
      <c r="N13" s="122">
        <v>46009.411111111112</v>
      </c>
      <c r="O13" s="87" t="s">
        <v>38</v>
      </c>
      <c r="P13" s="87" t="s">
        <v>1594</v>
      </c>
      <c r="Q13" s="103" t="s">
        <v>1414</v>
      </c>
      <c r="R13" s="103" t="s">
        <v>1415</v>
      </c>
      <c r="S13" s="103" t="s">
        <v>11339</v>
      </c>
      <c r="T13" s="103" t="s">
        <v>1172</v>
      </c>
      <c r="U13" s="87">
        <v>0</v>
      </c>
      <c r="V13" s="100" t="str">
        <f>VLOOKUP(D13,TIPOLOGIA!A:F,5,0)</f>
        <v>PRINCIPAL</v>
      </c>
      <c r="W13" s="100" t="str">
        <f>VLOOKUP(D13,TIPOLOGIA!A:F,6,0)</f>
        <v>TERRESTRE</v>
      </c>
      <c r="X13" s="103" t="s">
        <v>1191</v>
      </c>
      <c r="Y13" s="103">
        <v>1</v>
      </c>
      <c r="Z13" s="110">
        <f>IF(T13="SOPORTE_TELEFÓNICO",'TARIFAS 2025'!$B$14,IF(V13="PRINCIPAL",'TARIFAS 2025'!$B$13,IF(V13="INTERMEDIA",'TARIFAS 2025'!$C$13,IF(V13="LEJANA",'TARIFAS 2025'!$D$13))))</f>
        <v>59451</v>
      </c>
      <c r="AA13" s="110">
        <f t="shared" ref="AA13:AA20" si="1">Z13*Y13</f>
        <v>59451</v>
      </c>
    </row>
    <row r="14" spans="1:27" x14ac:dyDescent="0.3">
      <c r="A14" s="103" t="s">
        <v>71</v>
      </c>
      <c r="B14" s="87" t="str">
        <f>VLOOKUP(A14,'CENTROS DE COSTOS'!A:D,2,0)</f>
        <v>0036-0004</v>
      </c>
      <c r="C14" s="87" t="str">
        <f>VLOOKUP(A14,'CENTROS DE COSTOS'!A:D,3,0)</f>
        <v>Wompi Centro</v>
      </c>
      <c r="D14" s="103">
        <v>11001</v>
      </c>
      <c r="E14" s="103">
        <v>14529205</v>
      </c>
      <c r="F14" s="103">
        <v>79540</v>
      </c>
      <c r="G14" s="87" t="s">
        <v>33</v>
      </c>
      <c r="H14" s="103" t="s">
        <v>618</v>
      </c>
      <c r="I14" s="103" t="s">
        <v>71</v>
      </c>
      <c r="J14" s="103" t="s">
        <v>11304</v>
      </c>
      <c r="K14" s="87" t="s">
        <v>1170</v>
      </c>
      <c r="L14" s="103" t="s">
        <v>11321</v>
      </c>
      <c r="M14" s="122">
        <v>46008.668749999997</v>
      </c>
      <c r="N14" s="122">
        <v>46010.581944444442</v>
      </c>
      <c r="O14" s="87" t="s">
        <v>38</v>
      </c>
      <c r="P14" s="87" t="s">
        <v>1594</v>
      </c>
      <c r="Q14" s="103" t="s">
        <v>1414</v>
      </c>
      <c r="R14" s="103" t="s">
        <v>1415</v>
      </c>
      <c r="S14" s="103" t="s">
        <v>11340</v>
      </c>
      <c r="T14" s="103" t="s">
        <v>1172</v>
      </c>
      <c r="U14" s="87">
        <v>0</v>
      </c>
      <c r="V14" s="100" t="str">
        <f>VLOOKUP(D14,TIPOLOGIA!A:F,5,0)</f>
        <v>PRINCIPAL</v>
      </c>
      <c r="W14" s="100" t="str">
        <f>VLOOKUP(D14,TIPOLOGIA!A:F,6,0)</f>
        <v>TERRESTRE</v>
      </c>
      <c r="X14" s="103" t="s">
        <v>1359</v>
      </c>
      <c r="Y14" s="103">
        <v>1</v>
      </c>
      <c r="Z14" s="110">
        <f>IF(T14="SOPORTE_TELEFÓNICO",'TARIFAS 2025'!$B$14,IF(V14="PRINCIPAL",'TARIFAS 2025'!$B$13,IF(V14="INTERMEDIA",'TARIFAS 2025'!$C$13,IF(V14="LEJANA",'TARIFAS 2025'!$D$13))))</f>
        <v>59451</v>
      </c>
      <c r="AA14" s="110">
        <f t="shared" si="1"/>
        <v>59451</v>
      </c>
    </row>
    <row r="15" spans="1:27" x14ac:dyDescent="0.3">
      <c r="A15" s="103" t="s">
        <v>71</v>
      </c>
      <c r="B15" s="87" t="str">
        <f>VLOOKUP(A15,'CENTROS DE COSTOS'!A:D,2,0)</f>
        <v>0036-0004</v>
      </c>
      <c r="C15" s="87" t="str">
        <f>VLOOKUP(A15,'CENTROS DE COSTOS'!A:D,3,0)</f>
        <v>Wompi Centro</v>
      </c>
      <c r="D15" s="103">
        <v>11001</v>
      </c>
      <c r="E15" s="103">
        <v>14560143</v>
      </c>
      <c r="F15" s="103">
        <v>63479</v>
      </c>
      <c r="G15" s="87" t="s">
        <v>33</v>
      </c>
      <c r="H15" s="103" t="s">
        <v>618</v>
      </c>
      <c r="I15" s="103" t="s">
        <v>71</v>
      </c>
      <c r="J15" s="103" t="s">
        <v>2227</v>
      </c>
      <c r="K15" s="87" t="s">
        <v>1170</v>
      </c>
      <c r="L15" s="103" t="s">
        <v>11322</v>
      </c>
      <c r="M15" s="122">
        <v>46008.668749999997</v>
      </c>
      <c r="N15" s="122">
        <v>46010.588194444441</v>
      </c>
      <c r="O15" s="87" t="s">
        <v>38</v>
      </c>
      <c r="P15" s="87" t="s">
        <v>1594</v>
      </c>
      <c r="Q15" s="103" t="s">
        <v>1414</v>
      </c>
      <c r="R15" s="103" t="s">
        <v>1415</v>
      </c>
      <c r="S15" s="103" t="s">
        <v>11341</v>
      </c>
      <c r="T15" s="103" t="s">
        <v>1172</v>
      </c>
      <c r="U15" s="87">
        <v>0</v>
      </c>
      <c r="V15" s="100" t="str">
        <f>VLOOKUP(D15,TIPOLOGIA!A:F,5,0)</f>
        <v>PRINCIPAL</v>
      </c>
      <c r="W15" s="100" t="str">
        <f>VLOOKUP(D15,TIPOLOGIA!A:F,6,0)</f>
        <v>TERRESTRE</v>
      </c>
      <c r="X15" s="103" t="s">
        <v>1396</v>
      </c>
      <c r="Y15" s="103">
        <v>1</v>
      </c>
      <c r="Z15" s="110">
        <f>IF(T15="SOPORTE_TELEFÓNICO",'TARIFAS 2025'!$B$14,IF(V15="PRINCIPAL",'TARIFAS 2025'!$B$13,IF(V15="INTERMEDIA",'TARIFAS 2025'!$C$13,IF(V15="LEJANA",'TARIFAS 2025'!$D$13))))</f>
        <v>59451</v>
      </c>
      <c r="AA15" s="110">
        <f t="shared" si="1"/>
        <v>59451</v>
      </c>
    </row>
    <row r="16" spans="1:27" x14ac:dyDescent="0.3">
      <c r="A16" s="103" t="s">
        <v>92</v>
      </c>
      <c r="B16" s="87" t="str">
        <f>VLOOKUP(A16,'CENTROS DE COSTOS'!A:D,2,0)</f>
        <v>0036-0002</v>
      </c>
      <c r="C16" s="87" t="str">
        <f>VLOOKUP(A16,'CENTROS DE COSTOS'!A:D,3,0)</f>
        <v>Wompi Eje Cafetero</v>
      </c>
      <c r="D16" s="103">
        <v>66001</v>
      </c>
      <c r="E16" s="103">
        <v>14559191</v>
      </c>
      <c r="F16" s="103">
        <v>61872</v>
      </c>
      <c r="G16" s="87" t="s">
        <v>33</v>
      </c>
      <c r="H16" s="103" t="s">
        <v>458</v>
      </c>
      <c r="I16" s="103" t="s">
        <v>92</v>
      </c>
      <c r="J16" s="103" t="s">
        <v>11305</v>
      </c>
      <c r="K16" s="87" t="s">
        <v>1170</v>
      </c>
      <c r="L16" s="103" t="s">
        <v>11323</v>
      </c>
      <c r="M16" s="122">
        <v>46008.668749999997</v>
      </c>
      <c r="N16" s="122">
        <v>46010.707638888889</v>
      </c>
      <c r="O16" s="87" t="s">
        <v>38</v>
      </c>
      <c r="P16" s="87" t="s">
        <v>1594</v>
      </c>
      <c r="Q16" s="103" t="s">
        <v>1414</v>
      </c>
      <c r="R16" s="103" t="s">
        <v>1415</v>
      </c>
      <c r="S16" s="103" t="s">
        <v>11342</v>
      </c>
      <c r="T16" s="103" t="s">
        <v>1172</v>
      </c>
      <c r="U16" s="87">
        <v>0</v>
      </c>
      <c r="V16" s="100" t="str">
        <f>VLOOKUP(D16,TIPOLOGIA!A:F,5,0)</f>
        <v>PRINCIPAL</v>
      </c>
      <c r="W16" s="100" t="str">
        <f>VLOOKUP(D16,TIPOLOGIA!A:F,6,0)</f>
        <v>TERRESTRE</v>
      </c>
      <c r="X16" s="103" t="s">
        <v>1224</v>
      </c>
      <c r="Y16" s="103">
        <v>1</v>
      </c>
      <c r="Z16" s="110">
        <f>IF(T16="SOPORTE_TELEFÓNICO",'TARIFAS 2025'!$B$14,IF(V16="PRINCIPAL",'TARIFAS 2025'!$B$13,IF(V16="INTERMEDIA",'TARIFAS 2025'!$C$13,IF(V16="LEJANA",'TARIFAS 2025'!$D$13))))</f>
        <v>59451</v>
      </c>
      <c r="AA16" s="110">
        <f t="shared" si="1"/>
        <v>59451</v>
      </c>
    </row>
    <row r="17" spans="1:27" x14ac:dyDescent="0.3">
      <c r="A17" s="103" t="s">
        <v>90</v>
      </c>
      <c r="B17" s="87" t="str">
        <f>VLOOKUP(A17,'CENTROS DE COSTOS'!A:D,2,0)</f>
        <v>0036-0006</v>
      </c>
      <c r="C17" s="87" t="str">
        <f>VLOOKUP(A17,'CENTROS DE COSTOS'!A:D,3,0)</f>
        <v>Wompi Oriente</v>
      </c>
      <c r="D17" s="103">
        <v>41001</v>
      </c>
      <c r="E17" s="103">
        <v>14562366</v>
      </c>
      <c r="F17" s="103">
        <v>77466</v>
      </c>
      <c r="G17" s="87" t="s">
        <v>33</v>
      </c>
      <c r="H17" s="103" t="s">
        <v>740</v>
      </c>
      <c r="I17" s="103" t="s">
        <v>90</v>
      </c>
      <c r="J17" s="103" t="s">
        <v>11306</v>
      </c>
      <c r="K17" s="87" t="s">
        <v>1170</v>
      </c>
      <c r="L17" s="103" t="s">
        <v>11324</v>
      </c>
      <c r="M17" s="122">
        <v>46008.668749999997</v>
      </c>
      <c r="N17" s="122">
        <v>46014.35</v>
      </c>
      <c r="O17" s="87" t="s">
        <v>38</v>
      </c>
      <c r="P17" s="87" t="s">
        <v>1594</v>
      </c>
      <c r="Q17" s="103" t="s">
        <v>1414</v>
      </c>
      <c r="R17" s="103" t="s">
        <v>1415</v>
      </c>
      <c r="S17" s="103" t="s">
        <v>11343</v>
      </c>
      <c r="T17" s="103" t="s">
        <v>1172</v>
      </c>
      <c r="U17" s="87">
        <v>0</v>
      </c>
      <c r="V17" s="100" t="str">
        <f>VLOOKUP(D17,TIPOLOGIA!A:F,5,0)</f>
        <v>PRINCIPAL</v>
      </c>
      <c r="W17" s="100" t="str">
        <f>VLOOKUP(D17,TIPOLOGIA!A:F,6,0)</f>
        <v>TERRESTRE</v>
      </c>
      <c r="X17" s="103" t="s">
        <v>1187</v>
      </c>
      <c r="Y17" s="103">
        <v>1</v>
      </c>
      <c r="Z17" s="110">
        <f>IF(T17="SOPORTE_TELEFÓNICO",'TARIFAS 2025'!$B$14,IF(V17="PRINCIPAL",'TARIFAS 2025'!$B$13,IF(V17="INTERMEDIA",'TARIFAS 2025'!$C$13,IF(V17="LEJANA",'TARIFAS 2025'!$D$13))))</f>
        <v>59451</v>
      </c>
      <c r="AA17" s="110">
        <f t="shared" si="1"/>
        <v>59451</v>
      </c>
    </row>
    <row r="18" spans="1:27" x14ac:dyDescent="0.3">
      <c r="A18" s="103" t="s">
        <v>88</v>
      </c>
      <c r="B18" s="87" t="str">
        <f>VLOOKUP(A18,'CENTROS DE COSTOS'!A:D,2,0)</f>
        <v>0036-0005</v>
      </c>
      <c r="C18" s="87" t="str">
        <f>VLOOKUP(A18,'CENTROS DE COSTOS'!A:D,3,0)</f>
        <v>Wompi Noroccidente</v>
      </c>
      <c r="D18" s="103">
        <v>5001</v>
      </c>
      <c r="E18" s="103">
        <v>14522720</v>
      </c>
      <c r="F18" s="103">
        <v>17638</v>
      </c>
      <c r="G18" s="87" t="s">
        <v>33</v>
      </c>
      <c r="H18" s="103" t="s">
        <v>120</v>
      </c>
      <c r="I18" s="103" t="s">
        <v>88</v>
      </c>
      <c r="J18" s="103" t="s">
        <v>11307</v>
      </c>
      <c r="K18" s="87" t="s">
        <v>1170</v>
      </c>
      <c r="L18" s="103" t="s">
        <v>11325</v>
      </c>
      <c r="M18" s="122">
        <v>46008.668749999997</v>
      </c>
      <c r="N18" s="122">
        <v>46014.506249999999</v>
      </c>
      <c r="O18" s="87" t="s">
        <v>38</v>
      </c>
      <c r="P18" s="87" t="s">
        <v>1594</v>
      </c>
      <c r="Q18" s="103" t="s">
        <v>1414</v>
      </c>
      <c r="R18" s="103" t="s">
        <v>1415</v>
      </c>
      <c r="S18" s="103" t="s">
        <v>11344</v>
      </c>
      <c r="T18" s="103" t="s">
        <v>1172</v>
      </c>
      <c r="U18" s="87">
        <v>0</v>
      </c>
      <c r="V18" s="100" t="str">
        <f>VLOOKUP(D18,TIPOLOGIA!A:F,5,0)</f>
        <v>PRINCIPAL</v>
      </c>
      <c r="W18" s="100" t="str">
        <f>VLOOKUP(D18,TIPOLOGIA!A:F,6,0)</f>
        <v>TERRESTRE</v>
      </c>
      <c r="X18" s="103" t="s">
        <v>1222</v>
      </c>
      <c r="Y18" s="103">
        <v>1</v>
      </c>
      <c r="Z18" s="110">
        <f>IF(T18="SOPORTE_TELEFÓNICO",'TARIFAS 2025'!$B$14,IF(V18="PRINCIPAL",'TARIFAS 2025'!$B$13,IF(V18="INTERMEDIA",'TARIFAS 2025'!$C$13,IF(V18="LEJANA",'TARIFAS 2025'!$D$13))))</f>
        <v>59451</v>
      </c>
      <c r="AA18" s="110">
        <f t="shared" si="1"/>
        <v>59451</v>
      </c>
    </row>
    <row r="19" spans="1:27" x14ac:dyDescent="0.3">
      <c r="A19" s="103" t="s">
        <v>71</v>
      </c>
      <c r="B19" s="87" t="str">
        <f>VLOOKUP(A19,'CENTROS DE COSTOS'!A:D,2,0)</f>
        <v>0036-0004</v>
      </c>
      <c r="C19" s="87" t="str">
        <f>VLOOKUP(A19,'CENTROS DE COSTOS'!A:D,3,0)</f>
        <v>Wompi Centro</v>
      </c>
      <c r="D19" s="103">
        <v>11001</v>
      </c>
      <c r="E19" s="103">
        <v>14569264</v>
      </c>
      <c r="F19" s="103">
        <v>45694</v>
      </c>
      <c r="G19" s="87" t="s">
        <v>33</v>
      </c>
      <c r="H19" s="103" t="s">
        <v>618</v>
      </c>
      <c r="I19" s="103" t="s">
        <v>71</v>
      </c>
      <c r="J19" s="103" t="s">
        <v>11299</v>
      </c>
      <c r="K19" s="87" t="s">
        <v>1170</v>
      </c>
      <c r="L19" s="103" t="s">
        <v>11326</v>
      </c>
      <c r="M19" s="122">
        <v>46014.386111111111</v>
      </c>
      <c r="N19" s="122">
        <v>46016.431250000001</v>
      </c>
      <c r="O19" s="87" t="s">
        <v>38</v>
      </c>
      <c r="P19" s="87" t="s">
        <v>1594</v>
      </c>
      <c r="Q19" s="103" t="s">
        <v>1414</v>
      </c>
      <c r="R19" s="103" t="s">
        <v>1415</v>
      </c>
      <c r="S19" s="103" t="s">
        <v>11345</v>
      </c>
      <c r="T19" s="103" t="s">
        <v>1172</v>
      </c>
      <c r="U19" s="87">
        <v>0</v>
      </c>
      <c r="V19" s="100" t="str">
        <f>VLOOKUP(D19,TIPOLOGIA!A:F,5,0)</f>
        <v>PRINCIPAL</v>
      </c>
      <c r="W19" s="100" t="str">
        <f>VLOOKUP(D19,TIPOLOGIA!A:F,6,0)</f>
        <v>TERRESTRE</v>
      </c>
      <c r="X19" s="103" t="s">
        <v>1191</v>
      </c>
      <c r="Y19" s="103">
        <v>1</v>
      </c>
      <c r="Z19" s="110">
        <f>IF(T19="SOPORTE_TELEFÓNICO",'TARIFAS 2025'!$B$14,IF(V19="PRINCIPAL",'TARIFAS 2025'!$B$13,IF(V19="INTERMEDIA",'TARIFAS 2025'!$C$13,IF(V19="LEJANA",'TARIFAS 2025'!$D$13))))</f>
        <v>59451</v>
      </c>
      <c r="AA19" s="110">
        <f t="shared" si="1"/>
        <v>59451</v>
      </c>
    </row>
    <row r="20" spans="1:27" x14ac:dyDescent="0.3">
      <c r="A20" s="103" t="s">
        <v>71</v>
      </c>
      <c r="B20" s="87" t="str">
        <f>VLOOKUP(A20,'CENTROS DE COSTOS'!A:D,2,0)</f>
        <v>0036-0004</v>
      </c>
      <c r="C20" s="87" t="str">
        <f>VLOOKUP(A20,'CENTROS DE COSTOS'!A:D,3,0)</f>
        <v>Wompi Centro</v>
      </c>
      <c r="D20" s="103">
        <v>11001</v>
      </c>
      <c r="E20" s="103">
        <v>14574833</v>
      </c>
      <c r="F20" s="103">
        <v>53429</v>
      </c>
      <c r="G20" s="87" t="s">
        <v>33</v>
      </c>
      <c r="H20" s="103" t="s">
        <v>618</v>
      </c>
      <c r="I20" s="103" t="s">
        <v>71</v>
      </c>
      <c r="J20" s="103" t="s">
        <v>11308</v>
      </c>
      <c r="K20" s="87" t="s">
        <v>1170</v>
      </c>
      <c r="L20" s="103" t="s">
        <v>11327</v>
      </c>
      <c r="M20" s="122">
        <v>46014.386111111111</v>
      </c>
      <c r="N20" s="122">
        <v>46019.461111111108</v>
      </c>
      <c r="O20" s="87" t="s">
        <v>38</v>
      </c>
      <c r="P20" s="87" t="s">
        <v>1594</v>
      </c>
      <c r="Q20" s="103" t="s">
        <v>1414</v>
      </c>
      <c r="R20" s="103" t="s">
        <v>1415</v>
      </c>
      <c r="S20" s="103" t="s">
        <v>11346</v>
      </c>
      <c r="T20" s="103" t="s">
        <v>1172</v>
      </c>
      <c r="U20" s="87">
        <v>0</v>
      </c>
      <c r="V20" s="100" t="str">
        <f>VLOOKUP(D20,TIPOLOGIA!A:F,5,0)</f>
        <v>PRINCIPAL</v>
      </c>
      <c r="W20" s="100" t="str">
        <f>VLOOKUP(D20,TIPOLOGIA!A:F,6,0)</f>
        <v>TERRESTRE</v>
      </c>
      <c r="X20" s="103" t="s">
        <v>1208</v>
      </c>
      <c r="Y20" s="103">
        <v>2</v>
      </c>
      <c r="Z20" s="110">
        <f>IF(T20="SOPORTE_TELEFÓNICO",'TARIFAS 2025'!$B$14,IF(V20="PRINCIPAL",'TARIFAS 2025'!$B$13,IF(V20="INTERMEDIA",'TARIFAS 2025'!$C$13,IF(V20="LEJANA",'TARIFAS 2025'!$D$13))))</f>
        <v>59451</v>
      </c>
      <c r="AA20" s="110">
        <f t="shared" si="1"/>
        <v>118902</v>
      </c>
    </row>
    <row r="21" spans="1:27" x14ac:dyDescent="0.3">
      <c r="AA21" s="121">
        <f>SUM(AA2:AA20)</f>
        <v>2609177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74653A-E216-47F1-B94A-B8EE9FDB251C}">
  <ds:schemaRefs>
    <ds:schemaRef ds:uri="http://schemas.microsoft.com/sharepoint/v3/contenttype/forms"/>
  </ds:schemaRefs>
</ds:datastoreItem>
</file>

<file path=customXml/itemProps2.xml><?xml version="1.0" encoding="utf-8"?>
<ds:datastoreItem xmlns:ds="http://schemas.openxmlformats.org/officeDocument/2006/customXml" ds:itemID="{1D8AB56F-5246-4ABD-94F4-9BFBEEF2A17E}">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customXml/itemProps3.xml><?xml version="1.0" encoding="utf-8"?>
<ds:datastoreItem xmlns:ds="http://schemas.openxmlformats.org/officeDocument/2006/customXml" ds:itemID="{DBAF0357-C087-4C9F-BEE7-0A042BB866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vt:lpstr>
      <vt:lpstr>TD</vt:lpstr>
      <vt:lpstr>TARIFAS 2025</vt:lpstr>
      <vt:lpstr>CENTROS DE COSTOS</vt:lpstr>
      <vt:lpstr>TIPOLOGIA</vt:lpstr>
      <vt:lpstr>APERTURAS</vt:lpstr>
      <vt:lpstr>INCIDENTES</vt:lpstr>
      <vt:lpstr>OC PAPALERÍA</vt:lpstr>
      <vt:lpstr>OC CIERRES</vt:lpstr>
      <vt:lpstr>OC PUBLICIDAD</vt:lpstr>
      <vt:lpstr>OC TRASLADOS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Jhojana Hernandez Mora</dc:creator>
  <cp:keywords/>
  <dc:description/>
  <cp:lastModifiedBy>Lini Jhojana Hernandez Mora</cp:lastModifiedBy>
  <cp:revision/>
  <dcterms:created xsi:type="dcterms:W3CDTF">2025-10-03T19:45:18Z</dcterms:created>
  <dcterms:modified xsi:type="dcterms:W3CDTF">2026-01-14T19:58:59Z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